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delrio\OneDrive - mineducacion.gov.co\Escritorio\"/>
    </mc:Choice>
  </mc:AlternateContent>
  <bookViews>
    <workbookView xWindow="0" yWindow="0" windowWidth="16590" windowHeight="7155" tabRatio="993"/>
  </bookViews>
  <sheets>
    <sheet name="CONTENIDO" sheetId="19" r:id="rId1"/>
    <sheet name="CARTAGENA_TASAS DE COBERTURAS" sheetId="5" r:id="rId2"/>
    <sheet name="FORMA" sheetId="6" r:id="rId3"/>
    <sheet name="Poblaciones MIDAS DANE" sheetId="20" r:id="rId4"/>
    <sheet name="CALC_TASAS DE COBERTURAS" sheetId="2" r:id="rId5"/>
    <sheet name="Edades 2022-2023 " sheetId="4" r:id="rId6"/>
    <sheet name="EDADES GRAL" sheetId="1" state="hidden" r:id="rId7"/>
    <sheet name="EXTRAEDAD 2018-2024" sheetId="25" r:id="rId8"/>
    <sheet name="INFRAESTRUCTURA" sheetId="3" r:id="rId9"/>
    <sheet name="Est_Infraestructura" sheetId="9" r:id="rId10"/>
    <sheet name="Dir_30,06,2024" sheetId="8" r:id="rId11"/>
    <sheet name="ETNIAS" sheetId="10" r:id="rId12"/>
    <sheet name="DISCAPACIDAD" sheetId="15" r:id="rId13"/>
    <sheet name="Pobl_Victima del Conflicto" sheetId="12" r:id="rId14"/>
    <sheet name="APROBACION" sheetId="22" r:id="rId15"/>
    <sheet name="REPROBACION" sheetId="23" r:id="rId16"/>
    <sheet name="DESERCION INTRANUAL" sheetId="21" r:id="rId17"/>
    <sheet name="REPITENCIA" sheetId="18" r:id="rId18"/>
    <sheet name="SIT ACADEMICA" sheetId="16" r:id="rId19"/>
    <sheet name="SIT COL_IEO" sheetId="17" r:id="rId20"/>
    <sheet name="11_SABER 11_" sheetId="24" r:id="rId21"/>
    <sheet name="EDADES GRAL (2)" sheetId="7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_xlnm._FilterDatabase" localSheetId="20" hidden="1">'11_SABER 11_'!$A$9:$AJ$231</definedName>
    <definedName name="_xlnm._FilterDatabase" localSheetId="14" hidden="1">APROBACION!$A$6:$T$12</definedName>
    <definedName name="_xlnm._FilterDatabase" localSheetId="10" hidden="1">'Dir_30,06,2024'!$A$13:$CX$487</definedName>
    <definedName name="_xlnm._FilterDatabase" localSheetId="9" hidden="1">Est_Infraestructura!$A$4:$AH$215</definedName>
    <definedName name="_xlnm._FilterDatabase" localSheetId="11" hidden="1">ETNIAS!$A$5:$A$39</definedName>
    <definedName name="_xlnm._FilterDatabase" localSheetId="15" hidden="1">REPROBACION!$A$6:$T$12</definedName>
    <definedName name="_xlnm._FilterDatabase" localSheetId="19" hidden="1">'SIT COL_IEO'!$A$6:$AI$111</definedName>
    <definedName name="_xlchart.v2.0" localSheetId="4" hidden="1">#REF!</definedName>
    <definedName name="_xlchart.v2.0" localSheetId="1" hidden="1">#REF!</definedName>
    <definedName name="_xlchart.v2.0" localSheetId="0" hidden="1">#REF!</definedName>
    <definedName name="_xlchart.v2.0" localSheetId="16" hidden="1">#REF!</definedName>
    <definedName name="_xlchart.v2.0" localSheetId="12" hidden="1">#REF!</definedName>
    <definedName name="_xlchart.v2.0" localSheetId="21" hidden="1">#REF!</definedName>
    <definedName name="_xlchart.v2.0" localSheetId="7" hidden="1">#REF!</definedName>
    <definedName name="_xlchart.v2.0" localSheetId="8" hidden="1">#REF!</definedName>
    <definedName name="_xlchart.v2.0" localSheetId="3" hidden="1">#REF!</definedName>
    <definedName name="_xlchart.v2.0" localSheetId="19" hidden="1">#REF!</definedName>
    <definedName name="_xlchart.v2.0" hidden="1">#REF!</definedName>
    <definedName name="_xlchart.v2.1" localSheetId="4" hidden="1">#REF!</definedName>
    <definedName name="_xlchart.v2.1" localSheetId="1" hidden="1">#REF!</definedName>
    <definedName name="_xlchart.v2.1" localSheetId="0" hidden="1">#REF!</definedName>
    <definedName name="_xlchart.v2.1" localSheetId="16" hidden="1">#REF!</definedName>
    <definedName name="_xlchart.v2.1" localSheetId="12" hidden="1">#REF!</definedName>
    <definedName name="_xlchart.v2.1" localSheetId="21" hidden="1">#REF!</definedName>
    <definedName name="_xlchart.v2.1" localSheetId="7" hidden="1">#REF!</definedName>
    <definedName name="_xlchart.v2.1" localSheetId="8" hidden="1">#REF!</definedName>
    <definedName name="_xlchart.v2.1" localSheetId="3" hidden="1">#REF!</definedName>
    <definedName name="_xlchart.v2.1" localSheetId="19" hidden="1">#REF!</definedName>
    <definedName name="_xlchart.v2.1" hidden="1">#REF!</definedName>
    <definedName name="a" localSheetId="14">[1]ref2!$A$2:$B$465</definedName>
    <definedName name="a" localSheetId="16">[2]ref2!$A$2:$B$465</definedName>
    <definedName name="a">[1]ref2!$A$2:$B$465</definedName>
    <definedName name="Alemán" localSheetId="14">'[3]ICFES COMPE'!$B$52</definedName>
    <definedName name="Alemán" localSheetId="4">'[3]ICFES COMPE'!$B$52</definedName>
    <definedName name="Alemán" localSheetId="16">'[4]ICFES COMPE'!$B$52</definedName>
    <definedName name="Alemán">'[5]ICFES COMPE'!$B$52</definedName>
    <definedName name="ANGEL_2016">[6]ANGEL!$A$2:$AF$394</definedName>
    <definedName name="_xlnm.Print_Area" localSheetId="12">#REF!</definedName>
    <definedName name="_xlnm.Print_Area" localSheetId="21">#REF!</definedName>
    <definedName name="_xlnm.Print_Area" localSheetId="9">Est_Infraestructura!$A$4:$E$210</definedName>
    <definedName name="_xlnm.Print_Area" localSheetId="7">#REF!</definedName>
    <definedName name="_xlnm.Print_Area" localSheetId="19">#REF!</definedName>
    <definedName name="_xlnm.Print_Area">#REF!</definedName>
    <definedName name="_xlnm.Database" localSheetId="14">#REF!</definedName>
    <definedName name="_xlnm.Database" localSheetId="4">#REF!</definedName>
    <definedName name="_xlnm.Database" localSheetId="1">#REF!</definedName>
    <definedName name="_xlnm.Database" localSheetId="0">#REF!</definedName>
    <definedName name="_xlnm.Database" localSheetId="16">#REF!</definedName>
    <definedName name="_xlnm.Database" localSheetId="12">#REF!</definedName>
    <definedName name="_xlnm.Database" localSheetId="21">#REF!</definedName>
    <definedName name="_xlnm.Database" localSheetId="7">#REF!</definedName>
    <definedName name="_xlnm.Database" localSheetId="8">#REF!</definedName>
    <definedName name="_xlnm.Database" localSheetId="3">#REF!</definedName>
    <definedName name="_xlnm.Database" localSheetId="19">#REF!</definedName>
    <definedName name="_xlnm.Database">#REF!</definedName>
    <definedName name="Biología" localSheetId="14">'[3]ICFES COMPE'!$B$10</definedName>
    <definedName name="Biología" localSheetId="4">'[3]ICFES COMPE'!$B$10</definedName>
    <definedName name="Biología" localSheetId="16">'[4]ICFES COMPE'!$B$10</definedName>
    <definedName name="Biología">'[5]ICFES COMPE'!$B$10</definedName>
    <definedName name="BuiltIn_Print_Area" localSheetId="14">#REF!</definedName>
    <definedName name="BuiltIn_Print_Area" localSheetId="4">#REF!</definedName>
    <definedName name="BuiltIn_Print_Area" localSheetId="1">#REF!</definedName>
    <definedName name="BuiltIn_Print_Area" localSheetId="0">#REF!</definedName>
    <definedName name="BuiltIn_Print_Area" localSheetId="16">#REF!</definedName>
    <definedName name="BuiltIn_Print_Area" localSheetId="12">#REF!</definedName>
    <definedName name="BuiltIn_Print_Area" localSheetId="21">#REF!</definedName>
    <definedName name="BuiltIn_Print_Area" localSheetId="7">#REF!</definedName>
    <definedName name="BuiltIn_Print_Area" localSheetId="8">#REF!</definedName>
    <definedName name="BuiltIn_Print_Area" localSheetId="3">#REF!</definedName>
    <definedName name="BuiltIn_Print_Area" localSheetId="19">#REF!</definedName>
    <definedName name="BuiltIn_Print_Area">#REF!</definedName>
    <definedName name="BuiltIn_Print_Area___0" localSheetId="14">#REF!</definedName>
    <definedName name="BuiltIn_Print_Area___0" localSheetId="4">#REF!</definedName>
    <definedName name="BuiltIn_Print_Area___0" localSheetId="1">#REF!</definedName>
    <definedName name="BuiltIn_Print_Area___0" localSheetId="0">#REF!</definedName>
    <definedName name="BuiltIn_Print_Area___0" localSheetId="16">#REF!</definedName>
    <definedName name="BuiltIn_Print_Area___0" localSheetId="12">#REF!</definedName>
    <definedName name="BuiltIn_Print_Area___0" localSheetId="21">#REF!</definedName>
    <definedName name="BuiltIn_Print_Area___0" localSheetId="7">#REF!</definedName>
    <definedName name="BuiltIn_Print_Area___0" localSheetId="8">#REF!</definedName>
    <definedName name="BuiltIn_Print_Area___0" localSheetId="3">#REF!</definedName>
    <definedName name="BuiltIn_Print_Area___0" localSheetId="19">#REF!</definedName>
    <definedName name="BuiltIn_Print_Area___0">#REF!</definedName>
    <definedName name="BuiltIn_Print_Titles" localSheetId="14">#REF!</definedName>
    <definedName name="BuiltIn_Print_Titles" localSheetId="4">#REF!</definedName>
    <definedName name="BuiltIn_Print_Titles" localSheetId="1">#REF!</definedName>
    <definedName name="BuiltIn_Print_Titles" localSheetId="0">#REF!</definedName>
    <definedName name="BuiltIn_Print_Titles" localSheetId="16">#REF!</definedName>
    <definedName name="BuiltIn_Print_Titles" localSheetId="12">#REF!</definedName>
    <definedName name="BuiltIn_Print_Titles" localSheetId="21">#REF!</definedName>
    <definedName name="BuiltIn_Print_Titles" localSheetId="7">#REF!</definedName>
    <definedName name="BuiltIn_Print_Titles" localSheetId="8">#REF!</definedName>
    <definedName name="BuiltIn_Print_Titles" localSheetId="3">#REF!</definedName>
    <definedName name="BuiltIn_Print_Titles" localSheetId="19">#REF!</definedName>
    <definedName name="BuiltIn_Print_Titles">#REF!</definedName>
    <definedName name="categorias_2013" localSheetId="14">'[7]saber 11_2005-2013'!#REF!</definedName>
    <definedName name="categorias_2013" localSheetId="4">'[7]saber 11_2005-2013'!#REF!</definedName>
    <definedName name="categorias_2013" localSheetId="1">'[7]saber 11_2005-2013'!#REF!</definedName>
    <definedName name="categorias_2013" localSheetId="0">'[7]saber 11_2005-2013'!#REF!</definedName>
    <definedName name="categorias_2013" localSheetId="16">'[8]saber 11_2005-2013'!#REF!</definedName>
    <definedName name="categorias_2013" localSheetId="12">'[7]saber 11_2005-2013'!#REF!</definedName>
    <definedName name="categorias_2013" localSheetId="21">'[7]saber 11_2005-2013'!#REF!</definedName>
    <definedName name="categorias_2013" localSheetId="7">'[7]saber 11_2005-2013'!#REF!</definedName>
    <definedName name="categorias_2013" localSheetId="8">'[7]saber 11_2005-2013'!#REF!</definedName>
    <definedName name="categorias_2013" localSheetId="3">'[7]saber 11_2005-2013'!#REF!</definedName>
    <definedName name="categorias_2013" localSheetId="19">'[7]saber 11_2005-2013'!#REF!</definedName>
    <definedName name="categorias_2013">'[7]saber 11_2005-2013'!#REF!</definedName>
    <definedName name="categorias_2014" localSheetId="14">'[7]saber 11_2005-2013'!#REF!</definedName>
    <definedName name="categorias_2014" localSheetId="4">'[7]saber 11_2005-2013'!#REF!</definedName>
    <definedName name="categorias_2014" localSheetId="1">'[7]saber 11_2005-2013'!#REF!</definedName>
    <definedName name="categorias_2014" localSheetId="0">'[7]saber 11_2005-2013'!#REF!</definedName>
    <definedName name="categorias_2014" localSheetId="16">'[8]saber 11_2005-2013'!#REF!</definedName>
    <definedName name="categorias_2014" localSheetId="12">'[7]saber 11_2005-2013'!#REF!</definedName>
    <definedName name="categorias_2014" localSheetId="21">'[7]saber 11_2005-2013'!#REF!</definedName>
    <definedName name="categorias_2014" localSheetId="7">'[7]saber 11_2005-2013'!#REF!</definedName>
    <definedName name="categorias_2014" localSheetId="8">'[7]saber 11_2005-2013'!#REF!</definedName>
    <definedName name="categorias_2014" localSheetId="3">'[7]saber 11_2005-2013'!#REF!</definedName>
    <definedName name="categorias_2014" localSheetId="19">'[7]saber 11_2005-2013'!#REF!</definedName>
    <definedName name="categorias_2014">'[7]saber 11_2005-2013'!#REF!</definedName>
    <definedName name="CLAS_2014" localSheetId="4">#REF!</definedName>
    <definedName name="CLAS_2014" localSheetId="1">#REF!</definedName>
    <definedName name="CLAS_2014" localSheetId="0">#REF!</definedName>
    <definedName name="CLAS_2014" localSheetId="16">#REF!</definedName>
    <definedName name="CLAS_2014" localSheetId="12">#REF!</definedName>
    <definedName name="CLAS_2014" localSheetId="21">#REF!</definedName>
    <definedName name="CLAS_2014" localSheetId="7">#REF!</definedName>
    <definedName name="CLAS_2014" localSheetId="8">#REF!</definedName>
    <definedName name="CLAS_2014" localSheetId="3">#REF!</definedName>
    <definedName name="CLAS_2014" localSheetId="19">#REF!</definedName>
    <definedName name="CLAS_2014">#REF!</definedName>
    <definedName name="CLAS_2015" localSheetId="4">#REF!</definedName>
    <definedName name="CLAS_2015" localSheetId="1">#REF!</definedName>
    <definedName name="CLAS_2015" localSheetId="0">#REF!</definedName>
    <definedName name="CLAS_2015" localSheetId="16">#REF!</definedName>
    <definedName name="CLAS_2015" localSheetId="12">#REF!</definedName>
    <definedName name="CLAS_2015" localSheetId="21">#REF!</definedName>
    <definedName name="CLAS_2015" localSheetId="7">#REF!</definedName>
    <definedName name="CLAS_2015" localSheetId="8">#REF!</definedName>
    <definedName name="CLAS_2015" localSheetId="3">#REF!</definedName>
    <definedName name="CLAS_2015" localSheetId="19">#REF!</definedName>
    <definedName name="CLAS_2015">#REF!</definedName>
    <definedName name="clas_2019" localSheetId="14">'[9]2019'!$A$3:$N$201</definedName>
    <definedName name="clas_2019" localSheetId="4">'[10]2019'!$A$3:$N$201</definedName>
    <definedName name="clas_2019" localSheetId="1">'[10]2019'!$A$3:$N$201</definedName>
    <definedName name="clas_2019" localSheetId="16">'[9]2019'!$A$3:$N$201</definedName>
    <definedName name="clas_2019" localSheetId="8">'[10]2019'!$A$3:$N$201</definedName>
    <definedName name="clas_2019" localSheetId="19">'[9]2019'!$A$3:$N$201</definedName>
    <definedName name="clas_2019">'[11]2019'!$A$3:$N$201</definedName>
    <definedName name="clas_2020" localSheetId="4">#REF!</definedName>
    <definedName name="clas_2020" localSheetId="1">#REF!</definedName>
    <definedName name="clas_2020" localSheetId="0">#REF!</definedName>
    <definedName name="clas_2020" localSheetId="16">#REF!</definedName>
    <definedName name="clas_2020" localSheetId="12">#REF!</definedName>
    <definedName name="clas_2020" localSheetId="21">#REF!</definedName>
    <definedName name="clas_2020" localSheetId="7">#REF!</definedName>
    <definedName name="clas_2020" localSheetId="8">#REF!</definedName>
    <definedName name="clas_2020" localSheetId="3">#REF!</definedName>
    <definedName name="clas_2020" localSheetId="19">#REF!</definedName>
    <definedName name="clas_2020">#REF!</definedName>
    <definedName name="clas2016" localSheetId="4">#REF!</definedName>
    <definedName name="clas2016" localSheetId="1">#REF!</definedName>
    <definedName name="clas2016" localSheetId="0">#REF!</definedName>
    <definedName name="clas2016" localSheetId="16">#REF!</definedName>
    <definedName name="clas2016" localSheetId="12">#REF!</definedName>
    <definedName name="clas2016" localSheetId="21">#REF!</definedName>
    <definedName name="clas2016" localSheetId="7">#REF!</definedName>
    <definedName name="clas2016" localSheetId="8">#REF!</definedName>
    <definedName name="clas2016" localSheetId="3">#REF!</definedName>
    <definedName name="clas2016" localSheetId="19">#REF!</definedName>
    <definedName name="clas2016">#REF!</definedName>
    <definedName name="clas2017" localSheetId="4">#REF!</definedName>
    <definedName name="clas2017" localSheetId="1">#REF!</definedName>
    <definedName name="clas2017" localSheetId="0">#REF!</definedName>
    <definedName name="clas2017" localSheetId="16">#REF!</definedName>
    <definedName name="clas2017" localSheetId="12">#REF!</definedName>
    <definedName name="clas2017" localSheetId="21">#REF!</definedName>
    <definedName name="clas2017" localSheetId="7">#REF!</definedName>
    <definedName name="clas2017" localSheetId="8">#REF!</definedName>
    <definedName name="clas2017" localSheetId="3">#REF!</definedName>
    <definedName name="clas2017" localSheetId="19">#REF!</definedName>
    <definedName name="clas2017">#REF!</definedName>
    <definedName name="clas2018" localSheetId="4">#REF!</definedName>
    <definedName name="clas2018" localSheetId="1">#REF!</definedName>
    <definedName name="clas2018" localSheetId="0">#REF!</definedName>
    <definedName name="clas2018" localSheetId="16">#REF!</definedName>
    <definedName name="clas2018" localSheetId="12">#REF!</definedName>
    <definedName name="clas2018" localSheetId="21">#REF!</definedName>
    <definedName name="clas2018" localSheetId="7">#REF!</definedName>
    <definedName name="clas2018" localSheetId="8">#REF!</definedName>
    <definedName name="clas2018" localSheetId="3">#REF!</definedName>
    <definedName name="clas2018" localSheetId="19">#REF!</definedName>
    <definedName name="clas2018">#REF!</definedName>
    <definedName name="cod_dane_idsede" localSheetId="14">[12]Hoja6!$A$1:$C$458</definedName>
    <definedName name="cod_dane_idsede" localSheetId="16">[13]Hoja6!$A$1:$C$458</definedName>
    <definedName name="cod_dane_idsede">[12]Hoja6!$A$1:$C$458</definedName>
    <definedName name="COD_DANE2020">[14]Hoja1!$A$1:$E$462</definedName>
    <definedName name="CODI_ALMUEZO_2017">[15]Hoja1!$A$2:$A$87</definedName>
    <definedName name="col_2015">[6]COL2015!$A$2:$P$458</definedName>
    <definedName name="col_2016" localSheetId="14">#REF!</definedName>
    <definedName name="col_2016" localSheetId="4">#REF!</definedName>
    <definedName name="col_2016" localSheetId="1">#REF!</definedName>
    <definedName name="col_2016" localSheetId="0">#REF!</definedName>
    <definedName name="col_2016" localSheetId="16">#REF!</definedName>
    <definedName name="col_2016" localSheetId="12">#REF!</definedName>
    <definedName name="col_2016" localSheetId="21">#REF!</definedName>
    <definedName name="col_2016" localSheetId="7">#REF!</definedName>
    <definedName name="col_2016" localSheetId="8">#REF!</definedName>
    <definedName name="col_2016" localSheetId="3">#REF!</definedName>
    <definedName name="col_2016" localSheetId="19">#REF!</definedName>
    <definedName name="col_2016">#REF!</definedName>
    <definedName name="col_20222" localSheetId="4">[16]Hoja4!$A$2:$E$364</definedName>
    <definedName name="col_20222" localSheetId="1">[16]Hoja4!$A$2:$E$364</definedName>
    <definedName name="col_20222" localSheetId="0">[16]Hoja4!$A$2:$E$364</definedName>
    <definedName name="col_20222" localSheetId="7">[16]Hoja4!$A$2:$E$364</definedName>
    <definedName name="col_20222" localSheetId="8">[16]Hoja4!$A$2:$E$364</definedName>
    <definedName name="col_20222" localSheetId="3">[17]Hoja4!$A$2:$E$364</definedName>
    <definedName name="col_20222">[16]Hoja4!$A$2:$E$364</definedName>
    <definedName name="COL_30.06" localSheetId="14">#REF!</definedName>
    <definedName name="COL_30.06" localSheetId="4">#REF!</definedName>
    <definedName name="COL_30.06" localSheetId="1">#REF!</definedName>
    <definedName name="COL_30.06" localSheetId="0">#REF!</definedName>
    <definedName name="COL_30.06" localSheetId="16">#REF!</definedName>
    <definedName name="COL_30.06" localSheetId="12">#REF!</definedName>
    <definedName name="COL_30.06" localSheetId="21">#REF!</definedName>
    <definedName name="COL_30.06" localSheetId="7">#REF!</definedName>
    <definedName name="COL_30.06" localSheetId="8">#REF!</definedName>
    <definedName name="COL_30.06" localSheetId="3">#REF!</definedName>
    <definedName name="COL_30.06" localSheetId="19">#REF!</definedName>
    <definedName name="COL_30.06">#REF!</definedName>
    <definedName name="COL_DA_2017">[18]Hoja6!$A$2:$L$504</definedName>
    <definedName name="col24.06_1">[19]Hoja2!$A$2:$L$646</definedName>
    <definedName name="col30.06.2018">[20]Hoja1!$A$3:$Y$453</definedName>
    <definedName name="COLDANE_2017" localSheetId="14">#REF!</definedName>
    <definedName name="COLDANE_2017" localSheetId="4">#REF!</definedName>
    <definedName name="COLDANE_2017" localSheetId="1">#REF!</definedName>
    <definedName name="COLDANE_2017" localSheetId="0">#REF!</definedName>
    <definedName name="COLDANE_2017" localSheetId="16">#REF!</definedName>
    <definedName name="COLDANE_2017" localSheetId="12">#REF!</definedName>
    <definedName name="COLDANE_2017" localSheetId="21">#REF!</definedName>
    <definedName name="COLDANE_2017" localSheetId="7">#REF!</definedName>
    <definedName name="COLDANE_2017" localSheetId="8">#REF!</definedName>
    <definedName name="COLDANE_2017" localSheetId="3">#REF!</definedName>
    <definedName name="COLDANE_2017" localSheetId="19">#REF!</definedName>
    <definedName name="COLDANE_2017">#REF!</definedName>
    <definedName name="COLEGIOS" localSheetId="14">#REF!</definedName>
    <definedName name="COLEGIOS" localSheetId="4">#REF!</definedName>
    <definedName name="COLEGIOS" localSheetId="1">#REF!</definedName>
    <definedName name="COLEGIOS" localSheetId="0">#REF!</definedName>
    <definedName name="COLEGIOS" localSheetId="16">#REF!</definedName>
    <definedName name="COLEGIOS" localSheetId="12">#REF!</definedName>
    <definedName name="COLEGIOS" localSheetId="21">#REF!</definedName>
    <definedName name="COLEGIOS" localSheetId="7">#REF!</definedName>
    <definedName name="COLEGIOS" localSheetId="8">#REF!</definedName>
    <definedName name="COLEGIOS" localSheetId="3">#REF!</definedName>
    <definedName name="COLEGIOS" localSheetId="19">#REF!</definedName>
    <definedName name="COLEGIOS">#REF!</definedName>
    <definedName name="COLEGIOS2" localSheetId="14">#REF!</definedName>
    <definedName name="COLEGIOS2" localSheetId="4">#REF!</definedName>
    <definedName name="COLEGIOS2" localSheetId="1">#REF!</definedName>
    <definedName name="COLEGIOS2" localSheetId="0">#REF!</definedName>
    <definedName name="COLEGIOS2" localSheetId="16">#REF!</definedName>
    <definedName name="COLEGIOS2" localSheetId="12">#REF!</definedName>
    <definedName name="COLEGIOS2" localSheetId="21">#REF!</definedName>
    <definedName name="COLEGIOS2" localSheetId="7">#REF!</definedName>
    <definedName name="COLEGIOS2" localSheetId="8">#REF!</definedName>
    <definedName name="COLEGIOS2" localSheetId="3">#REF!</definedName>
    <definedName name="COLEGIOS2" localSheetId="19">#REF!</definedName>
    <definedName name="COLEGIOS2">#REF!</definedName>
    <definedName name="COLIGIO_2016" localSheetId="14">#REF!</definedName>
    <definedName name="COLIGIO_2016" localSheetId="4">#REF!</definedName>
    <definedName name="COLIGIO_2016" localSheetId="1">#REF!</definedName>
    <definedName name="COLIGIO_2016" localSheetId="0">#REF!</definedName>
    <definedName name="COLIGIO_2016" localSheetId="16">#REF!</definedName>
    <definedName name="COLIGIO_2016" localSheetId="12">#REF!</definedName>
    <definedName name="COLIGIO_2016" localSheetId="21">#REF!</definedName>
    <definedName name="COLIGIO_2016" localSheetId="7">#REF!</definedName>
    <definedName name="COLIGIO_2016" localSheetId="8">#REF!</definedName>
    <definedName name="COLIGIO_2016" localSheetId="3">#REF!</definedName>
    <definedName name="COLIGIO_2016" localSheetId="19">#REF!</definedName>
    <definedName name="COLIGIO_2016">#REF!</definedName>
    <definedName name="COLIGIO2016_A" localSheetId="14">#REF!</definedName>
    <definedName name="COLIGIO2016_A" localSheetId="4">#REF!</definedName>
    <definedName name="COLIGIO2016_A" localSheetId="1">#REF!</definedName>
    <definedName name="COLIGIO2016_A" localSheetId="0">#REF!</definedName>
    <definedName name="COLIGIO2016_A" localSheetId="16">#REF!</definedName>
    <definedName name="COLIGIO2016_A" localSheetId="12">#REF!</definedName>
    <definedName name="COLIGIO2016_A" localSheetId="21">#REF!</definedName>
    <definedName name="COLIGIO2016_A" localSheetId="7">#REF!</definedName>
    <definedName name="COLIGIO2016_A" localSheetId="8">#REF!</definedName>
    <definedName name="COLIGIO2016_A" localSheetId="3">#REF!</definedName>
    <definedName name="COLIGIO2016_A" localSheetId="19">#REF!</definedName>
    <definedName name="COLIGIO2016_A">#REF!</definedName>
    <definedName name="COLOGO_2018" localSheetId="14">#REF!</definedName>
    <definedName name="COLOGO_2018" localSheetId="4">#REF!</definedName>
    <definedName name="COLOGO_2018" localSheetId="1">#REF!</definedName>
    <definedName name="COLOGO_2018" localSheetId="0">#REF!</definedName>
    <definedName name="COLOGO_2018" localSheetId="16">#REF!</definedName>
    <definedName name="COLOGO_2018" localSheetId="12">#REF!</definedName>
    <definedName name="COLOGO_2018" localSheetId="21">#REF!</definedName>
    <definedName name="COLOGO_2018" localSheetId="7">#REF!</definedName>
    <definedName name="COLOGO_2018" localSheetId="8">#REF!</definedName>
    <definedName name="COLOGO_2018" localSheetId="3">#REF!</definedName>
    <definedName name="COLOGO_2018" localSheetId="19">#REF!</definedName>
    <definedName name="COLOGO_2018">#REF!</definedName>
    <definedName name="COMPLETA" localSheetId="4">[21]COMPLETA!$A$2:$H$32</definedName>
    <definedName name="COMPLETA" localSheetId="1">[21]COMPLETA!$A$2:$H$32</definedName>
    <definedName name="COMPLETA" localSheetId="0">[21]COMPLETA!$A$2:$H$32</definedName>
    <definedName name="COMPLETA" localSheetId="7">[21]COMPLETA!$A$2:$H$32</definedName>
    <definedName name="COMPLETA" localSheetId="8">[21]COMPLETA!$A$2:$H$32</definedName>
    <definedName name="COMPLETA" localSheetId="3">[22]COMPLETA!$A$2:$H$32</definedName>
    <definedName name="COMPLETA">[21]COMPLETA!$A$2:$H$32</definedName>
    <definedName name="DATOS" localSheetId="14">#REF!</definedName>
    <definedName name="DATOS" localSheetId="4">#REF!</definedName>
    <definedName name="DATOS" localSheetId="1">#REF!</definedName>
    <definedName name="DATOS" localSheetId="0">#REF!</definedName>
    <definedName name="DATOS" localSheetId="16">#REF!</definedName>
    <definedName name="DATOS" localSheetId="12">#REF!</definedName>
    <definedName name="DATOS" localSheetId="21">#REF!</definedName>
    <definedName name="DATOS" localSheetId="7">#REF!</definedName>
    <definedName name="DATOS" localSheetId="8">#REF!</definedName>
    <definedName name="DATOS" localSheetId="3">#REF!</definedName>
    <definedName name="DATOS" localSheetId="19">#REF!</definedName>
    <definedName name="DATOS">#REF!</definedName>
    <definedName name="desercion2013" localSheetId="14">#REF!</definedName>
    <definedName name="desercion2013" localSheetId="4">#REF!</definedName>
    <definedName name="desercion2013" localSheetId="1">#REF!</definedName>
    <definedName name="desercion2013" localSheetId="0">#REF!</definedName>
    <definedName name="desercion2013" localSheetId="16">#REF!</definedName>
    <definedName name="desercion2013" localSheetId="12">#REF!</definedName>
    <definedName name="desercion2013" localSheetId="21">#REF!</definedName>
    <definedName name="desercion2013" localSheetId="7">#REF!</definedName>
    <definedName name="desercion2013" localSheetId="8">#REF!</definedName>
    <definedName name="desercion2013" localSheetId="3">#REF!</definedName>
    <definedName name="desercion2013" localSheetId="19">#REF!</definedName>
    <definedName name="desercion2013">#REF!</definedName>
    <definedName name="desercion2014" localSheetId="14">#REF!</definedName>
    <definedName name="desercion2014" localSheetId="4">#REF!</definedName>
    <definedName name="desercion2014" localSheetId="1">#REF!</definedName>
    <definedName name="desercion2014" localSheetId="0">#REF!</definedName>
    <definedName name="desercion2014" localSheetId="16">#REF!</definedName>
    <definedName name="desercion2014" localSheetId="12">#REF!</definedName>
    <definedName name="desercion2014" localSheetId="21">#REF!</definedName>
    <definedName name="desercion2014" localSheetId="7">#REF!</definedName>
    <definedName name="desercion2014" localSheetId="8">#REF!</definedName>
    <definedName name="desercion2014" localSheetId="3">#REF!</definedName>
    <definedName name="desercion2014" localSheetId="19">#REF!</definedName>
    <definedName name="desercion2014">#REF!</definedName>
    <definedName name="desercion2015" localSheetId="14">#REF!</definedName>
    <definedName name="desercion2015" localSheetId="4">#REF!</definedName>
    <definedName name="desercion2015" localSheetId="1">#REF!</definedName>
    <definedName name="desercion2015" localSheetId="0">#REF!</definedName>
    <definedName name="desercion2015" localSheetId="16">#REF!</definedName>
    <definedName name="desercion2015" localSheetId="12">#REF!</definedName>
    <definedName name="desercion2015" localSheetId="21">#REF!</definedName>
    <definedName name="desercion2015" localSheetId="7">#REF!</definedName>
    <definedName name="desercion2015" localSheetId="8">#REF!</definedName>
    <definedName name="desercion2015" localSheetId="3">#REF!</definedName>
    <definedName name="desercion2015" localSheetId="19">#REF!</definedName>
    <definedName name="desercion2015">#REF!</definedName>
    <definedName name="DESERT_2020A" localSheetId="14">'[23]2020'!$A$2:$D$106</definedName>
    <definedName name="DESERT_2020A" localSheetId="4">'[24]2020'!$A$2:$D$106</definedName>
    <definedName name="DESERT_2020A" localSheetId="1">'[24]2020'!$A$2:$D$106</definedName>
    <definedName name="DESERT_2020A" localSheetId="16">'[23]2020'!$A$2:$D$106</definedName>
    <definedName name="DESERT_2020A" localSheetId="8">'[24]2020'!$A$2:$D$106</definedName>
    <definedName name="DESERT_2020A" localSheetId="19">'[23]2020'!$A$2:$D$106</definedName>
    <definedName name="DESERT_2020A">'[23]2020'!$A$2:$D$106</definedName>
    <definedName name="DET1_2016">[6]Hoja1!$A$2:$H$604</definedName>
    <definedName name="DIR_2015">[25]matricula!$A$2:$K$465</definedName>
    <definedName name="DIR_DOC_2015" localSheetId="14">#REF!</definedName>
    <definedName name="DIR_DOC_2015" localSheetId="4">#REF!</definedName>
    <definedName name="DIR_DOC_2015" localSheetId="1">#REF!</definedName>
    <definedName name="DIR_DOC_2015" localSheetId="0">#REF!</definedName>
    <definedName name="DIR_DOC_2015" localSheetId="16">#REF!</definedName>
    <definedName name="DIR_DOC_2015" localSheetId="12">#REF!</definedName>
    <definedName name="DIR_DOC_2015" localSheetId="21">#REF!</definedName>
    <definedName name="DIR_DOC_2015" localSheetId="7">#REF!</definedName>
    <definedName name="DIR_DOC_2015" localSheetId="8">#REF!</definedName>
    <definedName name="DIR_DOC_2015" localSheetId="3">#REF!</definedName>
    <definedName name="DIR_DOC_2015" localSheetId="19">#REF!</definedName>
    <definedName name="DIR_DOC_2015">#REF!</definedName>
    <definedName name="DIR_OPE_24.04" localSheetId="14">#REF!</definedName>
    <definedName name="DIR_OPE_24.04" localSheetId="4">#REF!</definedName>
    <definedName name="DIR_OPE_24.04" localSheetId="1">#REF!</definedName>
    <definedName name="DIR_OPE_24.04" localSheetId="0">#REF!</definedName>
    <definedName name="DIR_OPE_24.04" localSheetId="16">#REF!</definedName>
    <definedName name="DIR_OPE_24.04" localSheetId="12">#REF!</definedName>
    <definedName name="DIR_OPE_24.04" localSheetId="21">#REF!</definedName>
    <definedName name="DIR_OPE_24.04" localSheetId="7">#REF!</definedName>
    <definedName name="DIR_OPE_24.04" localSheetId="8">#REF!</definedName>
    <definedName name="DIR_OPE_24.04" localSheetId="3">#REF!</definedName>
    <definedName name="DIR_OPE_24.04" localSheetId="19">#REF!</definedName>
    <definedName name="DIR_OPE_24.04">#REF!</definedName>
    <definedName name="dir2019_ok">[26]dir2019!$A$2:$S$448</definedName>
    <definedName name="DIRECTORIO2015" localSheetId="14">[27]Hoja6!$A$2:$G$191</definedName>
    <definedName name="DIRECTORIO2015" localSheetId="16">[28]Hoja6!$A$2:$G$191</definedName>
    <definedName name="DIRECTORIO2015">[27]Hoja6!$A$2:$G$191</definedName>
    <definedName name="DIRECTORIO31.10.2014" localSheetId="14">[29]Hoja1!$A$2:$K$466</definedName>
    <definedName name="DIRECTORIO31.10.2014" localSheetId="16">[30]Hoja1!$A$2:$K$466</definedName>
    <definedName name="DIRECTORIO31.10.2014">[29]Hoja1!$A$2:$K$466</definedName>
    <definedName name="discapacidad" localSheetId="14">[31]Anexo_4_DISC!#REF!</definedName>
    <definedName name="discapacidad" localSheetId="4">[31]Anexo_4_DISC!#REF!</definedName>
    <definedName name="discapacidad" localSheetId="1">[31]Anexo_4_DISC!#REF!</definedName>
    <definedName name="discapacidad" localSheetId="0">[31]Anexo_4_DISC!#REF!</definedName>
    <definedName name="discapacidad" localSheetId="16">[32]Anexo_4_DISC!#REF!</definedName>
    <definedName name="discapacidad" localSheetId="12">[31]Anexo_4_DISC!#REF!</definedName>
    <definedName name="discapacidad" localSheetId="21">[31]Anexo_4_DISC!#REF!</definedName>
    <definedName name="discapacidad" localSheetId="7">[31]Anexo_4_DISC!#REF!</definedName>
    <definedName name="discapacidad" localSheetId="8">[31]Anexo_4_DISC!#REF!</definedName>
    <definedName name="discapacidad" localSheetId="3">[31]Anexo_4_DISC!#REF!</definedName>
    <definedName name="discapacidad" localSheetId="19">[31]Anexo_4_DISC!#REF!</definedName>
    <definedName name="discapacidad">[31]Anexo_4_DISC!#REF!</definedName>
    <definedName name="DOC_COL_2023" localSheetId="0">#REF!</definedName>
    <definedName name="DOC_COL_2023" localSheetId="12">#REF!</definedName>
    <definedName name="DOC_COL_2023" localSheetId="21">#REF!</definedName>
    <definedName name="DOC_COL_2023" localSheetId="7">#REF!</definedName>
    <definedName name="DOC_COL_2023" localSheetId="3">#REF!</definedName>
    <definedName name="DOC_COL_2023" localSheetId="19">#REF!</definedName>
    <definedName name="DOC_COL_2023">#REF!</definedName>
    <definedName name="DOCAULA2015" localSheetId="14">#REF!</definedName>
    <definedName name="DOCAULA2015" localSheetId="4">#REF!</definedName>
    <definedName name="DOCAULA2015" localSheetId="1">#REF!</definedName>
    <definedName name="DOCAULA2015" localSheetId="0">#REF!</definedName>
    <definedName name="DOCAULA2015" localSheetId="16">#REF!</definedName>
    <definedName name="DOCAULA2015" localSheetId="12">#REF!</definedName>
    <definedName name="DOCAULA2015" localSheetId="21">#REF!</definedName>
    <definedName name="DOCAULA2015" localSheetId="7">#REF!</definedName>
    <definedName name="DOCAULA2015" localSheetId="8">#REF!</definedName>
    <definedName name="DOCAULA2015" localSheetId="3">#REF!</definedName>
    <definedName name="DOCAULA2015" localSheetId="19">#REF!</definedName>
    <definedName name="DOCAULA2015">#REF!</definedName>
    <definedName name="DOCEN_IE" localSheetId="14">#REF!</definedName>
    <definedName name="DOCEN_IE" localSheetId="4">#REF!</definedName>
    <definedName name="DOCEN_IE" localSheetId="1">#REF!</definedName>
    <definedName name="DOCEN_IE" localSheetId="0">#REF!</definedName>
    <definedName name="DOCEN_IE" localSheetId="16">#REF!</definedName>
    <definedName name="DOCEN_IE" localSheetId="12">#REF!</definedName>
    <definedName name="DOCEN_IE" localSheetId="21">#REF!</definedName>
    <definedName name="DOCEN_IE" localSheetId="7">#REF!</definedName>
    <definedName name="DOCEN_IE" localSheetId="8">#REF!</definedName>
    <definedName name="DOCEN_IE" localSheetId="3">#REF!</definedName>
    <definedName name="DOCEN_IE" localSheetId="19">#REF!</definedName>
    <definedName name="DOCEN_IE">#REF!</definedName>
    <definedName name="DOCENTES" localSheetId="14">#REF!</definedName>
    <definedName name="DOCENTES" localSheetId="4">#REF!</definedName>
    <definedName name="DOCENTES" localSheetId="1">#REF!</definedName>
    <definedName name="DOCENTES" localSheetId="0">#REF!</definedName>
    <definedName name="DOCENTES" localSheetId="16">#REF!</definedName>
    <definedName name="DOCENTES" localSheetId="12">#REF!</definedName>
    <definedName name="DOCENTES" localSheetId="21">#REF!</definedName>
    <definedName name="DOCENTES" localSheetId="7">#REF!</definedName>
    <definedName name="DOCENTES" localSheetId="8">#REF!</definedName>
    <definedName name="DOCENTES" localSheetId="3">#REF!</definedName>
    <definedName name="DOCENTES" localSheetId="19">#REF!</definedName>
    <definedName name="DOCENTES">#REF!</definedName>
    <definedName name="DOCENTES2015" localSheetId="14">#REF!</definedName>
    <definedName name="DOCENTES2015" localSheetId="4">#REF!</definedName>
    <definedName name="DOCENTES2015" localSheetId="1">#REF!</definedName>
    <definedName name="DOCENTES2015" localSheetId="0">#REF!</definedName>
    <definedName name="DOCENTES2015" localSheetId="16">#REF!</definedName>
    <definedName name="DOCENTES2015" localSheetId="12">#REF!</definedName>
    <definedName name="DOCENTES2015" localSheetId="21">#REF!</definedName>
    <definedName name="DOCENTES2015" localSheetId="7">#REF!</definedName>
    <definedName name="DOCENTES2015" localSheetId="8">#REF!</definedName>
    <definedName name="DOCENTES2015" localSheetId="3">#REF!</definedName>
    <definedName name="DOCENTES2015" localSheetId="19">#REF!</definedName>
    <definedName name="DOCENTES2015">#REF!</definedName>
    <definedName name="e" localSheetId="14">#REF!</definedName>
    <definedName name="e" localSheetId="4">#REF!</definedName>
    <definedName name="e" localSheetId="1">#REF!</definedName>
    <definedName name="e" localSheetId="0">#REF!</definedName>
    <definedName name="e" localSheetId="16">#REF!</definedName>
    <definedName name="e" localSheetId="12">#REF!</definedName>
    <definedName name="e" localSheetId="21">#REF!</definedName>
    <definedName name="e" localSheetId="7">#REF!</definedName>
    <definedName name="e" localSheetId="8">#REF!</definedName>
    <definedName name="e" localSheetId="3">#REF!</definedName>
    <definedName name="e" localSheetId="19">#REF!</definedName>
    <definedName name="e">#REF!</definedName>
    <definedName name="ETNIAS_2018">[33]Etnias_Edades_Grado!$XEX$2:$XEY$103</definedName>
    <definedName name="faltanteUnalde" localSheetId="14">#REF!</definedName>
    <definedName name="faltanteUnalde" localSheetId="4">#REF!</definedName>
    <definedName name="faltanteUnalde" localSheetId="1">#REF!</definedName>
    <definedName name="faltanteUnalde" localSheetId="0">#REF!</definedName>
    <definedName name="faltanteUnalde" localSheetId="16">#REF!</definedName>
    <definedName name="faltanteUnalde" localSheetId="12">#REF!</definedName>
    <definedName name="faltanteUnalde" localSheetId="21">#REF!</definedName>
    <definedName name="faltanteUnalde" localSheetId="7">#REF!</definedName>
    <definedName name="faltanteUnalde" localSheetId="8">#REF!</definedName>
    <definedName name="faltanteUnalde" localSheetId="3">#REF!</definedName>
    <definedName name="faltanteUnalde" localSheetId="19">#REF!</definedName>
    <definedName name="faltanteUnalde">#REF!</definedName>
    <definedName name="faltanUNALDES" localSheetId="14">#REF!</definedName>
    <definedName name="faltanUNALDES" localSheetId="4">#REF!</definedName>
    <definedName name="faltanUNALDES" localSheetId="1">#REF!</definedName>
    <definedName name="faltanUNALDES" localSheetId="0">#REF!</definedName>
    <definedName name="faltanUNALDES" localSheetId="16">#REF!</definedName>
    <definedName name="faltanUNALDES" localSheetId="12">#REF!</definedName>
    <definedName name="faltanUNALDES" localSheetId="21">#REF!</definedName>
    <definedName name="faltanUNALDES" localSheetId="7">#REF!</definedName>
    <definedName name="faltanUNALDES" localSheetId="8">#REF!</definedName>
    <definedName name="faltanUNALDES" localSheetId="3">#REF!</definedName>
    <definedName name="faltanUNALDES" localSheetId="19">#REF!</definedName>
    <definedName name="faltanUNALDES">#REF!</definedName>
    <definedName name="FALTAUNALDE" localSheetId="14">#REF!</definedName>
    <definedName name="FALTAUNALDE" localSheetId="4">#REF!</definedName>
    <definedName name="FALTAUNALDE" localSheetId="1">#REF!</definedName>
    <definedName name="FALTAUNALDE" localSheetId="0">#REF!</definedName>
    <definedName name="FALTAUNALDE" localSheetId="16">#REF!</definedName>
    <definedName name="FALTAUNALDE" localSheetId="12">#REF!</definedName>
    <definedName name="FALTAUNALDE" localSheetId="21">#REF!</definedName>
    <definedName name="FALTAUNALDE" localSheetId="7">#REF!</definedName>
    <definedName name="FALTAUNALDE" localSheetId="8">#REF!</definedName>
    <definedName name="FALTAUNALDE" localSheetId="3">#REF!</definedName>
    <definedName name="FALTAUNALDE" localSheetId="19">#REF!</definedName>
    <definedName name="FALTAUNALDE">#REF!</definedName>
    <definedName name="fff" localSheetId="14">'[34]ICFES COMPE'!$B$10</definedName>
    <definedName name="fff" localSheetId="4">'[34]ICFES COMPE'!$B$10</definedName>
    <definedName name="fff" localSheetId="16">'[35]ICFES COMPE'!$B$10</definedName>
    <definedName name="fff">'[36]ICFES COMPE'!$B$10</definedName>
    <definedName name="fffff" localSheetId="14">#REF!</definedName>
    <definedName name="fffff" localSheetId="4">#REF!</definedName>
    <definedName name="fffff" localSheetId="1">#REF!</definedName>
    <definedName name="fffff" localSheetId="0">#REF!</definedName>
    <definedName name="fffff" localSheetId="16">#REF!</definedName>
    <definedName name="fffff" localSheetId="12">#REF!</definedName>
    <definedName name="fffff" localSheetId="21">#REF!</definedName>
    <definedName name="fffff" localSheetId="7">#REF!</definedName>
    <definedName name="fffff" localSheetId="8">#REF!</definedName>
    <definedName name="fffff" localSheetId="3">#REF!</definedName>
    <definedName name="fffff" localSheetId="19">#REF!</definedName>
    <definedName name="fffff">#REF!</definedName>
    <definedName name="Filosofía" localSheetId="14">'[3]ICFES COMPE'!$B$19</definedName>
    <definedName name="Filosofía" localSheetId="4">'[3]ICFES COMPE'!$B$19</definedName>
    <definedName name="Filosofía" localSheetId="16">'[4]ICFES COMPE'!$B$19</definedName>
    <definedName name="Filosofía">'[5]ICFES COMPE'!$B$19</definedName>
    <definedName name="FIN_SEM" localSheetId="4">'[21]FIN DE SE'!$A$2:$H$5</definedName>
    <definedName name="FIN_SEM" localSheetId="1">'[21]FIN DE SE'!$A$2:$H$5</definedName>
    <definedName name="FIN_SEM" localSheetId="0">'[21]FIN DE SE'!$A$2:$H$5</definedName>
    <definedName name="FIN_SEM" localSheetId="7">'[21]FIN DE SE'!$A$2:$H$5</definedName>
    <definedName name="FIN_SEM" localSheetId="8">'[21]FIN DE SE'!$A$2:$H$5</definedName>
    <definedName name="FIN_SEM" localSheetId="3">'[22]FIN DE SE'!$A$2:$H$5</definedName>
    <definedName name="FIN_SEM">'[21]FIN DE SE'!$A$2:$H$5</definedName>
    <definedName name="Física" localSheetId="14">'[3]ICFES COMPE'!$E$19</definedName>
    <definedName name="Física" localSheetId="4">'[3]ICFES COMPE'!$E$19</definedName>
    <definedName name="Física" localSheetId="16">'[4]ICFES COMPE'!$E$19</definedName>
    <definedName name="Física">'[5]ICFES COMPE'!$E$19</definedName>
    <definedName name="formato" localSheetId="14">#REF!</definedName>
    <definedName name="formato" localSheetId="4">#REF!</definedName>
    <definedName name="formato" localSheetId="1">#REF!</definedName>
    <definedName name="formato" localSheetId="0">#REF!</definedName>
    <definedName name="formato" localSheetId="16">#REF!</definedName>
    <definedName name="formato" localSheetId="12">#REF!</definedName>
    <definedName name="formato" localSheetId="21">#REF!</definedName>
    <definedName name="formato" localSheetId="7">#REF!</definedName>
    <definedName name="formato" localSheetId="8">#REF!</definedName>
    <definedName name="formato" localSheetId="3">#REF!</definedName>
    <definedName name="formato" localSheetId="19">#REF!</definedName>
    <definedName name="formato">#REF!</definedName>
    <definedName name="Francés" localSheetId="14">'[3]ICFES COMPE'!$E$45</definedName>
    <definedName name="Francés" localSheetId="4">'[3]ICFES COMPE'!$E$45</definedName>
    <definedName name="Francés" localSheetId="16">'[4]ICFES COMPE'!$E$45</definedName>
    <definedName name="Francés">'[5]ICFES COMPE'!$E$45</definedName>
    <definedName name="Geografía" localSheetId="14">'[3]ICFES COMPE'!$E$38</definedName>
    <definedName name="Geografía" localSheetId="4">'[3]ICFES COMPE'!$E$38</definedName>
    <definedName name="Geografía" localSheetId="16">'[4]ICFES COMPE'!$E$38</definedName>
    <definedName name="Geografía">'[5]ICFES COMPE'!$E$38</definedName>
    <definedName name="GRADOS11_2017">[37]Hoja4!$A$2:$D$365</definedName>
    <definedName name="hggjh" localSheetId="12">#REF!</definedName>
    <definedName name="hggjh" localSheetId="21">#REF!</definedName>
    <definedName name="hggjh" localSheetId="7">#REF!</definedName>
    <definedName name="hggjh" localSheetId="19">#REF!</definedName>
    <definedName name="hggjh">#REF!</definedName>
    <definedName name="hhh" localSheetId="14">'[34]ICFES COMPE'!$B$52</definedName>
    <definedName name="hhh" localSheetId="4">'[34]ICFES COMPE'!$B$52</definedName>
    <definedName name="hhh" localSheetId="16">'[35]ICFES COMPE'!$B$52</definedName>
    <definedName name="hhh">'[36]ICFES COMPE'!$B$52</definedName>
    <definedName name="Historia" localSheetId="14">'[3]ICFES COMPE'!$B$31</definedName>
    <definedName name="Historia" localSheetId="4">'[3]ICFES COMPE'!$B$31</definedName>
    <definedName name="Historia" localSheetId="16">'[4]ICFES COMPE'!$B$31</definedName>
    <definedName name="Historia">'[5]ICFES COMPE'!$B$31</definedName>
    <definedName name="ID_SEDE" localSheetId="14">[12]Hoja5!$A$1:$E$458</definedName>
    <definedName name="ID_SEDE" localSheetId="16">[13]Hoja5!$A$1:$E$458</definedName>
    <definedName name="ID_SEDE">[12]Hoja5!$A$1:$E$458</definedName>
    <definedName name="infraestr_202">'[38]Hoja1 (2)'!$A$200:$C$663</definedName>
    <definedName name="infraestr_2023">'[38]Hoja1 (2)'!$A$200:$C$663</definedName>
    <definedName name="Inglés" localSheetId="14">'[3]ICFES COMPE'!$B$45</definedName>
    <definedName name="Inglés" localSheetId="4">'[3]ICFES COMPE'!$B$45</definedName>
    <definedName name="Inglés" localSheetId="16">'[4]ICFES COMPE'!$B$45</definedName>
    <definedName name="Inglés">'[5]ICFES COMPE'!$B$45</definedName>
    <definedName name="ISCE2015" localSheetId="14">'[1]2015ISCE'!$A$2:$E$334</definedName>
    <definedName name="ISCE2015" localSheetId="16">'[2]2015ISCE'!$A$2:$E$334</definedName>
    <definedName name="ISCE2015">'[1]2015ISCE'!$A$2:$E$334</definedName>
    <definedName name="jjjjjjjj" localSheetId="14">#REF!</definedName>
    <definedName name="jjjjjjjj" localSheetId="4">#REF!</definedName>
    <definedName name="jjjjjjjj" localSheetId="1">#REF!</definedName>
    <definedName name="jjjjjjjj" localSheetId="0">#REF!</definedName>
    <definedName name="jjjjjjjj" localSheetId="16">#REF!</definedName>
    <definedName name="jjjjjjjj" localSheetId="12">#REF!</definedName>
    <definedName name="jjjjjjjj" localSheetId="21">#REF!</definedName>
    <definedName name="jjjjjjjj" localSheetId="7">#REF!</definedName>
    <definedName name="jjjjjjjj" localSheetId="8">#REF!</definedName>
    <definedName name="jjjjjjjj" localSheetId="3">#REF!</definedName>
    <definedName name="jjjjjjjj" localSheetId="19">#REF!</definedName>
    <definedName name="jjjjjjjj">#REF!</definedName>
    <definedName name="Lenguaje" localSheetId="14">'[3]ICFES COMPE'!$B$38</definedName>
    <definedName name="Lenguaje" localSheetId="4">'[3]ICFES COMPE'!$B$38</definedName>
    <definedName name="Lenguaje" localSheetId="16">'[4]ICFES COMPE'!$B$38</definedName>
    <definedName name="Lenguaje">'[5]ICFES COMPE'!$B$38</definedName>
    <definedName name="LIVISAMOR" localSheetId="14">#REF!</definedName>
    <definedName name="LIVISAMOR" localSheetId="4">#REF!</definedName>
    <definedName name="LIVISAMOR" localSheetId="1">#REF!</definedName>
    <definedName name="LIVISAMOR" localSheetId="0">#REF!</definedName>
    <definedName name="LIVISAMOR" localSheetId="16">#REF!</definedName>
    <definedName name="LIVISAMOR" localSheetId="12">#REF!</definedName>
    <definedName name="LIVISAMOR" localSheetId="21">#REF!</definedName>
    <definedName name="LIVISAMOR" localSheetId="7">#REF!</definedName>
    <definedName name="LIVISAMOR" localSheetId="8">#REF!</definedName>
    <definedName name="LIVISAMOR" localSheetId="3">#REF!</definedName>
    <definedName name="LIVISAMOR" localSheetId="19">#REF!</definedName>
    <definedName name="LIVISAMOR">#REF!</definedName>
    <definedName name="Mant_IEOs" localSheetId="12">#REF!</definedName>
    <definedName name="Mant_IEOs" localSheetId="21">#REF!</definedName>
    <definedName name="Mant_IEOs" localSheetId="9">#REF!</definedName>
    <definedName name="Mant_IEOs" localSheetId="7">#REF!</definedName>
    <definedName name="Mant_IEOs" localSheetId="19">#REF!</definedName>
    <definedName name="Mant_IEOs">#REF!</definedName>
    <definedName name="MAÑANA" localSheetId="4">[21]MAÑANA!$A$2:$H$413</definedName>
    <definedName name="MAÑANA" localSheetId="1">[21]MAÑANA!$A$2:$H$413</definedName>
    <definedName name="MAÑANA" localSheetId="0">[21]MAÑANA!$A$2:$H$413</definedName>
    <definedName name="MAÑANA" localSheetId="7">[21]MAÑANA!$A$2:$H$413</definedName>
    <definedName name="MAÑANA" localSheetId="8">[21]MAÑANA!$A$2:$H$413</definedName>
    <definedName name="MAÑANA" localSheetId="3">[22]MAÑANA!$A$2:$H$413</definedName>
    <definedName name="MAÑANA">[21]MAÑANA!$A$2:$H$413</definedName>
    <definedName name="MAT_2006" localSheetId="14">#REF!</definedName>
    <definedName name="MAT_2006" localSheetId="4">#REF!</definedName>
    <definedName name="MAT_2006" localSheetId="1">#REF!</definedName>
    <definedName name="MAT_2006" localSheetId="0">#REF!</definedName>
    <definedName name="MAT_2006" localSheetId="16">#REF!</definedName>
    <definedName name="MAT_2006" localSheetId="12">#REF!</definedName>
    <definedName name="MAT_2006" localSheetId="5">#REF!</definedName>
    <definedName name="MAT_2006" localSheetId="21">#REF!</definedName>
    <definedName name="MAT_2006" localSheetId="7">#REF!</definedName>
    <definedName name="MAT_2006" localSheetId="2">#REF!</definedName>
    <definedName name="MAT_2006" localSheetId="8">#REF!</definedName>
    <definedName name="MAT_2006" localSheetId="3">#REF!</definedName>
    <definedName name="MAT_2006" localSheetId="19">#REF!</definedName>
    <definedName name="MAT_2006">#REF!</definedName>
    <definedName name="Matemáticas" localSheetId="14">'[3]ICFES COMPE'!$E$10</definedName>
    <definedName name="Matemáticas" localSheetId="4">'[3]ICFES COMPE'!$E$10</definedName>
    <definedName name="Matemáticas" localSheetId="16">'[4]ICFES COMPE'!$E$10</definedName>
    <definedName name="Matemáticas">'[5]ICFES COMPE'!$E$10</definedName>
    <definedName name="matr_30.09.2020">'[39]MATRI_30,09,2020'!$A$2:$X$465</definedName>
    <definedName name="matr_31.10.2019">[40]sedes!$A$3:$Z$461</definedName>
    <definedName name="matr2018_31.03">[41]Hoja6!$A$2:$X$444</definedName>
    <definedName name="matricula2015" localSheetId="14">#REF!</definedName>
    <definedName name="matricula2015" localSheetId="4">#REF!</definedName>
    <definedName name="matricula2015" localSheetId="1">#REF!</definedName>
    <definedName name="matricula2015" localSheetId="0">#REF!</definedName>
    <definedName name="matricula2015" localSheetId="16">#REF!</definedName>
    <definedName name="matricula2015" localSheetId="12">#REF!</definedName>
    <definedName name="matricula2015" localSheetId="21">#REF!</definedName>
    <definedName name="matricula2015" localSheetId="7">#REF!</definedName>
    <definedName name="matricula2015" localSheetId="8">#REF!</definedName>
    <definedName name="matricula2015" localSheetId="3">#REF!</definedName>
    <definedName name="matricula2015" localSheetId="19">#REF!</definedName>
    <definedName name="matricula2015">#REF!</definedName>
    <definedName name="NOCTURNA" localSheetId="4">[21]NOCTURNA!$A$2:$H$44</definedName>
    <definedName name="NOCTURNA" localSheetId="1">[21]NOCTURNA!$A$2:$H$44</definedName>
    <definedName name="NOCTURNA" localSheetId="0">[21]NOCTURNA!$A$2:$H$44</definedName>
    <definedName name="NOCTURNA" localSheetId="7">[21]NOCTURNA!$A$2:$H$44</definedName>
    <definedName name="NOCTURNA" localSheetId="8">[21]NOCTURNA!$A$2:$H$44</definedName>
    <definedName name="NOCTURNA" localSheetId="3">[22]NOCTURNA!$A$2:$H$44</definedName>
    <definedName name="NOCTURNA">[21]NOCTURNA!$A$2:$H$44</definedName>
    <definedName name="NUCLEO" localSheetId="14">#REF!</definedName>
    <definedName name="NUCLEO" localSheetId="4">#REF!</definedName>
    <definedName name="NUCLEO" localSheetId="1">#REF!</definedName>
    <definedName name="NUCLEO" localSheetId="0">#REF!</definedName>
    <definedName name="NUCLEO" localSheetId="16">#REF!</definedName>
    <definedName name="NUCLEO" localSheetId="12">#REF!</definedName>
    <definedName name="NUCLEO" localSheetId="21">#REF!</definedName>
    <definedName name="NUCLEO" localSheetId="7">#REF!</definedName>
    <definedName name="NUCLEO" localSheetId="8">#REF!</definedName>
    <definedName name="NUCLEO" localSheetId="3">#REF!</definedName>
    <definedName name="NUCLEO" localSheetId="19">#REF!</definedName>
    <definedName name="NUCLEO">#REF!</definedName>
    <definedName name="nucleo_2017">[18]Hoja4!$A$2:$H$885</definedName>
    <definedName name="operador_02.2023">[42]OPERADOR!$A$2:$F$514</definedName>
    <definedName name="operador_2023">[43]operador!$A$2:$K$523</definedName>
    <definedName name="Química" localSheetId="14">'[3]ICFES COMPE'!$E$31</definedName>
    <definedName name="Química" localSheetId="4">'[3]ICFES COMPE'!$E$31</definedName>
    <definedName name="Química" localSheetId="16">'[4]ICFES COMPE'!$E$31</definedName>
    <definedName name="Química">'[5]ICFES COMPE'!$E$31</definedName>
    <definedName name="RECTDANE_2020" localSheetId="14">#REF!</definedName>
    <definedName name="RECTDANE_2020" localSheetId="4">#REF!</definedName>
    <definedName name="RECTDANE_2020" localSheetId="1">#REF!</definedName>
    <definedName name="RECTDANE_2020" localSheetId="0">#REF!</definedName>
    <definedName name="RECTDANE_2020" localSheetId="16">#REF!</definedName>
    <definedName name="RECTDANE_2020" localSheetId="12">#REF!</definedName>
    <definedName name="RECTDANE_2020" localSheetId="21">#REF!</definedName>
    <definedName name="RECTDANE_2020" localSheetId="7">#REF!</definedName>
    <definedName name="RECTDANE_2020" localSheetId="8">#REF!</definedName>
    <definedName name="RECTDANE_2020" localSheetId="3">#REF!</definedName>
    <definedName name="RECTDANE_2020" localSheetId="19">#REF!</definedName>
    <definedName name="RECTDANE_2020">#REF!</definedName>
    <definedName name="rep_2" localSheetId="14">#REF!</definedName>
    <definedName name="rep_2" localSheetId="4">#REF!</definedName>
    <definedName name="rep_2" localSheetId="1">#REF!</definedName>
    <definedName name="rep_2" localSheetId="0">#REF!</definedName>
    <definedName name="rep_2" localSheetId="16">#REF!</definedName>
    <definedName name="rep_2" localSheetId="12">#REF!</definedName>
    <definedName name="rep_2" localSheetId="21">#REF!</definedName>
    <definedName name="rep_2" localSheetId="7">#REF!</definedName>
    <definedName name="rep_2" localSheetId="8">#REF!</definedName>
    <definedName name="rep_2" localSheetId="3">#REF!</definedName>
    <definedName name="rep_2" localSheetId="19">#REF!</definedName>
    <definedName name="rep_2">#REF!</definedName>
    <definedName name="repitentes" localSheetId="14">#REF!</definedName>
    <definedName name="repitentes" localSheetId="4">#REF!</definedName>
    <definedName name="repitentes" localSheetId="1">#REF!</definedName>
    <definedName name="repitentes" localSheetId="0">#REF!</definedName>
    <definedName name="repitentes" localSheetId="16">#REF!</definedName>
    <definedName name="repitentes" localSheetId="12">#REF!</definedName>
    <definedName name="repitentes" localSheetId="21">#REF!</definedName>
    <definedName name="repitentes" localSheetId="7">#REF!</definedName>
    <definedName name="repitentes" localSheetId="8">#REF!</definedName>
    <definedName name="repitentes" localSheetId="3">#REF!</definedName>
    <definedName name="repitentes" localSheetId="19">#REF!</definedName>
    <definedName name="repitentes">#REF!</definedName>
    <definedName name="REPITENTES2016_A" localSheetId="14">#REF!</definedName>
    <definedName name="REPITENTES2016_A" localSheetId="4">#REF!</definedName>
    <definedName name="REPITENTES2016_A" localSheetId="1">#REF!</definedName>
    <definedName name="REPITENTES2016_A" localSheetId="0">#REF!</definedName>
    <definedName name="REPITENTES2016_A" localSheetId="16">#REF!</definedName>
    <definedName name="REPITENTES2016_A" localSheetId="12">#REF!</definedName>
    <definedName name="REPITENTES2016_A" localSheetId="21">#REF!</definedName>
    <definedName name="REPITENTES2016_A" localSheetId="7">#REF!</definedName>
    <definedName name="REPITENTES2016_A" localSheetId="8">#REF!</definedName>
    <definedName name="REPITENTES2016_A" localSheetId="3">#REF!</definedName>
    <definedName name="REPITENTES2016_A" localSheetId="19">#REF!</definedName>
    <definedName name="REPITENTES2016_A">#REF!</definedName>
    <definedName name="saber_2019">'[44]2019_4'!$A$2:$N$200</definedName>
    <definedName name="saber_2020">'[44]2020_4'!$A$2:$N$208</definedName>
    <definedName name="saber_2020_1" localSheetId="4">'[45]2020_1'!$A$6:$N$204</definedName>
    <definedName name="saber_2020_1" localSheetId="1">'[45]2020_1'!$A$6:$N$204</definedName>
    <definedName name="saber_2020_1" localSheetId="0">'[45]2020_1'!$A$6:$N$204</definedName>
    <definedName name="saber_2020_1" localSheetId="7">'[45]2020_1'!$A$6:$N$204</definedName>
    <definedName name="saber_2020_1" localSheetId="8">'[45]2020_1'!$A$6:$N$204</definedName>
    <definedName name="saber_2020_1" localSheetId="3">'[46]2020_1'!$A$6:$N$204</definedName>
    <definedName name="saber_2020_1">'[45]2020_1'!$A$6:$N$204</definedName>
    <definedName name="saber_2020_4" localSheetId="4">'[45]2020_4'!$A$6:$N$212</definedName>
    <definedName name="saber_2020_4" localSheetId="1">'[45]2020_4'!$A$6:$N$212</definedName>
    <definedName name="saber_2020_4" localSheetId="0">'[45]2020_4'!$A$6:$N$212</definedName>
    <definedName name="saber_2020_4" localSheetId="7">'[45]2020_4'!$A$6:$N$212</definedName>
    <definedName name="saber_2020_4" localSheetId="8">'[45]2020_4'!$A$6:$N$212</definedName>
    <definedName name="saber_2020_4" localSheetId="3">'[46]2020_4'!$A$6:$N$212</definedName>
    <definedName name="saber_2020_4">'[45]2020_4'!$A$6:$N$212</definedName>
    <definedName name="saber_2021">'[44]2021_1'!$A$2:$N$198</definedName>
    <definedName name="saber_2021_1" localSheetId="4">'[45]2021_1'!$A$6:$N$202</definedName>
    <definedName name="saber_2021_1" localSheetId="1">'[45]2021_1'!$A$6:$N$202</definedName>
    <definedName name="saber_2021_1" localSheetId="0">'[45]2021_1'!$A$6:$N$202</definedName>
    <definedName name="saber_2021_1" localSheetId="7">'[45]2021_1'!$A$6:$N$202</definedName>
    <definedName name="saber_2021_1" localSheetId="8">'[45]2021_1'!$A$6:$N$202</definedName>
    <definedName name="saber_2021_1" localSheetId="3">'[46]2021_1'!$A$6:$N$202</definedName>
    <definedName name="saber_2021_1">'[45]2021_1'!$A$6:$N$202</definedName>
    <definedName name="saber_2022">'[44]2022_1'!$A$2:$N$201</definedName>
    <definedName name="saber_2022_1">'[45]2022_1'!$A$6:$N$205</definedName>
    <definedName name="saber_2023">'[44]2023_1'!$A$2:$N$202</definedName>
    <definedName name="SABER11_2020">'[47]resultados 2020'!$A$2:$N$208</definedName>
    <definedName name="saber2015">'[25]RESULTADOS SABER 2015'!$B$1:$C$173</definedName>
    <definedName name="SECTOR" localSheetId="14">#REF!</definedName>
    <definedName name="SECTOR" localSheetId="4">#REF!</definedName>
    <definedName name="SECTOR" localSheetId="1">#REF!</definedName>
    <definedName name="SECTOR" localSheetId="0">#REF!</definedName>
    <definedName name="SECTOR" localSheetId="16">#REF!</definedName>
    <definedName name="SECTOR" localSheetId="12">#REF!</definedName>
    <definedName name="SECTOR" localSheetId="21">#REF!</definedName>
    <definedName name="SECTOR" localSheetId="7">#REF!</definedName>
    <definedName name="SECTOR" localSheetId="8">#REF!</definedName>
    <definedName name="SECTOR" localSheetId="3">#REF!</definedName>
    <definedName name="SECTOR" localSheetId="19">#REF!</definedName>
    <definedName name="SECTOR">#REF!</definedName>
    <definedName name="sede_2018" localSheetId="14">#REF!</definedName>
    <definedName name="sede_2018" localSheetId="4">#REF!</definedName>
    <definedName name="sede_2018" localSheetId="1">#REF!</definedName>
    <definedName name="sede_2018" localSheetId="0">#REF!</definedName>
    <definedName name="sede_2018" localSheetId="16">#REF!</definedName>
    <definedName name="sede_2018" localSheetId="12">#REF!</definedName>
    <definedName name="sede_2018" localSheetId="21">#REF!</definedName>
    <definedName name="sede_2018" localSheetId="7">#REF!</definedName>
    <definedName name="sede_2018" localSheetId="8">#REF!</definedName>
    <definedName name="sede_2018" localSheetId="3">#REF!</definedName>
    <definedName name="sede_2018" localSheetId="19">#REF!</definedName>
    <definedName name="sede_2018">#REF!</definedName>
    <definedName name="SELECCION">[48]Hoja7!$A$2:$C$21</definedName>
    <definedName name="sit_2015" localSheetId="14">#REF!</definedName>
    <definedName name="sit_2015" localSheetId="4">#REF!</definedName>
    <definedName name="sit_2015" localSheetId="1">#REF!</definedName>
    <definedName name="sit_2015" localSheetId="0">#REF!</definedName>
    <definedName name="sit_2015" localSheetId="16">#REF!</definedName>
    <definedName name="sit_2015" localSheetId="12">#REF!</definedName>
    <definedName name="sit_2015" localSheetId="21">#REF!</definedName>
    <definedName name="sit_2015" localSheetId="7">#REF!</definedName>
    <definedName name="sit_2015" localSheetId="8">#REF!</definedName>
    <definedName name="sit_2015" localSheetId="3">#REF!</definedName>
    <definedName name="sit_2015" localSheetId="19">#REF!</definedName>
    <definedName name="sit_2015">#REF!</definedName>
    <definedName name="sit_2020" localSheetId="14">[49]sit_2020!$A$2:$D$106</definedName>
    <definedName name="sit_2020" localSheetId="4">[50]sit_2020!$A$2:$D$106</definedName>
    <definedName name="sit_2020" localSheetId="1">[50]sit_2020!$A$2:$D$106</definedName>
    <definedName name="sit_2020" localSheetId="16">[49]sit_2020!$A$2:$D$106</definedName>
    <definedName name="sit_2020" localSheetId="8">[50]sit_2020!$A$2:$D$106</definedName>
    <definedName name="sit_2020" localSheetId="19">[49]sit_2020!$A$2:$D$106</definedName>
    <definedName name="sit_2020">[49]sit_2020!$A$2:$D$106</definedName>
    <definedName name="SIT_2021" localSheetId="4">[51]SIT_2021!$A$2:$D$107</definedName>
    <definedName name="SIT_2021" localSheetId="1">[51]SIT_2021!$A$2:$D$107</definedName>
    <definedName name="SIT_2021" localSheetId="0">[51]SIT_2021!$A$2:$D$107</definedName>
    <definedName name="SIT_2021" localSheetId="7">[51]SIT_2021!$A$2:$D$107</definedName>
    <definedName name="SIT_2021" localSheetId="8">[51]SIT_2021!$A$2:$D$107</definedName>
    <definedName name="SIT_2021" localSheetId="3">[52]SIT_2021!$A$2:$D$107</definedName>
    <definedName name="SIT_2021">[51]SIT_2021!$A$2:$D$107</definedName>
    <definedName name="SIT_ACA_2014" localSheetId="14">[53]Hoja4!$A$2:$F$382</definedName>
    <definedName name="SIT_ACA_2014" localSheetId="16">[54]Hoja4!$A$2:$F$382</definedName>
    <definedName name="SIT_ACA_2014">[53]Hoja4!$A$2:$F$382</definedName>
    <definedName name="SIT_ACA_20142" localSheetId="14">[53]Hoja4!$A$2:$J$382</definedName>
    <definedName name="SIT_ACA_20142" localSheetId="16">[54]Hoja4!$A$2:$J$382</definedName>
    <definedName name="SIT_ACA_20142">[53]Hoja4!$A$2:$J$382</definedName>
    <definedName name="SIT_ACA_2016" localSheetId="14">[55]Hoja7!$A$2:$E$367</definedName>
    <definedName name="SIT_ACA_2016" localSheetId="16">[56]Hoja7!$A$2:$E$367</definedName>
    <definedName name="SIT_ACA_2016">[55]Hoja7!$A$2:$E$367</definedName>
    <definedName name="sit_aca_2019" localSheetId="14">#REF!</definedName>
    <definedName name="sit_aca_2019" localSheetId="4">#REF!</definedName>
    <definedName name="sit_aca_2019" localSheetId="1">#REF!</definedName>
    <definedName name="sit_aca_2019" localSheetId="0">#REF!</definedName>
    <definedName name="sit_aca_2019" localSheetId="16">#REF!</definedName>
    <definedName name="sit_aca_2019" localSheetId="12">#REF!</definedName>
    <definedName name="sit_aca_2019" localSheetId="21">#REF!</definedName>
    <definedName name="sit_aca_2019" localSheetId="7">#REF!</definedName>
    <definedName name="sit_aca_2019" localSheetId="8">#REF!</definedName>
    <definedName name="sit_aca_2019" localSheetId="3">#REF!</definedName>
    <definedName name="sit_aca_2019" localSheetId="19">#REF!</definedName>
    <definedName name="sit_aca_2019">#REF!</definedName>
    <definedName name="sit_aca_2022" localSheetId="12">#REF!</definedName>
    <definedName name="sit_aca_2022" localSheetId="21">#REF!</definedName>
    <definedName name="sit_aca_2022" localSheetId="7">#REF!</definedName>
    <definedName name="sit_aca_2022" localSheetId="19">#REF!</definedName>
    <definedName name="sit_aca_2022">#REF!</definedName>
    <definedName name="sit_Aca_2023">[57]Pasacaballos!$A$3:$D$110</definedName>
    <definedName name="situa_2018" localSheetId="14">[58]Hoja2!$A$2:$E$107</definedName>
    <definedName name="situa_2018" localSheetId="4">[50]Hoja2!$A$2:$E$107</definedName>
    <definedName name="situa_2018" localSheetId="1">[50]Hoja2!$A$2:$E$107</definedName>
    <definedName name="situa_2018" localSheetId="16">[58]Hoja2!$A$2:$E$107</definedName>
    <definedName name="situa_2018" localSheetId="8">[50]Hoja2!$A$2:$E$107</definedName>
    <definedName name="situa_2018" localSheetId="19">[49]Hoja2!$A$2:$E$107</definedName>
    <definedName name="situa_2018">[49]Hoja2!$A$2:$E$107</definedName>
    <definedName name="TARDE" localSheetId="4">[21]TARDE!$A$2:$H$253</definedName>
    <definedName name="TARDE" localSheetId="1">[21]TARDE!$A$2:$H$253</definedName>
    <definedName name="TARDE" localSheetId="0">[21]TARDE!$A$2:$H$253</definedName>
    <definedName name="TARDE" localSheetId="7">[21]TARDE!$A$2:$H$253</definedName>
    <definedName name="TARDE" localSheetId="8">[21]TARDE!$A$2:$H$253</definedName>
    <definedName name="TARDE" localSheetId="3">[22]TARDE!$A$2:$H$253</definedName>
    <definedName name="TARDE">[21]TARDE!$A$2:$H$253</definedName>
    <definedName name="TITULARIDAD" localSheetId="0">#REF!</definedName>
    <definedName name="TITULARIDAD" localSheetId="12">#REF!</definedName>
    <definedName name="TITULARIDAD" localSheetId="21">#REF!</definedName>
    <definedName name="TITULARIDAD" localSheetId="7">#REF!</definedName>
    <definedName name="TITULARIDAD" localSheetId="3">#REF!</definedName>
    <definedName name="TITULARIDAD" localSheetId="19">#REF!</definedName>
    <definedName name="TITULARIDAD">#REF!</definedName>
    <definedName name="TITULO1" localSheetId="14">'[3]ICFES NC'!$A$5</definedName>
    <definedName name="TITULO1" localSheetId="4">'[3]ICFES NC'!$A$5</definedName>
    <definedName name="TITULO1" localSheetId="16">'[4]ICFES NC'!$A$5</definedName>
    <definedName name="TITULO1">'[5]ICFES NC'!$A$5</definedName>
    <definedName name="TITULO2" localSheetId="14">'[3]ICFES COMPE'!$A$3</definedName>
    <definedName name="TITULO2" localSheetId="4">'[3]ICFES COMPE'!$A$3</definedName>
    <definedName name="TITULO2" localSheetId="16">'[4]ICFES COMPE'!$A$3</definedName>
    <definedName name="TITULO2">'[5]ICFES COMPE'!$A$3</definedName>
    <definedName name="TITULO3" localSheetId="14">#REF!</definedName>
    <definedName name="TITULO3" localSheetId="4">#REF!</definedName>
    <definedName name="TITULO3" localSheetId="1">#REF!</definedName>
    <definedName name="TITULO3" localSheetId="0">#REF!</definedName>
    <definedName name="TITULO3" localSheetId="16">#REF!</definedName>
    <definedName name="TITULO3" localSheetId="12">#REF!</definedName>
    <definedName name="TITULO3" localSheetId="5">#REF!</definedName>
    <definedName name="TITULO3" localSheetId="21">#REF!</definedName>
    <definedName name="TITULO3" localSheetId="7">#REF!</definedName>
    <definedName name="TITULO3" localSheetId="2">#REF!</definedName>
    <definedName name="TITULO3" localSheetId="8">#REF!</definedName>
    <definedName name="TITULO3" localSheetId="3">#REF!</definedName>
    <definedName name="TITULO3" localSheetId="19">#REF!</definedName>
    <definedName name="TITULO3">#REF!</definedName>
    <definedName name="Titulo4" localSheetId="14">#REF!</definedName>
    <definedName name="Titulo4" localSheetId="4">#REF!</definedName>
    <definedName name="Titulo4" localSheetId="1">#REF!</definedName>
    <definedName name="Titulo4" localSheetId="0">#REF!</definedName>
    <definedName name="Titulo4" localSheetId="16">#REF!</definedName>
    <definedName name="Titulo4" localSheetId="12">#REF!</definedName>
    <definedName name="Titulo4" localSheetId="5">#REF!</definedName>
    <definedName name="Titulo4" localSheetId="21">#REF!</definedName>
    <definedName name="Titulo4" localSheetId="7">#REF!</definedName>
    <definedName name="Titulo4" localSheetId="2">#REF!</definedName>
    <definedName name="Titulo4" localSheetId="8">#REF!</definedName>
    <definedName name="Titulo4" localSheetId="3">#REF!</definedName>
    <definedName name="Titulo4" localSheetId="19">#REF!</definedName>
    <definedName name="Titulo4">#REF!</definedName>
    <definedName name="tr_2022" localSheetId="12">#REF!</definedName>
    <definedName name="tr_2022" localSheetId="21">#REF!</definedName>
    <definedName name="tr_2022" localSheetId="7">#REF!</definedName>
    <definedName name="tr_2022" localSheetId="19">#REF!</definedName>
    <definedName name="tr_2022">#REF!</definedName>
    <definedName name="tr_2023" localSheetId="12">#REF!</definedName>
    <definedName name="tr_2023" localSheetId="21">#REF!</definedName>
    <definedName name="tr_2023" localSheetId="7">#REF!</definedName>
    <definedName name="tr_2023" localSheetId="19">#REF!</definedName>
    <definedName name="tr_2023">#REF!</definedName>
    <definedName name="Transf_2021" localSheetId="12">#REF!</definedName>
    <definedName name="Transf_2021" localSheetId="21">#REF!</definedName>
    <definedName name="Transf_2021" localSheetId="9">#REF!</definedName>
    <definedName name="Transf_2021" localSheetId="7">#REF!</definedName>
    <definedName name="Transf_2021" localSheetId="19">#REF!</definedName>
    <definedName name="Transf_2021">#REF!</definedName>
    <definedName name="unalde" localSheetId="14">#REF!</definedName>
    <definedName name="unalde" localSheetId="4">#REF!</definedName>
    <definedName name="unalde" localSheetId="1">#REF!</definedName>
    <definedName name="unalde" localSheetId="0">#REF!</definedName>
    <definedName name="unalde" localSheetId="16">#REF!</definedName>
    <definedName name="unalde" localSheetId="12">#REF!</definedName>
    <definedName name="unalde" localSheetId="21">#REF!</definedName>
    <definedName name="unalde" localSheetId="7">#REF!</definedName>
    <definedName name="unalde" localSheetId="8">#REF!</definedName>
    <definedName name="unalde" localSheetId="3">#REF!</definedName>
    <definedName name="unalde" localSheetId="19">#REF!</definedName>
    <definedName name="unalde">#REF!</definedName>
    <definedName name="UNALDE_2020">[59]UNALDE!$A$2:$B$350</definedName>
    <definedName name="UNALDE_2022" localSheetId="4">[60]tipo_sede!$A$2:$D$461</definedName>
    <definedName name="UNALDE_2022" localSheetId="1">[60]tipo_sede!$A$2:$D$461</definedName>
    <definedName name="UNALDE_2022" localSheetId="0">[60]tipo_sede!$A$2:$D$461</definedName>
    <definedName name="UNALDE_2022" localSheetId="12">#REF!</definedName>
    <definedName name="UNALDE_2022" localSheetId="21">#REF!</definedName>
    <definedName name="UNALDE_2022" localSheetId="7">[60]tipo_sede!$A$2:$D$461</definedName>
    <definedName name="UNALDE_2022" localSheetId="8">[60]tipo_sede!$A$2:$D$461</definedName>
    <definedName name="UNALDE_2022" localSheetId="3">[61]tipo_sede!$A$2:$D$461</definedName>
    <definedName name="UNALDE_2022" localSheetId="19">#REF!</definedName>
    <definedName name="UNALDE_2022">#REF!</definedName>
    <definedName name="UNALDES" localSheetId="14">#REF!</definedName>
    <definedName name="UNALDES" localSheetId="4">#REF!</definedName>
    <definedName name="UNALDES" localSheetId="1">#REF!</definedName>
    <definedName name="UNALDES" localSheetId="0">#REF!</definedName>
    <definedName name="UNALDES" localSheetId="16">#REF!</definedName>
    <definedName name="UNALDES" localSheetId="12">#REF!</definedName>
    <definedName name="UNALDES" localSheetId="21">#REF!</definedName>
    <definedName name="UNALDES" localSheetId="7">#REF!</definedName>
    <definedName name="UNALDES" localSheetId="8">#REF!</definedName>
    <definedName name="UNALDES" localSheetId="3">#REF!</definedName>
    <definedName name="UNALDES" localSheetId="19">#REF!</definedName>
    <definedName name="UNALDES">#REF!</definedName>
    <definedName name="UNICA" localSheetId="4">[21]UNICA!$A$2:$H$17</definedName>
    <definedName name="UNICA" localSheetId="1">[21]UNICA!$A$2:$H$17</definedName>
    <definedName name="UNICA" localSheetId="0">[21]UNICA!$A$2:$H$17</definedName>
    <definedName name="UNICA" localSheetId="7">[21]UNICA!$A$2:$H$17</definedName>
    <definedName name="UNICA" localSheetId="8">[21]UNICA!$A$2:$H$17</definedName>
    <definedName name="UNICA" localSheetId="3">[22]UNICA!$A$2:$H$17</definedName>
    <definedName name="UNICA">[21]UNICA!$A$2:$H$17</definedName>
    <definedName name="VICT_2018">[33]Vict_Edades_Grado!$XEV$4:$XEW$8</definedName>
    <definedName name="VICT_GRADOS_2020">[62]XXX!$A$4:$AW$467</definedName>
    <definedName name="w" localSheetId="14">#REF!</definedName>
    <definedName name="w" localSheetId="4">#REF!</definedName>
    <definedName name="w" localSheetId="1">#REF!</definedName>
    <definedName name="w" localSheetId="0">#REF!</definedName>
    <definedName name="w" localSheetId="16">#REF!</definedName>
    <definedName name="w" localSheetId="12">#REF!</definedName>
    <definedName name="w" localSheetId="21">#REF!</definedName>
    <definedName name="w" localSheetId="7">#REF!</definedName>
    <definedName name="w" localSheetId="8">#REF!</definedName>
    <definedName name="w" localSheetId="3">#REF!</definedName>
    <definedName name="w" localSheetId="19">#REF!</definedName>
    <definedName name="w">#REF!</definedName>
    <definedName name="we" localSheetId="14">#REF!</definedName>
    <definedName name="we" localSheetId="4">#REF!</definedName>
    <definedName name="we" localSheetId="1">#REF!</definedName>
    <definedName name="we" localSheetId="0">#REF!</definedName>
    <definedName name="we" localSheetId="16">#REF!</definedName>
    <definedName name="we" localSheetId="12">#REF!</definedName>
    <definedName name="we" localSheetId="21">#REF!</definedName>
    <definedName name="we" localSheetId="7">#REF!</definedName>
    <definedName name="we" localSheetId="8">#REF!</definedName>
    <definedName name="we" localSheetId="3">#REF!</definedName>
    <definedName name="we" localSheetId="19">#REF!</definedName>
    <definedName name="we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0" i="25" l="1"/>
  <c r="R20" i="25" l="1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V19" i="25"/>
  <c r="S19" i="25"/>
  <c r="V18" i="25"/>
  <c r="S18" i="25"/>
  <c r="V17" i="25"/>
  <c r="S17" i="25"/>
  <c r="V16" i="25"/>
  <c r="S16" i="25"/>
  <c r="V15" i="25"/>
  <c r="S15" i="25"/>
  <c r="V14" i="25"/>
  <c r="W14" i="25" s="1"/>
  <c r="S14" i="25"/>
  <c r="V13" i="25"/>
  <c r="S13" i="25"/>
  <c r="V12" i="25"/>
  <c r="S12" i="25"/>
  <c r="V11" i="25"/>
  <c r="S11" i="25"/>
  <c r="V10" i="25"/>
  <c r="S10" i="25"/>
  <c r="V9" i="25"/>
  <c r="W9" i="25" s="1"/>
  <c r="S9" i="25"/>
  <c r="V8" i="25"/>
  <c r="S8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B110" i="25"/>
  <c r="S110" i="25" s="1"/>
  <c r="W109" i="25"/>
  <c r="V109" i="25"/>
  <c r="S109" i="25"/>
  <c r="V108" i="25"/>
  <c r="W108" i="25" s="1"/>
  <c r="S108" i="25"/>
  <c r="V107" i="25"/>
  <c r="W107" i="25" s="1"/>
  <c r="S107" i="25"/>
  <c r="V106" i="25"/>
  <c r="W106" i="25" s="1"/>
  <c r="S106" i="25"/>
  <c r="W105" i="25"/>
  <c r="V105" i="25"/>
  <c r="S105" i="25"/>
  <c r="V104" i="25"/>
  <c r="W104" i="25" s="1"/>
  <c r="S104" i="25"/>
  <c r="V103" i="25"/>
  <c r="W103" i="25" s="1"/>
  <c r="S103" i="25"/>
  <c r="V102" i="25"/>
  <c r="W102" i="25" s="1"/>
  <c r="S102" i="25"/>
  <c r="W101" i="25"/>
  <c r="V101" i="25"/>
  <c r="S101" i="25"/>
  <c r="V100" i="25"/>
  <c r="W100" i="25" s="1"/>
  <c r="S100" i="25"/>
  <c r="V99" i="25"/>
  <c r="W99" i="25" s="1"/>
  <c r="S99" i="25"/>
  <c r="V98" i="25"/>
  <c r="V110" i="25" s="1"/>
  <c r="W110" i="25" s="1"/>
  <c r="S98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S91" i="25" s="1"/>
  <c r="W90" i="25"/>
  <c r="V90" i="25"/>
  <c r="S90" i="25"/>
  <c r="V89" i="25"/>
  <c r="W89" i="25" s="1"/>
  <c r="S89" i="25"/>
  <c r="W88" i="25"/>
  <c r="V88" i="25"/>
  <c r="S88" i="25"/>
  <c r="V87" i="25"/>
  <c r="W87" i="25" s="1"/>
  <c r="S87" i="25"/>
  <c r="W86" i="25"/>
  <c r="V86" i="25"/>
  <c r="S86" i="25"/>
  <c r="V85" i="25"/>
  <c r="W85" i="25" s="1"/>
  <c r="S85" i="25"/>
  <c r="W84" i="25"/>
  <c r="V84" i="25"/>
  <c r="S84" i="25"/>
  <c r="V83" i="25"/>
  <c r="W83" i="25" s="1"/>
  <c r="S83" i="25"/>
  <c r="W82" i="25"/>
  <c r="V82" i="25"/>
  <c r="S82" i="25"/>
  <c r="V81" i="25"/>
  <c r="W81" i="25" s="1"/>
  <c r="S81" i="25"/>
  <c r="W80" i="25"/>
  <c r="V80" i="25"/>
  <c r="S80" i="25"/>
  <c r="V79" i="25"/>
  <c r="W79" i="25" s="1"/>
  <c r="S79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S73" i="25" s="1"/>
  <c r="B73" i="25"/>
  <c r="V72" i="25"/>
  <c r="S72" i="25"/>
  <c r="W72" i="25" s="1"/>
  <c r="V71" i="25"/>
  <c r="W71" i="25" s="1"/>
  <c r="S71" i="25"/>
  <c r="V70" i="25"/>
  <c r="S70" i="25"/>
  <c r="W70" i="25" s="1"/>
  <c r="V69" i="25"/>
  <c r="W69" i="25" s="1"/>
  <c r="S69" i="25"/>
  <c r="V68" i="25"/>
  <c r="S68" i="25"/>
  <c r="W68" i="25" s="1"/>
  <c r="V67" i="25"/>
  <c r="W67" i="25" s="1"/>
  <c r="S67" i="25"/>
  <c r="V66" i="25"/>
  <c r="S66" i="25"/>
  <c r="W66" i="25" s="1"/>
  <c r="V65" i="25"/>
  <c r="W65" i="25" s="1"/>
  <c r="S65" i="25"/>
  <c r="V64" i="25"/>
  <c r="S64" i="25"/>
  <c r="W64" i="25" s="1"/>
  <c r="V63" i="25"/>
  <c r="W63" i="25" s="1"/>
  <c r="S63" i="25"/>
  <c r="V62" i="25"/>
  <c r="S62" i="25"/>
  <c r="W62" i="25" s="1"/>
  <c r="V61" i="25"/>
  <c r="V73" i="25" s="1"/>
  <c r="S61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S56" i="25" s="1"/>
  <c r="W55" i="25"/>
  <c r="V55" i="25"/>
  <c r="S55" i="25"/>
  <c r="V54" i="25"/>
  <c r="W54" i="25" s="1"/>
  <c r="S54" i="25"/>
  <c r="V53" i="25"/>
  <c r="W53" i="25" s="1"/>
  <c r="S53" i="25"/>
  <c r="V52" i="25"/>
  <c r="W52" i="25" s="1"/>
  <c r="S52" i="25"/>
  <c r="W51" i="25"/>
  <c r="V51" i="25"/>
  <c r="S51" i="25"/>
  <c r="V50" i="25"/>
  <c r="W50" i="25" s="1"/>
  <c r="S50" i="25"/>
  <c r="V49" i="25"/>
  <c r="W49" i="25" s="1"/>
  <c r="S49" i="25"/>
  <c r="V48" i="25"/>
  <c r="W48" i="25" s="1"/>
  <c r="S48" i="25"/>
  <c r="W47" i="25"/>
  <c r="V47" i="25"/>
  <c r="S47" i="25"/>
  <c r="V46" i="25"/>
  <c r="W46" i="25" s="1"/>
  <c r="S46" i="25"/>
  <c r="V45" i="25"/>
  <c r="W45" i="25" s="1"/>
  <c r="S45" i="25"/>
  <c r="V44" i="25"/>
  <c r="V56" i="25" s="1"/>
  <c r="W56" i="25" s="1"/>
  <c r="S44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S38" i="25" s="1"/>
  <c r="W37" i="25"/>
  <c r="V37" i="25"/>
  <c r="S37" i="25"/>
  <c r="V36" i="25"/>
  <c r="W36" i="25" s="1"/>
  <c r="S36" i="25"/>
  <c r="W35" i="25"/>
  <c r="V35" i="25"/>
  <c r="S35" i="25"/>
  <c r="V34" i="25"/>
  <c r="W34" i="25" s="1"/>
  <c r="S34" i="25"/>
  <c r="W33" i="25"/>
  <c r="V33" i="25"/>
  <c r="S33" i="25"/>
  <c r="V32" i="25"/>
  <c r="W32" i="25" s="1"/>
  <c r="S32" i="25"/>
  <c r="W31" i="25"/>
  <c r="V31" i="25"/>
  <c r="S31" i="25"/>
  <c r="V30" i="25"/>
  <c r="W30" i="25" s="1"/>
  <c r="S30" i="25"/>
  <c r="W29" i="25"/>
  <c r="V29" i="25"/>
  <c r="S29" i="25"/>
  <c r="V28" i="25"/>
  <c r="W28" i="25" s="1"/>
  <c r="S28" i="25"/>
  <c r="W27" i="25"/>
  <c r="V27" i="25"/>
  <c r="S27" i="25"/>
  <c r="V26" i="25"/>
  <c r="W26" i="25" s="1"/>
  <c r="S26" i="25"/>
  <c r="W13" i="25" l="1"/>
  <c r="W11" i="25"/>
  <c r="W18" i="25"/>
  <c r="W10" i="25"/>
  <c r="W16" i="25"/>
  <c r="W17" i="25"/>
  <c r="W12" i="25"/>
  <c r="W19" i="25"/>
  <c r="W20" i="25"/>
  <c r="S20" i="25"/>
  <c r="W15" i="25"/>
  <c r="W8" i="25"/>
  <c r="W73" i="25"/>
  <c r="V38" i="25"/>
  <c r="W38" i="25" s="1"/>
  <c r="W61" i="25"/>
  <c r="V91" i="25"/>
  <c r="W91" i="25" s="1"/>
  <c r="W44" i="25"/>
  <c r="W98" i="25"/>
  <c r="S848" i="24" l="1"/>
  <c r="R848" i="24"/>
  <c r="Q848" i="24"/>
  <c r="P848" i="24"/>
  <c r="O848" i="24"/>
  <c r="H848" i="24"/>
  <c r="G848" i="24"/>
  <c r="F848" i="24"/>
  <c r="E848" i="24"/>
  <c r="D848" i="24"/>
  <c r="S847" i="24"/>
  <c r="R847" i="24"/>
  <c r="Q847" i="24"/>
  <c r="P847" i="24"/>
  <c r="O847" i="24"/>
  <c r="H847" i="24"/>
  <c r="G847" i="24"/>
  <c r="F847" i="24"/>
  <c r="E847" i="24"/>
  <c r="D847" i="24"/>
  <c r="S846" i="24"/>
  <c r="R846" i="24"/>
  <c r="Q846" i="24"/>
  <c r="P846" i="24"/>
  <c r="O846" i="24"/>
  <c r="H846" i="24"/>
  <c r="G846" i="24"/>
  <c r="F846" i="24"/>
  <c r="E846" i="24"/>
  <c r="D846" i="24"/>
  <c r="H277" i="24"/>
  <c r="G277" i="24"/>
  <c r="H276" i="24"/>
  <c r="G276" i="24"/>
  <c r="H275" i="24"/>
  <c r="G275" i="24"/>
  <c r="G273" i="24"/>
  <c r="F273" i="24"/>
  <c r="E273" i="24"/>
  <c r="H271" i="24"/>
  <c r="D271" i="24"/>
  <c r="H270" i="24"/>
  <c r="E270" i="24"/>
  <c r="D270" i="24"/>
  <c r="H269" i="24"/>
  <c r="F269" i="24"/>
  <c r="E269" i="24"/>
  <c r="D269" i="24"/>
  <c r="F268" i="24"/>
  <c r="D268" i="24"/>
  <c r="H267" i="24"/>
  <c r="F267" i="24"/>
  <c r="E267" i="24"/>
  <c r="D267" i="24"/>
  <c r="H262" i="24"/>
  <c r="H256" i="24"/>
  <c r="H273" i="24" s="1"/>
  <c r="G256" i="24"/>
  <c r="G274" i="24" s="1"/>
  <c r="F256" i="24"/>
  <c r="F276" i="24" s="1"/>
  <c r="E256" i="24"/>
  <c r="E276" i="24" s="1"/>
  <c r="D256" i="24"/>
  <c r="D274" i="24" s="1"/>
  <c r="H250" i="24"/>
  <c r="H268" i="24" s="1"/>
  <c r="G250" i="24"/>
  <c r="G270" i="24" s="1"/>
  <c r="F250" i="24"/>
  <c r="F270" i="24" s="1"/>
  <c r="E250" i="24"/>
  <c r="E268" i="24" s="1"/>
  <c r="D250" i="24"/>
  <c r="Z231" i="24"/>
  <c r="Y231" i="24"/>
  <c r="X231" i="24"/>
  <c r="W231" i="24"/>
  <c r="Z230" i="24"/>
  <c r="Y230" i="24"/>
  <c r="X230" i="24"/>
  <c r="W230" i="24"/>
  <c r="Z229" i="24"/>
  <c r="Y229" i="24"/>
  <c r="X229" i="24"/>
  <c r="W229" i="24"/>
  <c r="Z228" i="24"/>
  <c r="Y228" i="24"/>
  <c r="X228" i="24"/>
  <c r="W228" i="24"/>
  <c r="Z227" i="24"/>
  <c r="Y227" i="24"/>
  <c r="X227" i="24"/>
  <c r="W227" i="24"/>
  <c r="Z226" i="24"/>
  <c r="Y226" i="24"/>
  <c r="X226" i="24"/>
  <c r="W226" i="24"/>
  <c r="Z225" i="24"/>
  <c r="Y225" i="24"/>
  <c r="X225" i="24"/>
  <c r="W225" i="24"/>
  <c r="Z224" i="24"/>
  <c r="Y224" i="24"/>
  <c r="X224" i="24"/>
  <c r="W224" i="24"/>
  <c r="Z223" i="24"/>
  <c r="Y223" i="24"/>
  <c r="X223" i="24"/>
  <c r="W223" i="24"/>
  <c r="Z222" i="24"/>
  <c r="Y222" i="24"/>
  <c r="X222" i="24"/>
  <c r="W222" i="24"/>
  <c r="Z221" i="24"/>
  <c r="Y221" i="24"/>
  <c r="X221" i="24"/>
  <c r="W221" i="24"/>
  <c r="Z220" i="24"/>
  <c r="Y220" i="24"/>
  <c r="X220" i="24"/>
  <c r="W220" i="24"/>
  <c r="Z219" i="24"/>
  <c r="Y219" i="24"/>
  <c r="X219" i="24"/>
  <c r="W219" i="24"/>
  <c r="Z218" i="24"/>
  <c r="Y218" i="24"/>
  <c r="X218" i="24"/>
  <c r="W218" i="24"/>
  <c r="Z217" i="24"/>
  <c r="Y217" i="24"/>
  <c r="X217" i="24"/>
  <c r="W217" i="24"/>
  <c r="Z216" i="24"/>
  <c r="Y216" i="24"/>
  <c r="X216" i="24"/>
  <c r="W216" i="24"/>
  <c r="Z215" i="24"/>
  <c r="Y215" i="24"/>
  <c r="X215" i="24"/>
  <c r="W215" i="24"/>
  <c r="Z214" i="24"/>
  <c r="Y214" i="24"/>
  <c r="X214" i="24"/>
  <c r="W214" i="24"/>
  <c r="Z213" i="24"/>
  <c r="Y213" i="24"/>
  <c r="X213" i="24"/>
  <c r="W213" i="24"/>
  <c r="Z212" i="24"/>
  <c r="Y212" i="24"/>
  <c r="X212" i="24"/>
  <c r="W212" i="24"/>
  <c r="Z211" i="24"/>
  <c r="Y211" i="24"/>
  <c r="X211" i="24"/>
  <c r="W211" i="24"/>
  <c r="Z210" i="24"/>
  <c r="Y210" i="24"/>
  <c r="X210" i="24"/>
  <c r="W210" i="24"/>
  <c r="Z209" i="24"/>
  <c r="Y209" i="24"/>
  <c r="X209" i="24"/>
  <c r="W209" i="24"/>
  <c r="Z208" i="24"/>
  <c r="Y208" i="24"/>
  <c r="X208" i="24"/>
  <c r="W208" i="24"/>
  <c r="Z207" i="24"/>
  <c r="Y207" i="24"/>
  <c r="X207" i="24"/>
  <c r="W207" i="24"/>
  <c r="Z206" i="24"/>
  <c r="Y206" i="24"/>
  <c r="X206" i="24"/>
  <c r="W206" i="24"/>
  <c r="Z205" i="24"/>
  <c r="Y205" i="24"/>
  <c r="X205" i="24"/>
  <c r="W205" i="24"/>
  <c r="Z204" i="24"/>
  <c r="Y204" i="24"/>
  <c r="X204" i="24"/>
  <c r="W204" i="24"/>
  <c r="Z203" i="24"/>
  <c r="Y203" i="24"/>
  <c r="X203" i="24"/>
  <c r="W203" i="24"/>
  <c r="Z202" i="24"/>
  <c r="Y202" i="24"/>
  <c r="X202" i="24"/>
  <c r="W202" i="24"/>
  <c r="Z201" i="24"/>
  <c r="Y201" i="24"/>
  <c r="X201" i="24"/>
  <c r="W201" i="24"/>
  <c r="Z200" i="24"/>
  <c r="Y200" i="24"/>
  <c r="X200" i="24"/>
  <c r="W200" i="24"/>
  <c r="Z199" i="24"/>
  <c r="Y199" i="24"/>
  <c r="X199" i="24"/>
  <c r="W199" i="24"/>
  <c r="Z198" i="24"/>
  <c r="Y198" i="24"/>
  <c r="X198" i="24"/>
  <c r="W198" i="24"/>
  <c r="Z197" i="24"/>
  <c r="Y197" i="24"/>
  <c r="X197" i="24"/>
  <c r="W197" i="24"/>
  <c r="Z196" i="24"/>
  <c r="Y196" i="24"/>
  <c r="X196" i="24"/>
  <c r="W196" i="24"/>
  <c r="Z195" i="24"/>
  <c r="Y195" i="24"/>
  <c r="X195" i="24"/>
  <c r="W195" i="24"/>
  <c r="Z194" i="24"/>
  <c r="Y194" i="24"/>
  <c r="X194" i="24"/>
  <c r="W194" i="24"/>
  <c r="Z193" i="24"/>
  <c r="Y193" i="24"/>
  <c r="X193" i="24"/>
  <c r="W193" i="24"/>
  <c r="Z192" i="24"/>
  <c r="Y192" i="24"/>
  <c r="X192" i="24"/>
  <c r="W192" i="24"/>
  <c r="Z191" i="24"/>
  <c r="Y191" i="24"/>
  <c r="X191" i="24"/>
  <c r="W191" i="24"/>
  <c r="Z190" i="24"/>
  <c r="Y190" i="24"/>
  <c r="X190" i="24"/>
  <c r="W190" i="24"/>
  <c r="Z189" i="24"/>
  <c r="Y189" i="24"/>
  <c r="X189" i="24"/>
  <c r="W189" i="24"/>
  <c r="Z188" i="24"/>
  <c r="Y188" i="24"/>
  <c r="X188" i="24"/>
  <c r="W188" i="24"/>
  <c r="Z187" i="24"/>
  <c r="Y187" i="24"/>
  <c r="X187" i="24"/>
  <c r="W187" i="24"/>
  <c r="Z186" i="24"/>
  <c r="Y186" i="24"/>
  <c r="X186" i="24"/>
  <c r="W186" i="24"/>
  <c r="Z185" i="24"/>
  <c r="Y185" i="24"/>
  <c r="X185" i="24"/>
  <c r="W185" i="24"/>
  <c r="Z184" i="24"/>
  <c r="Y184" i="24"/>
  <c r="X184" i="24"/>
  <c r="W184" i="24"/>
  <c r="Z183" i="24"/>
  <c r="Y183" i="24"/>
  <c r="X183" i="24"/>
  <c r="W183" i="24"/>
  <c r="Z182" i="24"/>
  <c r="Y182" i="24"/>
  <c r="X182" i="24"/>
  <c r="W182" i="24"/>
  <c r="Z181" i="24"/>
  <c r="Y181" i="24"/>
  <c r="X181" i="24"/>
  <c r="W181" i="24"/>
  <c r="Z180" i="24"/>
  <c r="Y180" i="24"/>
  <c r="X180" i="24"/>
  <c r="W180" i="24"/>
  <c r="Z179" i="24"/>
  <c r="Y179" i="24"/>
  <c r="X179" i="24"/>
  <c r="W179" i="24"/>
  <c r="Z178" i="24"/>
  <c r="Y178" i="24"/>
  <c r="X178" i="24"/>
  <c r="W178" i="24"/>
  <c r="Z177" i="24"/>
  <c r="Y177" i="24"/>
  <c r="X177" i="24"/>
  <c r="W177" i="24"/>
  <c r="Z176" i="24"/>
  <c r="Y176" i="24"/>
  <c r="X176" i="24"/>
  <c r="W176" i="24"/>
  <c r="Z175" i="24"/>
  <c r="Y175" i="24"/>
  <c r="X175" i="24"/>
  <c r="W175" i="24"/>
  <c r="Z174" i="24"/>
  <c r="Y174" i="24"/>
  <c r="X174" i="24"/>
  <c r="W174" i="24"/>
  <c r="Z173" i="24"/>
  <c r="Y173" i="24"/>
  <c r="X173" i="24"/>
  <c r="W173" i="24"/>
  <c r="Z172" i="24"/>
  <c r="Y172" i="24"/>
  <c r="X172" i="24"/>
  <c r="W172" i="24"/>
  <c r="Z171" i="24"/>
  <c r="Y171" i="24"/>
  <c r="X171" i="24"/>
  <c r="W171" i="24"/>
  <c r="Z170" i="24"/>
  <c r="Y170" i="24"/>
  <c r="X170" i="24"/>
  <c r="W170" i="24"/>
  <c r="Z169" i="24"/>
  <c r="Y169" i="24"/>
  <c r="X169" i="24"/>
  <c r="W169" i="24"/>
  <c r="Z168" i="24"/>
  <c r="Y168" i="24"/>
  <c r="X168" i="24"/>
  <c r="W168" i="24"/>
  <c r="Z167" i="24"/>
  <c r="Y167" i="24"/>
  <c r="X167" i="24"/>
  <c r="W167" i="24"/>
  <c r="Z166" i="24"/>
  <c r="Y166" i="24"/>
  <c r="X166" i="24"/>
  <c r="W166" i="24"/>
  <c r="Z165" i="24"/>
  <c r="Y165" i="24"/>
  <c r="X165" i="24"/>
  <c r="W165" i="24"/>
  <c r="Z164" i="24"/>
  <c r="Y164" i="24"/>
  <c r="X164" i="24"/>
  <c r="W164" i="24"/>
  <c r="Z163" i="24"/>
  <c r="Y163" i="24"/>
  <c r="X163" i="24"/>
  <c r="W163" i="24"/>
  <c r="Z162" i="24"/>
  <c r="Y162" i="24"/>
  <c r="X162" i="24"/>
  <c r="W162" i="24"/>
  <c r="Z161" i="24"/>
  <c r="Y161" i="24"/>
  <c r="X161" i="24"/>
  <c r="W161" i="24"/>
  <c r="Z160" i="24"/>
  <c r="Y160" i="24"/>
  <c r="X160" i="24"/>
  <c r="W160" i="24"/>
  <c r="Z159" i="24"/>
  <c r="Y159" i="24"/>
  <c r="X159" i="24"/>
  <c r="W159" i="24"/>
  <c r="Z158" i="24"/>
  <c r="Y158" i="24"/>
  <c r="X158" i="24"/>
  <c r="W158" i="24"/>
  <c r="Z157" i="24"/>
  <c r="Y157" i="24"/>
  <c r="X157" i="24"/>
  <c r="W157" i="24"/>
  <c r="Z156" i="24"/>
  <c r="Y156" i="24"/>
  <c r="X156" i="24"/>
  <c r="W156" i="24"/>
  <c r="Z155" i="24"/>
  <c r="Y155" i="24"/>
  <c r="X155" i="24"/>
  <c r="W155" i="24"/>
  <c r="Z154" i="24"/>
  <c r="Y154" i="24"/>
  <c r="X154" i="24"/>
  <c r="W154" i="24"/>
  <c r="Z153" i="24"/>
  <c r="Y153" i="24"/>
  <c r="X153" i="24"/>
  <c r="W153" i="24"/>
  <c r="Z152" i="24"/>
  <c r="Y152" i="24"/>
  <c r="X152" i="24"/>
  <c r="W152" i="24"/>
  <c r="Z151" i="24"/>
  <c r="Y151" i="24"/>
  <c r="X151" i="24"/>
  <c r="W151" i="24"/>
  <c r="Z150" i="24"/>
  <c r="Y150" i="24"/>
  <c r="X150" i="24"/>
  <c r="W150" i="24"/>
  <c r="Z149" i="24"/>
  <c r="Y149" i="24"/>
  <c r="X149" i="24"/>
  <c r="W149" i="24"/>
  <c r="Z148" i="24"/>
  <c r="Y148" i="24"/>
  <c r="X148" i="24"/>
  <c r="W148" i="24"/>
  <c r="Z147" i="24"/>
  <c r="Y147" i="24"/>
  <c r="X147" i="24"/>
  <c r="W147" i="24"/>
  <c r="Z146" i="24"/>
  <c r="Y146" i="24"/>
  <c r="X146" i="24"/>
  <c r="W146" i="24"/>
  <c r="Z145" i="24"/>
  <c r="Y145" i="24"/>
  <c r="X145" i="24"/>
  <c r="W145" i="24"/>
  <c r="Z144" i="24"/>
  <c r="Y144" i="24"/>
  <c r="X144" i="24"/>
  <c r="W144" i="24"/>
  <c r="Z143" i="24"/>
  <c r="Y143" i="24"/>
  <c r="X143" i="24"/>
  <c r="W143" i="24"/>
  <c r="Z142" i="24"/>
  <c r="Y142" i="24"/>
  <c r="X142" i="24"/>
  <c r="W142" i="24"/>
  <c r="Z141" i="24"/>
  <c r="Y141" i="24"/>
  <c r="X141" i="24"/>
  <c r="W141" i="24"/>
  <c r="Z140" i="24"/>
  <c r="Y140" i="24"/>
  <c r="X140" i="24"/>
  <c r="W140" i="24"/>
  <c r="Z139" i="24"/>
  <c r="Y139" i="24"/>
  <c r="X139" i="24"/>
  <c r="W139" i="24"/>
  <c r="Z138" i="24"/>
  <c r="Y138" i="24"/>
  <c r="X138" i="24"/>
  <c r="W138" i="24"/>
  <c r="Z137" i="24"/>
  <c r="Y137" i="24"/>
  <c r="X137" i="24"/>
  <c r="W137" i="24"/>
  <c r="Z136" i="24"/>
  <c r="Y136" i="24"/>
  <c r="X136" i="24"/>
  <c r="W136" i="24"/>
  <c r="Z135" i="24"/>
  <c r="Y135" i="24"/>
  <c r="X135" i="24"/>
  <c r="W135" i="24"/>
  <c r="Z134" i="24"/>
  <c r="Y134" i="24"/>
  <c r="X134" i="24"/>
  <c r="W134" i="24"/>
  <c r="Z133" i="24"/>
  <c r="Y133" i="24"/>
  <c r="X133" i="24"/>
  <c r="W133" i="24"/>
  <c r="Z132" i="24"/>
  <c r="Y132" i="24"/>
  <c r="X132" i="24"/>
  <c r="W132" i="24"/>
  <c r="Z131" i="24"/>
  <c r="Y131" i="24"/>
  <c r="X131" i="24"/>
  <c r="W131" i="24"/>
  <c r="Z130" i="24"/>
  <c r="Y130" i="24"/>
  <c r="X130" i="24"/>
  <c r="W130" i="24"/>
  <c r="Z129" i="24"/>
  <c r="Y129" i="24"/>
  <c r="X129" i="24"/>
  <c r="W129" i="24"/>
  <c r="Z128" i="24"/>
  <c r="Y128" i="24"/>
  <c r="X128" i="24"/>
  <c r="W128" i="24"/>
  <c r="Z127" i="24"/>
  <c r="Y127" i="24"/>
  <c r="X127" i="24"/>
  <c r="W127" i="24"/>
  <c r="Z126" i="24"/>
  <c r="Y126" i="24"/>
  <c r="X126" i="24"/>
  <c r="W126" i="24"/>
  <c r="Z125" i="24"/>
  <c r="Y125" i="24"/>
  <c r="X125" i="24"/>
  <c r="W125" i="24"/>
  <c r="Z124" i="24"/>
  <c r="Y124" i="24"/>
  <c r="X124" i="24"/>
  <c r="W124" i="24"/>
  <c r="Z123" i="24"/>
  <c r="Y123" i="24"/>
  <c r="X123" i="24"/>
  <c r="W123" i="24"/>
  <c r="Z122" i="24"/>
  <c r="Y122" i="24"/>
  <c r="X122" i="24"/>
  <c r="W122" i="24"/>
  <c r="Z121" i="24"/>
  <c r="Y121" i="24"/>
  <c r="X121" i="24"/>
  <c r="W121" i="24"/>
  <c r="Z120" i="24"/>
  <c r="Y120" i="24"/>
  <c r="X120" i="24"/>
  <c r="W120" i="24"/>
  <c r="Z119" i="24"/>
  <c r="Y119" i="24"/>
  <c r="X119" i="24"/>
  <c r="W119" i="24"/>
  <c r="Z118" i="24"/>
  <c r="Y118" i="24"/>
  <c r="X118" i="24"/>
  <c r="W118" i="24"/>
  <c r="Z117" i="24"/>
  <c r="Y117" i="24"/>
  <c r="X117" i="24"/>
  <c r="W117" i="24"/>
  <c r="Z116" i="24"/>
  <c r="Y116" i="24"/>
  <c r="X116" i="24"/>
  <c r="W116" i="24"/>
  <c r="Z115" i="24"/>
  <c r="Y115" i="24"/>
  <c r="X115" i="24"/>
  <c r="W115" i="24"/>
  <c r="Z114" i="24"/>
  <c r="Y114" i="24"/>
  <c r="X114" i="24"/>
  <c r="W114" i="24"/>
  <c r="Z113" i="24"/>
  <c r="Y113" i="24"/>
  <c r="X113" i="24"/>
  <c r="W113" i="24"/>
  <c r="Z112" i="24"/>
  <c r="Y112" i="24"/>
  <c r="X112" i="24"/>
  <c r="W112" i="24"/>
  <c r="Z111" i="24"/>
  <c r="Y111" i="24"/>
  <c r="X111" i="24"/>
  <c r="W111" i="24"/>
  <c r="Z110" i="24"/>
  <c r="Y110" i="24"/>
  <c r="X110" i="24"/>
  <c r="W110" i="24"/>
  <c r="Z109" i="24"/>
  <c r="Y109" i="24"/>
  <c r="X109" i="24"/>
  <c r="W109" i="24"/>
  <c r="Z108" i="24"/>
  <c r="Y108" i="24"/>
  <c r="X108" i="24"/>
  <c r="W108" i="24"/>
  <c r="Z107" i="24"/>
  <c r="Y107" i="24"/>
  <c r="X107" i="24"/>
  <c r="W107" i="24"/>
  <c r="Z106" i="24"/>
  <c r="Y106" i="24"/>
  <c r="X106" i="24"/>
  <c r="W106" i="24"/>
  <c r="Z105" i="24"/>
  <c r="Y105" i="24"/>
  <c r="X105" i="24"/>
  <c r="W105" i="24"/>
  <c r="Z104" i="24"/>
  <c r="Y104" i="24"/>
  <c r="X104" i="24"/>
  <c r="W104" i="24"/>
  <c r="Z103" i="24"/>
  <c r="Y103" i="24"/>
  <c r="X103" i="24"/>
  <c r="W103" i="24"/>
  <c r="Z102" i="24"/>
  <c r="Y102" i="24"/>
  <c r="X102" i="24"/>
  <c r="W102" i="24"/>
  <c r="Z101" i="24"/>
  <c r="Y101" i="24"/>
  <c r="X101" i="24"/>
  <c r="W101" i="24"/>
  <c r="Z100" i="24"/>
  <c r="Y100" i="24"/>
  <c r="X100" i="24"/>
  <c r="W100" i="24"/>
  <c r="Z99" i="24"/>
  <c r="Y99" i="24"/>
  <c r="X99" i="24"/>
  <c r="W99" i="24"/>
  <c r="Z98" i="24"/>
  <c r="Y98" i="24"/>
  <c r="X98" i="24"/>
  <c r="W98" i="24"/>
  <c r="Z97" i="24"/>
  <c r="Y97" i="24"/>
  <c r="X97" i="24"/>
  <c r="W97" i="24"/>
  <c r="Z96" i="24"/>
  <c r="Y96" i="24"/>
  <c r="X96" i="24"/>
  <c r="W96" i="24"/>
  <c r="Z95" i="24"/>
  <c r="Y95" i="24"/>
  <c r="X95" i="24"/>
  <c r="W95" i="24"/>
  <c r="Z94" i="24"/>
  <c r="Y94" i="24"/>
  <c r="X94" i="24"/>
  <c r="W94" i="24"/>
  <c r="Z93" i="24"/>
  <c r="Y93" i="24"/>
  <c r="X93" i="24"/>
  <c r="W93" i="24"/>
  <c r="Z92" i="24"/>
  <c r="Y92" i="24"/>
  <c r="X92" i="24"/>
  <c r="W92" i="24"/>
  <c r="Z91" i="24"/>
  <c r="Y91" i="24"/>
  <c r="X91" i="24"/>
  <c r="W91" i="24"/>
  <c r="Z90" i="24"/>
  <c r="Y90" i="24"/>
  <c r="X90" i="24"/>
  <c r="W90" i="24"/>
  <c r="Z89" i="24"/>
  <c r="Y89" i="24"/>
  <c r="X89" i="24"/>
  <c r="W89" i="24"/>
  <c r="Z88" i="24"/>
  <c r="Y88" i="24"/>
  <c r="X88" i="24"/>
  <c r="W88" i="24"/>
  <c r="Z87" i="24"/>
  <c r="Y87" i="24"/>
  <c r="X87" i="24"/>
  <c r="W87" i="24"/>
  <c r="Z86" i="24"/>
  <c r="Y86" i="24"/>
  <c r="X86" i="24"/>
  <c r="W86" i="24"/>
  <c r="Z85" i="24"/>
  <c r="Y85" i="24"/>
  <c r="X85" i="24"/>
  <c r="W85" i="24"/>
  <c r="Z84" i="24"/>
  <c r="Y84" i="24"/>
  <c r="X84" i="24"/>
  <c r="W84" i="24"/>
  <c r="Z83" i="24"/>
  <c r="Y83" i="24"/>
  <c r="X83" i="24"/>
  <c r="W83" i="24"/>
  <c r="Z82" i="24"/>
  <c r="Y82" i="24"/>
  <c r="X82" i="24"/>
  <c r="W82" i="24"/>
  <c r="Z81" i="24"/>
  <c r="Y81" i="24"/>
  <c r="X81" i="24"/>
  <c r="W81" i="24"/>
  <c r="Z80" i="24"/>
  <c r="Y80" i="24"/>
  <c r="X80" i="24"/>
  <c r="W80" i="24"/>
  <c r="Z79" i="24"/>
  <c r="Y79" i="24"/>
  <c r="X79" i="24"/>
  <c r="W79" i="24"/>
  <c r="Z78" i="24"/>
  <c r="Y78" i="24"/>
  <c r="X78" i="24"/>
  <c r="W78" i="24"/>
  <c r="Z77" i="24"/>
  <c r="Y77" i="24"/>
  <c r="X77" i="24"/>
  <c r="W77" i="24"/>
  <c r="Z76" i="24"/>
  <c r="Y76" i="24"/>
  <c r="X76" i="24"/>
  <c r="W76" i="24"/>
  <c r="Z75" i="24"/>
  <c r="Y75" i="24"/>
  <c r="X75" i="24"/>
  <c r="W75" i="24"/>
  <c r="Z74" i="24"/>
  <c r="Y74" i="24"/>
  <c r="X74" i="24"/>
  <c r="W74" i="24"/>
  <c r="Z73" i="24"/>
  <c r="Y73" i="24"/>
  <c r="X73" i="24"/>
  <c r="W73" i="24"/>
  <c r="Z72" i="24"/>
  <c r="Y72" i="24"/>
  <c r="X72" i="24"/>
  <c r="W72" i="24"/>
  <c r="Z71" i="24"/>
  <c r="Y71" i="24"/>
  <c r="X71" i="24"/>
  <c r="W71" i="24"/>
  <c r="Z70" i="24"/>
  <c r="Y70" i="24"/>
  <c r="X70" i="24"/>
  <c r="W70" i="24"/>
  <c r="Z69" i="24"/>
  <c r="Y69" i="24"/>
  <c r="X69" i="24"/>
  <c r="W69" i="24"/>
  <c r="Z68" i="24"/>
  <c r="Y68" i="24"/>
  <c r="X68" i="24"/>
  <c r="W68" i="24"/>
  <c r="Z67" i="24"/>
  <c r="Y67" i="24"/>
  <c r="X67" i="24"/>
  <c r="W67" i="24"/>
  <c r="Z66" i="24"/>
  <c r="Y66" i="24"/>
  <c r="X66" i="24"/>
  <c r="W66" i="24"/>
  <c r="Z65" i="24"/>
  <c r="Y65" i="24"/>
  <c r="X65" i="24"/>
  <c r="W65" i="24"/>
  <c r="Z64" i="24"/>
  <c r="Y64" i="24"/>
  <c r="X64" i="24"/>
  <c r="W64" i="24"/>
  <c r="Z63" i="24"/>
  <c r="Y63" i="24"/>
  <c r="X63" i="24"/>
  <c r="W63" i="24"/>
  <c r="Z62" i="24"/>
  <c r="Y62" i="24"/>
  <c r="X62" i="24"/>
  <c r="W62" i="24"/>
  <c r="Z61" i="24"/>
  <c r="Y61" i="24"/>
  <c r="X61" i="24"/>
  <c r="W61" i="24"/>
  <c r="Z60" i="24"/>
  <c r="Y60" i="24"/>
  <c r="X60" i="24"/>
  <c r="W60" i="24"/>
  <c r="Z59" i="24"/>
  <c r="Y59" i="24"/>
  <c r="X59" i="24"/>
  <c r="W59" i="24"/>
  <c r="Z58" i="24"/>
  <c r="Y58" i="24"/>
  <c r="X58" i="24"/>
  <c r="W58" i="24"/>
  <c r="Z57" i="24"/>
  <c r="Y57" i="24"/>
  <c r="X57" i="24"/>
  <c r="W57" i="24"/>
  <c r="Z56" i="24"/>
  <c r="Y56" i="24"/>
  <c r="X56" i="24"/>
  <c r="W56" i="24"/>
  <c r="Z55" i="24"/>
  <c r="Y55" i="24"/>
  <c r="X55" i="24"/>
  <c r="W55" i="24"/>
  <c r="Z54" i="24"/>
  <c r="Y54" i="24"/>
  <c r="X54" i="24"/>
  <c r="W54" i="24"/>
  <c r="Z53" i="24"/>
  <c r="Y53" i="24"/>
  <c r="X53" i="24"/>
  <c r="W53" i="24"/>
  <c r="Z52" i="24"/>
  <c r="Y52" i="24"/>
  <c r="X52" i="24"/>
  <c r="W52" i="24"/>
  <c r="Z51" i="24"/>
  <c r="Y51" i="24"/>
  <c r="X51" i="24"/>
  <c r="W51" i="24"/>
  <c r="Z50" i="24"/>
  <c r="Y50" i="24"/>
  <c r="X50" i="24"/>
  <c r="W50" i="24"/>
  <c r="Z49" i="24"/>
  <c r="Y49" i="24"/>
  <c r="X49" i="24"/>
  <c r="W49" i="24"/>
  <c r="Z48" i="24"/>
  <c r="Y48" i="24"/>
  <c r="X48" i="24"/>
  <c r="W48" i="24"/>
  <c r="Z47" i="24"/>
  <c r="Y47" i="24"/>
  <c r="X47" i="24"/>
  <c r="W47" i="24"/>
  <c r="Z46" i="24"/>
  <c r="Y46" i="24"/>
  <c r="X46" i="24"/>
  <c r="W46" i="24"/>
  <c r="Z45" i="24"/>
  <c r="Y45" i="24"/>
  <c r="X45" i="24"/>
  <c r="W45" i="24"/>
  <c r="Z44" i="24"/>
  <c r="Y44" i="24"/>
  <c r="X44" i="24"/>
  <c r="W44" i="24"/>
  <c r="Z43" i="24"/>
  <c r="Y43" i="24"/>
  <c r="X43" i="24"/>
  <c r="W43" i="24"/>
  <c r="Z42" i="24"/>
  <c r="Y42" i="24"/>
  <c r="X42" i="24"/>
  <c r="W42" i="24"/>
  <c r="Z41" i="24"/>
  <c r="Y41" i="24"/>
  <c r="X41" i="24"/>
  <c r="W41" i="24"/>
  <c r="Z40" i="24"/>
  <c r="Y40" i="24"/>
  <c r="X40" i="24"/>
  <c r="W40" i="24"/>
  <c r="Z39" i="24"/>
  <c r="Y39" i="24"/>
  <c r="X39" i="24"/>
  <c r="W39" i="24"/>
  <c r="Z38" i="24"/>
  <c r="Y38" i="24"/>
  <c r="X38" i="24"/>
  <c r="W38" i="24"/>
  <c r="Z37" i="24"/>
  <c r="Y37" i="24"/>
  <c r="X37" i="24"/>
  <c r="W37" i="24"/>
  <c r="Z36" i="24"/>
  <c r="Y36" i="24"/>
  <c r="X36" i="24"/>
  <c r="W36" i="24"/>
  <c r="Z35" i="24"/>
  <c r="Y35" i="24"/>
  <c r="X35" i="24"/>
  <c r="W35" i="24"/>
  <c r="Z34" i="24"/>
  <c r="Y34" i="24"/>
  <c r="X34" i="24"/>
  <c r="W34" i="24"/>
  <c r="Z33" i="24"/>
  <c r="Y33" i="24"/>
  <c r="X33" i="24"/>
  <c r="W33" i="24"/>
  <c r="Z32" i="24"/>
  <c r="Y32" i="24"/>
  <c r="X32" i="24"/>
  <c r="W32" i="24"/>
  <c r="Z31" i="24"/>
  <c r="Y31" i="24"/>
  <c r="X31" i="24"/>
  <c r="W31" i="24"/>
  <c r="Z30" i="24"/>
  <c r="Y30" i="24"/>
  <c r="X30" i="24"/>
  <c r="W30" i="24"/>
  <c r="Z29" i="24"/>
  <c r="Y29" i="24"/>
  <c r="X29" i="24"/>
  <c r="W29" i="24"/>
  <c r="Z28" i="24"/>
  <c r="Y28" i="24"/>
  <c r="X28" i="24"/>
  <c r="W28" i="24"/>
  <c r="Z27" i="24"/>
  <c r="Y27" i="24"/>
  <c r="X27" i="24"/>
  <c r="W27" i="24"/>
  <c r="Z26" i="24"/>
  <c r="Y26" i="24"/>
  <c r="X26" i="24"/>
  <c r="W26" i="24"/>
  <c r="Z25" i="24"/>
  <c r="Y25" i="24"/>
  <c r="X25" i="24"/>
  <c r="W25" i="24"/>
  <c r="Z24" i="24"/>
  <c r="Y24" i="24"/>
  <c r="X24" i="24"/>
  <c r="W24" i="24"/>
  <c r="Z23" i="24"/>
  <c r="Y23" i="24"/>
  <c r="X23" i="24"/>
  <c r="W23" i="24"/>
  <c r="Z22" i="24"/>
  <c r="Y22" i="24"/>
  <c r="X22" i="24"/>
  <c r="W22" i="24"/>
  <c r="Z21" i="24"/>
  <c r="Y21" i="24"/>
  <c r="X21" i="24"/>
  <c r="W21" i="24"/>
  <c r="Z20" i="24"/>
  <c r="Y20" i="24"/>
  <c r="X20" i="24"/>
  <c r="W20" i="24"/>
  <c r="Z19" i="24"/>
  <c r="Y19" i="24"/>
  <c r="X19" i="24"/>
  <c r="W19" i="24"/>
  <c r="Z18" i="24"/>
  <c r="Y18" i="24"/>
  <c r="X18" i="24"/>
  <c r="W18" i="24"/>
  <c r="Z17" i="24"/>
  <c r="Y17" i="24"/>
  <c r="X17" i="24"/>
  <c r="W17" i="24"/>
  <c r="Z16" i="24"/>
  <c r="Y16" i="24"/>
  <c r="X16" i="24"/>
  <c r="W16" i="24"/>
  <c r="Z15" i="24"/>
  <c r="Y15" i="24"/>
  <c r="X15" i="24"/>
  <c r="W15" i="24"/>
  <c r="Z14" i="24"/>
  <c r="Y14" i="24"/>
  <c r="X14" i="24"/>
  <c r="W14" i="24"/>
  <c r="Z13" i="24"/>
  <c r="Y13" i="24"/>
  <c r="X13" i="24"/>
  <c r="W13" i="24"/>
  <c r="Z12" i="24"/>
  <c r="Y12" i="24"/>
  <c r="X12" i="24"/>
  <c r="W12" i="24"/>
  <c r="Z11" i="24"/>
  <c r="Y11" i="24"/>
  <c r="X11" i="24"/>
  <c r="W11" i="24"/>
  <c r="Z10" i="24"/>
  <c r="Y10" i="24"/>
  <c r="X10" i="24"/>
  <c r="W10" i="24"/>
  <c r="E274" i="24" l="1"/>
  <c r="E262" i="24"/>
  <c r="G268" i="24"/>
  <c r="F274" i="24"/>
  <c r="F262" i="24"/>
  <c r="E271" i="24"/>
  <c r="D277" i="24"/>
  <c r="D262" i="24"/>
  <c r="G262" i="24"/>
  <c r="F271" i="24"/>
  <c r="H274" i="24"/>
  <c r="E277" i="24"/>
  <c r="G271" i="24"/>
  <c r="D275" i="24"/>
  <c r="F277" i="24"/>
  <c r="E275" i="24"/>
  <c r="G269" i="24"/>
  <c r="D273" i="24"/>
  <c r="F275" i="24"/>
  <c r="G267" i="24"/>
  <c r="D276" i="24"/>
  <c r="J156" i="20" l="1"/>
  <c r="I156" i="20"/>
  <c r="L156" i="20" s="1"/>
  <c r="H156" i="20"/>
  <c r="K156" i="20" s="1"/>
  <c r="L155" i="20"/>
  <c r="K155" i="20"/>
  <c r="L154" i="20"/>
  <c r="K154" i="20"/>
  <c r="L153" i="20"/>
  <c r="K153" i="20"/>
  <c r="L152" i="20"/>
  <c r="K152" i="20"/>
  <c r="L151" i="20"/>
  <c r="K151" i="20"/>
  <c r="L150" i="20"/>
  <c r="K150" i="20"/>
  <c r="L149" i="20"/>
  <c r="K149" i="20"/>
  <c r="L148" i="20"/>
  <c r="K148" i="20"/>
  <c r="L147" i="20"/>
  <c r="K147" i="20"/>
  <c r="L146" i="20"/>
  <c r="K146" i="20"/>
  <c r="L145" i="20"/>
  <c r="K145" i="20"/>
  <c r="L144" i="20"/>
  <c r="K144" i="20"/>
  <c r="L139" i="20"/>
  <c r="K139" i="20"/>
  <c r="J139" i="20"/>
  <c r="I139" i="20"/>
  <c r="H139" i="20"/>
  <c r="L138" i="20"/>
  <c r="K138" i="20"/>
  <c r="L137" i="20"/>
  <c r="K137" i="20"/>
  <c r="L136" i="20"/>
  <c r="K136" i="20"/>
  <c r="L135" i="20"/>
  <c r="K135" i="20"/>
  <c r="L134" i="20"/>
  <c r="K134" i="20"/>
  <c r="L133" i="20"/>
  <c r="K133" i="20"/>
  <c r="L132" i="20"/>
  <c r="K132" i="20"/>
  <c r="L131" i="20"/>
  <c r="K131" i="20"/>
  <c r="L130" i="20"/>
  <c r="K130" i="20"/>
  <c r="L129" i="20"/>
  <c r="K129" i="20"/>
  <c r="L128" i="20"/>
  <c r="K128" i="20"/>
  <c r="L127" i="20"/>
  <c r="K127" i="20"/>
  <c r="J122" i="20"/>
  <c r="I122" i="20"/>
  <c r="L122" i="20" s="1"/>
  <c r="H122" i="20"/>
  <c r="K122" i="20" s="1"/>
  <c r="L121" i="20"/>
  <c r="K121" i="20"/>
  <c r="L120" i="20"/>
  <c r="K120" i="20"/>
  <c r="L119" i="20"/>
  <c r="K119" i="20"/>
  <c r="L118" i="20"/>
  <c r="K118" i="20"/>
  <c r="L117" i="20"/>
  <c r="K117" i="20"/>
  <c r="L116" i="20"/>
  <c r="K116" i="20"/>
  <c r="L115" i="20"/>
  <c r="K115" i="20"/>
  <c r="L114" i="20"/>
  <c r="K114" i="20"/>
  <c r="L113" i="20"/>
  <c r="K113" i="20"/>
  <c r="L112" i="20"/>
  <c r="K112" i="20"/>
  <c r="L111" i="20"/>
  <c r="K111" i="20"/>
  <c r="L110" i="20"/>
  <c r="K110" i="20"/>
  <c r="J105" i="20"/>
  <c r="K105" i="20" s="1"/>
  <c r="I105" i="20"/>
  <c r="L105" i="20" s="1"/>
  <c r="H105" i="20"/>
  <c r="L104" i="20"/>
  <c r="K104" i="20"/>
  <c r="L103" i="20"/>
  <c r="K103" i="20"/>
  <c r="L102" i="20"/>
  <c r="K102" i="20"/>
  <c r="L101" i="20"/>
  <c r="K101" i="20"/>
  <c r="L100" i="20"/>
  <c r="K100" i="20"/>
  <c r="L99" i="20"/>
  <c r="K99" i="20"/>
  <c r="L98" i="20"/>
  <c r="K98" i="20"/>
  <c r="L97" i="20"/>
  <c r="K97" i="20"/>
  <c r="L96" i="20"/>
  <c r="K96" i="20"/>
  <c r="L95" i="20"/>
  <c r="K95" i="20"/>
  <c r="L94" i="20"/>
  <c r="K94" i="20"/>
  <c r="L93" i="20"/>
  <c r="K93" i="20"/>
  <c r="L88" i="20"/>
  <c r="K88" i="20"/>
  <c r="L87" i="20"/>
  <c r="K87" i="20"/>
  <c r="L86" i="20"/>
  <c r="K86" i="20"/>
  <c r="L85" i="20"/>
  <c r="K85" i="20"/>
  <c r="L84" i="20"/>
  <c r="K84" i="20"/>
  <c r="L83" i="20"/>
  <c r="K83" i="20"/>
  <c r="L82" i="20"/>
  <c r="K82" i="20"/>
  <c r="L81" i="20"/>
  <c r="K81" i="20"/>
  <c r="L80" i="20"/>
  <c r="K80" i="20"/>
  <c r="L79" i="20"/>
  <c r="K79" i="20"/>
  <c r="L78" i="20"/>
  <c r="K78" i="20"/>
  <c r="L77" i="20"/>
  <c r="K77" i="20"/>
  <c r="L76" i="20"/>
  <c r="K76" i="20"/>
  <c r="L71" i="20"/>
  <c r="K71" i="20"/>
  <c r="L70" i="20"/>
  <c r="K70" i="20"/>
  <c r="L69" i="20"/>
  <c r="K69" i="20"/>
  <c r="L68" i="20"/>
  <c r="K68" i="20"/>
  <c r="L67" i="20"/>
  <c r="K67" i="20"/>
  <c r="L66" i="20"/>
  <c r="K66" i="20"/>
  <c r="L65" i="20"/>
  <c r="K65" i="20"/>
  <c r="L64" i="20"/>
  <c r="K64" i="20"/>
  <c r="L63" i="20"/>
  <c r="K63" i="20"/>
  <c r="L62" i="20"/>
  <c r="K62" i="20"/>
  <c r="L61" i="20"/>
  <c r="K61" i="20"/>
  <c r="L60" i="20"/>
  <c r="K60" i="20"/>
  <c r="L59" i="20"/>
  <c r="K59" i="20"/>
  <c r="K52" i="20"/>
  <c r="J52" i="20"/>
  <c r="L51" i="20"/>
  <c r="K51" i="20"/>
  <c r="J51" i="20"/>
  <c r="M50" i="20"/>
  <c r="M52" i="20" s="1"/>
  <c r="L50" i="20"/>
  <c r="L52" i="20" s="1"/>
  <c r="K50" i="20"/>
  <c r="J50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51" i="20" l="1"/>
  <c r="E13" i="12" l="1"/>
  <c r="D13" i="12"/>
  <c r="C13" i="12"/>
  <c r="E11" i="12"/>
  <c r="D11" i="12"/>
  <c r="C11" i="12"/>
  <c r="B11" i="12"/>
  <c r="D26" i="15"/>
  <c r="C26" i="15"/>
  <c r="E26" i="15"/>
  <c r="D25" i="15"/>
  <c r="C25" i="15"/>
  <c r="B25" i="15"/>
  <c r="D23" i="15"/>
  <c r="C23" i="15"/>
  <c r="E23" i="15"/>
  <c r="D22" i="15"/>
  <c r="C22" i="15"/>
  <c r="B22" i="15"/>
  <c r="F23" i="15" s="1"/>
  <c r="E22" i="15"/>
  <c r="F22" i="15"/>
  <c r="G22" i="15"/>
  <c r="E25" i="15"/>
  <c r="F25" i="15"/>
  <c r="G25" i="15"/>
  <c r="G45" i="10"/>
  <c r="F45" i="10"/>
  <c r="J47" i="10"/>
  <c r="I47" i="10"/>
  <c r="H47" i="10"/>
  <c r="J46" i="10"/>
  <c r="I46" i="10"/>
  <c r="H46" i="10"/>
  <c r="E46" i="10"/>
  <c r="G26" i="15" l="1"/>
  <c r="F26" i="15"/>
  <c r="G23" i="15"/>
  <c r="J48" i="10"/>
  <c r="H48" i="10"/>
  <c r="I48" i="10"/>
  <c r="F240" i="9" l="1"/>
  <c r="E240" i="9"/>
  <c r="D240" i="9"/>
  <c r="C240" i="9"/>
  <c r="B240" i="9"/>
  <c r="G238" i="9"/>
  <c r="G237" i="9"/>
  <c r="G240" i="9" s="1"/>
  <c r="D233" i="9"/>
  <c r="C233" i="9"/>
  <c r="B233" i="9"/>
  <c r="E232" i="9"/>
  <c r="E231" i="9"/>
  <c r="E230" i="9"/>
  <c r="B225" i="9"/>
  <c r="B224" i="9"/>
  <c r="B223" i="9"/>
  <c r="B222" i="9"/>
  <c r="B221" i="9"/>
  <c r="B220" i="9"/>
  <c r="B219" i="9"/>
  <c r="A216" i="9"/>
  <c r="R215" i="9"/>
  <c r="Q215" i="9"/>
  <c r="P215" i="9"/>
  <c r="O215" i="9"/>
  <c r="N215" i="9"/>
  <c r="M215" i="9"/>
  <c r="L215" i="9"/>
  <c r="K215" i="9"/>
  <c r="J215" i="9"/>
  <c r="I215" i="9"/>
  <c r="H215" i="9"/>
  <c r="G215" i="9"/>
  <c r="F215" i="9"/>
  <c r="R214" i="9"/>
  <c r="Q214" i="9"/>
  <c r="P214" i="9"/>
  <c r="O214" i="9"/>
  <c r="N214" i="9"/>
  <c r="M214" i="9"/>
  <c r="L214" i="9"/>
  <c r="K214" i="9"/>
  <c r="J214" i="9"/>
  <c r="I214" i="9"/>
  <c r="H214" i="9"/>
  <c r="G214" i="9"/>
  <c r="F214" i="9"/>
  <c r="R213" i="9"/>
  <c r="Q213" i="9"/>
  <c r="P213" i="9"/>
  <c r="O213" i="9"/>
  <c r="N213" i="9"/>
  <c r="M213" i="9"/>
  <c r="L213" i="9"/>
  <c r="K213" i="9"/>
  <c r="J213" i="9"/>
  <c r="I213" i="9"/>
  <c r="H213" i="9"/>
  <c r="G213" i="9"/>
  <c r="F213" i="9"/>
  <c r="R212" i="9"/>
  <c r="Q212" i="9"/>
  <c r="Q216" i="9" s="1"/>
  <c r="P212" i="9"/>
  <c r="O212" i="9"/>
  <c r="N212" i="9"/>
  <c r="M212" i="9"/>
  <c r="L212" i="9"/>
  <c r="K212" i="9"/>
  <c r="J212" i="9"/>
  <c r="I212" i="9"/>
  <c r="H212" i="9"/>
  <c r="G212" i="9"/>
  <c r="F212" i="9"/>
  <c r="G216" i="9" l="1"/>
  <c r="N216" i="9"/>
  <c r="L216" i="9"/>
  <c r="M216" i="9"/>
  <c r="F216" i="9"/>
  <c r="R216" i="9"/>
  <c r="H216" i="9"/>
  <c r="K216" i="9"/>
  <c r="O216" i="9"/>
  <c r="E233" i="9"/>
  <c r="P216" i="9"/>
  <c r="I216" i="9"/>
  <c r="J216" i="9"/>
  <c r="J86" i="2" l="1"/>
  <c r="J85" i="2"/>
  <c r="J84" i="2"/>
  <c r="J83" i="2"/>
  <c r="J82" i="2"/>
  <c r="J79" i="2"/>
  <c r="J78" i="2"/>
  <c r="J77" i="2"/>
  <c r="J76" i="2"/>
  <c r="J75" i="2"/>
  <c r="J72" i="2"/>
  <c r="J71" i="2"/>
  <c r="J70" i="2"/>
  <c r="J69" i="2"/>
  <c r="J68" i="2"/>
  <c r="AA17" i="4" l="1"/>
  <c r="AA16" i="4"/>
  <c r="AA15" i="4"/>
  <c r="AA14" i="4"/>
  <c r="X8" i="4"/>
  <c r="X7" i="4"/>
  <c r="X6" i="4"/>
  <c r="X5" i="4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V26" i="7"/>
  <c r="V25" i="7"/>
  <c r="E25" i="7"/>
  <c r="V24" i="7"/>
  <c r="E24" i="7"/>
  <c r="V23" i="7"/>
  <c r="E23" i="7"/>
  <c r="V22" i="7"/>
  <c r="E22" i="7"/>
  <c r="V21" i="7"/>
  <c r="E21" i="7"/>
  <c r="V20" i="7"/>
  <c r="E20" i="7"/>
  <c r="V19" i="7"/>
  <c r="E19" i="7"/>
  <c r="V18" i="7"/>
  <c r="E18" i="7"/>
  <c r="V17" i="7"/>
  <c r="E17" i="7"/>
  <c r="V16" i="7"/>
  <c r="E16" i="7"/>
  <c r="V15" i="7"/>
  <c r="E15" i="7"/>
  <c r="V14" i="7"/>
  <c r="E14" i="7"/>
  <c r="V13" i="7"/>
  <c r="E13" i="7"/>
  <c r="V12" i="7"/>
  <c r="E12" i="7"/>
  <c r="V11" i="7"/>
  <c r="E11" i="7"/>
  <c r="V10" i="7"/>
  <c r="E10" i="7"/>
  <c r="V9" i="7"/>
  <c r="E9" i="7"/>
  <c r="V8" i="7"/>
  <c r="E8" i="7"/>
  <c r="V7" i="7"/>
  <c r="E7" i="7"/>
  <c r="V6" i="7"/>
  <c r="E6" i="7"/>
  <c r="V5" i="7"/>
  <c r="E5" i="7"/>
  <c r="V4" i="7"/>
  <c r="E4" i="7"/>
  <c r="V3" i="7"/>
  <c r="E3" i="7"/>
  <c r="V2" i="7"/>
  <c r="E2" i="7"/>
  <c r="S60" i="6"/>
  <c r="R60" i="6"/>
  <c r="Q60" i="6"/>
  <c r="P60" i="6"/>
  <c r="N48" i="6"/>
  <c r="T9" i="6" s="1"/>
  <c r="B44" i="6" s="1"/>
  <c r="N45" i="6"/>
  <c r="N44" i="6"/>
  <c r="H37" i="6"/>
  <c r="J36" i="6" s="1"/>
  <c r="L31" i="6"/>
  <c r="K31" i="6"/>
  <c r="J31" i="6"/>
  <c r="I31" i="6"/>
  <c r="H31" i="6"/>
  <c r="AD25" i="6"/>
  <c r="AL24" i="6"/>
  <c r="AM24" i="6" s="1"/>
  <c r="AH24" i="6"/>
  <c r="AG24" i="6"/>
  <c r="AC24" i="6"/>
  <c r="AB24" i="6"/>
  <c r="T24" i="6"/>
  <c r="W24" i="6" s="1"/>
  <c r="AD23" i="6"/>
  <c r="AD21" i="6"/>
  <c r="AL20" i="6"/>
  <c r="AM20" i="6" s="1"/>
  <c r="AK20" i="6"/>
  <c r="AJ20" i="6"/>
  <c r="AF20" i="6"/>
  <c r="AE20" i="6"/>
  <c r="AG20" i="6" s="1"/>
  <c r="AH20" i="6" s="1"/>
  <c r="AA20" i="6"/>
  <c r="Z20" i="6"/>
  <c r="O20" i="6"/>
  <c r="N20" i="6"/>
  <c r="M20" i="6"/>
  <c r="L20" i="6"/>
  <c r="K20" i="6"/>
  <c r="J20" i="6"/>
  <c r="I20" i="6"/>
  <c r="H20" i="6"/>
  <c r="G20" i="6"/>
  <c r="F20" i="6"/>
  <c r="E20" i="6"/>
  <c r="D20" i="6"/>
  <c r="AL19" i="6"/>
  <c r="AG19" i="6"/>
  <c r="AB19" i="6"/>
  <c r="T19" i="6"/>
  <c r="W19" i="6" s="1"/>
  <c r="AL18" i="6"/>
  <c r="AG18" i="6"/>
  <c r="AD18" i="6"/>
  <c r="AL17" i="6"/>
  <c r="AM17" i="6" s="1"/>
  <c r="AH17" i="6"/>
  <c r="AG17" i="6"/>
  <c r="AB17" i="6"/>
  <c r="AB20" i="6" s="1"/>
  <c r="T17" i="6"/>
  <c r="X17" i="6" s="1"/>
  <c r="AL15" i="6"/>
  <c r="AG15" i="6"/>
  <c r="AB15" i="6"/>
  <c r="T15" i="6"/>
  <c r="W15" i="6" s="1"/>
  <c r="AK14" i="6"/>
  <c r="AK16" i="6" s="1"/>
  <c r="AK22" i="6" s="1"/>
  <c r="AK26" i="6" s="1"/>
  <c r="AJ14" i="6"/>
  <c r="AJ16" i="6" s="1"/>
  <c r="AF14" i="6"/>
  <c r="AF16" i="6" s="1"/>
  <c r="AF22" i="6" s="1"/>
  <c r="AF26" i="6" s="1"/>
  <c r="AE14" i="6"/>
  <c r="AE16" i="6" s="1"/>
  <c r="AA14" i="6"/>
  <c r="AA16" i="6" s="1"/>
  <c r="AA22" i="6" s="1"/>
  <c r="AA26" i="6" s="1"/>
  <c r="Z14" i="6"/>
  <c r="Z16" i="6" s="1"/>
  <c r="O14" i="6"/>
  <c r="O16" i="6" s="1"/>
  <c r="O22" i="6" s="1"/>
  <c r="O26" i="6" s="1"/>
  <c r="O60" i="6" s="1"/>
  <c r="N14" i="6"/>
  <c r="N16" i="6" s="1"/>
  <c r="N22" i="6" s="1"/>
  <c r="N26" i="6" s="1"/>
  <c r="N60" i="6" s="1"/>
  <c r="M14" i="6"/>
  <c r="M16" i="6" s="1"/>
  <c r="M22" i="6" s="1"/>
  <c r="M26" i="6" s="1"/>
  <c r="M60" i="6" s="1"/>
  <c r="L14" i="6"/>
  <c r="L21" i="6" s="1"/>
  <c r="K14" i="6"/>
  <c r="K21" i="6" s="1"/>
  <c r="J14" i="6"/>
  <c r="J16" i="6" s="1"/>
  <c r="J22" i="6" s="1"/>
  <c r="J26" i="6" s="1"/>
  <c r="I14" i="6"/>
  <c r="I16" i="6" s="1"/>
  <c r="I22" i="6" s="1"/>
  <c r="I26" i="6" s="1"/>
  <c r="H14" i="6"/>
  <c r="H16" i="6" s="1"/>
  <c r="H22" i="6" s="1"/>
  <c r="H26" i="6" s="1"/>
  <c r="G14" i="6"/>
  <c r="G16" i="6" s="1"/>
  <c r="G22" i="6" s="1"/>
  <c r="G26" i="6" s="1"/>
  <c r="F14" i="6"/>
  <c r="F16" i="6" s="1"/>
  <c r="F22" i="6" s="1"/>
  <c r="F26" i="6" s="1"/>
  <c r="E14" i="6"/>
  <c r="E16" i="6" s="1"/>
  <c r="E22" i="6" s="1"/>
  <c r="E26" i="6" s="1"/>
  <c r="D14" i="6"/>
  <c r="D16" i="6" s="1"/>
  <c r="D22" i="6" s="1"/>
  <c r="D26" i="6" s="1"/>
  <c r="AL13" i="6"/>
  <c r="AG13" i="6"/>
  <c r="AH13" i="6" s="1"/>
  <c r="AB13" i="6"/>
  <c r="AL12" i="6"/>
  <c r="AH12" i="6"/>
  <c r="AG12" i="6"/>
  <c r="AC12" i="6"/>
  <c r="AB12" i="6"/>
  <c r="T12" i="6"/>
  <c r="X12" i="6" s="1"/>
  <c r="AL11" i="6"/>
  <c r="AL14" i="6" s="1"/>
  <c r="AG11" i="6"/>
  <c r="AD11" i="6"/>
  <c r="AB11" i="6"/>
  <c r="AM10" i="6"/>
  <c r="AL10" i="6"/>
  <c r="AG10" i="6"/>
  <c r="AH10" i="6" s="1"/>
  <c r="AB10" i="6"/>
  <c r="T10" i="6"/>
  <c r="X10" i="6" s="1"/>
  <c r="AM9" i="6"/>
  <c r="AL9" i="6"/>
  <c r="AH9" i="6"/>
  <c r="AG9" i="6"/>
  <c r="AC9" i="6"/>
  <c r="AB9" i="6"/>
  <c r="AB14" i="6" s="1"/>
  <c r="AD15" i="6" l="1"/>
  <c r="X15" i="6"/>
  <c r="X24" i="6"/>
  <c r="AD24" i="6"/>
  <c r="T13" i="6"/>
  <c r="W13" i="6" s="1"/>
  <c r="AD12" i="6"/>
  <c r="X13" i="6"/>
  <c r="W10" i="6"/>
  <c r="AD10" i="6"/>
  <c r="AD13" i="6"/>
  <c r="AD19" i="6"/>
  <c r="AB16" i="6"/>
  <c r="AC16" i="6" s="1"/>
  <c r="AC14" i="6"/>
  <c r="AM14" i="6"/>
  <c r="AL16" i="6"/>
  <c r="AL22" i="6" s="1"/>
  <c r="AL26" i="6" s="1"/>
  <c r="Z22" i="6"/>
  <c r="AC20" i="6"/>
  <c r="AE22" i="6"/>
  <c r="B45" i="6"/>
  <c r="C45" i="6" s="1"/>
  <c r="C44" i="6"/>
  <c r="C46" i="6" s="1"/>
  <c r="AJ22" i="6"/>
  <c r="W9" i="6"/>
  <c r="W12" i="6"/>
  <c r="AC15" i="6"/>
  <c r="L16" i="6"/>
  <c r="L22" i="6" s="1"/>
  <c r="L26" i="6" s="1"/>
  <c r="L60" i="6" s="1"/>
  <c r="AC17" i="6"/>
  <c r="AC19" i="6"/>
  <c r="X9" i="6"/>
  <c r="AC10" i="6"/>
  <c r="AD17" i="6"/>
  <c r="N36" i="6"/>
  <c r="AG14" i="6"/>
  <c r="P36" i="6"/>
  <c r="T14" i="6"/>
  <c r="T20" i="6"/>
  <c r="AD20" i="6" s="1"/>
  <c r="N37" i="6"/>
  <c r="K16" i="6"/>
  <c r="K22" i="6" s="1"/>
  <c r="K26" i="6" s="1"/>
  <c r="K60" i="6" s="1"/>
  <c r="AD9" i="6"/>
  <c r="W17" i="6"/>
  <c r="AE26" i="6" l="1"/>
  <c r="Z26" i="6"/>
  <c r="AB22" i="6"/>
  <c r="X20" i="6"/>
  <c r="W20" i="6"/>
  <c r="X14" i="6"/>
  <c r="W14" i="6"/>
  <c r="T16" i="6"/>
  <c r="AJ26" i="6"/>
  <c r="AM26" i="6" s="1"/>
  <c r="AM22" i="6"/>
  <c r="AH14" i="6"/>
  <c r="AG16" i="6"/>
  <c r="AM16" i="6"/>
  <c r="AD14" i="6"/>
  <c r="B46" i="6"/>
  <c r="AG22" i="6" l="1"/>
  <c r="AH16" i="6"/>
  <c r="X16" i="6"/>
  <c r="W16" i="6"/>
  <c r="T22" i="6"/>
  <c r="AD22" i="6" s="1"/>
  <c r="AD16" i="6"/>
  <c r="AB26" i="6"/>
  <c r="AC22" i="6"/>
  <c r="AC26" i="6"/>
  <c r="T26" i="6" l="1"/>
  <c r="X22" i="6"/>
  <c r="W22" i="6"/>
  <c r="AG26" i="6"/>
  <c r="AH26" i="6" s="1"/>
  <c r="AH22" i="6"/>
  <c r="X26" i="6" l="1"/>
  <c r="W26" i="6"/>
  <c r="AD26" i="6"/>
  <c r="U31" i="4" l="1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AA29" i="4"/>
  <c r="X29" i="4"/>
  <c r="AA28" i="4"/>
  <c r="X28" i="4"/>
  <c r="AA27" i="4"/>
  <c r="X27" i="4"/>
  <c r="AA26" i="4"/>
  <c r="X26" i="4"/>
  <c r="X17" i="4"/>
  <c r="X16" i="4"/>
  <c r="X15" i="4"/>
  <c r="X14" i="4"/>
  <c r="AA8" i="4"/>
  <c r="AA7" i="4"/>
  <c r="AA6" i="4"/>
  <c r="AA5" i="4"/>
  <c r="H25" i="5"/>
  <c r="H24" i="5"/>
  <c r="H23" i="5"/>
  <c r="H14" i="5"/>
  <c r="H12" i="5"/>
  <c r="H10" i="5"/>
  <c r="G24" i="5"/>
  <c r="F24" i="5"/>
  <c r="E24" i="5"/>
  <c r="D24" i="5"/>
  <c r="C24" i="5"/>
  <c r="I14" i="5"/>
  <c r="I25" i="5" s="1"/>
  <c r="G14" i="5"/>
  <c r="G25" i="5" s="1"/>
  <c r="F14" i="5"/>
  <c r="F25" i="5" s="1"/>
  <c r="E14" i="5"/>
  <c r="E25" i="5" s="1"/>
  <c r="D14" i="5"/>
  <c r="D25" i="5" s="1"/>
  <c r="C14" i="5"/>
  <c r="C25" i="5" s="1"/>
  <c r="I12" i="5"/>
  <c r="I24" i="5" s="1"/>
  <c r="G12" i="5"/>
  <c r="F12" i="5"/>
  <c r="E12" i="5"/>
  <c r="D12" i="5"/>
  <c r="C12" i="5"/>
  <c r="I10" i="5"/>
  <c r="I23" i="5" s="1"/>
  <c r="G10" i="5"/>
  <c r="G23" i="5" s="1"/>
  <c r="F10" i="5"/>
  <c r="F23" i="5" s="1"/>
  <c r="E10" i="5"/>
  <c r="E23" i="5" s="1"/>
  <c r="D10" i="5"/>
  <c r="D23" i="5" s="1"/>
  <c r="C10" i="5"/>
  <c r="C23" i="5" s="1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AA158" i="4"/>
  <c r="X158" i="4"/>
  <c r="AA157" i="4"/>
  <c r="X157" i="4"/>
  <c r="AA156" i="4"/>
  <c r="X156" i="4"/>
  <c r="X159" i="4" s="1"/>
  <c r="AA155" i="4"/>
  <c r="AA159" i="4" s="1"/>
  <c r="X155" i="4"/>
  <c r="AA149" i="4"/>
  <c r="X149" i="4"/>
  <c r="AA148" i="4"/>
  <c r="X148" i="4"/>
  <c r="AA147" i="4"/>
  <c r="X147" i="4"/>
  <c r="AA146" i="4"/>
  <c r="AA150" i="4" s="1"/>
  <c r="X146" i="4"/>
  <c r="X150" i="4" s="1"/>
  <c r="AA140" i="4"/>
  <c r="X140" i="4"/>
  <c r="AA139" i="4"/>
  <c r="AA141" i="4" s="1"/>
  <c r="X139" i="4"/>
  <c r="AA138" i="4"/>
  <c r="X138" i="4"/>
  <c r="AA137" i="4"/>
  <c r="X137" i="4"/>
  <c r="X141" i="4" s="1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U130" i="4"/>
  <c r="X129" i="4"/>
  <c r="U129" i="4"/>
  <c r="X128" i="4"/>
  <c r="U128" i="4"/>
  <c r="X127" i="4"/>
  <c r="X130" i="4" s="1"/>
  <c r="U127" i="4"/>
  <c r="X126" i="4"/>
  <c r="U126" i="4"/>
  <c r="U125" i="4"/>
  <c r="U124" i="4"/>
  <c r="U123" i="4"/>
  <c r="U122" i="4"/>
  <c r="U121" i="4"/>
  <c r="X120" i="4"/>
  <c r="U120" i="4"/>
  <c r="X111" i="4" s="1"/>
  <c r="X119" i="4"/>
  <c r="X121" i="4" s="1"/>
  <c r="U119" i="4"/>
  <c r="X118" i="4"/>
  <c r="U118" i="4"/>
  <c r="X117" i="4"/>
  <c r="U117" i="4"/>
  <c r="AA110" i="4" s="1"/>
  <c r="U116" i="4"/>
  <c r="U115" i="4"/>
  <c r="U114" i="4"/>
  <c r="U113" i="4"/>
  <c r="U112" i="4"/>
  <c r="AA109" i="4" s="1"/>
  <c r="AA111" i="4"/>
  <c r="U111" i="4"/>
  <c r="X110" i="4"/>
  <c r="U110" i="4"/>
  <c r="X109" i="4"/>
  <c r="U109" i="4"/>
  <c r="U108" i="4"/>
  <c r="AA108" i="4" s="1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AA97" i="4"/>
  <c r="AA96" i="4"/>
  <c r="X96" i="4"/>
  <c r="AA95" i="4"/>
  <c r="X95" i="4"/>
  <c r="AA94" i="4"/>
  <c r="X94" i="4"/>
  <c r="AA93" i="4"/>
  <c r="X93" i="4"/>
  <c r="X97" i="4" s="1"/>
  <c r="AA84" i="4"/>
  <c r="X84" i="4"/>
  <c r="AA83" i="4"/>
  <c r="X83" i="4"/>
  <c r="AA82" i="4"/>
  <c r="AA85" i="4" s="1"/>
  <c r="X82" i="4"/>
  <c r="X85" i="4" s="1"/>
  <c r="AA81" i="4"/>
  <c r="X81" i="4"/>
  <c r="AA75" i="4"/>
  <c r="X75" i="4"/>
  <c r="AA74" i="4"/>
  <c r="X74" i="4"/>
  <c r="AA73" i="4"/>
  <c r="X73" i="4"/>
  <c r="AA72" i="4"/>
  <c r="AA76" i="4" s="1"/>
  <c r="X72" i="4"/>
  <c r="X76" i="4" s="1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AA62" i="4"/>
  <c r="X62" i="4"/>
  <c r="AA61" i="4"/>
  <c r="X61" i="4"/>
  <c r="AA60" i="4"/>
  <c r="X60" i="4"/>
  <c r="AA59" i="4"/>
  <c r="X59" i="4"/>
  <c r="AA50" i="4"/>
  <c r="X50" i="4"/>
  <c r="AA49" i="4"/>
  <c r="X49" i="4"/>
  <c r="AA48" i="4"/>
  <c r="AA51" i="4" s="1"/>
  <c r="X48" i="4"/>
  <c r="AA47" i="4"/>
  <c r="X47" i="4"/>
  <c r="AA41" i="4"/>
  <c r="X41" i="4"/>
  <c r="AA40" i="4"/>
  <c r="X40" i="4"/>
  <c r="AA39" i="4"/>
  <c r="X39" i="4"/>
  <c r="AA38" i="4"/>
  <c r="AA42" i="4" s="1"/>
  <c r="X38" i="4"/>
  <c r="P62" i="2"/>
  <c r="P63" i="2"/>
  <c r="P59" i="2"/>
  <c r="P58" i="2"/>
  <c r="P57" i="2"/>
  <c r="P56" i="2"/>
  <c r="P55" i="2"/>
  <c r="P52" i="2"/>
  <c r="P51" i="2"/>
  <c r="P50" i="2"/>
  <c r="P49" i="2"/>
  <c r="P48" i="2"/>
  <c r="P45" i="2"/>
  <c r="P44" i="2"/>
  <c r="P43" i="2"/>
  <c r="P42" i="2"/>
  <c r="P41" i="2"/>
  <c r="I86" i="2"/>
  <c r="G86" i="2"/>
  <c r="F86" i="2"/>
  <c r="E86" i="2"/>
  <c r="D86" i="2"/>
  <c r="F85" i="2"/>
  <c r="E85" i="2"/>
  <c r="D85" i="2"/>
  <c r="F84" i="2"/>
  <c r="E84" i="2"/>
  <c r="D84" i="2"/>
  <c r="H83" i="2"/>
  <c r="G83" i="2"/>
  <c r="F83" i="2"/>
  <c r="E83" i="2"/>
  <c r="D83" i="2"/>
  <c r="G82" i="2"/>
  <c r="F82" i="2"/>
  <c r="E82" i="2"/>
  <c r="D82" i="2"/>
  <c r="E79" i="2"/>
  <c r="D79" i="2"/>
  <c r="E78" i="2"/>
  <c r="D78" i="2"/>
  <c r="I77" i="2"/>
  <c r="E77" i="2"/>
  <c r="D77" i="2"/>
  <c r="G76" i="2"/>
  <c r="E76" i="2"/>
  <c r="D76" i="2"/>
  <c r="I75" i="2"/>
  <c r="F75" i="2"/>
  <c r="E75" i="2"/>
  <c r="D75" i="2"/>
  <c r="F72" i="2"/>
  <c r="E72" i="2"/>
  <c r="D72" i="2"/>
  <c r="I71" i="2"/>
  <c r="H71" i="2"/>
  <c r="G71" i="2"/>
  <c r="F71" i="2"/>
  <c r="E71" i="2"/>
  <c r="D71" i="2"/>
  <c r="F70" i="2"/>
  <c r="E70" i="2"/>
  <c r="D70" i="2"/>
  <c r="I69" i="2"/>
  <c r="F69" i="2"/>
  <c r="E69" i="2"/>
  <c r="D69" i="2"/>
  <c r="F68" i="2"/>
  <c r="E68" i="2"/>
  <c r="D68" i="2"/>
  <c r="N63" i="2"/>
  <c r="L63" i="2"/>
  <c r="J63" i="2"/>
  <c r="H63" i="2"/>
  <c r="F63" i="2"/>
  <c r="D63" i="2"/>
  <c r="N62" i="2"/>
  <c r="N64" i="2" s="1"/>
  <c r="L62" i="2"/>
  <c r="L64" i="2" s="1"/>
  <c r="J62" i="2"/>
  <c r="J64" i="2" s="1"/>
  <c r="H62" i="2"/>
  <c r="H64" i="2" s="1"/>
  <c r="F62" i="2"/>
  <c r="F64" i="2" s="1"/>
  <c r="D62" i="2"/>
  <c r="D64" i="2" s="1"/>
  <c r="N59" i="2"/>
  <c r="L59" i="2"/>
  <c r="H86" i="2" s="1"/>
  <c r="J59" i="2"/>
  <c r="N58" i="2"/>
  <c r="I85" i="2" s="1"/>
  <c r="L58" i="2"/>
  <c r="H85" i="2" s="1"/>
  <c r="J58" i="2"/>
  <c r="G85" i="2" s="1"/>
  <c r="N57" i="2"/>
  <c r="I84" i="2" s="1"/>
  <c r="L57" i="2"/>
  <c r="H84" i="2" s="1"/>
  <c r="J57" i="2"/>
  <c r="G84" i="2" s="1"/>
  <c r="N56" i="2"/>
  <c r="I83" i="2" s="1"/>
  <c r="L56" i="2"/>
  <c r="J56" i="2"/>
  <c r="N55" i="2"/>
  <c r="I82" i="2" s="1"/>
  <c r="L55" i="2"/>
  <c r="H82" i="2" s="1"/>
  <c r="J55" i="2"/>
  <c r="N52" i="2"/>
  <c r="I79" i="2" s="1"/>
  <c r="L52" i="2"/>
  <c r="H79" i="2" s="1"/>
  <c r="J52" i="2"/>
  <c r="G79" i="2" s="1"/>
  <c r="N51" i="2"/>
  <c r="I78" i="2" s="1"/>
  <c r="L51" i="2"/>
  <c r="H78" i="2" s="1"/>
  <c r="J51" i="2"/>
  <c r="G78" i="2" s="1"/>
  <c r="N50" i="2"/>
  <c r="L50" i="2"/>
  <c r="H77" i="2" s="1"/>
  <c r="J50" i="2"/>
  <c r="G77" i="2" s="1"/>
  <c r="N49" i="2"/>
  <c r="I76" i="2" s="1"/>
  <c r="L49" i="2"/>
  <c r="H76" i="2" s="1"/>
  <c r="J49" i="2"/>
  <c r="N48" i="2"/>
  <c r="L48" i="2"/>
  <c r="H75" i="2" s="1"/>
  <c r="J48" i="2"/>
  <c r="G75" i="2" s="1"/>
  <c r="N45" i="2"/>
  <c r="I72" i="2" s="1"/>
  <c r="L45" i="2"/>
  <c r="H72" i="2" s="1"/>
  <c r="J45" i="2"/>
  <c r="G72" i="2" s="1"/>
  <c r="N44" i="2"/>
  <c r="L44" i="2"/>
  <c r="J44" i="2"/>
  <c r="N43" i="2"/>
  <c r="I70" i="2" s="1"/>
  <c r="L43" i="2"/>
  <c r="H70" i="2" s="1"/>
  <c r="J43" i="2"/>
  <c r="G70" i="2" s="1"/>
  <c r="N42" i="2"/>
  <c r="L42" i="2"/>
  <c r="H69" i="2" s="1"/>
  <c r="J42" i="2"/>
  <c r="G69" i="2" s="1"/>
  <c r="N41" i="2"/>
  <c r="I68" i="2" s="1"/>
  <c r="L41" i="2"/>
  <c r="H68" i="2" s="1"/>
  <c r="J41" i="2"/>
  <c r="G68" i="2" s="1"/>
  <c r="P64" i="2" l="1"/>
  <c r="X18" i="4"/>
  <c r="AA30" i="4"/>
  <c r="X30" i="4"/>
  <c r="AA18" i="4"/>
  <c r="X9" i="4"/>
  <c r="AA9" i="4"/>
  <c r="X51" i="4"/>
  <c r="X42" i="4"/>
  <c r="X63" i="4"/>
  <c r="AA63" i="4"/>
  <c r="AA112" i="4"/>
  <c r="X108" i="4"/>
  <c r="X112" i="4" s="1"/>
  <c r="U131" i="4"/>
</calcChain>
</file>

<file path=xl/comments1.xml><?xml version="1.0" encoding="utf-8"?>
<comments xmlns="http://schemas.openxmlformats.org/spreadsheetml/2006/main">
  <authors>
    <author>Angel Perez Salgado</author>
  </authors>
  <commentList>
    <comment ref="I7" authorId="0" shapeId="0">
      <text>
        <r>
          <rPr>
            <b/>
            <sz val="9"/>
            <color indexed="81"/>
            <rFont val="Tahoma"/>
            <family val="2"/>
          </rPr>
          <t>Dionisio Vélez: 22 de julio de 2013 - 31 de diciembre de 2015 (Elegido, periodo atípico, periodo completado).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7" authorId="0" shapeId="0">
      <text>
        <r>
          <rPr>
            <b/>
            <sz val="9"/>
            <color indexed="81"/>
            <rFont val="Tahoma"/>
            <family val="2"/>
          </rPr>
          <t>Angel Perez Salgado:</t>
        </r>
        <r>
          <rPr>
            <sz val="9"/>
            <color indexed="81"/>
            <rFont val="Tahoma"/>
            <family val="2"/>
          </rPr>
          <t xml:space="preserve">
William Dau Chamat: 1 de enero de 2020 - presente (elegido, periodo típico 4 años).6​</t>
        </r>
      </text>
    </comment>
  </commentList>
</comments>
</file>

<file path=xl/comments2.xml><?xml version="1.0" encoding="utf-8"?>
<comments xmlns="http://schemas.openxmlformats.org/spreadsheetml/2006/main">
  <authors>
    <author>JOSE DEL RIO</author>
  </authors>
  <commentList>
    <comment ref="AP9" authorId="0" shapeId="0">
      <text>
        <r>
          <rPr>
            <b/>
            <sz val="9"/>
            <color indexed="81"/>
            <rFont val="Tahoma"/>
            <family val="2"/>
          </rPr>
          <t>Se modifica el registro de estudiantes que hacen parte del programa de
formación complementaria que ofrecen las instituciones normalistas, en
los sistemas de información dispuestos para el reporte de matrícula
(SINEB y SIMAT). A partir de la vigencia 2023, quedan inhabilitados los
grados doce (12) y trece (13) y esta matrícula debe reportarse en nuevos
grados que pueden tomarse como semestres, de acuerdo con la necesidad
que presente cada establecimiento educativo</t>
        </r>
      </text>
    </comment>
    <comment ref="BR9" authorId="0" shapeId="0">
      <text>
        <r>
          <rPr>
            <b/>
            <sz val="9"/>
            <color indexed="81"/>
            <rFont val="Tahoma"/>
            <family val="2"/>
          </rPr>
          <t>Se modifica el registro de estudiantes que hacen parte del programa de
formación complementaria que ofrecen las instituciones normalistas, en
los sistemas de información dispuestos para el reporte de matrícula
(SINEB y SIMAT). A partir de la vigencia 2023, quedan inhabilitados los
grados doce (12) y trece (13) y esta matrícula debe reportarse en nuevos
grados que pueden tomarse como semestres, de acuerdo con la necesidad
que presente cada establecimiento educativo</t>
        </r>
      </text>
    </comment>
    <comment ref="CT9" authorId="0" shapeId="0">
      <text>
        <r>
          <rPr>
            <b/>
            <sz val="9"/>
            <color indexed="81"/>
            <rFont val="Tahoma"/>
            <family val="2"/>
          </rPr>
          <t>Se modifica el registro de estudiantes que hacen parte del programa de
formación complementaria que ofrecen las instituciones normalistas, en
los sistemas de información dispuestos para el reporte de matrícula
(SINEB y SIMAT). A partir de la vigencia 2023, quedan inhabilitados los
grados doce (12) y trece (13) y esta matrícula debe reportarse en nuevos
grados que pueden tomarse como semestres, de acuerdo con la necesidad
que presente cada establecimiento educativo</t>
        </r>
      </text>
    </comment>
    <comment ref="AP10" authorId="0" shapeId="0">
      <text>
        <r>
          <rPr>
            <b/>
            <sz val="9"/>
            <color indexed="81"/>
            <rFont val="Tahoma"/>
            <family val="2"/>
          </rPr>
          <t xml:space="preserve">NUEVOS GRADOS ESCUELAS NORMALES: 41_A este grado deben ser inscritos, asignados
y matriculados los estudiantes graduados de grado 11 o ciclo 6
provenientes de establecimientos educativos con carácter académico.
</t>
        </r>
      </text>
    </comment>
    <comment ref="AQ10" authorId="0" shapeId="0">
      <text>
        <r>
          <rPr>
            <b/>
            <sz val="9"/>
            <color indexed="81"/>
            <rFont val="Tahoma"/>
            <family val="2"/>
          </rPr>
          <t>NUEVOS GRADOS ESCUELAS NORMALES: 42_A este grado deben ser
inscritos, asignados y matriculados los estudiantes graduados (de
grado 11) de una institución normalista y los que de acuerdo con los
resultados académicos aprobaron el grado semestre introductorio (41)
y fueron promovidos.</t>
        </r>
      </text>
    </comment>
    <comment ref="AR10" authorId="0" shapeId="0">
      <text>
        <r>
          <rPr>
            <b/>
            <sz val="9"/>
            <color indexed="81"/>
            <rFont val="Tahoma"/>
            <family val="2"/>
          </rPr>
          <t xml:space="preserve">Programa de formación complementaria 2: 43_ A este grado deben
promoverse los estudiantes que de acuerdo con los resultados
académicos aprobaron el grado PROGRAMA DE FORMACIÓN
COMPLEMENTARIA 1.
</t>
        </r>
      </text>
    </comment>
    <comment ref="AS10" authorId="0" shapeId="0">
      <text>
        <r>
          <rPr>
            <b/>
            <sz val="9"/>
            <color indexed="81"/>
            <rFont val="Tahoma"/>
            <family val="2"/>
          </rPr>
          <t>Programa de formación complementaria 3: 44_ A este grado deben
promoverse los estudiantes que de acuerdo con los resultados
académicos aprobaron el grado PROGRAMA DE FORMACIÓN
COMPLEMENTARIA 2.</t>
        </r>
      </text>
    </comment>
    <comment ref="BR10" authorId="0" shapeId="0">
      <text>
        <r>
          <rPr>
            <b/>
            <sz val="9"/>
            <color indexed="81"/>
            <rFont val="Tahoma"/>
            <family val="2"/>
          </rPr>
          <t xml:space="preserve">NUEVOS GRADOS ESCUELAS NORMALES: 41_A este grado deben ser inscritos, asignados
y matriculados los estudiantes graduados de grado 11 o ciclo 6
provenientes de establecimientos educativos con carácter académico.
</t>
        </r>
      </text>
    </comment>
    <comment ref="BS10" authorId="0" shapeId="0">
      <text>
        <r>
          <rPr>
            <b/>
            <sz val="9"/>
            <color indexed="81"/>
            <rFont val="Tahoma"/>
            <family val="2"/>
          </rPr>
          <t>NUEVOS GRADOS ESCUELAS NORMALES: 42_A este grado deben ser
inscritos, asignados y matriculados los estudiantes graduados (de
grado 11) de una institución normalista y los que de acuerdo con los
resultados académicos aprobaron el grado semestre introductorio (41)
y fueron promovidos.</t>
        </r>
      </text>
    </comment>
    <comment ref="BT10" authorId="0" shapeId="0">
      <text>
        <r>
          <rPr>
            <b/>
            <sz val="9"/>
            <color indexed="81"/>
            <rFont val="Tahoma"/>
            <family val="2"/>
          </rPr>
          <t xml:space="preserve">Programa de formación complementaria 2: 43_ A este grado deben
promoverse los estudiantes que de acuerdo con los resultados
académicos aprobaron el grado PROGRAMA DE FORMACIÓN
COMPLEMENTARIA 1.
</t>
        </r>
      </text>
    </comment>
    <comment ref="BU10" authorId="0" shapeId="0">
      <text>
        <r>
          <rPr>
            <b/>
            <sz val="9"/>
            <color indexed="81"/>
            <rFont val="Tahoma"/>
            <family val="2"/>
          </rPr>
          <t>Programa de formación complementaria 3: 44_ A este grado deben
promoverse los estudiantes que de acuerdo con los resultados
académicos aprobaron el grado PROGRAMA DE FORMACIÓN
COMPLEMENTARIA 2.</t>
        </r>
      </text>
    </comment>
    <comment ref="CT10" authorId="0" shapeId="0">
      <text>
        <r>
          <rPr>
            <b/>
            <sz val="9"/>
            <color indexed="81"/>
            <rFont val="Tahoma"/>
            <family val="2"/>
          </rPr>
          <t xml:space="preserve">NUEVOS GRADOS ESCUELAS NORMALES: 41_A este grado deben ser inscritos, asignados
y matriculados los estudiantes graduados de grado 11 o ciclo 6
provenientes de establecimientos educativos con carácter académico.
</t>
        </r>
      </text>
    </comment>
    <comment ref="CU10" authorId="0" shapeId="0">
      <text>
        <r>
          <rPr>
            <b/>
            <sz val="9"/>
            <color indexed="81"/>
            <rFont val="Tahoma"/>
            <family val="2"/>
          </rPr>
          <t>NUEVOS GRADOS ESCUELAS NORMALES: 42_A este grado deben ser
inscritos, asignados y matriculados los estudiantes graduados (de
grado 11) de una institución normalista y los que de acuerdo con los
resultados académicos aprobaron el grado semestre introductorio (41)
y fueron promovidos.</t>
        </r>
      </text>
    </comment>
    <comment ref="CV10" authorId="0" shapeId="0">
      <text>
        <r>
          <rPr>
            <b/>
            <sz val="9"/>
            <color indexed="81"/>
            <rFont val="Tahoma"/>
            <family val="2"/>
          </rPr>
          <t xml:space="preserve">Programa de formación complementaria 2: 43_ A este grado deben
promoverse los estudiantes que de acuerdo con los resultados
académicos aprobaron el grado PROGRAMA DE FORMACIÓN
COMPLEMENTARIA 1.
</t>
        </r>
      </text>
    </comment>
    <comment ref="CW10" authorId="0" shapeId="0">
      <text>
        <r>
          <rPr>
            <b/>
            <sz val="9"/>
            <color indexed="81"/>
            <rFont val="Tahoma"/>
            <family val="2"/>
          </rPr>
          <t>Programa de formación complementaria 3: 44_ A este grado deben
promoverse los estudiantes que de acuerdo con los resultados
académicos aprobaron el grado PROGRAMA DE FORMACIÓN
COMPLEMENTARIA 2.</t>
        </r>
      </text>
    </comment>
  </commentList>
</comments>
</file>

<file path=xl/sharedStrings.xml><?xml version="1.0" encoding="utf-8"?>
<sst xmlns="http://schemas.openxmlformats.org/spreadsheetml/2006/main" count="15480" uniqueCount="4304">
  <si>
    <t>GRADO</t>
  </si>
  <si>
    <t>Total de APELLIDO1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</si>
  <si>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</si>
  <si>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</si>
  <si>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</si>
  <si>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</si>
  <si>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</si>
  <si>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</si>
  <si>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</si>
  <si>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</si>
  <si>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</si>
  <si>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</si>
  <si>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</si>
  <si>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</si>
  <si>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</si>
  <si>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</si>
  <si>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</si>
  <si>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</si>
  <si>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</si>
  <si>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</si>
  <si>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</si>
  <si>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</si>
  <si>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</si>
  <si>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</si>
  <si>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</si>
  <si>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</si>
  <si>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</si>
  <si>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</si>
  <si>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</si>
  <si>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</si>
  <si>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</si>
  <si>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</si>
  <si>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</si>
  <si>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</si>
  <si>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</si>
  <si>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</si>
  <si>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</si>
  <si>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</si>
  <si>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</si>
  <si>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</si>
  <si>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</si>
  <si>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</si>
  <si>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</si>
  <si>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</si>
  <si>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</si>
  <si>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</si>
  <si>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</si>
  <si>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</si>
  <si>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</si>
  <si>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</si>
  <si>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</si>
  <si>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</si>
  <si>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</si>
  <si>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</si>
  <si>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</si>
  <si>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</si>
  <si>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</si>
  <si>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</si>
  <si>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</si>
  <si>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</si>
  <si>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</si>
  <si>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</si>
  <si>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</si>
  <si>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</si>
  <si>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</si>
  <si>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</si>
  <si>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</si>
  <si>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</si>
  <si>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</si>
  <si>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</si>
  <si>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</si>
  <si>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</si>
  <si>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</si>
  <si>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74</t>
  </si>
  <si>
    <t>75</t>
  </si>
  <si>
    <t>76</t>
  </si>
  <si>
    <t>77</t>
  </si>
  <si>
    <t>78</t>
  </si>
  <si>
    <t>79</t>
  </si>
  <si>
    <t>80</t>
  </si>
  <si>
    <t>81</t>
  </si>
  <si>
    <t>84</t>
  </si>
  <si>
    <t>85</t>
  </si>
  <si>
    <t>86</t>
  </si>
  <si>
    <t>87</t>
  </si>
  <si>
    <t>88</t>
  </si>
  <si>
    <t>91</t>
  </si>
  <si>
    <t>DESPUES DE MARZO 2023.</t>
  </si>
  <si>
    <t>https://www.dane.gov.co/files/censo2018/proyecciones-de-poblacion/Departamental/DCD-area-sexo-edad-proypoblacion-dep-1985-1992.xlsx</t>
  </si>
  <si>
    <t>MATRICULA       2018  -  2022</t>
  </si>
  <si>
    <t xml:space="preserve">  Resolucion 2022 de 2010 MEN</t>
  </si>
  <si>
    <t>VOLVER.</t>
  </si>
  <si>
    <t>BRUTO</t>
  </si>
  <si>
    <t>PREESCOLAR</t>
  </si>
  <si>
    <t>BASICA PRIMARIA</t>
  </si>
  <si>
    <t>BASICA SECUNDARIA</t>
  </si>
  <si>
    <t>MEDIA</t>
  </si>
  <si>
    <t>Resolucion 2022 de 2010 MEN</t>
  </si>
  <si>
    <t>NETO SIN EXTRAEDAD</t>
  </si>
  <si>
    <t>PREESCOLAR 5</t>
  </si>
  <si>
    <t>PRIMARIA  6-10</t>
  </si>
  <si>
    <t>SECUNDARIA 11-14</t>
  </si>
  <si>
    <t>MEDIA 15-16</t>
  </si>
  <si>
    <t>NETO CON EXTRAEDAD 5-16</t>
  </si>
  <si>
    <t xml:space="preserve">PREESCOLAR </t>
  </si>
  <si>
    <t xml:space="preserve">PRIMARIA </t>
  </si>
  <si>
    <t xml:space="preserve">SECUNDARIA </t>
  </si>
  <si>
    <t xml:space="preserve">MEDIA </t>
  </si>
  <si>
    <t>POBLACION CENSO DANE</t>
  </si>
  <si>
    <t>PRIMARIA 6-10</t>
  </si>
  <si>
    <t>TOTAL 5-16 AÑOS</t>
  </si>
  <si>
    <t>Fuente de Población: Proyecciones de Población a partir del Censo 2018. ( Despues de Marzo de 2023)</t>
  </si>
  <si>
    <t>TASAS CALCULADAS</t>
  </si>
  <si>
    <t>GENERAL</t>
  </si>
  <si>
    <t>GENERAL 5-16</t>
  </si>
  <si>
    <t>NETO CON EXTRAEDAD</t>
  </si>
  <si>
    <t>PRIMARIA</t>
  </si>
  <si>
    <t>SECUNDARIA</t>
  </si>
  <si>
    <t>CALCULO DE LA POBLACION POR FUERA DEL SISTEMA EDUCATIVO</t>
  </si>
  <si>
    <t>TOTAL POBLACION DANE EDAD ENTRE 5-16 AÑOS</t>
  </si>
  <si>
    <t>TOTAL POBLACION SIMAT, EDAD ENTRE 5-16 AÑOS</t>
  </si>
  <si>
    <t>Población fuera del Sistema Educativo (Estimación)</t>
  </si>
  <si>
    <t>2021-Septiembre</t>
  </si>
  <si>
    <t xml:space="preserve">INFRAESTRUCTURA </t>
  </si>
  <si>
    <t>Observación: para el Sector Privado (No Oficial), se cuenta solo la principal no teniendo en cuenta el número de sedes con las que cuenta en las diferentes zonas del Distrito.</t>
  </si>
  <si>
    <t xml:space="preserve">        Las IE en Implementación de Estrategias Pedagógicas, Régimen Especial, Concesión se cuentan como IE Oficiales.</t>
  </si>
  <si>
    <r>
      <t>-</t>
    </r>
    <r>
      <rPr>
        <sz val="7"/>
        <color rgb="FF000000"/>
        <rFont val="Times New Roman"/>
        <family val="1"/>
      </rPr>
      <t xml:space="preserve">          </t>
    </r>
    <r>
      <rPr>
        <b/>
        <sz val="9"/>
        <color rgb="FF000000"/>
        <rFont val="Arial"/>
        <family val="2"/>
      </rPr>
      <t>/  AÑOS</t>
    </r>
  </si>
  <si>
    <t>Año 2024</t>
  </si>
  <si>
    <t>HISTORICA Y CARIBE NORTE</t>
  </si>
  <si>
    <t>DE LA VIRGEN Y TURISTICA</t>
  </si>
  <si>
    <t>INDUSTRIAL Y DE LA BAHIA</t>
  </si>
  <si>
    <t>Instituciones Educativas Principales</t>
  </si>
  <si>
    <t>TIPO DE EE</t>
  </si>
  <si>
    <t>PRINCIPAL</t>
  </si>
  <si>
    <t>SEDE</t>
  </si>
  <si>
    <t>TOTAL EE</t>
  </si>
  <si>
    <t>Instituciones Educativas Sedes</t>
  </si>
  <si>
    <t>OFICIAL</t>
  </si>
  <si>
    <t>Total Instituciones Educativas Oficiales</t>
  </si>
  <si>
    <t>PRIVADO</t>
  </si>
  <si>
    <t>Establecimientos Educativos Privados</t>
  </si>
  <si>
    <t>TOTAL</t>
  </si>
  <si>
    <t>SECTOR, UNALDE, TIPO / AÑOS</t>
  </si>
  <si>
    <t>Año 2023</t>
  </si>
  <si>
    <t>RURAL</t>
  </si>
  <si>
    <t>COUNTRY</t>
  </si>
  <si>
    <t>Año 2022</t>
  </si>
  <si>
    <t>corte a 31 de Octubre de 2022. fuente Simat.</t>
  </si>
  <si>
    <t>SANTA RITA</t>
  </si>
  <si>
    <t>Año 2021</t>
  </si>
  <si>
    <t>corte a 30 de Septiembre de 2021. fuente Simat.</t>
  </si>
  <si>
    <t>Total general</t>
  </si>
  <si>
    <t>MATRICULA POR EDADES, NIVELES, GRADO.</t>
  </si>
  <si>
    <t>RANGO DE EDAD DE 5-17 AÑOS</t>
  </si>
  <si>
    <t>RANGO DE EDAD DE 5 A 16 AÑOS</t>
  </si>
  <si>
    <t>Fuente: Simat corte a 31 de Octubre de 2023</t>
  </si>
  <si>
    <t>NIVELES</t>
  </si>
  <si>
    <t>3 o Menos</t>
  </si>
  <si>
    <t>20 o +</t>
  </si>
  <si>
    <t>Total Estudiantes.</t>
  </si>
  <si>
    <t>PJ</t>
  </si>
  <si>
    <t>JA</t>
  </si>
  <si>
    <t>PREESCOLAR 5-6</t>
  </si>
  <si>
    <t>PRIMARIA 7-11</t>
  </si>
  <si>
    <t>SECUNDARIA 12-15</t>
  </si>
  <si>
    <t>MEDIA 16-17</t>
  </si>
  <si>
    <t>CICLOS CLEI</t>
  </si>
  <si>
    <t>MEDIA CICLOS ESC. NORMAL</t>
  </si>
  <si>
    <t>NETO CON EXTRAEDAD 5-17</t>
  </si>
  <si>
    <t>ACEL. BAS PRIMARIA</t>
  </si>
  <si>
    <t>Fuente: Simat corte a 30 de Junio de 2023</t>
  </si>
  <si>
    <t>Fuente: Simat corte a 31de Octubre de 2022</t>
  </si>
  <si>
    <t>3 o -</t>
  </si>
  <si>
    <t>TASAS DE COBERTURA (5-16Años)</t>
  </si>
  <si>
    <t>CENSO 2018</t>
  </si>
  <si>
    <t>Tasas de Cobertura</t>
  </si>
  <si>
    <t>*Población Demográfica Cartagena</t>
  </si>
  <si>
    <t>*Población en edad Escolar - P.E.E (5-16 años)</t>
  </si>
  <si>
    <t>Población Matriculada - P.M</t>
  </si>
  <si>
    <t>Tasa de Cobertura Bruta</t>
  </si>
  <si>
    <t xml:space="preserve">Matricula de 5 a 16 años </t>
  </si>
  <si>
    <t>**Tasa de Cobertura Neta Global</t>
  </si>
  <si>
    <r>
      <t xml:space="preserve">Matricula de 5 a 16 años SIN  </t>
    </r>
    <r>
      <rPr>
        <b/>
        <i/>
        <sz val="10"/>
        <color theme="1"/>
        <rFont val="Arial"/>
        <family val="2"/>
      </rPr>
      <t>extraedad</t>
    </r>
  </si>
  <si>
    <t>***Tasa de Escolarizacion Neta sin extraedad por niveles</t>
  </si>
  <si>
    <t>Fuente de Información Población: DANE, PROYECCION CENSO 2018, AJUSTE DESPUES DE MARZO DE 2023</t>
  </si>
  <si>
    <t>Fuente de Información MATRICULA: SIMAT CORTE 2018-2020, 2022,2023 a 31/10; 2021 a 30/09.</t>
  </si>
  <si>
    <t>3 O -</t>
  </si>
  <si>
    <t>20 O +</t>
  </si>
  <si>
    <t>ALCALDIA DISTRITAL DE CARTAGENA DE INDIAS</t>
  </si>
  <si>
    <t>Código: GEDCO02-F010</t>
  </si>
  <si>
    <t>MACROPROCESO: GESTIÓN EN EDUCACIÓN</t>
  </si>
  <si>
    <t>Versión:  3.0</t>
  </si>
  <si>
    <t>PROCESO / SUBPROCESO: COBERTURA EDUCATIVA / GEDCO02. EJECUCIÓN DE ESTRATEGIAS DE COBERTURA EDUCATIVA</t>
  </si>
  <si>
    <t>Vigencia: 30/06/2023</t>
  </si>
  <si>
    <t>SEGUIMIENTO A LA MATRICULA</t>
  </si>
  <si>
    <t>Página 1 de 1</t>
  </si>
  <si>
    <t>Matricula por Genero</t>
  </si>
  <si>
    <t>Población Migrante por Genero</t>
  </si>
  <si>
    <t>Población Victima del Conflicto RUV</t>
  </si>
  <si>
    <t>MATRICULA POR AÑO 2017- 2024</t>
  </si>
  <si>
    <t>Forma de Prestación del Servicio</t>
  </si>
  <si>
    <t>2012*</t>
  </si>
  <si>
    <t>2013*</t>
  </si>
  <si>
    <t>2014*</t>
  </si>
  <si>
    <t>2015*</t>
  </si>
  <si>
    <t>2016*</t>
  </si>
  <si>
    <t>2017*</t>
  </si>
  <si>
    <t>2018*</t>
  </si>
  <si>
    <t>2019*</t>
  </si>
  <si>
    <t>2020*</t>
  </si>
  <si>
    <t>2021**</t>
  </si>
  <si>
    <t>2022**</t>
  </si>
  <si>
    <t>2023**</t>
  </si>
  <si>
    <t>2024***</t>
  </si>
  <si>
    <t>Observaciòn</t>
  </si>
  <si>
    <t>ALERTAS
2024 Vs 2022</t>
  </si>
  <si>
    <t>Femenino</t>
  </si>
  <si>
    <t>Masculino</t>
  </si>
  <si>
    <t>Total</t>
  </si>
  <si>
    <t>% Femenino</t>
  </si>
  <si>
    <t>Instituciones educativas Oficiales: Regular</t>
  </si>
  <si>
    <t xml:space="preserve">Instituciones educativas: Administrada por Confesiones religiosas </t>
  </si>
  <si>
    <t>Instituciones educativas: Concesionada</t>
  </si>
  <si>
    <t>Instituciones Educativas: Régimen Especial</t>
  </si>
  <si>
    <t>Instituciones educativas Oficiales: Estrategias Flexibles</t>
  </si>
  <si>
    <t>Matrícula I.E. Oficiales - Operadores</t>
  </si>
  <si>
    <t>Instituciones Educativas: Banco Oferente</t>
  </si>
  <si>
    <t>Matrícula Oficial dirigida a Población en Edad Escolar (PEE)</t>
  </si>
  <si>
    <t>Instituciones Educativas Oficiales: Nocturna (CLEI2-6)</t>
  </si>
  <si>
    <t>Educación para jóvenes y adultos *** Educación a Distancia Convenio</t>
  </si>
  <si>
    <t>Educacion para Jóvenes y Adultos - Modelos ***</t>
  </si>
  <si>
    <t>Total Matricula de Adultos</t>
  </si>
  <si>
    <t>Matrícula Servicio Educativo Público</t>
  </si>
  <si>
    <t>Matrícula Servicio Educativo Privado</t>
  </si>
  <si>
    <t>Total Matrícula distrito de Cartagena</t>
  </si>
  <si>
    <t>*Fuente SIMAT Corte Oct 31 ** Sept 2021</t>
  </si>
  <si>
    <t>No incluye Matriculados Retirados</t>
  </si>
  <si>
    <t>Venezuela</t>
  </si>
  <si>
    <t>corte junio 30 2024</t>
  </si>
  <si>
    <t xml:space="preserve">***Fuente.  -Simat </t>
  </si>
  <si>
    <t>Junio 30 2024</t>
  </si>
  <si>
    <t>*** Modelos</t>
  </si>
  <si>
    <t>Ciclo1</t>
  </si>
  <si>
    <t>Ciclo2</t>
  </si>
  <si>
    <t>Ciclo3</t>
  </si>
  <si>
    <t>Ciclo4</t>
  </si>
  <si>
    <t>Ciclo5</t>
  </si>
  <si>
    <t>Ciclo6</t>
  </si>
  <si>
    <t>Nocturna 3011</t>
  </si>
  <si>
    <t>Transformemos</t>
  </si>
  <si>
    <t>Grupo Juveniles Col Mayor</t>
  </si>
  <si>
    <t>Acrecer</t>
  </si>
  <si>
    <t>Pacicultor</t>
  </si>
  <si>
    <t xml:space="preserve">Porcentaje </t>
  </si>
  <si>
    <t>Minimo</t>
  </si>
  <si>
    <t>Frente a la Matricula Minima</t>
  </si>
  <si>
    <t>Frente a la proyección</t>
  </si>
  <si>
    <t>* Estas cifras corresponden a la matricula registrada en simat a corte indicado. (Estudiantes con Estado Matriculado..no incluye retirados)</t>
  </si>
  <si>
    <t>Documento de trabajo</t>
  </si>
  <si>
    <t>Cupos</t>
  </si>
  <si>
    <t>Oficial</t>
  </si>
  <si>
    <t>Contratado</t>
  </si>
  <si>
    <t>Real</t>
  </si>
  <si>
    <t>En gráfico</t>
  </si>
  <si>
    <t>Circulo de Aprendizaje</t>
  </si>
  <si>
    <t>Porcentaje alcanzado:</t>
  </si>
  <si>
    <t>Post Primaria</t>
  </si>
  <si>
    <t>Porcentaje restante:</t>
  </si>
  <si>
    <t>Aceleracion del Aprendizaje</t>
  </si>
  <si>
    <t>Porcentaje Total:</t>
  </si>
  <si>
    <t>Ciclo Normal</t>
  </si>
  <si>
    <t>Confesiones:  I.E Seminario , I.E 14 De Febrero, I.E Jorge García Usta, C.E Colombiaton Gustavo Pulecio Gómez, I.E  Gabriel García Márquez , I.E Nuestra  Señora  De La Consolata, I.E Ciudadela 2000, Col. Sueños Y Oportunidades Jesus Maestro, I.E Luis Felipe Cabrera De Baru , I.E El Salvador, I.E Bernardo Foegen, I.E Bertha Suttner, Col. Juan Bautista Scalabrini, Escuelas Profesionales Salesianas</t>
  </si>
  <si>
    <t>Concesiones: I. E Nelson Mandela,  I.E Rosedal</t>
  </si>
  <si>
    <t>Regimen Especial:  Col. Ntra. Sra. De Fatima De La Pol Nal, Col. Naval Del Socorro, Col. Naval De Crespo, Col Naval de Manzanillo</t>
  </si>
  <si>
    <t>AÑO_LECTIVO</t>
  </si>
  <si>
    <t>SumaDeTOTAL</t>
  </si>
  <si>
    <t>Fuente: Simat corte a 30 de Junio de 2024</t>
  </si>
  <si>
    <t>Fuente: Simat corte 30 de Junio 2022,</t>
  </si>
  <si>
    <t>CORTE DE MATRICULA:  2018, 2019, 2020, 2022, 2023_31 DE OCTUBRE;  2021_30 DE SEPTIEMBRE.</t>
  </si>
  <si>
    <t>Corte año 2024_30 de Junio.</t>
  </si>
  <si>
    <t>POBLACION    CENSO DANE   
2018    -    2024</t>
  </si>
  <si>
    <t>2024 - Junio</t>
  </si>
  <si>
    <t>CALCULO DE LAS TASAS DE COBERTURA</t>
  </si>
  <si>
    <t>POBLACION POR FUERA DEL SISTEMA EDUCATIVO.</t>
  </si>
  <si>
    <t>DIRECTORIO SEDES EDUCATIVAS TOTAL NUMERO DE ESTUDIANTES</t>
  </si>
  <si>
    <t>MATRICULA POR TOTALES NUMERO DE ESTUDIANTES POR GENERO, POR GRADO  Y SEDES EDUCATIVAS.</t>
  </si>
  <si>
    <t>SECRETARIA DE EDUCACION DISTRITAL DE CARTAGENA DE INDIAS D. T Y C.</t>
  </si>
  <si>
    <t xml:space="preserve">Observacion: </t>
  </si>
  <si>
    <t>Observacion: Las columnas "G" y "H" que Georeferencian y Ubican de las sedes educativas  se encuentran en construccion. Para utilizar copiar las celdas y pegar en el navegador de Google Map.</t>
  </si>
  <si>
    <t>La Matricula de los Establecimientos educativos Privados reportan la matricula contratada</t>
  </si>
  <si>
    <t>NUEVOS GRADOS ESCUELAS NORMALES</t>
  </si>
  <si>
    <t>SEMESTRE INTRODUCTORIO</t>
  </si>
  <si>
    <t>PROGRAMA DE FORMACIÓN COMPLEMENTARIA 1</t>
  </si>
  <si>
    <t>PROGRAMA DE FORMACIÓN COMPLEMENTARIA 2</t>
  </si>
  <si>
    <t>PROGRAMA DE FORMACIÓN COMPLEMENTARIA 3</t>
  </si>
  <si>
    <t>PROGRAMA DE FORMACIÓN COMPLEMENTARIA 4</t>
  </si>
  <si>
    <t>PRE JARDIN</t>
  </si>
  <si>
    <t>JARDIN</t>
  </si>
  <si>
    <t>TRANSICION</t>
  </si>
  <si>
    <t>1°</t>
  </si>
  <si>
    <t>2°</t>
  </si>
  <si>
    <t>3°</t>
  </si>
  <si>
    <t>4°</t>
  </si>
  <si>
    <t>5°</t>
  </si>
  <si>
    <t>Aceleración</t>
  </si>
  <si>
    <t>6°</t>
  </si>
  <si>
    <t>7°</t>
  </si>
  <si>
    <t>8°</t>
  </si>
  <si>
    <t>9°</t>
  </si>
  <si>
    <t>10°</t>
  </si>
  <si>
    <t>11°</t>
  </si>
  <si>
    <t>CLEI 1</t>
  </si>
  <si>
    <t>CLEI 2</t>
  </si>
  <si>
    <t>CLEI 3</t>
  </si>
  <si>
    <t>CLEI 4</t>
  </si>
  <si>
    <t>CLEI 5</t>
  </si>
  <si>
    <t>CLEI 6</t>
  </si>
  <si>
    <t>INTR</t>
  </si>
  <si>
    <t>PFC_1</t>
  </si>
  <si>
    <t>PFC_2</t>
  </si>
  <si>
    <t>PFC_3</t>
  </si>
  <si>
    <t>PFC 4</t>
  </si>
  <si>
    <t>ITEM</t>
  </si>
  <si>
    <t>NOMBRE DEL ESTABLECIMIENTO</t>
  </si>
  <si>
    <t>TIPO DE PLANTEL</t>
  </si>
  <si>
    <t>SECTOR</t>
  </si>
  <si>
    <t>LOCALIDAD</t>
  </si>
  <si>
    <t>UNALDE</t>
  </si>
  <si>
    <t>Latitude</t>
  </si>
  <si>
    <t>Longitude</t>
  </si>
  <si>
    <t>UCG</t>
  </si>
  <si>
    <t>LUGAR GEOGRAFICO</t>
  </si>
  <si>
    <t>DIRECCION</t>
  </si>
  <si>
    <t>CODIGO DANE</t>
  </si>
  <si>
    <t>ID-COLEGIO</t>
  </si>
  <si>
    <t>ID-SEDE</t>
  </si>
  <si>
    <t>NOMBRE-RECTOR</t>
  </si>
  <si>
    <t>Telefono</t>
  </si>
  <si>
    <t>CONTRATA</t>
  </si>
  <si>
    <t>CEL-RECTOR</t>
  </si>
  <si>
    <t>Email</t>
  </si>
  <si>
    <r>
      <t>Total Numero de Estudiantes ambos Generos.</t>
    </r>
    <r>
      <rPr>
        <b/>
        <sz val="12"/>
        <color indexed="8"/>
        <rFont val="Calibri"/>
        <family val="2"/>
      </rPr>
      <t>→</t>
    </r>
  </si>
  <si>
    <t>-2</t>
  </si>
  <si>
    <t>-1</t>
  </si>
  <si>
    <t>0</t>
  </si>
  <si>
    <t>1</t>
  </si>
  <si>
    <t>99</t>
  </si>
  <si>
    <t>ID_SEDE</t>
  </si>
  <si>
    <r>
      <t>Total Numero de Estudiantes Genero Femenino.</t>
    </r>
    <r>
      <rPr>
        <b/>
        <sz val="12"/>
        <color indexed="8"/>
        <rFont val="Calibri"/>
        <family val="2"/>
      </rPr>
      <t>→</t>
    </r>
  </si>
  <si>
    <r>
      <t>Total Numero de Estudiantes Genero Masculino.</t>
    </r>
    <r>
      <rPr>
        <b/>
        <sz val="12"/>
        <color indexed="8"/>
        <rFont val="Calibri"/>
        <family val="2"/>
      </rPr>
      <t>→</t>
    </r>
  </si>
  <si>
    <t>I.E CIUDAD DE TUNJA</t>
  </si>
  <si>
    <t xml:space="preserve">PRINCIPAL </t>
  </si>
  <si>
    <t>10.408975</t>
  </si>
  <si>
    <t>-75.51334444444440</t>
  </si>
  <si>
    <t>CAMINO DEL MEDIO</t>
  </si>
  <si>
    <t>MARIA AUXILIADORA CAMINO DEL MEDIO # 39-266</t>
  </si>
  <si>
    <t>MONICA PATRICIA GONZALEZ VERGARA</t>
  </si>
  <si>
    <t>NO</t>
  </si>
  <si>
    <t>mogver2909@gmail.com</t>
  </si>
  <si>
    <t>I.E CIUDAD DE TUNJA   SEDE ESCILDA MEDINA PACHECO</t>
  </si>
  <si>
    <t>10.41203055555550</t>
  </si>
  <si>
    <t>-75.51513333333330</t>
  </si>
  <si>
    <t>LA CANDELARIA</t>
  </si>
  <si>
    <t>LA CANDELARIA CLL 10 DE MAYO</t>
  </si>
  <si>
    <t>I.E ARROYO DE PIEDRA</t>
  </si>
  <si>
    <t>10.61113</t>
  </si>
  <si>
    <t>-75.44642</t>
  </si>
  <si>
    <t>Conti</t>
  </si>
  <si>
    <t>ARROYO DE PIEDRA</t>
  </si>
  <si>
    <t>ARROYO DE PIEDRA (BOLIVAR)</t>
  </si>
  <si>
    <t>MAYRA DEL CARMEN CERRO GONZALEZ</t>
  </si>
  <si>
    <t>losdearroyodepiedra@gmail.com</t>
  </si>
  <si>
    <t>I.E ARROYO DE PIEDRA -  SEDE DE PUNTA CANOA</t>
  </si>
  <si>
    <t>10.55831</t>
  </si>
  <si>
    <t>-75.50395</t>
  </si>
  <si>
    <t>I.E ARROYO DE PIEDRA -  SEDE ARROYO DE LAS CANOAS</t>
  </si>
  <si>
    <t>10.640395</t>
  </si>
  <si>
    <t>-75.406425</t>
  </si>
  <si>
    <t>I.E ARROYO DE PIEDRA -  SEDE PUA</t>
  </si>
  <si>
    <t>10.61251</t>
  </si>
  <si>
    <t>-75.41754</t>
  </si>
  <si>
    <t>ARROYO DE PIEDRA (BOLIVAR) VEREDA PUA</t>
  </si>
  <si>
    <t>I.E CORAZON DE MARIA</t>
  </si>
  <si>
    <t>10.4349</t>
  </si>
  <si>
    <t>-75.51563888888880</t>
  </si>
  <si>
    <t>SAN FRANCISCO</t>
  </si>
  <si>
    <t>SAN FRANCISCO CRA 19 #77-21 AL LADO DEL CAI</t>
  </si>
  <si>
    <t>FELIX CABALLERO ARIAS</t>
  </si>
  <si>
    <t>cordmaria@hotmail.com</t>
  </si>
  <si>
    <t>I.E CORAZON DE MARIA   SEDE SAN JOSE CLAVERIANO</t>
  </si>
  <si>
    <t>10.43465555555550</t>
  </si>
  <si>
    <t>-75.51566666666660</t>
  </si>
  <si>
    <t>SAN FRANCISCO ZONA ESCOLAR</t>
  </si>
  <si>
    <t>I.E CORAZON DE MARIA   SEDE LAZARO MARTINEZ OLIER</t>
  </si>
  <si>
    <t>10.42985517536030</t>
  </si>
  <si>
    <t>-75.51571649619830</t>
  </si>
  <si>
    <t>SAN FRANCISCO CLL PRINCIPAL DEL PARAISO # 1</t>
  </si>
  <si>
    <t>I.E NUESTRO ESFUERZO</t>
  </si>
  <si>
    <t>10.41628</t>
  </si>
  <si>
    <t>-75.45684</t>
  </si>
  <si>
    <t>EL POZON</t>
  </si>
  <si>
    <t>SC SAGRADO CORAZ</t>
  </si>
  <si>
    <t>SAUL BATISTA SUAREZ</t>
  </si>
  <si>
    <t>ienuestroesfuerzo@gmail.com</t>
  </si>
  <si>
    <t>I.E AMBIENTALISTA DE CARTAGENA</t>
  </si>
  <si>
    <t>10.38366111111110</t>
  </si>
  <si>
    <t>-75.45781111111110</t>
  </si>
  <si>
    <t>SAN JOSE DE LOS CAMPANOS</t>
  </si>
  <si>
    <t>SAN JOSE DE LOS CAMPANOS MZA 31 No9 4a AVE</t>
  </si>
  <si>
    <t>CARLOS EDUARDO MARRUGO VILLALOBOS</t>
  </si>
  <si>
    <t>i.e.ambientalista@sedcartagena.gov.co</t>
  </si>
  <si>
    <t>I.E SALIM BECHARA</t>
  </si>
  <si>
    <t>10.385183</t>
  </si>
  <si>
    <t>-75.501311</t>
  </si>
  <si>
    <t>CEBALLOS</t>
  </si>
  <si>
    <t>CEBALLOS ANT CARRET A MAMONAL DG 30 56 46</t>
  </si>
  <si>
    <t>ADALBERTO ARANZA MORON</t>
  </si>
  <si>
    <t>adaramo@hotmail.com</t>
  </si>
  <si>
    <t>I.E SALIM BECHARA   SEDE DE ALBORNOZ</t>
  </si>
  <si>
    <t>10.36898988795450</t>
  </si>
  <si>
    <t>-75.50737850498760</t>
  </si>
  <si>
    <t>ALBORNOZ</t>
  </si>
  <si>
    <t>ALBORNOZ CARRET A MAMONAL</t>
  </si>
  <si>
    <t>I.E REPUBLICA DE ARGENTINA</t>
  </si>
  <si>
    <t>10.39433611111110</t>
  </si>
  <si>
    <t>-75.46867222222220</t>
  </si>
  <si>
    <t>URB. VILLA ROSITA</t>
  </si>
  <si>
    <t>MZ 18 A  LT 1</t>
  </si>
  <si>
    <t>LUZ ELENA OCAMPO MADRID</t>
  </si>
  <si>
    <t>rectoriera@gmail.com</t>
  </si>
  <si>
    <t>I.E LUIS CARLOS LOPEZ</t>
  </si>
  <si>
    <t>10.38866</t>
  </si>
  <si>
    <t>-75.48356</t>
  </si>
  <si>
    <t>BLAS DE LEZO</t>
  </si>
  <si>
    <t>BLAS DE LEZO ST CIAL MZ I LT 11</t>
  </si>
  <si>
    <t>JOSE LUIS GARCIA HURTADO</t>
  </si>
  <si>
    <t>6928614 - 6926004</t>
  </si>
  <si>
    <t>rectoria@ieluiscarloslopez.edu.co</t>
  </si>
  <si>
    <t>I.E ANA MARIA VELEZ DE TRUJILLO</t>
  </si>
  <si>
    <t>10.435425</t>
  </si>
  <si>
    <t>-75.52721944444440</t>
  </si>
  <si>
    <t>TORICES</t>
  </si>
  <si>
    <t>TORICES SECT SANTA RITA CRA 16 #17-53</t>
  </si>
  <si>
    <t>RITA ROSA ROMERO SALAS</t>
  </si>
  <si>
    <t>6580705 - 6581786-3108338794</t>
  </si>
  <si>
    <t>IEANAMARIAVT@gmail.com</t>
  </si>
  <si>
    <t>I.E ANA MARIA VELEZ DE TRUJILLO SEDE ACCION COMUNAL SAN PEDRO Y LIBERTAD</t>
  </si>
  <si>
    <t>10.43617021048620</t>
  </si>
  <si>
    <t>-75.52830954307770</t>
  </si>
  <si>
    <t>SAN PEDRO (TORICES) CLL AURORA # 54-31</t>
  </si>
  <si>
    <t>I.E ANA MARIA VELEZ DE TRUJILLO SEDE DISTRITAL DE LOMA FRESCA</t>
  </si>
  <si>
    <t>10.42807561734020</t>
  </si>
  <si>
    <t>-75.52623971499990</t>
  </si>
  <si>
    <t>LOMA FRESCA</t>
  </si>
  <si>
    <t>LOMA FRESCA ST SANTA RITA</t>
  </si>
  <si>
    <t>I.E ANA MARIA VELEZ DE TRUJILLO SEDE DISTRITAL REPUBLICA DEL CARIBE</t>
  </si>
  <si>
    <t>10.43323515703430</t>
  </si>
  <si>
    <t>-75.52497508104850</t>
  </si>
  <si>
    <t>TORICES ST REPUBLICA DEL CARIBE CL PPAL</t>
  </si>
  <si>
    <t>I.E CAMILO TORRES DEL POZON</t>
  </si>
  <si>
    <t>10.40698947923610</t>
  </si>
  <si>
    <t>-75.45317152915040</t>
  </si>
  <si>
    <t>EL POZON MZA 49 LOTE 13 CR 89</t>
  </si>
  <si>
    <t>EUCLIDES DE LAS AGUAS VILLA</t>
  </si>
  <si>
    <t>edelasaguasvi@gmail.com</t>
  </si>
  <si>
    <t>I.E CAMILO TORRES DEL POZON  SEDE LOS CHULIANES</t>
  </si>
  <si>
    <t>10.40592</t>
  </si>
  <si>
    <t>-75.45480</t>
  </si>
  <si>
    <t>EL POZON 1 CLL PRINCIPAL TRANV 56 # 87-46</t>
  </si>
  <si>
    <t>I.E NUESTRA SRA DEL CARMEN</t>
  </si>
  <si>
    <t>10.40169028080160</t>
  </si>
  <si>
    <t>-75.4937206593084</t>
  </si>
  <si>
    <t>CHIQUINQUIRA</t>
  </si>
  <si>
    <t>ESCALLON VILLA AVENIDA PEDRO DE HEREDIA</t>
  </si>
  <si>
    <t>MIGUEL PEREZ MARQUEZ</t>
  </si>
  <si>
    <t>mipema2260@hotmail.com</t>
  </si>
  <si>
    <t>I.E NUESTRA SRA DEL CARMEN   SEDE SOCIEDAD AMOR A C/GENA. # 4</t>
  </si>
  <si>
    <t>10.40595391336490</t>
  </si>
  <si>
    <t>-75.48780021189380</t>
  </si>
  <si>
    <t>OLAYA HERRERA</t>
  </si>
  <si>
    <t>O HERRERA ANTIGUA CTR CORDIALIDAD CL 31D # 61A47</t>
  </si>
  <si>
    <t>I.E NUESTRA SRA DEL CARMEN   SEDE CIUDAD DE SINCELEJO</t>
  </si>
  <si>
    <t>10.40663888888880</t>
  </si>
  <si>
    <t>-75.49378055555550</t>
  </si>
  <si>
    <t>OLAYA HERRERA SEC 11 DE NOV KRA 56 #31C-C07</t>
  </si>
  <si>
    <t>I.E NUESTRA SRA DEL CARMEN   SEDE MIGUEL ANTONIO LENGUA</t>
  </si>
  <si>
    <t>10.40732222222220</t>
  </si>
  <si>
    <t>-75.48830277777770</t>
  </si>
  <si>
    <t>OLAYA HERRERA ST CENTRO CLL NUEVA # 61-49</t>
  </si>
  <si>
    <t>I.E SANTA MARIA</t>
  </si>
  <si>
    <t>10.43838</t>
  </si>
  <si>
    <t>-75.51726</t>
  </si>
  <si>
    <t>DANIEL LEMAITRE</t>
  </si>
  <si>
    <t>DANIEL LEMAITRE cra 17 No. 70 B 119</t>
  </si>
  <si>
    <t>FARYDE VALERIA PINILLA RODRIGUEZ</t>
  </si>
  <si>
    <t>valeria.pinilla@iesantamaria.edu.co</t>
  </si>
  <si>
    <t>I.E SANTA MARIA  SEDE SAGRADO CORAZON DE JESUS</t>
  </si>
  <si>
    <t>10.43868611111110</t>
  </si>
  <si>
    <t>-75.52106388888880</t>
  </si>
  <si>
    <t>DANIEL LEMAITRE KRA 16 ENTRE CLLS 67 -30</t>
  </si>
  <si>
    <t>I.E SANTA MARIA  SEDE MARCO FIDEL SUAREZ</t>
  </si>
  <si>
    <t>10.43961111111110</t>
  </si>
  <si>
    <t>-75.51821944444440</t>
  </si>
  <si>
    <t>PEDRO SALAZAR</t>
  </si>
  <si>
    <t>SANTA MARIA CLL PEDRO SALAZAR # 70-41</t>
  </si>
  <si>
    <t>I.E SANTA MARIA  SEDE NTRA. SRA. DE FATIMA</t>
  </si>
  <si>
    <t>10.43757679935710</t>
  </si>
  <si>
    <t>-75.52018859047970</t>
  </si>
  <si>
    <t>I.E JOHN F KENNEDY</t>
  </si>
  <si>
    <t>10.38593</t>
  </si>
  <si>
    <t>-75.48454</t>
  </si>
  <si>
    <t>BLAS DE LEZO 3A ETAPA M3 LOTE 1</t>
  </si>
  <si>
    <t>JOHNNY MELENDEZ BANQUEZ</t>
  </si>
  <si>
    <t>info@iejfk.edu.co</t>
  </si>
  <si>
    <t>I. ETNOEDUCATIVA PEDRO ROMERO</t>
  </si>
  <si>
    <t>10.41168568635070</t>
  </si>
  <si>
    <t>-75.51770984649440</t>
  </si>
  <si>
    <t>ALCIBIA</t>
  </si>
  <si>
    <t>ALCIBIA AV PEDRO ROMERO CL 31 # 34-39</t>
  </si>
  <si>
    <t>OSMAR DEL CRISTO CARRASCAL RODRIGUEZ</t>
  </si>
  <si>
    <t>ramso1961@gmail.com</t>
  </si>
  <si>
    <t>I.E PEDRO ROMERO SEDE NTRA. SRA. LA VICTORIA</t>
  </si>
  <si>
    <t>10.41609922522090</t>
  </si>
  <si>
    <t>-75.51606160573320</t>
  </si>
  <si>
    <t>LA ESPERANZA</t>
  </si>
  <si>
    <t>LA ESPERANZA CLL JORGE E GAITAN KRA 36#38-23</t>
  </si>
  <si>
    <t>I.E MERCEDES ABREGO</t>
  </si>
  <si>
    <t>10.37520277777770</t>
  </si>
  <si>
    <t>-75.47336944444440</t>
  </si>
  <si>
    <t>SAN FERNANDO</t>
  </si>
  <si>
    <t>FIDEL CASTRO PADILLA</t>
  </si>
  <si>
    <t>iemercedesabrego@hotmail.es</t>
  </si>
  <si>
    <t>I.E MERCEDES ABREGO   SEDE CIUDAD MEDELLIN</t>
  </si>
  <si>
    <t>10.37958611111110</t>
  </si>
  <si>
    <t>-75.47070277777770</t>
  </si>
  <si>
    <t>SAN FERNANDO ST MEDELLIN CARRET PPAL</t>
  </si>
  <si>
    <t>I.E MERCEDES ABREGO   SEDE CAMILO TORRES RESTREPO</t>
  </si>
  <si>
    <t>10.37336111111110</t>
  </si>
  <si>
    <t>-75.47843333333330</t>
  </si>
  <si>
    <t>CAMILO TORRES</t>
  </si>
  <si>
    <t>CAMILO TORRES RESTREPO CRA80 C NO4C - 85</t>
  </si>
  <si>
    <t>I.E MERCEDES ABREGO   SEDE SECTORES UNIDOS</t>
  </si>
  <si>
    <t>10.36986242087830</t>
  </si>
  <si>
    <t>-75.47758961065090</t>
  </si>
  <si>
    <t>NUEVA JERUSALEN</t>
  </si>
  <si>
    <t>NUEVA JERUSALEN M 1 L 11 Y 12</t>
  </si>
  <si>
    <t>I.E LICEO DE BOLIVAR</t>
  </si>
  <si>
    <t>10.43768055555550</t>
  </si>
  <si>
    <t>-75.51896111111110</t>
  </si>
  <si>
    <t>DANIEL LEMAITRE KRA 17 # 71-25</t>
  </si>
  <si>
    <t>LUIS MANUEL VARELA FONTALVO</t>
  </si>
  <si>
    <t>lidebolcartagena@gmail.com</t>
  </si>
  <si>
    <t>I.E LICEO DE BOLIVAR  SEDE SIETE DE AGOSTO</t>
  </si>
  <si>
    <t>10.43737222222220</t>
  </si>
  <si>
    <t>-75.51503611111110</t>
  </si>
  <si>
    <t>SIETE DE AGOSTO</t>
  </si>
  <si>
    <t>7 DE AGOSTO CRA 17 # 75-22</t>
  </si>
  <si>
    <t>I.E LICEO DE BOLIVAR  SEDE ONCE DE NOVIEMBRE</t>
  </si>
  <si>
    <t>10.44069444444440</t>
  </si>
  <si>
    <t>-75.52471944444440</t>
  </si>
  <si>
    <t>CANAPOTE</t>
  </si>
  <si>
    <t>PLAZA DE CANAPOTE CL 62 MAZ 12</t>
  </si>
  <si>
    <t>I.E LICEO DE BOLIVAR  SEDE DISTRITAL LA PAZ</t>
  </si>
  <si>
    <t>10.43324267186590</t>
  </si>
  <si>
    <t>-75.52044675525260</t>
  </si>
  <si>
    <t>DANIEL LEMAITRE SECT SN VICENTE DE PAUL MZ F L 14</t>
  </si>
  <si>
    <t>I.E DE FREDONIA</t>
  </si>
  <si>
    <t>10.40992449912460</t>
  </si>
  <si>
    <t>-75.4721999375664</t>
  </si>
  <si>
    <t>FREDONIA</t>
  </si>
  <si>
    <t>FREDONIA CLL 46 Cra.79-05</t>
  </si>
  <si>
    <t>JORGE ELIECER ARROYO BERRIO</t>
  </si>
  <si>
    <t>iefredonia@hotmail.com</t>
  </si>
  <si>
    <t>I.E MANUELA BELTRAN</t>
  </si>
  <si>
    <t>10.39267873134800</t>
  </si>
  <si>
    <t>-75.51331676384760</t>
  </si>
  <si>
    <t>LOS CERROS</t>
  </si>
  <si>
    <t>URB LOS CERROS DIAG 22 # 50 E 15</t>
  </si>
  <si>
    <t>PEÑALOZA JARABA OSMIR ENRIQUE</t>
  </si>
  <si>
    <t>6627941 6697653</t>
  </si>
  <si>
    <t>osmirpj@yahoo.es</t>
  </si>
  <si>
    <t>I.E MANUELA BELTRAN -  SEDE HIJOS DEL CHOFER</t>
  </si>
  <si>
    <t>10.39517794219870</t>
  </si>
  <si>
    <t>-75.51492587425110</t>
  </si>
  <si>
    <t>REPUBLICA DE CHILE</t>
  </si>
  <si>
    <t>REPUBLICA DE CHILE MANZ75 L-1</t>
  </si>
  <si>
    <t>I.E PROMOCION SOCIAL DE C/GENA</t>
  </si>
  <si>
    <t>10.38636</t>
  </si>
  <si>
    <t>-75.48208</t>
  </si>
  <si>
    <t>EL SOCORRO</t>
  </si>
  <si>
    <t>EL SOCORRO CL 25 # 71 - 24</t>
  </si>
  <si>
    <t>ORLANDO OROZCO URUETA</t>
  </si>
  <si>
    <t>i.e.promocionsocial@sedcartagena.gov.co</t>
  </si>
  <si>
    <t>I.E PROMOCION SOCIAL DE C/GENA   SEDE LA CONSOLATA</t>
  </si>
  <si>
    <t>10.37815</t>
  </si>
  <si>
    <t>-75.47939</t>
  </si>
  <si>
    <t>LA CONSOLATA</t>
  </si>
  <si>
    <t>LA CONSOLATA SECT SANTA ISABEL MZA O LTE 2</t>
  </si>
  <si>
    <t>I.E PROMOCION SOCIAL DE C/GENA   SEDE JORGE ELIECER GAITAN</t>
  </si>
  <si>
    <t>10.37928</t>
  </si>
  <si>
    <t>-75.47645</t>
  </si>
  <si>
    <t>JORGE ELIECER GAITAN</t>
  </si>
  <si>
    <t>SAN FNANDO CLL 19B # 80A-50 SECT JORGE E GAITAN</t>
  </si>
  <si>
    <t>I.E REPUBLICA DEL LIBANO</t>
  </si>
  <si>
    <t>10.40879657239210</t>
  </si>
  <si>
    <t>-75.50403292905860</t>
  </si>
  <si>
    <t>REPUBLICA DEL LIBANO</t>
  </si>
  <si>
    <t>REPUBLICA DEL LIBANO AV PEDRO ROMERO # 49 A 15</t>
  </si>
  <si>
    <t>RUTH MARIA ARELLANO VERGARA</t>
  </si>
  <si>
    <t>ganijua2009@hotmail.com</t>
  </si>
  <si>
    <t>I.E REPUBLICA DEL LIBANO   SEDE PRIMERO DE MAYO</t>
  </si>
  <si>
    <t>10.40899647602240</t>
  </si>
  <si>
    <t>-75.49748636291720</t>
  </si>
  <si>
    <t>OLAYA ST RAFAEL NU?EZ CLL GUADALUPE</t>
  </si>
  <si>
    <t>I.E JOSE DE LA VEGA</t>
  </si>
  <si>
    <t>10.43504686874240</t>
  </si>
  <si>
    <t>-75.52840849128640</t>
  </si>
  <si>
    <t>TORICES ST SANTA RITA No. 53-52</t>
  </si>
  <si>
    <t>MARCO ANTONIO ORTIZ LOESTE</t>
  </si>
  <si>
    <t>iejosedelavega@hotmail.com</t>
  </si>
  <si>
    <t>I.E JOSE DE LA VEGA  SEDE ANTONIO JOSE IRIZARRI</t>
  </si>
  <si>
    <t>10.43324189983160</t>
  </si>
  <si>
    <t>-75.53289633308750</t>
  </si>
  <si>
    <t>TORICES KRA 14 #48-28</t>
  </si>
  <si>
    <t>I.E JOSE DE LA VEGA  SEDE NTRA. SRA. DEL CARMEN</t>
  </si>
  <si>
    <t>10.43176961796080</t>
  </si>
  <si>
    <t>-75.53061707444210</t>
  </si>
  <si>
    <t>TORICES CLL CUCUTA #49-45</t>
  </si>
  <si>
    <t>I.E JOSE DE LA VEGA SEDE SIMON BOLIVAR</t>
  </si>
  <si>
    <t>10.43400760732600</t>
  </si>
  <si>
    <t>-75.53137259135500</t>
  </si>
  <si>
    <t>TORICES KRA 14 #49-10</t>
  </si>
  <si>
    <t>I.E SOLEDAD ROMAN DE NUÑEZ</t>
  </si>
  <si>
    <t>10.39880</t>
  </si>
  <si>
    <t>-75.49502</t>
  </si>
  <si>
    <t>ESCALLON VILLA</t>
  </si>
  <si>
    <t>ESCALLON VILLA CRA 57 # 30 D 47</t>
  </si>
  <si>
    <t>OMAR BENJAMIN TORRES IGLESIAS</t>
  </si>
  <si>
    <t>3008140579 - 3165269004</t>
  </si>
  <si>
    <t>omar.torres@soledadroman.com</t>
  </si>
  <si>
    <t>I.E SOLEDAD ROMAN DE NUÑEZ - SEDE SOCIEDAD AMOR A C/GENA. # 10</t>
  </si>
  <si>
    <t>10.40284</t>
  </si>
  <si>
    <t>-75.50200</t>
  </si>
  <si>
    <t>AV PEDRO DE HEREDIA CL 31 # 47-30</t>
  </si>
  <si>
    <t>I.E SOLEDAD ROMAN DE NUÑEZ - SEDE DE ZARAGOCILLA</t>
  </si>
  <si>
    <t>10.40290277777770</t>
  </si>
  <si>
    <t>-75.5019361111111</t>
  </si>
  <si>
    <t>ZARAGOCILLA</t>
  </si>
  <si>
    <t>ZARAGOCILLA KRA 50A #30E-07</t>
  </si>
  <si>
    <t>I.E SOLEDAD ROMAN DE NUÑEZ - SEDE VICTORIA PAUTT LEON</t>
  </si>
  <si>
    <t>10.40187244939410</t>
  </si>
  <si>
    <t>-75.49687194880360</t>
  </si>
  <si>
    <t>ESCALLON VILLA KRA 55 # 30 G 36</t>
  </si>
  <si>
    <t>I.E SOLEDAD ROMAN DE NUÑEZ -   SEDE PROGRESO Y LIBERTAD</t>
  </si>
  <si>
    <t>10.39692931400800</t>
  </si>
  <si>
    <t>-75.5023093865352</t>
  </si>
  <si>
    <t>ZARAGOCILLA CLL 7 DE AGOSTO # 24-52</t>
  </si>
  <si>
    <t>I.E HIJOS DE MARIA</t>
  </si>
  <si>
    <t>10.40496</t>
  </si>
  <si>
    <t>-75.48476</t>
  </si>
  <si>
    <t>TRECE DE JUNIO</t>
  </si>
  <si>
    <t>13 DE JUNIO CLL 31 D # 64-94</t>
  </si>
  <si>
    <t>JORGE LUIS CARMONA PEREZ</t>
  </si>
  <si>
    <t>ihmaria_cartagen@hotmail.com</t>
  </si>
  <si>
    <t>I.E HIJOS DE MARIA   SEDE REPUBLICA DE MEXICO</t>
  </si>
  <si>
    <t>10.40597</t>
  </si>
  <si>
    <t>-75.48492</t>
  </si>
  <si>
    <t>CARRET PRINCIPAL DE OLAYA SEC CENTRAL N?32-31</t>
  </si>
  <si>
    <t>I.E HIJOS DE MARIA   SEDE RAFAEL TONO</t>
  </si>
  <si>
    <t>10.40389139392840</t>
  </si>
  <si>
    <t>-75.4843678556301</t>
  </si>
  <si>
    <t>13 DE JUNIO CLL 2 DE SEVILLA</t>
  </si>
  <si>
    <t>I.E HIJOS DE MARIA   SEDE DISTRITAL LUIS CARLOS GALAN SARMIENTO</t>
  </si>
  <si>
    <t>10.40915</t>
  </si>
  <si>
    <t>-75.48326</t>
  </si>
  <si>
    <t>OLAYA HERRERA ST PROGRESO # 220</t>
  </si>
  <si>
    <t>I.E NUESTRA SRA DEL PERPETUO SOCORRO</t>
  </si>
  <si>
    <t>10.40753893879530</t>
  </si>
  <si>
    <t>-75.50502236913250</t>
  </si>
  <si>
    <t>LIBANO</t>
  </si>
  <si>
    <t>CL JUAN C ARANGO KRA 49 #31 - 55</t>
  </si>
  <si>
    <t>JOSE MARIA LARA GUTIERREZ DE PIÑEREZ</t>
  </si>
  <si>
    <t>rectorieienspes@gmail.com</t>
  </si>
  <si>
    <t>I.E MADRE LAURA</t>
  </si>
  <si>
    <t>10.40425</t>
  </si>
  <si>
    <t>-75.50619</t>
  </si>
  <si>
    <t>PIEDRA DE BOLIVAR</t>
  </si>
  <si>
    <t>PIEDRA DE BOLIVAR CLL SANTA CRUZ No Cl-30 # 50-137</t>
  </si>
  <si>
    <t>LEONIDAS BARCOS HERNANDEZ</t>
  </si>
  <si>
    <t>6367682-6494591</t>
  </si>
  <si>
    <t>iemadrelaura2017@gmail.com</t>
  </si>
  <si>
    <t>I.E MADRE LAURA - SEDE JOSE MARIA DEL CASTILLO Y RADA</t>
  </si>
  <si>
    <t>10.40579392891620</t>
  </si>
  <si>
    <t>-75.50890132468860</t>
  </si>
  <si>
    <t>ARMENIA</t>
  </si>
  <si>
    <t>ARMENIA CLL 46 ST CRUZ ROJA</t>
  </si>
  <si>
    <t>I.E MADRE LAURA - SEDE ANDALUCIA</t>
  </si>
  <si>
    <t>10.40462830256830</t>
  </si>
  <si>
    <t>-75.50790472089940</t>
  </si>
  <si>
    <t>PIEDRA BOLIVAR CL GRANADA N 29 CL 30 N 48-46</t>
  </si>
  <si>
    <t>I.E OLGA GONZALEZ ARRAUT</t>
  </si>
  <si>
    <t>10.39135419387550</t>
  </si>
  <si>
    <t>-75.51656647310490</t>
  </si>
  <si>
    <t>ALTO BOSQUE</t>
  </si>
  <si>
    <t>AV CRISANTO LUQUE DIG 22 # 52-14</t>
  </si>
  <si>
    <t>NELSON MICHAEL MENDEZ SALAMANCA</t>
  </si>
  <si>
    <t>ieoga2007@hotmail.com</t>
  </si>
  <si>
    <t>I.E MARIA REINA</t>
  </si>
  <si>
    <t>10.41519722222220</t>
  </si>
  <si>
    <t>-75.52110833333330</t>
  </si>
  <si>
    <t>LA ESPERANZA Kr. 29 # 37-38</t>
  </si>
  <si>
    <t>FREDYS QUINTANA DE LA ROSA</t>
  </si>
  <si>
    <t>6436803-6436617</t>
  </si>
  <si>
    <t>rectoriaiemariareina@gmail.com</t>
  </si>
  <si>
    <t>I.E MARIA REINA   SEDE SOCIEDAD AMOR A CARTAGENA. # 7</t>
  </si>
  <si>
    <t>10.41519135897470</t>
  </si>
  <si>
    <t>-75.52167399903510</t>
  </si>
  <si>
    <t>LA ESPERANZA CLL ALFONSO LOPEZ</t>
  </si>
  <si>
    <t>I.E MARIA REINA   SEDE ACCION COMUNAL LA QUINTA</t>
  </si>
  <si>
    <t>10.41433888888880</t>
  </si>
  <si>
    <t>-75.52345277777770</t>
  </si>
  <si>
    <t>LA QUINTA</t>
  </si>
  <si>
    <t>LA QUINTA CLL NUEVA</t>
  </si>
  <si>
    <t>I.E MARIA REINA   SEDE ESCUELA MIXTA LAS DELICIAS</t>
  </si>
  <si>
    <t>10.41644</t>
  </si>
  <si>
    <t>-75.52110</t>
  </si>
  <si>
    <t>ESPERANZA ST DELICIAS CL 39 #28-91</t>
  </si>
  <si>
    <t>I.E DE TERNERA</t>
  </si>
  <si>
    <t>10.38518</t>
  </si>
  <si>
    <t>-75.46529</t>
  </si>
  <si>
    <t>TERNERA</t>
  </si>
  <si>
    <t>CL Paraiso 32 47</t>
  </si>
  <si>
    <t>CARLOS AGUSTO GUARDIOLA GUARDO</t>
  </si>
  <si>
    <t>secretariaieternera@gmail.com</t>
  </si>
  <si>
    <t>I.E FRANCISCO DE PAULA SANTANDER</t>
  </si>
  <si>
    <t>10.42302868876880</t>
  </si>
  <si>
    <t>-75.5192892481553</t>
  </si>
  <si>
    <t>LA MARIA</t>
  </si>
  <si>
    <t>LA MARIA CRA 36 # 33A 52</t>
  </si>
  <si>
    <t xml:space="preserve">RODOLFO ENRIQUE MATOS NAVAS </t>
  </si>
  <si>
    <t>romatos35@gmail.com</t>
  </si>
  <si>
    <t>I.E LA MILAGROSA</t>
  </si>
  <si>
    <t>10.42067222222220</t>
  </si>
  <si>
    <t>-75.54444166666660</t>
  </si>
  <si>
    <t>GETSEMANI</t>
  </si>
  <si>
    <t>CLL ESPIRITU SANTO # 29 - 43</t>
  </si>
  <si>
    <t>CARLOS ARTURO SALAS GUERRERO</t>
  </si>
  <si>
    <t>correspondencia@ielamilagrosadecartagena.edu.co</t>
  </si>
  <si>
    <t>I.E SOLEDAD ACOSTA DE SAMPER</t>
  </si>
  <si>
    <t>10.38973</t>
  </si>
  <si>
    <t>-75.48377</t>
  </si>
  <si>
    <t>LUIS RAMIREZ CASTELLON</t>
  </si>
  <si>
    <t>correo.institucional@iesamper.edu.co</t>
  </si>
  <si>
    <t>I.E SOLEDAD ACOSTA DE SAMPER   SEDE EMILIANO ALCALA ROMERO</t>
  </si>
  <si>
    <t>10.38556</t>
  </si>
  <si>
    <t>-75.47808</t>
  </si>
  <si>
    <t>EL SOCORRO PLAN 500 A MZA 36</t>
  </si>
  <si>
    <t>I.E SOLEDAD ACOSTA DE SAMPER   SEDE ANA MARIA PEREZ DE OTERO</t>
  </si>
  <si>
    <t>10.37988</t>
  </si>
  <si>
    <t>-75.48217</t>
  </si>
  <si>
    <t>EL SOCORRO PLAN 332 MZ 34 CLL 23B #77-15</t>
  </si>
  <si>
    <t>I.E SOLEDAD ACOSTA DE SAMPER   SEDE DE SAN FERNANDO</t>
  </si>
  <si>
    <t>10.38067</t>
  </si>
  <si>
    <t>754.7463</t>
  </si>
  <si>
    <t>I.E HERMANO ANTONIO RAMOS DE LA SALLE</t>
  </si>
  <si>
    <t>10.42411388888880</t>
  </si>
  <si>
    <t>-75.5359</t>
  </si>
  <si>
    <t>TORICES PASEO BOLIVAR CL NVA DEL ESPINAL</t>
  </si>
  <si>
    <t>HERMANO CARLOS ANDRES FORERO FORERO</t>
  </si>
  <si>
    <t>6928103 - 6928104 ext 115</t>
  </si>
  <si>
    <t>srectoria@antonioramoslasalle.edu.co</t>
  </si>
  <si>
    <t>I.E FERNANDO DE LA VEGA</t>
  </si>
  <si>
    <t>10.38952676612630</t>
  </si>
  <si>
    <t>-75.51856527009460</t>
  </si>
  <si>
    <t>BOSQUE</t>
  </si>
  <si>
    <t>EL BOSQUE CLL SAN ISIDRO DIAG 21C # 53-40</t>
  </si>
  <si>
    <t xml:space="preserve">ALBERTO MURILLO PADILLA </t>
  </si>
  <si>
    <t>i.e.fernandodelavega@sedcartagena.gov.co</t>
  </si>
  <si>
    <t>I.E FERNANDO DE LA VEGA - SEDE ALMIRANTE PADILLA</t>
  </si>
  <si>
    <t>10.38812015426410</t>
  </si>
  <si>
    <t>-75.5237956812498</t>
  </si>
  <si>
    <t>BOSQUE ST MARTIN DE PORRES AV PEDRO VELEZ</t>
  </si>
  <si>
    <t>I.E JOSE MANUEL RODRIGUEZ TORICES</t>
  </si>
  <si>
    <t>10.38817303170520</t>
  </si>
  <si>
    <t>-75.49849295634140</t>
  </si>
  <si>
    <t>ALMIRANTE COLON</t>
  </si>
  <si>
    <t>CARRET PRINCIPAL DEL BOSQUE</t>
  </si>
  <si>
    <t>ARIDES SANDOVAL PEÑATA</t>
  </si>
  <si>
    <t>rectorinem2018@gmail.com</t>
  </si>
  <si>
    <t>I.E JOSE MANUEL RODRIGUEZ TORICES - SEDE JARDIN INFANTIL LOS CARACOLES</t>
  </si>
  <si>
    <t>10.38935</t>
  </si>
  <si>
    <t>-75.49290</t>
  </si>
  <si>
    <t>LOS CARACOLES</t>
  </si>
  <si>
    <t>LOS CARACOLES TRANSV55 NO22C-110 II ETAPA</t>
  </si>
  <si>
    <t>I.E JOSE MANUEL RODRIGUEZ TORICES   SEDE ISABEL LA CATOLICA</t>
  </si>
  <si>
    <t>10.38635</t>
  </si>
  <si>
    <t>-75.49656</t>
  </si>
  <si>
    <t>ALMIRANTE COLON II ETAPA M O</t>
  </si>
  <si>
    <t>I.E LAS GAVIOTAS</t>
  </si>
  <si>
    <t>10.398832</t>
  </si>
  <si>
    <t>-75.491747</t>
  </si>
  <si>
    <t>LAS GAVIOTAS</t>
  </si>
  <si>
    <t>LAS GAVIOTAS TRANSV 65 # 31-111 ENTRADA PPAL</t>
  </si>
  <si>
    <t>RODOLFO DIAZ ACEVEDO</t>
  </si>
  <si>
    <t>i.e.lasgaviotas@sedcartagena.gov.co</t>
  </si>
  <si>
    <t>I.E LAS GAVIOTAS   SEDE MOISES GOSSAIN LAJUD</t>
  </si>
  <si>
    <t>10.399475</t>
  </si>
  <si>
    <t>-75.488254</t>
  </si>
  <si>
    <t>LAS GAVIOTAS 2A ETAPA MANZ 33 LOTE 8</t>
  </si>
  <si>
    <t>I.E LAS GAVIOTAS   SEDE JARDIN INFANTIL NIÑO JESUS</t>
  </si>
  <si>
    <t>10.401847</t>
  </si>
  <si>
    <t>-75.491587</t>
  </si>
  <si>
    <t>GAVIOTAS MZ 70 LOTE 3 7A ETAPA</t>
  </si>
  <si>
    <t>I.E JUAN JOSE NIETO</t>
  </si>
  <si>
    <t>10.38637</t>
  </si>
  <si>
    <t>-75.48166</t>
  </si>
  <si>
    <t>CL 25 71 24 ENTRADA PPAL</t>
  </si>
  <si>
    <t>MANUEL DE LOS SANTOS CASSIANI REYES</t>
  </si>
  <si>
    <t>iejuanjosenietocartagena@gmail.com</t>
  </si>
  <si>
    <t>I.E JUAN JOSE NIETO   SEDE EL EDUCADOR</t>
  </si>
  <si>
    <t>10.37236452972330</t>
  </si>
  <si>
    <t>-75.48336128125450</t>
  </si>
  <si>
    <t>EL EDUCADOR</t>
  </si>
  <si>
    <t>EL EDUCADOR CRA76 A # 4B - 31</t>
  </si>
  <si>
    <t>I.E JUAN JOSE NIETO SEDE BARANOA</t>
  </si>
  <si>
    <t>10.39540277777770</t>
  </si>
  <si>
    <t>-75.47636666666660</t>
  </si>
  <si>
    <t>ANITA</t>
  </si>
  <si>
    <t>BARRIO SOCORRO CALLE 25 # 71-24</t>
  </si>
  <si>
    <t>I.E SAN FELIPE NERI</t>
  </si>
  <si>
    <t>10.41042368442050</t>
  </si>
  <si>
    <t>-75.4919401856071</t>
  </si>
  <si>
    <t>OLAYA HERRERA SECT RICAURTE CJ YANES KRA 57 #56-65</t>
  </si>
  <si>
    <t>ARMANDO MIGUEL ANAYA BOJATO</t>
  </si>
  <si>
    <t>iesanfelipeneri@hotmail.es</t>
  </si>
  <si>
    <t>I.E FULGENCIO LEQUERICA VELEZ</t>
  </si>
  <si>
    <t>10.40392</t>
  </si>
  <si>
    <t>-75.49286</t>
  </si>
  <si>
    <t>CHIQUINQUIRA MZ 56 LOTE 1</t>
  </si>
  <si>
    <t>JOSE DANIEL AYAZO ALVAREZ</t>
  </si>
  <si>
    <t>rectoria@iefulgenciolequerica.edu.co</t>
  </si>
  <si>
    <t>I.E FULGENCIO LEQUERICA VELEZ   SEDE REPUBLICA DEL ECUADOR</t>
  </si>
  <si>
    <t>10.40603209197290</t>
  </si>
  <si>
    <t>-75.48886725225550</t>
  </si>
  <si>
    <t>OLAYA HERRERA SECT CENTRAL #31D-60</t>
  </si>
  <si>
    <t>I.E FULGENCIO LEQUERICA VELEZ   SEDE LA PUNTILLA</t>
  </si>
  <si>
    <t>10.40620954630650</t>
  </si>
  <si>
    <t>-75.48612606203700</t>
  </si>
  <si>
    <t>BOLAYA HERRERA SECT PUNTILLA CLL COLON # 62-79</t>
  </si>
  <si>
    <t>I.E SAN LUCAS</t>
  </si>
  <si>
    <t>10.38139166666660</t>
  </si>
  <si>
    <t>-75.49152777777770</t>
  </si>
  <si>
    <t>EL MILAGRO</t>
  </si>
  <si>
    <t>CLL VALENCIA CON BOGOTA - EL MILAGRO CL 61-44</t>
  </si>
  <si>
    <t>YASMINY GOMEZ CORONELL</t>
  </si>
  <si>
    <t>yasminysocorro@hotmail.com</t>
  </si>
  <si>
    <t>I.E SAN LUCAS   SEDE SAN PEDRO MARTIR</t>
  </si>
  <si>
    <t>10.37711111111110</t>
  </si>
  <si>
    <t>-75.49080277777770</t>
  </si>
  <si>
    <t>SAN PEDRO MARTIR</t>
  </si>
  <si>
    <t>SAN PEDRO MARTIR CRA # 65-5-52 CLL PPAL</t>
  </si>
  <si>
    <t>I.E ALBERTO E. FERNANDEZ BAENA</t>
  </si>
  <si>
    <t>10.39760372433060</t>
  </si>
  <si>
    <t>-75.51981095939780</t>
  </si>
  <si>
    <t>BOSQUE DIAG 21A # 47-97 AV BUENOS AIRES</t>
  </si>
  <si>
    <t>ALBERTO RENTERIA MENA</t>
  </si>
  <si>
    <t>alberente98@hotmail.com</t>
  </si>
  <si>
    <t>I.E ANTONIA SANTOS</t>
  </si>
  <si>
    <t>10.42123771084200</t>
  </si>
  <si>
    <t>-75.53579903372480</t>
  </si>
  <si>
    <t>PIE DEL CERRO</t>
  </si>
  <si>
    <t>PIE DE LA POPA PLAYON GRANDE CL 31 # 18B-131</t>
  </si>
  <si>
    <t>ALFONSO CASSIANI HERRERA</t>
  </si>
  <si>
    <t>info@ieantoniasantoscartagena.edu.co</t>
  </si>
  <si>
    <t>I.E ANTONIA SANTOS   SEDE ALFONSO ARAUJO</t>
  </si>
  <si>
    <t>10.42271666666660</t>
  </si>
  <si>
    <t>-75.53404166666660</t>
  </si>
  <si>
    <t>LO AMADOR</t>
  </si>
  <si>
    <t>LO AMADOR CLL BOLIVAR Y PI?ANGO # 35-50</t>
  </si>
  <si>
    <t>I.E ANTONIA SANTOS   SEDE SAN LUIS GONZAGA</t>
  </si>
  <si>
    <t>10.42342906555280</t>
  </si>
  <si>
    <t>-75.53387166292360</t>
  </si>
  <si>
    <t>NARIÑO</t>
  </si>
  <si>
    <t>NARIÑO AV MARTINEZ MARTELO #38-38</t>
  </si>
  <si>
    <t>I.E ANTONIA SANTOS   SEDE JUAN SALVADOR GAVIOTA</t>
  </si>
  <si>
    <t>10.42366388888880</t>
  </si>
  <si>
    <t>-75.53983333333330</t>
  </si>
  <si>
    <t>ESPINAL</t>
  </si>
  <si>
    <t>AV ANTONIO AREVALO CLL REAL DEL ESPINAL #31A-34</t>
  </si>
  <si>
    <t>I.E ANTONIO NARIÑO</t>
  </si>
  <si>
    <t>10.41578</t>
  </si>
  <si>
    <t>-75.52054</t>
  </si>
  <si>
    <t>LA ESPERANZA  CALLE ALFONSO LOPEZ No. 29-35</t>
  </si>
  <si>
    <t>WILLIAN GIOVANNY BLANDON MOLINA</t>
  </si>
  <si>
    <t>Ieantonionarino@hotmail.com</t>
  </si>
  <si>
    <t>I.E ANTONIO NARIÑO   SEDE EDUARDO SANTOS MONTEJO</t>
  </si>
  <si>
    <t>10.41708333333330</t>
  </si>
  <si>
    <t>-75.51901666666660</t>
  </si>
  <si>
    <t>LA ESPERANZA C DV ST LA NAVIDAD</t>
  </si>
  <si>
    <t>I.E OMAIRA SANCHEZ GARZON</t>
  </si>
  <si>
    <t>10.4127064855916</t>
  </si>
  <si>
    <t>-75.5108047961704</t>
  </si>
  <si>
    <t>CDV No. 2 LA CANDELARIA CRA 40 # 44-01</t>
  </si>
  <si>
    <t>ALVARO ENRIQUE MENESES GELIS</t>
  </si>
  <si>
    <t>geaner@hotmail.com</t>
  </si>
  <si>
    <t>I.E 20 DE JULIO</t>
  </si>
  <si>
    <t>10.37508</t>
  </si>
  <si>
    <t>-75.50009</t>
  </si>
  <si>
    <t>VEINTE DE JULIO</t>
  </si>
  <si>
    <t>20 DE JULIO CRA 58A No 8-86</t>
  </si>
  <si>
    <t>JONNY JONNY LUNA GUERRERO</t>
  </si>
  <si>
    <t>rectoria@ie20dejulio.edu.co</t>
  </si>
  <si>
    <t>I.E 20 DE JULIO   SEDE YIRA CASTRO</t>
  </si>
  <si>
    <t>10.36994</t>
  </si>
  <si>
    <t>-75.50243</t>
  </si>
  <si>
    <t>EL LIBERTADOR</t>
  </si>
  <si>
    <t>EL LIBERTADOR CLL PASTOR PEREZ NO60A-34</t>
  </si>
  <si>
    <t>I.E FE Y ALEGRIA LAS AMERICAS</t>
  </si>
  <si>
    <t>10.40256</t>
  </si>
  <si>
    <t>-75.47060</t>
  </si>
  <si>
    <t>OLAYA HERRERA CRA 84 # 32 B 152</t>
  </si>
  <si>
    <t>JHON JAIRO VILLORINA REGINO</t>
  </si>
  <si>
    <t>300 6781694</t>
  </si>
  <si>
    <t>jvillo2007@gmail.com</t>
  </si>
  <si>
    <t>I.E FE Y ALEGRIA LAS AMERICAS   SEDE LA FRATERNITE</t>
  </si>
  <si>
    <t>10.40646</t>
  </si>
  <si>
    <t>-75.46899</t>
  </si>
  <si>
    <t>OLAYA SECTOR LAS AMERICAS</t>
  </si>
  <si>
    <t>OLAYA HERRERA ST LAS AMERICAS</t>
  </si>
  <si>
    <t>I.E LA LIBERTAD</t>
  </si>
  <si>
    <t>10.40831</t>
  </si>
  <si>
    <t>-75.45553</t>
  </si>
  <si>
    <t>EL POZON TRANV 60 M 89 L 7 CALLEJON 6</t>
  </si>
  <si>
    <t>DIANA ROSA DE ARCO TABORDA</t>
  </si>
  <si>
    <t>i.e.libertad@hotmail.com</t>
  </si>
  <si>
    <t>I.E MARIA CANO</t>
  </si>
  <si>
    <t>10.37274722222220</t>
  </si>
  <si>
    <t>-75.48032500000000</t>
  </si>
  <si>
    <t>MARIA CANO</t>
  </si>
  <si>
    <t>CL 4 B 80 B 37</t>
  </si>
  <si>
    <t>JORGE IMBETT RODRIGUEZ</t>
  </si>
  <si>
    <t>iemariacano1@hotmail.com</t>
  </si>
  <si>
    <t>I.E PLAYAS DE ACAPULCO</t>
  </si>
  <si>
    <t>10.40895520852790</t>
  </si>
  <si>
    <t>-75.50480709480200</t>
  </si>
  <si>
    <t>LIBANO AVE PEDRO ROMERO ESQUINA 48 C 60</t>
  </si>
  <si>
    <t>MIRTA LUDOVICA NOWACKY GUTIERREZ</t>
  </si>
  <si>
    <t>rectoriaplayasdeacapulco2024@gmail.com</t>
  </si>
  <si>
    <t>I.E VALORES UNIDOS</t>
  </si>
  <si>
    <t>10.41220</t>
  </si>
  <si>
    <t>-75.46046</t>
  </si>
  <si>
    <t>EL POZON SEC 19 DE FEBRERO CLL LA ESPERANZA</t>
  </si>
  <si>
    <t>JULIO CESAR VILLARREAL MENCO</t>
  </si>
  <si>
    <t>historiainstegua2012@gmail.com</t>
  </si>
  <si>
    <t>I.E VILLA ESTRELLA</t>
  </si>
  <si>
    <t>10.40347222222220</t>
  </si>
  <si>
    <t>-75.46449722222220</t>
  </si>
  <si>
    <t>VILLA ESTRELLA</t>
  </si>
  <si>
    <t>VILLA ESTRELLA CLL 36 # 91-15</t>
  </si>
  <si>
    <t>YARIME ORTEGA TORRES</t>
  </si>
  <si>
    <t>yarimeortega23@hotmail.com</t>
  </si>
  <si>
    <t>I.E MANUELA VERGARA DE CURI</t>
  </si>
  <si>
    <t>10.36965</t>
  </si>
  <si>
    <t>-75.48422</t>
  </si>
  <si>
    <t>MANUELA VERGARA DE CURI</t>
  </si>
  <si>
    <t>LA GAITANA  CL PPAL MZA E LT 5</t>
  </si>
  <si>
    <t xml:space="preserve">AUGUSTO RODRIGUEZ MATURANA	</t>
  </si>
  <si>
    <t>iemanuelavergaradecuri53@gmail.com</t>
  </si>
  <si>
    <t>ESC. NORMAL SUPERIOR DE CARTAGENA DE INDIAS</t>
  </si>
  <si>
    <t>10.39085030012720</t>
  </si>
  <si>
    <t>-75.50988698970900</t>
  </si>
  <si>
    <t>NUEVO BOSQUE</t>
  </si>
  <si>
    <t>NUEVO BOSQUE KRA 51 #23-35</t>
  </si>
  <si>
    <t>ALVARO HERNANDEZ CASTELLON</t>
  </si>
  <si>
    <t>3215596352 - 3154310695</t>
  </si>
  <si>
    <t>normalsuperiorcartagena@gmail.com</t>
  </si>
  <si>
    <t>ESC. NORMAL SUPERIOR DE CARTAGENA DE INDIAS - SEDE EMMA VILLA DE ESCALLON</t>
  </si>
  <si>
    <t>10.39170405773840</t>
  </si>
  <si>
    <t>-75.51056162096030</t>
  </si>
  <si>
    <t>BOSQUECITO</t>
  </si>
  <si>
    <t>BOSQUECITO TR 49 # 48-95</t>
  </si>
  <si>
    <t>I.E PUERTO REY</t>
  </si>
  <si>
    <t>10.480770</t>
  </si>
  <si>
    <t>-75.462596</t>
  </si>
  <si>
    <t>PUERTO REY</t>
  </si>
  <si>
    <t>CORRE BOQUILLA VEREDADA PUERTO REY - ANILLO VIAL</t>
  </si>
  <si>
    <t>RUSMERY HERAZO REYES</t>
  </si>
  <si>
    <t>iepuertorey@hotmail.com</t>
  </si>
  <si>
    <t>I.E ISLA FUERTE</t>
  </si>
  <si>
    <t>9.38430</t>
  </si>
  <si>
    <t>-76.17901</t>
  </si>
  <si>
    <t>Insu</t>
  </si>
  <si>
    <t>ISLA FUERTE</t>
  </si>
  <si>
    <t>YASMINA PEREZ DE MATOZA</t>
  </si>
  <si>
    <t>I.E ISLAS DEL ROSARIO</t>
  </si>
  <si>
    <t>10.18055914481870</t>
  </si>
  <si>
    <t>-75.7460241530215</t>
  </si>
  <si>
    <t>ISLAS DEL ROSARIO</t>
  </si>
  <si>
    <t>ISLA GRANDE EN ISLAS DEL ROSARIO</t>
  </si>
  <si>
    <t>MAURICIO GONZALEZ LUNA</t>
  </si>
  <si>
    <t>ieislasdelrosario168@gmail.com</t>
  </si>
  <si>
    <t>I.E DE TIERRA BAJA</t>
  </si>
  <si>
    <t>10.49025</t>
  </si>
  <si>
    <t>-75.47592</t>
  </si>
  <si>
    <t>TIERRA BAJA</t>
  </si>
  <si>
    <t>ANI_VIAL TRONCAL DEL CARIBE_TIERRA BAJA(BOQUILLA)</t>
  </si>
  <si>
    <t>RUTH CERRO TAPIA</t>
  </si>
  <si>
    <t>ietierrabaja2020@gmail.com</t>
  </si>
  <si>
    <t>I.E DE TIERRA BOMBA</t>
  </si>
  <si>
    <t>10.38037390081190</t>
  </si>
  <si>
    <t>-75.57577883615790</t>
  </si>
  <si>
    <t>TIERRA BOMBA</t>
  </si>
  <si>
    <t>ISLA DE TIERRA BOMBA</t>
  </si>
  <si>
    <t>DIMAS DEL ROSARIO DE AVILA</t>
  </si>
  <si>
    <t>I.E DE TIERRA BOMBA - SEDE DE PUNTA ARENA</t>
  </si>
  <si>
    <t>10.36421</t>
  </si>
  <si>
    <t>-75.54908</t>
  </si>
  <si>
    <t>PUNTA ARENA</t>
  </si>
  <si>
    <t>VEREDA PUNTA ARENAS (ISLA DE TIERRA BOMBA)</t>
  </si>
  <si>
    <t>I. ETNOEDUCATIVA DE SANTA ANA</t>
  </si>
  <si>
    <t>10.24016792943940</t>
  </si>
  <si>
    <t>-75.55583196827800</t>
  </si>
  <si>
    <t>SANTA ANA</t>
  </si>
  <si>
    <t>SANTA ANA BOLIVAR ST PARAISO</t>
  </si>
  <si>
    <t>PEDRO NAVARRO CASSIANI</t>
  </si>
  <si>
    <t>penaca380@hotmail.com</t>
  </si>
  <si>
    <t>I.E DE PONTEZUELA</t>
  </si>
  <si>
    <t>10.54565735226610</t>
  </si>
  <si>
    <t>-75.4420545124191</t>
  </si>
  <si>
    <t>PONTEZUELA</t>
  </si>
  <si>
    <t>ANILLO VIAL PONTEZUELA CL 167 MZA 070</t>
  </si>
  <si>
    <t>ALEJANDRO GODOY ARELLANO</t>
  </si>
  <si>
    <t>iedepontezuela@hotmail.com</t>
  </si>
  <si>
    <t>I.E DE LETICIA</t>
  </si>
  <si>
    <t>10.182898</t>
  </si>
  <si>
    <t>-75.51060</t>
  </si>
  <si>
    <t>Rive</t>
  </si>
  <si>
    <t>LETICIA</t>
  </si>
  <si>
    <t>LETICIA (CANAL DEL DIQUE)</t>
  </si>
  <si>
    <t>EDGARDO ENRIQUE SIMANCAS BARRERA</t>
  </si>
  <si>
    <t>institucioneducativadeleticia@gmail.com</t>
  </si>
  <si>
    <t>I.E DE LETICIA - SEDE EL RECREO</t>
  </si>
  <si>
    <t>10.19894259345330</t>
  </si>
  <si>
    <t>-75.51522278376140</t>
  </si>
  <si>
    <t>VEREDA EL RECREO</t>
  </si>
  <si>
    <t>VDA EL RECREO (CANAL DEL DIQUE)</t>
  </si>
  <si>
    <t>I.E DE ARARCA</t>
  </si>
  <si>
    <t>10.26264</t>
  </si>
  <si>
    <t>-75.55491</t>
  </si>
  <si>
    <t>ARARCA -ISLA DE BARU</t>
  </si>
  <si>
    <t xml:space="preserve">CORREGIMIENTO DE ARARCA </t>
  </si>
  <si>
    <t>DENNYS DEL CARMEN FRANCO OCHOA</t>
  </si>
  <si>
    <t>315-7243831 - 3017924107</t>
  </si>
  <si>
    <t>iedeararca@gmail.com</t>
  </si>
  <si>
    <t>I.E MANZANILLO DEL MAR</t>
  </si>
  <si>
    <t>10.51498</t>
  </si>
  <si>
    <t>-75.49754</t>
  </si>
  <si>
    <t>MANZANILLO DEL MAR</t>
  </si>
  <si>
    <t>VEREDA MANZANILLO DEL MAR  ANILLO VIAL (BOQUILLA)</t>
  </si>
  <si>
    <t>DANIEL ANTONIO PUPO BELTRAN</t>
  </si>
  <si>
    <t>iemanzanillodelmar.183@gmail.com</t>
  </si>
  <si>
    <t>I.E DE BAYUNCA</t>
  </si>
  <si>
    <t>10.53150670261140</t>
  </si>
  <si>
    <t>-75.39717838333360</t>
  </si>
  <si>
    <t>BAYUNCA</t>
  </si>
  <si>
    <t>BAYUNCA CARRET DE LA CORDIALIDAD</t>
  </si>
  <si>
    <t xml:space="preserve">PETRONA SALGADO TORRES	</t>
  </si>
  <si>
    <t>i.e.debayunca@sedcartagena.gov.co</t>
  </si>
  <si>
    <t>I.E DE BAYUNCA - SEDE DIVINO NIÑO JESUS DEL ZAPATERO</t>
  </si>
  <si>
    <t>10.464957</t>
  </si>
  <si>
    <t>-75.416142</t>
  </si>
  <si>
    <t>EL ZAPATERO</t>
  </si>
  <si>
    <t>VEREDA EL ZAPATERO</t>
  </si>
  <si>
    <t>I.E DE BAYUNCA SEDE EL CEIBAL</t>
  </si>
  <si>
    <t>10.53119181692060</t>
  </si>
  <si>
    <t>-75.40175758641460</t>
  </si>
  <si>
    <t>I.E DE BAYUNCA SEDE LAS LATAS</t>
  </si>
  <si>
    <t>10.53809250422690</t>
  </si>
  <si>
    <t>-75.39459185204370</t>
  </si>
  <si>
    <t>I.E DE BAYUNCA - SEDE LA GRANJA</t>
  </si>
  <si>
    <t>10.53212</t>
  </si>
  <si>
    <t>-75.40367</t>
  </si>
  <si>
    <t>BAYUNCA SECTOR LA GRANJA</t>
  </si>
  <si>
    <t>I.E SAN JOSE CAÑO DEL ORO</t>
  </si>
  <si>
    <t>10.342670</t>
  </si>
  <si>
    <t>-75.544236</t>
  </si>
  <si>
    <t>CAÑO DEL ORO</t>
  </si>
  <si>
    <t>(Bahia)Caño del Oro</t>
  </si>
  <si>
    <t>AMAURY VASQUEZ MADRID</t>
  </si>
  <si>
    <t>iesco@iecanodeloro.edu.co</t>
  </si>
  <si>
    <t>I. ETNOEDUCATIVA ACISCLO DE AVILA TORRES</t>
  </si>
  <si>
    <t>10.32658051442340</t>
  </si>
  <si>
    <t>-75.5801907005717</t>
  </si>
  <si>
    <t>BOCACHICA</t>
  </si>
  <si>
    <t>BOCACHICA SECTOR LA LOMA</t>
  </si>
  <si>
    <t>BENJAMIN ACEVEDO CORREA</t>
  </si>
  <si>
    <t>iedomingobenkos@hotmail.com</t>
  </si>
  <si>
    <t>I.E SAN FRANCISCO DE ASIS</t>
  </si>
  <si>
    <t>10.35448</t>
  </si>
  <si>
    <t>-75.49074</t>
  </si>
  <si>
    <t>ARROZ BARATO</t>
  </si>
  <si>
    <t>KR 3 A 8 71 ARROZ BARATO SC MAMONAL</t>
  </si>
  <si>
    <t>HNA ELIZABETH CAÑATE ARAUJO</t>
  </si>
  <si>
    <t>info@iesfacartagena.edu.co</t>
  </si>
  <si>
    <t>I.E SAN FRANCISCO DE ASIS   SEDE POLICARPA SALAVARRIETA</t>
  </si>
  <si>
    <t>10.34467670372190</t>
  </si>
  <si>
    <t>-75.4910222448179</t>
  </si>
  <si>
    <t>POLICARPA</t>
  </si>
  <si>
    <t>POLICARPA SALAVARRIETA</t>
  </si>
  <si>
    <t>I.E SAN FRANCISCO DE ASIS   SEDE DE MEMBRILLAL</t>
  </si>
  <si>
    <t>10.33473492726610</t>
  </si>
  <si>
    <t>-75.47559958648880</t>
  </si>
  <si>
    <t>MEMBRILLAL</t>
  </si>
  <si>
    <t>MEMBRILLAL CALLE PRINCIPAL</t>
  </si>
  <si>
    <t>I.E SAN FRANCISCO DE ASIS   SEDE HIJOS DEL AGRICULTOR</t>
  </si>
  <si>
    <t>10.35448530857860</t>
  </si>
  <si>
    <t>-75.49141043033140</t>
  </si>
  <si>
    <t>I.E SAN FRANCISCO DE ASIS   SEDE PEDRO PASCASIO MARTINEZ</t>
  </si>
  <si>
    <t>10.36754834919140</t>
  </si>
  <si>
    <t>-75.49089469031230</t>
  </si>
  <si>
    <t>HENEQUEN</t>
  </si>
  <si>
    <t>I. ETNOEDUCATIVA DEL ARCHIPIELAGO DE SAN BERNARDO</t>
  </si>
  <si>
    <t>9.78601</t>
  </si>
  <si>
    <t>-75.85923</t>
  </si>
  <si>
    <t>ARCHIPIELAGO SAN BERNARDO</t>
  </si>
  <si>
    <t>AMIN JULIO CAMARGO</t>
  </si>
  <si>
    <t>isloteaminjulio@gmail.com</t>
  </si>
  <si>
    <t>I.E JOSE MARIA CORDOBA DE PASACABALLOS</t>
  </si>
  <si>
    <t>10.28543</t>
  </si>
  <si>
    <t>-75.51943</t>
  </si>
  <si>
    <t>PASACABALLOS</t>
  </si>
  <si>
    <t>PLAZA PRINCIPAL Cr 8  # 18-25</t>
  </si>
  <si>
    <t>RICARDO TORRES TORRES</t>
  </si>
  <si>
    <t>iejomacopas@gmail.com</t>
  </si>
  <si>
    <t>I.E JOSE MARIA CORDOBA DE PASACABALLOS - SEDE BAJO DEL TIGRE</t>
  </si>
  <si>
    <t>10.27698</t>
  </si>
  <si>
    <t>-75.49621</t>
  </si>
  <si>
    <t>BAJOS DEL TIGRE</t>
  </si>
  <si>
    <t>VEREDA BAJOS DEL TIGRE</t>
  </si>
  <si>
    <t>I.E NUEVA ESPERANZA ARROYO GRANDE</t>
  </si>
  <si>
    <t>10.65614</t>
  </si>
  <si>
    <t>-75.34662</t>
  </si>
  <si>
    <t>ARROYO GRANDE</t>
  </si>
  <si>
    <t>ARROYO GRANDE B BELLA VISTA</t>
  </si>
  <si>
    <t>ALVARO JAVIER FLOREZ ROMERO</t>
  </si>
  <si>
    <t>ieneag@hotmail.com</t>
  </si>
  <si>
    <t>I.E NUEVA ESPERANZA ARROYO GRANDE - SEDE ARROYO GRANDE</t>
  </si>
  <si>
    <t>10.65610555555550</t>
  </si>
  <si>
    <t>-75.346575</t>
  </si>
  <si>
    <t>I.E NUEVA ESPERANZA ARROYO GRANDE - SEDE ANA UTRIA</t>
  </si>
  <si>
    <t>10.672567</t>
  </si>
  <si>
    <t>-75.324473</t>
  </si>
  <si>
    <t>LA EUROPA</t>
  </si>
  <si>
    <t>ARROYO GRANDE VDA LA EUROPA</t>
  </si>
  <si>
    <t>I.E SAN JUAN DE DAMASCO</t>
  </si>
  <si>
    <t>10.40495394236580</t>
  </si>
  <si>
    <t>-75.51579918285920</t>
  </si>
  <si>
    <t>AMBERES</t>
  </si>
  <si>
    <t>AMBERES 1 ER CALLEJON CRA 41 # 26C-38</t>
  </si>
  <si>
    <t>ALFREDO LLERENA MERCADO</t>
  </si>
  <si>
    <t>6722863-6919191</t>
  </si>
  <si>
    <t>sanjuandamasco@hotmail.com</t>
  </si>
  <si>
    <t>I.E SAN JUAN DE DAMASCO - SEDE DISTRITAL JOSE ANTONIO GALAN</t>
  </si>
  <si>
    <t>10.39933663180110</t>
  </si>
  <si>
    <t>-75.51073067394930</t>
  </si>
  <si>
    <t>JOSE ANTONIO GALAN</t>
  </si>
  <si>
    <t>J ANTONIO GALAN PLAZA CESAR FLOREZ MZ 218 L-32</t>
  </si>
  <si>
    <t>I.E SAN JUAN DE DAMASCO - SEDE NUESTRA SENORA DEL ROSARIO</t>
  </si>
  <si>
    <t>10.40203816597360</t>
  </si>
  <si>
    <t>-75.51261266924950</t>
  </si>
  <si>
    <t>B. ESPAÑA</t>
  </si>
  <si>
    <t>ESPAÑA ST LAS LOMAS MC L 1</t>
  </si>
  <si>
    <t>I.E LUIS C GALAN SARMIENTO</t>
  </si>
  <si>
    <t>10.41886567040900</t>
  </si>
  <si>
    <t>-75.46201596757050</t>
  </si>
  <si>
    <t>EL POZON ST NUEVO HORIZONTE M I L 11</t>
  </si>
  <si>
    <t xml:space="preserve">DIAZ PEREZ ALEXIS </t>
  </si>
  <si>
    <t>rectorialuiscarlosgalansarmiento@hotmail.com</t>
  </si>
  <si>
    <t>I.E TECNICA DE PASACABALLOS</t>
  </si>
  <si>
    <t>10.28704064466</t>
  </si>
  <si>
    <t>-75.51568330879770</t>
  </si>
  <si>
    <t>PASACABALLOS - ST POSITAS, Cl LA LOMA  # 17 75.</t>
  </si>
  <si>
    <t>MARGA LUZ GOMEZ VEROY</t>
  </si>
  <si>
    <t>rectoria@ietpasacaballos.com.co</t>
  </si>
  <si>
    <t>I.E NUESTRA SEÑORA DEL BUEN AIRE</t>
  </si>
  <si>
    <t>10.28198462072160</t>
  </si>
  <si>
    <t>-75.5142041917756</t>
  </si>
  <si>
    <t>PASACABALLOS - ST NUEVO PORVENIR KR 62 CL 22</t>
  </si>
  <si>
    <t>MARCO ALFONSO CHAVEZ ABDALA</t>
  </si>
  <si>
    <t>rector@iensba.edu.co</t>
  </si>
  <si>
    <t>I.E NUESTRA SEÑORA DEL BUEN AIRE - SEDE MADRE HERLINDA MOISES</t>
  </si>
  <si>
    <t>10.283841</t>
  </si>
  <si>
    <t>-75.513140</t>
  </si>
  <si>
    <t>PASACABALLOS - SETOR MADRE HERLINDA</t>
  </si>
  <si>
    <t>I.E MARIA AUXILIADORA</t>
  </si>
  <si>
    <t>10.40894673157920</t>
  </si>
  <si>
    <t>-75.51656797126280</t>
  </si>
  <si>
    <t>AV PEDRO DE HEREDIA B ALCIBIA # 29-59</t>
  </si>
  <si>
    <t>SOR BEATRIZ ELENA HOYOS ALZATE</t>
  </si>
  <si>
    <t>mauxiteko2012@gmail.com</t>
  </si>
  <si>
    <t>I.E MADRE GABRIELA DE SAN MARTIN</t>
  </si>
  <si>
    <t>10.40289</t>
  </si>
  <si>
    <t>-75.47577</t>
  </si>
  <si>
    <t>NUEVO PORVENIR</t>
  </si>
  <si>
    <t>B. OLAYA HRA SEC NVO PORVENIR CLL LAS CARRETAS</t>
  </si>
  <si>
    <t>EZEQUIEL ANTONIO FERNANDEZ CASTILLA</t>
  </si>
  <si>
    <t>zqlfernandez@yahoo.com</t>
  </si>
  <si>
    <t>I.E MADRE GABRIELA DE SAN MARTIN   SEDE LA MAGDALENA</t>
  </si>
  <si>
    <t>OLAYA HERRERA ST LA MAGDALENA</t>
  </si>
  <si>
    <t>I.E MADRE GABRIELA DE SAN MARTIN   SEDE DIEZ DE MAYO</t>
  </si>
  <si>
    <t>10.400503</t>
  </si>
  <si>
    <t>-75.476946</t>
  </si>
  <si>
    <t>I.E MADRE GABRIELA DE SAN MARTIN  SEDE SAN JOSE OBRERO</t>
  </si>
  <si>
    <t>10.40408</t>
  </si>
  <si>
    <t>-75.47850</t>
  </si>
  <si>
    <t>OLAYA HRA SECT SAN JOSE CRA PPAL TV32B N?71-06</t>
  </si>
  <si>
    <t>I.E FE Y ALEGRIA EL PROGRESO</t>
  </si>
  <si>
    <t>10.37539722222220</t>
  </si>
  <si>
    <t>-75.48813055555550</t>
  </si>
  <si>
    <t>Calle 5a. No. 68 B 25</t>
  </si>
  <si>
    <t>FRANCISCO JAVIER ASPRILLA SANCHEZ</t>
  </si>
  <si>
    <t>feyalegriaprogreso@yahoo.es</t>
  </si>
  <si>
    <t>I.E FE Y ALEGRIA EL PROGRESO   SEDE JOSE GONZALEZ VERGARA</t>
  </si>
  <si>
    <t>10.37730</t>
  </si>
  <si>
    <t>-75.48557</t>
  </si>
  <si>
    <t>LA VICTORIA</t>
  </si>
  <si>
    <t>LA VICTORIA CRA 69 # 7 - 143</t>
  </si>
  <si>
    <t>I.E FE Y ALEGRIA EL PROGRESO   SEDE DISTRITAL EL REPOSO</t>
  </si>
  <si>
    <t>10.37547</t>
  </si>
  <si>
    <t>-75.48747</t>
  </si>
  <si>
    <t>SAN PEDRO MARTIR EL REPOSO CLL 5 # 68 B -37</t>
  </si>
  <si>
    <t>I.E DE LA BOQUILLA</t>
  </si>
  <si>
    <t>10.47959166666660</t>
  </si>
  <si>
    <t>-75.49311666666660</t>
  </si>
  <si>
    <t>BOQUILLA</t>
  </si>
  <si>
    <t>BOQUILLA CR 3 # 76-21</t>
  </si>
  <si>
    <t>MAGALLY DE LA ROSA</t>
  </si>
  <si>
    <t>IEdelaboquilla@gmail.com</t>
  </si>
  <si>
    <t>I.E DE LA BOQUILLA - SEDE SAN JUAN BAUTISTA DE LA BOQUILLA</t>
  </si>
  <si>
    <t>10.48093</t>
  </si>
  <si>
    <t>-75.49187</t>
  </si>
  <si>
    <t>LA BOQUILLA KRA 4 # 84-36</t>
  </si>
  <si>
    <t>I.E DE LA BOQUILLA -SEDE SAN FELIPE DE LA BOQUILLA</t>
  </si>
  <si>
    <t>10.47222777777770</t>
  </si>
  <si>
    <t>-75.49699444444440</t>
  </si>
  <si>
    <t>BOQUILLA KRA 9A # 45-08</t>
  </si>
  <si>
    <t>I.E DE LA BOQUILLA -SEDE  ESC. MADRE BERNARDA</t>
  </si>
  <si>
    <t>10.47789444444440</t>
  </si>
  <si>
    <t>-75.49328611111110</t>
  </si>
  <si>
    <t>LA BOQUILLA CLL DE LAS FLORES CRA 7 # 71-08</t>
  </si>
  <si>
    <t>I.E BERTHA GEDEON DE BALADI</t>
  </si>
  <si>
    <t>10.37784348520040</t>
  </si>
  <si>
    <t>-75.49817486285440</t>
  </si>
  <si>
    <t>EL CAMPESTRE</t>
  </si>
  <si>
    <t>EL CAMPESTRE 7A ETAPA CL 12 CRA 58 ESQUINA</t>
  </si>
  <si>
    <t>MILTON PAYARES CASTILLA</t>
  </si>
  <si>
    <t>ieberthagedeon2022@gmail.com</t>
  </si>
  <si>
    <t>I.E CASD MANUELA BELTRAN</t>
  </si>
  <si>
    <t>10.40026230543950</t>
  </si>
  <si>
    <t>-75.49475828336600</t>
  </si>
  <si>
    <t>AV PEDRO DE HEREDIA CLL 31 N 57-106</t>
  </si>
  <si>
    <t>PRIMITIVA PADILLA BARRIOS</t>
  </si>
  <si>
    <t>iecasd@hotmail.com</t>
  </si>
  <si>
    <t>I.E RAFAEL NUÑEZ</t>
  </si>
  <si>
    <t>10.40737781675760</t>
  </si>
  <si>
    <t>-75.52289433215990</t>
  </si>
  <si>
    <t>MARTINEZ MARTELO</t>
  </si>
  <si>
    <t>MARTINEZ MARTELO AV DEL LAGO TRASV 33 #19-02</t>
  </si>
  <si>
    <t>LUZ GARZON SAENZ</t>
  </si>
  <si>
    <t>I.E RAFAEL NUÑEZ -  SEDE CIUDAD DE SANTA MARTA</t>
  </si>
  <si>
    <t>10.41261512839780</t>
  </si>
  <si>
    <t>-75.52764203292230</t>
  </si>
  <si>
    <t>BARRIO CHINO</t>
  </si>
  <si>
    <t>CHINO CLLJON CARRILLO</t>
  </si>
  <si>
    <t>I.E RAFAEL NUÑEZ - SEDE SIMON J. VELEZ</t>
  </si>
  <si>
    <t>10.40861885120080</t>
  </si>
  <si>
    <t>-75.5200615645569</t>
  </si>
  <si>
    <t>EL PRADO</t>
  </si>
  <si>
    <t>EL PRADO AV PRINCIPAL CRA 33</t>
  </si>
  <si>
    <t>I.E NUEVO BOSQUE</t>
  </si>
  <si>
    <t>10.39102876229030</t>
  </si>
  <si>
    <t>-75.50074230598700</t>
  </si>
  <si>
    <t>URB. BRITANIA</t>
  </si>
  <si>
    <t>URB BARLOVENTO TRASNV 53 #23A - 104 MZ I</t>
  </si>
  <si>
    <t xml:space="preserve">RAUL ALBERTO ARIAS DUQUE </t>
  </si>
  <si>
    <t>rectorienuevobosque@gmail.com</t>
  </si>
  <si>
    <t>I.E NUEVO BOSQUE - SEDE JOSE MARIA CORDOBA</t>
  </si>
  <si>
    <t>10.393490</t>
  </si>
  <si>
    <t>-75.504345</t>
  </si>
  <si>
    <t>NUEVO BOSQUE PRIMERA ETAPA</t>
  </si>
  <si>
    <t xml:space="preserve">I.E NUEVO BOSQUE - SEDE LUIS CARLOS GALAN </t>
  </si>
  <si>
    <t>10.40919660506590</t>
  </si>
  <si>
    <t>-75.4832588987073</t>
  </si>
  <si>
    <t>LA CAMPIÑA</t>
  </si>
  <si>
    <t>CALAMARES 3A ETAPA CAMPI?A</t>
  </si>
  <si>
    <t>I.E FOCO ROJO</t>
  </si>
  <si>
    <t>10.40903468762980</t>
  </si>
  <si>
    <t>-75.50195621947890</t>
  </si>
  <si>
    <t>OLAYA HERRA SECT RAFAEL NU</t>
  </si>
  <si>
    <t>MIGUEL ANGEL CANTILLO FRANCO</t>
  </si>
  <si>
    <t>6765913 - 6725569</t>
  </si>
  <si>
    <t>mcamu576@hotmail.com</t>
  </si>
  <si>
    <t>I.E  CLEMENTE MANUEL ZABALA</t>
  </si>
  <si>
    <t>10.41718633652130</t>
  </si>
  <si>
    <t>-75.45025771217620</t>
  </si>
  <si>
    <t>FLOR DEL CAMPO</t>
  </si>
  <si>
    <t>FLOR DEL CAMPO CARRETERA DE LA CORDIALIDAD MZ 7</t>
  </si>
  <si>
    <t>NILSON ALEXANDER CARRILLO PEREZ</t>
  </si>
  <si>
    <t>clementemanuelzabalaie@gmail.com</t>
  </si>
  <si>
    <t>I.E JORGE ARTEL</t>
  </si>
  <si>
    <t>10.41760944018470</t>
  </si>
  <si>
    <t>-75.51507758326740</t>
  </si>
  <si>
    <t>VIA PERIMETRAL LOTES 1A y 1B (Piscinas 11 y 12)</t>
  </si>
  <si>
    <t xml:space="preserve">JOSE SANTOS BARRIOS SALAS </t>
  </si>
  <si>
    <t>jorgeartel.cartagena@gmail.com</t>
  </si>
  <si>
    <t>I.E FUNDACION PIES DESCALZOS</t>
  </si>
  <si>
    <t>10.42467917070020</t>
  </si>
  <si>
    <t>-75.5186282889322</t>
  </si>
  <si>
    <t xml:space="preserve">San bernardo </t>
  </si>
  <si>
    <t xml:space="preserve"> Sector Lomas de Peye-Cll 52N° 33E-06</t>
  </si>
  <si>
    <t>ODALIS ROMERO VARGAS</t>
  </si>
  <si>
    <t>rectoriafpd@gmail.com</t>
  </si>
  <si>
    <t>I.E ROSEDAL</t>
  </si>
  <si>
    <t>10.37260959852480</t>
  </si>
  <si>
    <t>-75.4817981575984</t>
  </si>
  <si>
    <t>SC ROSEDAL cl 5</t>
  </si>
  <si>
    <t>ZOILA MENDOZA ROMERO</t>
  </si>
  <si>
    <t>rectoriarosedal@colegiosminutodedios.edu.co</t>
  </si>
  <si>
    <t>I.E MANDELA</t>
  </si>
  <si>
    <t>10.36815177973090</t>
  </si>
  <si>
    <t>-75.48081760739750</t>
  </si>
  <si>
    <t>NELSON MANDELA</t>
  </si>
  <si>
    <t>NELSON MANDELA CLL 76A 510</t>
  </si>
  <si>
    <t>GREGORIO PAZ APARICIO</t>
  </si>
  <si>
    <t>rectoriamandela@colegiosminutodedios.edu.co</t>
  </si>
  <si>
    <t>COL. NTRA. SRA. DE FATIMA DE LA POL NAL</t>
  </si>
  <si>
    <t>10.38188</t>
  </si>
  <si>
    <t>-75.46563</t>
  </si>
  <si>
    <t>TERNERA DG 31 No 85-158</t>
  </si>
  <si>
    <t>Tte. ROBINSON VANEGAS RUBIO</t>
  </si>
  <si>
    <t>robinson.vanegas@correo.policia.gov.co</t>
  </si>
  <si>
    <t>COL. NAVAL DE MANZANILLO</t>
  </si>
  <si>
    <t>10.392025</t>
  </si>
  <si>
    <t>-75.526698</t>
  </si>
  <si>
    <t>BOSQUE ESCUELA NAVAL ALMIRANTE PADILLA</t>
  </si>
  <si>
    <t>ROBERTO CARLOS BENEDETTY</t>
  </si>
  <si>
    <t>colnavbn1ma@gmail.com</t>
  </si>
  <si>
    <t>COL. NAVAL DE CRESPO</t>
  </si>
  <si>
    <t>10.45061089360700</t>
  </si>
  <si>
    <t>-75.5140658690527</t>
  </si>
  <si>
    <t>CRESPO</t>
  </si>
  <si>
    <t xml:space="preserve">CRESPO CALLE 72 AVENIDA 9 </t>
  </si>
  <si>
    <t>LIBIA MARCY LAVERDE ROJAS</t>
  </si>
  <si>
    <t>colnavbn1c@gmail.com</t>
  </si>
  <si>
    <t>COL. NAVAL DEL SOCORRO</t>
  </si>
  <si>
    <t>10.38630</t>
  </si>
  <si>
    <t>-75.48139</t>
  </si>
  <si>
    <t>MZ A LT 1</t>
  </si>
  <si>
    <t>ELENIS ALVAREZ PEREZ</t>
  </si>
  <si>
    <t>colnavbn1so@gmail.com</t>
  </si>
  <si>
    <t>I.E COLOMBIATON GUSTAVO PULECIO GOMEZ</t>
  </si>
  <si>
    <t>10.41456135154270</t>
  </si>
  <si>
    <t>-75.44436785839030</t>
  </si>
  <si>
    <t>COLOMBIATON</t>
  </si>
  <si>
    <t>URB COLOMBIATON M 1</t>
  </si>
  <si>
    <t>GERMAN PORTO FRAGOSO</t>
  </si>
  <si>
    <t>rectoria.gustavopulecio@feyalegria.org.co</t>
  </si>
  <si>
    <t>I.E SEMINARIO DE C/GENA</t>
  </si>
  <si>
    <t>10.40790</t>
  </si>
  <si>
    <t>-75.51657</t>
  </si>
  <si>
    <t>ALCIBIA ST Mª AUXILIADORA CLL 38 # 29-60</t>
  </si>
  <si>
    <t>JAIRO ALONSO ALVAREZ SALCEDO</t>
  </si>
  <si>
    <t>6430309-6621711</t>
  </si>
  <si>
    <t>colegioseminariodecartagena@gmail.com</t>
  </si>
  <si>
    <t>I.E LUIS FELIPE CABRERA DE BARU</t>
  </si>
  <si>
    <t>10.14068333333330</t>
  </si>
  <si>
    <t>-75.68397777777770</t>
  </si>
  <si>
    <t>ISLA BARU</t>
  </si>
  <si>
    <t>CALLE DEL PUERTO CON CALLE DE LA IGLESIA</t>
  </si>
  <si>
    <t>MERKIS MORALES VALENCIA</t>
  </si>
  <si>
    <t>luisfelipecabrera@feyalegria.org.co</t>
  </si>
  <si>
    <t>I.E 14 DE FEBRERO</t>
  </si>
  <si>
    <t>10.41564770005880</t>
  </si>
  <si>
    <t>-75.46547720865710</t>
  </si>
  <si>
    <t>EL POZON M D LOTE 1 SECT 14 DE FEBRERO</t>
  </si>
  <si>
    <t>fredy navarro guzman</t>
  </si>
  <si>
    <t>rector14defebrero@gmail.com</t>
  </si>
  <si>
    <t>I.E CIUDADELA 2000</t>
  </si>
  <si>
    <t>10.37387</t>
  </si>
  <si>
    <t>-75.47129</t>
  </si>
  <si>
    <t>TERNERA ST SANTA ELENA</t>
  </si>
  <si>
    <t>LILIA MARGARITA ARIZA GUERRERO</t>
  </si>
  <si>
    <t>ieciudadela2000@hotmail.com</t>
  </si>
  <si>
    <t>PIA SOCIEDAD SALESIANA ESCUELAS PROFESIONALES SALESIANAS</t>
  </si>
  <si>
    <t>10.42887661742670</t>
  </si>
  <si>
    <t>-75.54702819631760</t>
  </si>
  <si>
    <t>SAN DIEGO</t>
  </si>
  <si>
    <t xml:space="preserve">SAN DIEGO CLL DE LAS BOVEDAS # 39 - 60 </t>
  </si>
  <si>
    <t>PADRE VICENTE NUÑEZ BONILLA</t>
  </si>
  <si>
    <t>6643062-6648204</t>
  </si>
  <si>
    <t>315-5950552</t>
  </si>
  <si>
    <t>rectoria.eps@salesianos.edu.co</t>
  </si>
  <si>
    <t>I.E NUESTRA  SEÑORA  DE LA CONSOLATA</t>
  </si>
  <si>
    <t>10.38792</t>
  </si>
  <si>
    <t>-75.48605</t>
  </si>
  <si>
    <t>BLAS DE LEZO AVENIDA KENNEDY 26 28</t>
  </si>
  <si>
    <t>LILIAN GAVIRIA FERNANDEZ</t>
  </si>
  <si>
    <t>lpabon@laconsolata.com.co</t>
  </si>
  <si>
    <t>I.E BERNARDO FOEGEN</t>
  </si>
  <si>
    <t>10.361175</t>
  </si>
  <si>
    <t>-75.4762864</t>
  </si>
  <si>
    <t>NELSON MANDELA Sc LAS VEGAS MZ Q Lt 1</t>
  </si>
  <si>
    <t>HNA. ANA MARIA RAMOS MARTINEZ</t>
  </si>
  <si>
    <t>rectoria.foegen@fundacionmadreelfride.edu.co</t>
  </si>
  <si>
    <t>I.E BERTHA SUTTNER</t>
  </si>
  <si>
    <t>10.36043517924680</t>
  </si>
  <si>
    <t>-75.47978640251790</t>
  </si>
  <si>
    <t>SC VILLA GLORIA MZ 2 LT 1</t>
  </si>
  <si>
    <t xml:space="preserve">HNA. ROSA EUGENIA HERNÁNDEZ RESTREPO </t>
  </si>
  <si>
    <t>secretaria.suttner@fundacionmadreelfride.edu.co</t>
  </si>
  <si>
    <t>COL. SUEÑOS Y OPORTUNIDADES JESUS MAESTRO</t>
  </si>
  <si>
    <t>10.36386505579400</t>
  </si>
  <si>
    <t>-75.47641141202080</t>
  </si>
  <si>
    <t>NELSON MANDELA SECT LOS OLIVOS</t>
  </si>
  <si>
    <t>BLANCA ESTHER PORTILLA GARCIA</t>
  </si>
  <si>
    <t>soportunidades.jm2022@gmail.com</t>
  </si>
  <si>
    <t>I.E JORGE GARCIA USTA (BICENTENARIO)</t>
  </si>
  <si>
    <t>10.425888221243</t>
  </si>
  <si>
    <t>-75.44719522644090</t>
  </si>
  <si>
    <t>BICENTENARIO</t>
  </si>
  <si>
    <t xml:space="preserve">CIUDAD DE BICENTENARIO, SUPER MANZANA 77 SEGUNDA </t>
  </si>
  <si>
    <t>ELIO ANDRÉS VELASCO DAVILA</t>
  </si>
  <si>
    <t>rectoria@iejorgegarciausta.edu.co</t>
  </si>
  <si>
    <t>I.E GABRIEL GARCIA MARQUEZ</t>
  </si>
  <si>
    <t>10.42055054034100</t>
  </si>
  <si>
    <t>-75.44978914688230</t>
  </si>
  <si>
    <t>IND CIUDAD BICENTENARIO LOTE EQ 95</t>
  </si>
  <si>
    <t>JOSE CARLOS PEREIRA CARO</t>
  </si>
  <si>
    <t>gabrielgarciamarquez2023@gmail.com</t>
  </si>
  <si>
    <t>I.E EL SALVADOR</t>
  </si>
  <si>
    <t>10.3646988848389</t>
  </si>
  <si>
    <t>-75.4765689501719</t>
  </si>
  <si>
    <t>SC LOS OLIVOS, CL LAS BRISAS MZ J LT 12</t>
  </si>
  <si>
    <t>OLGA ROMERO LEON</t>
  </si>
  <si>
    <t>rectora@colegioelsalvador.edu.co</t>
  </si>
  <si>
    <t>I.E EL SALVADOR SEDE EL POZON</t>
  </si>
  <si>
    <t>10.41320</t>
  </si>
  <si>
    <t>-75.46688</t>
  </si>
  <si>
    <t>SECTOR VILLA LUNA CARRERA 79 CALLE 52C MANZANA 478  BARRIO POZON</t>
  </si>
  <si>
    <t>113001800310 </t>
  </si>
  <si>
    <t xml:space="preserve">I.E EL SALVADOR SEDE LA PRIMAVERA </t>
  </si>
  <si>
    <t>10.36837412225910</t>
  </si>
  <si>
    <t>-75.47349236391920</t>
  </si>
  <si>
    <t>SECTOR LA PRIMAVERA MANZANA C1 LOTE 62 BARRIO NELSON MANDELA</t>
  </si>
  <si>
    <t>113001800336 </t>
  </si>
  <si>
    <t xml:space="preserve">I.E EL SALVADOR SEDE SAN JOSE  </t>
  </si>
  <si>
    <t>10.38879432893920</t>
  </si>
  <si>
    <t>-75.45583428658200</t>
  </si>
  <si>
    <t xml:space="preserve">KR 101 39 A 210 BARRIO SAN JOSE DE LOS CAMPANOS </t>
  </si>
  <si>
    <t>113001800328 </t>
  </si>
  <si>
    <t xml:space="preserve">I.E EL SALVADOR SEDE HENEQUEN </t>
  </si>
  <si>
    <t>10.36804</t>
  </si>
  <si>
    <t>-75.48965</t>
  </si>
  <si>
    <t xml:space="preserve">CALLE DEL COLEGIO MANZANA F LOTE 9 BARRIO HENEQUEN </t>
  </si>
  <si>
    <t>113001800280 </t>
  </si>
  <si>
    <t>I.E EL SALVADOR SEDE LAS COLINAS</t>
  </si>
  <si>
    <t>10.36544722222220</t>
  </si>
  <si>
    <t>-75.48227777777770</t>
  </si>
  <si>
    <t xml:space="preserve">SECTOR VILLA LUNA CARRERA 79 CALLE 52C MANZANA 478 BARRIO POZON </t>
  </si>
  <si>
    <t>113001800344 </t>
  </si>
  <si>
    <t xml:space="preserve">I.E EL SALVADOR SEDE 20 DE ENERO </t>
  </si>
  <si>
    <t>10.36200821341410</t>
  </si>
  <si>
    <t>-75.4872454595169</t>
  </si>
  <si>
    <t xml:space="preserve">SECTOR 20 DE ENERO MANZANA J LOTE 22 BARRIO HENEQUEN </t>
  </si>
  <si>
    <t xml:space="preserve">I.E EL SALVADOR SEDE SAN NICOLAS </t>
  </si>
  <si>
    <t>10.40946941956490</t>
  </si>
  <si>
    <t>-75.46201318195140</t>
  </si>
  <si>
    <t xml:space="preserve">SECTOR SAN NICOLAS MANZANA 141 LOTE 4 CARRERA 85 A 73 87 BARRIO POZON </t>
  </si>
  <si>
    <t>113001800352 </t>
  </si>
  <si>
    <t xml:space="preserve">I.E EL SALVADOR SEDE NAVAS MEISEL </t>
  </si>
  <si>
    <t>10.37353519372020</t>
  </si>
  <si>
    <t>-75.49195798584490</t>
  </si>
  <si>
    <t>NAVAS MEISEL</t>
  </si>
  <si>
    <t xml:space="preserve">MANZANA E LOTE 2 Y3 CARRERA 65 BARRIO NAVAS MEISEL </t>
  </si>
  <si>
    <t>113001800361 </t>
  </si>
  <si>
    <t>I.E EL SALVADOR SEDE LOS ROBLES</t>
  </si>
  <si>
    <t>10.36503793012520</t>
  </si>
  <si>
    <t>-75.4765514356281</t>
  </si>
  <si>
    <t>SECTOR LOS ROBLES MANZANA D LOTE1 BRR NELSON MANDELA</t>
  </si>
  <si>
    <t>I.E JUAN BAUTISTA SCALABRINI</t>
  </si>
  <si>
    <t>10.35613</t>
  </si>
  <si>
    <t>-75.48384</t>
  </si>
  <si>
    <t>VILLA HERMOSA</t>
  </si>
  <si>
    <t xml:space="preserve">VILLA HERMOSA SC CENTRAL </t>
  </si>
  <si>
    <t>YARIS HERNANDEZ CANTILLO</t>
  </si>
  <si>
    <t>yarishernandez@colegioscalabrini.edu.co</t>
  </si>
  <si>
    <t>I.E JUAN BAUTISTA SCALABRINI SEDE FRANCISCO DE PAULA</t>
  </si>
  <si>
    <t>10.361907</t>
  </si>
  <si>
    <t>-75.480622</t>
  </si>
  <si>
    <t>NELSON MANDELA  SECTOR FRANCISCO DE PAULA II</t>
  </si>
  <si>
    <t>I.E POLITECNICO DEL POZON</t>
  </si>
  <si>
    <t>10.41878</t>
  </si>
  <si>
    <t>-75.45831</t>
  </si>
  <si>
    <t>EL POZON CLL 55 NO 91-75</t>
  </si>
  <si>
    <t>AMALFI ALEJANDRA ROSALES YEPES</t>
  </si>
  <si>
    <t>nilsaluz@gmail.com</t>
  </si>
  <si>
    <t>I.E FUND PIES DESCALZOS VILLAS DE ARANJUEZ</t>
  </si>
  <si>
    <t>10.419438413124665</t>
  </si>
  <si>
    <t xml:space="preserve"> -75.44133421063515</t>
  </si>
  <si>
    <t>VILLAS DE ARANJUEZ</t>
  </si>
  <si>
    <t>Ciudad Bicentenario Manzanas UM6</t>
  </si>
  <si>
    <t>ALEJANDRA ISABEL PAYARES HERAZO</t>
  </si>
  <si>
    <t>INST. MADRE TERESA DE CALCUTA</t>
  </si>
  <si>
    <t>10.37481</t>
  </si>
  <si>
    <t>-75.48379</t>
  </si>
  <si>
    <t>KR 75 4 E 75</t>
  </si>
  <si>
    <t>GUILLERMO PEÑATE ZAMORA</t>
  </si>
  <si>
    <t>guillo.pzamora@hotmail.com</t>
  </si>
  <si>
    <t>INST. EDUCATIVO ANGELITOS ALEGRES</t>
  </si>
  <si>
    <t>10.39033</t>
  </si>
  <si>
    <t>-75.50493</t>
  </si>
  <si>
    <t>NUEVO BOSQUE TRANSV 51 No. 29B 77</t>
  </si>
  <si>
    <t>ROSA INES GUETO QUIROGA</t>
  </si>
  <si>
    <t>300 2850238</t>
  </si>
  <si>
    <t>angelitosalegres@hotmail.com</t>
  </si>
  <si>
    <t>INST. EDUCATIVO ENCANTO DE NIÑOS</t>
  </si>
  <si>
    <t>10.39165</t>
  </si>
  <si>
    <t>-75.50442</t>
  </si>
  <si>
    <t>TRANSV 48 A # 29E 10</t>
  </si>
  <si>
    <t>MERCY CRAIG BUITRAGO</t>
  </si>
  <si>
    <t>institutoencanto@hotmail.com</t>
  </si>
  <si>
    <t>GIMN. NUEVA GRANADA</t>
  </si>
  <si>
    <t>10.44331</t>
  </si>
  <si>
    <t>-75.52297</t>
  </si>
  <si>
    <t>CRESPO CALLE 64 # 1-17</t>
  </si>
  <si>
    <t>ASTRID DEL ROSARIO RODRIGUEZ PAUTT</t>
  </si>
  <si>
    <t>6561592 - 6436425</t>
  </si>
  <si>
    <t>asropa@hotmail.com</t>
  </si>
  <si>
    <t>INST. EDUC. NUEVA AMERICA</t>
  </si>
  <si>
    <t>10.38904</t>
  </si>
  <si>
    <t>-75.50672</t>
  </si>
  <si>
    <t xml:space="preserve">MZ 52 L 2 ETAPA  7 </t>
  </si>
  <si>
    <t>YOMAIRA THERAN DIAZ</t>
  </si>
  <si>
    <t>nuevaamerica522@hotmail.com</t>
  </si>
  <si>
    <t>COL. OCTAVIANA DEL C. VIVES C</t>
  </si>
  <si>
    <t>10.40813</t>
  </si>
  <si>
    <t>-75.51478</t>
  </si>
  <si>
    <t xml:space="preserve"> CALLE 30 # 39-80</t>
  </si>
  <si>
    <t>LIC. LINA ESTHER LICONA MARIMON</t>
  </si>
  <si>
    <t>6624143-6742950</t>
  </si>
  <si>
    <t>octaviana.vives@gmail.com</t>
  </si>
  <si>
    <t>COL. MIXTO LA POPA</t>
  </si>
  <si>
    <t>10.41717</t>
  </si>
  <si>
    <t>-75.52935</t>
  </si>
  <si>
    <t>PIE DE LA POPA</t>
  </si>
  <si>
    <t>PIE DE LA POPA CRA 22 # 29 D 80</t>
  </si>
  <si>
    <t>LEYDA JIMENEZ TORRES</t>
  </si>
  <si>
    <t>6564722 - 6928650</t>
  </si>
  <si>
    <t>leydajimeneztorres@hotmail.com</t>
  </si>
  <si>
    <t>COL. LA ANUNCIACION</t>
  </si>
  <si>
    <t>10.40015</t>
  </si>
  <si>
    <t>-75.51429</t>
  </si>
  <si>
    <t>PARAGUAY</t>
  </si>
  <si>
    <t>PARAGUAY AV ACUEDUCTO TRANV 45 # 26A 115</t>
  </si>
  <si>
    <t>HNA. ANA LUBI VARGAS MUÑOZ</t>
  </si>
  <si>
    <t>colegiolaanunciacion@gmail.com</t>
  </si>
  <si>
    <t>GIMN. LUJAN</t>
  </si>
  <si>
    <t>10.41025</t>
  </si>
  <si>
    <t>-75.53106</t>
  </si>
  <si>
    <t>MANGA</t>
  </si>
  <si>
    <t xml:space="preserve">MANGA CRA 27 CALLE 29 CALLEJON SANTA FE </t>
  </si>
  <si>
    <t>ORLINA LUJAN LOPEZ</t>
  </si>
  <si>
    <t>gimnasiolujancar@hotmail.com</t>
  </si>
  <si>
    <t>COL. DE LA SALLE</t>
  </si>
  <si>
    <t>10.42473</t>
  </si>
  <si>
    <t>-75.53388</t>
  </si>
  <si>
    <t>TORICES PASEO BOLIVAR</t>
  </si>
  <si>
    <t>HNO. MIGUEL ERNESTO GARCIA AREVALO</t>
  </si>
  <si>
    <t>6421426, 3015821245</t>
  </si>
  <si>
    <t>informacion@colsallecartagena.edu.co</t>
  </si>
  <si>
    <t>COL. DE LA ESPERANZA</t>
  </si>
  <si>
    <t>10.44398</t>
  </si>
  <si>
    <t>-75.52389</t>
  </si>
  <si>
    <t xml:space="preserve">CRESPO, CALLE 63   No. 2-04 </t>
  </si>
  <si>
    <t xml:space="preserve">JORGE ALFOSO PEREZ VASQUEZ </t>
  </si>
  <si>
    <t>rectoriacdle@colegiolaesperanza.com</t>
  </si>
  <si>
    <t>COL. SALESIANO SAN PEDRO CLAVER</t>
  </si>
  <si>
    <t>10.42871</t>
  </si>
  <si>
    <t>-75.54694</t>
  </si>
  <si>
    <t xml:space="preserve">SAN DIEGO </t>
  </si>
  <si>
    <t xml:space="preserve"> PLAZOLETA DE LAS BOVEDAS </t>
  </si>
  <si>
    <t xml:space="preserve">P. JORGE IVAN PEREZ VALENCIA </t>
  </si>
  <si>
    <t>rectoria@salesianoscartagena.edu.co</t>
  </si>
  <si>
    <t>COL. BIFFI</t>
  </si>
  <si>
    <t>10.39261</t>
  </si>
  <si>
    <t>-75.47768</t>
  </si>
  <si>
    <t>PROVIDENCIA</t>
  </si>
  <si>
    <t>LA PROVIDENCIA KR 71 31 A 372</t>
  </si>
  <si>
    <t>HNA MARIA ANGELA TOVAR MARQUIN</t>
  </si>
  <si>
    <t>6534700-</t>
  </si>
  <si>
    <t>info@colbifficartagena.edu.co</t>
  </si>
  <si>
    <t>COL. EUCARISTICO DE SANTA TERESA</t>
  </si>
  <si>
    <t>10.41404</t>
  </si>
  <si>
    <t>-75.53649</t>
  </si>
  <si>
    <t xml:space="preserve">Manga Calle 27 No. 24-21 </t>
  </si>
  <si>
    <t>HNA. RUTH FABIOLA VARGAS SANTOS</t>
  </si>
  <si>
    <t xml:space="preserve">6604299 - 6606060 </t>
  </si>
  <si>
    <t>rectoria@colegioeucaristicomanga.edu.co</t>
  </si>
  <si>
    <t>COL. NTRA. SEÑORA DE LA CANDELARIA</t>
  </si>
  <si>
    <t>10.42006</t>
  </si>
  <si>
    <t>-75.53331</t>
  </si>
  <si>
    <t xml:space="preserve">CALLE 30 # 20-26    PIE DE LA POPA </t>
  </si>
  <si>
    <t>HNA. MARTHA  BARROS LARA</t>
  </si>
  <si>
    <t>contacto@coldecan.edu.co</t>
  </si>
  <si>
    <t>CORP. DE PADRES DE FAMILIA COL. EL CARMELO</t>
  </si>
  <si>
    <t>10.44660</t>
  </si>
  <si>
    <t>-75.52071</t>
  </si>
  <si>
    <t>CRESPO CLL 66 # 4 - 73</t>
  </si>
  <si>
    <t>CECILIA SUPELANO FERRADAS</t>
  </si>
  <si>
    <t>3133359747 - 6666393</t>
  </si>
  <si>
    <t>rectoria@elcarmelocartagena.edu.co</t>
  </si>
  <si>
    <t>CORP. COL. LATINOAMERICANO</t>
  </si>
  <si>
    <t>10.39951</t>
  </si>
  <si>
    <t>-75.51450</t>
  </si>
  <si>
    <t>PARAGUAY AV ACUEDUCTO # 21A-116</t>
  </si>
  <si>
    <t>PEDRO PAREDES ARIZA</t>
  </si>
  <si>
    <t>infocolam@gmail.com</t>
  </si>
  <si>
    <t>INST. CARTAGENA. DEL MAR</t>
  </si>
  <si>
    <t>10.407780466263343</t>
  </si>
  <si>
    <t>-75.50246636386842</t>
  </si>
  <si>
    <t>SECT 4 VIENTOS CLL 31B # 49C-25</t>
  </si>
  <si>
    <t>JUAN FRANCISCO TORRES</t>
  </si>
  <si>
    <t>6699590, 6699568</t>
  </si>
  <si>
    <t>lisceniatorresrueda@yahoo.es</t>
  </si>
  <si>
    <t>COL. MONTESSORI</t>
  </si>
  <si>
    <t>10.41445</t>
  </si>
  <si>
    <t>-75.54043</t>
  </si>
  <si>
    <t>MANGA CLLREAL # 18-101</t>
  </si>
  <si>
    <t>MARIA TERESA GARCIA R.</t>
  </si>
  <si>
    <t>6606414 - ext 106 - 3106203025</t>
  </si>
  <si>
    <t>marite@montessoricartagena.edu.co</t>
  </si>
  <si>
    <t>COL. ADVENTISTA DE CARTAGENA</t>
  </si>
  <si>
    <t>10.41153714565010</t>
  </si>
  <si>
    <t>-75.5198091757087</t>
  </si>
  <si>
    <t>AV PEDRO DE HEREDIA ST ALCIBIA # 32 - 13</t>
  </si>
  <si>
    <t>ISMAEL ARMANDO MARRIAGA MANJARREZ</t>
  </si>
  <si>
    <t>ismamarriaga@gmail.com</t>
  </si>
  <si>
    <t>INST. COLOMBO BOLIVARIANO</t>
  </si>
  <si>
    <t>10.39141</t>
  </si>
  <si>
    <t>-75.48821</t>
  </si>
  <si>
    <t>CRA 66 # 30-136</t>
  </si>
  <si>
    <t>GUSTAVO ALBERTO CABARCAS SILVA</t>
  </si>
  <si>
    <t>6632901-6632906</t>
  </si>
  <si>
    <t>colombobolivariano@hotmail.com</t>
  </si>
  <si>
    <t>CIUDAD ESCOLAR COMFENALCO</t>
  </si>
  <si>
    <t>10.40540</t>
  </si>
  <si>
    <t>-75.50374</t>
  </si>
  <si>
    <t>ZARAGOCILLA ST EL CAIRO DIAG 30 # 50-187</t>
  </si>
  <si>
    <t>ZAIDA LUCÍA ACEVEDO PRADA</t>
  </si>
  <si>
    <t>6723800-2412/2893</t>
  </si>
  <si>
    <t>zacevedo@comfenalco.com</t>
  </si>
  <si>
    <t>CORP INST. CIRY</t>
  </si>
  <si>
    <t>10.38218</t>
  </si>
  <si>
    <t>-75.48180</t>
  </si>
  <si>
    <t>EL SOCORRO PLAN 500 B MZ 69 LT 21</t>
  </si>
  <si>
    <t>31300102722901</t>
  </si>
  <si>
    <t>ALCIRA BLANQUICETT VELEZ</t>
  </si>
  <si>
    <t>corpo.institutociry@hotmail.com</t>
  </si>
  <si>
    <t>ASOC. COL. GONZALO JIMENEZ DE QUESADA</t>
  </si>
  <si>
    <t>10.43722558453950</t>
  </si>
  <si>
    <t>-75.52289511923770</t>
  </si>
  <si>
    <t>DANIEL LEMAITRE CLL 64 # 17-09</t>
  </si>
  <si>
    <t>LOURDES VILLADIEGO CONEO</t>
  </si>
  <si>
    <t>6661918 - 6663813</t>
  </si>
  <si>
    <t>dra.lourdesvilladiego@hotmail.com</t>
  </si>
  <si>
    <t>COL. JORGE WASHINGTON</t>
  </si>
  <si>
    <t>10.40006                   10.54426</t>
  </si>
  <si>
    <t>-75.55631              -75.46134</t>
  </si>
  <si>
    <t>ANILLO VIAL</t>
  </si>
  <si>
    <t>Zona Norte, Anillo Vial, Kilometro 12</t>
  </si>
  <si>
    <t>Nicholas Glab</t>
  </si>
  <si>
    <t>6930170 Ext. 30100</t>
  </si>
  <si>
    <t> 3174765858</t>
  </si>
  <si>
    <t>nick.glab@cojowa.edu.co</t>
  </si>
  <si>
    <t>CORP.  EDUCATIVA  COLEGIO BRITANICO DE CARTAGENA.</t>
  </si>
  <si>
    <t>10.39721                   10.53930</t>
  </si>
  <si>
    <t>-75.55612              -75.47460</t>
  </si>
  <si>
    <t xml:space="preserve">ANILLO VIAL KM 12 </t>
  </si>
  <si>
    <t>MAGDA MEDINA RODRIGUEZ</t>
  </si>
  <si>
    <t>lmedina@colbritanico.edu.co</t>
  </si>
  <si>
    <t>ESC. EL SALVADOR</t>
  </si>
  <si>
    <t>10.38610</t>
  </si>
  <si>
    <t>-75.48552</t>
  </si>
  <si>
    <t>AV KENNEDY 68 64</t>
  </si>
  <si>
    <t>WALTER ANICHIARICO SANCHEZ</t>
  </si>
  <si>
    <t>asociacionescuelaelsalvador@gmail.com</t>
  </si>
  <si>
    <t>COL. TRINITARIO</t>
  </si>
  <si>
    <t>10.38136</t>
  </si>
  <si>
    <t>-75.47156</t>
  </si>
  <si>
    <t>CL LA BOMBA KR 82 22 124</t>
  </si>
  <si>
    <t>FLOR DELIS GIRALDO GIRALDO</t>
  </si>
  <si>
    <t>colegiotriniti@hotmail.com</t>
  </si>
  <si>
    <t>COL. ANTARES DE CARTAGENA</t>
  </si>
  <si>
    <t>10.41449</t>
  </si>
  <si>
    <t>-75.54091</t>
  </si>
  <si>
    <t>CALLE REAL # 18-58</t>
  </si>
  <si>
    <t>VANESSA MARCELA CARVAJALINO BARROS</t>
  </si>
  <si>
    <t>rectoriactg@gmail.com</t>
  </si>
  <si>
    <t>I.E. COMFAMILIAR</t>
  </si>
  <si>
    <t>10.38203</t>
  </si>
  <si>
    <t>-75.45898</t>
  </si>
  <si>
    <t>KR 103 35 151</t>
  </si>
  <si>
    <t>EDGAR BALANTA CASTILLA</t>
  </si>
  <si>
    <t>rectorie@comfamiliar.org.co</t>
  </si>
  <si>
    <t>COL. SANTA LUCIA</t>
  </si>
  <si>
    <t>10.39658</t>
  </si>
  <si>
    <t>-75.51558</t>
  </si>
  <si>
    <t>REPUBLICA DE CHILE MANZ 27 L 9 10 Y 11</t>
  </si>
  <si>
    <t>TILCIA GONZALEZ</t>
  </si>
  <si>
    <t>cosanlu09@hotmail.com</t>
  </si>
  <si>
    <t>CORP. COL. FERNANDEZ GUTIERREZ DE PIÑERES</t>
  </si>
  <si>
    <t>10.41094</t>
  </si>
  <si>
    <t>-75.53252</t>
  </si>
  <si>
    <t>Manga, 4ª Avenida No. 24-63</t>
  </si>
  <si>
    <t>LUIS DANIEL PICO ARIAS</t>
  </si>
  <si>
    <t>CORP. EDUC. COL. INTERNACIONAL CARTAGENA</t>
  </si>
  <si>
    <t>10.555399256387629</t>
  </si>
  <si>
    <t xml:space="preserve"> -75.44779642470374</t>
  </si>
  <si>
    <t>ANILLO VIAL KM 14 VIA PONTEZUELA</t>
  </si>
  <si>
    <t>ELVIRA MARTINEZ MARRUGO</t>
  </si>
  <si>
    <t>info@cartagenainternationalschool.edu.co</t>
  </si>
  <si>
    <t>GIMN. ALTAIR DE CARTAGENA</t>
  </si>
  <si>
    <t>10.41449                   10.54573</t>
  </si>
  <si>
    <t>-75.53789                -75.44445</t>
  </si>
  <si>
    <t>ANILLO VIAL K14 - MANGA AV JIMENEZ 4  # 20-75</t>
  </si>
  <si>
    <t>AMET DE JESUS ORDOSGOITIA CABALLERO</t>
  </si>
  <si>
    <t>rectoria@gimnasioaltair.edu.co</t>
  </si>
  <si>
    <t>COL. EL PILAR DEL SABER</t>
  </si>
  <si>
    <t>10.38952</t>
  </si>
  <si>
    <t>-75.47652</t>
  </si>
  <si>
    <t>LA CONCEPCION</t>
  </si>
  <si>
    <t>LA CONCEPCION CL 1 1 A 41</t>
  </si>
  <si>
    <t>SORAYA ABUCHAR CURI</t>
  </si>
  <si>
    <t>elpilardelsaber@gmail.com</t>
  </si>
  <si>
    <t>CORP. EDUCATIVA LOS ANGELES (GUAR.JARD. INF. BAMBI)</t>
  </si>
  <si>
    <t>10.39488</t>
  </si>
  <si>
    <t>-75.49153</t>
  </si>
  <si>
    <t>LOS ANGELES</t>
  </si>
  <si>
    <t>URB LOS ANGELES CLL 30 # 62-83</t>
  </si>
  <si>
    <t>BETTY GUERRA OVIEDO</t>
  </si>
  <si>
    <t>6610972-6531345</t>
  </si>
  <si>
    <t>betty.guerra@losangelescartagena.edu.co</t>
  </si>
  <si>
    <t>CORP. COL. AMOR A BOLIVAR</t>
  </si>
  <si>
    <t>10.39707</t>
  </si>
  <si>
    <t>-75.47680</t>
  </si>
  <si>
    <t>EL GALLO</t>
  </si>
  <si>
    <t>URB EL GALLO CLL TOLU # 51-29</t>
  </si>
  <si>
    <t>AUGUSTO GARCIA YACAMAN</t>
  </si>
  <si>
    <t>dimagaya@yahoo.com</t>
  </si>
  <si>
    <t>INST. EL LABRADOR</t>
  </si>
  <si>
    <t>10.39148884678170</t>
  </si>
  <si>
    <t>-75.51436368845180</t>
  </si>
  <si>
    <t>SAN ISIDRO</t>
  </si>
  <si>
    <t>SAN ISIDRO CLL 1A EL LABRADOR # 52-44</t>
  </si>
  <si>
    <t>ASTERIS  LISET ANGULO LORET</t>
  </si>
  <si>
    <t>6623781 - 3046767644</t>
  </si>
  <si>
    <t>institutoellabrador@hotmail.com</t>
  </si>
  <si>
    <t>INST.  EL EDEN</t>
  </si>
  <si>
    <t>10.38562</t>
  </si>
  <si>
    <t>-75.49271</t>
  </si>
  <si>
    <t>MZ 75 LT 16 ET 1</t>
  </si>
  <si>
    <t>SANDRA ARRIETA PEDROZA</t>
  </si>
  <si>
    <t>rectoria@institutoeleden.edu.co</t>
  </si>
  <si>
    <t>CORP. INST. SOLEDAD VIVES DE JOLY</t>
  </si>
  <si>
    <t>10.39055</t>
  </si>
  <si>
    <t>-75.50462</t>
  </si>
  <si>
    <t>NUEVO BOSQUE TRANV 50 # 29B 79</t>
  </si>
  <si>
    <t>SOLEDAD JOLY VIVES</t>
  </si>
  <si>
    <t>c.i.s.v.j@hotmail.com</t>
  </si>
  <si>
    <t>INST. MI BARQUITO</t>
  </si>
  <si>
    <t>10.39485</t>
  </si>
  <si>
    <t>-75.49959</t>
  </si>
  <si>
    <t>CALAMARES</t>
  </si>
  <si>
    <t>CALAMARES MANZ 33 L 7 1RA ETAPA</t>
  </si>
  <si>
    <t>ROCIO BERNARDA SUAREZ GUZMAN</t>
  </si>
  <si>
    <t>institutomibarquito@hotmail.com</t>
  </si>
  <si>
    <t>COL. EL DIVINO SALVADOR</t>
  </si>
  <si>
    <t>10.38296</t>
  </si>
  <si>
    <t>-75.47954</t>
  </si>
  <si>
    <t>EL SOCORRO MZ 45 LT 4 PLAN 332A</t>
  </si>
  <si>
    <t>NORA MENDOZA REYES</t>
  </si>
  <si>
    <t>coleldivinosalvador@yahoo.com</t>
  </si>
  <si>
    <t>COL. MIL. ALMIRANTE COLON</t>
  </si>
  <si>
    <t>10.38568</t>
  </si>
  <si>
    <t>-75.49577</t>
  </si>
  <si>
    <t>ALMIRANTE COLON MZ Y LT 1 ET 2</t>
  </si>
  <si>
    <t>JORGE ISAAC CORREA JIMENEZ</t>
  </si>
  <si>
    <t>colemilitar_8531@hotmail.com</t>
  </si>
  <si>
    <t>COL. DEL CARIBE</t>
  </si>
  <si>
    <t>10.40873</t>
  </si>
  <si>
    <t>-75.45612</t>
  </si>
  <si>
    <t xml:space="preserve"> SECTOR 19 DE FEBRERO MZ 138 LT 1,2,3</t>
  </si>
  <si>
    <t>JAIME OSPINO PATERNINA</t>
  </si>
  <si>
    <t>colcaribe@hotmail.com</t>
  </si>
  <si>
    <t>COL. MARIA MONTESORRI</t>
  </si>
  <si>
    <t>10.37782</t>
  </si>
  <si>
    <t>-75.47854</t>
  </si>
  <si>
    <t>URB VILLA RUBIA</t>
  </si>
  <si>
    <t>MZ D LT 6-10-11</t>
  </si>
  <si>
    <t>LUIS CASTILLA CUADRO</t>
  </si>
  <si>
    <t>colmariamontessori1@hotmail.com</t>
  </si>
  <si>
    <t>CENT. DE EDUCACIÓN EL RECREO (ANTES I.E. EL RECREO)</t>
  </si>
  <si>
    <t>10.1972</t>
  </si>
  <si>
    <t>-75.51492777777770</t>
  </si>
  <si>
    <t>EL RECREO</t>
  </si>
  <si>
    <t>EL RECREO CL 2 AV 7 No.80 D 54</t>
  </si>
  <si>
    <t>JORGE ELIECER GUARDO GONZALEZ</t>
  </si>
  <si>
    <t>6903987 - 3022934085</t>
  </si>
  <si>
    <t>info@cedurecreo.edu.co</t>
  </si>
  <si>
    <t>CORP. INF. BLANCA NIEVES</t>
  </si>
  <si>
    <t>10.43875</t>
  </si>
  <si>
    <t>-75.52221</t>
  </si>
  <si>
    <t>DANIEL LEMAITRE KRA 16 # 66-30</t>
  </si>
  <si>
    <t>MARIA MIRNA COGOLLO JULIO</t>
  </si>
  <si>
    <t>colegioblancanieves@yahoo.com</t>
  </si>
  <si>
    <t>COL. MODERNO DEL NORTE</t>
  </si>
  <si>
    <t>10.395485165016002</t>
  </si>
  <si>
    <t>-75.47828117207315</t>
  </si>
  <si>
    <t>LOS ALPES</t>
  </si>
  <si>
    <t>LOS ALPES CARRET LA CORDIALIDAD # 31 I -149</t>
  </si>
  <si>
    <t>BORIS ROSALES PADILLA</t>
  </si>
  <si>
    <t>rectoria@colegiomodernodelnorte.edu.co</t>
  </si>
  <si>
    <t>FUNDACIÓN EDUCATIVA CRISTO REY DE REYES</t>
  </si>
  <si>
    <t>10.40531</t>
  </si>
  <si>
    <t>-75.48382</t>
  </si>
  <si>
    <t>SECTOR PROGRESO CALLE 32 B No. 65 - 51</t>
  </si>
  <si>
    <t>JUDITH MEJIA DE TAPIAS</t>
  </si>
  <si>
    <t>fundecreyes@gmail.com</t>
  </si>
  <si>
    <t>INST. JUAN JACOBO ROUSSEAU</t>
  </si>
  <si>
    <t>10.38262</t>
  </si>
  <si>
    <t>-75.49831</t>
  </si>
  <si>
    <t>VILLA LORENA</t>
  </si>
  <si>
    <t>URB VILLA LORENA MZ C LT 1 DG 4 A ET EL CAMPESTRE</t>
  </si>
  <si>
    <t>RAMON PEREZ GULFO</t>
  </si>
  <si>
    <t>INST. LAMPARA MARAVILLOSA</t>
  </si>
  <si>
    <t>10.40666</t>
  </si>
  <si>
    <t>-75.50025</t>
  </si>
  <si>
    <t>CASTILLETE</t>
  </si>
  <si>
    <t>URB CASTILLETE MZ K LOTE 6</t>
  </si>
  <si>
    <t>DAVID MANOTAS PALMA</t>
  </si>
  <si>
    <t>institutolamparamaravillosa@hotmail.com</t>
  </si>
  <si>
    <t>JARD. INF. MI BELLO RINCON</t>
  </si>
  <si>
    <t>10.41455</t>
  </si>
  <si>
    <t>-75.53344</t>
  </si>
  <si>
    <t xml:space="preserve">MANGA CALLEJON DANDY calle 29A # 21 A 23 </t>
  </si>
  <si>
    <t xml:space="preserve">YURIS DEL ROSARIO GONZALEZ BARRIOS </t>
  </si>
  <si>
    <t>gimnasioabriendocaminos@gmail.com</t>
  </si>
  <si>
    <t>INST. CHIQUITINES</t>
  </si>
  <si>
    <t>10.38933266999354</t>
  </si>
  <si>
    <t>-75.50450095815164</t>
  </si>
  <si>
    <t>NUEVO BOSQUE TRANV 53 # 29F 43</t>
  </si>
  <si>
    <t>BENITA ORTEGA RODRIGUEZ</t>
  </si>
  <si>
    <t>inst.chiquitines@gmail.com</t>
  </si>
  <si>
    <t>CORP. INST. EDUC. DEL SOCORRO</t>
  </si>
  <si>
    <t>10.38457</t>
  </si>
  <si>
    <t>-75.48106</t>
  </si>
  <si>
    <t>PL 500 B MZ 77 LT 6</t>
  </si>
  <si>
    <t>BERTA CONEO ALVAREZ</t>
  </si>
  <si>
    <t>ciescolegio@gmail.com</t>
  </si>
  <si>
    <t>INST. INF. PABLO MONTESINOS</t>
  </si>
  <si>
    <t>10.39203</t>
  </si>
  <si>
    <t>-75.49308</t>
  </si>
  <si>
    <t>LA TRONCAL</t>
  </si>
  <si>
    <t>URB. LA TRONCAL MANZ B LOTE 10</t>
  </si>
  <si>
    <t>TAMIRA PACHECO ROSERO</t>
  </si>
  <si>
    <t>institutopablomontesinos@hotmail.com</t>
  </si>
  <si>
    <t>INST. METROPOLITANO DE C/GENA.</t>
  </si>
  <si>
    <t>10.35758</t>
  </si>
  <si>
    <t>-75.48223</t>
  </si>
  <si>
    <t>MZ 26 LT 10 SC VALENTINA</t>
  </si>
  <si>
    <t>ORFELINA NARVAEZ DEL RIO</t>
  </si>
  <si>
    <t>No tiene</t>
  </si>
  <si>
    <t>insmecartagena@gmail.com</t>
  </si>
  <si>
    <t>CENT DE EDUCACION INFANTIL ASPAEN PEPE GRILLO ALBORADA</t>
  </si>
  <si>
    <t>10.40956</t>
  </si>
  <si>
    <t>-75.55152</t>
  </si>
  <si>
    <t>BOCAGRANDE</t>
  </si>
  <si>
    <t>Bocagrande, Cra 1 N°11-82</t>
  </si>
  <si>
    <t>JULIANA BERRIO BERRIO</t>
  </si>
  <si>
    <t>6652134 - 6657748</t>
  </si>
  <si>
    <t>juliana.berrio@aspaen.edu.co</t>
  </si>
  <si>
    <t>GIMN. CREATIVO JUAN PABLO</t>
  </si>
  <si>
    <t>10.38119</t>
  </si>
  <si>
    <t>-75.49627</t>
  </si>
  <si>
    <t>Mz 74 LT 2 ET 7</t>
  </si>
  <si>
    <t>MARTHA ARAUJO DEL RIO</t>
  </si>
  <si>
    <t>gimcreativojpablo@outlook.com</t>
  </si>
  <si>
    <t>FUND. R.E.I PARA LA REHABILITACION INTEGRAL I.P.S</t>
  </si>
  <si>
    <t>10.40821</t>
  </si>
  <si>
    <t>-75.50052</t>
  </si>
  <si>
    <t>OLAYA HERRERA KRA50A -URB LOS ALAMOS # 31B-12</t>
  </si>
  <si>
    <t>MONICA BUSTAMANTE OROZCO</t>
  </si>
  <si>
    <t>6697427, 6697881</t>
  </si>
  <si>
    <t>rector@fundacionrei.org</t>
  </si>
  <si>
    <t>INST. MIGUEL DE CERVANTES</t>
  </si>
  <si>
    <t>10.40535544272630</t>
  </si>
  <si>
    <t>-75.51496121343170</t>
  </si>
  <si>
    <t>3ER CLLJON DE AMBERES # 27-86</t>
  </si>
  <si>
    <t>MARIA VICTORIA GALLEGO CANO</t>
  </si>
  <si>
    <t>gimnasiocervantesdecartagena15@gmail.com</t>
  </si>
  <si>
    <t>INST. INF. FEDERICO FROBEL</t>
  </si>
  <si>
    <t>10.40169</t>
  </si>
  <si>
    <t>-75.47367</t>
  </si>
  <si>
    <t>LAS PALMERAS</t>
  </si>
  <si>
    <t>URB LAS PALMERAS M 6 LOTE 4</t>
  </si>
  <si>
    <t>MARELVIS BORNACHERA CHARRIS</t>
  </si>
  <si>
    <t>corpo_fedefrobel@hotmail.com</t>
  </si>
  <si>
    <t>INST. ANGLO AMERICANO DE C/GENA.</t>
  </si>
  <si>
    <t>10.39952</t>
  </si>
  <si>
    <t>-75.47208</t>
  </si>
  <si>
    <t>MZ 26 LT 16</t>
  </si>
  <si>
    <t>LUDYS JULIO ROMERO</t>
  </si>
  <si>
    <t>ludisjuly@hotmail.com</t>
  </si>
  <si>
    <t>CENT. DE ENSEÑANZA HIJOS DE BOLIVAR</t>
  </si>
  <si>
    <t>10.39680412350990</t>
  </si>
  <si>
    <t>-75.4765663046242</t>
  </si>
  <si>
    <t>DIAG 32 # 71-42 AVE 13 DE JUNIO</t>
  </si>
  <si>
    <t>ADELAIDA MARTHA MANOSALVA GONZALEZ</t>
  </si>
  <si>
    <t>cehibol@gmail.com</t>
  </si>
  <si>
    <t>FUND. CENT. EDUC. LAS PALMERAS</t>
  </si>
  <si>
    <t>10.40028</t>
  </si>
  <si>
    <t>-75.47223</t>
  </si>
  <si>
    <t>URB LAS PALMERAS MZ 12 L 17 - 21</t>
  </si>
  <si>
    <t>LIDUVINA VALDELAMAR</t>
  </si>
  <si>
    <t>funcepal@hotmail.com</t>
  </si>
  <si>
    <t>C.E MI DESPERTAR</t>
  </si>
  <si>
    <t>10.39612</t>
  </si>
  <si>
    <t>-75.49886</t>
  </si>
  <si>
    <t xml:space="preserve">CALAMARES MANZ 40 L 12 1A ETAPA </t>
  </si>
  <si>
    <t>NELFY CASTRO ESTREMOR</t>
  </si>
  <si>
    <t>cemide31100@gmail.com</t>
  </si>
  <si>
    <t>CORP. EDUCATIVA COLEGIO ALTER - ALTERIS</t>
  </si>
  <si>
    <t>10.383483279824253</t>
  </si>
  <si>
    <t>-75.503896642744</t>
  </si>
  <si>
    <t>SANTA CLARA</t>
  </si>
  <si>
    <t>URB SANTA CLARA MZ Q LOTES 1-2-3-4</t>
  </si>
  <si>
    <t>LUIS ALFREDO ALVAREZ MANTILLA</t>
  </si>
  <si>
    <t>6674111-6431083-3006909931</t>
  </si>
  <si>
    <t>info@colegioalteralteris.edu.co</t>
  </si>
  <si>
    <t>CORP. EDUC. JORGE ELIECER GAITAN DE C/GENA</t>
  </si>
  <si>
    <t>10.40713046671466</t>
  </si>
  <si>
    <t>-75.51991207995952</t>
  </si>
  <si>
    <t>PRADO CLL LAUREANO GOMEZ # 22-109</t>
  </si>
  <si>
    <t>ABEL MORELO CHICA</t>
  </si>
  <si>
    <t>cejeg@hotmail.com</t>
  </si>
  <si>
    <t>CORPORACIÓN EDUCATIVA MADDOX</t>
  </si>
  <si>
    <t>-75.48385</t>
  </si>
  <si>
    <t>LOS ALPES TR 71 B # 31F-21</t>
  </si>
  <si>
    <t>MARTHA LUCIA HOGIS POLO</t>
  </si>
  <si>
    <t>corporacioneducativamaddox@hotmail.com</t>
  </si>
  <si>
    <t>INST. SAN ISIDRO LABRADOR</t>
  </si>
  <si>
    <t>10.39088</t>
  </si>
  <si>
    <t>-75.51437</t>
  </si>
  <si>
    <t>BOSQUE SAN ISIDRO CLL 1A LABRADOR # 52-18</t>
  </si>
  <si>
    <t>EMIT MORILLO VALDELAMAR</t>
  </si>
  <si>
    <t>6621029 - 3016546944</t>
  </si>
  <si>
    <t>educativosanisidro1985@gmail.com</t>
  </si>
  <si>
    <t>INST. MODERNO EL CARMEN</t>
  </si>
  <si>
    <t>10.39868</t>
  </si>
  <si>
    <t>-75.48921</t>
  </si>
  <si>
    <t>URB GAVIOTAS MANZ 19 L 3 ETAPA 2A</t>
  </si>
  <si>
    <t>LERWIS ORTIZ GARCIA</t>
  </si>
  <si>
    <t>insmodernoelcarmen@hotmail.com</t>
  </si>
  <si>
    <t>INST. JORGE LUIS BORGES</t>
  </si>
  <si>
    <t>10.38254</t>
  </si>
  <si>
    <t>-75.48781</t>
  </si>
  <si>
    <t>MZ 5 LT 3 ET 3</t>
  </si>
  <si>
    <t>DENNIS PEREZ GONZALEZ</t>
  </si>
  <si>
    <t>dennipg@outlook.com</t>
  </si>
  <si>
    <t>CORPORACION JEAN ITARD</t>
  </si>
  <si>
    <t>10.37877</t>
  </si>
  <si>
    <t>-77.48471</t>
  </si>
  <si>
    <t>EL SOCORRO, MZ 77 LT 5 PL 500 B</t>
  </si>
  <si>
    <t>KARLA MENDOZA RUIZ</t>
  </si>
  <si>
    <t>jeanitardcorporacion@gmail.com</t>
  </si>
  <si>
    <t>INST. EDUCATIVO JAIVEL</t>
  </si>
  <si>
    <t>10.40784605454180</t>
  </si>
  <si>
    <t>-75.4966278982473</t>
  </si>
  <si>
    <t>O HERRERA SECT 11 DE NOV CLL DE LA ARROCERA #5511</t>
  </si>
  <si>
    <t>MARLENE SAN JUAN RIOS</t>
  </si>
  <si>
    <t>rjaimesv2810@hotmail.com</t>
  </si>
  <si>
    <t>COL. GIMN. MOMPIANO</t>
  </si>
  <si>
    <t>10.45756</t>
  </si>
  <si>
    <t>-75.50719</t>
  </si>
  <si>
    <t>CIELO MAR</t>
  </si>
  <si>
    <t>ANILLO VIAL  CLE 20 # 10-60 CIELO MAR</t>
  </si>
  <si>
    <t>ADRIANA VEGA LOMBANA</t>
  </si>
  <si>
    <t>6567340-6567341</t>
  </si>
  <si>
    <t>rector@mompiano.edu.co</t>
  </si>
  <si>
    <t>INST. COLOMBO HOLANDES</t>
  </si>
  <si>
    <t>10.37116</t>
  </si>
  <si>
    <t>-75.47447</t>
  </si>
  <si>
    <t>SC SIERRITA 4 C  31</t>
  </si>
  <si>
    <t>JESUS FUENTES PUENTES</t>
  </si>
  <si>
    <t>colomboholandes@gmail.com</t>
  </si>
  <si>
    <t>CENTRO EDUCATIVO  DE NIVELACION C.E.N.</t>
  </si>
  <si>
    <t>10.383245786368759</t>
  </si>
  <si>
    <t>-75.46747597965638</t>
  </si>
  <si>
    <t>BARRIO TERNERA DIAGONAL 31 N 83 -128</t>
  </si>
  <si>
    <t>KETTY ACUÑA COCK</t>
  </si>
  <si>
    <t>cen.cartagena@hotmail.com</t>
  </si>
  <si>
    <t>INST. EDUC. IVAN ILLICH</t>
  </si>
  <si>
    <t>10.43171</t>
  </si>
  <si>
    <t>-75.52937</t>
  </si>
  <si>
    <t xml:space="preserve">PASEO BOLIVAR CALLE EL PROGRESO No. 18- 67 </t>
  </si>
  <si>
    <t>NELSY MORALES BARRIOS</t>
  </si>
  <si>
    <t>nemoba226@hotmail.com</t>
  </si>
  <si>
    <t>FUND.INST. ALEGRIA DE SABER</t>
  </si>
  <si>
    <t>NUEVO BOSQUE MANZ 78 L 5 7A ETAPA</t>
  </si>
  <si>
    <t>ONISA DEL ROSARIO OSTAGAR BELLIDO</t>
  </si>
  <si>
    <t>institutoalegriadelsaber@hotmail.com</t>
  </si>
  <si>
    <t>INST. INTEGRAL NUEVA COLOMBIA</t>
  </si>
  <si>
    <t>10.42109</t>
  </si>
  <si>
    <t>-75.51945</t>
  </si>
  <si>
    <t>LA MARIA CL 45 # 30-34</t>
  </si>
  <si>
    <t>MIRNA RUIZ REALES</t>
  </si>
  <si>
    <t>integralnuevacolombia@yahoo.es</t>
  </si>
  <si>
    <t>COL. ROBIN HOOD</t>
  </si>
  <si>
    <t>10.40990</t>
  </si>
  <si>
    <t>-75.51439</t>
  </si>
  <si>
    <t>CAMINO DEL MEDIO CLL 2ï¿½ # 39-13</t>
  </si>
  <si>
    <t>JOSEFA CARDENAS CARDENAS</t>
  </si>
  <si>
    <t>colrobinhood@hotmail.com</t>
  </si>
  <si>
    <t>INST. CRISTIANO REMY</t>
  </si>
  <si>
    <t>10.39150</t>
  </si>
  <si>
    <t>-75.50420</t>
  </si>
  <si>
    <t>NUEVO BOSQUE TRNV 48 DIAG 30 29 E 62</t>
  </si>
  <si>
    <t xml:space="preserve">ANDREA CANTILLO AVENDAÑO </t>
  </si>
  <si>
    <t>institutocristianoremy@hotmail.com</t>
  </si>
  <si>
    <t>GIMN. MODERNO DE CARTAGENA</t>
  </si>
  <si>
    <t>10.41810</t>
  </si>
  <si>
    <t>-75.53309</t>
  </si>
  <si>
    <t xml:space="preserve">Pie de la Popa,  Calle 29 B No. 20A - 83  </t>
  </si>
  <si>
    <t>ALICIA DEL CARMEN  BARRIOS NAVARRO</t>
  </si>
  <si>
    <t>rectoria@gimdecar.edu.co</t>
  </si>
  <si>
    <t>COL. MODELO DE LA COSTA</t>
  </si>
  <si>
    <t>10.43224</t>
  </si>
  <si>
    <t>-75.54393</t>
  </si>
  <si>
    <t>CABRERO</t>
  </si>
  <si>
    <t>AV. SANTANDER EL CRABRERO # 41-154</t>
  </si>
  <si>
    <t>IGNACIA MARTINEZ ESQUIVEL</t>
  </si>
  <si>
    <t>imares419@hotmail.com</t>
  </si>
  <si>
    <t>COL. LA SABIDURIA</t>
  </si>
  <si>
    <t>10.40090537888990</t>
  </si>
  <si>
    <t>-75.4708438126945</t>
  </si>
  <si>
    <t>SAN FERNANDO CLL 15 # 81B-08</t>
  </si>
  <si>
    <t>CARLINA HERNANDEZ HERNANDEZ</t>
  </si>
  <si>
    <t>corporacioncolegiolasabiduria@gmail.com</t>
  </si>
  <si>
    <t>COL. SANTO TOMAS DE AQUINO</t>
  </si>
  <si>
    <t>10,38904</t>
  </si>
  <si>
    <t>-75.47702</t>
  </si>
  <si>
    <t>SANTA MONICA</t>
  </si>
  <si>
    <t>CL 30 B 78 85</t>
  </si>
  <si>
    <t>DALIA ALCALA ZARANTE</t>
  </si>
  <si>
    <t>colsantotomasdeaquino1@gmail.com</t>
  </si>
  <si>
    <t>CORP. EDUCATIVA LA CONCEPCION</t>
  </si>
  <si>
    <t>LOS CORALES</t>
  </si>
  <si>
    <t>LOS CORALES MZ Q LT 8</t>
  </si>
  <si>
    <t>GLORIA INES ALVAREZ MANTILLA</t>
  </si>
  <si>
    <t>info@colegiolaconcepcion.com.co</t>
  </si>
  <si>
    <t>INST. SKINNER II  (ANT.-JARD. INF. SKINNER II)</t>
  </si>
  <si>
    <t>10.48189</t>
  </si>
  <si>
    <t>-75.49226</t>
  </si>
  <si>
    <t>LA BOQUILLA CRA 3 # 74-45</t>
  </si>
  <si>
    <t>ROSA ESTHER MANGA OROZCO</t>
  </si>
  <si>
    <t>institutoskinner@hotmail.com</t>
  </si>
  <si>
    <t>INST. EDUCATIVO  PRINCIPE DE PAZ</t>
  </si>
  <si>
    <t>10.38677</t>
  </si>
  <si>
    <t>-75.48610</t>
  </si>
  <si>
    <t>MZ 36 LT 3 ET 4</t>
  </si>
  <si>
    <t>GILDA MARIA LLAMAS RUIZ</t>
  </si>
  <si>
    <t>gildamariallamas@hotmail.com</t>
  </si>
  <si>
    <t>CORP. TECNICA INSTITUTO ROCHY</t>
  </si>
  <si>
    <t>10.43419272070850</t>
  </si>
  <si>
    <t>-75.52258897037850</t>
  </si>
  <si>
    <t>DANIEL LEMAITRE ST LA HEROICA CL 64 # 19-12</t>
  </si>
  <si>
    <t>ROSA RODRIGUEZ ARANGO</t>
  </si>
  <si>
    <t>corporrochy@hotmail.com</t>
  </si>
  <si>
    <t>INST. GUADALUPE</t>
  </si>
  <si>
    <t>10.39013</t>
  </si>
  <si>
    <t>-75.48289</t>
  </si>
  <si>
    <t>MZ 10S 15 ET 4</t>
  </si>
  <si>
    <t>IRINA BABILONIA IBARRA</t>
  </si>
  <si>
    <t>institutoguadalupe@hotmail.com</t>
  </si>
  <si>
    <t>CORP.INSTITUTO DOCENTE DEL CARIBE</t>
  </si>
  <si>
    <t>10.40866311008840</t>
  </si>
  <si>
    <t>-75.45613392659630</t>
  </si>
  <si>
    <t>CALLE SANTA CRUZ (30A) No. 50-97</t>
  </si>
  <si>
    <t>ARNOLD  BARRIOS PAEZ</t>
  </si>
  <si>
    <t>idc146@yahoo.es</t>
  </si>
  <si>
    <t>INST. LOS CORALES (JARD. INF. LOS CORALES)</t>
  </si>
  <si>
    <t>10.38726</t>
  </si>
  <si>
    <t>-75.49923</t>
  </si>
  <si>
    <t>URB LOS CORALES MZ N LT 5</t>
  </si>
  <si>
    <t>MIRNA CABEZA MARTINEZ</t>
  </si>
  <si>
    <t>ilcorales@hotmail.com</t>
  </si>
  <si>
    <t>COL. ALBORADA INFANTIL DE CHILE</t>
  </si>
  <si>
    <t>10.39537</t>
  </si>
  <si>
    <t>-75.51280</t>
  </si>
  <si>
    <t>CHILE MZA 48 LTE 4 MZA 48 LTE 10</t>
  </si>
  <si>
    <t>ALEXIS  LOPEZ VARGAS</t>
  </si>
  <si>
    <t>alboradacolegio@hotmail.com</t>
  </si>
  <si>
    <t>COL. CRISTIANO LUZ Y VERDAD</t>
  </si>
  <si>
    <t>10.42821</t>
  </si>
  <si>
    <t>-75.51620</t>
  </si>
  <si>
    <t>SAN FRANCISCO CRA 34 # 78-26 SECT PARAISO</t>
  </si>
  <si>
    <t>LOURDES ROJAS CASTRO</t>
  </si>
  <si>
    <t>lourdesrojas@yahoo.com</t>
  </si>
  <si>
    <t>COL. GIMNASIO FUTURO DE COLOMBIA</t>
  </si>
  <si>
    <t>EL PRADO CL 1ERA DE SAN NICOLAS # 29B-44</t>
  </si>
  <si>
    <t>YAMITH CORONADO</t>
  </si>
  <si>
    <t>6692236-3104217348</t>
  </si>
  <si>
    <t>futurodecolombia@hotmail.com</t>
  </si>
  <si>
    <t>COL. SAN NICOLAS DE LA ROCA</t>
  </si>
  <si>
    <t>10.40801</t>
  </si>
  <si>
    <t>-75.51781</t>
  </si>
  <si>
    <t>MARIA AUXILIADORA</t>
  </si>
  <si>
    <t>PRADO URB MA AUXILIADORA KRA 36 #36-61</t>
  </si>
  <si>
    <t>NURIS GULFO MARRUGO</t>
  </si>
  <si>
    <t>6436915 - 3135192352</t>
  </si>
  <si>
    <t>colegiosannicolasdelaroca@gmail.com</t>
  </si>
  <si>
    <t>INST. LOS ANGELITOS</t>
  </si>
  <si>
    <t>10.40626</t>
  </si>
  <si>
    <t>-75.48088</t>
  </si>
  <si>
    <t xml:space="preserve"> SECTOR  ESTELA # 68-40</t>
  </si>
  <si>
    <t>YERLY MONTT CASTRO</t>
  </si>
  <si>
    <t>institutolosangelitos@hotmail.com</t>
  </si>
  <si>
    <t>CORP. INST PROGRESO SOCIAL (ANTES INST. MIXTO LOS PAYASITOS)</t>
  </si>
  <si>
    <t>10.3755379969657</t>
  </si>
  <si>
    <t>-75.48251310376490</t>
  </si>
  <si>
    <t>CONSOLATA SC PARAISO MZ A LT 11</t>
  </si>
  <si>
    <t>MONICA LOPEZ SANCHEZ</t>
  </si>
  <si>
    <t>corp.institutoprogresosocial@gmail.com</t>
  </si>
  <si>
    <t>C.E INTEGRAL COLOMBIA CEICOL</t>
  </si>
  <si>
    <t>10.37955        10.38159</t>
  </si>
  <si>
    <t>-75.49702        -75.49556</t>
  </si>
  <si>
    <t>MZ 66 LT 1 ET 7</t>
  </si>
  <si>
    <t>GEOCONIS IRIARTE ESCOBAR</t>
  </si>
  <si>
    <t>ceicol@hotmail.com</t>
  </si>
  <si>
    <t>CORP. EDUCATIVA INST. FROBEL</t>
  </si>
  <si>
    <t>10.37900</t>
  </si>
  <si>
    <t>-75.49993</t>
  </si>
  <si>
    <t>ALTOS DEL CAMPESTRE</t>
  </si>
  <si>
    <t xml:space="preserve"> MZ 10 LT 7</t>
  </si>
  <si>
    <t>MARIELA OSORIO DE GANEM</t>
  </si>
  <si>
    <t>directora@institutofrobel.edu.co</t>
  </si>
  <si>
    <t>ESC. MIXTA COMUNITARIA 7 DE DICIEMBRE</t>
  </si>
  <si>
    <t>SC NUEVA VENECIA MZ A LT 2 A</t>
  </si>
  <si>
    <t>CRISTINA MACHUCA OVIEDO</t>
  </si>
  <si>
    <t>escuelamixta7dediciembre@gmail.com</t>
  </si>
  <si>
    <t>C.E ESTRELLAS DEL PORVENIR</t>
  </si>
  <si>
    <t>-75.47823</t>
  </si>
  <si>
    <t>VIEJO PORVENIR CALLE LAS ACACIAS # 73-49</t>
  </si>
  <si>
    <t>INDIRA GUZMAN SEPULVEDA</t>
  </si>
  <si>
    <t>cedespo@hotmail.com</t>
  </si>
  <si>
    <t>C.E NELSON MANDELA</t>
  </si>
  <si>
    <t>EL SOCORRO, MZ 69 LT 21 PL 500 B</t>
  </si>
  <si>
    <t>ONELIA GOMEZ BLANCO</t>
  </si>
  <si>
    <t>academicomandela@outlook.com</t>
  </si>
  <si>
    <t>INST. SONRISITAS ALEGRES</t>
  </si>
  <si>
    <t>10.38834</t>
  </si>
  <si>
    <t>-75.50088</t>
  </si>
  <si>
    <t>LOS CORALES MZ F LT 23</t>
  </si>
  <si>
    <t>YEIMI GUAPI CORCHO</t>
  </si>
  <si>
    <t>institutosonrisitasalegres@hotmail.com</t>
  </si>
  <si>
    <t>ASPAEN GIMN. CARTAGENA DE INDIAS</t>
  </si>
  <si>
    <t>10.53724</t>
  </si>
  <si>
    <t>-75.45542</t>
  </si>
  <si>
    <t>ANILLO VIAL KM 11</t>
  </si>
  <si>
    <t>PATRICIA INES CASTRO VILLAMIZAR</t>
  </si>
  <si>
    <t>6424344 6424345</t>
  </si>
  <si>
    <t>INST.  EDUCATIVO  EL PARAISO</t>
  </si>
  <si>
    <t>10.38238</t>
  </si>
  <si>
    <t>-75.47374</t>
  </si>
  <si>
    <t>KR 81 22 A 05</t>
  </si>
  <si>
    <t>ISABEL ROJANO HERNANDEZ</t>
  </si>
  <si>
    <t>ined.elparaiso@gmail.com</t>
  </si>
  <si>
    <t>COL. CAMINO DEL CORAL DE CARTAGENA</t>
  </si>
  <si>
    <t>10.38638</t>
  </si>
  <si>
    <t>-75.47322</t>
  </si>
  <si>
    <t>ALAMEDA LA VICTORIA</t>
  </si>
  <si>
    <t>ALAMEDA LA VICTORIA MZ B LOTE 8</t>
  </si>
  <si>
    <t>GUILLERMO JOSE DAGER PEREZ</t>
  </si>
  <si>
    <t>6816211 - 6816391</t>
  </si>
  <si>
    <t>FUND. EDUC. INST. ECOLOGICO BARBACOAS</t>
  </si>
  <si>
    <t>10.23855</t>
  </si>
  <si>
    <t>-75.55962</t>
  </si>
  <si>
    <t>BARU</t>
  </si>
  <si>
    <t>SANTA ANA - ISLA BARU</t>
  </si>
  <si>
    <t>MARIA CRISTINA OCHOA ZULUAGA</t>
  </si>
  <si>
    <t>(031)5933010 EXT 1180</t>
  </si>
  <si>
    <t>rectoriabaru@colegiosminutodedios.edu.co</t>
  </si>
  <si>
    <t>COL. LA ENSEÑANZA</t>
  </si>
  <si>
    <t>10.41571</t>
  </si>
  <si>
    <t>-75.53789</t>
  </si>
  <si>
    <t xml:space="preserve">MANGA CARRERA 19 No. 26-94 TERCER CALLEJON SEDE PRINCIPAL </t>
  </si>
  <si>
    <t xml:space="preserve">JESUS ISAAC ESCOBAR ARTEAGA </t>
  </si>
  <si>
    <t>6604750 6604688</t>
  </si>
  <si>
    <t>rector2020@gmail.com</t>
  </si>
  <si>
    <t>COL. SAN RAFAEL ARCANGEL</t>
  </si>
  <si>
    <t>10.43239</t>
  </si>
  <si>
    <t>-75.53248</t>
  </si>
  <si>
    <t>TORICES KRA 16 # 47-56</t>
  </si>
  <si>
    <t>ALVARO LUIS TUÑON HERAS</t>
  </si>
  <si>
    <t>colegio_sanrafaelarcangel@hotmail.com</t>
  </si>
  <si>
    <t>COL. DE LAS AMERICAS</t>
  </si>
  <si>
    <t xml:space="preserve">10.437023722135416 </t>
  </si>
  <si>
    <t>-75.5229346257485</t>
  </si>
  <si>
    <t>DANIEL LEMAITRE CRA 17 # 65-08</t>
  </si>
  <si>
    <t>EDINSA MARIA CARRILLO PADILLA</t>
  </si>
  <si>
    <t>coleamericas-98@hotmail.com</t>
  </si>
  <si>
    <t>INST. JHON DEWEY</t>
  </si>
  <si>
    <t>10.39764</t>
  </si>
  <si>
    <t>LOS ALPES TV 71D # 71E-113</t>
  </si>
  <si>
    <t>WILMER CABARCAS GARCIA</t>
  </si>
  <si>
    <t>wilmerantoniocabarcasgarcia@gmail.com</t>
  </si>
  <si>
    <t>CORP. C.E. INTEGRAL EL RODEO</t>
  </si>
  <si>
    <t>Olaya HERRERA SEC PUNTILLA CLLE SANMARTIN NUM 58A 33</t>
  </si>
  <si>
    <t>YORCELIS FRANCO TEHERAN</t>
  </si>
  <si>
    <t>rodeocorporacion2019.educ@gmail.com</t>
  </si>
  <si>
    <t>COL. INTEGRAL DEL NORTE ( ANTES INST. CLASE INFANTIL)</t>
  </si>
  <si>
    <t>10.38933</t>
  </si>
  <si>
    <t>-75.47161</t>
  </si>
  <si>
    <t>EL RECREO CL 5 80 A 42</t>
  </si>
  <si>
    <t>YOLEIDA BARRIOS GUARNIZO</t>
  </si>
  <si>
    <t>6748216-6817211</t>
  </si>
  <si>
    <t>yoleidabarriosg@colegiointegraldelnorte.edu.co</t>
  </si>
  <si>
    <t>INST. EDUC. LOS CREADORES</t>
  </si>
  <si>
    <t>10.37386</t>
  </si>
  <si>
    <t>-75.47418</t>
  </si>
  <si>
    <t xml:space="preserve">SAN FERNANDO </t>
  </si>
  <si>
    <t>SAN FERNANDO ST SIMON BOLIVAR CL 5 81 B 24</t>
  </si>
  <si>
    <t>YADIRA REYES BALANTA</t>
  </si>
  <si>
    <t>loscreadores0820@hotmail.com</t>
  </si>
  <si>
    <t>CORP. C.E RABY</t>
  </si>
  <si>
    <t>SC ANDRES PASTRANA MZ 17 LT 1, 2</t>
  </si>
  <si>
    <t>GREYS CORTES SANMARTIN</t>
  </si>
  <si>
    <t>centroeduraby@hotmail.es</t>
  </si>
  <si>
    <t>CORP. EDUC. LOS PEQUEÑOS SABIOS</t>
  </si>
  <si>
    <t>10.38990</t>
  </si>
  <si>
    <t>-75.45279</t>
  </si>
  <si>
    <t>SC LOS COCOS MZ 4 LT 1</t>
  </si>
  <si>
    <t>ANA TERESA OROZCO DE SIERRA</t>
  </si>
  <si>
    <t>grandessabios@outlook.com</t>
  </si>
  <si>
    <t>FUND. ED. JHON DEWEY ( ANTES FUND. INST. RONDA MAGICA)</t>
  </si>
  <si>
    <t>10.36844772347910</t>
  </si>
  <si>
    <t>-75.48313203500810</t>
  </si>
  <si>
    <t>NAZARENO</t>
  </si>
  <si>
    <t>MZ D LT  16 18</t>
  </si>
  <si>
    <t>ALTAIR PEREZ FRIAS</t>
  </si>
  <si>
    <t>fundewey@hotmail.com</t>
  </si>
  <si>
    <t>FUNDACION INSTITUTO DE HABILITACION EL ROSARIO</t>
  </si>
  <si>
    <t>10.38321</t>
  </si>
  <si>
    <t>-75.47278</t>
  </si>
  <si>
    <t>kr 81 22 229</t>
  </si>
  <si>
    <t>ISABEL LARA OSPINO</t>
  </si>
  <si>
    <t>6816687 - 6522948</t>
  </si>
  <si>
    <t>fundacionelrosario@hotmail.com</t>
  </si>
  <si>
    <t>COL. BAUTISTA DIOS ES AMOR</t>
  </si>
  <si>
    <t>LA QUINTA CLL 1 DE LAS FLORES # 24-05</t>
  </si>
  <si>
    <t>CANDELARIA BERMUDEZ</t>
  </si>
  <si>
    <t>3126060640 - 3106155907</t>
  </si>
  <si>
    <t>colegiobautistadiosesamor@gmail.com</t>
  </si>
  <si>
    <t>INST.  EDUC. MI NUEVO HOGAR</t>
  </si>
  <si>
    <t>10.40992830882810</t>
  </si>
  <si>
    <t>-75.45594906714590</t>
  </si>
  <si>
    <t>EL POZON KRA 88 M 105 L 15</t>
  </si>
  <si>
    <t>DIANA  MORALES PADILLA</t>
  </si>
  <si>
    <t>yepimo@hotmail.com</t>
  </si>
  <si>
    <t>INST. NUEVA LUZ DE ESPERANZA</t>
  </si>
  <si>
    <t>BOQUILLA ST LA PLAYA CRA C N 97-98</t>
  </si>
  <si>
    <t>AMAURY NARVAEZ WOODBINES</t>
  </si>
  <si>
    <t>6648682-6567182</t>
  </si>
  <si>
    <t>infocasaitaliaong@gmail.com</t>
  </si>
  <si>
    <t>CORP. C.E. COMUNITARIO AMOR A MI PATRIA</t>
  </si>
  <si>
    <t>SC MARTA CURI MZ A LT 35</t>
  </si>
  <si>
    <t>YORLENIS VANESSA SANTOS MENA</t>
  </si>
  <si>
    <t>corpoamor@hotmail.com</t>
  </si>
  <si>
    <t>COL. COMUNITARIO CAMINO DE LUZ Y ESPERANZA</t>
  </si>
  <si>
    <t>SUCRE</t>
  </si>
  <si>
    <t>SC VILLA ROSA MZ B LT 7</t>
  </si>
  <si>
    <t>BLANCA CELORIO VALENCIA</t>
  </si>
  <si>
    <t>celorio50@hotmail.com</t>
  </si>
  <si>
    <t>C.E INTEGRAL APRENDER CON ALEGRIA</t>
  </si>
  <si>
    <t>10.38459</t>
  </si>
  <si>
    <t>-75.47805</t>
  </si>
  <si>
    <t>MZ 40 LT 2 PLAN 250</t>
  </si>
  <si>
    <t>FELICIANA BARRIOS TORRES</t>
  </si>
  <si>
    <t>aprenderconalegria2020@gmail.com</t>
  </si>
  <si>
    <t>COL. MIXTO NUEVO PORVENIR</t>
  </si>
  <si>
    <t>10.41183650676550</t>
  </si>
  <si>
    <t>-75.45389509147630</t>
  </si>
  <si>
    <t>EL POZON MZA 159 LOTE 12 SECT 1RO DE MAYO</t>
  </si>
  <si>
    <t xml:space="preserve">EDGAR  ANTONIO MORENO RUIZ </t>
  </si>
  <si>
    <t>blasramos7@hotmail.com</t>
  </si>
  <si>
    <t>INST. CENTRAL DE COLOMBIA PARA ADULTOS(ICCA)</t>
  </si>
  <si>
    <t>10.39543</t>
  </si>
  <si>
    <t>-75.49048</t>
  </si>
  <si>
    <t>VILLA SANDRA</t>
  </si>
  <si>
    <t>VILLA SANDRA MANZANA B LOTE 2</t>
  </si>
  <si>
    <t>MOISES DAVID RAMOS RESTAN</t>
  </si>
  <si>
    <t>iccacoordinador@hotmail.com</t>
  </si>
  <si>
    <t>CENT. EDUC. EDUCANDO PARA LA PAZ "CEDUPAZ"</t>
  </si>
  <si>
    <t>10.42651613712390</t>
  </si>
  <si>
    <t>-75.5175459327145</t>
  </si>
  <si>
    <t>URB HUELLAS JUAN PABLO II</t>
  </si>
  <si>
    <t>MZ V LT 01</t>
  </si>
  <si>
    <t>AVIDIS JAVIER GARCIA BETTIN</t>
  </si>
  <si>
    <t>cedupazprincipal@gmail.com</t>
  </si>
  <si>
    <t>INST. SAN JUAN DE DIOS</t>
  </si>
  <si>
    <t>10.39014</t>
  </si>
  <si>
    <t>-75.48425</t>
  </si>
  <si>
    <t>BLAS DE LEZO MZ G LT 26 ET 1</t>
  </si>
  <si>
    <t>ARACELYS APARICIO RIOS</t>
  </si>
  <si>
    <t>institutosanjuandedios2017@gmail.com</t>
  </si>
  <si>
    <t>COL. BILINGUE DE CARTAGENA</t>
  </si>
  <si>
    <t>10.40727</t>
  </si>
  <si>
    <t>-75.50092</t>
  </si>
  <si>
    <t>TESCA</t>
  </si>
  <si>
    <t>TESCA NUEVO C 31B N 50-82</t>
  </si>
  <si>
    <t>c.bilinguedecartagena@hotmail.com</t>
  </si>
  <si>
    <t xml:space="preserve">CORP. CENTRO EDUCATIVO COMUNITARIO FUENTE DE VALORES </t>
  </si>
  <si>
    <t>10.40896147837190</t>
  </si>
  <si>
    <t>-75.46249849587340</t>
  </si>
  <si>
    <t>EL POZON ST SAN NICOLAS M 257 L 9</t>
  </si>
  <si>
    <t>MARIA SEGURA MEDRANO</t>
  </si>
  <si>
    <t>cenefuvaruiz@hotmail.com</t>
  </si>
  <si>
    <t>JARD. INF.  LOS ANGELES (IE LOS ANGELES)</t>
  </si>
  <si>
    <t>MZ 2 LT 2 ET 2</t>
  </si>
  <si>
    <t>KATIA LARA PORRAS</t>
  </si>
  <si>
    <t>ins.edu_losangeles@hotmail.com</t>
  </si>
  <si>
    <t>FUND. INSTITUCION EDUCATIVA FUNASER</t>
  </si>
  <si>
    <t>MZ F LT 8 SC MARTA CURI</t>
  </si>
  <si>
    <t>ORFELINA MORALES FAJARDO</t>
  </si>
  <si>
    <t>funaramorservicio72@hotmail.com</t>
  </si>
  <si>
    <t>JARDIN INFANTIL MI PEQUEÑO ARTISTA</t>
  </si>
  <si>
    <t>-75.47094</t>
  </si>
  <si>
    <t>CL 6 80 B 61</t>
  </si>
  <si>
    <t>VICTORIA GARCIA JIMENEZ</t>
  </si>
  <si>
    <t>mipequenoartista@gmail.com</t>
  </si>
  <si>
    <t>CORP. DE EDUCACION  ESPECIAL MENTE ACTIVA</t>
  </si>
  <si>
    <t>10.38174</t>
  </si>
  <si>
    <t>-75.48791</t>
  </si>
  <si>
    <t>EL CARMELO</t>
  </si>
  <si>
    <t>CL COLOMBIA MZ B LT 20</t>
  </si>
  <si>
    <t>BETTY PINTO LEONES</t>
  </si>
  <si>
    <t>corpmenteactiva@hotmail.com</t>
  </si>
  <si>
    <t>CENT. EDUC. ALBERTO JIMENEZ FUENTES (ANTES MI ABUELO Y</t>
  </si>
  <si>
    <t>OLAYA HERRERA CARRERA 67 # 32B-60 ST PUNTILLA</t>
  </si>
  <si>
    <t>ENEIDA ESTHER PALACIOS GUZMAN</t>
  </si>
  <si>
    <t>promesadedios.ie@gmail.com</t>
  </si>
  <si>
    <t>INST.  REAL DEL CARIBE</t>
  </si>
  <si>
    <t>10.40103</t>
  </si>
  <si>
    <t>-75.47146</t>
  </si>
  <si>
    <t>URB LAS PALMERAS M 13 LOTE 5</t>
  </si>
  <si>
    <t>RAQUEL GUERRERO TORRES</t>
  </si>
  <si>
    <t>raquelgt2009@hotmail.com</t>
  </si>
  <si>
    <t>COL. JUAN PABLO II (C.E SONRISITAS)</t>
  </si>
  <si>
    <t>10.40742</t>
  </si>
  <si>
    <t>-75.49598</t>
  </si>
  <si>
    <t>SECTOR ONCE DE NOVIEMBRE # 53-86</t>
  </si>
  <si>
    <t>YASMIRA MERCADO CRUZ</t>
  </si>
  <si>
    <t>cjuanpablo2do@gmail.com</t>
  </si>
  <si>
    <t>COL. DIOS ES AMOR -SEDE CARTAGENA</t>
  </si>
  <si>
    <t>10.40868</t>
  </si>
  <si>
    <t>-75.46530</t>
  </si>
  <si>
    <t>TRANSV 54 N 60-863</t>
  </si>
  <si>
    <t>GUILLERMO RAMIREZ BRIZNEDA</t>
  </si>
  <si>
    <t>cda.gp@cdaeducacion.edu.co</t>
  </si>
  <si>
    <t>COL. FERNANDO DE ARAGON DE CARTAGENA</t>
  </si>
  <si>
    <t>10.41908</t>
  </si>
  <si>
    <t>-75.53121</t>
  </si>
  <si>
    <t>CALLE REAL N 21-20</t>
  </si>
  <si>
    <t>EDITH MARIA MONTERROSA CASTRO</t>
  </si>
  <si>
    <t>6660501 - 6666370</t>
  </si>
  <si>
    <t>colegiofernandodearagon@gmail.com</t>
  </si>
  <si>
    <t>FUND. INST. MIXTO EL NAZARENO</t>
  </si>
  <si>
    <t>TORICES CALLE PROGRESO # 13-140</t>
  </si>
  <si>
    <t>MAYTE CANDELARIA GAVIRIA OSPINO</t>
  </si>
  <si>
    <t>instnazareno2012@hotmail.com</t>
  </si>
  <si>
    <t>I.E COMUNITARIA LIRIO DE LOS VALLES</t>
  </si>
  <si>
    <t>10.37235</t>
  </si>
  <si>
    <t>-75.50150</t>
  </si>
  <si>
    <t>BELLAVISTA</t>
  </si>
  <si>
    <t>BELLAVISTA MZ 2 LT M CL 57 A 111</t>
  </si>
  <si>
    <t>LESBIA PATRICIA HERRERA PAYARES</t>
  </si>
  <si>
    <t>padrejorge@ieliriodelosvalles.com</t>
  </si>
  <si>
    <t>COL. DE BACHILLERATO DEL LITORAL, CODEBOL LTDA</t>
  </si>
  <si>
    <t>10.41895</t>
  </si>
  <si>
    <t>-75.53068</t>
  </si>
  <si>
    <t>PIE DE LA POPA CLE REAL CL 30 # 21 85</t>
  </si>
  <si>
    <t>RONALD HERNAN TORRES VILLAMARIN</t>
  </si>
  <si>
    <t xml:space="preserve">6911810 - 6583885 </t>
  </si>
  <si>
    <t>tallerescodebol@gmail.com</t>
  </si>
  <si>
    <t>CORP. INST. EDUCA.CARLOS ORTIZ SANCHEZ</t>
  </si>
  <si>
    <t>10.44194</t>
  </si>
  <si>
    <t>-75.52296</t>
  </si>
  <si>
    <t>SANTA MARIA</t>
  </si>
  <si>
    <t>SANTA MARIA AV JUAN ANGOLA #31 - 23</t>
  </si>
  <si>
    <t>ROSA MAGOLA ORTIZ CARABALLO</t>
  </si>
  <si>
    <t>corporacioncarlosortizsanchez@outlook.com</t>
  </si>
  <si>
    <t>INST. MIXTO FREINET</t>
  </si>
  <si>
    <t>10.40294</t>
  </si>
  <si>
    <t>-75.48014</t>
  </si>
  <si>
    <t>CALLE FULGENSIO LEUQERICA # 71 63 DIAGONAL 32</t>
  </si>
  <si>
    <t>MONICA ALVAREZ PAJARO</t>
  </si>
  <si>
    <t>institutomixtofreinet@hotmail.com</t>
  </si>
  <si>
    <t>GORETTI SCHOOL</t>
  </si>
  <si>
    <t>10.38889</t>
  </si>
  <si>
    <t>-75.47604</t>
  </si>
  <si>
    <t>KR 30 B 79 26</t>
  </si>
  <si>
    <t>GLADYS DEL RIO RODRIGUEZ</t>
  </si>
  <si>
    <t>6617831-6534325</t>
  </si>
  <si>
    <t>colegiogorettisantamonica@hotmail.com</t>
  </si>
  <si>
    <t>GIMN. BILINGÜE ALTAMAR DE CARTAGENA</t>
  </si>
  <si>
    <t>10.41140</t>
  </si>
  <si>
    <t>-75.53818</t>
  </si>
  <si>
    <t>CLL REAL # 21-161</t>
  </si>
  <si>
    <t>CLAUDIA PATRICIA MARTINEZ MANJARRES</t>
  </si>
  <si>
    <t>6609704 - 6608391</t>
  </si>
  <si>
    <t>secretariaacademica@gbac.edu.co</t>
  </si>
  <si>
    <t>C.E MUNDO DEL SABER</t>
  </si>
  <si>
    <t>10.40048</t>
  </si>
  <si>
    <t>-75.46976</t>
  </si>
  <si>
    <t>URB SEVILLA M 11 L 15</t>
  </si>
  <si>
    <t>YOLIMA BAENA ARTETA</t>
  </si>
  <si>
    <t>6531342-6447240</t>
  </si>
  <si>
    <t>mary-1607@hotmail.es</t>
  </si>
  <si>
    <t>INST. EDUC 1 DE MAYO</t>
  </si>
  <si>
    <t>10.40888</t>
  </si>
  <si>
    <t>-75.45301</t>
  </si>
  <si>
    <t>EL POZON M 79 L 21 SEC 1 DE MAYO</t>
  </si>
  <si>
    <t>CLARA EUGENIA BAENA MORALES</t>
  </si>
  <si>
    <t>clabamos367@hotmail.com</t>
  </si>
  <si>
    <t>JARD. INF CHISPITAS MAGICAS (INST. EDUC. HERMANA ALICIA ALVAREZ)</t>
  </si>
  <si>
    <t>BRITANIA</t>
  </si>
  <si>
    <t xml:space="preserve"> TRV. 49-B ·126 </t>
  </si>
  <si>
    <t>CATALINA  MARIA FANDIÑO ALVAREZ</t>
  </si>
  <si>
    <t>catafandino@gmail.com</t>
  </si>
  <si>
    <t>INST. MI ABCDARIO</t>
  </si>
  <si>
    <t>10.38252</t>
  </si>
  <si>
    <t>-75.46366</t>
  </si>
  <si>
    <t>URB LA PRINCESA</t>
  </si>
  <si>
    <t>MZ 9 LT 6</t>
  </si>
  <si>
    <t>EMPERATRIZ QUINTERO RICARDO</t>
  </si>
  <si>
    <t>empequin@hotmail.com</t>
  </si>
  <si>
    <t>CORP. BEVERLY HILLS</t>
  </si>
  <si>
    <t>10.44378</t>
  </si>
  <si>
    <t>-75.51904</t>
  </si>
  <si>
    <t xml:space="preserve">Av 9 No 70-56 </t>
  </si>
  <si>
    <t>ALBERTO BANDA MARTINEZ</t>
  </si>
  <si>
    <t>countrybeverlyhillsbhs@gmail.com</t>
  </si>
  <si>
    <t>CENTRO DE HABILITACIÓN Y CAPACITACIÓN ALUNA</t>
  </si>
  <si>
    <t>10.39699</t>
  </si>
  <si>
    <t>-75.51340</t>
  </si>
  <si>
    <t>REPUBLICA DE CHILE DIAG 26 N 47-49</t>
  </si>
  <si>
    <t>MARIA ESTELLA BARRETO HERNANDEZ</t>
  </si>
  <si>
    <t>6746444-6742470</t>
  </si>
  <si>
    <t>aluna@aluna.org.co</t>
  </si>
  <si>
    <t>INST. SIGMUND FREUD       (C.INF LOS PEQUEÑOS SABIOS)</t>
  </si>
  <si>
    <t>10.40033</t>
  </si>
  <si>
    <t>-75.48725</t>
  </si>
  <si>
    <t>M 29 L 11 ET 2</t>
  </si>
  <si>
    <t>MARIA FERNANDA YAKER TAFUR</t>
  </si>
  <si>
    <t>6636969, 6614617, 6534557</t>
  </si>
  <si>
    <t>instituto_sigmund_freud@hotmail.com</t>
  </si>
  <si>
    <t>CENT. EDUC. INDIA CATALINA</t>
  </si>
  <si>
    <t>10.41232</t>
  </si>
  <si>
    <t>-75.44610</t>
  </si>
  <si>
    <t>CIUDADELA INDIA CATALINA</t>
  </si>
  <si>
    <t>CIUDADELA INDIA CATALINA M 7 L 5</t>
  </si>
  <si>
    <t>JOSEFINA SARMIENTO GONZALEZ</t>
  </si>
  <si>
    <t>6451260 - 3158887653</t>
  </si>
  <si>
    <t>centroeducativoindiacatalina@hotmail.com</t>
  </si>
  <si>
    <t>COLEGIO PITAGORAS -(JARD. INF. Y GUARDERIA MIS TAREAS )</t>
  </si>
  <si>
    <t>10.38686</t>
  </si>
  <si>
    <t>-75.48165</t>
  </si>
  <si>
    <t>SOCORRO MZ 110 LT 15 PLAN 554</t>
  </si>
  <si>
    <t>ERIKA JIMENEZ TOLEDO</t>
  </si>
  <si>
    <t>6056650239 - 3058627377</t>
  </si>
  <si>
    <t>colegio-pitagoras@hotmail.com</t>
  </si>
  <si>
    <t>CENT. EDUC. INTEGRAL MODERNO</t>
  </si>
  <si>
    <t>10.39408</t>
  </si>
  <si>
    <t>-75.47582</t>
  </si>
  <si>
    <t>LA PROVIDENCIA</t>
  </si>
  <si>
    <t>LA PROVIDENCIA DG 32 A 71 25</t>
  </si>
  <si>
    <t>MARIA IRIS RAMOS RIOS</t>
  </si>
  <si>
    <t>ceim509@hotmail.com</t>
  </si>
  <si>
    <t>INST. MI PRIMERA ESTACION</t>
  </si>
  <si>
    <t>URB EL CAMPESTRE MZ 15 LT 13 ET 2</t>
  </si>
  <si>
    <t>CLAUDIA TORRES MARTINEZ</t>
  </si>
  <si>
    <t>institutomiprimeraestacion@hotmail.com</t>
  </si>
  <si>
    <t>INST. EDUC. CAMINO AL SABER</t>
  </si>
  <si>
    <t>10.39582</t>
  </si>
  <si>
    <t>-75.49901</t>
  </si>
  <si>
    <t>MZ 70 LT 11 ET 7</t>
  </si>
  <si>
    <t>NELLY JAIMES LOZANO</t>
  </si>
  <si>
    <t>nellyjohana18@gmail.com</t>
  </si>
  <si>
    <t>CENT. EDUC. SANTA CLARA</t>
  </si>
  <si>
    <t>10.38354</t>
  </si>
  <si>
    <t>-75.50253</t>
  </si>
  <si>
    <t>MZ D LT 21</t>
  </si>
  <si>
    <t>GLORIA PINEDA MONTIEL</t>
  </si>
  <si>
    <t>centroeducativosantaclara@hotmail.com</t>
  </si>
  <si>
    <t>INSTITUTO EDUCATIVO MUNDO HACIA EL FUTURO</t>
  </si>
  <si>
    <t>10.385669</t>
  </si>
  <si>
    <t>-75.49605</t>
  </si>
  <si>
    <t>MZ T LT 1 ET 2</t>
  </si>
  <si>
    <t>BERTHA MEÑACA CAPARROSO</t>
  </si>
  <si>
    <t>iemhf@outlook.es</t>
  </si>
  <si>
    <t>INSTITUTO EDUCATIVO SANTA LUCIA</t>
  </si>
  <si>
    <t>10.39297</t>
  </si>
  <si>
    <t>-75.47934</t>
  </si>
  <si>
    <t>SANTA LUCIA</t>
  </si>
  <si>
    <t>CL 3 MZ F LT 19</t>
  </si>
  <si>
    <t>WENDY TUÑON ARROYO</t>
  </si>
  <si>
    <t>instedusantalucia@outlook.com</t>
  </si>
  <si>
    <t>COLEGIO INFANTIL INICIOS DEL ARCO IRIS</t>
  </si>
  <si>
    <t>10.43141</t>
  </si>
  <si>
    <t>-75.53361</t>
  </si>
  <si>
    <t>paseo de bolivar calle 43 # 17-79</t>
  </si>
  <si>
    <t>SANDRA PEREZ YEPES</t>
  </si>
  <si>
    <t>colarcoiris@hotmail.com</t>
  </si>
  <si>
    <t>COLEGIO SANTISIMA TRINIDAD</t>
  </si>
  <si>
    <t>10.43146</t>
  </si>
  <si>
    <t>-75.53359</t>
  </si>
  <si>
    <t>carrera 16 #45-56</t>
  </si>
  <si>
    <t>Hna. María Edilma Zuluaga Duque</t>
  </si>
  <si>
    <t>elapatry2215@hotmail.com</t>
  </si>
  <si>
    <t>INST EDUCATIVO TECNOCIENCIA REGION CARIBE</t>
  </si>
  <si>
    <t>10.39103</t>
  </si>
  <si>
    <t>-75.47588</t>
  </si>
  <si>
    <t xml:space="preserve">CL 3 1 24 </t>
  </si>
  <si>
    <t>FARYS RAMOS RESTAN</t>
  </si>
  <si>
    <t>tecnocienciasrc@hotmail.com</t>
  </si>
  <si>
    <t>CORP. EDUC. PARQUE DE LOS NIÑOS</t>
  </si>
  <si>
    <t>10.38892</t>
  </si>
  <si>
    <t>-75.47716</t>
  </si>
  <si>
    <t>CL 30 B 78 72</t>
  </si>
  <si>
    <t>LEONOR PINEDO PACHECO</t>
  </si>
  <si>
    <t>secretariaparque7@gmail.com</t>
  </si>
  <si>
    <t>COLEGIO ACADEMICO Y TECNICO JOSE MARIA GARCIA DE TOLEDO</t>
  </si>
  <si>
    <t>10.38133</t>
  </si>
  <si>
    <t>-75.46987</t>
  </si>
  <si>
    <t>KR 83 22 101</t>
  </si>
  <si>
    <t>YICETH MARTINEZ MEZA</t>
  </si>
  <si>
    <t>foreducsas@hotmail.com</t>
  </si>
  <si>
    <t>INSTITUTO EL MANANTIAL</t>
  </si>
  <si>
    <t>10.37670</t>
  </si>
  <si>
    <t>-75.48458</t>
  </si>
  <si>
    <t>ALTOS DE LOS JARDINES</t>
  </si>
  <si>
    <t>MZ F LT 2</t>
  </si>
  <si>
    <t>DENIS SAN MARTIN TERAN</t>
  </si>
  <si>
    <t>institutoelmanantial@hotmail.com</t>
  </si>
  <si>
    <t>GIMNASIO AMERICANO HOWARD GARDNER</t>
  </si>
  <si>
    <t>10.41602</t>
  </si>
  <si>
    <t>-75.53627</t>
  </si>
  <si>
    <t>MANGA Cuarto Callejón N°28-37</t>
  </si>
  <si>
    <t>ELENA OSORIO VELEZ</t>
  </si>
  <si>
    <t>info@gimnasiohowardgardner.com</t>
  </si>
  <si>
    <t>ASPAEN GIMN. CARTAGENA(ANTIGUO COL. UBICADO EN TURBACO)</t>
  </si>
  <si>
    <t>10.55524</t>
  </si>
  <si>
    <t>-75.44266</t>
  </si>
  <si>
    <t>PONTEZUELA ANILLO VIAL KM 14</t>
  </si>
  <si>
    <t>JUAN MANUEL DIAGO GUTIERREZ</t>
  </si>
  <si>
    <t>juan.diago@aspaen.edu.co</t>
  </si>
  <si>
    <t>COL. MANOS CREATIVAS</t>
  </si>
  <si>
    <t>SC BUENOS AIRES KR 74 B 3 19</t>
  </si>
  <si>
    <t>ALEXANDER OZUNA ANZOATEGUI</t>
  </si>
  <si>
    <t>funcregen@gmail.com</t>
  </si>
  <si>
    <t>INSTITUTO INFANTIL LOS CISNES</t>
  </si>
  <si>
    <t>10.37725</t>
  </si>
  <si>
    <t>-75.49563</t>
  </si>
  <si>
    <t>VISTA HERMOSA</t>
  </si>
  <si>
    <t>KR 60 C 29 60</t>
  </si>
  <si>
    <t>DELIA VISBAL OCHOA</t>
  </si>
  <si>
    <t>dianamono7@hotmail.com</t>
  </si>
  <si>
    <t>CORPORACION EDUCATIVA CONSTRUYENDO SUEÑOS</t>
  </si>
  <si>
    <t>10.43105</t>
  </si>
  <si>
    <t>-75.52578</t>
  </si>
  <si>
    <t>kr 33 c 97 31</t>
  </si>
  <si>
    <t>IGLIANA ROCHA JIMENEZ</t>
  </si>
  <si>
    <t>iglianarocha@gmail.com</t>
  </si>
  <si>
    <t>GIMNASIO INTEGRAL CYGNI DE CARTAGENA</t>
  </si>
  <si>
    <t>10.41820</t>
  </si>
  <si>
    <t>-75.53192</t>
  </si>
  <si>
    <t>CL 29 E 21 01</t>
  </si>
  <si>
    <t>CLARA LUZ ZOLLMER PINO</t>
  </si>
  <si>
    <t>informacioncygnicartagena@gmail.com</t>
  </si>
  <si>
    <t>COL GENERACION XXI</t>
  </si>
  <si>
    <t>10.39223</t>
  </si>
  <si>
    <t>-75.50749</t>
  </si>
  <si>
    <t>ETAPA 7 MZ 56 LT 1</t>
  </si>
  <si>
    <t>GLORIA DIAZ AVILA</t>
  </si>
  <si>
    <t>corporaciongeneracionxx1@gmail.com</t>
  </si>
  <si>
    <t>CORPORACION EDUCATIVA INSTITUTO PITALUA</t>
  </si>
  <si>
    <t>10.38265</t>
  </si>
  <si>
    <t>-75.46792</t>
  </si>
  <si>
    <t>CL 26 A 84 04</t>
  </si>
  <si>
    <t>DIANA GONZALEZ GONZALEZ</t>
  </si>
  <si>
    <t>corpivil1281@hotmail.com</t>
  </si>
  <si>
    <t>GIMNASIO CREATIVO NIÑOS SABIOS</t>
  </si>
  <si>
    <t>10.38189</t>
  </si>
  <si>
    <t>-75.47608</t>
  </si>
  <si>
    <t>MZ K LT 32</t>
  </si>
  <si>
    <t>MAURICIO OLAVE AGUIRRE</t>
  </si>
  <si>
    <t>gimnasiocreativo@hotmail.com</t>
  </si>
  <si>
    <t>I.E OVIDE DECROLY</t>
  </si>
  <si>
    <t>10.39079</t>
  </si>
  <si>
    <t>-75.47083</t>
  </si>
  <si>
    <t>CL 9 80 A 42</t>
  </si>
  <si>
    <t>PATRICIA SALAZAR CABARCAS</t>
  </si>
  <si>
    <t>insovidedecroly@hotmail.com</t>
  </si>
  <si>
    <t>CORPORACION EDUCATIVA JOSEPH WILSON SWAN</t>
  </si>
  <si>
    <t>10.38538740041210</t>
  </si>
  <si>
    <t>-75.47045820583670</t>
  </si>
  <si>
    <t>San Fernando cL de la Bomba KR 82 22 124</t>
  </si>
  <si>
    <t>PENGP PETIONGP DE LA PEÑA PEREZ</t>
  </si>
  <si>
    <t>corporacionjosephwilson@hotmail.com</t>
  </si>
  <si>
    <t xml:space="preserve">CORPORACION EDUCATIVA INSTITUTO EDUCATIVO SAN JUAN EUDES </t>
  </si>
  <si>
    <t>10.39811388888880</t>
  </si>
  <si>
    <t>-75.46958611111110</t>
  </si>
  <si>
    <t>VILLA ROSITA</t>
  </si>
  <si>
    <t>MZ E LT 6</t>
  </si>
  <si>
    <t>MARIA CHIQUILLO MATOS</t>
  </si>
  <si>
    <t>glorichiquillo@hotmail.com</t>
  </si>
  <si>
    <t>JARDIN INFANTIL PANIKER</t>
  </si>
  <si>
    <t>10.39221</t>
  </si>
  <si>
    <t>-75.49630</t>
  </si>
  <si>
    <t>LOS ALMENDROS</t>
  </si>
  <si>
    <t>MZ E LT 30</t>
  </si>
  <si>
    <t>PARRA PUELLO LISETTE</t>
  </si>
  <si>
    <t>6769095-3008035947</t>
  </si>
  <si>
    <t>3008035947-3114284922</t>
  </si>
  <si>
    <t>jardinpaniker@hotmail.com</t>
  </si>
  <si>
    <t>INSTITUTO EDUCATIVO MANOS QUE LEVANTAN</t>
  </si>
  <si>
    <t>10.39314</t>
  </si>
  <si>
    <t>-75.50183</t>
  </si>
  <si>
    <t>TV 48 N. 23-13</t>
  </si>
  <si>
    <t xml:space="preserve">LUZ MILA SALGADO PEREZ </t>
  </si>
  <si>
    <t>bendecida66@hotmail.com</t>
  </si>
  <si>
    <t xml:space="preserve">CENTRO EDUCATIVO DESCUBRIENDO TALENTO </t>
  </si>
  <si>
    <t>10.40770155969260</t>
  </si>
  <si>
    <t>-75.45877956875180</t>
  </si>
  <si>
    <t>POZON</t>
  </si>
  <si>
    <t>CRA 84 N64 -29 MZ 100 LT 4</t>
  </si>
  <si>
    <t>SANDRA CALVO GONZALEZ</t>
  </si>
  <si>
    <t>Descubriendotalento2010@gmail.com</t>
  </si>
  <si>
    <t>ESCUELA LA ALEGRIA DE APRENDER JUGANDO</t>
  </si>
  <si>
    <t>-75.49681</t>
  </si>
  <si>
    <t>MZ 17 LT 20 et 1</t>
  </si>
  <si>
    <t>TERESA GULFO MANJARREZ</t>
  </si>
  <si>
    <t>alegriadeaprenderjugando@gmail.com</t>
  </si>
  <si>
    <t>I.E COLEGIO CRISTIANO BERAKAH</t>
  </si>
  <si>
    <t>10.37804663311450</t>
  </si>
  <si>
    <t>-75.46522900314590</t>
  </si>
  <si>
    <t>SAN FERNADO</t>
  </si>
  <si>
    <t>SAN FERNANDO, CALLE 22 # 81B 29</t>
  </si>
  <si>
    <t>LILIA DEL CARMEN AVILA PEREIRA</t>
  </si>
  <si>
    <t>ieberakah@gmail.com</t>
  </si>
  <si>
    <t>COLEGIO GIMNASIO MUNDO DE COLORES</t>
  </si>
  <si>
    <t>10.38601571767820</t>
  </si>
  <si>
    <t>-75.49067185395160</t>
  </si>
  <si>
    <t>LA CENTRAL</t>
  </si>
  <si>
    <t>KR 62 22 44</t>
  </si>
  <si>
    <t>MIRALYS TORRES QUINTERO</t>
  </si>
  <si>
    <t>cgmundodecolores@gmail.com</t>
  </si>
  <si>
    <t>COLEGIO PABLO HOFF</t>
  </si>
  <si>
    <t>10.41363</t>
  </si>
  <si>
    <t>-75.53532</t>
  </si>
  <si>
    <t>MANGA CALLEJÓN DE LOS BESOS AK 18 24 75</t>
  </si>
  <si>
    <t>ROSARIO MOJICA SALINAS</t>
  </si>
  <si>
    <t>colegiopablohoff@gmail.com</t>
  </si>
  <si>
    <t>GIMNASIO REAL DE LA SABIDURIA</t>
  </si>
  <si>
    <t>10.43379227566910</t>
  </si>
  <si>
    <t>-75.53197207254140</t>
  </si>
  <si>
    <t>KR 14 49 58</t>
  </si>
  <si>
    <t>ROSA MARIA DEL TORO DE MARIMON</t>
  </si>
  <si>
    <t>gimredelsa@hotmail.com</t>
  </si>
  <si>
    <t>JARDIN INFANTIL Y CENTRO DE ESTIMULACION MIS PRIMEROS PASOS</t>
  </si>
  <si>
    <t>10.38222</t>
  </si>
  <si>
    <t>-75.47811</t>
  </si>
  <si>
    <t>SOCORRO</t>
  </si>
  <si>
    <t>PLAN 332 A MZ 50 LT 12</t>
  </si>
  <si>
    <t>YIRHA PORRAS BURGOS</t>
  </si>
  <si>
    <t>misprimerospasoscartagena@gmail.com</t>
  </si>
  <si>
    <t>CENTRO EDUCATIVO ANDALUCIA</t>
  </si>
  <si>
    <t>10.40437537045420</t>
  </si>
  <si>
    <t>-75.50995789259820</t>
  </si>
  <si>
    <t>BARRIO ANDALUCIA</t>
  </si>
  <si>
    <t>KR 46 29 22</t>
  </si>
  <si>
    <t>MARIA LUZ BARANDICA DONADO</t>
  </si>
  <si>
    <t>centroeducativoandalucia@hotmail.com</t>
  </si>
  <si>
    <t xml:space="preserve">INSTITUTO EDUCATIVO HERMANOS EN CRISTO	</t>
  </si>
  <si>
    <t>10.41598</t>
  </si>
  <si>
    <t>-75.52904</t>
  </si>
  <si>
    <t xml:space="preserve">PIE DE LA POPA </t>
  </si>
  <si>
    <t>PIE DE LA POPA  I29 D 22 97</t>
  </si>
  <si>
    <t>OSLENNY CABEZA MORALES</t>
  </si>
  <si>
    <t>inshermanosencristo@gmail.com</t>
  </si>
  <si>
    <t>CORPORACION ESCUELA TALLER DIVERTIARTE FOLCKORE</t>
  </si>
  <si>
    <t>10.44819</t>
  </si>
  <si>
    <t>-75.51597</t>
  </si>
  <si>
    <t>CL 72 10 37 BRR NAVAL DE CRESPO</t>
  </si>
  <si>
    <t>BLANCA VIVIANA GIL CANTOR</t>
  </si>
  <si>
    <t>escuelatallerdivertiarte@hotmail.com</t>
  </si>
  <si>
    <t>INSTITUTO CARL ROS</t>
  </si>
  <si>
    <t>10.40715</t>
  </si>
  <si>
    <t>-75.51002</t>
  </si>
  <si>
    <t>BARRIO ESPAÑA</t>
  </si>
  <si>
    <t>Crr 44D No 30A-37</t>
  </si>
  <si>
    <t>JULIO FABIAN ACOSTA CAICEDO</t>
  </si>
  <si>
    <t xml:space="preserve">carlrosinstitutobto@hotmail.com </t>
  </si>
  <si>
    <t>GIMNASIO FRANCESCO TONUCCI</t>
  </si>
  <si>
    <t>10.39764897374430</t>
  </si>
  <si>
    <t>-75.49211499481250</t>
  </si>
  <si>
    <t>5 DE NOVIEMBRE</t>
  </si>
  <si>
    <t>URB 5 DE NOVIEMBRE  CLL 30 KR # 58 - 72</t>
  </si>
  <si>
    <t>PIEDAD CAMARGO MERCHAN</t>
  </si>
  <si>
    <t>directora@gimnasiofrancescotonucci.com</t>
  </si>
  <si>
    <t>INSTITUTO EDUCATIVO HUELLITAS INTERNATIONAL SCHOOL</t>
  </si>
  <si>
    <t>10.387659</t>
  </si>
  <si>
    <t>-75.494487</t>
  </si>
  <si>
    <t>MZ 15 LT 02 ET 2</t>
  </si>
  <si>
    <t>ANA ALVARADO CEBALLOS</t>
  </si>
  <si>
    <t>huellitasinternationalschool@gmail.com</t>
  </si>
  <si>
    <t>COLEGIO TERRA NOVA</t>
  </si>
  <si>
    <t>10.39093</t>
  </si>
  <si>
    <t>-75.47564</t>
  </si>
  <si>
    <t>Cl 3 A 1 48</t>
  </si>
  <si>
    <t>MIRZA DEL CARMEN LIAN JULIO</t>
  </si>
  <si>
    <t>cdhterranova@gmail.com</t>
  </si>
  <si>
    <t>CENTRO EDUCATIVO PESCADOR DE LETRAS</t>
  </si>
  <si>
    <t>10.48671119109630</t>
  </si>
  <si>
    <t>-75.49097939195960</t>
  </si>
  <si>
    <t>KRA 2 102 02</t>
  </si>
  <si>
    <t>ALEXANDRA SPICKER GONZALEZ</t>
  </si>
  <si>
    <t>gerente@fundacionpescadordeletras.com</t>
  </si>
  <si>
    <t>GIMNASIO AMERICANO SUMMERHILL</t>
  </si>
  <si>
    <t>10.39252536874740</t>
  </si>
  <si>
    <t>-75.47524869677340</t>
  </si>
  <si>
    <t>DG 32 71 33</t>
  </si>
  <si>
    <t>GORTRUDE MCLEAN CARDILES</t>
  </si>
  <si>
    <t>direccionsummerhillcartagena@gmail.com</t>
  </si>
  <si>
    <t>GIMNASIO LOS ANGELES CARTAGENA</t>
  </si>
  <si>
    <t>10.44161767508680</t>
  </si>
  <si>
    <t>-75.5194129532294</t>
  </si>
  <si>
    <t>CRESPITO</t>
  </si>
  <si>
    <t>CLL 69B 13 60</t>
  </si>
  <si>
    <t>TATIANA GARCES CUETO</t>
  </si>
  <si>
    <t>tgarcesc@yahoo.es</t>
  </si>
  <si>
    <t>JARDIN INFANTIL DIVINA SABIDURIA</t>
  </si>
  <si>
    <t>10.38225</t>
  </si>
  <si>
    <t>-75.47804</t>
  </si>
  <si>
    <t>URB EL NOGAL CASA 1</t>
  </si>
  <si>
    <t>ROCIO MUÑOZ LOPEZ</t>
  </si>
  <si>
    <t>divinasabiduria2018@gmail.com</t>
  </si>
  <si>
    <t>INSTITUTO EDUCATIVO NUEVA LUZ</t>
  </si>
  <si>
    <t>10.38255</t>
  </si>
  <si>
    <t>-75.46329</t>
  </si>
  <si>
    <t>MZ 9 LT 4</t>
  </si>
  <si>
    <t>DINEY VALENZUELA SANCHEZ</t>
  </si>
  <si>
    <t>institutoeducativonuevaluz@hotmail.com</t>
  </si>
  <si>
    <t>CENTRO DE APRENDIZAJE DESPERTANDO TALENTOS</t>
  </si>
  <si>
    <t>10.37251812552880</t>
  </si>
  <si>
    <t>-75.48145088246110</t>
  </si>
  <si>
    <t>KR 78 A 4 A 12 SC ROSEDAL BR LA CONSOLATA</t>
  </si>
  <si>
    <t>IRIS JAIME BOLIVAR</t>
  </si>
  <si>
    <t>centrodeaprendizaje4@gmail.com</t>
  </si>
  <si>
    <t>CENTRO EDUCATIVO DE BAYUNCA CEINAB</t>
  </si>
  <si>
    <t>10.53791626808250</t>
  </si>
  <si>
    <t>-75.39920362406420</t>
  </si>
  <si>
    <t>KR 18 11 26 VD BAYUNCA</t>
  </si>
  <si>
    <t>NINFA ARROYO RODRIGUEZ</t>
  </si>
  <si>
    <t>ninfarroyo@hotmail.com</t>
  </si>
  <si>
    <t>GIMNASIO CHAMBERI</t>
  </si>
  <si>
    <t>10.429875</t>
  </si>
  <si>
    <t>-75.53466275659640</t>
  </si>
  <si>
    <t>TORICES CALLE 43 N.16 22</t>
  </si>
  <si>
    <t>JACQUELINE MONCARIS ANGULO</t>
  </si>
  <si>
    <t>cordinachamberi@hotmail.com</t>
  </si>
  <si>
    <t>INSTITUTO DE EDUCACION INTEGRAL IDI</t>
  </si>
  <si>
    <t>KR 7 58 31</t>
  </si>
  <si>
    <t>ALEXANDRA BELLO GUERRERO</t>
  </si>
  <si>
    <t>institutoidi1020@yahoo.es</t>
  </si>
  <si>
    <t>FUNDACION INSTITUTO COLOMBIA</t>
  </si>
  <si>
    <t>10.38803</t>
  </si>
  <si>
    <t>-75.50980</t>
  </si>
  <si>
    <t>NUEVO BOSQUE TR 53 # 26-35 LT 2</t>
  </si>
  <si>
    <t>CLEMENTINA NIEVES</t>
  </si>
  <si>
    <t>institutocolombia@hotmail.com</t>
  </si>
  <si>
    <t>INSTITUTO CRISTOCENTRICO DEL CARIBE</t>
  </si>
  <si>
    <t>10.40601</t>
  </si>
  <si>
    <t>-75.51617</t>
  </si>
  <si>
    <t>IND AMBERES CALLE BOLIVAR CON 20 ESQUINA N.26 112</t>
  </si>
  <si>
    <t>CIELO REVOLLEDO BARRAGAN</t>
  </si>
  <si>
    <t>INS.ICCC@GMAIL.COM</t>
  </si>
  <si>
    <t>CENTRO EDUCATIVO AMOR A COLOMBIA</t>
  </si>
  <si>
    <t>10.40818290441050</t>
  </si>
  <si>
    <t>-75.51504079982970</t>
  </si>
  <si>
    <t>AMBERES CALLE 30 N. 39 46</t>
  </si>
  <si>
    <t>JUAN RAMON PAJARO GUTIERREZ</t>
  </si>
  <si>
    <t>3053871405-3116872553</t>
  </si>
  <si>
    <t>ceaccartagena@hotmail.com</t>
  </si>
  <si>
    <t>CENTRO EDUCATIVO SHALOM</t>
  </si>
  <si>
    <t>10.40429</t>
  </si>
  <si>
    <t>-75.46195</t>
  </si>
  <si>
    <t>VILLAS DE LA CANDELARIA</t>
  </si>
  <si>
    <t>IND URB VILLAS DE LA CANDELARIA MZ 4 LT 24</t>
  </si>
  <si>
    <t>INGRID RODRIGUEZ PEREZ</t>
  </si>
  <si>
    <t>shalomdrive2023@gmail.com</t>
  </si>
  <si>
    <t>INSTITUTO DAVID SANCHEZ JULIAO</t>
  </si>
  <si>
    <t>10.40452</t>
  </si>
  <si>
    <t>-75.46191</t>
  </si>
  <si>
    <t>VILLAS DE LA CANDELARIA KR 95 N. 38 18 MZ 31 LT 17</t>
  </si>
  <si>
    <t>AMELIA ESTHER DIMAS MARRUGO</t>
  </si>
  <si>
    <t>gestradavasquez@yahoo.com</t>
  </si>
  <si>
    <t>INSTITUTO EDUCATIVO VILLA DEL CIELO</t>
  </si>
  <si>
    <t>10.38138149229790</t>
  </si>
  <si>
    <t>-75.4726345492504</t>
  </si>
  <si>
    <t>URB. VILLA DEL CIELO MZ 3 LT 9</t>
  </si>
  <si>
    <t>CATALINA MARRUGO RINCON</t>
  </si>
  <si>
    <t>catalinamarrugo@hotmail.es</t>
  </si>
  <si>
    <t>CENTRO DE DESARROLLO INTEGRAL MANITOS CREATIVAS</t>
  </si>
  <si>
    <t>10.38134225074620</t>
  </si>
  <si>
    <t>-75.47994802660950</t>
  </si>
  <si>
    <t>MZ 89 LT 18 PLAN 554</t>
  </si>
  <si>
    <t>JUANA MEJIA FUENTES</t>
  </si>
  <si>
    <t>cdimanitoscreativas@hotmail.com</t>
  </si>
  <si>
    <t>INSTITUTO EDUCATIVO LINDO AMANECER</t>
  </si>
  <si>
    <t>10.38308</t>
  </si>
  <si>
    <t>-75.50509</t>
  </si>
  <si>
    <t>MZ M LT 8</t>
  </si>
  <si>
    <t>TEMILDA MARTELO MARTELO</t>
  </si>
  <si>
    <t>martelomar.temi@hotmail.com</t>
  </si>
  <si>
    <t>CORPORACION EDUCATIVA GIMNASIO DAVID AUSUBEL</t>
  </si>
  <si>
    <t>10.38478833485230</t>
  </si>
  <si>
    <t>-75.47425095019230</t>
  </si>
  <si>
    <t>MZ E LT 15</t>
  </si>
  <si>
    <t>ZAIDA ALVAREZ CAUSADO</t>
  </si>
  <si>
    <t>gimnasioausubel@hotmail.com</t>
  </si>
  <si>
    <t>CENTRO DE DESARROLLO Y APRENDIZAJE LUZ DE LUZ</t>
  </si>
  <si>
    <t>10.39403</t>
  </si>
  <si>
    <t>-75.49339</t>
  </si>
  <si>
    <t>BUENOS AIRES</t>
  </si>
  <si>
    <t>IND BUENOS AIRES TR 47 N. 46 34</t>
  </si>
  <si>
    <t>LILIANA RAMIREZ AYOLA</t>
  </si>
  <si>
    <t>cdaluzdeluz23@hotmail.com</t>
  </si>
  <si>
    <t>INSTITUCION EDUCAMOS CON VALORES</t>
  </si>
  <si>
    <t>-75.45815</t>
  </si>
  <si>
    <t>POZON CALLE EL GUARAPERO CARRERA 83 NO 59 22</t>
  </si>
  <si>
    <t>TANNIA LIZCANO</t>
  </si>
  <si>
    <t>educamosconvalores1@gmail.com</t>
  </si>
  <si>
    <t>COLEGIO SAN JOSE DE LOS CAMPANOS</t>
  </si>
  <si>
    <t>10.38489798216250</t>
  </si>
  <si>
    <t>-75.45956605142270</t>
  </si>
  <si>
    <t>SAN JOSE DE LOS CAMPANOS KRA 101 N. 37 7</t>
  </si>
  <si>
    <t>LEDYS MORENO MEZA</t>
  </si>
  <si>
    <t>loscampanossanjose@gmail.com</t>
  </si>
  <si>
    <t>INSTITUTO EDUCATIVO MIS ESTIMULACIONES</t>
  </si>
  <si>
    <t>10.39339</t>
  </si>
  <si>
    <t>-75.50325</t>
  </si>
  <si>
    <t>LA CAMPIÑA TRV 47 # 20-19</t>
  </si>
  <si>
    <t>LUIS MIGUEL HERNANDEZ</t>
  </si>
  <si>
    <t>institutomisestimulaciones@hotmail.com</t>
  </si>
  <si>
    <t>INSTITUTO EDUCATIVO BRUNER</t>
  </si>
  <si>
    <t>PLAN 400 MZ 5 LT 6</t>
  </si>
  <si>
    <t>YENEDITH ALVAREZ CABARCAS</t>
  </si>
  <si>
    <t>6786452 -</t>
  </si>
  <si>
    <t>calma83@hotmail.com</t>
  </si>
  <si>
    <t>MI MUNDO MAGICO GUARDERIA Y JARDIN INFANTIL</t>
  </si>
  <si>
    <t>10.438861671132779,</t>
  </si>
  <si>
    <t>-75.51804801401913</t>
  </si>
  <si>
    <t>DANIEL LEMAITRE URB. SAN JUAN BLOQUE 6 APTO D</t>
  </si>
  <si>
    <t>GISELLE MEZA CAPDEVILLA</t>
  </si>
  <si>
    <t>mi.mundo.magico.preescolar@gmail.com</t>
  </si>
  <si>
    <t>CENTRO EDUCATIVO MANOS QUE CONSTRUYEN</t>
  </si>
  <si>
    <t>10.40152282822440</t>
  </si>
  <si>
    <t>-75.51716439990710</t>
  </si>
  <si>
    <t>JUAN XXIII</t>
  </si>
  <si>
    <t>TRV 44C # 24A 20</t>
  </si>
  <si>
    <t>LUZ MAYRA DEL TORO OROZCO</t>
  </si>
  <si>
    <t>cemqc2019@gmail.com</t>
  </si>
  <si>
    <t>INSTITUTO EDUCATIVO NISSI</t>
  </si>
  <si>
    <t>-75.51096</t>
  </si>
  <si>
    <t>MANZANA 65 LOTE 14 Y 15 7A ETAPA</t>
  </si>
  <si>
    <t>REINELDA GUDIÑO GONZALEZ</t>
  </si>
  <si>
    <t>corporacioninstitutonissi@gmail.com</t>
  </si>
  <si>
    <t>COLEGIO DULCE CORAZON DE MARIA</t>
  </si>
  <si>
    <t>10.38555411841740</t>
  </si>
  <si>
    <t>-75.47975255190120</t>
  </si>
  <si>
    <t>PL 554 MZ 106 LT 5</t>
  </si>
  <si>
    <t>JALIMA BARRIOS TEJEDA</t>
  </si>
  <si>
    <t>INSTITUTO PEDAGÓGICO LA VICTORIA</t>
  </si>
  <si>
    <t>IND KR 68 E 13 14 BRR LA VICTORIA CALLE DEL TANQUE</t>
  </si>
  <si>
    <t>PATRICIA VALLE MORILLO</t>
  </si>
  <si>
    <t>p.v.m2007@hotmail.com</t>
  </si>
  <si>
    <t xml:space="preserve">CORPORACION INSTITUCION EDUCATIVA CIENAGA DE LA VIRGEN  CIECIVIR </t>
  </si>
  <si>
    <t>10.41197298702250</t>
  </si>
  <si>
    <t>-75.5172787075152</t>
  </si>
  <si>
    <t>BR LA CANDELARIA CLL 32 #34 69</t>
  </si>
  <si>
    <t>MIRNA GONZALEZ ARROYO</t>
  </si>
  <si>
    <t>ciecivir@gmail.com</t>
  </si>
  <si>
    <t>INSTITUTO EDUCATIVO NUEVA ESPERANZA</t>
  </si>
  <si>
    <t>10.39334</t>
  </si>
  <si>
    <t>-75.51868</t>
  </si>
  <si>
    <t>TV 51 21 B 74 BRR ALTO BOSQUE</t>
  </si>
  <si>
    <t>SANDRA DE AVILA</t>
  </si>
  <si>
    <t>inedunuevaesperanza@gmail.com</t>
  </si>
  <si>
    <t>CENTRO EDUCATIVO JOHN PAUL LEDERACH</t>
  </si>
  <si>
    <t>10.39291288273630</t>
  </si>
  <si>
    <t>-75.49198477557170</t>
  </si>
  <si>
    <t>DG 49 55 05 BRR BUENOS AIRES</t>
  </si>
  <si>
    <t>KATTY INES SIMANCAS URANGO</t>
  </si>
  <si>
    <t>cejp.lederach@gmail.com</t>
  </si>
  <si>
    <t>INSTITUTO EDUCATIVO SINERGIA</t>
  </si>
  <si>
    <t>10.39032</t>
  </si>
  <si>
    <t>-75.50773</t>
  </si>
  <si>
    <t>NUEVO BOSQUE ET 6 MZ 53 LT 28 BRR NUEVO BOSQUE</t>
  </si>
  <si>
    <t>MARINELA MARTINEZ QUINTERO</t>
  </si>
  <si>
    <t>sinergiacorp20@gmail.com</t>
  </si>
  <si>
    <t xml:space="preserve">INSTITUCION EDUCATIVA EL MILAGROSO DE LA VILLA	</t>
  </si>
  <si>
    <t>10.39271</t>
  </si>
  <si>
    <t>-75.50669</t>
  </si>
  <si>
    <t>TRANSVERSAL 46 D NO 29B MANZANA 21 LOTE 7 BRR NUEVO BOSQUE</t>
  </si>
  <si>
    <t>EMPERATRIZ BOHOQUE VALDES</t>
  </si>
  <si>
    <t>embava@hotmail.com</t>
  </si>
  <si>
    <t>INSTITUTO EDUCATIVO VILLPAHS</t>
  </si>
  <si>
    <t>10.39534</t>
  </si>
  <si>
    <t>-75.47620</t>
  </si>
  <si>
    <t>TV 52 32 40 BRR URBANIZACION ANITA</t>
  </si>
  <si>
    <t>JHON VILLORINA REGINO</t>
  </si>
  <si>
    <t>villpahs@gmail.com</t>
  </si>
  <si>
    <t xml:space="preserve">COLEGIO HUMANISTA FRANCESCO PETRARCA	</t>
  </si>
  <si>
    <t>10.37266167484050</t>
  </si>
  <si>
    <t>-75.48466774256170</t>
  </si>
  <si>
    <t>DG 32 71 42 BRR LOS ALPES</t>
  </si>
  <si>
    <t>JOSE LUIS CAMPUZANO ASIS</t>
  </si>
  <si>
    <t>jlca-1481@hotmail.com</t>
  </si>
  <si>
    <t xml:space="preserve">INSTITUTO EDUCATIVO MUNDO FELIZ	</t>
  </si>
  <si>
    <t>10.39253</t>
  </si>
  <si>
    <t>-75.51409</t>
  </si>
  <si>
    <t>BLAS DE LEZO MZ 10 5 LT 17 ET 4</t>
  </si>
  <si>
    <t>ERIKA MARTINEZ PUELLO</t>
  </si>
  <si>
    <t>emartinez3025@gmail.com</t>
  </si>
  <si>
    <t>JARDIN INFANTIL ANCHILA</t>
  </si>
  <si>
    <t>VILLA BARRAZA</t>
  </si>
  <si>
    <t>MZ G LT 8 BR COLINAS DE VILLA BARRAZA</t>
  </si>
  <si>
    <t>ERICA ANCHILA DIMAS</t>
  </si>
  <si>
    <t>anchiladi49@gmail.com</t>
  </si>
  <si>
    <t xml:space="preserve">AVANTE GLOBAL SCHOOL	</t>
  </si>
  <si>
    <t>10.53190</t>
  </si>
  <si>
    <t>-75.48284</t>
  </si>
  <si>
    <t>CONTI</t>
  </si>
  <si>
    <t>IND VD MANZANILLO DEL MAR, LOTE LAS MARGARITAS</t>
  </si>
  <si>
    <t>JOHN WELLS</t>
  </si>
  <si>
    <t>rectoria@avanteglobalschool.com</t>
  </si>
  <si>
    <t>COLEGIO NUEVO AMANECER</t>
  </si>
  <si>
    <t>10.37811530103620</t>
  </si>
  <si>
    <t>-75.46775239396650</t>
  </si>
  <si>
    <t xml:space="preserve">CL REAL 32 A 114 </t>
  </si>
  <si>
    <t>MALKA MARTINEZ HERAZO</t>
  </si>
  <si>
    <t>colegionuevoamanecersedesimonb@gmail.com</t>
  </si>
  <si>
    <t>FUNDACIÓN EDUCATIVA CANAÁN</t>
  </si>
  <si>
    <t>KR 83 59 22 SCT GUARAPERO BRR EL POZON</t>
  </si>
  <si>
    <t>MANOLO CANTILLO JULIO</t>
  </si>
  <si>
    <t>fundicanaan2011@gmail.com</t>
  </si>
  <si>
    <t>GIMNASIO AMERICANO THE CHILDREN HOUSE PRESCHOOL</t>
  </si>
  <si>
    <t>10.38627</t>
  </si>
  <si>
    <t>-75.47247</t>
  </si>
  <si>
    <t>CL 31 80 A 70 BR EL RECREO</t>
  </si>
  <si>
    <t>MARY GIRALDO MARTINEZ</t>
  </si>
  <si>
    <t>thechildrenshousepreschool@hotmail.com</t>
  </si>
  <si>
    <t>CENTRO EDUCATIVO MARALU</t>
  </si>
  <si>
    <t>10.39790313185730</t>
  </si>
  <si>
    <t>-75.47757906800230</t>
  </si>
  <si>
    <t>LOS CEREZOS</t>
  </si>
  <si>
    <t>MZ B5 LT 1 BRR LOS CEREZOS</t>
  </si>
  <si>
    <t xml:space="preserve">RAISHA PAJARO MEZA	</t>
  </si>
  <si>
    <t>centroeducativomaralu@hotmail.com</t>
  </si>
  <si>
    <t>JARDIN INFANTIL MUNDO DE COLORES</t>
  </si>
  <si>
    <t>-75.49566</t>
  </si>
  <si>
    <t>MZ 4 LT 26</t>
  </si>
  <si>
    <t>JORGE ARRIETA MARTINEZ</t>
  </si>
  <si>
    <t>jardininfantil_mundodecolores@hotmail.com</t>
  </si>
  <si>
    <t>INSTITUTO JARDIN INFANTIL JEAN PIAGET</t>
  </si>
  <si>
    <t>10.37469</t>
  </si>
  <si>
    <t>-75.48013</t>
  </si>
  <si>
    <t>SC ROSEDAL MZ C LT 3</t>
  </si>
  <si>
    <t>VANESSA LONDOñO RIOS</t>
  </si>
  <si>
    <t>jeanpiagetcaminoalaexcelencia@gmail.com</t>
  </si>
  <si>
    <t>INSTITUTO EDUCATIVO LUZ Y VERDAD</t>
  </si>
  <si>
    <t>10.37352</t>
  </si>
  <si>
    <t>-75.48307</t>
  </si>
  <si>
    <t>Br EL EDUCADOR Cl 4 76 A 76 B</t>
  </si>
  <si>
    <t>NURIS TABORDA VENNER</t>
  </si>
  <si>
    <t>institucioneducativaluzyverdad@hotmail.com</t>
  </si>
  <si>
    <t>INSTITUTO EDUCATIVO SABERES CREATIVOS</t>
  </si>
  <si>
    <t>10.41264</t>
  </si>
  <si>
    <t>-75.46232</t>
  </si>
  <si>
    <t>IND POZON SECTOR NUEVA GENERACION MZ 2 LT 3</t>
  </si>
  <si>
    <t>VIVIANA RODRIGUEZ BRAVO</t>
  </si>
  <si>
    <t>hugobravovictor68@gmail.com</t>
  </si>
  <si>
    <t>CENTRO ESTRATEGICO DE APRENDIZAJE PARA EL DESARROLLO DE LA I</t>
  </si>
  <si>
    <t>URBANIZACIÓN LA CAROLINA</t>
  </si>
  <si>
    <t>CRA 88 35 52 MZ C LT 41 CLL 9</t>
  </si>
  <si>
    <t>ANTONIA LOPEZ VARGAS</t>
  </si>
  <si>
    <t>rectoria@ceadi.edu.co</t>
  </si>
  <si>
    <t>COLEGIO EL PINAR DEL RECREO</t>
  </si>
  <si>
    <t>10.38867777777770</t>
  </si>
  <si>
    <t>-75.47285555555550</t>
  </si>
  <si>
    <t>Cl 31 C 80 A 17 LT 66 MZ 7</t>
  </si>
  <si>
    <t>ANA SANTANA YEPEZ</t>
  </si>
  <si>
    <t>avlove2708@hotmail.com</t>
  </si>
  <si>
    <t>INSTITUTO EDUCATIVO EL SEMBRADOR</t>
  </si>
  <si>
    <t>10.40838</t>
  </si>
  <si>
    <t>-75.50375</t>
  </si>
  <si>
    <t>IND TESCA NUEVO - LIBANO CALLE 31B 49 31</t>
  </si>
  <si>
    <t>YULIETH MICHILENA VENEGA</t>
  </si>
  <si>
    <t>instelsembrador@gmail.com</t>
  </si>
  <si>
    <t>INSTITUTO PEDRO ROMERO</t>
  </si>
  <si>
    <t>NUEVO BISQUE</t>
  </si>
  <si>
    <t>NUEVO BOSQUE MZ 12 LT28 6TA ETAPA</t>
  </si>
  <si>
    <t>31300180083101</t>
  </si>
  <si>
    <t xml:space="preserve">LAYLA LUZ LICONA PAYARES	</t>
  </si>
  <si>
    <t>6465676 3007258558</t>
  </si>
  <si>
    <t>instpedroromero123@gmail.com</t>
  </si>
  <si>
    <t xml:space="preserve">COLEGIO EL SABER DE CARTAGENA	</t>
  </si>
  <si>
    <t>10.41312</t>
  </si>
  <si>
    <t>-75.53615</t>
  </si>
  <si>
    <t>MANGA SEGUNDA AVENIDA CALLE 27 # 21 154</t>
  </si>
  <si>
    <t xml:space="preserve">CARMEN EUGENIA ESCOBAR ARTEAGA	</t>
  </si>
  <si>
    <t>colegioelsaberdecartagena@gmail.com</t>
  </si>
  <si>
    <t>COLEGIO CAMINO HACIA EL SABER</t>
  </si>
  <si>
    <t>LOS CALAMARES</t>
  </si>
  <si>
    <t>LOS CALAMARES MZ 34 LT 1 ETAPA 1</t>
  </si>
  <si>
    <t>DALLIMIS ZUÑIGA CASSIANI</t>
  </si>
  <si>
    <t>6056917301  3004814806</t>
  </si>
  <si>
    <t>cea.caminoshaciaelsaber19@gmail.com</t>
  </si>
  <si>
    <t>10.392889977516193</t>
  </si>
  <si>
    <t>-75.49191903878547</t>
  </si>
  <si>
    <t>DG 49 55 05  BRR BUENOS AIRES</t>
  </si>
  <si>
    <t>LUIS DANIEL GUTIERREZ REYES</t>
  </si>
  <si>
    <t>Institutolagiralda2020@gmail.com</t>
  </si>
  <si>
    <t>INSTITUTO EDUCATIVO NUBES DE COLORES</t>
  </si>
  <si>
    <t>10.40645</t>
  </si>
  <si>
    <t>-75.51415</t>
  </si>
  <si>
    <t>KR 44 29 22</t>
  </si>
  <si>
    <t>XIOMARA HERNANDEZ MONTES</t>
  </si>
  <si>
    <t>xiohermo@gmail.com</t>
  </si>
  <si>
    <t>INSTITUCION EDUCATIVA ANNA FREUD</t>
  </si>
  <si>
    <t>10.40373</t>
  </si>
  <si>
    <t>-75.4630</t>
  </si>
  <si>
    <t>VILLAS DE LA CANDELARIA MZ 3 LT 8</t>
  </si>
  <si>
    <t>ELAINE MONTOYA RESTREPO</t>
  </si>
  <si>
    <t>institucionannafreud@gmail.com</t>
  </si>
  <si>
    <t>CENTRO EDUCATIVO PHILADELPHIA INTERNACIONAL SCHOOL</t>
  </si>
  <si>
    <t>10.38516</t>
  </si>
  <si>
    <t>-75.47498</t>
  </si>
  <si>
    <t>MZ G LT 19 # 23 80</t>
  </si>
  <si>
    <t>MISLEIDY YOLANDA PEREIRA HOYOS</t>
  </si>
  <si>
    <t>directivapis@gmail.com</t>
  </si>
  <si>
    <t>GIMNASIO AMERICANO LUGANO</t>
  </si>
  <si>
    <t>10.39116</t>
  </si>
  <si>
    <t>-75.49394</t>
  </si>
  <si>
    <t>URB LA TRONCAL</t>
  </si>
  <si>
    <t>URB. LA TRONCAL, MZ H LT 23</t>
  </si>
  <si>
    <t>KELLYS ALVAREZ PUERTA</t>
  </si>
  <si>
    <t>gimnasioamericanolugano17@gmail.com</t>
  </si>
  <si>
    <t>CORP EDUCATIVA INTERNACIONAL Y LABORAL CORPOINSTEL</t>
  </si>
  <si>
    <t>10.40758</t>
  </si>
  <si>
    <t>-75.50081</t>
  </si>
  <si>
    <t>TESCA CRA 50A No 31b-23</t>
  </si>
  <si>
    <t>MARÍA MARGARITA CERRO CONTRERAS</t>
  </si>
  <si>
    <t>instel91@hotmail.com</t>
  </si>
  <si>
    <t>COLEGIO ALMIRANTE JHON CARLOS FLOREZ BELTRAN</t>
  </si>
  <si>
    <t>10.421933</t>
  </si>
  <si>
    <t>-75.460603</t>
  </si>
  <si>
    <t>EL POZON, SC 20 DE ENERO, CL PPAL MZ 1 LT 5</t>
  </si>
  <si>
    <t>MARIA ELENA CASTILLO CARO</t>
  </si>
  <si>
    <t>cjhoncarlosflorezbeltran@gmail.com</t>
  </si>
  <si>
    <t>INSTITUTO EDUCATIVO NUESTRA SEÑORA ISABEL</t>
  </si>
  <si>
    <t>10.37073</t>
  </si>
  <si>
    <t>-76.50298</t>
  </si>
  <si>
    <t>ALBORNOZ, URB RIO ELBA MZ E LT 91</t>
  </si>
  <si>
    <t>HEYLEEN DEL CARMEN MONDOL PALOMEQUE</t>
  </si>
  <si>
    <t>CORPORACION EDUCATIVA PRIMAVERA</t>
  </si>
  <si>
    <t>10.39594</t>
  </si>
  <si>
    <t>-75.46447</t>
  </si>
  <si>
    <t>LA CAROLINA</t>
  </si>
  <si>
    <t>LA CAROLINA,KR 80 39 F 18 MZ K LT 62</t>
  </si>
  <si>
    <t>RAMON ALFONSO PEREZ GULFO</t>
  </si>
  <si>
    <t>primaveraeducativa@hotmail.com</t>
  </si>
  <si>
    <t>FUNDACION EDUCATIVA RENACER</t>
  </si>
  <si>
    <t>10.38498</t>
  </si>
  <si>
    <t>-75.46283</t>
  </si>
  <si>
    <t>TERNERA, CL 34 88 A 45 LT 8</t>
  </si>
  <si>
    <t>NYDIA DEL CARMEN PRENS ALVAREZ</t>
  </si>
  <si>
    <t>ierenacer2016@gmail.com</t>
  </si>
  <si>
    <t>GIMNASIO CRISTIANO DE BOCACHICA</t>
  </si>
  <si>
    <t>10.319937681037025</t>
  </si>
  <si>
    <t>-75.5810172422424</t>
  </si>
  <si>
    <t>ANA CECILIA SOTO MONTES</t>
  </si>
  <si>
    <t>gimnasiocristianodebocachica@outlook.com</t>
  </si>
  <si>
    <t>COLEGIO NUEVA GENERACION</t>
  </si>
  <si>
    <t>10.38628</t>
  </si>
  <si>
    <t>-75.50502</t>
  </si>
  <si>
    <t>CL DE LA CRUZ DG 29 55 81</t>
  </si>
  <si>
    <t>ANA RODRIGUEZ PERNETT</t>
  </si>
  <si>
    <t>cng.colegionuevageneracion@gmail.com</t>
  </si>
  <si>
    <t>CENTRO EDUCATIVO INTERACTIVO</t>
  </si>
  <si>
    <t>10.39109</t>
  </si>
  <si>
    <t>-75.47267</t>
  </si>
  <si>
    <t>URB. BARU SC EL RECREO KR 74 31 F 81</t>
  </si>
  <si>
    <t>NICKY NADIA GUARDO MUÑOZ</t>
  </si>
  <si>
    <t>cinteractivokidsschool@gmail.com</t>
  </si>
  <si>
    <t>COLEGIO ELYON YIREH</t>
  </si>
  <si>
    <t>10.40820</t>
  </si>
  <si>
    <t>-75.50862</t>
  </si>
  <si>
    <t>BOSTON</t>
  </si>
  <si>
    <t>BOSTON CLL 13 # 46 - 13</t>
  </si>
  <si>
    <t>JORGE LUIS BERRIO BABILONIA</t>
  </si>
  <si>
    <t>ben.avidcartagena@gmail.com</t>
  </si>
  <si>
    <t>INSTITUTO PEDAGOGICO EMPRENDEDORES DEL SABER</t>
  </si>
  <si>
    <t>10.40237</t>
  </si>
  <si>
    <t>-75.4625</t>
  </si>
  <si>
    <t>URB VILLAS DE LA CANDELARIA MZ 44 LT 11</t>
  </si>
  <si>
    <t xml:space="preserve">ARLETH MEDRANO FABRA </t>
  </si>
  <si>
    <t>emprendedores.sersaber2023@gmail.com</t>
  </si>
  <si>
    <t>CENTRO EDUCATIVO INTELIGENCIA GARDNER</t>
  </si>
  <si>
    <t>LOS ALPES, TRANSVERSAL 72 B # 31G - 29</t>
  </si>
  <si>
    <t>PAULA ANDREA QUIROZ HENAO</t>
  </si>
  <si>
    <t>pasitosinteligentes@hotmail.com</t>
  </si>
  <si>
    <t>INST. JEROME S. BRUNER</t>
  </si>
  <si>
    <t>10.39657</t>
  </si>
  <si>
    <t>-75.49456</t>
  </si>
  <si>
    <t>LOS EJECUTIVOS</t>
  </si>
  <si>
    <t>LOS EJECUTIVOS CRA 58 30-11</t>
  </si>
  <si>
    <t>MAGALI MORALES PEREZ</t>
  </si>
  <si>
    <t>magalimorales57@hotmail.com</t>
  </si>
  <si>
    <t>INSTITUTO EDUCATIVO VIGOTSKY</t>
  </si>
  <si>
    <t>YULI SULENA HIGUITA GALLEGO</t>
  </si>
  <si>
    <t xml:space="preserve">EL RECREO KR 81 31 B 04 </t>
  </si>
  <si>
    <t> -75.47120</t>
  </si>
  <si>
    <t>10.38685</t>
  </si>
  <si>
    <t>3043067311 - 3006857082</t>
  </si>
  <si>
    <t>institutovigotsky777@gmail.com</t>
  </si>
  <si>
    <t>SAN FERNANDO SC KALAMARY Calle Segunda, Cra 81C #10A-10</t>
  </si>
  <si>
    <t>OLAYA HERRERA SEC VIEJO PORVENIR CLL JORGE ELIECER GAITAN, Diagonal 32D # 70b, 79 70 b1</t>
  </si>
  <si>
    <t>SAN FERNANDO  AVE Principal cra 81 # 15 -19</t>
  </si>
  <si>
    <t>BLAS DE LEZO ST COMERCIAL plazoleta Luis Carlos Lopez</t>
  </si>
  <si>
    <t>DANIEL LEMAITRE sector crespito CLL 69B ESQUINA detrás del Puesto de salud.</t>
  </si>
  <si>
    <t>Años 2010-2020, 2023; 2022 corte a 31.10; 2021: 30.09; 30 de Junio de 2024.</t>
  </si>
  <si>
    <t>corte a 30 de Junio de 2024. fuente Simat.</t>
  </si>
  <si>
    <t>corte a 31 de Octubre de 2023. fuente Simat.</t>
  </si>
  <si>
    <t xml:space="preserve">A partir de la informacion de Matricula EE a 30 de Junio 2024. </t>
  </si>
  <si>
    <t xml:space="preserve">Fuente:Simat. - operador.cartagena 2024. Actualizado 30/06/2024. </t>
  </si>
  <si>
    <t>PRESENTA ALERTA EN CUANTO A:</t>
  </si>
  <si>
    <t xml:space="preserve">SEDE EDUCATIVA </t>
  </si>
  <si>
    <t>TIPO</t>
  </si>
  <si>
    <t xml:space="preserve">LOCALIDAD </t>
  </si>
  <si>
    <t>MODALIDAD</t>
  </si>
  <si>
    <t>CUENTA CON COCINA Y COMEDOR APTO PARA USO</t>
  </si>
  <si>
    <t>CUMPLE CON NORMA SISMORESISTENTE</t>
  </si>
  <si>
    <t>CUMPLE CON NTC-4595</t>
  </si>
  <si>
    <t>ALERTA 
SIST. ESTRUCTURAL</t>
  </si>
  <si>
    <t>ALERTA 
TRANSFORMADOR Y ACOMETIDA</t>
  </si>
  <si>
    <t>ALERTA 
REDES ELECTRICAS INTERNAS</t>
  </si>
  <si>
    <t>ALERTA 
REDES HIDROSANITARIAS</t>
  </si>
  <si>
    <t>ALERTA 
INUNDACION</t>
  </si>
  <si>
    <t>ALERTA 
CERRAMIENTO Y CONTENCION</t>
  </si>
  <si>
    <t>ALERTA 
REPARACIONES LOCATIVAS</t>
  </si>
  <si>
    <t>ALERTA 
GEOLOGICOS</t>
  </si>
  <si>
    <t>ALERTA 
TALA O PODA</t>
  </si>
  <si>
    <t>14 DE FEBRERO</t>
  </si>
  <si>
    <t>2 - DE LA VIRGEN Y TURISTICA</t>
  </si>
  <si>
    <t>E. E. Promocion e implementacion de Estrategias Pedagogicas</t>
  </si>
  <si>
    <t>SI</t>
  </si>
  <si>
    <t>PARCIAL</t>
  </si>
  <si>
    <t>N/A</t>
  </si>
  <si>
    <t>20 DE JULIO</t>
  </si>
  <si>
    <t>3 - INDUSTRIAL Y DE LA BAHIA</t>
  </si>
  <si>
    <t>E. E. Oficial</t>
  </si>
  <si>
    <t>20 DE JULIO   SEDE YIRA CASTRO</t>
  </si>
  <si>
    <t>ALBERTO E. FERNANDEZ BAENA</t>
  </si>
  <si>
    <t>1 - HISTORICA Y CARIBE NORTE</t>
  </si>
  <si>
    <t>AMBIENTALISTA DE CARTAGENA</t>
  </si>
  <si>
    <t>ANA MARIA VELEZ DE TRUJILLO</t>
  </si>
  <si>
    <t>ANA MARIA VELEZ DE TRUJILLO SEDE ACCION COMUNAL SAN PEDRO Y LIBERTAD</t>
  </si>
  <si>
    <t>ANA MARIA VELEZ DE TRUJILLO SEDE DISTRITAL DE LOMA FRESCA</t>
  </si>
  <si>
    <t>ANA MARIA VELEZ DE TRUJILLO SEDE DISTRITAL REPUBLICA DEL CARIBE</t>
  </si>
  <si>
    <t>ANTONIA SANTOS</t>
  </si>
  <si>
    <t>ANTONIA SANTOS   SEDE ALFONSO ARAUJO</t>
  </si>
  <si>
    <t>ANTONIA SANTOS   SEDE JUAN SALVADOR GAVIOTA</t>
  </si>
  <si>
    <t>ANTONIA SANTOS   SEDE SAN LUIS GONZAGA</t>
  </si>
  <si>
    <t>ANTONIO NARIÑO</t>
  </si>
  <si>
    <t>ANTONIO NARIÑO   SEDE EDUARDO SANTOS MONTEJO</t>
  </si>
  <si>
    <t>ARROYO DE PIEDRA     SEDE ARROYO DE LAS CANOAS</t>
  </si>
  <si>
    <t>ARROYO DE PIEDRA     SEDE DE PUNTA CANOA</t>
  </si>
  <si>
    <t>ARROYO DE PIEDRA     SEDE PUA</t>
  </si>
  <si>
    <t>BERNARDO FOEGEN</t>
  </si>
  <si>
    <t>BERTHA GEDEON DE BALADI</t>
  </si>
  <si>
    <t>BERTHA SUTTNER</t>
  </si>
  <si>
    <t>C.E COLOMBIATON GUSTAVO PULECIO GOMEZ</t>
  </si>
  <si>
    <t>CAMILO TORRES DEL POZON</t>
  </si>
  <si>
    <t>CAMILO TORRES DEL POZON  SEDE LOS CHULIANES</t>
  </si>
  <si>
    <t>CASD MANUELA BELTRAN</t>
  </si>
  <si>
    <t>CIUDAD DE TUNJA</t>
  </si>
  <si>
    <t>CIUDAD DE TUNJA   SEDE ESCILDA MEDINA PACHECO</t>
  </si>
  <si>
    <t>no</t>
  </si>
  <si>
    <t>CIUDADELA 2000</t>
  </si>
  <si>
    <t>CLEMENTE MANUEL ZABALA</t>
  </si>
  <si>
    <t>E. E. de Rég. Especial</t>
  </si>
  <si>
    <t>CORAZON DE MARIA</t>
  </si>
  <si>
    <t>CORAZON DE MARIA   SEDE LAZARO MARTINEZ OLIER</t>
  </si>
  <si>
    <t>CORAZON DE MARIA   SEDE SAN JOSE CLAVERIANO</t>
  </si>
  <si>
    <t>DE ARARCA</t>
  </si>
  <si>
    <t>DE BAYUNCA</t>
  </si>
  <si>
    <t>DE BAYUNCA - SEDE CEIBAL</t>
  </si>
  <si>
    <t>DE BAYUNCA - SEDE DIVINO NIÑO JESUS DEL ZAPATERO</t>
  </si>
  <si>
    <t>DE BAYUNCA - SEDE LA GRANJA</t>
  </si>
  <si>
    <t>DE BAYUNCA - SEDE LAS LATAS</t>
  </si>
  <si>
    <t>DE LA BOQUILLA</t>
  </si>
  <si>
    <t>DE LA BOQUILLA - SEDE  ESC. MADRE BERNARDA</t>
  </si>
  <si>
    <t>DE LA BOQUILLA - SEDE SAN FELIPE DE LA BOQUILLA</t>
  </si>
  <si>
    <t>DE LA BOQUILLA - SEDE SAN JUAN BAUTISTA DE LA BOQUILLA</t>
  </si>
  <si>
    <t>DE LETICIA</t>
  </si>
  <si>
    <t>DE LETICIA - SEDE EL RECREO</t>
  </si>
  <si>
    <t>DE PONTEZUELA</t>
  </si>
  <si>
    <t>DE SANTA ANA</t>
  </si>
  <si>
    <t>DE TERNERA</t>
  </si>
  <si>
    <t>DE TIERRA BAJA</t>
  </si>
  <si>
    <t>DE TIERRA BOMBA</t>
  </si>
  <si>
    <t>DE TIERRA BOMBA - SEDE DE PUNTA ARENA</t>
  </si>
  <si>
    <t>Ascisclo de Avila Torres (Domingo Benko Bioho)</t>
  </si>
  <si>
    <t>EL SALVADOR</t>
  </si>
  <si>
    <t xml:space="preserve">EL SALVADOR SEDE 20 DE ENERO </t>
  </si>
  <si>
    <t>EL SALVADOR SEDE EL POZON</t>
  </si>
  <si>
    <t xml:space="preserve">EL SALVADOR SEDE HENEQUEN </t>
  </si>
  <si>
    <t xml:space="preserve">EL SALVADOR SEDE LA PRIMAVERA </t>
  </si>
  <si>
    <t>EL SALVADOR SEDE LAS COLINAS</t>
  </si>
  <si>
    <t>EL SALVADOR SEDE LOS ROBLES</t>
  </si>
  <si>
    <t xml:space="preserve">EL SALVADOR SEDE NAVAS MEISEL </t>
  </si>
  <si>
    <t xml:space="preserve">EL SALVADOR SEDE SAN JOSE  </t>
  </si>
  <si>
    <t xml:space="preserve">EL SALVADOR SEDE SAN NICOLAS </t>
  </si>
  <si>
    <t>ESCUELA NORMAL SUPERIOR DE CARTAGENA DE INDIAS</t>
  </si>
  <si>
    <t>ESCUELA NORMAL SUPERIOR DE CARTAGENA DE INDIAS - SEDE EMMA VILLA DE ESCALLON</t>
  </si>
  <si>
    <t>FE Y ALEGRIA EL PROGRESO</t>
  </si>
  <si>
    <t>FE Y ALEGRIA EL PROGRESO   SEDE DISTRITAL EL REPOSO</t>
  </si>
  <si>
    <t>FE Y ALEGRIA EL PROGRESO   SEDE JOSE GONZALEZ VERGARA</t>
  </si>
  <si>
    <t>FE Y ALEGRIA LAS AMERICAS</t>
  </si>
  <si>
    <t>FE Y ALEGRIA LAS AMERICAS   SEDE LA FRATERNITE</t>
  </si>
  <si>
    <t>FERNANDO DE LA VEGA</t>
  </si>
  <si>
    <t>FERNANDO DE LA VEGA - SEDE ALMIRANTE PADILLA</t>
  </si>
  <si>
    <t>FOCO ROJO</t>
  </si>
  <si>
    <t>FRANCISCO DE PAULA SANTANDER</t>
  </si>
  <si>
    <t>FULGENCIO LEQUERICA VELEZ</t>
  </si>
  <si>
    <t>FULGENCIO LEQUERICA VELEZ   SEDE LA PUNTILLA</t>
  </si>
  <si>
    <t>FULGENCIO LEQUERICA VELEZ   SEDE REPUBLICA DEL ECUADOR</t>
  </si>
  <si>
    <t>HERMANO ANTONIO RAMOS DE LA SALLE</t>
  </si>
  <si>
    <t>HIJOS DE MARIA</t>
  </si>
  <si>
    <t>HIJOS DE MARIA   SEDE DISTRITAL LUIS CARLOS GALAN SARMIENTO</t>
  </si>
  <si>
    <t>HIJOS DE MARIA   SEDE RAFAEL TONO</t>
  </si>
  <si>
    <t>HIJOS DE MARIA   SEDE REPUBLICA DE MEXICO</t>
  </si>
  <si>
    <t>INSTITUCION EDUCATIVA GABRIEL GARCIA MARQUEZ</t>
  </si>
  <si>
    <t>INSTITUCIÓN EDUCATIVA JORGE GARCIA USTA (BICENTENARIO)</t>
  </si>
  <si>
    <t>INSTITUCION ETNOEDUCATIVA DEL ARCHIPIELAGO DE SAN BERNARDO (SANTA CRUZ DEL ISLOTE)</t>
  </si>
  <si>
    <t>JOHN F KENNEDY</t>
  </si>
  <si>
    <t>JORGE ARTEL</t>
  </si>
  <si>
    <t xml:space="preserve">E. E. Oficial </t>
  </si>
  <si>
    <t>JOSE DE LA VEGA</t>
  </si>
  <si>
    <t>JOSE DE LA VEGA  SEDE ANTONIO JOSE IRIZARRI</t>
  </si>
  <si>
    <t>JOSE DE LA VEGA  SEDE NTRA. SRA. DEL CARMEN</t>
  </si>
  <si>
    <t>JOSE DE LA VEGA SEDE SIMON BOLIVAR</t>
  </si>
  <si>
    <t>JOSE MANUEL RODRIGUEZ TORICES</t>
  </si>
  <si>
    <t>JOSE MANUEL RODRIGUEZ TORICES   SEDE ISABEL LA CATOLICA</t>
  </si>
  <si>
    <t>JOSE MANUEL RODRIGUEZ TORICES - SEDE JARDIN INFANTIL LOS CARACOLES</t>
  </si>
  <si>
    <t>JOSE MARIA CORDOBA DE PASACABALLOS</t>
  </si>
  <si>
    <t>JOSE MARIA CORDOBA DE PASACABALLOS - SEDE BAJO DEL TIGRE</t>
  </si>
  <si>
    <t>JUAN BAUTISTA SCALABRINI</t>
  </si>
  <si>
    <t>JUAN BAUTISTA SCALABRINI SEDE FRANCISCO DE PAULA</t>
  </si>
  <si>
    <t>JUAN JOSE NIETO</t>
  </si>
  <si>
    <t>JUAN JOSE NIETO SEDE BARANOA</t>
  </si>
  <si>
    <t>JUAN JOSE NIETO SEDE EL EDUCADOR</t>
  </si>
  <si>
    <t>LA LIBERTAD</t>
  </si>
  <si>
    <t>LA MILAGROSA</t>
  </si>
  <si>
    <t>FE Y ALEGRIA LAS GAVIOTAS</t>
  </si>
  <si>
    <t>LAS GAVIOTAS   SEDE JARDIN INFANTIL NIÑO JESUS</t>
  </si>
  <si>
    <t>LAS GAVIOTAS   SEDE MOISES GOSSAIN LAJUD</t>
  </si>
  <si>
    <t>LICEO DE BOLIVAR</t>
  </si>
  <si>
    <t>LICEO DE BOLIVAR  SEDE DISTRITAL LA PAZ</t>
  </si>
  <si>
    <t>LICEO DE BOLIVAR  SEDE ONCE DE NOVIEMBRE</t>
  </si>
  <si>
    <t>LICEO DE BOLIVAR  SEDE SIETE DE AGOSTO</t>
  </si>
  <si>
    <t>LUIS C GALAN SARMIENTO</t>
  </si>
  <si>
    <t>LUIS CARLOS LOPEZ</t>
  </si>
  <si>
    <t>LUIS FELIPE CABRERA DE BARU</t>
  </si>
  <si>
    <t>MADRE GABRIELA DE SAN MARTIN</t>
  </si>
  <si>
    <t>MADRE GABRIELA DE SAN MARTIN   SEDE DIEZ DE MAYO</t>
  </si>
  <si>
    <t>MADRE GABRIELA DE SAN MARTIN   SEDE LA MAGDALENA</t>
  </si>
  <si>
    <t>MADRE GABRIELA DE SAN MARTIN  SEDE SAN JOSE OBRERO</t>
  </si>
  <si>
    <t>MADRE LAURA</t>
  </si>
  <si>
    <t>MADRE LAURA - SEDE ANDALUCIA</t>
  </si>
  <si>
    <t>MADRE LAURA - SEDE JOSE MARIA DEL CASTILLO Y RADA</t>
  </si>
  <si>
    <t>MANUELA BELTRAN</t>
  </si>
  <si>
    <t>MANUELA BELTRAN - SEDE HIJOS DEL CHOFER</t>
  </si>
  <si>
    <t>MARIA REINA</t>
  </si>
  <si>
    <t>MARIA REINA   SEDE ACCION COMUNAL LA QUINTA</t>
  </si>
  <si>
    <t>MARIA REINA   SEDE ESCUELA MIXTA LAS DELICIAS</t>
  </si>
  <si>
    <t>MARIA REINA   SEDE SOCIEDAD AMOR A CARTAGENA. # 7</t>
  </si>
  <si>
    <t>MERCEDES ABREGO</t>
  </si>
  <si>
    <t>MERCEDES ABREGO   SEDE CAMILO TORRES RESTREPO</t>
  </si>
  <si>
    <t>MERCEDES ABREGO   SEDE CIUDAD MEDELLIN</t>
  </si>
  <si>
    <t>TRANSFO</t>
  </si>
  <si>
    <t>MERCEDES ABREGO   SEDE SECTORES UNIDOS</t>
  </si>
  <si>
    <t>E.E Oficial en Concesion</t>
  </si>
  <si>
    <t>NUESTRA  SEÑORA  DE LA CONSOLATA</t>
  </si>
  <si>
    <t>NUESTRA SEÑORA DEL BUEN AIRE</t>
  </si>
  <si>
    <t>NUESTRA SEÑORA DEL CARMEN</t>
  </si>
  <si>
    <t>NUESTRA SEÑORA DEL CARMEN   SEDE CIUDAD DE SINCELEJO</t>
  </si>
  <si>
    <t>NUESTRA SEÑORA DEL CARMEN   SEDE MIGUEL ANTONIO LENGUA</t>
  </si>
  <si>
    <t>NUESTRA SEÑORA DEL CARMEN   SEDE SOCIEDAD AMOR A C/GENA. # 4</t>
  </si>
  <si>
    <t>NUESTRA SRA DEL PERPETUO SOCORRO</t>
  </si>
  <si>
    <t>NUESTRO ESFUERZO</t>
  </si>
  <si>
    <t>NUEVA ESPERANZA ARROYO GRANDE</t>
  </si>
  <si>
    <t>NUEVA ESPERANZA ARROYO GRANDE - SEDE ANA UTRIA</t>
  </si>
  <si>
    <t>NUEVA ESPERANZA ARROYO GRANDE - SEDE ARROYO GRANDE</t>
  </si>
  <si>
    <t>NUEVO BOSQUE - SEDE JOSE MARIA CORDOBA</t>
  </si>
  <si>
    <t xml:space="preserve">NUEVO BOSQUE - SEDE LUIS CARLOS GALAN </t>
  </si>
  <si>
    <t>OLGA GONZALEZ ARRAUT</t>
  </si>
  <si>
    <t>OMAIRA SANCHEZ GARZON</t>
  </si>
  <si>
    <t>PEDRO ROMERO</t>
  </si>
  <si>
    <t>PEDRO ROMERO SEDE NTRA. SRA. LA VICTORIA</t>
  </si>
  <si>
    <t>PIES DESCALZOS</t>
  </si>
  <si>
    <t>PIES DESCALZOS VILLAS DE ARANJUEZ</t>
  </si>
  <si>
    <t>PLAYAS DE ACAPULCO</t>
  </si>
  <si>
    <t xml:space="preserve">POLITECNICO DEL POZON </t>
  </si>
  <si>
    <t>PROMOCION SOCIAL DE C/GENA</t>
  </si>
  <si>
    <t>PROMOCION SOCIAL DE C/GENA   SEDE JORGE ELIECER GAITAN</t>
  </si>
  <si>
    <t>PROMOCION SOCIAL DE C/GENA   SEDE LA CONSOLATA</t>
  </si>
  <si>
    <t>RAFAEL NUÑEZ</t>
  </si>
  <si>
    <t>RAFAEL NUÑEZ -  SEDE CIUDAD DE SANTA MARTA</t>
  </si>
  <si>
    <t>RAFAEL NUÑEZ - SEDE SIMON J. VELEZ</t>
  </si>
  <si>
    <t>REPUBLICA DE ARGENTINA</t>
  </si>
  <si>
    <t>REPUBLICA DEL LIBANO SEDE PRIMERO DE MAYO</t>
  </si>
  <si>
    <t>ROSEDAL</t>
  </si>
  <si>
    <t>SALIM BECHARA</t>
  </si>
  <si>
    <t>SALIM BECHARA   SEDE DE ALBORNOZ</t>
  </si>
  <si>
    <t>SAN FELIPE NERI</t>
  </si>
  <si>
    <t>SAN FRANCISCO DE ASIS</t>
  </si>
  <si>
    <t>SAN FRANCISCO DE ASIS   SEDE DE MEMBRILLAL</t>
  </si>
  <si>
    <t>SAN FRANCISCO DE ASIS   SEDE HIJOS DEL AGRICULTOR</t>
  </si>
  <si>
    <t>SAN FRANCISCO DE ASIS   SEDE PEDRO PASCASIO MARTINEZ</t>
  </si>
  <si>
    <t>SAN FRANCISCO DE ASIS   SEDE POLICARPA SALAVARRIETA</t>
  </si>
  <si>
    <t>SAN JOSE CAÑO DEL ORO</t>
  </si>
  <si>
    <t>SAN JUAN DE DAMASCO</t>
  </si>
  <si>
    <t>SAN JUAN DE DAMASCO - SEDE DISTRITAL JOSE ANTONIO GALAN</t>
  </si>
  <si>
    <t>SAN JUAN DE DAMASCO - SEDE NUESTRA SENORA DEL ROSARIO</t>
  </si>
  <si>
    <t>SAN LUCAS</t>
  </si>
  <si>
    <t>SAN LUCAS   SEDE SAN PEDRO MARTIR</t>
  </si>
  <si>
    <t>SANTA MARIA  SEDE MARCO FIDEL SUAREZ</t>
  </si>
  <si>
    <t>SANTA MARIA  SEDE NUESTRA SEÑORA DE FATIMA</t>
  </si>
  <si>
    <t>SANTA MARIA  SEDE SAGRADO CORAZON DE JESUS</t>
  </si>
  <si>
    <t>SEMINARIO DE C/GENA</t>
  </si>
  <si>
    <t>SOLEDAD ACOSTA DE SAMPER</t>
  </si>
  <si>
    <t>SOLEDAD ACOSTA DE SAMPER   SEDE ANA MARIA PEREZ DE OTERO</t>
  </si>
  <si>
    <t>SOLEDAD ACOSTA DE SAMPER   SEDE DE SAN FERNANDO</t>
  </si>
  <si>
    <t>SOLEDAD ACOSTA DE SAMPER   SEDE EMILIANO ALCALA ROMERO</t>
  </si>
  <si>
    <t>SOLEDAD ROMAN DE NUÑEZ</t>
  </si>
  <si>
    <t>SOLEDAD ROMAN DE NUÑEZ - SEDE DE ZARAGOCILLA</t>
  </si>
  <si>
    <t>SOLEDAD ROMAN DE NUÑEZ - SEDE PROGRESO Y LIBERTAD</t>
  </si>
  <si>
    <t>SOLEDAD ROMAN DE NUÑEZ - SEDE SOCIEDAD AMOR A C/GENA. # 10</t>
  </si>
  <si>
    <t>SOLEDAD ROMAN DE NUÑEZ - SEDE VICTORIA PAUTT LEON</t>
  </si>
  <si>
    <t>TECNICA DE PASACABALLOS</t>
  </si>
  <si>
    <t>VALORES UNIDOS</t>
  </si>
  <si>
    <t>No. IE</t>
  </si>
  <si>
    <t>CUMPLEN LA NORMA NTC 4595  POR LOCALIDADES</t>
  </si>
  <si>
    <t>LOC1</t>
  </si>
  <si>
    <t>LOC2</t>
  </si>
  <si>
    <t>LOC3</t>
  </si>
  <si>
    <t xml:space="preserve"> COUNTRY</t>
  </si>
  <si>
    <t>DE LA VIRGEN TURISTICA</t>
  </si>
  <si>
    <t>GENERO</t>
  </si>
  <si>
    <t>NO APLICA</t>
  </si>
  <si>
    <t>ACHAGUA</t>
  </si>
  <si>
    <t>INDIGENA</t>
  </si>
  <si>
    <t>ANDOQUE</t>
  </si>
  <si>
    <t>ARHUACO</t>
  </si>
  <si>
    <t>AWA</t>
  </si>
  <si>
    <t>BARÁ</t>
  </si>
  <si>
    <t>BETOYE</t>
  </si>
  <si>
    <t>CABIYARI</t>
  </si>
  <si>
    <t>CARIJONA</t>
  </si>
  <si>
    <t>CHIMILA</t>
  </si>
  <si>
    <t>COCONUCO</t>
  </si>
  <si>
    <t>CUBEO</t>
  </si>
  <si>
    <t>EMBERA</t>
  </si>
  <si>
    <t>EMBERA CATIO</t>
  </si>
  <si>
    <t>EMBERACHAMI</t>
  </si>
  <si>
    <t>GUAMBIANO</t>
  </si>
  <si>
    <t>KOGUI</t>
  </si>
  <si>
    <t>KOREGUAJE</t>
  </si>
  <si>
    <t>MACÚ</t>
  </si>
  <si>
    <t>MACUNA</t>
  </si>
  <si>
    <t>MUINANE</t>
  </si>
  <si>
    <t>MUISCA</t>
  </si>
  <si>
    <t>NONUYA</t>
  </si>
  <si>
    <t>OCAINA</t>
  </si>
  <si>
    <t>TOTORÓ</t>
  </si>
  <si>
    <t>TUCANO</t>
  </si>
  <si>
    <t>WAYUU</t>
  </si>
  <si>
    <t>WITOTO</t>
  </si>
  <si>
    <t>YURUTÍ</t>
  </si>
  <si>
    <t>ZENÚ</t>
  </si>
  <si>
    <t>RAIZAL</t>
  </si>
  <si>
    <t>KANKUAMO</t>
  </si>
  <si>
    <t>AFRODESCENDIENTE</t>
  </si>
  <si>
    <t>PALANQUERO</t>
  </si>
  <si>
    <t>MOKANA</t>
  </si>
  <si>
    <t>AMBALO</t>
  </si>
  <si>
    <t>MURUI</t>
  </si>
  <si>
    <t>NEGRITUDES</t>
  </si>
  <si>
    <t>NO TIENE</t>
  </si>
  <si>
    <t>Total Numero de Estudiante.</t>
  </si>
  <si>
    <t xml:space="preserve"> VOZ Y HABLA</t>
  </si>
  <si>
    <t xml:space="preserve"> NO APLICA</t>
  </si>
  <si>
    <t>MATRICULA SEGÚN TIPO DE ETNIAS Y GENERO.</t>
  </si>
  <si>
    <t>POBLACION VICTIMA DEL CONFLICTO</t>
  </si>
  <si>
    <t>ESTADO DE LA INFRAESTRUCTURA EDUCATIVA OFICIAL</t>
  </si>
  <si>
    <t>COD_ETNIA</t>
  </si>
  <si>
    <t>TIPO_ETNIA</t>
  </si>
  <si>
    <t>GRUPO ETNICO</t>
  </si>
  <si>
    <t>LOCALIDADES</t>
  </si>
  <si>
    <t>TOTAL NUMERO MATRICULA</t>
  </si>
  <si>
    <t>TOTAL NUMERO ESTUDIANTES DIFERENTES ETNIAS</t>
  </si>
  <si>
    <t>% PARTICIPACION MATRICULA POR LOCALIDADES</t>
  </si>
  <si>
    <t>% PARTICIPACION TOTAL MATRICULA DIFERENTES ETNIAS POR LOCALIDADES</t>
  </si>
  <si>
    <t>Observación:  El total de numero de estudiantes diferentes Etnias no incluye  "No Aplica, No Tiene" que son los que no estan identificados o caracterizados en algun tipo de Etnia.</t>
  </si>
  <si>
    <t>% PARTICIPACION TOTAL MATRICULA DIFERENTES TIPOS DE DISCAPACIDAD POR LOCALIDADES</t>
  </si>
  <si>
    <t>TOTAL NUMERO ESTUDIANTES DIFERENTES TIPO DE DISCAPACIDAD</t>
  </si>
  <si>
    <t>% DE PARTICIPACION</t>
  </si>
  <si>
    <t xml:space="preserve"> PSICOSOCIAL</t>
  </si>
  <si>
    <t xml:space="preserve"> SISTÉMICA</t>
  </si>
  <si>
    <t xml:space="preserve"> LIMITACIÓN FISICA (MOVILIDAD)</t>
  </si>
  <si>
    <t xml:space="preserve"> SORDOCEGUERA</t>
  </si>
  <si>
    <t xml:space="preserve"> SA-USUARIO DE CASTELLANO</t>
  </si>
  <si>
    <t xml:space="preserve"> SA-USUARIO DE LSC</t>
  </si>
  <si>
    <t xml:space="preserve"> OTRA</t>
  </si>
  <si>
    <t xml:space="preserve"> MÚLTIPLE</t>
  </si>
  <si>
    <t xml:space="preserve"> DI-COGNITIVO</t>
  </si>
  <si>
    <t xml:space="preserve"> TRANSTORNO DEL ESPECTRO AUTISTA</t>
  </si>
  <si>
    <t xml:space="preserve"> SV-CEGUERA</t>
  </si>
  <si>
    <t xml:space="preserve"> SV-BAJA VISIÓN</t>
  </si>
  <si>
    <t>TIPO_DISCAPACIDAD</t>
  </si>
  <si>
    <t xml:space="preserve">Fuente:Simat. - cartagena 2024. Actualizado 30/06/2024. </t>
  </si>
  <si>
    <t>MATRICULA SEGÚN TIPO DE DISCAPACIDAD.</t>
  </si>
  <si>
    <t>A la pregunta SI o No.</t>
  </si>
  <si>
    <t>POB_VICT_CONF</t>
  </si>
  <si>
    <t xml:space="preserve">TOTAL NUMERO ESTUDIANTES </t>
  </si>
  <si>
    <t>% TOTAL NUMERO DE ESTUDIANTES VICTIMA DEL CONFLICTO</t>
  </si>
  <si>
    <t>SITUACION ACADEMICA AÑO 2023</t>
  </si>
  <si>
    <t>Fuente de información: CRUCE DE BASE DE DATOS, CONCILIACION SIMAT 2023</t>
  </si>
  <si>
    <t>Observación: EL calculo de la Situación Academica y sus indicadores no Incluye la Matricula de ciclos Nocturnos</t>
  </si>
  <si>
    <t>SECTOR OFICIAL</t>
  </si>
  <si>
    <t>SITUACION ACADEMICA POR LOCALIDADES</t>
  </si>
  <si>
    <t>% APROBADO</t>
  </si>
  <si>
    <t>%REPROBADO</t>
  </si>
  <si>
    <t>% RETIRADO</t>
  </si>
  <si>
    <t>% TRASLADOS</t>
  </si>
  <si>
    <t>SITUACION ACADEMICA SECTOR OFICIAL</t>
  </si>
  <si>
    <t>Preescolar</t>
  </si>
  <si>
    <t>B. Primaria</t>
  </si>
  <si>
    <t>B. Secundaria</t>
  </si>
  <si>
    <t>Media</t>
  </si>
  <si>
    <t>SECTOR PRIVADO</t>
  </si>
  <si>
    <t>SITUACION ACADEMICA SECTOR PRIVADO</t>
  </si>
  <si>
    <t xml:space="preserve">Observacion: El calculo de la Situacion Academica para el sector Privado incluye la Matricula Contratada. </t>
  </si>
  <si>
    <t>AMBOS SECTORES</t>
  </si>
  <si>
    <t>SITUACION ACADEMICA</t>
  </si>
  <si>
    <t>SITUACION ACADEMICA DE LAS INSTITUCIONES EDUCATIVAS OFICIALES DEL DISTRITO DE CARTAGENA DE INDIAS.</t>
  </si>
  <si>
    <t>SECRETARIA DE EDUCACION DISTRITAL DE CARTAGENA .</t>
  </si>
  <si>
    <t>2018-2023</t>
  </si>
  <si>
    <t>Indicadores de Situacion Academica son calculados anual vencidos.</t>
  </si>
  <si>
    <t>ITEM ID</t>
  </si>
  <si>
    <t>ID</t>
  </si>
  <si>
    <t>NUC</t>
  </si>
  <si>
    <t>CODIGO_DANE</t>
  </si>
  <si>
    <t>NOMBRE</t>
  </si>
  <si>
    <t>% APROBADOS_2023</t>
  </si>
  <si>
    <t>% APROBADOS_2022</t>
  </si>
  <si>
    <t>% APROBADOS_2021</t>
  </si>
  <si>
    <t>% APROBADOS_2020</t>
  </si>
  <si>
    <t>% APROBADOS_2019</t>
  </si>
  <si>
    <t>% APROBADOS_2018</t>
  </si>
  <si>
    <t>% APROBADOS_2017</t>
  </si>
  <si>
    <t>% REPROBADOS_2023</t>
  </si>
  <si>
    <t>% REPROBADOS_2022</t>
  </si>
  <si>
    <t>% REPROBADOS_2021</t>
  </si>
  <si>
    <t>% REPROBADOS_2020</t>
  </si>
  <si>
    <t>% REPROBADOS_2019</t>
  </si>
  <si>
    <t>% REPROBADOS_2018</t>
  </si>
  <si>
    <t>% REPROBADOS_2017</t>
  </si>
  <si>
    <t>% DESERTORES_2023</t>
  </si>
  <si>
    <t>% DESERTORES_2022</t>
  </si>
  <si>
    <t>% DESERTORES_2021</t>
  </si>
  <si>
    <t>% DESERTORES_2020</t>
  </si>
  <si>
    <t>% DESERTORES_2019</t>
  </si>
  <si>
    <t>% DESERTORES_2018</t>
  </si>
  <si>
    <t>% DESERTORES_2017</t>
  </si>
  <si>
    <t>C.E MADRE LAURA</t>
  </si>
  <si>
    <t>C.E ISLAS DEL ROSARIO</t>
  </si>
  <si>
    <t>I.E DE SANTA ANA</t>
  </si>
  <si>
    <t>C.E DE ARARCA</t>
  </si>
  <si>
    <t>I.E DOMINGO BENKOS BIOHO</t>
  </si>
  <si>
    <t>C.E SANTA CRUZ DEL ISLOTE</t>
  </si>
  <si>
    <t>I.E PEDRO DE HEREDIA</t>
  </si>
  <si>
    <t>C.E DE FREDONIA</t>
  </si>
  <si>
    <t>I.E FE Y ALEGRIA LAS GAVIOTAS</t>
  </si>
  <si>
    <t>C.E DE TIERRA BAJA</t>
  </si>
  <si>
    <t>I.E TECNICA DE LA BOQUILLA</t>
  </si>
  <si>
    <t>INST.EDUCATIVA CLEMENTE MANUEL ZABALA</t>
  </si>
  <si>
    <t>INSTITUCIONE EDUCATIVA GABRIEL GARCIA MARQUEZ</t>
  </si>
  <si>
    <t>C.E NUESTRA SEÑORA DEL BUEN AIRE</t>
  </si>
  <si>
    <t>COL. JUAN BAUTISTA SCALABRINI</t>
  </si>
  <si>
    <t>Observacion:  las I.E EL SALVADOR (892); COL. JUAN BAUTISTA SCALABRINI(907). Cambiaron de IDCOL para el año 2018</t>
  </si>
  <si>
    <t>No se incluye la Matricula de los ciclos Nocturnos ni fines de semana.</t>
  </si>
  <si>
    <t>REPITENCIA 2024.</t>
  </si>
  <si>
    <t>SECRETARIA DE EDUCACION DISTRITAL DE CARATGENA DE INDIAS D. T  Y  C.</t>
  </si>
  <si>
    <t>Observación: Fuente de información Simat corte a 30 Marzo de 2024</t>
  </si>
  <si>
    <t>REPITENCIA 2024</t>
  </si>
  <si>
    <t>LISTADO DE SEDES EDUCATIVAS UBICADAS POR TIPO DE ZONA Y SECTOR.</t>
  </si>
  <si>
    <t>% Repitencia</t>
  </si>
  <si>
    <t>Fuente: SIMAT. CORTE 31/03.</t>
  </si>
  <si>
    <t>Observación: La Matricula Privada incluye la Matricula contratada en sede Educativa Privada.</t>
  </si>
  <si>
    <t>ESTABLECIMIENTO EDUCATIVO /  TIPO DE ZONA / SECTOR</t>
  </si>
  <si>
    <t>% Repitencia 2024</t>
  </si>
  <si>
    <t>URBANO</t>
  </si>
  <si>
    <t>ASOCIACION ESCUELA EL SALVADOR</t>
  </si>
  <si>
    <t>C.E ANDALUCIA</t>
  </si>
  <si>
    <t>REPITENCIA AMBOS SECTORES</t>
  </si>
  <si>
    <t>CENT. DE EDUC. EL RECREO</t>
  </si>
  <si>
    <t>CENT. DE EDUC. INF. ASPAEN PEPE GRILLO ALBORADA BILINGÜE</t>
  </si>
  <si>
    <t>CENT. DE ENSEñANZA HIJOS DE BOLIVAR</t>
  </si>
  <si>
    <t>CENT. EDUC DESCUBRIENDO TALENTO</t>
  </si>
  <si>
    <t>CENT. EDUC. ALBERTO JIMENEZ FUENTES</t>
  </si>
  <si>
    <t>-</t>
  </si>
  <si>
    <t>CENT. EDUC. DE NIVELACION C.E.N.</t>
  </si>
  <si>
    <t xml:space="preserve">CENT. EDUC. EDUCANDO PARA LA PAZ </t>
  </si>
  <si>
    <t>CENTRO EDUCATIVO EL MANANTIAL</t>
  </si>
  <si>
    <t>COL. BEN AVID</t>
  </si>
  <si>
    <t>COL. EL CARMELO</t>
  </si>
  <si>
    <t>COL. FERNANDEZ GUTIERREZ DE PIÑERES</t>
  </si>
  <si>
    <t>COL. GENERACION XXI</t>
  </si>
  <si>
    <t>COL. GIMNASIO MUNDO DE COLORES</t>
  </si>
  <si>
    <t>COL. GORETTI</t>
  </si>
  <si>
    <t>COL. INFANTIL INICIOS DEL ARCO IRIS</t>
  </si>
  <si>
    <t>COL. JOSE MARIA GARCIA TOLEDO</t>
  </si>
  <si>
    <t>COL. LA  ENSEÑANZA</t>
  </si>
  <si>
    <t>COL. LATINOAMERICANO</t>
  </si>
  <si>
    <t>COL. MARIA MONTESSORI</t>
  </si>
  <si>
    <t>COL. PABLO HOFF</t>
  </si>
  <si>
    <t>COL. PITAGORAS</t>
  </si>
  <si>
    <t>COL. SAN JOSE DE LOS CAMPANOS</t>
  </si>
  <si>
    <t>COL. SANTISIMA TRINIDAD</t>
  </si>
  <si>
    <t xml:space="preserve">COLEGIO CAMINO HACIA EL SABER	</t>
  </si>
  <si>
    <t>COLEGIO CANADIENSE DE CARTAGENA</t>
  </si>
  <si>
    <t>COLEGIO HUMANISTA FRANCESCO PETRARCA</t>
  </si>
  <si>
    <t>COLEGIO INTEGRAL DEL NORTE</t>
  </si>
  <si>
    <t>COLEGIO INTEGRAL JHON DEWEY</t>
  </si>
  <si>
    <t>CORP. CENT. EDUCATIVO RABY</t>
  </si>
  <si>
    <t xml:space="preserve">CORP. CENT.EDUC. COMUNITARIO FUENTE DE VALORES </t>
  </si>
  <si>
    <t>CORP. EDUC NAZARETH</t>
  </si>
  <si>
    <t>CORP. EDUC. COLEGIO ALTER - ALTERIS</t>
  </si>
  <si>
    <t>CORP. EDUC. CONSTRUYENDO SUEÑOS</t>
  </si>
  <si>
    <t>CORP. EDUC. INST. FROBEL</t>
  </si>
  <si>
    <t>CORP. EDUC. INST. INSTITUTO GUADALUPE</t>
  </si>
  <si>
    <t>CORP. EDUC. INSTITUTO SAN JUAN EUDES</t>
  </si>
  <si>
    <t>CORP. EDUC. LOS ANGELES (GUAR.JARD. INF. BAMBI)</t>
  </si>
  <si>
    <t>CORP. ESC. TALLER DIVERTIARTE FOLCKORE</t>
  </si>
  <si>
    <t>CORP. GIMNASIO MODERNO DE CARTAGENA</t>
  </si>
  <si>
    <t>CORP. INST PROGRESO SOCIAL</t>
  </si>
  <si>
    <t>CORP. INST. CIRY</t>
  </si>
  <si>
    <t>CORP. INST. DOCENTE DEL CARIBE</t>
  </si>
  <si>
    <t>CORP. INST. INSTITUTO PITALUA</t>
  </si>
  <si>
    <t>CORP. INST. JOSEPH WILSON SWAN</t>
  </si>
  <si>
    <t>CORP. INST. MADDOX</t>
  </si>
  <si>
    <t>CORP. INST. MI PRIMERA ESTACION</t>
  </si>
  <si>
    <t>CORP. INST. PARQUE DE LOS NIÑOS</t>
  </si>
  <si>
    <t xml:space="preserve">CORPORACION BERAKAH ACADEMY SCHOOL </t>
  </si>
  <si>
    <t>CORPORACION EDUCATIVA LA SAGRADA FAMILIA</t>
  </si>
  <si>
    <t>CORPORACION EDUCATIVA MENTE ACTIVA</t>
  </si>
  <si>
    <t>CORPORACION INSTITUCION EDUCATIVA CIENAGA DE LA VIRGEN  CIEC</t>
  </si>
  <si>
    <t>ESC. LA ALEGRIA DE APRENDER JUGANDO</t>
  </si>
  <si>
    <t>FUND. ALUNA</t>
  </si>
  <si>
    <t>FUND. EDUC. CRISTO REY DE REYES</t>
  </si>
  <si>
    <t>FUND. EDUC. INSTITUTO MIXTO EL NAZARENO</t>
  </si>
  <si>
    <t>FUND. EDUC. JHON DEWEY</t>
  </si>
  <si>
    <t>FUND. INST. ALEGRIA DE SABER</t>
  </si>
  <si>
    <t>FUNDACION EL ROSARIO FUNROSARIO</t>
  </si>
  <si>
    <t>GIMN.  AMERICANO HOWARD GARDNER</t>
  </si>
  <si>
    <t>GIMN.  BILINGÜE ALTAMAR DE CARTAGENA</t>
  </si>
  <si>
    <t>GIMN.  CERVANTES DE CARTAGENA</t>
  </si>
  <si>
    <t>GIMN.  FRANCESCO TONUCCI</t>
  </si>
  <si>
    <t>GIMN.  INTEGRAL CYGNI DE CARTAGENA</t>
  </si>
  <si>
    <t>GIMN.  REAL DE LA SABIDURIA</t>
  </si>
  <si>
    <t>GIMN. CREATIVO NIÑOS SABIOS</t>
  </si>
  <si>
    <t>GIMNASIO AMERICANO THE CHILDREN´S HOUSE</t>
  </si>
  <si>
    <t>GIMNASIO INTERNATIONAL SCHOOL CARTAGENA</t>
  </si>
  <si>
    <t>I.E ALBORADA INFANTIL DE CHILE</t>
  </si>
  <si>
    <t>I.E COMFAMILIAR</t>
  </si>
  <si>
    <t>I.E LOS ANGELES</t>
  </si>
  <si>
    <t>INST. CENTRAL DE COLOMBIA PARA ADULTOS</t>
  </si>
  <si>
    <t>INST. EDUC. HERMANOS EN CRISTO</t>
  </si>
  <si>
    <t>INST. EDUC. MANOS QUE LEVANTAN</t>
  </si>
  <si>
    <t>INST. EDUC. MI NUEVO HOGAR</t>
  </si>
  <si>
    <t>INST. EDUCATIVO  EL PARAISO</t>
  </si>
  <si>
    <t>INST. EDUCATIVO PRINCIPE DE PAZ</t>
  </si>
  <si>
    <t>INST. EL EDEN</t>
  </si>
  <si>
    <t>INST. LOS CORALES</t>
  </si>
  <si>
    <t>INST. REAL DEL CARIBE</t>
  </si>
  <si>
    <t>INST.. EDUC JULIO ENRIQUE</t>
  </si>
  <si>
    <t>INSTITUCION EDUCATIVA LIRIO DE LOS VALLES</t>
  </si>
  <si>
    <t>INSTITUCION EDUCATIVA PROMESA DE DIOS</t>
  </si>
  <si>
    <t>INSTITUTO EDUCATIVO BLANCA NIEVES</t>
  </si>
  <si>
    <t>INSTITUTO EDUCATIVO CULTIVANDO VALORES</t>
  </si>
  <si>
    <t>INSTITUTO EDUCATIVO HERMANA ALICIA ALVAREZ</t>
  </si>
  <si>
    <t>INSTITUTO EDUCATIVO MUNDO FELIZ</t>
  </si>
  <si>
    <t>INSTITUTO EDUCATIVO TECNOCIENCIA REGION CARIBE</t>
  </si>
  <si>
    <t>INSTITUTO LA GIRALDA</t>
  </si>
  <si>
    <t xml:space="preserve">INSTITUTO SIGMUND FREUD      </t>
  </si>
  <si>
    <t>JARD. INF.  ANGELITOS ALEGRES</t>
  </si>
  <si>
    <t>JARD. INF. MI PEQUEÑO ARTISTA</t>
  </si>
  <si>
    <t>JARDIN INF. PANIKER</t>
  </si>
  <si>
    <t>JARDIN INFANTIL MARAVILLAS DEL SABER</t>
  </si>
  <si>
    <t>I.E CLEMENTE MANUEL ZABALA</t>
  </si>
  <si>
    <t>I.E JORGE GARCIA USTA</t>
  </si>
  <si>
    <t>I.E NUESTRA SEÑORA DE LA CONSOLATA</t>
  </si>
  <si>
    <t>I.E SEMINARIO DE CARTAGENA</t>
  </si>
  <si>
    <t>I.E.JORGE ARTEL</t>
  </si>
  <si>
    <t>PIA SOCIEDAD SALESIANA ESC. PROFESIONALES SALESIANAS</t>
  </si>
  <si>
    <t>ASPAEN GIMNASIO CARTAGENA DE INDIAS</t>
  </si>
  <si>
    <t>COL. BRITANICO DE CARTAGENA S.A.S</t>
  </si>
  <si>
    <t>GIMN.  CARTAGENA-ASPAEN</t>
  </si>
  <si>
    <t xml:space="preserve"> I.E DE LETICIA</t>
  </si>
  <si>
    <t>I.E SAN JOSÉ DE CAÑO DEL ORO</t>
  </si>
  <si>
    <t>INSTITUCIÓN ETNOEDUCATIVA ACISCLO DE AVILA TORRES</t>
  </si>
  <si>
    <t>SECRETARIA DE EDUCACION DISTRITAL</t>
  </si>
  <si>
    <t>CARTAGENA DE INDIAS D. T Y C.</t>
  </si>
  <si>
    <t>CON HIPERVINCULOS</t>
  </si>
  <si>
    <t>CONTENIDO.</t>
  </si>
  <si>
    <t>DESCRIPCION</t>
  </si>
  <si>
    <t>CARTAGENA</t>
  </si>
  <si>
    <t>DESCRIBE LA POBLACION DE CARTAGENA Y LAS TASAS DE COBERTURAS; Se presenta informacion despues del Ajuste del DANE a las estimaciones y proyecciones de Población.</t>
  </si>
  <si>
    <t>FORMAS DE PRESTACION DEL SERVICIO EDUCATIVO</t>
  </si>
  <si>
    <t>DESCRIBE EL NUMERO DE ESTUDIANTES 2008-2023 SEGÚN LA FORMA DE PRESTACION DEL SERVICIO</t>
  </si>
  <si>
    <t>PROYECCION DE POBLACION MIDAS &amp; DANE</t>
  </si>
  <si>
    <t>PROYECCIONES DE POBLACION EN EL RANGO DE EDAD ESCOLAR; GENERO; EDADES SIMPLES DE 5-16 AÑOS. FUENTE: MIDAS Y DANE; Se presenta informacion despues del Ajuste del DANE a las estimaciones y proyecciones de la Población.</t>
  </si>
  <si>
    <t>TASAS DE COBERTURAS</t>
  </si>
  <si>
    <t>BRINDA INFORMACION DE MATRICULA POR NIVELES EDUCATIVOS, POBLACION EN LAS EDADES ESCOLARES Y CALCULO DE LAS TASAS DE COBERTURA BRUTA, NETA CON EXTRAEDAD Y SIN EXTRAEDAD. 2018-2023</t>
  </si>
  <si>
    <t xml:space="preserve">MATRICULA POR EDADES </t>
  </si>
  <si>
    <t>MATRICULA POR GRADOS Y GENERO CORTE A 30 DE JUNIO</t>
  </si>
  <si>
    <t>DESERCION INTRANUAL</t>
  </si>
  <si>
    <t>SE DESCRIBE EL INDICADOR POR NIVELES EDUCATIVOS,  TIPO DE ZONA, AÑOS 2017-2022</t>
  </si>
  <si>
    <t>APROBACION</t>
  </si>
  <si>
    <t>TASA DE APROBACION DESDE EL AÑO 2017 A LA FECHA POR NIVELES EDUCATIVOS Y TIPO DE ZONA</t>
  </si>
  <si>
    <t>REPROBACION</t>
  </si>
  <si>
    <t>TASA DE REPROBACION DESDE EL AÑO 2017 A LA FECHA POR NIVELES EDUCATIVOS Y TIPO DE ZONA</t>
  </si>
  <si>
    <t>SITUACION COL IE</t>
  </si>
  <si>
    <t>SE RELACIONAN LOS INDICADORES DE APROBACION, REPROBACION, DESERCION PARA LOS AÑOS 2018-2022 POR IE OFICIALES</t>
  </si>
  <si>
    <t>+++</t>
  </si>
  <si>
    <t>REPITENCIA</t>
  </si>
  <si>
    <t>DATOS CONSOLIDADOS, DESAGREGADOS POR SECTOR Y NIVEL EDUCATIVO. SERIE 2012-2023</t>
  </si>
  <si>
    <t>ETNIAS</t>
  </si>
  <si>
    <t>DISCAPACIDAD</t>
  </si>
  <si>
    <t>VICTIMAS DEL CONFLICTO ARMADO</t>
  </si>
  <si>
    <t>INFRAESTRUCTURA</t>
  </si>
  <si>
    <t>INFORMACION DE NUMERO DE ESTABLECIMIENTOS EDUCATIVOS E INSTITUCIONES EDUCATIVAS (PRINCIPALES Y SEDES) POR UNALDES Y LOCALIDADES DE LOS AÑOS 2010-2023</t>
  </si>
  <si>
    <t>CUADRO DE EDADES POR GRADO Y EDADES</t>
  </si>
  <si>
    <t>SECRETARIA DE EDUCACION DISTRITAL DE CARTAGENA DE INDIAS</t>
  </si>
  <si>
    <t>INFORMACION DE POBLACION DEL DISTRITO DE CARTAGENA DE INDIAS.</t>
  </si>
  <si>
    <t>NUMERO DE PERSONAS POR GENERO POR LOCALIDADES Y UNIDADES COMUNERAS DE GOBIERNO.</t>
  </si>
  <si>
    <t>LOCALIDAD &amp; UCG</t>
  </si>
  <si>
    <t>TOTAL # DE PERSONAS</t>
  </si>
  <si>
    <t>TOTAL FEMENINO</t>
  </si>
  <si>
    <t>TOTAL MASCULINO</t>
  </si>
  <si>
    <t>LOCALIDAD HISTORICA Y CARIBE NORTE</t>
  </si>
  <si>
    <t>DESPUES DE MARZO 2023.
https://www.dane.gov.co/files/censo2018/proyecciones-de-poblacion/Departamental/DCD-area-sexo-edad-proypoblacion-dep-1985-1992.xlsx</t>
  </si>
  <si>
    <t>PROYECCIONES DE POBLACION POR RANGO DE EDADES ESCOLARES-</t>
  </si>
  <si>
    <t>Año</t>
  </si>
  <si>
    <t>5_años</t>
  </si>
  <si>
    <t>6 a 10_años</t>
  </si>
  <si>
    <t>11 A 14_años</t>
  </si>
  <si>
    <t>15 A 16_ años</t>
  </si>
  <si>
    <t>5 A16 años</t>
  </si>
  <si>
    <t>% 5 a 16</t>
  </si>
  <si>
    <t>RURAL INSULAR</t>
  </si>
  <si>
    <t>LOCALIDAD INDUSTRIAL Y DE LA BAHIA</t>
  </si>
  <si>
    <t>RURAL RIVEREÑA</t>
  </si>
  <si>
    <t>LOCALIDAD DE LA VIRGEN Y TURISTICA</t>
  </si>
  <si>
    <t>FUENTE: PROYECCIONES DE POBLACIÓN DANE CENSO 2018</t>
  </si>
  <si>
    <t>COMPARTIDO CON EL MEN EN ARCHIVO "COBERTURA EN CIFRAS ETC AGOSTO 2023"</t>
  </si>
  <si>
    <t>RURAL CONTINENTAL</t>
  </si>
  <si>
    <t>RURAL DISPERSO</t>
  </si>
  <si>
    <t>Sin definir Ubicación.</t>
  </si>
  <si>
    <t>Fuente de Informacion: MIDAS - PLANEACION DISTRITAL</t>
  </si>
  <si>
    <t>UNIDAD COMUNERA DE GOBIERNO</t>
  </si>
  <si>
    <t>PROYECCIONES DE POBLACION EN EDAD ESCOLAR POR GENERO</t>
  </si>
  <si>
    <t>RURAL INSULAR, RIVEREÑA, CONTINENTAL</t>
  </si>
  <si>
    <t>AÑO / GENERO</t>
  </si>
  <si>
    <t>PEE MASCULINO</t>
  </si>
  <si>
    <t>PEE FEMENINO</t>
  </si>
  <si>
    <t>TOTAL PEE</t>
  </si>
  <si>
    <t>%MASCULINO</t>
  </si>
  <si>
    <t>% FEMENINO</t>
  </si>
  <si>
    <t>Edad / Genero</t>
  </si>
  <si>
    <t>Hombres</t>
  </si>
  <si>
    <t>Mujeres</t>
  </si>
  <si>
    <t>Total Población</t>
  </si>
  <si>
    <t>% Hombres</t>
  </si>
  <si>
    <t>% Mujeres</t>
  </si>
  <si>
    <t>AJUSTE A PROYECCIONES MARZO 2023.</t>
  </si>
  <si>
    <t>Cabecera Municipal</t>
  </si>
  <si>
    <t>Centros Poblados y Rural Disperso</t>
  </si>
  <si>
    <t>5-16 Años</t>
  </si>
  <si>
    <t>Fuente de Informacion: Proyecciones de Poblacion Censo DANE 2018.</t>
  </si>
  <si>
    <t>Las proyecciones de Poblacion por edades simples por localidades y Unidades Comunera de Gobierno para la ciudad de Cartagena de Indias  no estan publicadas en el sitio web del DANE.</t>
  </si>
  <si>
    <t>EDAD</t>
  </si>
  <si>
    <t>HOMBRES</t>
  </si>
  <si>
    <t>MUJERES</t>
  </si>
  <si>
    <t>Total 5-16 años</t>
  </si>
  <si>
    <t>TASA DE DESERCION</t>
  </si>
  <si>
    <t xml:space="preserve">TASA DE DESERCION POR ZONAS CARTAGENA </t>
  </si>
  <si>
    <t>TASA DE DESERCION POR NIVELES CARTAGENA</t>
  </si>
  <si>
    <t>AÑO</t>
  </si>
  <si>
    <t>URBANA</t>
  </si>
  <si>
    <t>B. PRIMARIA</t>
  </si>
  <si>
    <t>FUENTE: CRUCE DE BASE DE DATOS, CONCILIACION SIMAT 2017</t>
  </si>
  <si>
    <t>FUENTE: CRUCE DE BASE DE DATOS, CONCILIACION SIMAT 2018</t>
  </si>
  <si>
    <t>FUENTE: CRUCE DE BASE DE DATOS, CONCILIACION SIMAT 2019</t>
  </si>
  <si>
    <t>FUENTE: CRUCE DE BASE DE DATOS, CONCILIACION SIMAT 2020</t>
  </si>
  <si>
    <t>FUENTE: CRUCE DE BASE DE DATOS, CONCILIACION SIMAT 2021</t>
  </si>
  <si>
    <t>FUENTE: CRUCE DE BASE DE DATOS, CONCILIACION SIMAT 2022</t>
  </si>
  <si>
    <t>FUENTE: CRUCE DE BASE DE DATOS, CONCILIACION SIMAT 2023</t>
  </si>
  <si>
    <t xml:space="preserve">Observación: </t>
  </si>
  <si>
    <t>Sin incluir los ciclos Nocturnos. - Fuente de Información: Análisis de la Matricula Simat..</t>
  </si>
  <si>
    <t>APROBACION.</t>
  </si>
  <si>
    <t xml:space="preserve">TASA DE APROBACIÓN POR ZONAS CARTAGENA </t>
  </si>
  <si>
    <t>TASA DE APROBACIÓN POR NIVELES CARTAGENA</t>
  </si>
  <si>
    <t xml:space="preserve">TASA DE REPROBACIÓN POR ZONAS CARTAGENA </t>
  </si>
  <si>
    <t>TASA DE REPROBACIÓN POR NIVELES CARTAGENA 2020</t>
  </si>
  <si>
    <t>Observacion: IE Rosedal, IE Bertha Sutner, IE Bernardo foergen aparecen en el listado del ICFES aparece como sedes edcuativas "No Oficiales". Para la Secretaria de Educacion Distrital de Cartagena son sedes edcuativas OFICIALES.</t>
  </si>
  <si>
    <t>orden primero sector Oficial y despues No Oficiales. Orden de Item de mayor a menor según Indice total 2023.</t>
  </si>
  <si>
    <t xml:space="preserve">CLASIFICACION  </t>
  </si>
  <si>
    <t xml:space="preserve">INDICE  </t>
  </si>
  <si>
    <t xml:space="preserve">VARIACION  </t>
  </si>
  <si>
    <t>CONDICION</t>
  </si>
  <si>
    <t>Código Dane</t>
  </si>
  <si>
    <t>Nombre del Establecimiento</t>
  </si>
  <si>
    <t>CLASIFICACION AÑO 2019</t>
  </si>
  <si>
    <t>CLASIFICACION AÑO 2020</t>
  </si>
  <si>
    <t>CLASIFICACION AÑO 2021</t>
  </si>
  <si>
    <t>CLASIFICACION AÑO 2022</t>
  </si>
  <si>
    <t>CLASIFICACION AÑO 2023</t>
  </si>
  <si>
    <t>CONDICION CLASIFICACION 2022-2023</t>
  </si>
  <si>
    <t>CONDICION CLASIFICACION 2021-2022</t>
  </si>
  <si>
    <t>CONDICION CLASIFICACION 2021-2020</t>
  </si>
  <si>
    <t>CONDICION CLASIFICACION 2020-2019</t>
  </si>
  <si>
    <t>INDICE TOTAL 2019</t>
  </si>
  <si>
    <t>INDICE TOTAL 2020</t>
  </si>
  <si>
    <t>INDICE TOTAL 2021</t>
  </si>
  <si>
    <t>INDICE TOTAL 2022</t>
  </si>
  <si>
    <t>INDICE TOTAL 2023</t>
  </si>
  <si>
    <t>MINIGRAFICOS</t>
  </si>
  <si>
    <t>VARIACION 2023-2022</t>
  </si>
  <si>
    <t>VARIACION 2022-2021</t>
  </si>
  <si>
    <t>VARIACION 2021-2020</t>
  </si>
  <si>
    <t>VARIACION 2020-2019</t>
  </si>
  <si>
    <t>CONDICION INDICE TOTAL 2023-2022</t>
  </si>
  <si>
    <t>CONDICION INDICE TOTAL 2022-2021</t>
  </si>
  <si>
    <t>CONDICION INDICE TOTAL 2021-2020</t>
  </si>
  <si>
    <t>CONDICION INDICE TOTAL 2020-2019</t>
  </si>
  <si>
    <t>313001002421</t>
  </si>
  <si>
    <t>COL. NAVAL DE CRESPO - Sede Única</t>
  </si>
  <si>
    <t>A+</t>
  </si>
  <si>
    <t>SE MANTUVO</t>
  </si>
  <si>
    <t>MEJORO</t>
  </si>
  <si>
    <t>NO MEJORO</t>
  </si>
  <si>
    <t>313001002251</t>
  </si>
  <si>
    <t>COLEGIO NUESTRA SEÑORA DE FATIMA DE LA POLICIA NACIONAL - Sede Única</t>
  </si>
  <si>
    <t>A</t>
  </si>
  <si>
    <t>113001003053</t>
  </si>
  <si>
    <t>INSTITUCION EDUCATIVA SOLEDAD ACOSTA DE SAMPER - Sede Única</t>
  </si>
  <si>
    <t>313001000568</t>
  </si>
  <si>
    <t>ESCUELAS PROFESIONALES SALESIANAS - Sede Única</t>
  </si>
  <si>
    <t>B</t>
  </si>
  <si>
    <t>113001003061</t>
  </si>
  <si>
    <t>INSTITUCION EDUCATIVA HERMANO ANTONIO RAMOS DE LA SALLE - Sede Única</t>
  </si>
  <si>
    <t>113001001719</t>
  </si>
  <si>
    <t>INSTITUCION EDUCATIVA PROMOCION SOCIAL DE C/GENA. - Sede Única</t>
  </si>
  <si>
    <t>113001002057</t>
  </si>
  <si>
    <t>INSTITUCION EDUCATIVA SOLEDAD ROMAN DE NU?EZ - Sede Única</t>
  </si>
  <si>
    <t>313001002714</t>
  </si>
  <si>
    <t>INSTITUCION EDUCATIVA MARIA AUXILIADORA - Sede Única</t>
  </si>
  <si>
    <t>113001013814</t>
  </si>
  <si>
    <t>INSTITUCION EDUCATIVA BERTHA GEDEON DE BALADI - Sede Única</t>
  </si>
  <si>
    <t>113001003771</t>
  </si>
  <si>
    <t>INSTITUCION EDUCATIVA LAS GAVIOTAS - Sede Única</t>
  </si>
  <si>
    <t>113001000721</t>
  </si>
  <si>
    <t>INSTITUCION EDUCATIVA LUIS CARLOS LOPEZ - Sede Única</t>
  </si>
  <si>
    <t>C</t>
  </si>
  <si>
    <t>113001008268</t>
  </si>
  <si>
    <t>INSTITUCION EDUCATIVA MARIA CANO - Sede Única</t>
  </si>
  <si>
    <t>113001000348</t>
  </si>
  <si>
    <t>INSTITUCION EDUCATIVA AMBIENTALISTA DE CARTAGENA - Sede Única</t>
  </si>
  <si>
    <t>113001006800</t>
  </si>
  <si>
    <t>INSTITUCION EDUCATIVA 20 DE JULIO - Sede Única</t>
  </si>
  <si>
    <t>313001027199</t>
  </si>
  <si>
    <t>COL. SUE?OS Y OPORTUNIDADES JESUS MAESTRO - Sede Única</t>
  </si>
  <si>
    <t>313001001181</t>
  </si>
  <si>
    <t>COLEGIO NUESTRA SEÑORA DE LA CONSOLATA - Sede Única</t>
  </si>
  <si>
    <t>113001002979</t>
  </si>
  <si>
    <t>INSTITUCION EDUCATIVA LA MILAGROSA - Sede Única</t>
  </si>
  <si>
    <t>113001003274</t>
  </si>
  <si>
    <t>INSTITUCION EDUCATIVA JOSE MANUEL RODRIGUEZ TORICES - Sede Única</t>
  </si>
  <si>
    <t>113001029893</t>
  </si>
  <si>
    <t>INSTITUCIÓN EDUCATIVA ROSEDAL - Sede Única</t>
  </si>
  <si>
    <t>113001012508</t>
  </si>
  <si>
    <t>ESCUELA NORMAL SUPERIOR DE CARTAGENA DE INDIAS - Sede Única</t>
  </si>
  <si>
    <t>113001001336</t>
  </si>
  <si>
    <t>INSTITUCION EDUCATIVA JOHN F KENNEDY - Sede Única</t>
  </si>
  <si>
    <t>113001002952</t>
  </si>
  <si>
    <t>INSTITUCION EDUCATIVA DE TERNERA - Sede Única</t>
  </si>
  <si>
    <t>D</t>
  </si>
  <si>
    <t>113001030093</t>
  </si>
  <si>
    <t>INSTITUCION EDUCATIVA FUNDACION PIES DESCALZOS - Sede Única</t>
  </si>
  <si>
    <t>113001001484</t>
  </si>
  <si>
    <t>INSTITUCION EDUCATIVA MERCEDES ABREGO - Sede Única</t>
  </si>
  <si>
    <t>113001000437</t>
  </si>
  <si>
    <t>INSTITUCION EDUCATIVA REPUBLICA DE ARGENTINA - Sede Única</t>
  </si>
  <si>
    <t>113001001972</t>
  </si>
  <si>
    <t>INSTITUCION EDUCATIVA SEMINARIO - Sede Única</t>
  </si>
  <si>
    <t>113001028483</t>
  </si>
  <si>
    <t>INSTITUCION EDUCATIVA CASD MANUELA BELTRAN - Sede Única</t>
  </si>
  <si>
    <t>113001000771</t>
  </si>
  <si>
    <t>INSTITUCION EDUCATIVA CAMILO TORRES DEL POZON - Sede Única</t>
  </si>
  <si>
    <t>113001028927</t>
  </si>
  <si>
    <t>INSTITUCION EDUCATIVA CIUDADELA 2000 - Sede Única</t>
  </si>
  <si>
    <t>113001012788</t>
  </si>
  <si>
    <t>INSTITUCION EDUCATIVA CIUDAD DE TUNJA - Sede Única</t>
  </si>
  <si>
    <t>113001000241</t>
  </si>
  <si>
    <t>INSTITUCION EDUCATIVA NUESTRO ESFUERZO - Sede Única</t>
  </si>
  <si>
    <t>213001000245</t>
  </si>
  <si>
    <t>INSTITUCION EDUCATIVA TIERRA BAJA - Sede Única</t>
  </si>
  <si>
    <t>113001800328</t>
  </si>
  <si>
    <t>INSTITUCION EDUCATIVA EL SALVADOR - SEDE SAN JOSE</t>
  </si>
  <si>
    <t>113001028919</t>
  </si>
  <si>
    <t>INSTITUCION EDUCATIVA NUEVO BOSQUE - Sede Única</t>
  </si>
  <si>
    <t>113001004149</t>
  </si>
  <si>
    <t>INSTITUCION EDUCATIVA JUAN JOSE NIETO - Sede Única</t>
  </si>
  <si>
    <t>113001004289</t>
  </si>
  <si>
    <t>INSTITUCION EDUCATIVA SAN LUCAS - Sede Única</t>
  </si>
  <si>
    <t>113001007857</t>
  </si>
  <si>
    <t>INSTITUCION EDUCATIVA LA LIBERTAD - Sede Única</t>
  </si>
  <si>
    <t>113001005358</t>
  </si>
  <si>
    <t>INSTITUCION EDUCATIVA ALBERTO E. FERNANDEZ BAENA - Sede Única</t>
  </si>
  <si>
    <t>313001027059</t>
  </si>
  <si>
    <t>CONC. ESCOLAR BERTHA SUTTNER - Sede Única</t>
  </si>
  <si>
    <t>113001009281</t>
  </si>
  <si>
    <t>INSTITUCION EDUCATIVA VILLA ESTRELLA - Sede Única</t>
  </si>
  <si>
    <t>313001008411</t>
  </si>
  <si>
    <t>INSTITUCION EDUCATIVA FE Y ALEGRIA EL PROGRESO - Sede Única</t>
  </si>
  <si>
    <t>113001001697</t>
  </si>
  <si>
    <t>INSTITUCION EDUCATIVA MANUELA BELTRAN - Sede Única</t>
  </si>
  <si>
    <t>113001030212</t>
  </si>
  <si>
    <t>INSTITUCION EDUCATIVA BICENTENARIO - Sede Única</t>
  </si>
  <si>
    <t>113001002413</t>
  </si>
  <si>
    <t>INSTITUCION EDUCATIVA MADRE LAURA - Sede Única</t>
  </si>
  <si>
    <t>113001002626</t>
  </si>
  <si>
    <t>INSTITUCION EDUCATIVA OLGA GONZALEZ ARRAUT - Sede Única</t>
  </si>
  <si>
    <t>113001028469</t>
  </si>
  <si>
    <t>INSTITUCION EDUCATIVA RAFAEL NU?EZ - Sede Única</t>
  </si>
  <si>
    <t>113001000321</t>
  </si>
  <si>
    <t>INSTITUCION EDUCATIVA LUIS C GALAN SARMIENTO - Sede Única</t>
  </si>
  <si>
    <t>113001000879</t>
  </si>
  <si>
    <t>INSTITUCION EDUCATIVA SANTA MARIA - Sede Única</t>
  </si>
  <si>
    <t>313001004750</t>
  </si>
  <si>
    <t>INSTITUCION EDUCATIVA MADRE GABRIELA DE SAN MARTIN - Sede Única</t>
  </si>
  <si>
    <t>113001005374</t>
  </si>
  <si>
    <t>INSTITUCION EDUCATIVA ANTONIA SANTOS - Sede Única</t>
  </si>
  <si>
    <t>113001000852</t>
  </si>
  <si>
    <t>INSTITUCION EDUCATIVA NUESTRA SRA DEL CARMEN - Sede Única</t>
  </si>
  <si>
    <t>113001002812</t>
  </si>
  <si>
    <t>INSTITUCION EDUCATIVA MARIA REINA - Sede Única</t>
  </si>
  <si>
    <t>213001007797</t>
  </si>
  <si>
    <t>INSTITUCION EDUCATIVA SAN JUAN DE DAMASCO - Sede Única</t>
  </si>
  <si>
    <t>INSTITUCION EDUCATIVA DE BAYUNCA - BAYUNCA SEDE LA GRANJA-UMATA</t>
  </si>
  <si>
    <t>NO COMPARABLE</t>
  </si>
  <si>
    <t>113001000259</t>
  </si>
  <si>
    <t>INSTITUCIÓN EDUCATIVA VALORES UNIDOS - Sede Única</t>
  </si>
  <si>
    <t>213001009048</t>
  </si>
  <si>
    <t>INSTITUCION EDUCATIVA TECNICA DE PASACABALLOS - Sede Única</t>
  </si>
  <si>
    <t>313001013783</t>
  </si>
  <si>
    <t>CONC. ESCOLAR BERNARDO FOERGEN - Sede Única</t>
  </si>
  <si>
    <t>213001002809</t>
  </si>
  <si>
    <t>INSTITUCION EDUCATIVA DE BAYUNCA</t>
  </si>
  <si>
    <t>113001001727</t>
  </si>
  <si>
    <t>INSTITUCION EDUCATIVA REPUBLICA DEL LIBANO - Sede Única</t>
  </si>
  <si>
    <t>113001020969</t>
  </si>
  <si>
    <t>INSTITUCION EDUCATIVA FRANCISCO DE PAULA SANTANDER - Sede Única</t>
  </si>
  <si>
    <t>113001030085</t>
  </si>
  <si>
    <t>INSTITUCION EDUCATIVA MANDELA - Sede Única</t>
  </si>
  <si>
    <t>213001007231</t>
  </si>
  <si>
    <t>INSTITUCION EDUCATIVA SAN FRANCISCO DE ASIS - Sede Única</t>
  </si>
  <si>
    <t>113001028421</t>
  </si>
  <si>
    <t>INSTITUCION EDUCATIVA 14 DE FEBRERO - Sede Única</t>
  </si>
  <si>
    <t>113001004254</t>
  </si>
  <si>
    <t>INSTITUCION EDUCATIVA FULGENCIO LEQUERICA  VELEZ - Sede Única</t>
  </si>
  <si>
    <t>113001800990</t>
  </si>
  <si>
    <t>INSTITUCION EDUCATIVA POLITECNICO DEL POZON - Sede Única</t>
  </si>
  <si>
    <t>213001002949</t>
  </si>
  <si>
    <t>INSTITUCION EDUCATIVA SAN JOSE CA?O DEL ORO - Sede Única</t>
  </si>
  <si>
    <t>113001800123</t>
  </si>
  <si>
    <t>INSTITUCION EDUCATIVA GABRIEL GARCIA MARQUEZ - Sede Única</t>
  </si>
  <si>
    <t>113001800263</t>
  </si>
  <si>
    <t>INSTITUCION EDUCATIVA EL SALVADOR</t>
  </si>
  <si>
    <t>113001002120</t>
  </si>
  <si>
    <t>INSTITUCION EDUCATIVA HIJOS DE MARIA - Sede Única</t>
  </si>
  <si>
    <t>113001001581</t>
  </si>
  <si>
    <t>INSTITUCION EDUCATIVA DE FREDONIA - Sede Única</t>
  </si>
  <si>
    <t>213001000083</t>
  </si>
  <si>
    <t>INSTITUCION EDUCATIVA ARROYO DE PIEDRA - SEDE DE PUNTA CANOA</t>
  </si>
  <si>
    <t>113001001450</t>
  </si>
  <si>
    <t>INSTITUCION ETNOEDUCATIVA PEDRO ROMERO</t>
  </si>
  <si>
    <t>113001029095</t>
  </si>
  <si>
    <t>INSTITUCION EDUCATIVA FOCO ROJO - Sede Única</t>
  </si>
  <si>
    <t>113001007199</t>
  </si>
  <si>
    <t>INSTITUCION EDUCATIVA FE Y ALEGRIA LAS AMERICAS - Sede Única</t>
  </si>
  <si>
    <t>213001009056</t>
  </si>
  <si>
    <t>INSTITUCION EDUCATIVA NUESTRA SEÑORA DEL BUEN AIRE - Sede Única</t>
  </si>
  <si>
    <t>213001002531</t>
  </si>
  <si>
    <t>INSTITUCION EDUCATIVA MANZANILLO DEL MAR - Sede Única</t>
  </si>
  <si>
    <t>113001001492</t>
  </si>
  <si>
    <t>INSTITUCION EDUCATIVA LICEO DE BOLIVAR - Sede Única</t>
  </si>
  <si>
    <t>113001800344</t>
  </si>
  <si>
    <t>INSTITUCION EDUCATIVA EL SALVADOR - SEDE LAS COLINAS</t>
  </si>
  <si>
    <t>213001007533</t>
  </si>
  <si>
    <t>INSTITUCION EDUCATIVA NUEVA ESPERANZA ARROYO GRANDE - Sede Única</t>
  </si>
  <si>
    <t>113001001816</t>
  </si>
  <si>
    <t>INSTITUCION EDUCATIVA JOSE DE LA VEGA - Sede Única</t>
  </si>
  <si>
    <t>113001008284</t>
  </si>
  <si>
    <t>INSTITUCION EDUCATIVA SAN FELIPE NERI - Sede Única</t>
  </si>
  <si>
    <t>213001001306</t>
  </si>
  <si>
    <t>INSTITUCION EDUCATIVA DE PONTEZUELA - Sede Única</t>
  </si>
  <si>
    <t>113001012427</t>
  </si>
  <si>
    <t>INSTITUCION EDUCATIVA MANUELA VERGARA DE CURI - Sede Única</t>
  </si>
  <si>
    <t>113001005544</t>
  </si>
  <si>
    <t>INSTITUCION EDUCATIVA ANTONIO NARIÑO - Sede Única</t>
  </si>
  <si>
    <t>313001005225</t>
  </si>
  <si>
    <t>INSTITUCION EDUCATIVA JOSE MARIA CORDOBA DE PASACABALLOS - Sede Única</t>
  </si>
  <si>
    <t>213001000091</t>
  </si>
  <si>
    <t>INSTITUCION EDUCATIVA DE ISLA FUERTE - Sede Única</t>
  </si>
  <si>
    <t>413001004703</t>
  </si>
  <si>
    <t>INSTITUCION EDUCATIVA DE LA BOQUILLA - Sede Única</t>
  </si>
  <si>
    <t>113001008276</t>
  </si>
  <si>
    <t>INSTITUCION EDUCATIVA PLAYAS DE ACAPULCO - Sede Única</t>
  </si>
  <si>
    <t>113001800280</t>
  </si>
  <si>
    <t>INSTITUCION EDUCATIVA EL SALVADOR - SEDE HENEQUEN</t>
  </si>
  <si>
    <t>113001800352</t>
  </si>
  <si>
    <t>INSTITUCION EDUCATIVA EL SALVADOR - SEDE SAN NICOLAS</t>
  </si>
  <si>
    <t>113001002138</t>
  </si>
  <si>
    <t>INSTITUCION EDUCATIVA NUESTRA SRA DEL PERPETUO SOCORRO - Sede Única</t>
  </si>
  <si>
    <t>113001000429</t>
  </si>
  <si>
    <t>INSTITUCION EDUCATIVA SALIM BECHARA - Sede Única</t>
  </si>
  <si>
    <t>313001029396</t>
  </si>
  <si>
    <t>INSTITUCION EDUCATIVA CLEMENTE MANUEL ZABAL - Sede Única</t>
  </si>
  <si>
    <t>113001003126</t>
  </si>
  <si>
    <t>INSTITUCION EDUCATIVA FERNANDO DE LA VEGA - Sede Única</t>
  </si>
  <si>
    <t>113001000739</t>
  </si>
  <si>
    <t>INSTITUCION EDUCATIVA ANA MARIA VELEZ DE TRUJILLO - Sede Única</t>
  </si>
  <si>
    <t>113001800361</t>
  </si>
  <si>
    <t>INSTITUCION EDUCATIVA EL SALVADOR - SEDE NAVAS MEISEL</t>
  </si>
  <si>
    <t>213001001292</t>
  </si>
  <si>
    <t>INSTITUCION ETNOEDUCATIVA DE SANTA ANA - Sede Única</t>
  </si>
  <si>
    <t>213001001942</t>
  </si>
  <si>
    <t>INSTITUCION EDUCATIVA LUIS FELIPE CABRERA DE BARU - Sede Única</t>
  </si>
  <si>
    <t>113001000160</t>
  </si>
  <si>
    <t>INSTITUCION EDUCATIVA CORAZON DE MARIA - Sede Única</t>
  </si>
  <si>
    <t>213001000075</t>
  </si>
  <si>
    <t>INSTITUCION EDUCATIVA PUERTO REY - Sede Única</t>
  </si>
  <si>
    <t>113001000143</t>
  </si>
  <si>
    <t>INSTITUCION EDUCATIVA ARROYO DE PIEDRA</t>
  </si>
  <si>
    <t>113001029851</t>
  </si>
  <si>
    <t>INSTITUCION EDUCATIVA JORGE ARTEL - Sede Única</t>
  </si>
  <si>
    <t>113001800301</t>
  </si>
  <si>
    <t>INSTITUCION EDUCATIVA EL SALVADOR - SEDE LOS ROBLES</t>
  </si>
  <si>
    <t>213001001900</t>
  </si>
  <si>
    <t>INSTITUCION EDUCATIVA DE ARARCA - Sede Única</t>
  </si>
  <si>
    <t>213001001632</t>
  </si>
  <si>
    <t>INSTITUCION EDUCATIVA DE LETICIA - Sede Única</t>
  </si>
  <si>
    <t>313001000118</t>
  </si>
  <si>
    <t>INSTITUCION ETNOEDUCATIVA PEDRO ROMERO - SEDE NTRA. SRA. LA VICTORIA</t>
  </si>
  <si>
    <t>113001006711</t>
  </si>
  <si>
    <t>INSTITUCION EDUCATIVA OMAIRA SANCHEZ GARZON - Sede Única</t>
  </si>
  <si>
    <t>213001027020</t>
  </si>
  <si>
    <t>INSTITUCION EDUCATIVA DOMINGO BENKOS BIOHO - Sede Única</t>
  </si>
  <si>
    <t>213001001250</t>
  </si>
  <si>
    <t>INSTITUCION EDUCATIVA DE TIERRA BOMBA - Sede Única</t>
  </si>
  <si>
    <t>213001000059</t>
  </si>
  <si>
    <t>INSTITUCION EDUCATIVA ISLAS DEL ROSARIO - Sede Única</t>
  </si>
  <si>
    <t>213001007401</t>
  </si>
  <si>
    <t>INSTITUCION EDUCATIVA SANTA CRUZ DEL ISLOTE - Sede Única</t>
  </si>
  <si>
    <t>313001008429</t>
  </si>
  <si>
    <t>CENT. DE ENSE?ANZA PRECOZ  NUEVO MUNDO - Sede Única</t>
  </si>
  <si>
    <t>NO OFICIAL</t>
  </si>
  <si>
    <t>313001005705</t>
  </si>
  <si>
    <t>COLEGIO INTERNACIONAL CARTAGENA   (COL INTER SCHOOL CABAÑI) - Sede Única</t>
  </si>
  <si>
    <t>313001000975</t>
  </si>
  <si>
    <t>COL. EUCARISTICO NTRA. SRA. DEL CARMEN - Sede Única</t>
  </si>
  <si>
    <t>313001000045</t>
  </si>
  <si>
    <t>CORP. COL. CRISTO REY - Sede Única</t>
  </si>
  <si>
    <t>313001008879</t>
  </si>
  <si>
    <t>INST. PESTALOZZI - Sede Única</t>
  </si>
  <si>
    <t>313001005551</t>
  </si>
  <si>
    <t>COL. REAL C/GENA. - Sede Única</t>
  </si>
  <si>
    <t>113001000038</t>
  </si>
  <si>
    <t>COL. GRAN COLOMBIA - Sede Única</t>
  </si>
  <si>
    <t>313001003834</t>
  </si>
  <si>
    <t>LIC. PEDRO DE HEREDIA - MIXTO - Sede Única</t>
  </si>
  <si>
    <t>313001009417</t>
  </si>
  <si>
    <t>LIC. CRISTOBAL COLON - Sede Única</t>
  </si>
  <si>
    <t>313001006159</t>
  </si>
  <si>
    <t>CORPORACION INSTITUTO CARTAGENA - Sede Única</t>
  </si>
  <si>
    <t>313001028322</t>
  </si>
  <si>
    <t>COL. CAMPIÑA REAL - Sede Única</t>
  </si>
  <si>
    <t>413001007630</t>
  </si>
  <si>
    <t>COL. CARIBE REAL - Sede Única</t>
  </si>
  <si>
    <t>313001013538</t>
  </si>
  <si>
    <t>CORPORACION EDUCATIVA SAN JOSE - Sede Única</t>
  </si>
  <si>
    <t>313001009085</t>
  </si>
  <si>
    <t>CORPORACION EDUCATIVA LICEO CARTAGENA - Sede Única</t>
  </si>
  <si>
    <t>313001008500</t>
  </si>
  <si>
    <t>CORP. EDUC. JORGE ELIECER GAITAN DE C/GENA - Sede Única</t>
  </si>
  <si>
    <t>313001006736</t>
  </si>
  <si>
    <t>ASOCIACION LICEO SAN FERNANDO - Sede Única</t>
  </si>
  <si>
    <t>313001027075</t>
  </si>
  <si>
    <t>INSTITUCION EDUCATIVA EL SALVADOR - Sede Única</t>
  </si>
  <si>
    <t>313001013996</t>
  </si>
  <si>
    <t>COL. COMUNITARIO JOSE CARMELO VILLAMIZAR DIAZ - Sede Única</t>
  </si>
  <si>
    <t>313001027997</t>
  </si>
  <si>
    <t>INSTITUTO EDUCATIVO CELESTIN FREINET - Sede Única</t>
  </si>
  <si>
    <t>313001013481</t>
  </si>
  <si>
    <t>CENTRO EDUCATIVO COMUNITARIO LOS ROBLES - Sede Única</t>
  </si>
  <si>
    <t>313001013571</t>
  </si>
  <si>
    <t>CENT. EDUC. Y COMUNITARIO NELSON MANDELA - Sede Única</t>
  </si>
  <si>
    <t>313001013643</t>
  </si>
  <si>
    <t>CENTRO EDUCATIVO INTEGRAL EL RODEO - Sede Única</t>
  </si>
  <si>
    <t>313001029108</t>
  </si>
  <si>
    <t>COLEGIO DE BACHILLERATO DEL LITORAL  CODEBOL LTDA - Sede Única</t>
  </si>
  <si>
    <t>313001800017</t>
  </si>
  <si>
    <t>CORPORACION EDUCATIVA JOSEPH WILSON SWAN - Sede Única</t>
  </si>
  <si>
    <t>313001007058</t>
  </si>
  <si>
    <t>CENTRO DE EDUCACION EL RECREO - Sede Única</t>
  </si>
  <si>
    <t>313001012515</t>
  </si>
  <si>
    <t>CORPORACION EDUCATIVA LA SAGRADA FAMILIA - Sede Única</t>
  </si>
  <si>
    <t>313001003931</t>
  </si>
  <si>
    <t>COLEGIO JORGE WASHINGTON - Sede Única</t>
  </si>
  <si>
    <t>313001005748</t>
  </si>
  <si>
    <t>GIMNASIO ALTAIR DE CARTAGENA - Sede Única</t>
  </si>
  <si>
    <t>313836000623</t>
  </si>
  <si>
    <t>ASPAEN GIMNASIO CARTAGENA - Sede Única</t>
  </si>
  <si>
    <t>313001004768</t>
  </si>
  <si>
    <t>REDCOL COLEGIO BRITANICO DE CARTAGENA - Sede Única</t>
  </si>
  <si>
    <t>313001013651</t>
  </si>
  <si>
    <t>COLEGIO INTEGRAL DEL NORTE - Sede Única</t>
  </si>
  <si>
    <t>313001006485</t>
  </si>
  <si>
    <t>CORPORACION EDUCATIVA COLEGIO ALTER ALTERIS - Sede Única</t>
  </si>
  <si>
    <t>313836000348</t>
  </si>
  <si>
    <t>ASPAEN GIMNASIO CARTAGENA DE INDIAS - Sede Única</t>
  </si>
  <si>
    <t>313001005985</t>
  </si>
  <si>
    <t>COLEGIO LOS ANGELES - Sede Única</t>
  </si>
  <si>
    <t>313001008771</t>
  </si>
  <si>
    <t>COL.  GIMN. MOMPIANO - Sede Única</t>
  </si>
  <si>
    <t>313001000916</t>
  </si>
  <si>
    <t>COL. DE LA ESPERANZA - Sede Única</t>
  </si>
  <si>
    <t>313001002277</t>
  </si>
  <si>
    <t>COL.  MONTESSORI - Sede Única</t>
  </si>
  <si>
    <t>313001000541</t>
  </si>
  <si>
    <t>COL. LA ANUNCIACION - Sede Única</t>
  </si>
  <si>
    <t>313001000215</t>
  </si>
  <si>
    <t>GIMN. NUEVA GRANADA - Sede Única</t>
  </si>
  <si>
    <t>313001003095</t>
  </si>
  <si>
    <t>CIUDAD ESCOLAR DE COMFENALCO - Sede Única</t>
  </si>
  <si>
    <t>313001000592</t>
  </si>
  <si>
    <t>GIMN. LUJAN - Sede Única</t>
  </si>
  <si>
    <t>313001029523</t>
  </si>
  <si>
    <t>GIMNASIO BILINGÜE ALTAMAR DE CARTAGENA - Sede Única</t>
  </si>
  <si>
    <t>313001000622</t>
  </si>
  <si>
    <t>COL. DE LA SALLE - Sede Única</t>
  </si>
  <si>
    <t>313001009328</t>
  </si>
  <si>
    <t>GIMN. MODERNO DE CARTAGENA - Sede Única</t>
  </si>
  <si>
    <t>313001029353</t>
  </si>
  <si>
    <t>CORPORACION BEVERLY HILLS - Sede Única</t>
  </si>
  <si>
    <t>313001001068</t>
  </si>
  <si>
    <t>COL. EUCARISTICO DE SANTA TERESA - Sede Única</t>
  </si>
  <si>
    <t>313001000924</t>
  </si>
  <si>
    <t>COL. SALESIANO SAN PEDRO CLAVER - Sede Única</t>
  </si>
  <si>
    <t>313001800076</t>
  </si>
  <si>
    <t>COLEGIO PABLO HOFF - SEDE PRINCIPAL - Sede Única</t>
  </si>
  <si>
    <t>313001000525</t>
  </si>
  <si>
    <t>COL. MIXTO LA POPA - Sede Única</t>
  </si>
  <si>
    <t>313001012281</t>
  </si>
  <si>
    <t>COL. SANTO TOMAS DE AQUINO - Sede Única</t>
  </si>
  <si>
    <t>313001000240</t>
  </si>
  <si>
    <t>INST. EDUC. NUEVA AMERICA - Sede Única</t>
  </si>
  <si>
    <t>313001028868</t>
  </si>
  <si>
    <t>COL. BILINGUE DE CARTAGENA - Sede Única</t>
  </si>
  <si>
    <t>313001001050</t>
  </si>
  <si>
    <t>COL. BIFFI - Sede Única</t>
  </si>
  <si>
    <t>313001005276</t>
  </si>
  <si>
    <t>COL. COMFAMILIAR C/GENA. - Sede Única</t>
  </si>
  <si>
    <t>313001006698</t>
  </si>
  <si>
    <t>COL. EL DIVINO SALVADOR - Sede Única</t>
  </si>
  <si>
    <t>313001005845</t>
  </si>
  <si>
    <t>COL PILAR DEL SABER (ANTES JARD. INF. PIOLIN) - Sede Única</t>
  </si>
  <si>
    <t>313001001190</t>
  </si>
  <si>
    <t>CORPORACION COLEGIO LATINOAMERICANO - Sede Única</t>
  </si>
  <si>
    <t>313001007091</t>
  </si>
  <si>
    <t>COL. MODERNO DEL NORTE - Sede Única</t>
  </si>
  <si>
    <t>313001009361</t>
  </si>
  <si>
    <t>COL. MODELO DE LA COSTA - Sede Única</t>
  </si>
  <si>
    <t>313001008399</t>
  </si>
  <si>
    <t>CENTRO EDUCATIVO LAS PALMERAS - Sede Única</t>
  </si>
  <si>
    <t>313001029337</t>
  </si>
  <si>
    <t>COLEGIO GORETTI - Sede Única</t>
  </si>
  <si>
    <t>313001007872</t>
  </si>
  <si>
    <t>GIMNASIO CERVANTES DE CARTAGENA - Sede Única</t>
  </si>
  <si>
    <t>313001001165</t>
  </si>
  <si>
    <t>COL. EL CARMELO - Sede Única</t>
  </si>
  <si>
    <t>313001001076</t>
  </si>
  <si>
    <t>COL. NTRA. SE?ORA DE LA CANDELARIA - Sede Única</t>
  </si>
  <si>
    <t>313001012876</t>
  </si>
  <si>
    <t>CORPORACION EDUCATIVA INSTITUTO GUADALUPE  - Sede Única</t>
  </si>
  <si>
    <t>313001013279</t>
  </si>
  <si>
    <t>INSTITUTO SIGMUND FREUD - Sede Única</t>
  </si>
  <si>
    <t>313001005098</t>
  </si>
  <si>
    <t>COL. TRINITARIO - Sede Única</t>
  </si>
  <si>
    <t>413001008024</t>
  </si>
  <si>
    <t>INST. EDUC. EL PARAISO - Sede Única</t>
  </si>
  <si>
    <t>313001030025</t>
  </si>
  <si>
    <t>GIMNASIO AMERICANO HOWARD GARDNER - Sede Única</t>
  </si>
  <si>
    <t>313001005136</t>
  </si>
  <si>
    <t>COLEGIO CANADIENSE DE CARTAGENA - Sede Única</t>
  </si>
  <si>
    <t>313001029680</t>
  </si>
  <si>
    <t>CENTRO EDUCATIVO INTEGRAL MODERNO - Sede Única</t>
  </si>
  <si>
    <t>313001800599</t>
  </si>
  <si>
    <t>INSTITUTO CRISTOCENTRICO DEL CARIBE - Sede Única</t>
  </si>
  <si>
    <t>413001007648</t>
  </si>
  <si>
    <t>COL. CAMINO DEL CORAL DE C/GENA. - Sede Única</t>
  </si>
  <si>
    <t>313001003842</t>
  </si>
  <si>
    <t>COL. GONZALO JIMENEZ DE QUEZADA - Sede Única</t>
  </si>
  <si>
    <t>313001005411</t>
  </si>
  <si>
    <t>COLEGIO FERNANDEZ GUTIERREZ DE PIÑERES - Sede Única</t>
  </si>
  <si>
    <t>313001002340</t>
  </si>
  <si>
    <t>INST. COLOMBO BOLIVARIANO - Sede Única</t>
  </si>
  <si>
    <t>313001006337</t>
  </si>
  <si>
    <t>INST. EL LABRADOR - Sede Única</t>
  </si>
  <si>
    <t>313001002307</t>
  </si>
  <si>
    <t>COL. ADVENTISTA DE C/GENA. - Sede Única</t>
  </si>
  <si>
    <t>313001012892</t>
  </si>
  <si>
    <t>INST. DOCENTE DEL CARIBE - Sede Única</t>
  </si>
  <si>
    <t>313001001211</t>
  </si>
  <si>
    <t>INST. CARTAGENA. DEL MAR - Sede Única</t>
  </si>
  <si>
    <t>313001006701</t>
  </si>
  <si>
    <t>COL. MILITAR ALMIRANTE COLON - Sede Única</t>
  </si>
  <si>
    <t>313001003117</t>
  </si>
  <si>
    <t>CORPORACION INSTITUTO CIRY - Sede Única</t>
  </si>
  <si>
    <t>313001007244</t>
  </si>
  <si>
    <t>INST. JUAN JACOBO ROUSSEAU NO.2 - Sede Única</t>
  </si>
  <si>
    <t>313001028098</t>
  </si>
  <si>
    <t>INSTITUCION EDUCATIVA LOS ANGELES - Sede Única</t>
  </si>
  <si>
    <t>313001006639</t>
  </si>
  <si>
    <t>INST. SOLEDAD VIVES DE JOLI (ANTES J. I LOS CAPULLITOS) - Sede Única</t>
  </si>
  <si>
    <t>313001028843</t>
  </si>
  <si>
    <t>COLEGIO JUAN PABLO II - Sede Única</t>
  </si>
  <si>
    <t>313001007040</t>
  </si>
  <si>
    <t>COL. MARIA MONTESORRI - Sede Única</t>
  </si>
  <si>
    <t>313001007619</t>
  </si>
  <si>
    <t>CORPORACION INST. EDUC. DEL SOCORRO - Sede Única</t>
  </si>
  <si>
    <t>313001008518</t>
  </si>
  <si>
    <t>CORP EDUCATIVA MADDOX - Sede Única</t>
  </si>
  <si>
    <t>313001013163</t>
  </si>
  <si>
    <t>COLEGIO LA ENSEÑANZA - Sede Única</t>
  </si>
  <si>
    <t>313001027351</t>
  </si>
  <si>
    <t>COL. SAN  RAFAEL  ARCANGEL - Sede Única</t>
  </si>
  <si>
    <t>313001008526</t>
  </si>
  <si>
    <t>INST. SAN ISIDRO LABRADOR - Sede Única</t>
  </si>
  <si>
    <t>313001000142</t>
  </si>
  <si>
    <t>INST. MADRE TERESA DE CALCUTA - Sede Única</t>
  </si>
  <si>
    <t>313001028985</t>
  </si>
  <si>
    <t>COLEGIO DIOS ES AMOR -SEDE CARTAGENA - Sede Única</t>
  </si>
  <si>
    <t>313001029981</t>
  </si>
  <si>
    <t>COLEGIO JOSÉ MARÍA GARCÍA TOLEDO - Sede Única</t>
  </si>
  <si>
    <t>313001008381</t>
  </si>
  <si>
    <t>CENT. DE ENSEÑANZA HIJOS DE BOLIVAR - Sede Única</t>
  </si>
  <si>
    <t>313001800637</t>
  </si>
  <si>
    <t>COLEGIO SAN JOSE DE LOS CAMPANOS - Sede Única</t>
  </si>
  <si>
    <t>313001006281</t>
  </si>
  <si>
    <t>CORP. COL. AMOR A BOLIVAR - Sede Única</t>
  </si>
  <si>
    <t>313001009204</t>
  </si>
  <si>
    <t>INST. INTEGRAL NUEVA COLOMBIA (INST. INF.MI SONRISA) - Sede Única</t>
  </si>
  <si>
    <t>313001028639</t>
  </si>
  <si>
    <t>INST. CENTRAL DE COLOMBIA PARA ADULTOS  (513001004018) - Sede Única</t>
  </si>
  <si>
    <t>313001008933</t>
  </si>
  <si>
    <t>INST. COLOMBO HOLANDES - Sede Única</t>
  </si>
  <si>
    <t>313001012868</t>
  </si>
  <si>
    <t>CORPORACION TECNICA INSTITUTO ROCHY - Sede Única</t>
  </si>
  <si>
    <t>313001029868</t>
  </si>
  <si>
    <t>INSTITUTO EDUCATIVO TECNOCIENCIAS REGIÓN CARIBE - Sede Única</t>
  </si>
  <si>
    <t>413001013176</t>
  </si>
  <si>
    <t>FUNDACION EDUCATIVA INSTITUTO ECOLÓGICO BARBACOAS - Sede Única</t>
  </si>
  <si>
    <t>313001012744</t>
  </si>
  <si>
    <t>INSTITUTO  SKINNER II   (ANT.-JARD. INF. SKINNER II) - Sede Única</t>
  </si>
  <si>
    <t>313001029116</t>
  </si>
  <si>
    <t>INSTITUCION EDUC COMUNITARIA LIRIO DE LOS VALLES - Sede Única</t>
  </si>
  <si>
    <t>313001028891</t>
  </si>
  <si>
    <t>COLEGIO FERNANDO DE ARAGON DE CARTAGENA - Sede Única</t>
  </si>
  <si>
    <t>313001013431</t>
  </si>
  <si>
    <t>CORP INST PROGRESO SOCIAL (ANTES INST. MIXTO LOS PAYASITOS - Sede Única</t>
  </si>
  <si>
    <t>313001028829</t>
  </si>
  <si>
    <t>FUNDACION INSTITUCION EDUCATIVA FUNASER - Sede Única</t>
  </si>
  <si>
    <t>313001029931</t>
  </si>
  <si>
    <t>COLEGIO MANOS CREATIVAS - Sede Única</t>
  </si>
  <si>
    <t>313001800751</t>
  </si>
  <si>
    <t>COLEGIO HUMANISTA FRANCESCO PETRARCA - Sede Única</t>
  </si>
  <si>
    <t>CONDICION 2023-2022</t>
  </si>
  <si>
    <t>NO OFICIAL (PRIVADO)</t>
  </si>
  <si>
    <t>CLASIFICACION SABER</t>
  </si>
  <si>
    <t>TOTAL OFICIAL + NO OFICIAL</t>
  </si>
  <si>
    <t>MATRICULA POR EDADES, NIVELES, GRADO DE LA CIUDAD DE CARTAGENA. DESCRIBE AÑO 2024 EN LOS RANGOS DE EDADES DE 5-17 AÑOS &amp; 5-16 AÑOS.</t>
  </si>
  <si>
    <t>ESTADO DE LA INFRAESTRUCTURA</t>
  </si>
  <si>
    <t>INFORMACION DE NUMERO DE ESTABLECIMIENTOS EDUCATIVOS E INSTITUCIONES EDUCATIVAS DEL SECTOR OFICIAL (PRINCIPALES Y SEDES) POR UNALDES Y LOCALIDADES 30.06.2024</t>
  </si>
  <si>
    <t>DIRECTORIO DE SEDES EDUCATIVAS OFICIALES Y PRIVADOS DISCRIMINADO SEGÚN GENERO DE LA POBLACION ESTUDIANTIL. DESAGREGADO POR DATOS GEOGRAFICOS.</t>
  </si>
  <si>
    <t xml:space="preserve">DIRECTORIO DE SEDES EDUCATIVAS </t>
  </si>
  <si>
    <t>BRINDA INFORMACION DE LAS SEDES EDUCATIVAS CON MATRICULA POR GENERO CORTE A 30.06.2024</t>
  </si>
  <si>
    <t>RELACION DE NUMERO DE ESTUDIANTES POR IE SEGÚN TIPO DE ETNIA</t>
  </si>
  <si>
    <t xml:space="preserve">RELACION DE NUMERO DE ESTUDIANTES POR IE EN SITUACION EN DISCAPACIDAD,  </t>
  </si>
  <si>
    <t>RELACION DE NUMERO DE ESTUDIANTES POR IE IDENTIFICANDO LAS VICTIMAS DEL CONFLICTO</t>
  </si>
  <si>
    <t>SE RELACIONAN LOS INDICADORES DE APROBACION, REPROBACION, DESERCION PARA EL AÑO 2023 PARA IE OFICIALES Y PRIVADOSPOR LOCALIDADES.</t>
  </si>
  <si>
    <t>BOLETIN ESTADISTICO SECTOR EDUCACION JUNIO 30 DE 2024.</t>
  </si>
  <si>
    <t>CORTES DE MATRICULA 2018, 2019, 2020, 2022: 31 DE OCTUBRE; __2021: 30 DE SEPTIEMBRE; 2023:30 de junio, 31 de Octubre.</t>
  </si>
  <si>
    <t>EXTRAEDAD.</t>
  </si>
  <si>
    <t>2023 - Indice de Extraedad 2 o mas Años I.E Oficiales, Concesiones,  Regimen Especial, Implementacion de Estrategias Pedagogicas.</t>
  </si>
  <si>
    <t>Dos año o mas, Año 2023</t>
  </si>
  <si>
    <t>Grado/Edad</t>
  </si>
  <si>
    <t>20 y +</t>
  </si>
  <si>
    <t>Extraedad</t>
  </si>
  <si>
    <t>% Extraedad</t>
  </si>
  <si>
    <t>2021- Septiembre</t>
  </si>
  <si>
    <t>2023-Octubre</t>
  </si>
  <si>
    <t xml:space="preserve">  0°</t>
  </si>
  <si>
    <t>EXTRAEDAD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</si>
  <si>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</si>
  <si>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</si>
  <si>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</si>
  <si>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</si>
  <si>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</si>
  <si>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</si>
  <si>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</si>
  <si>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</si>
  <si>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</si>
  <si>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</si>
  <si>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</si>
  <si>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FUENTE: SIMAT Octubre 31 de 2023</t>
  </si>
  <si>
    <t>2023-Junio</t>
  </si>
  <si>
    <t>FUENTE: SIMAT Junio 30 de 2023</t>
  </si>
  <si>
    <t>2022 - Indice de Extraedad 2 o mas Años I.E Oficiales, Concesiones,  Regimen Especial, Implementacion de Estrategias Pedagogicas.</t>
  </si>
  <si>
    <t>Dos año o mas, Año 2022</t>
  </si>
  <si>
    <t>FUENTE: SIMAT Octubre 31 de 2022</t>
  </si>
  <si>
    <t>FUENTE: SIMAT Junio 30 de 2022</t>
  </si>
  <si>
    <t>2021 - Indice de Extraedad 2 o mas Años I.E Oficiales, Concesiones,  Regimen Especial, Implementacion de Estrategias Pedagogicas.</t>
  </si>
  <si>
    <t>Dos año o mas, Año 2021</t>
  </si>
  <si>
    <t xml:space="preserve">FUENTE: SIMAT Septiembre 30 de 2021. </t>
  </si>
  <si>
    <t>2020 - Indice de Extraedad 2 o mas Años I.E Oficiales, Concesiones,  Regimen Especial, Implementacion de Estrategias Pedagogicas.</t>
  </si>
  <si>
    <t>Dos año o mas, Año 2020</t>
  </si>
  <si>
    <t>Fuente Simat -Octubre 31 de 2020- Edad calculada a 30/03/2020</t>
  </si>
  <si>
    <t>2019 - Indice de Extraedad 2 o mas Años I.E Oficiales, Concesiones,  Regimen Especial, Confesiones Religiosas.</t>
  </si>
  <si>
    <t>Dos año o mas, Año 2019</t>
  </si>
  <si>
    <t>Fuente Simat -Octubre 31 de 2019- Edad calculada a 30/03/2019</t>
  </si>
  <si>
    <t>2018 - Indice de Extraedad 2 o mas Años I.E Oficiales, Concesiones,  Regimen Especial, Confesiones Religiosas.</t>
  </si>
  <si>
    <t>Dos año o mas, Año 2018</t>
  </si>
  <si>
    <t>0°</t>
  </si>
  <si>
    <t>Fuente Simat -Octubre 31 de 2018- Edad calculada a 30/03/2018</t>
  </si>
  <si>
    <t>2024-Junio</t>
  </si>
  <si>
    <t>LA EXTRAEDAD DE DOS AÑO O MAS, PERIODO 2018-2024.</t>
  </si>
  <si>
    <t>MATRICULA EXTRAEDAD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</si>
</sst>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43" formatCode="_-* #,##0.00_-;\-* #,##0.00_-;_-* &quot;-&quot;??_-;_-@_-"/>
    <numFmt numFmtId="164" formatCode="_ * #,##0_ ;_ * \-#,##0_ ;_ * &quot;-&quot;??_ ;_ @_ "/>
    <numFmt numFmtId="165" formatCode="_-* #,##0_-;\-* #,##0_-;_-* &quot;-&quot;??_-;_-@_-"/>
    <numFmt numFmtId="166" formatCode="0.0%"/>
    <numFmt numFmtId="167" formatCode="_-* #,##0.00\ _€_-;\-* #,##0.00\ _€_-;_-* &quot;-&quot;??\ _€_-;_-@_-"/>
    <numFmt numFmtId="168" formatCode="_-* #,##0\ _€_-;\-* #,##0\ _€_-;_-* &quot;-&quot;??\ _€_-;_-@_-"/>
    <numFmt numFmtId="169" formatCode="0.000"/>
  </numFmts>
  <fonts count="121" x14ac:knownFonts="1">
    <font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  <charset val="16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Arial"/>
      <family val="2"/>
    </font>
    <font>
      <b/>
      <sz val="11"/>
      <color theme="4" tint="-0.249977111117893"/>
      <name val="Arial"/>
      <family val="2"/>
    </font>
    <font>
      <b/>
      <sz val="10"/>
      <color theme="0"/>
      <name val="Calibri"/>
      <family val="2"/>
      <scheme val="minor"/>
    </font>
    <font>
      <b/>
      <sz val="16"/>
      <color rgb="FF222222"/>
      <name val="Arial Narrow"/>
      <family val="2"/>
    </font>
    <font>
      <sz val="9"/>
      <color rgb="FF222222"/>
      <name val="Arial"/>
      <family val="2"/>
    </font>
    <font>
      <sz val="8"/>
      <color rgb="FF222222"/>
      <name val="Arial"/>
      <family val="2"/>
    </font>
    <font>
      <sz val="9"/>
      <color rgb="FF000000"/>
      <name val="Calibri"/>
      <family val="2"/>
      <scheme val="minor"/>
    </font>
    <font>
      <sz val="7"/>
      <color rgb="FF000000"/>
      <name val="Times New Roman"/>
      <family val="1"/>
    </font>
    <font>
      <b/>
      <sz val="9"/>
      <color rgb="FF000000"/>
      <name val="Arial"/>
      <family val="2"/>
    </font>
    <font>
      <b/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000000"/>
      <name val="Calibri"/>
      <family val="2"/>
      <scheme val="minor"/>
    </font>
    <font>
      <sz val="4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Calibri"/>
      <family val="2"/>
    </font>
    <font>
      <b/>
      <sz val="12"/>
      <color theme="1"/>
      <name val="Arial"/>
      <family val="2"/>
    </font>
    <font>
      <b/>
      <sz val="10"/>
      <color rgb="FF000080"/>
      <name val="Arial"/>
      <family val="2"/>
    </font>
    <font>
      <b/>
      <sz val="10"/>
      <color rgb="FF008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i/>
      <sz val="10"/>
      <color rgb="FF000080"/>
      <name val="Arial"/>
      <family val="2"/>
    </font>
    <font>
      <b/>
      <i/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10"/>
      <color indexed="17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9"/>
      <name val="Arial"/>
      <family val="2"/>
    </font>
    <font>
      <sz val="8"/>
      <color theme="0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8"/>
      <color rgb="FFFF0000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0"/>
      <color theme="3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ourier New"/>
      <family val="3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8"/>
      <name val="Courier New"/>
      <family val="3"/>
    </font>
    <font>
      <b/>
      <sz val="12"/>
      <color indexed="8"/>
      <name val="Calibri"/>
      <family val="2"/>
    </font>
    <font>
      <sz val="12"/>
      <color theme="1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</font>
    <font>
      <b/>
      <sz val="12"/>
      <color theme="0"/>
      <name val="Courier New"/>
      <family val="3"/>
    </font>
    <font>
      <sz val="14"/>
      <color indexed="8"/>
      <name val="Courier New"/>
      <family val="3"/>
    </font>
    <font>
      <sz val="14"/>
      <color theme="1"/>
      <name val="Courier New"/>
      <family val="3"/>
    </font>
    <font>
      <sz val="10"/>
      <name val="Century Gothic"/>
      <family val="2"/>
    </font>
    <font>
      <b/>
      <sz val="10"/>
      <name val="Century Gothic"/>
      <family val="2"/>
    </font>
    <font>
      <b/>
      <sz val="8"/>
      <name val="Century Gothic"/>
      <family val="2"/>
    </font>
    <font>
      <sz val="8"/>
      <name val="Century Gothic"/>
      <family val="2"/>
    </font>
    <font>
      <b/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2"/>
      <color rgb="FF000000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</font>
    <font>
      <b/>
      <sz val="10"/>
      <name val="Arial"/>
      <family val="2"/>
    </font>
    <font>
      <b/>
      <u/>
      <sz val="12"/>
      <color rgb="FF0070C0"/>
      <name val="Calibri"/>
      <family val="2"/>
      <scheme val="minor"/>
    </font>
    <font>
      <b/>
      <sz val="12"/>
      <color rgb="FF222222"/>
      <name val="Arial Narrow"/>
      <family val="2"/>
    </font>
    <font>
      <b/>
      <sz val="7"/>
      <color rgb="FF000000"/>
      <name val="Arial"/>
      <family val="2"/>
    </font>
    <font>
      <b/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10"/>
      <color rgb="FF000000"/>
      <name val="Arial Narrow"/>
      <family val="2"/>
    </font>
    <font>
      <b/>
      <sz val="10"/>
      <color rgb="FF000000"/>
      <name val="Century Gothic"/>
      <family val="2"/>
    </font>
    <font>
      <sz val="7"/>
      <color rgb="FF000000"/>
      <name val="Arial Narrow"/>
      <family val="2"/>
    </font>
    <font>
      <b/>
      <sz val="8"/>
      <color rgb="FF222222"/>
      <name val="Arial Narrow"/>
      <family val="2"/>
    </font>
    <font>
      <b/>
      <sz val="8"/>
      <color rgb="FF000000"/>
      <name val="Arial"/>
      <family val="2"/>
    </font>
    <font>
      <b/>
      <sz val="8"/>
      <color rgb="FF000000"/>
      <name val="Arial Narrow"/>
      <family val="2"/>
    </font>
    <font>
      <b/>
      <sz val="8"/>
      <color rgb="FF000000"/>
      <name val="Century Gothic"/>
      <family val="2"/>
    </font>
    <font>
      <sz val="8"/>
      <color rgb="FF000000"/>
      <name val="Arial Narrow"/>
      <family val="2"/>
    </font>
    <font>
      <sz val="8"/>
      <color rgb="FF00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F3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0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6600"/>
        <bgColor indexed="64"/>
      </patternFill>
    </fill>
    <fill>
      <patternFill patternType="lightUp">
        <fgColor rgb="FF000000"/>
        <bgColor rgb="FFA5A5A5"/>
      </patternFill>
    </fill>
    <fill>
      <patternFill patternType="lightUp">
        <fgColor rgb="FF000000"/>
        <bgColor rgb="FFBFBFBF"/>
      </patternFill>
    </fill>
  </fills>
  <borders count="5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 style="thin">
        <color theme="4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medium">
        <color rgb="FFED7D31"/>
      </left>
      <right style="medium">
        <color rgb="FFED7D31"/>
      </right>
      <top style="medium">
        <color rgb="FFED7D31"/>
      </top>
      <bottom style="medium">
        <color rgb="FFED7D3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34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28" fillId="0" borderId="0"/>
    <xf numFmtId="9" fontId="3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167" fontId="3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9" fontId="3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/>
    <xf numFmtId="0" fontId="3" fillId="0" borderId="0"/>
  </cellStyleXfs>
  <cellXfs count="717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Fill="1" applyBorder="1" applyAlignment="1">
      <alignment horizontal="right" wrapText="1"/>
    </xf>
    <xf numFmtId="0" fontId="1" fillId="0" borderId="0" xfId="1"/>
    <xf numFmtId="0" fontId="0" fillId="0" borderId="0" xfId="0" applyFill="1"/>
    <xf numFmtId="0" fontId="6" fillId="0" borderId="4" xfId="0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7" fillId="0" borderId="0" xfId="0" applyFont="1"/>
    <xf numFmtId="0" fontId="8" fillId="0" borderId="0" xfId="4"/>
    <xf numFmtId="0" fontId="6" fillId="0" borderId="4" xfId="0" applyFont="1" applyBorder="1"/>
    <xf numFmtId="0" fontId="6" fillId="0" borderId="0" xfId="0" applyFont="1" applyBorder="1"/>
    <xf numFmtId="3" fontId="6" fillId="0" borderId="4" xfId="0" applyNumberFormat="1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164" fontId="7" fillId="0" borderId="0" xfId="5" applyNumberFormat="1" applyFont="1" applyBorder="1"/>
    <xf numFmtId="17" fontId="5" fillId="0" borderId="4" xfId="0" applyNumberFormat="1" applyFont="1" applyBorder="1" applyAlignment="1">
      <alignment horizontal="center" vertical="center"/>
    </xf>
    <xf numFmtId="17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textRotation="90"/>
    </xf>
    <xf numFmtId="0" fontId="6" fillId="0" borderId="0" xfId="0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3" fontId="10" fillId="0" borderId="4" xfId="0" applyNumberFormat="1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0" fontId="6" fillId="0" borderId="4" xfId="0" applyFont="1" applyBorder="1" applyAlignment="1">
      <alignment wrapText="1"/>
    </xf>
    <xf numFmtId="0" fontId="5" fillId="0" borderId="4" xfId="0" applyFont="1" applyBorder="1" applyAlignment="1">
      <alignment vertical="center"/>
    </xf>
    <xf numFmtId="10" fontId="6" fillId="0" borderId="4" xfId="0" applyNumberFormat="1" applyFont="1" applyBorder="1" applyAlignment="1">
      <alignment horizontal="right" vertical="center"/>
    </xf>
    <xf numFmtId="10" fontId="6" fillId="0" borderId="0" xfId="0" applyNumberFormat="1" applyFont="1" applyBorder="1" applyAlignment="1">
      <alignment horizontal="right" vertical="center"/>
    </xf>
    <xf numFmtId="0" fontId="14" fillId="0" borderId="0" xfId="0" applyFont="1" applyAlignment="1">
      <alignment horizontal="justify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3" borderId="7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vertical="center"/>
    </xf>
    <xf numFmtId="0" fontId="20" fillId="4" borderId="7" xfId="0" applyFont="1" applyFill="1" applyBorder="1" applyAlignment="1">
      <alignment horizontal="center" vertical="center" wrapText="1"/>
    </xf>
    <xf numFmtId="0" fontId="19" fillId="5" borderId="7" xfId="0" applyFont="1" applyFill="1" applyBorder="1" applyAlignment="1">
      <alignment vertical="center"/>
    </xf>
    <xf numFmtId="0" fontId="22" fillId="5" borderId="7" xfId="0" applyFont="1" applyFill="1" applyBorder="1" applyAlignment="1">
      <alignment horizontal="right" vertical="center"/>
    </xf>
    <xf numFmtId="0" fontId="22" fillId="5" borderId="7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right" vertical="center" wrapText="1"/>
    </xf>
    <xf numFmtId="0" fontId="19" fillId="0" borderId="7" xfId="0" applyFont="1" applyBorder="1" applyAlignment="1">
      <alignment vertical="center"/>
    </xf>
    <xf numFmtId="0" fontId="22" fillId="0" borderId="7" xfId="0" applyFont="1" applyBorder="1" applyAlignment="1">
      <alignment horizontal="right" vertical="center"/>
    </xf>
    <xf numFmtId="0" fontId="22" fillId="0" borderId="7" xfId="0" applyFont="1" applyBorder="1" applyAlignment="1">
      <alignment horizontal="right" vertical="center" wrapText="1"/>
    </xf>
    <xf numFmtId="0" fontId="17" fillId="4" borderId="7" xfId="0" applyFont="1" applyFill="1" applyBorder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17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vertical="center"/>
    </xf>
    <xf numFmtId="0" fontId="17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vertical="center"/>
    </xf>
    <xf numFmtId="0" fontId="17" fillId="0" borderId="7" xfId="0" applyFont="1" applyBorder="1" applyAlignment="1">
      <alignment horizontal="right" vertical="center"/>
    </xf>
    <xf numFmtId="0" fontId="17" fillId="0" borderId="7" xfId="0" applyFont="1" applyBorder="1" applyAlignment="1">
      <alignment horizontal="right" vertical="center" wrapText="1"/>
    </xf>
    <xf numFmtId="0" fontId="17" fillId="0" borderId="0" xfId="0" applyFont="1" applyFill="1" applyBorder="1" applyAlignment="1">
      <alignment horizontal="right" vertical="center" wrapText="1"/>
    </xf>
    <xf numFmtId="0" fontId="19" fillId="0" borderId="0" xfId="0" applyFont="1" applyBorder="1" applyAlignment="1">
      <alignment horizontal="center" vertical="center" wrapText="1"/>
    </xf>
    <xf numFmtId="0" fontId="0" fillId="0" borderId="0" xfId="0" applyBorder="1"/>
    <xf numFmtId="0" fontId="26" fillId="3" borderId="7" xfId="0" applyFont="1" applyFill="1" applyBorder="1" applyAlignment="1">
      <alignment horizontal="center" vertical="center"/>
    </xf>
    <xf numFmtId="0" fontId="26" fillId="3" borderId="7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5" borderId="7" xfId="0" applyFont="1" applyFill="1" applyBorder="1" applyAlignment="1">
      <alignment vertical="center"/>
    </xf>
    <xf numFmtId="0" fontId="26" fillId="5" borderId="7" xfId="0" applyFont="1" applyFill="1" applyBorder="1" applyAlignment="1">
      <alignment horizontal="right" vertical="center"/>
    </xf>
    <xf numFmtId="0" fontId="26" fillId="5" borderId="7" xfId="0" applyFont="1" applyFill="1" applyBorder="1" applyAlignment="1">
      <alignment horizontal="center" vertical="center" wrapText="1"/>
    </xf>
    <xf numFmtId="0" fontId="26" fillId="0" borderId="7" xfId="0" applyFont="1" applyBorder="1" applyAlignment="1">
      <alignment horizontal="left" vertical="center" indent="1"/>
    </xf>
    <xf numFmtId="0" fontId="26" fillId="0" borderId="7" xfId="0" applyFont="1" applyBorder="1" applyAlignment="1">
      <alignment horizontal="right" vertical="center"/>
    </xf>
    <xf numFmtId="0" fontId="26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left" vertical="center" indent="2"/>
    </xf>
    <xf numFmtId="0" fontId="23" fillId="0" borderId="7" xfId="0" applyFont="1" applyBorder="1" applyAlignment="1">
      <alignment horizontal="right" vertical="center"/>
    </xf>
    <xf numFmtId="0" fontId="23" fillId="0" borderId="7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left" vertical="center" indent="1"/>
    </xf>
    <xf numFmtId="0" fontId="27" fillId="0" borderId="7" xfId="0" applyFont="1" applyBorder="1" applyAlignment="1">
      <alignment horizontal="right" vertical="center"/>
    </xf>
    <xf numFmtId="0" fontId="27" fillId="5" borderId="7" xfId="0" applyFont="1" applyFill="1" applyBorder="1" applyAlignment="1">
      <alignment vertical="center"/>
    </xf>
    <xf numFmtId="0" fontId="27" fillId="5" borderId="7" xfId="0" applyFont="1" applyFill="1" applyBorder="1" applyAlignment="1">
      <alignment horizontal="right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4" fillId="0" borderId="0" xfId="0" applyFont="1"/>
    <xf numFmtId="0" fontId="9" fillId="0" borderId="0" xfId="6"/>
    <xf numFmtId="0" fontId="9" fillId="6" borderId="7" xfId="7" applyFill="1" applyBorder="1"/>
    <xf numFmtId="0" fontId="29" fillId="2" borderId="7" xfId="8" applyFont="1" applyFill="1" applyBorder="1" applyAlignment="1">
      <alignment horizontal="center"/>
    </xf>
    <xf numFmtId="0" fontId="9" fillId="0" borderId="7" xfId="5" applyFont="1" applyBorder="1"/>
    <xf numFmtId="0" fontId="9" fillId="0" borderId="7" xfId="9" applyBorder="1"/>
    <xf numFmtId="0" fontId="8" fillId="7" borderId="0" xfId="4" applyFill="1"/>
    <xf numFmtId="0" fontId="29" fillId="8" borderId="7" xfId="10" applyFont="1" applyFill="1" applyBorder="1" applyAlignment="1">
      <alignment horizontal="right" wrapText="1"/>
    </xf>
    <xf numFmtId="165" fontId="29" fillId="8" borderId="7" xfId="2" applyNumberFormat="1" applyFont="1" applyFill="1" applyBorder="1" applyAlignment="1">
      <alignment horizontal="right" wrapText="1"/>
    </xf>
    <xf numFmtId="165" fontId="28" fillId="8" borderId="7" xfId="2" applyNumberFormat="1" applyFont="1" applyFill="1" applyBorder="1"/>
    <xf numFmtId="164" fontId="3" fillId="0" borderId="7" xfId="5" applyNumberFormat="1" applyFont="1" applyBorder="1"/>
    <xf numFmtId="0" fontId="9" fillId="0" borderId="7" xfId="5" applyBorder="1"/>
    <xf numFmtId="0" fontId="29" fillId="9" borderId="7" xfId="10" applyFont="1" applyFill="1" applyBorder="1" applyAlignment="1">
      <alignment horizontal="right" wrapText="1"/>
    </xf>
    <xf numFmtId="165" fontId="29" fillId="9" borderId="7" xfId="2" applyNumberFormat="1" applyFont="1" applyFill="1" applyBorder="1" applyAlignment="1">
      <alignment horizontal="right" wrapText="1"/>
    </xf>
    <xf numFmtId="165" fontId="28" fillId="9" borderId="7" xfId="2" applyNumberFormat="1" applyFont="1" applyFill="1" applyBorder="1"/>
    <xf numFmtId="0" fontId="3" fillId="0" borderId="0" xfId="5" applyFont="1"/>
    <xf numFmtId="0" fontId="29" fillId="10" borderId="7" xfId="10" applyFont="1" applyFill="1" applyBorder="1" applyAlignment="1">
      <alignment horizontal="right" wrapText="1"/>
    </xf>
    <xf numFmtId="165" fontId="28" fillId="10" borderId="7" xfId="2" applyNumberFormat="1" applyFont="1" applyFill="1" applyBorder="1"/>
    <xf numFmtId="165" fontId="29" fillId="10" borderId="7" xfId="2" applyNumberFormat="1" applyFont="1" applyFill="1" applyBorder="1" applyAlignment="1">
      <alignment horizontal="right" wrapText="1"/>
    </xf>
    <xf numFmtId="0" fontId="3" fillId="0" borderId="7" xfId="5" applyFont="1" applyBorder="1"/>
    <xf numFmtId="0" fontId="0" fillId="0" borderId="7" xfId="5" applyFont="1" applyBorder="1"/>
    <xf numFmtId="0" fontId="29" fillId="11" borderId="7" xfId="10" applyFont="1" applyFill="1" applyBorder="1" applyAlignment="1">
      <alignment horizontal="right" wrapText="1"/>
    </xf>
    <xf numFmtId="165" fontId="28" fillId="11" borderId="7" xfId="2" applyNumberFormat="1" applyFont="1" applyFill="1" applyBorder="1"/>
    <xf numFmtId="165" fontId="29" fillId="11" borderId="7" xfId="2" applyNumberFormat="1" applyFont="1" applyFill="1" applyBorder="1" applyAlignment="1">
      <alignment horizontal="right" wrapText="1"/>
    </xf>
    <xf numFmtId="0" fontId="29" fillId="0" borderId="7" xfId="8" applyFont="1" applyFill="1" applyBorder="1" applyAlignment="1">
      <alignment horizontal="center" vertical="center" wrapText="1"/>
    </xf>
    <xf numFmtId="0" fontId="9" fillId="0" borderId="7" xfId="6" applyBorder="1"/>
    <xf numFmtId="41" fontId="9" fillId="0" borderId="7" xfId="6" applyNumberFormat="1" applyFont="1" applyFill="1" applyBorder="1"/>
    <xf numFmtId="0" fontId="29" fillId="0" borderId="7" xfId="10" applyFont="1" applyBorder="1" applyAlignment="1">
      <alignment horizontal="right" wrapText="1"/>
    </xf>
    <xf numFmtId="41" fontId="30" fillId="0" borderId="7" xfId="3" applyFont="1" applyFill="1" applyBorder="1" applyAlignment="1">
      <alignment horizontal="right" wrapText="1"/>
    </xf>
    <xf numFmtId="41" fontId="9" fillId="0" borderId="7" xfId="3" applyFont="1" applyFill="1" applyBorder="1"/>
    <xf numFmtId="0" fontId="0" fillId="0" borderId="7" xfId="0" applyBorder="1" applyAlignment="1">
      <alignment vertical="center" wrapText="1"/>
    </xf>
    <xf numFmtId="0" fontId="29" fillId="0" borderId="7" xfId="8" applyFont="1" applyFill="1" applyBorder="1" applyAlignment="1">
      <alignment horizontal="right" wrapText="1"/>
    </xf>
    <xf numFmtId="41" fontId="9" fillId="0" borderId="0" xfId="6" applyNumberFormat="1"/>
    <xf numFmtId="41" fontId="28" fillId="0" borderId="0" xfId="3" applyFont="1"/>
    <xf numFmtId="17" fontId="9" fillId="0" borderId="0" xfId="6" applyNumberFormat="1"/>
    <xf numFmtId="0" fontId="9" fillId="0" borderId="0" xfId="7"/>
    <xf numFmtId="41" fontId="29" fillId="0" borderId="7" xfId="3" applyFont="1" applyFill="1" applyBorder="1" applyAlignment="1">
      <alignment horizontal="right" wrapText="1"/>
    </xf>
    <xf numFmtId="41" fontId="28" fillId="0" borderId="7" xfId="3" applyFont="1" applyBorder="1"/>
    <xf numFmtId="0" fontId="0" fillId="0" borderId="7" xfId="0" applyBorder="1"/>
    <xf numFmtId="0" fontId="0" fillId="12" borderId="0" xfId="0" applyFill="1"/>
    <xf numFmtId="0" fontId="31" fillId="12" borderId="4" xfId="0" applyFont="1" applyFill="1" applyBorder="1" applyAlignment="1">
      <alignment vertical="center"/>
    </xf>
    <xf numFmtId="0" fontId="32" fillId="12" borderId="4" xfId="0" applyFont="1" applyFill="1" applyBorder="1" applyAlignment="1">
      <alignment horizontal="center" vertical="center"/>
    </xf>
    <xf numFmtId="0" fontId="33" fillId="12" borderId="4" xfId="0" applyFont="1" applyFill="1" applyBorder="1" applyAlignment="1">
      <alignment horizontal="center" vertical="center" wrapText="1"/>
    </xf>
    <xf numFmtId="0" fontId="34" fillId="12" borderId="4" xfId="0" applyFont="1" applyFill="1" applyBorder="1" applyAlignment="1">
      <alignment vertical="center"/>
    </xf>
    <xf numFmtId="3" fontId="35" fillId="12" borderId="4" xfId="0" applyNumberFormat="1" applyFont="1" applyFill="1" applyBorder="1" applyAlignment="1">
      <alignment horizontal="center" vertical="center"/>
    </xf>
    <xf numFmtId="3" fontId="36" fillId="12" borderId="4" xfId="0" applyNumberFormat="1" applyFont="1" applyFill="1" applyBorder="1" applyAlignment="1">
      <alignment horizontal="center" vertical="center"/>
    </xf>
    <xf numFmtId="3" fontId="36" fillId="12" borderId="4" xfId="0" applyNumberFormat="1" applyFont="1" applyFill="1" applyBorder="1" applyAlignment="1">
      <alignment horizontal="right" vertical="center"/>
    </xf>
    <xf numFmtId="0" fontId="35" fillId="12" borderId="4" xfId="0" applyFont="1" applyFill="1" applyBorder="1" applyAlignment="1">
      <alignment vertical="center"/>
    </xf>
    <xf numFmtId="0" fontId="37" fillId="12" borderId="4" xfId="0" applyFont="1" applyFill="1" applyBorder="1" applyAlignment="1">
      <alignment vertical="center"/>
    </xf>
    <xf numFmtId="10" fontId="34" fillId="12" borderId="4" xfId="0" applyNumberFormat="1" applyFont="1" applyFill="1" applyBorder="1" applyAlignment="1">
      <alignment horizontal="right" vertical="center"/>
    </xf>
    <xf numFmtId="3" fontId="39" fillId="12" borderId="4" xfId="0" applyNumberFormat="1" applyFont="1" applyFill="1" applyBorder="1" applyAlignment="1">
      <alignment horizontal="center" vertical="center"/>
    </xf>
    <xf numFmtId="10" fontId="0" fillId="12" borderId="0" xfId="0" applyNumberFormat="1" applyFill="1"/>
    <xf numFmtId="0" fontId="43" fillId="0" borderId="1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13" fillId="18" borderId="23" xfId="0" applyFont="1" applyFill="1" applyBorder="1" applyAlignment="1">
      <alignment horizontal="center" vertical="center" wrapText="1"/>
    </xf>
    <xf numFmtId="0" fontId="13" fillId="18" borderId="24" xfId="0" applyFont="1" applyFill="1" applyBorder="1" applyAlignment="1">
      <alignment horizontal="center" vertical="center" wrapText="1"/>
    </xf>
    <xf numFmtId="0" fontId="44" fillId="19" borderId="25" xfId="0" applyFont="1" applyFill="1" applyBorder="1" applyAlignment="1">
      <alignment horizontal="center" wrapText="1"/>
    </xf>
    <xf numFmtId="0" fontId="13" fillId="18" borderId="4" xfId="0" applyFont="1" applyFill="1" applyBorder="1" applyAlignment="1">
      <alignment horizontal="center" vertical="center" wrapText="1"/>
    </xf>
    <xf numFmtId="0" fontId="13" fillId="18" borderId="4" xfId="0" applyFont="1" applyFill="1" applyBorder="1" applyAlignment="1">
      <alignment vertical="center" wrapText="1"/>
    </xf>
    <xf numFmtId="0" fontId="46" fillId="0" borderId="10" xfId="0" applyFont="1" applyBorder="1" applyAlignment="1">
      <alignment horizontal="left" wrapText="1"/>
    </xf>
    <xf numFmtId="164" fontId="47" fillId="0" borderId="4" xfId="12" applyNumberFormat="1" applyFont="1" applyFill="1" applyBorder="1" applyAlignment="1">
      <alignment wrapText="1"/>
    </xf>
    <xf numFmtId="164" fontId="48" fillId="0" borderId="4" xfId="12" applyNumberFormat="1" applyFont="1" applyFill="1" applyBorder="1" applyAlignment="1">
      <alignment wrapText="1"/>
    </xf>
    <xf numFmtId="164" fontId="21" fillId="0" borderId="4" xfId="0" applyNumberFormat="1" applyFont="1" applyBorder="1"/>
    <xf numFmtId="164" fontId="47" fillId="0" borderId="28" xfId="12" applyNumberFormat="1" applyFont="1" applyFill="1" applyBorder="1" applyAlignment="1">
      <alignment wrapText="1"/>
    </xf>
    <xf numFmtId="38" fontId="21" fillId="0" borderId="4" xfId="0" applyNumberFormat="1" applyFont="1" applyBorder="1" applyAlignment="1">
      <alignment horizontal="center" vertical="center"/>
    </xf>
    <xf numFmtId="9" fontId="50" fillId="20" borderId="4" xfId="11" applyFont="1" applyFill="1" applyBorder="1" applyAlignment="1">
      <alignment horizontal="center" vertical="center"/>
    </xf>
    <xf numFmtId="164" fontId="0" fillId="0" borderId="0" xfId="0" applyNumberFormat="1"/>
    <xf numFmtId="41" fontId="29" fillId="0" borderId="4" xfId="3" applyFont="1" applyFill="1" applyBorder="1" applyAlignment="1">
      <alignment horizontal="right" wrapText="1"/>
    </xf>
    <xf numFmtId="41" fontId="0" fillId="0" borderId="4" xfId="3" applyFont="1" applyBorder="1"/>
    <xf numFmtId="166" fontId="47" fillId="0" borderId="4" xfId="11" applyNumberFormat="1" applyFont="1" applyBorder="1" applyAlignment="1"/>
    <xf numFmtId="41" fontId="0" fillId="0" borderId="0" xfId="0" applyNumberFormat="1"/>
    <xf numFmtId="9" fontId="0" fillId="0" borderId="4" xfId="11" applyFont="1" applyBorder="1" applyAlignment="1"/>
    <xf numFmtId="9" fontId="47" fillId="0" borderId="28" xfId="11" applyFont="1" applyFill="1" applyBorder="1" applyAlignment="1">
      <alignment wrapText="1"/>
    </xf>
    <xf numFmtId="9" fontId="21" fillId="21" borderId="4" xfId="11" applyFont="1" applyFill="1" applyBorder="1" applyAlignment="1">
      <alignment horizontal="center" vertical="center"/>
    </xf>
    <xf numFmtId="9" fontId="21" fillId="6" borderId="4" xfId="11" applyFont="1" applyFill="1" applyBorder="1" applyAlignment="1">
      <alignment horizontal="center" vertical="center"/>
    </xf>
    <xf numFmtId="164" fontId="0" fillId="0" borderId="28" xfId="0" applyNumberFormat="1" applyBorder="1"/>
    <xf numFmtId="166" fontId="0" fillId="0" borderId="4" xfId="11" applyNumberFormat="1" applyFont="1" applyBorder="1" applyAlignment="1"/>
    <xf numFmtId="164" fontId="48" fillId="22" borderId="4" xfId="0" applyNumberFormat="1" applyFont="1" applyFill="1" applyBorder="1" applyAlignment="1">
      <alignment vertical="center"/>
    </xf>
    <xf numFmtId="164" fontId="48" fillId="16" borderId="31" xfId="0" applyNumberFormat="1" applyFont="1" applyFill="1" applyBorder="1"/>
    <xf numFmtId="9" fontId="21" fillId="20" borderId="4" xfId="11" applyFont="1" applyFill="1" applyBorder="1" applyAlignment="1">
      <alignment horizontal="center" vertical="center"/>
    </xf>
    <xf numFmtId="41" fontId="0" fillId="0" borderId="0" xfId="3" applyFont="1"/>
    <xf numFmtId="41" fontId="48" fillId="22" borderId="4" xfId="3" applyFont="1" applyFill="1" applyBorder="1" applyAlignment="1">
      <alignment vertical="center"/>
    </xf>
    <xf numFmtId="166" fontId="48" fillId="22" borderId="4" xfId="11" applyNumberFormat="1" applyFont="1" applyFill="1" applyBorder="1" applyAlignment="1">
      <alignment vertical="center"/>
    </xf>
    <xf numFmtId="9" fontId="48" fillId="22" borderId="4" xfId="11" applyFont="1" applyFill="1" applyBorder="1" applyAlignment="1">
      <alignment vertical="center"/>
    </xf>
    <xf numFmtId="0" fontId="46" fillId="0" borderId="34" xfId="0" applyFont="1" applyBorder="1" applyAlignment="1">
      <alignment horizontal="left" wrapText="1"/>
    </xf>
    <xf numFmtId="164" fontId="47" fillId="0" borderId="35" xfId="12" applyNumberFormat="1" applyFont="1" applyFill="1" applyBorder="1" applyAlignment="1">
      <alignment wrapText="1"/>
    </xf>
    <xf numFmtId="164" fontId="21" fillId="0" borderId="35" xfId="0" applyNumberFormat="1" applyFont="1" applyBorder="1"/>
    <xf numFmtId="164" fontId="51" fillId="0" borderId="36" xfId="0" applyNumberFormat="1" applyFont="1" applyBorder="1" applyAlignment="1">
      <alignment horizontal="left" wrapText="1"/>
    </xf>
    <xf numFmtId="164" fontId="49" fillId="0" borderId="27" xfId="0" applyNumberFormat="1" applyFont="1" applyBorder="1" applyAlignment="1">
      <alignment horizontal="left" wrapText="1"/>
    </xf>
    <xf numFmtId="164" fontId="52" fillId="0" borderId="31" xfId="0" applyNumberFormat="1" applyFont="1" applyBorder="1" applyAlignment="1">
      <alignment horizontal="left" wrapText="1"/>
    </xf>
    <xf numFmtId="164" fontId="29" fillId="0" borderId="37" xfId="13" applyNumberFormat="1" applyFont="1" applyBorder="1" applyAlignment="1">
      <alignment horizontal="right" wrapText="1"/>
    </xf>
    <xf numFmtId="164" fontId="21" fillId="23" borderId="4" xfId="0" applyNumberFormat="1" applyFont="1" applyFill="1" applyBorder="1"/>
    <xf numFmtId="0" fontId="29" fillId="0" borderId="37" xfId="13" applyFont="1" applyBorder="1" applyAlignment="1">
      <alignment horizontal="right" wrapText="1"/>
    </xf>
    <xf numFmtId="41" fontId="29" fillId="0" borderId="4" xfId="3" applyFont="1" applyFill="1" applyBorder="1" applyAlignment="1">
      <alignment horizontal="left"/>
    </xf>
    <xf numFmtId="164" fontId="47" fillId="0" borderId="31" xfId="0" applyNumberFormat="1" applyFont="1" applyBorder="1"/>
    <xf numFmtId="0" fontId="0" fillId="0" borderId="4" xfId="0" applyBorder="1"/>
    <xf numFmtId="41" fontId="0" fillId="0" borderId="4" xfId="3" applyFont="1" applyBorder="1" applyAlignment="1">
      <alignment horizontal="left"/>
    </xf>
    <xf numFmtId="164" fontId="48" fillId="16" borderId="36" xfId="12" applyNumberFormat="1" applyFont="1" applyFill="1" applyBorder="1" applyAlignment="1">
      <alignment horizontal="center" wrapText="1"/>
    </xf>
    <xf numFmtId="164" fontId="21" fillId="0" borderId="0" xfId="0" applyNumberFormat="1" applyFont="1"/>
    <xf numFmtId="164" fontId="53" fillId="24" borderId="4" xfId="12" applyNumberFormat="1" applyFont="1" applyFill="1" applyBorder="1" applyAlignment="1">
      <alignment horizontal="center" vertical="center" wrapText="1"/>
    </xf>
    <xf numFmtId="164" fontId="45" fillId="16" borderId="10" xfId="12" applyNumberFormat="1" applyFont="1" applyFill="1" applyBorder="1" applyAlignment="1">
      <alignment horizontal="center" wrapText="1"/>
    </xf>
    <xf numFmtId="41" fontId="53" fillId="24" borderId="4" xfId="3" applyFont="1" applyFill="1" applyBorder="1" applyAlignment="1">
      <alignment horizontal="center" vertical="center" wrapText="1"/>
    </xf>
    <xf numFmtId="166" fontId="53" fillId="24" borderId="4" xfId="11" applyNumberFormat="1" applyFont="1" applyFill="1" applyBorder="1" applyAlignment="1">
      <alignment vertical="center" wrapText="1"/>
    </xf>
    <xf numFmtId="9" fontId="53" fillId="24" borderId="4" xfId="11" applyFont="1" applyFill="1" applyBorder="1" applyAlignment="1">
      <alignment vertical="center" wrapText="1"/>
    </xf>
    <xf numFmtId="164" fontId="21" fillId="0" borderId="0" xfId="0" applyNumberFormat="1" applyFont="1" applyAlignment="1">
      <alignment horizontal="left"/>
    </xf>
    <xf numFmtId="164" fontId="51" fillId="16" borderId="4" xfId="0" applyNumberFormat="1" applyFont="1" applyFill="1" applyBorder="1"/>
    <xf numFmtId="166" fontId="53" fillId="19" borderId="4" xfId="11" applyNumberFormat="1" applyFont="1" applyFill="1" applyBorder="1" applyAlignment="1">
      <alignment vertical="center" wrapText="1"/>
    </xf>
    <xf numFmtId="41" fontId="53" fillId="19" borderId="4" xfId="3" applyFont="1" applyFill="1" applyBorder="1" applyAlignment="1">
      <alignment horizontal="center" vertical="center" wrapText="1"/>
    </xf>
    <xf numFmtId="9" fontId="53" fillId="19" borderId="4" xfId="11" applyFont="1" applyFill="1" applyBorder="1" applyAlignment="1">
      <alignment vertical="center" wrapText="1"/>
    </xf>
    <xf numFmtId="0" fontId="47" fillId="0" borderId="0" xfId="0" applyFont="1"/>
    <xf numFmtId="164" fontId="47" fillId="0" borderId="39" xfId="0" applyNumberFormat="1" applyFont="1" applyBorder="1"/>
    <xf numFmtId="41" fontId="47" fillId="0" borderId="4" xfId="3" applyFont="1" applyBorder="1"/>
    <xf numFmtId="9" fontId="47" fillId="0" borderId="4" xfId="11" applyFont="1" applyBorder="1" applyAlignment="1"/>
    <xf numFmtId="0" fontId="54" fillId="0" borderId="0" xfId="0" applyFont="1"/>
    <xf numFmtId="0" fontId="55" fillId="0" borderId="0" xfId="0" applyFont="1"/>
    <xf numFmtId="0" fontId="56" fillId="0" borderId="0" xfId="0" applyFont="1"/>
    <xf numFmtId="166" fontId="0" fillId="0" borderId="0" xfId="11" applyNumberFormat="1" applyFont="1"/>
    <xf numFmtId="0" fontId="57" fillId="0" borderId="0" xfId="0" applyFont="1"/>
    <xf numFmtId="0" fontId="58" fillId="0" borderId="0" xfId="0" applyFont="1"/>
    <xf numFmtId="17" fontId="55" fillId="0" borderId="0" xfId="0" applyNumberFormat="1" applyFont="1"/>
    <xf numFmtId="168" fontId="0" fillId="0" borderId="0" xfId="14" applyNumberFormat="1" applyFont="1"/>
    <xf numFmtId="0" fontId="41" fillId="0" borderId="4" xfId="0" applyFont="1" applyBorder="1"/>
    <xf numFmtId="164" fontId="0" fillId="19" borderId="4" xfId="0" applyNumberFormat="1" applyFill="1" applyBorder="1" applyAlignment="1">
      <alignment horizontal="center"/>
    </xf>
    <xf numFmtId="164" fontId="0" fillId="19" borderId="0" xfId="0" applyNumberFormat="1" applyFill="1" applyAlignment="1">
      <alignment horizontal="center"/>
    </xf>
    <xf numFmtId="0" fontId="41" fillId="0" borderId="0" xfId="0" applyFont="1"/>
    <xf numFmtId="0" fontId="59" fillId="0" borderId="4" xfId="0" applyFont="1" applyBorder="1" applyAlignment="1">
      <alignment horizontal="left"/>
    </xf>
    <xf numFmtId="164" fontId="60" fillId="23" borderId="4" xfId="0" applyNumberFormat="1" applyFont="1" applyFill="1" applyBorder="1" applyAlignment="1">
      <alignment horizontal="center"/>
    </xf>
    <xf numFmtId="164" fontId="0" fillId="23" borderId="4" xfId="0" applyNumberFormat="1" applyFill="1" applyBorder="1" applyAlignment="1">
      <alignment horizontal="center"/>
    </xf>
    <xf numFmtId="0" fontId="0" fillId="23" borderId="4" xfId="0" applyFill="1" applyBorder="1"/>
    <xf numFmtId="0" fontId="0" fillId="23" borderId="0" xfId="0" applyFill="1"/>
    <xf numFmtId="164" fontId="0" fillId="0" borderId="4" xfId="0" applyNumberFormat="1" applyBorder="1"/>
    <xf numFmtId="0" fontId="29" fillId="0" borderId="4" xfId="15" applyFont="1" applyBorder="1" applyAlignment="1">
      <alignment horizontal="right" wrapText="1"/>
    </xf>
    <xf numFmtId="164" fontId="0" fillId="23" borderId="0" xfId="0" applyNumberFormat="1" applyFill="1" applyAlignment="1">
      <alignment horizontal="center"/>
    </xf>
    <xf numFmtId="0" fontId="55" fillId="0" borderId="5" xfId="0" applyFont="1" applyBorder="1" applyAlignment="1">
      <alignment horizontal="left"/>
    </xf>
    <xf numFmtId="164" fontId="55" fillId="0" borderId="0" xfId="0" applyNumberFormat="1" applyFont="1" applyAlignment="1">
      <alignment horizontal="right"/>
    </xf>
    <xf numFmtId="0" fontId="9" fillId="0" borderId="0" xfId="0" applyFont="1"/>
    <xf numFmtId="164" fontId="61" fillId="0" borderId="0" xfId="0" applyNumberFormat="1" applyFont="1" applyAlignment="1">
      <alignment horizontal="right"/>
    </xf>
    <xf numFmtId="166" fontId="43" fillId="0" borderId="0" xfId="11" applyNumberFormat="1" applyFont="1" applyAlignment="1">
      <alignment horizontal="right"/>
    </xf>
    <xf numFmtId="164" fontId="40" fillId="0" borderId="0" xfId="0" applyNumberFormat="1" applyFont="1"/>
    <xf numFmtId="9" fontId="0" fillId="0" borderId="0" xfId="11" applyFont="1"/>
    <xf numFmtId="164" fontId="53" fillId="0" borderId="0" xfId="0" applyNumberFormat="1" applyFont="1" applyAlignment="1">
      <alignment horizontal="right"/>
    </xf>
    <xf numFmtId="164" fontId="41" fillId="0" borderId="0" xfId="0" applyNumberFormat="1" applyFont="1" applyAlignment="1">
      <alignment horizontal="right"/>
    </xf>
    <xf numFmtId="164" fontId="0" fillId="0" borderId="0" xfId="0" applyNumberFormat="1" applyAlignment="1">
      <alignment horizontal="left"/>
    </xf>
    <xf numFmtId="166" fontId="61" fillId="0" borderId="0" xfId="0" applyNumberFormat="1" applyFont="1"/>
    <xf numFmtId="0" fontId="62" fillId="0" borderId="0" xfId="0" applyFont="1"/>
    <xf numFmtId="164" fontId="9" fillId="0" borderId="0" xfId="0" applyNumberFormat="1" applyFont="1" applyAlignment="1">
      <alignment horizontal="right"/>
    </xf>
    <xf numFmtId="164" fontId="63" fillId="0" borderId="0" xfId="0" applyNumberFormat="1" applyFont="1" applyAlignment="1">
      <alignment horizontal="left"/>
    </xf>
    <xf numFmtId="10" fontId="9" fillId="0" borderId="0" xfId="11" applyNumberFormat="1" applyFont="1"/>
    <xf numFmtId="166" fontId="63" fillId="0" borderId="0" xfId="11" applyNumberFormat="1" applyFont="1" applyAlignment="1">
      <alignment horizontal="right"/>
    </xf>
    <xf numFmtId="164" fontId="9" fillId="0" borderId="0" xfId="0" applyNumberFormat="1" applyFont="1"/>
    <xf numFmtId="0" fontId="0" fillId="19" borderId="9" xfId="0" applyFill="1" applyBorder="1"/>
    <xf numFmtId="0" fontId="0" fillId="19" borderId="10" xfId="0" applyFill="1" applyBorder="1"/>
    <xf numFmtId="0" fontId="9" fillId="19" borderId="1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9" xfId="0" applyBorder="1"/>
    <xf numFmtId="0" fontId="0" fillId="0" borderId="10" xfId="0" applyBorder="1"/>
    <xf numFmtId="0" fontId="60" fillId="0" borderId="10" xfId="0" applyFont="1" applyBorder="1"/>
    <xf numFmtId="0" fontId="4" fillId="0" borderId="0" xfId="0" applyFont="1" applyAlignment="1">
      <alignment horizontal="right"/>
    </xf>
    <xf numFmtId="10" fontId="0" fillId="0" borderId="0" xfId="11" applyNumberFormat="1" applyFont="1"/>
    <xf numFmtId="0" fontId="29" fillId="0" borderId="2" xfId="16" applyFont="1" applyBorder="1" applyAlignment="1">
      <alignment horizontal="right" wrapText="1"/>
    </xf>
    <xf numFmtId="10" fontId="0" fillId="0" borderId="0" xfId="0" applyNumberFormat="1"/>
    <xf numFmtId="9" fontId="0" fillId="0" borderId="0" xfId="0" applyNumberFormat="1"/>
    <xf numFmtId="0" fontId="64" fillId="0" borderId="0" xfId="0" applyFont="1" applyAlignment="1">
      <alignment horizontal="left"/>
    </xf>
    <xf numFmtId="0" fontId="29" fillId="0" borderId="2" xfId="17" applyFont="1" applyBorder="1" applyAlignment="1">
      <alignment horizontal="right" wrapText="1"/>
    </xf>
    <xf numFmtId="0" fontId="29" fillId="0" borderId="40" xfId="18" applyFont="1" applyBorder="1" applyAlignment="1">
      <alignment horizontal="right"/>
    </xf>
    <xf numFmtId="0" fontId="29" fillId="0" borderId="40" xfId="18" applyFont="1" applyBorder="1"/>
    <xf numFmtId="0" fontId="29" fillId="0" borderId="0" xfId="18" applyFont="1" applyAlignment="1">
      <alignment horizontal="right"/>
    </xf>
    <xf numFmtId="0" fontId="55" fillId="0" borderId="0" xfId="0" applyFont="1" applyAlignment="1">
      <alignment wrapText="1"/>
    </xf>
    <xf numFmtId="0" fontId="0" fillId="0" borderId="0" xfId="0" applyAlignment="1">
      <alignment wrapText="1"/>
    </xf>
    <xf numFmtId="0" fontId="67" fillId="0" borderId="0" xfId="0" applyFont="1"/>
    <xf numFmtId="3" fontId="12" fillId="0" borderId="4" xfId="0" applyNumberFormat="1" applyFont="1" applyBorder="1" applyAlignment="1" applyProtection="1">
      <alignment horizontal="center" vertical="center"/>
      <protection hidden="1"/>
    </xf>
    <xf numFmtId="0" fontId="40" fillId="0" borderId="0" xfId="0" applyFont="1"/>
    <xf numFmtId="0" fontId="69" fillId="0" borderId="0" xfId="0" applyFont="1"/>
    <xf numFmtId="0" fontId="13" fillId="0" borderId="0" xfId="0" applyFont="1" applyBorder="1" applyAlignment="1">
      <alignment vertical="center"/>
    </xf>
    <xf numFmtId="0" fontId="68" fillId="0" borderId="0" xfId="0" applyFont="1" applyBorder="1" applyAlignment="1">
      <alignment horizontal="center"/>
    </xf>
    <xf numFmtId="0" fontId="70" fillId="0" borderId="0" xfId="0" applyFont="1" applyBorder="1" applyAlignment="1">
      <alignment vertical="center"/>
    </xf>
    <xf numFmtId="10" fontId="70" fillId="0" borderId="0" xfId="0" applyNumberFormat="1" applyFont="1" applyBorder="1" applyAlignment="1">
      <alignment horizontal="right" vertical="center"/>
    </xf>
    <xf numFmtId="0" fontId="69" fillId="0" borderId="0" xfId="0" applyFont="1" applyBorder="1"/>
    <xf numFmtId="0" fontId="7" fillId="0" borderId="0" xfId="0" applyFont="1" applyFill="1"/>
    <xf numFmtId="0" fontId="6" fillId="0" borderId="4" xfId="0" applyFont="1" applyFill="1" applyBorder="1" applyAlignment="1">
      <alignment vertical="center"/>
    </xf>
    <xf numFmtId="0" fontId="6" fillId="0" borderId="4" xfId="0" applyFont="1" applyFill="1" applyBorder="1"/>
    <xf numFmtId="0" fontId="6" fillId="0" borderId="4" xfId="0" applyFont="1" applyFill="1" applyBorder="1" applyAlignment="1">
      <alignment wrapText="1"/>
    </xf>
    <xf numFmtId="0" fontId="69" fillId="0" borderId="0" xfId="0" applyFont="1" applyFill="1"/>
    <xf numFmtId="0" fontId="40" fillId="0" borderId="0" xfId="0" applyFont="1" applyFill="1"/>
    <xf numFmtId="0" fontId="8" fillId="0" borderId="0" xfId="4" applyFill="1"/>
    <xf numFmtId="0" fontId="0" fillId="0" borderId="0" xfId="0" applyFill="1" applyBorder="1"/>
    <xf numFmtId="165" fontId="0" fillId="0" borderId="0" xfId="2" applyNumberFormat="1" applyFont="1" applyFill="1" applyBorder="1"/>
    <xf numFmtId="0" fontId="75" fillId="26" borderId="4" xfId="19" applyFont="1" applyFill="1" applyBorder="1" applyAlignment="1">
      <alignment horizontal="center" vertical="center"/>
    </xf>
    <xf numFmtId="0" fontId="77" fillId="9" borderId="4" xfId="1" applyFont="1" applyFill="1" applyBorder="1" applyAlignment="1">
      <alignment horizontal="center" vertical="center"/>
    </xf>
    <xf numFmtId="0" fontId="29" fillId="9" borderId="4" xfId="20" applyFont="1" applyFill="1" applyBorder="1" applyAlignment="1">
      <alignment horizontal="center" vertical="center"/>
    </xf>
    <xf numFmtId="1" fontId="29" fillId="9" borderId="4" xfId="20" applyNumberFormat="1" applyFont="1" applyFill="1" applyBorder="1" applyAlignment="1">
      <alignment horizontal="center" vertical="center"/>
    </xf>
    <xf numFmtId="0" fontId="29" fillId="9" borderId="4" xfId="3" applyNumberFormat="1" applyFont="1" applyFill="1" applyBorder="1" applyAlignment="1">
      <alignment horizontal="center" vertical="center"/>
    </xf>
    <xf numFmtId="41" fontId="29" fillId="9" borderId="4" xfId="3" applyFont="1" applyFill="1" applyBorder="1" applyAlignment="1">
      <alignment horizontal="center" vertical="center"/>
    </xf>
    <xf numFmtId="0" fontId="71" fillId="27" borderId="0" xfId="0" applyFont="1" applyFill="1"/>
    <xf numFmtId="0" fontId="0" fillId="27" borderId="0" xfId="0" applyFill="1"/>
    <xf numFmtId="0" fontId="71" fillId="27" borderId="0" xfId="0" applyFont="1" applyFill="1" applyAlignment="1"/>
    <xf numFmtId="0" fontId="72" fillId="27" borderId="0" xfId="0" applyFont="1" applyFill="1"/>
    <xf numFmtId="0" fontId="74" fillId="27" borderId="4" xfId="0" applyFont="1" applyFill="1" applyBorder="1" applyAlignment="1">
      <alignment horizontal="center" vertical="center" wrapText="1"/>
    </xf>
    <xf numFmtId="0" fontId="0" fillId="27" borderId="4" xfId="0" applyFill="1" applyBorder="1" applyAlignment="1">
      <alignment horizontal="center" vertical="center"/>
    </xf>
    <xf numFmtId="0" fontId="74" fillId="27" borderId="4" xfId="0" applyFont="1" applyFill="1" applyBorder="1" applyAlignment="1">
      <alignment horizontal="center" vertical="center"/>
    </xf>
    <xf numFmtId="0" fontId="0" fillId="27" borderId="0" xfId="0" applyFill="1" applyAlignment="1">
      <alignment vertical="center"/>
    </xf>
    <xf numFmtId="0" fontId="75" fillId="28" borderId="4" xfId="19" applyFont="1" applyFill="1" applyBorder="1" applyAlignment="1">
      <alignment horizontal="center" vertical="center"/>
    </xf>
    <xf numFmtId="0" fontId="75" fillId="28" borderId="4" xfId="19" applyFont="1" applyFill="1" applyBorder="1" applyAlignment="1">
      <alignment horizontal="center" vertical="center" wrapText="1"/>
    </xf>
    <xf numFmtId="0" fontId="79" fillId="9" borderId="4" xfId="20" applyFont="1" applyFill="1" applyBorder="1" applyAlignment="1">
      <alignment horizontal="left" vertical="center"/>
    </xf>
    <xf numFmtId="49" fontId="80" fillId="9" borderId="4" xfId="0" applyNumberFormat="1" applyFont="1" applyFill="1" applyBorder="1" applyAlignment="1"/>
    <xf numFmtId="0" fontId="79" fillId="9" borderId="4" xfId="20" applyFont="1" applyFill="1" applyBorder="1" applyAlignment="1">
      <alignment horizontal="center" vertical="center"/>
    </xf>
    <xf numFmtId="1" fontId="80" fillId="9" borderId="4" xfId="0" applyNumberFormat="1" applyFont="1" applyFill="1" applyBorder="1" applyAlignment="1"/>
    <xf numFmtId="0" fontId="80" fillId="9" borderId="4" xfId="0" applyFont="1" applyFill="1" applyBorder="1" applyAlignment="1"/>
    <xf numFmtId="49" fontId="79" fillId="9" borderId="4" xfId="20" applyNumberFormat="1" applyFont="1" applyFill="1" applyBorder="1" applyAlignment="1">
      <alignment horizontal="left" vertical="center"/>
    </xf>
    <xf numFmtId="0" fontId="79" fillId="9" borderId="4" xfId="20" applyNumberFormat="1" applyFont="1" applyFill="1" applyBorder="1" applyAlignment="1">
      <alignment horizontal="center" vertical="center"/>
    </xf>
    <xf numFmtId="0" fontId="79" fillId="9" borderId="0" xfId="20" applyFont="1" applyFill="1" applyBorder="1" applyAlignment="1">
      <alignment horizontal="left" vertical="center"/>
    </xf>
    <xf numFmtId="1" fontId="79" fillId="9" borderId="4" xfId="20" applyNumberFormat="1" applyFont="1" applyFill="1" applyBorder="1" applyAlignment="1">
      <alignment horizontal="center" vertical="center"/>
    </xf>
    <xf numFmtId="0" fontId="81" fillId="9" borderId="4" xfId="1" applyFont="1" applyFill="1" applyBorder="1" applyAlignment="1">
      <alignment horizontal="center" vertical="center"/>
    </xf>
    <xf numFmtId="0" fontId="79" fillId="9" borderId="4" xfId="3" applyNumberFormat="1" applyFont="1" applyFill="1" applyBorder="1" applyAlignment="1">
      <alignment horizontal="center" vertical="center"/>
    </xf>
    <xf numFmtId="41" fontId="79" fillId="9" borderId="4" xfId="3" applyFont="1" applyFill="1" applyBorder="1" applyAlignment="1">
      <alignment horizontal="center" vertical="center"/>
    </xf>
    <xf numFmtId="0" fontId="0" fillId="9" borderId="4" xfId="0" applyFill="1" applyBorder="1"/>
    <xf numFmtId="0" fontId="77" fillId="10" borderId="4" xfId="1" applyFont="1" applyFill="1" applyBorder="1" applyAlignment="1">
      <alignment horizontal="center" vertical="center"/>
    </xf>
    <xf numFmtId="0" fontId="78" fillId="10" borderId="4" xfId="20" applyFont="1" applyFill="1" applyBorder="1" applyAlignment="1">
      <alignment horizontal="left" vertical="center"/>
    </xf>
    <xf numFmtId="0" fontId="29" fillId="10" borderId="4" xfId="20" applyFont="1" applyFill="1" applyBorder="1" applyAlignment="1">
      <alignment horizontal="left" vertical="center"/>
    </xf>
    <xf numFmtId="1" fontId="0" fillId="10" borderId="4" xfId="0" applyNumberFormat="1" applyFill="1" applyBorder="1" applyAlignment="1"/>
    <xf numFmtId="0" fontId="0" fillId="10" borderId="4" xfId="0" applyFill="1" applyBorder="1" applyAlignment="1"/>
    <xf numFmtId="0" fontId="29" fillId="10" borderId="4" xfId="20" applyFont="1" applyFill="1" applyBorder="1" applyAlignment="1">
      <alignment horizontal="center" vertical="center"/>
    </xf>
    <xf numFmtId="1" fontId="29" fillId="10" borderId="4" xfId="20" applyNumberFormat="1" applyFont="1" applyFill="1" applyBorder="1" applyAlignment="1">
      <alignment horizontal="center" vertical="center"/>
    </xf>
    <xf numFmtId="0" fontId="29" fillId="10" borderId="4" xfId="3" applyNumberFormat="1" applyFont="1" applyFill="1" applyBorder="1" applyAlignment="1">
      <alignment horizontal="center" vertical="center"/>
    </xf>
    <xf numFmtId="41" fontId="29" fillId="10" borderId="4" xfId="3" applyFont="1" applyFill="1" applyBorder="1" applyAlignment="1">
      <alignment horizontal="center" vertical="center"/>
    </xf>
    <xf numFmtId="3" fontId="0" fillId="10" borderId="4" xfId="0" applyNumberFormat="1" applyFill="1" applyBorder="1" applyAlignment="1"/>
    <xf numFmtId="49" fontId="0" fillId="10" borderId="4" xfId="0" applyNumberFormat="1" applyFill="1" applyBorder="1" applyAlignment="1"/>
    <xf numFmtId="49" fontId="0" fillId="10" borderId="4" xfId="0" applyNumberFormat="1" applyFill="1" applyBorder="1" applyAlignment="1">
      <alignment horizontal="left"/>
    </xf>
    <xf numFmtId="0" fontId="69" fillId="27" borderId="0" xfId="0" applyFont="1" applyFill="1"/>
    <xf numFmtId="0" fontId="82" fillId="26" borderId="4" xfId="19" applyFont="1" applyFill="1" applyBorder="1" applyAlignment="1">
      <alignment horizontal="center" vertical="center"/>
    </xf>
    <xf numFmtId="165" fontId="83" fillId="0" borderId="4" xfId="2" applyNumberFormat="1" applyFont="1" applyBorder="1"/>
    <xf numFmtId="165" fontId="83" fillId="0" borderId="4" xfId="2" applyNumberFormat="1" applyFont="1" applyFill="1" applyBorder="1" applyAlignment="1">
      <alignment horizontal="right" wrapText="1"/>
    </xf>
    <xf numFmtId="165" fontId="83" fillId="25" borderId="4" xfId="2" applyNumberFormat="1" applyFont="1" applyFill="1" applyBorder="1" applyAlignment="1">
      <alignment horizontal="right" wrapText="1"/>
    </xf>
    <xf numFmtId="165" fontId="84" fillId="0" borderId="4" xfId="2" applyNumberFormat="1" applyFont="1" applyBorder="1"/>
    <xf numFmtId="0" fontId="85" fillId="23" borderId="0" xfId="0" applyFont="1" applyFill="1"/>
    <xf numFmtId="0" fontId="86" fillId="23" borderId="4" xfId="0" applyFont="1" applyFill="1" applyBorder="1" applyAlignment="1">
      <alignment horizontal="center" vertical="center" wrapText="1"/>
    </xf>
    <xf numFmtId="0" fontId="86" fillId="23" borderId="4" xfId="0" applyFont="1" applyFill="1" applyBorder="1" applyAlignment="1">
      <alignment horizontal="center" vertical="center"/>
    </xf>
    <xf numFmtId="0" fontId="87" fillId="23" borderId="4" xfId="0" applyFont="1" applyFill="1" applyBorder="1" applyAlignment="1">
      <alignment horizontal="center" vertical="center" wrapText="1"/>
    </xf>
    <xf numFmtId="0" fontId="87" fillId="27" borderId="6" xfId="0" applyFont="1" applyFill="1" applyBorder="1" applyAlignment="1">
      <alignment horizontal="center" vertical="center" wrapText="1"/>
    </xf>
    <xf numFmtId="0" fontId="85" fillId="10" borderId="4" xfId="0" applyFont="1" applyFill="1" applyBorder="1" applyAlignment="1">
      <alignment horizontal="left"/>
    </xf>
    <xf numFmtId="0" fontId="85" fillId="10" borderId="4" xfId="0" applyFont="1" applyFill="1" applyBorder="1"/>
    <xf numFmtId="0" fontId="85" fillId="10" borderId="4" xfId="20" applyFont="1" applyFill="1" applyBorder="1" applyAlignment="1">
      <alignment horizontal="left" vertical="center"/>
    </xf>
    <xf numFmtId="0" fontId="85" fillId="17" borderId="4" xfId="0" applyFont="1" applyFill="1" applyBorder="1"/>
    <xf numFmtId="0" fontId="85" fillId="17" borderId="4" xfId="0" applyFont="1" applyFill="1" applyBorder="1" applyAlignment="1">
      <alignment horizontal="left"/>
    </xf>
    <xf numFmtId="0" fontId="85" fillId="19" borderId="4" xfId="0" applyFont="1" applyFill="1" applyBorder="1"/>
    <xf numFmtId="0" fontId="85" fillId="19" borderId="4" xfId="0" applyFont="1" applyFill="1" applyBorder="1" applyAlignment="1">
      <alignment horizontal="left"/>
    </xf>
    <xf numFmtId="0" fontId="85" fillId="23" borderId="4" xfId="0" applyFont="1" applyFill="1" applyBorder="1" applyAlignment="1">
      <alignment horizontal="left" vertical="center"/>
    </xf>
    <xf numFmtId="0" fontId="85" fillId="23" borderId="4" xfId="0" applyFont="1" applyFill="1" applyBorder="1"/>
    <xf numFmtId="0" fontId="85" fillId="23" borderId="4" xfId="0" applyFont="1" applyFill="1" applyBorder="1" applyAlignment="1">
      <alignment horizontal="center"/>
    </xf>
    <xf numFmtId="0" fontId="85" fillId="23" borderId="4" xfId="0" applyFont="1" applyFill="1" applyBorder="1" applyAlignment="1">
      <alignment horizontal="left"/>
    </xf>
    <xf numFmtId="0" fontId="85" fillId="8" borderId="4" xfId="0" applyFont="1" applyFill="1" applyBorder="1" applyAlignment="1">
      <alignment horizontal="left"/>
    </xf>
    <xf numFmtId="0" fontId="85" fillId="23" borderId="4" xfId="0" applyFont="1" applyFill="1" applyBorder="1" applyAlignment="1">
      <alignment horizontal="left" wrapText="1"/>
    </xf>
    <xf numFmtId="0" fontId="85" fillId="29" borderId="4" xfId="0" applyFont="1" applyFill="1" applyBorder="1" applyAlignment="1">
      <alignment horizontal="left"/>
    </xf>
    <xf numFmtId="0" fontId="85" fillId="17" borderId="4" xfId="0" applyFont="1" applyFill="1" applyBorder="1" applyAlignment="1">
      <alignment horizontal="left" vertical="center"/>
    </xf>
    <xf numFmtId="0" fontId="85" fillId="17" borderId="4" xfId="0" applyFont="1" applyFill="1" applyBorder="1" applyAlignment="1">
      <alignment vertical="center"/>
    </xf>
    <xf numFmtId="0" fontId="85" fillId="10" borderId="4" xfId="0" applyFont="1" applyFill="1" applyBorder="1" applyAlignment="1">
      <alignment vertical="center"/>
    </xf>
    <xf numFmtId="0" fontId="85" fillId="10" borderId="4" xfId="0" applyFont="1" applyFill="1" applyBorder="1" applyAlignment="1">
      <alignment horizontal="left" vertical="center"/>
    </xf>
    <xf numFmtId="0" fontId="85" fillId="7" borderId="4" xfId="0" applyFont="1" applyFill="1" applyBorder="1"/>
    <xf numFmtId="0" fontId="85" fillId="12" borderId="4" xfId="0" applyFont="1" applyFill="1" applyBorder="1"/>
    <xf numFmtId="0" fontId="85" fillId="12" borderId="4" xfId="0" applyFont="1" applyFill="1" applyBorder="1" applyAlignment="1">
      <alignment horizontal="left"/>
    </xf>
    <xf numFmtId="0" fontId="85" fillId="15" borderId="4" xfId="0" applyFont="1" applyFill="1" applyBorder="1"/>
    <xf numFmtId="0" fontId="85" fillId="15" borderId="4" xfId="0" applyFont="1" applyFill="1" applyBorder="1" applyAlignment="1">
      <alignment horizontal="left"/>
    </xf>
    <xf numFmtId="0" fontId="85" fillId="23" borderId="4" xfId="0" applyFont="1" applyFill="1" applyBorder="1" applyAlignment="1">
      <alignment horizontal="right"/>
    </xf>
    <xf numFmtId="0" fontId="88" fillId="23" borderId="0" xfId="0" applyFont="1" applyFill="1" applyAlignment="1">
      <alignment horizontal="center" vertical="center" wrapText="1"/>
    </xf>
    <xf numFmtId="0" fontId="85" fillId="23" borderId="0" xfId="0" applyFont="1" applyFill="1" applyAlignment="1">
      <alignment horizontal="center" vertical="center" wrapText="1"/>
    </xf>
    <xf numFmtId="0" fontId="87" fillId="27" borderId="4" xfId="0" applyFont="1" applyFill="1" applyBorder="1" applyAlignment="1">
      <alignment horizontal="center" vertical="center" wrapText="1"/>
    </xf>
    <xf numFmtId="0" fontId="85" fillId="23" borderId="0" xfId="0" applyFont="1" applyFill="1" applyAlignment="1">
      <alignment horizontal="left"/>
    </xf>
    <xf numFmtId="0" fontId="0" fillId="0" borderId="4" xfId="0" applyBorder="1" applyAlignment="1">
      <alignment horizontal="center"/>
    </xf>
    <xf numFmtId="0" fontId="0" fillId="12" borderId="4" xfId="0" applyFill="1" applyBorder="1"/>
    <xf numFmtId="0" fontId="0" fillId="0" borderId="4" xfId="0" applyBorder="1" applyAlignment="1">
      <alignment horizontal="center" vertical="center" wrapText="1"/>
    </xf>
    <xf numFmtId="0" fontId="85" fillId="23" borderId="4" xfId="0" applyFont="1" applyFill="1" applyBorder="1" applyAlignment="1">
      <alignment horizontal="center" vertical="center" wrapText="1"/>
    </xf>
    <xf numFmtId="0" fontId="85" fillId="23" borderId="4" xfId="0" applyFont="1" applyFill="1" applyBorder="1" applyAlignment="1">
      <alignment vertical="center" wrapText="1"/>
    </xf>
    <xf numFmtId="0" fontId="85" fillId="0" borderId="0" xfId="0" applyFont="1" applyFill="1"/>
    <xf numFmtId="0" fontId="86" fillId="0" borderId="0" xfId="0" applyFont="1" applyFill="1" applyAlignment="1">
      <alignment horizontal="center" vertical="center" wrapText="1"/>
    </xf>
    <xf numFmtId="0" fontId="85" fillId="0" borderId="0" xfId="0" applyFont="1" applyFill="1" applyAlignment="1">
      <alignment horizontal="center" vertical="center"/>
    </xf>
    <xf numFmtId="0" fontId="85" fillId="0" borderId="4" xfId="0" applyFont="1" applyFill="1" applyBorder="1" applyAlignment="1">
      <alignment horizontal="right"/>
    </xf>
    <xf numFmtId="0" fontId="88" fillId="0" borderId="0" xfId="0" applyFont="1" applyFill="1" applyAlignment="1">
      <alignment horizontal="center" vertical="center" wrapText="1"/>
    </xf>
    <xf numFmtId="0" fontId="29" fillId="0" borderId="2" xfId="21" applyFont="1" applyFill="1" applyBorder="1" applyAlignment="1">
      <alignment wrapText="1"/>
    </xf>
    <xf numFmtId="165" fontId="0" fillId="0" borderId="4" xfId="0" applyNumberFormat="1" applyBorder="1"/>
    <xf numFmtId="3" fontId="39" fillId="30" borderId="4" xfId="0" applyNumberFormat="1" applyFont="1" applyFill="1" applyBorder="1" applyAlignment="1">
      <alignment horizontal="right" vertical="center" wrapText="1"/>
    </xf>
    <xf numFmtId="0" fontId="39" fillId="30" borderId="4" xfId="0" applyFont="1" applyFill="1" applyBorder="1" applyAlignment="1">
      <alignment horizontal="right" vertical="center" wrapText="1"/>
    </xf>
    <xf numFmtId="0" fontId="0" fillId="30" borderId="4" xfId="0" applyFill="1" applyBorder="1" applyAlignment="1">
      <alignment vertical="top" wrapText="1"/>
    </xf>
    <xf numFmtId="0" fontId="90" fillId="0" borderId="0" xfId="0" applyFont="1" applyFill="1"/>
    <xf numFmtId="0" fontId="86" fillId="23" borderId="0" xfId="0" applyFont="1" applyFill="1"/>
    <xf numFmtId="0" fontId="29" fillId="0" borderId="4" xfId="22" applyFont="1" applyFill="1" applyBorder="1" applyAlignment="1">
      <alignment horizontal="right" wrapText="1"/>
    </xf>
    <xf numFmtId="0" fontId="29" fillId="0" borderId="4" xfId="8" applyFont="1" applyFill="1" applyBorder="1" applyAlignment="1">
      <alignment wrapText="1"/>
    </xf>
    <xf numFmtId="165" fontId="29" fillId="0" borderId="4" xfId="2" applyNumberFormat="1" applyFont="1" applyFill="1" applyBorder="1" applyAlignment="1">
      <alignment horizontal="right" wrapText="1"/>
    </xf>
    <xf numFmtId="165" fontId="28" fillId="0" borderId="4" xfId="2" applyNumberFormat="1" applyFont="1" applyBorder="1"/>
    <xf numFmtId="0" fontId="29" fillId="2" borderId="4" xfId="22" applyFont="1" applyFill="1" applyBorder="1" applyAlignment="1">
      <alignment horizontal="center" vertical="center"/>
    </xf>
    <xf numFmtId="165" fontId="84" fillId="0" borderId="4" xfId="2" applyNumberFormat="1" applyFont="1" applyBorder="1" applyAlignment="1">
      <alignment horizontal="center" vertical="center"/>
    </xf>
    <xf numFmtId="165" fontId="84" fillId="0" borderId="4" xfId="0" applyNumberFormat="1" applyFont="1" applyBorder="1"/>
    <xf numFmtId="0" fontId="84" fillId="0" borderId="4" xfId="0" applyFont="1" applyBorder="1" applyAlignment="1">
      <alignment horizontal="center" vertical="center"/>
    </xf>
    <xf numFmtId="10" fontId="84" fillId="0" borderId="4" xfId="11" applyNumberFormat="1" applyFont="1" applyBorder="1" applyAlignment="1">
      <alignment horizontal="center" vertical="center"/>
    </xf>
    <xf numFmtId="10" fontId="0" fillId="0" borderId="4" xfId="11" applyNumberFormat="1" applyFont="1" applyBorder="1"/>
    <xf numFmtId="10" fontId="0" fillId="0" borderId="4" xfId="11" applyNumberFormat="1" applyFont="1" applyBorder="1" applyAlignment="1">
      <alignment wrapText="1"/>
    </xf>
    <xf numFmtId="0" fontId="0" fillId="0" borderId="4" xfId="0" applyBorder="1" applyAlignment="1">
      <alignment wrapText="1"/>
    </xf>
    <xf numFmtId="165" fontId="0" fillId="0" borderId="4" xfId="0" applyNumberFormat="1" applyBorder="1" applyAlignment="1">
      <alignment wrapText="1"/>
    </xf>
    <xf numFmtId="0" fontId="29" fillId="0" borderId="4" xfId="23" applyFont="1" applyFill="1" applyBorder="1" applyAlignment="1">
      <alignment wrapText="1"/>
    </xf>
    <xf numFmtId="165" fontId="0" fillId="0" borderId="4" xfId="2" applyNumberFormat="1" applyFont="1" applyBorder="1"/>
    <xf numFmtId="0" fontId="29" fillId="0" borderId="4" xfId="24" applyFont="1" applyFill="1" applyBorder="1" applyAlignment="1">
      <alignment horizontal="center" vertical="center" wrapText="1"/>
    </xf>
    <xf numFmtId="0" fontId="29" fillId="2" borderId="4" xfId="25" applyFont="1" applyFill="1" applyBorder="1" applyAlignment="1">
      <alignment horizontal="center" vertical="center"/>
    </xf>
    <xf numFmtId="0" fontId="29" fillId="2" borderId="4" xfId="24" applyFont="1" applyFill="1" applyBorder="1" applyAlignment="1">
      <alignment horizontal="center" vertical="center" wrapText="1"/>
    </xf>
    <xf numFmtId="0" fontId="74" fillId="0" borderId="0" xfId="0" applyFont="1" applyFill="1" applyAlignment="1"/>
    <xf numFmtId="0" fontId="39" fillId="0" borderId="0" xfId="0" applyFont="1" applyFill="1" applyBorder="1" applyAlignment="1">
      <alignment vertical="center" wrapText="1"/>
    </xf>
    <xf numFmtId="3" fontId="39" fillId="0" borderId="0" xfId="0" applyNumberFormat="1" applyFont="1" applyFill="1" applyBorder="1" applyAlignment="1">
      <alignment horizontal="right" vertical="center" wrapText="1"/>
    </xf>
    <xf numFmtId="0" fontId="29" fillId="2" borderId="4" xfId="26" applyFont="1" applyFill="1" applyBorder="1" applyAlignment="1">
      <alignment horizontal="center"/>
    </xf>
    <xf numFmtId="0" fontId="29" fillId="0" borderId="4" xfId="26" applyFont="1" applyFill="1" applyBorder="1" applyAlignment="1">
      <alignment wrapText="1"/>
    </xf>
    <xf numFmtId="0" fontId="74" fillId="0" borderId="0" xfId="0" applyFont="1"/>
    <xf numFmtId="0" fontId="4" fillId="31" borderId="4" xfId="0" applyFont="1" applyFill="1" applyBorder="1"/>
    <xf numFmtId="0" fontId="4" fillId="0" borderId="4" xfId="0" applyFont="1" applyBorder="1" applyAlignment="1">
      <alignment horizontal="left"/>
    </xf>
    <xf numFmtId="0" fontId="0" fillId="0" borderId="4" xfId="0" applyBorder="1" applyAlignment="1">
      <alignment horizontal="left" indent="1"/>
    </xf>
    <xf numFmtId="0" fontId="4" fillId="31" borderId="4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10" fontId="0" fillId="0" borderId="0" xfId="11" applyNumberFormat="1" applyFont="1" applyBorder="1"/>
    <xf numFmtId="0" fontId="3" fillId="0" borderId="0" xfId="27"/>
    <xf numFmtId="0" fontId="29" fillId="32" borderId="4" xfId="28" applyFont="1" applyFill="1" applyBorder="1" applyAlignment="1">
      <alignment horizontal="center"/>
    </xf>
    <xf numFmtId="1" fontId="29" fillId="32" borderId="4" xfId="28" applyNumberFormat="1" applyFont="1" applyFill="1" applyBorder="1" applyAlignment="1">
      <alignment horizontal="center"/>
    </xf>
    <xf numFmtId="10" fontId="0" fillId="33" borderId="4" xfId="29" applyNumberFormat="1" applyFont="1" applyFill="1" applyBorder="1" applyAlignment="1">
      <alignment horizontal="center" vertical="center" textRotation="90" wrapText="1"/>
    </xf>
    <xf numFmtId="0" fontId="3" fillId="0" borderId="4" xfId="27" applyFill="1" applyBorder="1"/>
    <xf numFmtId="0" fontId="29" fillId="0" borderId="4" xfId="28" applyFont="1" applyFill="1" applyBorder="1" applyAlignment="1"/>
    <xf numFmtId="1" fontId="29" fillId="0" borderId="4" xfId="3" applyNumberFormat="1" applyFont="1" applyFill="1" applyBorder="1" applyAlignment="1">
      <alignment horizontal="center"/>
    </xf>
    <xf numFmtId="0" fontId="29" fillId="0" borderId="4" xfId="28" applyNumberFormat="1" applyFont="1" applyFill="1" applyBorder="1" applyAlignment="1">
      <alignment horizontal="center"/>
    </xf>
    <xf numFmtId="1" fontId="29" fillId="0" borderId="4" xfId="28" applyNumberFormat="1" applyFont="1" applyFill="1" applyBorder="1" applyAlignment="1">
      <alignment horizontal="right"/>
    </xf>
    <xf numFmtId="10" fontId="3" fillId="0" borderId="4" xfId="11" applyNumberFormat="1" applyFill="1" applyBorder="1"/>
    <xf numFmtId="10" fontId="0" fillId="0" borderId="4" xfId="29" applyNumberFormat="1" applyFont="1" applyFill="1" applyBorder="1"/>
    <xf numFmtId="0" fontId="3" fillId="0" borderId="0" xfId="27" applyFill="1"/>
    <xf numFmtId="0" fontId="0" fillId="0" borderId="0" xfId="0" applyBorder="1" applyAlignment="1">
      <alignment horizontal="left"/>
    </xf>
    <xf numFmtId="0" fontId="29" fillId="0" borderId="4" xfId="28" applyFont="1" applyFill="1" applyBorder="1" applyAlignment="1">
      <alignment horizontal="center"/>
    </xf>
    <xf numFmtId="0" fontId="29" fillId="0" borderId="4" xfId="20" applyFont="1" applyFill="1" applyBorder="1" applyAlignment="1">
      <alignment horizontal="left" vertical="center"/>
    </xf>
    <xf numFmtId="1" fontId="29" fillId="0" borderId="4" xfId="20" applyNumberFormat="1" applyFont="1" applyFill="1" applyBorder="1" applyAlignment="1">
      <alignment horizontal="center"/>
    </xf>
    <xf numFmtId="0" fontId="29" fillId="0" borderId="4" xfId="20" applyFont="1" applyFill="1" applyBorder="1" applyAlignment="1">
      <alignment horizontal="center"/>
    </xf>
    <xf numFmtId="1" fontId="29" fillId="0" borderId="4" xfId="20" applyNumberFormat="1" applyFont="1" applyFill="1" applyBorder="1" applyAlignment="1">
      <alignment horizontal="center" vertical="center"/>
    </xf>
    <xf numFmtId="10" fontId="0" fillId="0" borderId="4" xfId="11" applyNumberFormat="1" applyFont="1" applyFill="1" applyBorder="1"/>
    <xf numFmtId="0" fontId="29" fillId="0" borderId="4" xfId="8" applyFont="1" applyFill="1" applyBorder="1" applyAlignment="1"/>
    <xf numFmtId="0" fontId="29" fillId="0" borderId="4" xfId="30" applyFont="1" applyFill="1" applyBorder="1" applyAlignment="1">
      <alignment horizontal="center"/>
    </xf>
    <xf numFmtId="0" fontId="29" fillId="0" borderId="4" xfId="31" applyFont="1" applyFill="1" applyBorder="1" applyAlignment="1"/>
    <xf numFmtId="10" fontId="3" fillId="0" borderId="4" xfId="11" applyNumberFormat="1" applyBorder="1"/>
    <xf numFmtId="0" fontId="3" fillId="0" borderId="0" xfId="27" applyFill="1" applyBorder="1"/>
    <xf numFmtId="0" fontId="3" fillId="0" borderId="4" xfId="27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27" applyFont="1"/>
    <xf numFmtId="0" fontId="0" fillId="0" borderId="0" xfId="0" applyNumberFormat="1"/>
    <xf numFmtId="0" fontId="92" fillId="0" borderId="0" xfId="0" applyFont="1"/>
    <xf numFmtId="0" fontId="0" fillId="0" borderId="0" xfId="0" applyFill="1" applyBorder="1" applyAlignment="1">
      <alignment horizontal="left" indent="1"/>
    </xf>
    <xf numFmtId="0" fontId="4" fillId="33" borderId="4" xfId="0" applyFont="1" applyFill="1" applyBorder="1"/>
    <xf numFmtId="0" fontId="93" fillId="33" borderId="4" xfId="0" applyFont="1" applyFill="1" applyBorder="1" applyAlignment="1">
      <alignment horizontal="left"/>
    </xf>
    <xf numFmtId="10" fontId="93" fillId="33" borderId="4" xfId="11" applyNumberFormat="1" applyFont="1" applyFill="1" applyBorder="1"/>
    <xf numFmtId="0" fontId="4" fillId="33" borderId="4" xfId="0" applyFont="1" applyFill="1" applyBorder="1" applyAlignment="1">
      <alignment horizontal="left" indent="1"/>
    </xf>
    <xf numFmtId="10" fontId="4" fillId="33" borderId="4" xfId="11" applyNumberFormat="1" applyFont="1" applyFill="1" applyBorder="1"/>
    <xf numFmtId="0" fontId="0" fillId="10" borderId="4" xfId="0" applyFill="1" applyBorder="1" applyAlignment="1">
      <alignment horizontal="left" indent="2"/>
    </xf>
    <xf numFmtId="10" fontId="0" fillId="10" borderId="4" xfId="11" applyNumberFormat="1" applyFont="1" applyFill="1" applyBorder="1"/>
    <xf numFmtId="0" fontId="0" fillId="9" borderId="4" xfId="0" applyFill="1" applyBorder="1" applyAlignment="1">
      <alignment horizontal="left" indent="2"/>
    </xf>
    <xf numFmtId="0" fontId="4" fillId="0" borderId="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5" fillId="27" borderId="0" xfId="0" applyFont="1" applyFill="1"/>
    <xf numFmtId="0" fontId="94" fillId="27" borderId="45" xfId="0" applyFont="1" applyFill="1" applyBorder="1" applyAlignment="1">
      <alignment horizontal="center" vertical="center"/>
    </xf>
    <xf numFmtId="0" fontId="95" fillId="27" borderId="46" xfId="0" applyFont="1" applyFill="1" applyBorder="1" applyAlignment="1">
      <alignment vertical="center" wrapText="1"/>
    </xf>
    <xf numFmtId="0" fontId="95" fillId="27" borderId="0" xfId="0" quotePrefix="1" applyFont="1" applyFill="1"/>
    <xf numFmtId="0" fontId="29" fillId="2" borderId="4" xfId="8" applyFont="1" applyFill="1" applyBorder="1" applyAlignment="1">
      <alignment horizontal="center"/>
    </xf>
    <xf numFmtId="0" fontId="2" fillId="2" borderId="4" xfId="1" applyFont="1" applyFill="1" applyBorder="1" applyAlignment="1">
      <alignment horizontal="center"/>
    </xf>
    <xf numFmtId="0" fontId="29" fillId="8" borderId="4" xfId="10" applyFont="1" applyFill="1" applyBorder="1" applyAlignment="1">
      <alignment horizontal="right" wrapText="1"/>
    </xf>
    <xf numFmtId="0" fontId="2" fillId="0" borderId="4" xfId="1" applyFont="1" applyFill="1" applyBorder="1" applyAlignment="1">
      <alignment horizontal="right" wrapText="1"/>
    </xf>
    <xf numFmtId="0" fontId="1" fillId="0" borderId="4" xfId="1" applyBorder="1"/>
    <xf numFmtId="0" fontId="29" fillId="9" borderId="4" xfId="10" applyFont="1" applyFill="1" applyBorder="1" applyAlignment="1">
      <alignment horizontal="right" wrapText="1"/>
    </xf>
    <xf numFmtId="0" fontId="29" fillId="10" borderId="4" xfId="10" applyFont="1" applyFill="1" applyBorder="1" applyAlignment="1">
      <alignment horizontal="right" wrapText="1"/>
    </xf>
    <xf numFmtId="0" fontId="29" fillId="11" borderId="4" xfId="10" applyFont="1" applyFill="1" applyBorder="1" applyAlignment="1">
      <alignment horizontal="right" wrapText="1"/>
    </xf>
    <xf numFmtId="0" fontId="4" fillId="27" borderId="0" xfId="0" applyFont="1" applyFill="1"/>
    <xf numFmtId="0" fontId="8" fillId="34" borderId="0" xfId="4" applyFill="1"/>
    <xf numFmtId="0" fontId="97" fillId="27" borderId="4" xfId="0" applyFont="1" applyFill="1" applyBorder="1"/>
    <xf numFmtId="0" fontId="97" fillId="27" borderId="0" xfId="0" applyFont="1" applyFill="1" applyBorder="1"/>
    <xf numFmtId="0" fontId="0" fillId="10" borderId="4" xfId="0" applyFill="1" applyBorder="1" applyAlignment="1">
      <alignment horizontal="left"/>
    </xf>
    <xf numFmtId="165" fontId="0" fillId="10" borderId="4" xfId="2" applyNumberFormat="1" applyFont="1" applyFill="1" applyBorder="1"/>
    <xf numFmtId="165" fontId="0" fillId="27" borderId="0" xfId="2" applyNumberFormat="1" applyFont="1" applyFill="1" applyBorder="1"/>
    <xf numFmtId="0" fontId="0" fillId="27" borderId="4" xfId="0" applyFill="1" applyBorder="1" applyAlignment="1">
      <alignment horizontal="left" indent="6"/>
    </xf>
    <xf numFmtId="165" fontId="0" fillId="27" borderId="4" xfId="2" applyNumberFormat="1" applyFont="1" applyFill="1" applyBorder="1"/>
    <xf numFmtId="1" fontId="98" fillId="35" borderId="4" xfId="0" applyNumberFormat="1" applyFont="1" applyFill="1" applyBorder="1" applyAlignment="1" applyProtection="1">
      <alignment horizontal="center" vertical="center"/>
    </xf>
    <xf numFmtId="0" fontId="99" fillId="35" borderId="4" xfId="32" applyFont="1" applyFill="1" applyBorder="1" applyAlignment="1" applyProtection="1">
      <alignment horizontal="center" vertical="center"/>
    </xf>
    <xf numFmtId="0" fontId="100" fillId="12" borderId="47" xfId="0" applyFont="1" applyFill="1" applyBorder="1" applyAlignment="1">
      <alignment horizontal="center" vertical="center"/>
    </xf>
    <xf numFmtId="3" fontId="101" fillId="12" borderId="4" xfId="0" applyNumberFormat="1" applyFont="1" applyFill="1" applyBorder="1" applyAlignment="1">
      <alignment horizontal="center" vertical="center"/>
    </xf>
    <xf numFmtId="3" fontId="100" fillId="12" borderId="31" xfId="0" applyNumberFormat="1" applyFont="1" applyFill="1" applyBorder="1" applyAlignment="1">
      <alignment horizontal="center" vertical="center"/>
    </xf>
    <xf numFmtId="0" fontId="0" fillId="12" borderId="4" xfId="0" applyFill="1" applyBorder="1" applyAlignment="1" applyProtection="1">
      <protection locked="0"/>
    </xf>
    <xf numFmtId="10" fontId="98" fillId="12" borderId="4" xfId="11" applyNumberFormat="1" applyFont="1" applyFill="1" applyBorder="1" applyAlignment="1" applyProtection="1">
      <alignment horizontal="center" vertical="center"/>
    </xf>
    <xf numFmtId="0" fontId="0" fillId="27" borderId="4" xfId="0" applyFill="1" applyBorder="1" applyAlignment="1">
      <alignment horizontal="left" indent="5"/>
    </xf>
    <xf numFmtId="0" fontId="100" fillId="36" borderId="47" xfId="0" applyFont="1" applyFill="1" applyBorder="1" applyAlignment="1">
      <alignment horizontal="center" vertical="center"/>
    </xf>
    <xf numFmtId="0" fontId="100" fillId="36" borderId="48" xfId="0" applyFont="1" applyFill="1" applyBorder="1" applyAlignment="1">
      <alignment horizontal="center" vertical="center"/>
    </xf>
    <xf numFmtId="1" fontId="4" fillId="12" borderId="0" xfId="0" applyNumberFormat="1" applyFont="1" applyFill="1" applyAlignment="1" applyProtection="1">
      <alignment horizontal="left"/>
    </xf>
    <xf numFmtId="0" fontId="0" fillId="10" borderId="4" xfId="0" applyFill="1" applyBorder="1" applyAlignment="1">
      <alignment horizontal="left" indent="1"/>
    </xf>
    <xf numFmtId="0" fontId="4" fillId="27" borderId="4" xfId="0" applyFont="1" applyFill="1" applyBorder="1"/>
    <xf numFmtId="165" fontId="4" fillId="27" borderId="4" xfId="2" applyNumberFormat="1" applyFont="1" applyFill="1" applyBorder="1"/>
    <xf numFmtId="165" fontId="4" fillId="27" borderId="0" xfId="2" applyNumberFormat="1" applyFont="1" applyFill="1" applyBorder="1"/>
    <xf numFmtId="0" fontId="97" fillId="37" borderId="4" xfId="0" applyFont="1" applyFill="1" applyBorder="1"/>
    <xf numFmtId="0" fontId="0" fillId="27" borderId="4" xfId="0" applyFill="1" applyBorder="1" applyAlignment="1">
      <alignment horizontal="left"/>
    </xf>
    <xf numFmtId="0" fontId="4" fillId="35" borderId="4" xfId="0" applyFont="1" applyFill="1" applyBorder="1" applyAlignment="1">
      <alignment vertical="center" wrapText="1"/>
    </xf>
    <xf numFmtId="0" fontId="4" fillId="35" borderId="4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vertical="center" wrapText="1"/>
    </xf>
    <xf numFmtId="3" fontId="0" fillId="12" borderId="4" xfId="0" applyNumberFormat="1" applyFill="1" applyBorder="1" applyAlignment="1">
      <alignment horizontal="right" vertical="center" wrapText="1"/>
    </xf>
    <xf numFmtId="0" fontId="0" fillId="27" borderId="4" xfId="0" applyFill="1" applyBorder="1" applyAlignment="1">
      <alignment horizontal="left" indent="1"/>
    </xf>
    <xf numFmtId="10" fontId="39" fillId="12" borderId="4" xfId="0" applyNumberFormat="1" applyFont="1" applyFill="1" applyBorder="1" applyAlignment="1">
      <alignment horizontal="right" vertical="center" wrapText="1"/>
    </xf>
    <xf numFmtId="0" fontId="20" fillId="12" borderId="0" xfId="0" applyFont="1" applyFill="1" applyBorder="1" applyAlignment="1">
      <alignment horizontal="center" vertical="center"/>
    </xf>
    <xf numFmtId="0" fontId="0" fillId="35" borderId="4" xfId="0" applyFill="1" applyBorder="1" applyAlignment="1">
      <alignment vertical="center"/>
    </xf>
    <xf numFmtId="0" fontId="20" fillId="35" borderId="4" xfId="0" applyFont="1" applyFill="1" applyBorder="1" applyAlignment="1">
      <alignment horizontal="center" vertical="center" wrapText="1"/>
    </xf>
    <xf numFmtId="0" fontId="20" fillId="35" borderId="4" xfId="0" applyFont="1" applyFill="1" applyBorder="1" applyAlignment="1">
      <alignment horizontal="center" vertical="center"/>
    </xf>
    <xf numFmtId="0" fontId="4" fillId="35" borderId="4" xfId="0" applyFont="1" applyFill="1" applyBorder="1" applyAlignment="1">
      <alignment horizontal="center" vertical="center"/>
    </xf>
    <xf numFmtId="3" fontId="17" fillId="12" borderId="0" xfId="0" applyNumberFormat="1" applyFont="1" applyFill="1" applyBorder="1" applyAlignment="1">
      <alignment horizontal="right" vertical="center"/>
    </xf>
    <xf numFmtId="0" fontId="17" fillId="12" borderId="4" xfId="0" applyFont="1" applyFill="1" applyBorder="1" applyAlignment="1">
      <alignment horizontal="center" vertical="center"/>
    </xf>
    <xf numFmtId="3" fontId="17" fillId="12" borderId="4" xfId="0" applyNumberFormat="1" applyFont="1" applyFill="1" applyBorder="1" applyAlignment="1">
      <alignment horizontal="right" vertical="center"/>
    </xf>
    <xf numFmtId="10" fontId="0" fillId="12" borderId="4" xfId="11" applyNumberFormat="1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vertical="center"/>
    </xf>
    <xf numFmtId="1" fontId="99" fillId="27" borderId="4" xfId="32" applyNumberFormat="1" applyFont="1" applyFill="1" applyBorder="1" applyAlignment="1">
      <alignment horizontal="center" vertical="center"/>
    </xf>
    <xf numFmtId="0" fontId="0" fillId="27" borderId="4" xfId="0" applyFill="1" applyBorder="1" applyAlignment="1">
      <alignment vertical="center"/>
    </xf>
    <xf numFmtId="3" fontId="0" fillId="27" borderId="4" xfId="0" applyNumberFormat="1" applyFill="1" applyBorder="1" applyAlignment="1">
      <alignment horizontal="center" vertical="center"/>
    </xf>
    <xf numFmtId="0" fontId="4" fillId="27" borderId="0" xfId="0" applyFont="1" applyFill="1" applyBorder="1"/>
    <xf numFmtId="10" fontId="4" fillId="12" borderId="4" xfId="11" applyNumberFormat="1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vertical="center" wrapText="1"/>
    </xf>
    <xf numFmtId="3" fontId="102" fillId="27" borderId="4" xfId="0" applyNumberFormat="1" applyFont="1" applyFill="1" applyBorder="1" applyAlignment="1" applyProtection="1">
      <alignment horizontal="center" vertical="center"/>
      <protection hidden="1"/>
    </xf>
    <xf numFmtId="0" fontId="17" fillId="12" borderId="0" xfId="0" applyFont="1" applyFill="1" applyBorder="1" applyAlignment="1">
      <alignment horizontal="center" vertical="center"/>
    </xf>
    <xf numFmtId="10" fontId="17" fillId="12" borderId="0" xfId="0" applyNumberFormat="1" applyFont="1" applyFill="1" applyBorder="1" applyAlignment="1">
      <alignment horizontal="right" vertical="center"/>
    </xf>
    <xf numFmtId="0" fontId="0" fillId="35" borderId="4" xfId="0" applyFill="1" applyBorder="1"/>
    <xf numFmtId="10" fontId="4" fillId="27" borderId="0" xfId="11" applyNumberFormat="1" applyFont="1" applyFill="1" applyBorder="1"/>
    <xf numFmtId="3" fontId="98" fillId="27" borderId="4" xfId="0" applyNumberFormat="1" applyFont="1" applyFill="1" applyBorder="1" applyAlignment="1" applyProtection="1">
      <alignment horizontal="center" vertical="center"/>
      <protection hidden="1"/>
    </xf>
    <xf numFmtId="0" fontId="27" fillId="12" borderId="0" xfId="0" applyFont="1" applyFill="1" applyBorder="1" applyAlignment="1">
      <alignment horizontal="center" vertical="center"/>
    </xf>
    <xf numFmtId="0" fontId="0" fillId="12" borderId="0" xfId="0" applyFill="1" applyBorder="1"/>
    <xf numFmtId="0" fontId="0" fillId="12" borderId="4" xfId="0" applyFill="1" applyBorder="1" applyAlignment="1">
      <alignment horizontal="center" vertical="center"/>
    </xf>
    <xf numFmtId="3" fontId="0" fillId="12" borderId="4" xfId="0" applyNumberFormat="1" applyFill="1" applyBorder="1" applyAlignment="1">
      <alignment horizontal="center" vertical="center"/>
    </xf>
    <xf numFmtId="0" fontId="4" fillId="12" borderId="4" xfId="0" applyFont="1" applyFill="1" applyBorder="1" applyAlignment="1">
      <alignment horizontal="center" vertical="center"/>
    </xf>
    <xf numFmtId="3" fontId="4" fillId="12" borderId="4" xfId="0" applyNumberFormat="1" applyFont="1" applyFill="1" applyBorder="1" applyAlignment="1">
      <alignment horizontal="center" vertical="center"/>
    </xf>
    <xf numFmtId="0" fontId="17" fillId="35" borderId="4" xfId="0" applyFont="1" applyFill="1" applyBorder="1" applyAlignment="1">
      <alignment horizontal="center" vertical="center"/>
    </xf>
    <xf numFmtId="3" fontId="0" fillId="12" borderId="0" xfId="0" applyNumberFormat="1" applyFill="1" applyAlignment="1">
      <alignment horizontal="center" vertical="center"/>
    </xf>
    <xf numFmtId="3" fontId="0" fillId="12" borderId="0" xfId="0" applyNumberFormat="1" applyFill="1"/>
    <xf numFmtId="3" fontId="4" fillId="12" borderId="4" xfId="0" applyNumberFormat="1" applyFont="1" applyFill="1" applyBorder="1"/>
    <xf numFmtId="0" fontId="0" fillId="9" borderId="0" xfId="0" applyFill="1"/>
    <xf numFmtId="0" fontId="101" fillId="0" borderId="49" xfId="0" applyFont="1" applyBorder="1" applyAlignment="1">
      <alignment vertical="center"/>
    </xf>
    <xf numFmtId="0" fontId="101" fillId="0" borderId="50" xfId="0" applyFont="1" applyBorder="1" applyAlignment="1">
      <alignment vertical="center"/>
    </xf>
    <xf numFmtId="0" fontId="101" fillId="0" borderId="51" xfId="0" applyFont="1" applyBorder="1" applyAlignment="1">
      <alignment vertical="center"/>
    </xf>
    <xf numFmtId="0" fontId="103" fillId="0" borderId="51" xfId="0" applyFont="1" applyBorder="1" applyAlignment="1">
      <alignment horizontal="justify" vertical="center" wrapText="1"/>
    </xf>
    <xf numFmtId="0" fontId="0" fillId="0" borderId="52" xfId="0" applyBorder="1"/>
    <xf numFmtId="0" fontId="26" fillId="0" borderId="4" xfId="0" applyFont="1" applyBorder="1" applyAlignment="1">
      <alignment horizontal="center" wrapText="1"/>
    </xf>
    <xf numFmtId="0" fontId="39" fillId="0" borderId="4" xfId="0" applyFont="1" applyBorder="1" applyAlignment="1">
      <alignment horizontal="center" wrapText="1"/>
    </xf>
    <xf numFmtId="10" fontId="39" fillId="0" borderId="4" xfId="0" applyNumberFormat="1" applyFont="1" applyBorder="1" applyAlignment="1">
      <alignment horizontal="center" wrapText="1"/>
    </xf>
    <xf numFmtId="10" fontId="101" fillId="0" borderId="4" xfId="0" applyNumberFormat="1" applyFont="1" applyFill="1" applyBorder="1" applyAlignment="1">
      <alignment horizontal="right" vertical="center" wrapText="1"/>
    </xf>
    <xf numFmtId="0" fontId="39" fillId="0" borderId="4" xfId="0" applyFont="1" applyFill="1" applyBorder="1" applyAlignment="1">
      <alignment horizontal="center" wrapText="1"/>
    </xf>
    <xf numFmtId="10" fontId="3" fillId="0" borderId="4" xfId="11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/>
    <xf numFmtId="0" fontId="104" fillId="0" borderId="0" xfId="0" applyFont="1" applyBorder="1" applyAlignment="1">
      <alignment vertical="center"/>
    </xf>
    <xf numFmtId="0" fontId="73" fillId="0" borderId="0" xfId="0" applyFont="1"/>
    <xf numFmtId="10" fontId="39" fillId="0" borderId="4" xfId="11" applyNumberFormat="1" applyFont="1" applyBorder="1" applyAlignment="1">
      <alignment horizontal="center" wrapText="1"/>
    </xf>
    <xf numFmtId="10" fontId="0" fillId="0" borderId="0" xfId="11" applyNumberFormat="1" applyFont="1" applyAlignment="1">
      <alignment horizontal="left" indent="2"/>
    </xf>
    <xf numFmtId="10" fontId="3" fillId="0" borderId="0" xfId="11" applyNumberFormat="1" applyFont="1" applyAlignment="1">
      <alignment horizontal="left" indent="2"/>
    </xf>
    <xf numFmtId="10" fontId="0" fillId="0" borderId="0" xfId="11" applyNumberFormat="1" applyFont="1" applyFill="1" applyBorder="1"/>
    <xf numFmtId="0" fontId="4" fillId="0" borderId="0" xfId="0" applyFont="1" applyFill="1" applyBorder="1"/>
    <xf numFmtId="0" fontId="0" fillId="0" borderId="0" xfId="0" applyFill="1" applyBorder="1" applyAlignment="1">
      <alignment horizontal="left"/>
    </xf>
    <xf numFmtId="10" fontId="3" fillId="0" borderId="4" xfId="11" applyNumberFormat="1" applyFont="1" applyFill="1" applyBorder="1" applyAlignment="1">
      <alignment horizontal="center" vertical="center"/>
    </xf>
    <xf numFmtId="10" fontId="105" fillId="0" borderId="0" xfId="11" applyNumberFormat="1" applyFont="1" applyFill="1" applyBorder="1"/>
    <xf numFmtId="10" fontId="0" fillId="0" borderId="4" xfId="11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06" fillId="38" borderId="4" xfId="0" applyFont="1" applyFill="1" applyBorder="1" applyAlignment="1">
      <alignment horizontal="center" vertical="center"/>
    </xf>
    <xf numFmtId="0" fontId="106" fillId="38" borderId="4" xfId="0" applyFont="1" applyFill="1" applyBorder="1" applyAlignment="1">
      <alignment horizontal="center" vertical="center" wrapText="1"/>
    </xf>
    <xf numFmtId="0" fontId="106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169" fontId="0" fillId="0" borderId="4" xfId="0" applyNumberFormat="1" applyBorder="1" applyAlignment="1">
      <alignment horizontal="center" vertical="center" wrapText="1"/>
    </xf>
    <xf numFmtId="169" fontId="0" fillId="0" borderId="4" xfId="0" applyNumberFormat="1" applyBorder="1"/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06" fillId="38" borderId="10" xfId="0" applyFont="1" applyFill="1" applyBorder="1" applyAlignment="1">
      <alignment horizontal="center" vertical="center" wrapText="1"/>
    </xf>
    <xf numFmtId="0" fontId="4" fillId="0" borderId="4" xfId="0" applyFont="1" applyBorder="1"/>
    <xf numFmtId="0" fontId="0" fillId="0" borderId="10" xfId="0" applyBorder="1" applyAlignment="1">
      <alignment horizontal="center" vertical="center" wrapText="1"/>
    </xf>
    <xf numFmtId="0" fontId="0" fillId="0" borderId="4" xfId="0" applyBorder="1" applyAlignment="1">
      <alignment horizontal="right"/>
    </xf>
    <xf numFmtId="0" fontId="0" fillId="0" borderId="4" xfId="0" applyFill="1" applyBorder="1"/>
    <xf numFmtId="0" fontId="0" fillId="0" borderId="4" xfId="0" applyBorder="1" applyAlignment="1">
      <alignment horizontal="right" vertical="center" wrapText="1"/>
    </xf>
    <xf numFmtId="0" fontId="4" fillId="11" borderId="4" xfId="0" applyFont="1" applyFill="1" applyBorder="1"/>
    <xf numFmtId="0" fontId="4" fillId="11" borderId="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4" xfId="0" applyNumberFormat="1" applyBorder="1"/>
    <xf numFmtId="0" fontId="0" fillId="0" borderId="0" xfId="0" applyNumberFormat="1" applyBorder="1"/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94" fillId="27" borderId="0" xfId="0" applyFont="1" applyFill="1" applyAlignment="1">
      <alignment horizontal="center"/>
    </xf>
    <xf numFmtId="0" fontId="96" fillId="27" borderId="0" xfId="0" applyFont="1" applyFill="1" applyAlignment="1">
      <alignment horizontal="center" wrapText="1"/>
    </xf>
    <xf numFmtId="3" fontId="94" fillId="27" borderId="0" xfId="0" applyNumberFormat="1" applyFont="1" applyFill="1" applyAlignment="1">
      <alignment horizontal="center"/>
    </xf>
    <xf numFmtId="0" fontId="31" fillId="12" borderId="4" xfId="0" applyFont="1" applyFill="1" applyBorder="1" applyAlignment="1">
      <alignment horizontal="center" vertical="center"/>
    </xf>
    <xf numFmtId="0" fontId="23" fillId="12" borderId="8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3" fillId="12" borderId="9" xfId="0" applyFont="1" applyFill="1" applyBorder="1" applyAlignment="1">
      <alignment horizontal="left" vertical="center"/>
    </xf>
    <xf numFmtId="0" fontId="23" fillId="12" borderId="10" xfId="0" applyFont="1" applyFill="1" applyBorder="1" applyAlignment="1">
      <alignment horizontal="left" vertical="center"/>
    </xf>
    <xf numFmtId="0" fontId="55" fillId="0" borderId="0" xfId="0" applyFont="1" applyAlignment="1">
      <alignment wrapText="1"/>
    </xf>
    <xf numFmtId="0" fontId="0" fillId="0" borderId="0" xfId="0" applyAlignment="1">
      <alignment wrapText="1"/>
    </xf>
    <xf numFmtId="164" fontId="48" fillId="22" borderId="8" xfId="0" applyNumberFormat="1" applyFont="1" applyFill="1" applyBorder="1" applyAlignment="1">
      <alignment horizontal="left" vertical="center"/>
    </xf>
    <xf numFmtId="164" fontId="48" fillId="22" borderId="9" xfId="0" applyNumberFormat="1" applyFont="1" applyFill="1" applyBorder="1" applyAlignment="1">
      <alignment horizontal="left" vertical="center"/>
    </xf>
    <xf numFmtId="164" fontId="48" fillId="22" borderId="10" xfId="0" applyNumberFormat="1" applyFont="1" applyFill="1" applyBorder="1" applyAlignment="1">
      <alignment horizontal="left" vertical="center"/>
    </xf>
    <xf numFmtId="0" fontId="46" fillId="0" borderId="32" xfId="0" applyFont="1" applyBorder="1" applyAlignment="1">
      <alignment horizontal="left" wrapText="1"/>
    </xf>
    <xf numFmtId="0" fontId="46" fillId="0" borderId="33" xfId="0" applyFont="1" applyBorder="1" applyAlignment="1">
      <alignment horizontal="left" wrapText="1"/>
    </xf>
    <xf numFmtId="0" fontId="46" fillId="0" borderId="34" xfId="0" applyFont="1" applyBorder="1" applyAlignment="1">
      <alignment horizontal="left" wrapText="1"/>
    </xf>
    <xf numFmtId="0" fontId="46" fillId="0" borderId="26" xfId="0" applyFont="1" applyBorder="1" applyAlignment="1">
      <alignment horizontal="left" wrapText="1"/>
    </xf>
    <xf numFmtId="0" fontId="46" fillId="0" borderId="9" xfId="0" applyFont="1" applyBorder="1" applyAlignment="1">
      <alignment horizontal="left" wrapText="1"/>
    </xf>
    <xf numFmtId="0" fontId="46" fillId="0" borderId="10" xfId="0" applyFont="1" applyBorder="1" applyAlignment="1">
      <alignment horizontal="left" wrapText="1"/>
    </xf>
    <xf numFmtId="164" fontId="53" fillId="24" borderId="4" xfId="12" applyNumberFormat="1" applyFont="1" applyFill="1" applyBorder="1" applyAlignment="1">
      <alignment horizontal="left" vertical="center" wrapText="1"/>
    </xf>
    <xf numFmtId="0" fontId="48" fillId="0" borderId="15" xfId="0" applyFont="1" applyBorder="1" applyAlignment="1">
      <alignment horizontal="left"/>
    </xf>
    <xf numFmtId="0" fontId="48" fillId="0" borderId="16" xfId="0" applyFont="1" applyBorder="1" applyAlignment="1">
      <alignment horizontal="left"/>
    </xf>
    <xf numFmtId="0" fontId="48" fillId="0" borderId="38" xfId="0" applyFont="1" applyBorder="1" applyAlignment="1">
      <alignment horizontal="left"/>
    </xf>
    <xf numFmtId="164" fontId="49" fillId="0" borderId="27" xfId="11" applyNumberFormat="1" applyFont="1" applyBorder="1" applyAlignment="1">
      <alignment horizontal="center" wrapText="1"/>
    </xf>
    <xf numFmtId="0" fontId="0" fillId="0" borderId="29" xfId="0" applyBorder="1" applyAlignment="1">
      <alignment wrapText="1"/>
    </xf>
    <xf numFmtId="0" fontId="0" fillId="0" borderId="30" xfId="0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20" xfId="0" applyBorder="1" applyAlignment="1">
      <alignment horizontal="center"/>
    </xf>
    <xf numFmtId="0" fontId="13" fillId="18" borderId="21" xfId="0" applyFont="1" applyFill="1" applyBorder="1" applyAlignment="1">
      <alignment horizontal="center" vertical="center" wrapText="1"/>
    </xf>
    <xf numFmtId="0" fontId="13" fillId="18" borderId="22" xfId="0" applyFont="1" applyFill="1" applyBorder="1" applyAlignment="1">
      <alignment horizontal="center" vertical="center" wrapText="1"/>
    </xf>
    <xf numFmtId="0" fontId="13" fillId="18" borderId="23" xfId="0" applyFont="1" applyFill="1" applyBorder="1" applyAlignment="1">
      <alignment horizontal="center" vertical="center" wrapText="1"/>
    </xf>
    <xf numFmtId="0" fontId="45" fillId="8" borderId="4" xfId="0" applyFont="1" applyFill="1" applyBorder="1" applyAlignment="1">
      <alignment horizontal="center" vertical="center" wrapText="1"/>
    </xf>
    <xf numFmtId="0" fontId="45" fillId="8" borderId="4" xfId="0" applyFont="1" applyFill="1" applyBorder="1" applyAlignment="1">
      <alignment horizontal="center" vertical="center"/>
    </xf>
    <xf numFmtId="0" fontId="41" fillId="0" borderId="14" xfId="0" applyFont="1" applyBorder="1" applyAlignment="1">
      <alignment horizontal="center"/>
    </xf>
    <xf numFmtId="0" fontId="41" fillId="0" borderId="18" xfId="0" applyFont="1" applyBorder="1" applyAlignment="1">
      <alignment horizontal="center"/>
    </xf>
    <xf numFmtId="0" fontId="41" fillId="0" borderId="19" xfId="0" applyFont="1" applyBorder="1" applyAlignment="1">
      <alignment horizontal="center"/>
    </xf>
    <xf numFmtId="0" fontId="42" fillId="0" borderId="15" xfId="6" applyFont="1" applyBorder="1" applyAlignment="1">
      <alignment horizontal="center" vertical="center" wrapText="1"/>
    </xf>
    <xf numFmtId="0" fontId="42" fillId="0" borderId="16" xfId="6" applyFont="1" applyBorder="1" applyAlignment="1">
      <alignment horizontal="center" vertical="center" wrapText="1"/>
    </xf>
    <xf numFmtId="0" fontId="42" fillId="0" borderId="15" xfId="6" applyFont="1" applyBorder="1" applyAlignment="1">
      <alignment horizontal="left" vertical="center"/>
    </xf>
    <xf numFmtId="0" fontId="42" fillId="0" borderId="17" xfId="6" applyFont="1" applyBorder="1" applyAlignment="1">
      <alignment horizontal="left" vertical="center"/>
    </xf>
    <xf numFmtId="0" fontId="42" fillId="0" borderId="15" xfId="6" applyFont="1" applyBorder="1" applyAlignment="1">
      <alignment horizontal="left" vertical="center" wrapText="1"/>
    </xf>
    <xf numFmtId="0" fontId="42" fillId="0" borderId="17" xfId="6" applyFont="1" applyBorder="1" applyAlignment="1">
      <alignment horizontal="left" vertical="center" wrapText="1"/>
    </xf>
    <xf numFmtId="0" fontId="27" fillId="35" borderId="4" xfId="0" applyFont="1" applyFill="1" applyBorder="1" applyAlignment="1">
      <alignment horizontal="center" vertical="center"/>
    </xf>
    <xf numFmtId="0" fontId="20" fillId="35" borderId="4" xfId="0" applyFont="1" applyFill="1" applyBorder="1" applyAlignment="1">
      <alignment horizontal="center" vertical="center"/>
    </xf>
    <xf numFmtId="0" fontId="27" fillId="27" borderId="0" xfId="0" applyFont="1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wrapText="1"/>
    </xf>
    <xf numFmtId="0" fontId="0" fillId="12" borderId="4" xfId="0" applyFill="1" applyBorder="1" applyAlignment="1">
      <alignment horizontal="center"/>
    </xf>
    <xf numFmtId="0" fontId="73" fillId="35" borderId="4" xfId="0" applyFont="1" applyFill="1" applyBorder="1" applyAlignment="1">
      <alignment horizontal="center" vertical="center"/>
    </xf>
    <xf numFmtId="0" fontId="4" fillId="35" borderId="4" xfId="0" applyFont="1" applyFill="1" applyBorder="1" applyAlignment="1">
      <alignment horizontal="center" vertical="center" wrapText="1"/>
    </xf>
    <xf numFmtId="0" fontId="0" fillId="27" borderId="0" xfId="0" applyFill="1" applyAlignment="1">
      <alignment horizontal="center"/>
    </xf>
    <xf numFmtId="0" fontId="5" fillId="0" borderId="3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0" fontId="6" fillId="0" borderId="3" xfId="0" applyFont="1" applyBorder="1" applyAlignment="1">
      <alignment horizontal="center" vertical="center" textRotation="90"/>
    </xf>
    <xf numFmtId="0" fontId="6" fillId="0" borderId="5" xfId="0" applyFont="1" applyBorder="1" applyAlignment="1">
      <alignment horizontal="center" vertical="center" textRotation="90"/>
    </xf>
    <xf numFmtId="0" fontId="6" fillId="0" borderId="6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0" fontId="0" fillId="8" borderId="12" xfId="0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9" borderId="11" xfId="0" applyFill="1" applyBorder="1" applyAlignment="1">
      <alignment horizontal="center" vertical="center" wrapText="1"/>
    </xf>
    <xf numFmtId="0" fontId="0" fillId="9" borderId="12" xfId="0" applyFill="1" applyBorder="1" applyAlignment="1">
      <alignment horizontal="center" vertical="center" wrapText="1"/>
    </xf>
    <xf numFmtId="0" fontId="0" fillId="9" borderId="13" xfId="0" applyFill="1" applyBorder="1" applyAlignment="1">
      <alignment horizontal="center" vertical="center" wrapText="1"/>
    </xf>
    <xf numFmtId="0" fontId="0" fillId="10" borderId="11" xfId="0" applyFill="1" applyBorder="1" applyAlignment="1">
      <alignment horizontal="center" vertical="center" wrapText="1"/>
    </xf>
    <xf numFmtId="0" fontId="0" fillId="10" borderId="12" xfId="0" applyFill="1" applyBorder="1" applyAlignment="1">
      <alignment horizontal="center" vertical="center" wrapText="1"/>
    </xf>
    <xf numFmtId="0" fontId="0" fillId="10" borderId="13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top"/>
    </xf>
    <xf numFmtId="0" fontId="24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 wrapText="1"/>
    </xf>
    <xf numFmtId="0" fontId="71" fillId="27" borderId="4" xfId="0" applyFont="1" applyFill="1" applyBorder="1" applyAlignment="1">
      <alignment horizontal="center" vertical="center"/>
    </xf>
    <xf numFmtId="0" fontId="71" fillId="27" borderId="8" xfId="0" applyFont="1" applyFill="1" applyBorder="1" applyAlignment="1">
      <alignment horizontal="center" wrapText="1"/>
    </xf>
    <xf numFmtId="0" fontId="71" fillId="27" borderId="9" xfId="0" applyFont="1" applyFill="1" applyBorder="1" applyAlignment="1">
      <alignment horizontal="center" wrapText="1"/>
    </xf>
    <xf numFmtId="0" fontId="71" fillId="27" borderId="10" xfId="0" applyFont="1" applyFill="1" applyBorder="1" applyAlignment="1">
      <alignment horizontal="center" wrapText="1"/>
    </xf>
    <xf numFmtId="0" fontId="73" fillId="27" borderId="4" xfId="0" applyFont="1" applyFill="1" applyBorder="1" applyAlignment="1">
      <alignment horizontal="center" vertical="center"/>
    </xf>
    <xf numFmtId="0" fontId="86" fillId="27" borderId="41" xfId="0" applyFont="1" applyFill="1" applyBorder="1" applyAlignment="1">
      <alignment horizontal="center"/>
    </xf>
    <xf numFmtId="0" fontId="86" fillId="27" borderId="42" xfId="0" applyFont="1" applyFill="1" applyBorder="1" applyAlignment="1">
      <alignment horizontal="center"/>
    </xf>
    <xf numFmtId="0" fontId="86" fillId="27" borderId="4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wrapText="1"/>
    </xf>
    <xf numFmtId="0" fontId="91" fillId="2" borderId="3" xfId="22" applyFont="1" applyFill="1" applyBorder="1" applyAlignment="1">
      <alignment horizontal="center" vertical="center" wrapText="1"/>
    </xf>
    <xf numFmtId="0" fontId="91" fillId="2" borderId="6" xfId="22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 wrapText="1"/>
    </xf>
    <xf numFmtId="0" fontId="0" fillId="0" borderId="4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07" fillId="27" borderId="45" xfId="4" applyFont="1" applyFill="1" applyBorder="1" applyAlignment="1">
      <alignment horizontal="left" vertical="center"/>
    </xf>
    <xf numFmtId="0" fontId="0" fillId="10" borderId="0" xfId="33" applyFont="1" applyFill="1" applyAlignment="1"/>
    <xf numFmtId="0" fontId="108" fillId="0" borderId="0" xfId="0" applyFont="1" applyAlignment="1">
      <alignment horizontal="justify" vertical="center"/>
    </xf>
    <xf numFmtId="0" fontId="109" fillId="0" borderId="7" xfId="0" applyFont="1" applyBorder="1" applyAlignment="1">
      <alignment horizontal="center" vertical="center"/>
    </xf>
    <xf numFmtId="0" fontId="110" fillId="0" borderId="7" xfId="0" applyFont="1" applyBorder="1" applyAlignment="1">
      <alignment horizontal="center" vertical="center"/>
    </xf>
    <xf numFmtId="0" fontId="111" fillId="6" borderId="7" xfId="0" applyFont="1" applyFill="1" applyBorder="1" applyAlignment="1">
      <alignment horizontal="center" vertical="center"/>
    </xf>
    <xf numFmtId="0" fontId="109" fillId="6" borderId="7" xfId="0" applyFont="1" applyFill="1" applyBorder="1" applyAlignment="1">
      <alignment horizontal="center" vertical="center"/>
    </xf>
    <xf numFmtId="0" fontId="112" fillId="6" borderId="7" xfId="0" applyFont="1" applyFill="1" applyBorder="1" applyAlignment="1">
      <alignment horizontal="center" vertical="center"/>
    </xf>
    <xf numFmtId="0" fontId="113" fillId="6" borderId="7" xfId="0" applyFont="1" applyFill="1" applyBorder="1" applyAlignment="1">
      <alignment horizontal="center" vertical="center"/>
    </xf>
    <xf numFmtId="0" fontId="0" fillId="0" borderId="53" xfId="0" applyBorder="1"/>
    <xf numFmtId="0" fontId="111" fillId="0" borderId="7" xfId="0" applyFont="1" applyBorder="1" applyAlignment="1">
      <alignment horizontal="center" vertical="center"/>
    </xf>
    <xf numFmtId="3" fontId="114" fillId="39" borderId="7" xfId="0" applyNumberFormat="1" applyFont="1" applyFill="1" applyBorder="1" applyAlignment="1">
      <alignment horizontal="right" vertical="center"/>
    </xf>
    <xf numFmtId="3" fontId="114" fillId="0" borderId="7" xfId="0" applyNumberFormat="1" applyFont="1" applyBorder="1" applyAlignment="1">
      <alignment horizontal="right" vertical="center"/>
    </xf>
    <xf numFmtId="0" fontId="114" fillId="39" borderId="7" xfId="0" applyFont="1" applyFill="1" applyBorder="1" applyAlignment="1">
      <alignment horizontal="right" vertical="center"/>
    </xf>
    <xf numFmtId="0" fontId="114" fillId="40" borderId="7" xfId="0" applyFont="1" applyFill="1" applyBorder="1" applyAlignment="1">
      <alignment horizontal="right" vertical="center"/>
    </xf>
    <xf numFmtId="0" fontId="114" fillId="41" borderId="7" xfId="0" applyFont="1" applyFill="1" applyBorder="1" applyAlignment="1">
      <alignment horizontal="right" vertical="center"/>
    </xf>
    <xf numFmtId="0" fontId="114" fillId="42" borderId="7" xfId="0" applyFont="1" applyFill="1" applyBorder="1" applyAlignment="1">
      <alignment horizontal="right" vertical="center"/>
    </xf>
    <xf numFmtId="3" fontId="111" fillId="0" borderId="7" xfId="0" applyNumberFormat="1" applyFont="1" applyBorder="1" applyAlignment="1">
      <alignment horizontal="right" vertical="center"/>
    </xf>
    <xf numFmtId="0" fontId="112" fillId="0" borderId="7" xfId="0" applyFont="1" applyBorder="1" applyAlignment="1">
      <alignment horizontal="center" vertical="center"/>
    </xf>
    <xf numFmtId="0" fontId="110" fillId="0" borderId="7" xfId="0" applyFont="1" applyBorder="1" applyAlignment="1">
      <alignment horizontal="right" vertical="center"/>
    </xf>
    <xf numFmtId="10" fontId="110" fillId="0" borderId="7" xfId="0" applyNumberFormat="1" applyFont="1" applyBorder="1" applyAlignment="1">
      <alignment horizontal="right" vertical="center"/>
    </xf>
    <xf numFmtId="3" fontId="114" fillId="40" borderId="7" xfId="0" applyNumberFormat="1" applyFont="1" applyFill="1" applyBorder="1" applyAlignment="1">
      <alignment horizontal="right" vertical="center"/>
    </xf>
    <xf numFmtId="3" fontId="110" fillId="0" borderId="7" xfId="0" applyNumberFormat="1" applyFont="1" applyBorder="1" applyAlignment="1">
      <alignment horizontal="right" vertical="center"/>
    </xf>
    <xf numFmtId="0" fontId="114" fillId="6" borderId="7" xfId="0" applyFont="1" applyFill="1" applyBorder="1" applyAlignment="1">
      <alignment horizontal="center" vertical="center"/>
    </xf>
    <xf numFmtId="3" fontId="25" fillId="6" borderId="7" xfId="0" applyNumberFormat="1" applyFont="1" applyFill="1" applyBorder="1" applyAlignment="1">
      <alignment horizontal="right" vertical="center"/>
    </xf>
    <xf numFmtId="0" fontId="25" fillId="6" borderId="7" xfId="0" applyFont="1" applyFill="1" applyBorder="1" applyAlignment="1">
      <alignment horizontal="right" vertical="center"/>
    </xf>
    <xf numFmtId="0" fontId="115" fillId="0" borderId="0" xfId="0" applyFont="1" applyBorder="1" applyAlignment="1">
      <alignment horizontal="center" vertical="center"/>
    </xf>
    <xf numFmtId="0" fontId="116" fillId="0" borderId="7" xfId="0" applyFont="1" applyBorder="1" applyAlignment="1">
      <alignment horizontal="center" vertical="center"/>
    </xf>
    <xf numFmtId="0" fontId="100" fillId="0" borderId="7" xfId="0" applyFont="1" applyBorder="1" applyAlignment="1">
      <alignment horizontal="center" vertical="center"/>
    </xf>
    <xf numFmtId="0" fontId="117" fillId="6" borderId="7" xfId="0" applyFont="1" applyFill="1" applyBorder="1" applyAlignment="1">
      <alignment horizontal="center" vertical="center"/>
    </xf>
    <xf numFmtId="0" fontId="116" fillId="6" borderId="7" xfId="0" applyFont="1" applyFill="1" applyBorder="1" applyAlignment="1">
      <alignment horizontal="center" vertical="center"/>
    </xf>
    <xf numFmtId="0" fontId="118" fillId="6" borderId="7" xfId="0" applyFont="1" applyFill="1" applyBorder="1" applyAlignment="1">
      <alignment horizontal="center" vertical="center"/>
    </xf>
    <xf numFmtId="0" fontId="117" fillId="0" borderId="7" xfId="0" applyFont="1" applyBorder="1" applyAlignment="1">
      <alignment horizontal="center" vertical="center"/>
    </xf>
    <xf numFmtId="3" fontId="119" fillId="39" borderId="7" xfId="0" applyNumberFormat="1" applyFont="1" applyFill="1" applyBorder="1" applyAlignment="1">
      <alignment horizontal="right" vertical="center"/>
    </xf>
    <xf numFmtId="3" fontId="119" fillId="0" borderId="7" xfId="0" applyNumberFormat="1" applyFont="1" applyBorder="1" applyAlignment="1">
      <alignment horizontal="right" vertical="center"/>
    </xf>
    <xf numFmtId="0" fontId="119" fillId="39" borderId="7" xfId="0" applyFont="1" applyFill="1" applyBorder="1" applyAlignment="1">
      <alignment horizontal="right" vertical="center"/>
    </xf>
    <xf numFmtId="0" fontId="119" fillId="40" borderId="7" xfId="0" applyFont="1" applyFill="1" applyBorder="1" applyAlignment="1">
      <alignment horizontal="right" vertical="center"/>
    </xf>
    <xf numFmtId="0" fontId="119" fillId="41" borderId="7" xfId="0" applyFont="1" applyFill="1" applyBorder="1" applyAlignment="1">
      <alignment horizontal="right" vertical="center"/>
    </xf>
    <xf numFmtId="0" fontId="119" fillId="42" borderId="7" xfId="0" applyFont="1" applyFill="1" applyBorder="1" applyAlignment="1">
      <alignment horizontal="right" vertical="center"/>
    </xf>
    <xf numFmtId="3" fontId="117" fillId="0" borderId="7" xfId="0" applyNumberFormat="1" applyFont="1" applyBorder="1" applyAlignment="1">
      <alignment horizontal="right" vertical="center"/>
    </xf>
    <xf numFmtId="0" fontId="104" fillId="0" borderId="7" xfId="0" applyFont="1" applyBorder="1" applyAlignment="1">
      <alignment horizontal="right" vertical="center"/>
    </xf>
    <xf numFmtId="10" fontId="104" fillId="0" borderId="7" xfId="0" applyNumberFormat="1" applyFont="1" applyBorder="1" applyAlignment="1">
      <alignment horizontal="right" vertical="center"/>
    </xf>
    <xf numFmtId="3" fontId="104" fillId="0" borderId="7" xfId="0" applyNumberFormat="1" applyFont="1" applyBorder="1" applyAlignment="1">
      <alignment horizontal="right" vertical="center"/>
    </xf>
    <xf numFmtId="3" fontId="119" fillId="40" borderId="7" xfId="0" applyNumberFormat="1" applyFont="1" applyFill="1" applyBorder="1" applyAlignment="1">
      <alignment horizontal="right" vertical="center"/>
    </xf>
    <xf numFmtId="0" fontId="119" fillId="6" borderId="7" xfId="0" applyFont="1" applyFill="1" applyBorder="1" applyAlignment="1">
      <alignment horizontal="center" vertical="center"/>
    </xf>
    <xf numFmtId="3" fontId="120" fillId="6" borderId="7" xfId="0" applyNumberFormat="1" applyFont="1" applyFill="1" applyBorder="1" applyAlignment="1">
      <alignment horizontal="right" vertical="center"/>
    </xf>
    <xf numFmtId="0" fontId="120" fillId="6" borderId="7" xfId="0" applyFont="1" applyFill="1" applyBorder="1" applyAlignment="1">
      <alignment horizontal="right" vertical="center"/>
    </xf>
    <xf numFmtId="3" fontId="119" fillId="6" borderId="7" xfId="0" applyNumberFormat="1" applyFont="1" applyFill="1" applyBorder="1" applyAlignment="1">
      <alignment horizontal="right" vertical="center"/>
    </xf>
    <xf numFmtId="0" fontId="115" fillId="0" borderId="0" xfId="0" applyFont="1" applyBorder="1" applyAlignment="1">
      <alignment horizontal="center" vertical="center"/>
    </xf>
    <xf numFmtId="0" fontId="119" fillId="43" borderId="7" xfId="0" applyFont="1" applyFill="1" applyBorder="1" applyAlignment="1">
      <alignment horizontal="right" vertical="center"/>
    </xf>
  </cellXfs>
  <cellStyles count="34">
    <cellStyle name="Hipervínculo" xfId="4" builtinId="8"/>
    <cellStyle name="Millares" xfId="2" builtinId="3"/>
    <cellStyle name="Millares [0]" xfId="3" builtinId="6"/>
    <cellStyle name="Millares 2" xfId="14"/>
    <cellStyle name="Millares_cuadros 2003 2" xfId="12"/>
    <cellStyle name="Normal" xfId="0" builtinId="0"/>
    <cellStyle name="Normal 10" xfId="27"/>
    <cellStyle name="Normal 2" xfId="6"/>
    <cellStyle name="Normal 2 2" xfId="33"/>
    <cellStyle name="Normal 4" xfId="7"/>
    <cellStyle name="Normal 4 2" xfId="9"/>
    <cellStyle name="Normal 8 10" xfId="5"/>
    <cellStyle name="Normal_DISCAPACIDAD" xfId="25"/>
    <cellStyle name="Normal_ETNIAS 2" xfId="24"/>
    <cellStyle name="Normal_ETNIAS_1" xfId="21"/>
    <cellStyle name="Normal_GEDCO02-F010- Seguimiento_1" xfId="18"/>
    <cellStyle name="Normal_GEDCO02-F010- Seguimiento_2" xfId="17"/>
    <cellStyle name="Normal_GEDCO02-F010- Seguimiento_3" xfId="15"/>
    <cellStyle name="Normal_GEDCO02-F010- Seguimiento_4" xfId="13"/>
    <cellStyle name="Normal_GEDCO02-F010- Seguimiento_5" xfId="16"/>
    <cellStyle name="Normal_Grado_4" xfId="10"/>
    <cellStyle name="Normal_Hoja1" xfId="1"/>
    <cellStyle name="Normal_Hoja1 2" xfId="8"/>
    <cellStyle name="Normal_Hoja1 2 2" xfId="32"/>
    <cellStyle name="Normal_Hoja1_1" xfId="31"/>
    <cellStyle name="Normal_Hoja2" xfId="23"/>
    <cellStyle name="Normal_Hoja2 2" xfId="30"/>
    <cellStyle name="Normal_Hoja2 3" xfId="28"/>
    <cellStyle name="Normal_Hoja3" xfId="26"/>
    <cellStyle name="Normal_Hoja4" xfId="22"/>
    <cellStyle name="Normal_Hoja6 2 2" xfId="20"/>
    <cellStyle name="Normal_Hoja7" xfId="19"/>
    <cellStyle name="Porcentaje" xfId="11" builtinId="5"/>
    <cellStyle name="Porcentual 10" xfId="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63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46.xml"/><Relationship Id="rId84" Type="http://schemas.openxmlformats.org/officeDocument/2006/relationships/externalLink" Target="externalLinks/externalLink62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74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57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5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72" Type="http://schemas.openxmlformats.org/officeDocument/2006/relationships/externalLink" Target="externalLinks/externalLink50.xml"/><Relationship Id="rId80" Type="http://schemas.openxmlformats.org/officeDocument/2006/relationships/externalLink" Target="externalLinks/externalLink58.xml"/><Relationship Id="rId85" Type="http://schemas.openxmlformats.org/officeDocument/2006/relationships/externalLink" Target="externalLinks/externalLink6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4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54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61.xml"/><Relationship Id="rId88" Type="http://schemas.openxmlformats.org/officeDocument/2006/relationships/externalLink" Target="externalLinks/externalLink66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3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51.xml"/><Relationship Id="rId78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59.xml"/><Relationship Id="rId86" Type="http://schemas.openxmlformats.org/officeDocument/2006/relationships/externalLink" Target="externalLinks/externalLink6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5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9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44.xml"/><Relationship Id="rId87" Type="http://schemas.openxmlformats.org/officeDocument/2006/relationships/externalLink" Target="externalLinks/externalLink65.xml"/><Relationship Id="rId61" Type="http://schemas.openxmlformats.org/officeDocument/2006/relationships/externalLink" Target="externalLinks/externalLink39.xml"/><Relationship Id="rId82" Type="http://schemas.openxmlformats.org/officeDocument/2006/relationships/externalLink" Target="externalLinks/externalLink60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TASAS DE COBERTURAS CARTAGENA 2018-2024</a:t>
            </a:r>
          </a:p>
        </c:rich>
      </c:tx>
      <c:layout>
        <c:manualLayout>
          <c:xMode val="edge"/>
          <c:yMode val="edge"/>
          <c:x val="0.29532329551826308"/>
          <c:y val="5.244578087828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656292223827052"/>
          <c:y val="0.14963184713659061"/>
          <c:w val="0.58056798521486586"/>
          <c:h val="0.6793008796342328"/>
        </c:manualLayout>
      </c:layout>
      <c:lineChart>
        <c:grouping val="standard"/>
        <c:varyColors val="0"/>
        <c:ser>
          <c:idx val="0"/>
          <c:order val="0"/>
          <c:tx>
            <c:strRef>
              <c:f>'CARTAGENA_TASAS DE COBERTURAS'!$B$23</c:f>
              <c:strCache>
                <c:ptCount val="1"/>
                <c:pt idx="0">
                  <c:v>Tasa de Cobertura Bruta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'CARTAGENA_TASAS DE COBERTURAS'!$C$22:$I$22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2024 - Junio</c:v>
                </c:pt>
              </c:strCache>
            </c:strRef>
          </c:cat>
          <c:val>
            <c:numRef>
              <c:f>'CARTAGENA_TASAS DE COBERTURAS'!$C$23:$I$23</c:f>
              <c:numCache>
                <c:formatCode>0.00%</c:formatCode>
                <c:ptCount val="7"/>
                <c:pt idx="0">
                  <c:v>1.170696356808749</c:v>
                </c:pt>
                <c:pt idx="1">
                  <c:v>1.1798293863509082</c:v>
                </c:pt>
                <c:pt idx="2">
                  <c:v>1.1909265227037718</c:v>
                </c:pt>
                <c:pt idx="3">
                  <c:v>1.1907629113860643</c:v>
                </c:pt>
                <c:pt idx="4">
                  <c:v>1.1867940486139956</c:v>
                </c:pt>
                <c:pt idx="5">
                  <c:v>1.1831871081465457</c:v>
                </c:pt>
                <c:pt idx="6">
                  <c:v>1.178694140813374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'CARTAGENA_TASAS DE COBERTURAS'!$B$24</c:f>
              <c:strCache>
                <c:ptCount val="1"/>
                <c:pt idx="0">
                  <c:v>**Tasa de Cobertura Neta Global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'CARTAGENA_TASAS DE COBERTURAS'!$C$22:$I$22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2024 - Junio</c:v>
                </c:pt>
              </c:strCache>
            </c:strRef>
          </c:cat>
          <c:val>
            <c:numRef>
              <c:f>'CARTAGENA_TASAS DE COBERTURAS'!$C$24:$I$24</c:f>
              <c:numCache>
                <c:formatCode>0.00%</c:formatCode>
                <c:ptCount val="7"/>
                <c:pt idx="0">
                  <c:v>1.0451332052886833</c:v>
                </c:pt>
                <c:pt idx="1">
                  <c:v>1.0546793743499481</c:v>
                </c:pt>
                <c:pt idx="2">
                  <c:v>1.0775582527683241</c:v>
                </c:pt>
                <c:pt idx="3">
                  <c:v>1.0838952061313429</c:v>
                </c:pt>
                <c:pt idx="4">
                  <c:v>1.0717749563354837</c:v>
                </c:pt>
                <c:pt idx="5">
                  <c:v>1.0721461050017027</c:v>
                </c:pt>
                <c:pt idx="6">
                  <c:v>1.0696984005786851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'CARTAGENA_TASAS DE COBERTURAS'!$B$25</c:f>
              <c:strCache>
                <c:ptCount val="1"/>
                <c:pt idx="0">
                  <c:v>***Tasa de Escolarizacion Neta sin extraedad por niveles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'CARTAGENA_TASAS DE COBERTURAS'!$C$22:$I$22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2024 - Junio</c:v>
                </c:pt>
              </c:strCache>
            </c:strRef>
          </c:cat>
          <c:val>
            <c:numRef>
              <c:f>'CARTAGENA_TASAS DE COBERTURAS'!$C$25:$I$25</c:f>
              <c:numCache>
                <c:formatCode>0.00%</c:formatCode>
                <c:ptCount val="7"/>
                <c:pt idx="0">
                  <c:v>0.88360944016784326</c:v>
                </c:pt>
                <c:pt idx="1">
                  <c:v>0.8892211376910153</c:v>
                </c:pt>
                <c:pt idx="2">
                  <c:v>0.91039966268108308</c:v>
                </c:pt>
                <c:pt idx="3">
                  <c:v>0.91926063216951359</c:v>
                </c:pt>
                <c:pt idx="4">
                  <c:v>0.91167506593467085</c:v>
                </c:pt>
                <c:pt idx="5">
                  <c:v>0.91373214750716103</c:v>
                </c:pt>
                <c:pt idx="6">
                  <c:v>0.91234829609387558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5354448"/>
        <c:axId val="455354992"/>
      </c:lineChart>
      <c:catAx>
        <c:axId val="455354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54992"/>
        <c:crosses val="autoZero"/>
        <c:auto val="1"/>
        <c:lblAlgn val="ctr"/>
        <c:lblOffset val="100"/>
        <c:noMultiLvlLbl val="0"/>
      </c:catAx>
      <c:valAx>
        <c:axId val="455354992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% Alcanzado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5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635598593923488"/>
          <c:y val="0.27519835527998132"/>
          <c:w val="0.25270935671523981"/>
          <c:h val="0.434191980782798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'EXTRAEDAD 2018-2024'!$Z$6:$AF$6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 Septiembre</c:v>
                </c:pt>
                <c:pt idx="4">
                  <c:v>2022</c:v>
                </c:pt>
                <c:pt idx="5">
                  <c:v>2023-Octubre</c:v>
                </c:pt>
                <c:pt idx="6">
                  <c:v>2024-Junio</c:v>
                </c:pt>
              </c:strCache>
            </c:strRef>
          </c:cat>
          <c:val>
            <c:numRef>
              <c:f>'EXTRAEDAD 2018-2024'!$Z$7:$AF$7</c:f>
              <c:numCache>
                <c:formatCode>General</c:formatCode>
                <c:ptCount val="7"/>
                <c:pt idx="0">
                  <c:v>13.22</c:v>
                </c:pt>
                <c:pt idx="1">
                  <c:v>13.01</c:v>
                </c:pt>
                <c:pt idx="2">
                  <c:v>13.37</c:v>
                </c:pt>
                <c:pt idx="3">
                  <c:v>11.88</c:v>
                </c:pt>
                <c:pt idx="4">
                  <c:v>11.38</c:v>
                </c:pt>
                <c:pt idx="5">
                  <c:v>11.96</c:v>
                </c:pt>
                <c:pt idx="6">
                  <c:v>12.12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73181552"/>
        <c:axId val="773186992"/>
      </c:lineChart>
      <c:catAx>
        <c:axId val="77318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73186992"/>
        <c:crosses val="autoZero"/>
        <c:auto val="1"/>
        <c:lblAlgn val="ctr"/>
        <c:lblOffset val="100"/>
        <c:noMultiLvlLbl val="0"/>
      </c:catAx>
      <c:valAx>
        <c:axId val="773186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318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pARTICIPACION</a:t>
            </a:r>
            <a:r>
              <a:rPr lang="en-US" baseline="0"/>
              <a:t> TOTAL </a:t>
            </a:r>
            <a:r>
              <a:rPr lang="en-US"/>
              <a:t>MATRICULA x</a:t>
            </a:r>
            <a:r>
              <a:rPr lang="en-US" baseline="0"/>
              <a:t> localidades</a:t>
            </a:r>
            <a:r>
              <a:rPr lang="en-US"/>
              <a:t>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6363636363636362E-2"/>
                  <c:y val="-7.49665233153266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ETNIAS!$H$5:$J$5</c:f>
              <c:strCache>
                <c:ptCount val="3"/>
                <c:pt idx="0">
                  <c:v>HISTORICA Y CARIBE NORTE</c:v>
                </c:pt>
                <c:pt idx="1">
                  <c:v>DE LA VIRGEN Y TURISTICA</c:v>
                </c:pt>
                <c:pt idx="2">
                  <c:v>INDUSTRIAL Y DE LA BAHIA</c:v>
                </c:pt>
              </c:strCache>
            </c:strRef>
          </c:cat>
          <c:val>
            <c:numRef>
              <c:f>ETNIAS!$H$47:$J$47</c:f>
              <c:numCache>
                <c:formatCode>0.00%</c:formatCode>
                <c:ptCount val="3"/>
                <c:pt idx="0">
                  <c:v>0.27256920028127596</c:v>
                </c:pt>
                <c:pt idx="1">
                  <c:v>0.34886317628758334</c:v>
                </c:pt>
                <c:pt idx="2">
                  <c:v>0.37856762343114064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PARTICIPACION TOTAL MATRICULA DIFERENTES ETNIAS POR LOCALIDADES</a:t>
            </a:r>
          </a:p>
        </c:rich>
      </c:tx>
      <c:layout>
        <c:manualLayout>
          <c:xMode val="edge"/>
          <c:yMode val="edge"/>
          <c:x val="0.15879155730533684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ETNIAS!$H$5:$J$5</c:f>
              <c:strCache>
                <c:ptCount val="3"/>
                <c:pt idx="0">
                  <c:v>HISTORICA Y CARIBE NORTE</c:v>
                </c:pt>
                <c:pt idx="1">
                  <c:v>DE LA VIRGEN Y TURISTICA</c:v>
                </c:pt>
                <c:pt idx="2">
                  <c:v>INDUSTRIAL Y DE LA BAHIA</c:v>
                </c:pt>
              </c:strCache>
            </c:strRef>
          </c:cat>
          <c:val>
            <c:numRef>
              <c:f>ETNIAS!$H$48:$J$48</c:f>
              <c:numCache>
                <c:formatCode>0.00%</c:formatCode>
                <c:ptCount val="3"/>
                <c:pt idx="0">
                  <c:v>0.28559822747415065</c:v>
                </c:pt>
                <c:pt idx="1">
                  <c:v>0.51462333825701623</c:v>
                </c:pt>
                <c:pt idx="2">
                  <c:v>0.1997784342688331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PARTICIPACION TOTAL MATRICULA </a:t>
            </a:r>
          </a:p>
          <a:p>
            <a:pPr>
              <a:defRPr/>
            </a:pPr>
            <a:r>
              <a:rPr lang="en-US"/>
              <a:t>DIFERENTES TIPOS DE DISCAPACIDAD POR LOCALIDADES</a:t>
            </a:r>
          </a:p>
        </c:rich>
      </c:tx>
      <c:layout>
        <c:manualLayout>
          <c:xMode val="edge"/>
          <c:yMode val="edge"/>
          <c:x val="0.15879155730533684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explosion val="6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DISCAPACIDAD!$E$6:$G$6</c:f>
              <c:strCache>
                <c:ptCount val="3"/>
                <c:pt idx="0">
                  <c:v>HISTORICA Y CARIBE NORTE</c:v>
                </c:pt>
                <c:pt idx="1">
                  <c:v>DE LA VIRGEN Y TURISTICA</c:v>
                </c:pt>
                <c:pt idx="2">
                  <c:v>INDUSTRIAL Y DE LA BAHIA</c:v>
                </c:pt>
              </c:strCache>
            </c:strRef>
          </c:cat>
          <c:val>
            <c:numRef>
              <c:f>DISCAPACIDAD!$E$26:$G$26</c:f>
              <c:numCache>
                <c:formatCode>0.00%</c:formatCode>
                <c:ptCount val="3"/>
                <c:pt idx="0">
                  <c:v>0.31962973046555948</c:v>
                </c:pt>
                <c:pt idx="1">
                  <c:v>0.38034304383337869</c:v>
                </c:pt>
                <c:pt idx="2">
                  <c:v>0.30002722570106183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PARTICIPACION TOTAL MATRICULA POR GENERO </a:t>
            </a:r>
          </a:p>
          <a:p>
            <a:pPr>
              <a:defRPr/>
            </a:pPr>
            <a:r>
              <a:rPr lang="en-US"/>
              <a:t>CORTE A 30 DE JUNIO DE 2024.</a:t>
            </a:r>
          </a:p>
        </c:rich>
      </c:tx>
      <c:layout>
        <c:manualLayout>
          <c:xMode val="edge"/>
          <c:yMode val="edge"/>
          <c:x val="0.21687591643007131"/>
          <c:y val="3.03945566586785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0.29903253947563102"/>
                  <c:y val="7.24637681159420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000628543898589"/>
                      <c:h val="8.4293478260869567E-2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25251636666831051"/>
                  <c:y val="-0.2010869565217391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DISCAPACIDAD!$C$6:$D$6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DISCAPACIDAD!$C$25:$D$25</c:f>
              <c:numCache>
                <c:formatCode>_-* #,##0_-;\-* #,##0_-;_-* "-"??_-;_-@_-</c:formatCode>
                <c:ptCount val="2"/>
                <c:pt idx="0">
                  <c:v>1239</c:v>
                </c:pt>
                <c:pt idx="1">
                  <c:v>2434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PARTICIPACION TOTAL NUMERO DE ESTUDIANTES</a:t>
            </a:r>
            <a:r>
              <a:rPr lang="en-US" baseline="0"/>
              <a:t> VICTIMA DEL CONFLICTO </a:t>
            </a:r>
            <a:r>
              <a:rPr lang="en-US"/>
              <a:t>POR LOCALIDADES</a:t>
            </a:r>
          </a:p>
        </c:rich>
      </c:tx>
      <c:layout>
        <c:manualLayout>
          <c:xMode val="edge"/>
          <c:yMode val="edge"/>
          <c:x val="0.15879155730533684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explosion val="8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[65]VICTIMA!$C$5:$E$5</c:f>
              <c:strCache>
                <c:ptCount val="3"/>
                <c:pt idx="0">
                  <c:v>HISTORICA Y CARIBE NORTE</c:v>
                </c:pt>
                <c:pt idx="1">
                  <c:v>DE LA VIRGEN Y TURISTICA</c:v>
                </c:pt>
                <c:pt idx="2">
                  <c:v>INDUSTRIAL Y DE LA BAHIA</c:v>
                </c:pt>
              </c:strCache>
            </c:strRef>
          </c:cat>
          <c:val>
            <c:numRef>
              <c:f>[65]VICTIMA!$C$10:$E$10</c:f>
              <c:numCache>
                <c:formatCode>General</c:formatCode>
                <c:ptCount val="3"/>
                <c:pt idx="0">
                  <c:v>0.1567757831749384</c:v>
                </c:pt>
                <c:pt idx="1">
                  <c:v>0.39542414642731433</c:v>
                </c:pt>
                <c:pt idx="2">
                  <c:v>0.44780007039774727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s-CO" sz="2000"/>
              <a:t>TASA DE APROBACIÓN POR ZONAS CARTAGENA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APROBACION!$B$6</c:f>
              <c:strCache>
                <c:ptCount val="1"/>
                <c:pt idx="0">
                  <c:v>RURAL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APROBACION!$A$7:$A$13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APROBACION!$B$7:$B$13</c:f>
              <c:numCache>
                <c:formatCode>0.00%</c:formatCode>
                <c:ptCount val="7"/>
                <c:pt idx="0">
                  <c:v>0.83599999999999997</c:v>
                </c:pt>
                <c:pt idx="1">
                  <c:v>0.83183809722511992</c:v>
                </c:pt>
                <c:pt idx="2">
                  <c:v>0.85760000000000003</c:v>
                </c:pt>
                <c:pt idx="3">
                  <c:v>0.93229011425732733</c:v>
                </c:pt>
                <c:pt idx="4">
                  <c:v>0.8468</c:v>
                </c:pt>
                <c:pt idx="5">
                  <c:v>0.84370000000000001</c:v>
                </c:pt>
                <c:pt idx="6">
                  <c:v>0.86470246171738707</c:v>
                </c:pt>
              </c:numCache>
            </c:numRef>
          </c:val>
        </c:ser>
        <c:ser>
          <c:idx val="1"/>
          <c:order val="1"/>
          <c:tx>
            <c:strRef>
              <c:f>APROBACION!$C$6</c:f>
              <c:strCache>
                <c:ptCount val="1"/>
                <c:pt idx="0">
                  <c:v>URBANA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APROBACION!$A$7:$A$13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APROBACION!$C$7:$C$13</c:f>
              <c:numCache>
                <c:formatCode>0.00%</c:formatCode>
                <c:ptCount val="7"/>
                <c:pt idx="0">
                  <c:v>0.87549999999999994</c:v>
                </c:pt>
                <c:pt idx="1">
                  <c:v>0.86904414351695902</c:v>
                </c:pt>
                <c:pt idx="2">
                  <c:v>0.8629</c:v>
                </c:pt>
                <c:pt idx="3">
                  <c:v>0.91458011409823581</c:v>
                </c:pt>
                <c:pt idx="4">
                  <c:v>0.876</c:v>
                </c:pt>
                <c:pt idx="5">
                  <c:v>0.87729999999999997</c:v>
                </c:pt>
                <c:pt idx="6">
                  <c:v>0.88200738871209627</c:v>
                </c:pt>
              </c:numCache>
            </c:numRef>
          </c:val>
        </c:ser>
        <c:ser>
          <c:idx val="2"/>
          <c:order val="2"/>
          <c:tx>
            <c:strRef>
              <c:f>APROBACION!$D$6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APROBACION!$A$7:$A$13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APROBACION!$D$7:$D$13</c:f>
              <c:numCache>
                <c:formatCode>0.00%</c:formatCode>
                <c:ptCount val="7"/>
                <c:pt idx="0">
                  <c:v>0.87050000000000005</c:v>
                </c:pt>
                <c:pt idx="1">
                  <c:v>0.8643746031330396</c:v>
                </c:pt>
                <c:pt idx="2">
                  <c:v>0.86219999999999997</c:v>
                </c:pt>
                <c:pt idx="3">
                  <c:v>0.91685548158974717</c:v>
                </c:pt>
                <c:pt idx="4">
                  <c:v>0.87229999999999996</c:v>
                </c:pt>
                <c:pt idx="5">
                  <c:v>0.87290000000000001</c:v>
                </c:pt>
                <c:pt idx="6">
                  <c:v>0.87973762322746307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362608"/>
        <c:axId val="455364240"/>
      </c:barChart>
      <c:catAx>
        <c:axId val="45536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5364240"/>
        <c:crosses val="autoZero"/>
        <c:auto val="1"/>
        <c:lblAlgn val="ctr"/>
        <c:lblOffset val="100"/>
        <c:noMultiLvlLbl val="0"/>
      </c:catAx>
      <c:valAx>
        <c:axId val="4553642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0%" sourceLinked="1"/>
        <c:majorTickMark val="none"/>
        <c:minorTickMark val="none"/>
        <c:tickLblPos val="nextTo"/>
        <c:crossAx val="455362608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100"/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s-CO" sz="2000"/>
              <a:t>TASA DE APROBACIÓN POR NIVELES CARTAGENA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492712118480056"/>
          <c:y val="0.12813483811226284"/>
          <c:w val="0.83363096467691911"/>
          <c:h val="0.57105819355882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APROBACION!$G$6</c:f>
              <c:strCache>
                <c:ptCount val="1"/>
                <c:pt idx="0">
                  <c:v>PREESCOLAR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APROBACION!$F$7:$F$13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APROBACION!$G$7:$G$13</c:f>
              <c:numCache>
                <c:formatCode>0.00%</c:formatCode>
                <c:ptCount val="7"/>
                <c:pt idx="0">
                  <c:v>0.9272122194726512</c:v>
                </c:pt>
                <c:pt idx="1">
                  <c:v>0.92183266278019538</c:v>
                </c:pt>
                <c:pt idx="2">
                  <c:v>0.92156386595434681</c:v>
                </c:pt>
                <c:pt idx="3">
                  <c:v>0.9618914931978364</c:v>
                </c:pt>
                <c:pt idx="4">
                  <c:v>0.95460277427490547</c:v>
                </c:pt>
                <c:pt idx="5">
                  <c:v>0.94302970943519426</c:v>
                </c:pt>
                <c:pt idx="6">
                  <c:v>0.93523743380501778</c:v>
                </c:pt>
              </c:numCache>
            </c:numRef>
          </c:val>
        </c:ser>
        <c:ser>
          <c:idx val="1"/>
          <c:order val="1"/>
          <c:tx>
            <c:strRef>
              <c:f>APROBACION!$H$6</c:f>
              <c:strCache>
                <c:ptCount val="1"/>
                <c:pt idx="0">
                  <c:v>B. PRIMARIA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APROBACION!$F$7:$F$13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APROBACION!$H$7:$H$13</c:f>
              <c:numCache>
                <c:formatCode>0.00%</c:formatCode>
                <c:ptCount val="7"/>
                <c:pt idx="0">
                  <c:v>0.88286297695964888</c:v>
                </c:pt>
                <c:pt idx="1">
                  <c:v>0.87906646762345364</c:v>
                </c:pt>
                <c:pt idx="2">
                  <c:v>0.88154983698183509</c:v>
                </c:pt>
                <c:pt idx="3">
                  <c:v>0.92825554250583608</c:v>
                </c:pt>
                <c:pt idx="4">
                  <c:v>0.8825114258308413</c:v>
                </c:pt>
                <c:pt idx="5">
                  <c:v>0.89237764954743648</c:v>
                </c:pt>
                <c:pt idx="6">
                  <c:v>0.9042698921597202</c:v>
                </c:pt>
              </c:numCache>
            </c:numRef>
          </c:val>
        </c:ser>
        <c:ser>
          <c:idx val="2"/>
          <c:order val="2"/>
          <c:tx>
            <c:strRef>
              <c:f>APROBACION!$I$6</c:f>
              <c:strCache>
                <c:ptCount val="1"/>
                <c:pt idx="0">
                  <c:v>SECUNDARIA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APROBACION!$F$7:$F$13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APROBACION!$I$7:$I$13</c:f>
              <c:numCache>
                <c:formatCode>0.00%</c:formatCode>
                <c:ptCount val="7"/>
                <c:pt idx="0">
                  <c:v>0.83604662181370226</c:v>
                </c:pt>
                <c:pt idx="1">
                  <c:v>0.82646712628215913</c:v>
                </c:pt>
                <c:pt idx="2">
                  <c:v>0.81621096613399791</c:v>
                </c:pt>
                <c:pt idx="3">
                  <c:v>0.88918744625967328</c:v>
                </c:pt>
                <c:pt idx="4">
                  <c:v>0.84053514030058207</c:v>
                </c:pt>
                <c:pt idx="5">
                  <c:v>0.82757833356751442</c:v>
                </c:pt>
                <c:pt idx="6">
                  <c:v>0.83195533125738219</c:v>
                </c:pt>
              </c:numCache>
            </c:numRef>
          </c:val>
        </c:ser>
        <c:ser>
          <c:idx val="3"/>
          <c:order val="3"/>
          <c:tx>
            <c:strRef>
              <c:f>APROBACION!$J$6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APROBACION!$F$7:$F$13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APROBACION!$J$7:$J$13</c:f>
              <c:numCache>
                <c:formatCode>0.00%</c:formatCode>
                <c:ptCount val="7"/>
                <c:pt idx="0">
                  <c:v>0.88812984744979195</c:v>
                </c:pt>
                <c:pt idx="1">
                  <c:v>0.8816494845360825</c:v>
                </c:pt>
                <c:pt idx="2">
                  <c:v>0.88546436840751219</c:v>
                </c:pt>
                <c:pt idx="3">
                  <c:v>0.92746113989637302</c:v>
                </c:pt>
                <c:pt idx="4">
                  <c:v>0.87797176820208023</c:v>
                </c:pt>
                <c:pt idx="5">
                  <c:v>0.89082801936999567</c:v>
                </c:pt>
                <c:pt idx="6">
                  <c:v>0.89603077789246499</c:v>
                </c:pt>
              </c:numCache>
            </c:numRef>
          </c:val>
        </c:ser>
        <c:ser>
          <c:idx val="4"/>
          <c:order val="4"/>
          <c:tx>
            <c:strRef>
              <c:f>APROBACION!$K$6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APROBACION!$F$7:$F$13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APROBACION!$K$7:$K$13</c:f>
              <c:numCache>
                <c:formatCode>0.00%</c:formatCode>
                <c:ptCount val="7"/>
                <c:pt idx="0">
                  <c:v>0.87050816636247552</c:v>
                </c:pt>
                <c:pt idx="1">
                  <c:v>0.8643746031330396</c:v>
                </c:pt>
                <c:pt idx="2">
                  <c:v>0.86223486240898739</c:v>
                </c:pt>
                <c:pt idx="3">
                  <c:v>0.91685548158974717</c:v>
                </c:pt>
                <c:pt idx="4">
                  <c:v>0.87228035928291681</c:v>
                </c:pt>
                <c:pt idx="5">
                  <c:v>0.87293936240895587</c:v>
                </c:pt>
                <c:pt idx="6">
                  <c:v>0.87973762322746307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358800"/>
        <c:axId val="455356624"/>
      </c:barChart>
      <c:catAx>
        <c:axId val="45535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5356624"/>
        <c:crosses val="autoZero"/>
        <c:auto val="1"/>
        <c:lblAlgn val="ctr"/>
        <c:lblOffset val="100"/>
        <c:noMultiLvlLbl val="0"/>
      </c:catAx>
      <c:valAx>
        <c:axId val="455356624"/>
        <c:scaling>
          <c:orientation val="minMax"/>
          <c:max val="1"/>
          <c:min val="0.76000000000000012"/>
        </c:scaling>
        <c:delete val="0"/>
        <c:axPos val="l"/>
        <c:majorGridlines>
          <c:spPr>
            <a:ln>
              <a:noFill/>
            </a:ln>
          </c:spPr>
        </c:majorGridlines>
        <c:numFmt formatCode="0.00%" sourceLinked="1"/>
        <c:majorTickMark val="none"/>
        <c:minorTickMark val="none"/>
        <c:tickLblPos val="nextTo"/>
        <c:crossAx val="455358800"/>
        <c:crosses val="autoZero"/>
        <c:crossBetween val="between"/>
        <c:majorUnit val="2.0000000000000004E-2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txPr>
    <a:bodyPr/>
    <a:lstStyle/>
    <a:p>
      <a:pPr>
        <a:defRPr sz="1100"/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s-CO" sz="2000"/>
              <a:t>TASA DE REPROBACIÓN POR ZONAS CARTAGENA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9037598172716361E-2"/>
          <c:y val="0.14154279549992813"/>
          <c:w val="0.92451348979646464"/>
          <c:h val="0.639572171841572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REPROBACION!$B$6</c:f>
              <c:strCache>
                <c:ptCount val="1"/>
                <c:pt idx="0">
                  <c:v>RURAL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REPROBACION!$A$7:$A$13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REPROBACION!$B$7:$B$13</c:f>
              <c:numCache>
                <c:formatCode>0.00%</c:formatCode>
                <c:ptCount val="7"/>
                <c:pt idx="0">
                  <c:v>0.10440000000000001</c:v>
                </c:pt>
                <c:pt idx="1">
                  <c:v>0.1064573336115168</c:v>
                </c:pt>
                <c:pt idx="2">
                  <c:v>8.607010143617555E-2</c:v>
                </c:pt>
                <c:pt idx="3">
                  <c:v>4.8484848484848485E-2</c:v>
                </c:pt>
                <c:pt idx="4">
                  <c:v>0.1086</c:v>
                </c:pt>
                <c:pt idx="5">
                  <c:v>0.10619999999999999</c:v>
                </c:pt>
                <c:pt idx="6">
                  <c:v>8.8292304710215153E-2</c:v>
                </c:pt>
              </c:numCache>
            </c:numRef>
          </c:val>
        </c:ser>
        <c:ser>
          <c:idx val="1"/>
          <c:order val="1"/>
          <c:tx>
            <c:strRef>
              <c:f>REPROBACION!$C$6</c:f>
              <c:strCache>
                <c:ptCount val="1"/>
                <c:pt idx="0">
                  <c:v>URBANA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REPROBACION!$A$7:$A$13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REPROBACION!$C$7:$C$13</c:f>
              <c:numCache>
                <c:formatCode>0.00%</c:formatCode>
                <c:ptCount val="7"/>
                <c:pt idx="0">
                  <c:v>7.5899999999999995E-2</c:v>
                </c:pt>
                <c:pt idx="1">
                  <c:v>8.7179141682948186E-2</c:v>
                </c:pt>
                <c:pt idx="2">
                  <c:v>9.129318445840455E-2</c:v>
                </c:pt>
                <c:pt idx="3">
                  <c:v>5.8162271419051038E-2</c:v>
                </c:pt>
                <c:pt idx="4">
                  <c:v>8.6599999999999996E-2</c:v>
                </c:pt>
                <c:pt idx="5">
                  <c:v>8.539999999999999E-2</c:v>
                </c:pt>
                <c:pt idx="6">
                  <c:v>7.5342916712388894E-2</c:v>
                </c:pt>
              </c:numCache>
            </c:numRef>
          </c:val>
        </c:ser>
        <c:ser>
          <c:idx val="2"/>
          <c:order val="2"/>
          <c:tx>
            <c:strRef>
              <c:f>REPROBACION!$D$6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REPROBACION!$A$7:$A$13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REPROBACION!$D$7:$D$13</c:f>
              <c:numCache>
                <c:formatCode>0.00%</c:formatCode>
                <c:ptCount val="7"/>
                <c:pt idx="0">
                  <c:v>7.9500000000000001E-2</c:v>
                </c:pt>
                <c:pt idx="1">
                  <c:v>8.9598648852113466E-2</c:v>
                </c:pt>
                <c:pt idx="2">
                  <c:v>9.0622400216688923E-2</c:v>
                </c:pt>
                <c:pt idx="3">
                  <c:v>5.6918923403902248E-2</c:v>
                </c:pt>
                <c:pt idx="4">
                  <c:v>8.9399999999999993E-2</c:v>
                </c:pt>
                <c:pt idx="5">
                  <c:v>8.8100000000000012E-2</c:v>
                </c:pt>
                <c:pt idx="6">
                  <c:v>7.7041396800376277E-2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359344"/>
        <c:axId val="455365872"/>
      </c:barChart>
      <c:catAx>
        <c:axId val="45535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5365872"/>
        <c:crosses val="autoZero"/>
        <c:auto val="1"/>
        <c:lblAlgn val="ctr"/>
        <c:lblOffset val="100"/>
        <c:noMultiLvlLbl val="0"/>
      </c:catAx>
      <c:valAx>
        <c:axId val="455365872"/>
        <c:scaling>
          <c:orientation val="minMax"/>
          <c:min val="4.0000000000000008E-2"/>
        </c:scaling>
        <c:delete val="0"/>
        <c:axPos val="l"/>
        <c:majorGridlines>
          <c:spPr>
            <a:ln>
              <a:noFill/>
            </a:ln>
          </c:spPr>
        </c:majorGridlines>
        <c:numFmt formatCode="0.00%" sourceLinked="1"/>
        <c:majorTickMark val="none"/>
        <c:minorTickMark val="none"/>
        <c:tickLblPos val="nextTo"/>
        <c:crossAx val="455359344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100"/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s-CO" sz="2000"/>
              <a:t>TASA DE REPROBACIÓN POR NIVELES CARTAGENA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REPROBACION!$G$6</c:f>
              <c:strCache>
                <c:ptCount val="1"/>
                <c:pt idx="0">
                  <c:v>PREESCOLAR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REPROBACION!$F$7:$F$13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REPROBACION!$G$7:$G$13</c:f>
              <c:numCache>
                <c:formatCode>0.00%</c:formatCode>
                <c:ptCount val="7"/>
                <c:pt idx="0">
                  <c:v>1.3653042068435873E-3</c:v>
                </c:pt>
                <c:pt idx="1">
                  <c:v>2.9559077099926101E-3</c:v>
                </c:pt>
                <c:pt idx="2">
                  <c:v>1.942690626517727E-3</c:v>
                </c:pt>
                <c:pt idx="3">
                  <c:v>7.8675626946402236E-3</c:v>
                </c:pt>
                <c:pt idx="4">
                  <c:v>3.5308953341740227E-3</c:v>
                </c:pt>
                <c:pt idx="5">
                  <c:v>2.1221025138752855E-3</c:v>
                </c:pt>
                <c:pt idx="6">
                  <c:v>7.8131782272766737E-4</c:v>
                </c:pt>
              </c:numCache>
            </c:numRef>
          </c:val>
        </c:ser>
        <c:ser>
          <c:idx val="1"/>
          <c:order val="1"/>
          <c:tx>
            <c:strRef>
              <c:f>REPROBACION!$H$6</c:f>
              <c:strCache>
                <c:ptCount val="1"/>
                <c:pt idx="0">
                  <c:v>B. PRIMARIA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REPROBACION!$F$7:$F$13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REPROBACION!$H$7:$H$13</c:f>
              <c:numCache>
                <c:formatCode>0.00%</c:formatCode>
                <c:ptCount val="7"/>
                <c:pt idx="0">
                  <c:v>6.9623918078751679E-2</c:v>
                </c:pt>
                <c:pt idx="1">
                  <c:v>7.7523390040941803E-2</c:v>
                </c:pt>
                <c:pt idx="2">
                  <c:v>7.2484862598975311E-2</c:v>
                </c:pt>
                <c:pt idx="3">
                  <c:v>4.5166528919628225E-2</c:v>
                </c:pt>
                <c:pt idx="4">
                  <c:v>7.9994921852959436E-2</c:v>
                </c:pt>
                <c:pt idx="5">
                  <c:v>7.1676283942267563E-2</c:v>
                </c:pt>
                <c:pt idx="6">
                  <c:v>5.4503060332264645E-2</c:v>
                </c:pt>
              </c:numCache>
            </c:numRef>
          </c:val>
        </c:ser>
        <c:ser>
          <c:idx val="2"/>
          <c:order val="2"/>
          <c:tx>
            <c:strRef>
              <c:f>REPROBACION!$I$6</c:f>
              <c:strCache>
                <c:ptCount val="1"/>
                <c:pt idx="0">
                  <c:v>SECUNDARIA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REPROBACION!$F$7:$F$13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REPROBACION!$I$7:$I$13</c:f>
              <c:numCache>
                <c:formatCode>0.00%</c:formatCode>
                <c:ptCount val="7"/>
                <c:pt idx="0">
                  <c:v>0.11210082441012034</c:v>
                </c:pt>
                <c:pt idx="1">
                  <c:v>0.12631952618500458</c:v>
                </c:pt>
                <c:pt idx="2">
                  <c:v>0.13595880369447294</c:v>
                </c:pt>
                <c:pt idx="3">
                  <c:v>8.3064631699627398E-2</c:v>
                </c:pt>
                <c:pt idx="4">
                  <c:v>0.11573277734341066</c:v>
                </c:pt>
                <c:pt idx="5">
                  <c:v>0.130760854292539</c:v>
                </c:pt>
                <c:pt idx="6">
                  <c:v>0.12203371631053367</c:v>
                </c:pt>
              </c:numCache>
            </c:numRef>
          </c:val>
        </c:ser>
        <c:ser>
          <c:idx val="3"/>
          <c:order val="3"/>
          <c:tx>
            <c:strRef>
              <c:f>REPROBACION!$J$6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REPROBACION!$F$7:$F$13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REPROBACION!$J$7:$J$13</c:f>
              <c:numCache>
                <c:formatCode>0.00%</c:formatCode>
                <c:ptCount val="7"/>
                <c:pt idx="0">
                  <c:v>7.1601006728645541E-2</c:v>
                </c:pt>
                <c:pt idx="1">
                  <c:v>8.4793814432989695E-2</c:v>
                </c:pt>
                <c:pt idx="2">
                  <c:v>8.3817854386416257E-2</c:v>
                </c:pt>
                <c:pt idx="3">
                  <c:v>5.4353347556639238E-2</c:v>
                </c:pt>
                <c:pt idx="4">
                  <c:v>9.723254086181278E-2</c:v>
                </c:pt>
                <c:pt idx="5">
                  <c:v>7.7144364002493165E-2</c:v>
                </c:pt>
                <c:pt idx="6">
                  <c:v>7.286290700947734E-2</c:v>
                </c:pt>
              </c:numCache>
            </c:numRef>
          </c:val>
        </c:ser>
        <c:ser>
          <c:idx val="4"/>
          <c:order val="4"/>
          <c:tx>
            <c:strRef>
              <c:f>REPROBACION!$K$6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REPROBACION!$F$7:$F$13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REPROBACION!$K$7:$K$13</c:f>
              <c:numCache>
                <c:formatCode>0.00%</c:formatCode>
                <c:ptCount val="7"/>
                <c:pt idx="0">
                  <c:v>7.9517572888879978E-2</c:v>
                </c:pt>
                <c:pt idx="1">
                  <c:v>8.9598648852113466E-2</c:v>
                </c:pt>
                <c:pt idx="2">
                  <c:v>9.0622400216688923E-2</c:v>
                </c:pt>
                <c:pt idx="3">
                  <c:v>5.6918923403902248E-2</c:v>
                </c:pt>
                <c:pt idx="4">
                  <c:v>8.9375949789347528E-2</c:v>
                </c:pt>
                <c:pt idx="5">
                  <c:v>8.8135741954894764E-2</c:v>
                </c:pt>
                <c:pt idx="6">
                  <c:v>7.7041396800376277E-2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352816"/>
        <c:axId val="455366416"/>
      </c:barChart>
      <c:catAx>
        <c:axId val="45535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5366416"/>
        <c:crosses val="autoZero"/>
        <c:auto val="1"/>
        <c:lblAlgn val="ctr"/>
        <c:lblOffset val="100"/>
        <c:noMultiLvlLbl val="0"/>
      </c:catAx>
      <c:valAx>
        <c:axId val="45536641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0%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CO"/>
          </a:p>
        </c:txPr>
        <c:crossAx val="45535281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txPr>
    <a:bodyPr/>
    <a:lstStyle/>
    <a:p>
      <a:pPr>
        <a:defRPr sz="1200"/>
      </a:pPr>
      <a:endParaRPr lang="es-CO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0A5-4FED-852A-00BF67CE14B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0A5-4FED-852A-00BF67CE14BD}"/>
              </c:ext>
            </c:extLst>
          </c:dPt>
          <c:dPt>
            <c:idx val="2"/>
            <c:bubble3D val="0"/>
            <c:spPr>
              <a:noFill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0A5-4FED-852A-00BF67CE14BD}"/>
              </c:ext>
            </c:extLst>
          </c:dPt>
          <c:val>
            <c:numRef>
              <c:f>FORMA!$C$44:$C$46</c:f>
              <c:numCache>
                <c:formatCode>0%</c:formatCode>
                <c:ptCount val="3"/>
                <c:pt idx="0">
                  <c:v>0.48332825474213453</c:v>
                </c:pt>
                <c:pt idx="1">
                  <c:v>1.6671745257865467E-2</c:v>
                </c:pt>
                <c:pt idx="2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A5-4FED-852A-00BF67CE1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DE DESERCION EN IE OFICIALES</a:t>
            </a:r>
          </a:p>
          <a:p>
            <a:pPr>
              <a:defRPr/>
            </a:pPr>
            <a:r>
              <a:rPr lang="es-CO"/>
              <a:t>POR TIPO DE ZONA - CARTAGENA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'DESERCION INTRANUAL'!$A$10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INTRANUAL'!$B$10:$D$10</c:f>
              <c:numCache>
                <c:formatCode>0.00%</c:formatCode>
                <c:ptCount val="3"/>
                <c:pt idx="0">
                  <c:v>5.0099999999999999E-2</c:v>
                </c:pt>
                <c:pt idx="1">
                  <c:v>3.9300000000000002E-2</c:v>
                </c:pt>
                <c:pt idx="2">
                  <c:v>4.07E-2</c:v>
                </c:pt>
              </c:numCache>
            </c:numRef>
          </c:val>
        </c:ser>
        <c:ser>
          <c:idx val="1"/>
          <c:order val="1"/>
          <c:tx>
            <c:strRef>
              <c:f>'DESERCION INTRANUAL'!$A$11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INTRANUAL'!$B$11:$D$11</c:f>
              <c:numCache>
                <c:formatCode>0.00%</c:formatCode>
                <c:ptCount val="3"/>
                <c:pt idx="0">
                  <c:v>5.5300000000000002E-2</c:v>
                </c:pt>
                <c:pt idx="1">
                  <c:v>3.6799999999999999E-2</c:v>
                </c:pt>
                <c:pt idx="2">
                  <c:v>3.9199999999999999E-2</c:v>
                </c:pt>
              </c:numCache>
            </c:numRef>
          </c:val>
        </c:ser>
        <c:ser>
          <c:idx val="2"/>
          <c:order val="2"/>
          <c:tx>
            <c:strRef>
              <c:f>'DESERCION INTRANUAL'!$A$12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INTRANUAL'!$B$12:$D$12</c:f>
              <c:numCache>
                <c:formatCode>0.00%</c:formatCode>
                <c:ptCount val="3"/>
                <c:pt idx="0">
                  <c:v>4.9261825851159985E-2</c:v>
                </c:pt>
                <c:pt idx="1">
                  <c:v>3.8824391218451021E-2</c:v>
                </c:pt>
                <c:pt idx="2">
                  <c:v>4.016483835393813E-2</c:v>
                </c:pt>
              </c:numCache>
            </c:numRef>
          </c:val>
        </c:ser>
        <c:ser>
          <c:idx val="3"/>
          <c:order val="3"/>
          <c:tx>
            <c:strRef>
              <c:f>'DESERCION INTRANUAL'!$A$13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INTRANUAL'!$B$13:$D$13</c:f>
              <c:numCache>
                <c:formatCode>0.00%</c:formatCode>
                <c:ptCount val="3"/>
                <c:pt idx="0">
                  <c:v>1.7899999999999999E-2</c:v>
                </c:pt>
                <c:pt idx="1">
                  <c:v>2.5899999999999999E-2</c:v>
                </c:pt>
                <c:pt idx="2">
                  <c:v>2.4899999999999999E-2</c:v>
                </c:pt>
              </c:numCache>
            </c:numRef>
          </c:val>
        </c:ser>
        <c:ser>
          <c:idx val="4"/>
          <c:order val="4"/>
          <c:tx>
            <c:strRef>
              <c:f>'DESERCION INTRANUAL'!$A$14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INTRANUAL'!$B$14:$D$14</c:f>
              <c:numCache>
                <c:formatCode>0.00%</c:formatCode>
                <c:ptCount val="3"/>
                <c:pt idx="0">
                  <c:v>4.4600000000000001E-2</c:v>
                </c:pt>
                <c:pt idx="1">
                  <c:v>3.7400000000000003E-2</c:v>
                </c:pt>
                <c:pt idx="2">
                  <c:v>3.8300000000000001E-2</c:v>
                </c:pt>
              </c:numCache>
            </c:numRef>
          </c:val>
        </c:ser>
        <c:ser>
          <c:idx val="5"/>
          <c:order val="5"/>
          <c:tx>
            <c:strRef>
              <c:f>'DESERCION INTRANUAL'!$A$15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INTRANUAL'!$B$15:$D$15</c:f>
              <c:numCache>
                <c:formatCode>0.00%</c:formatCode>
                <c:ptCount val="3"/>
                <c:pt idx="0">
                  <c:v>0.05</c:v>
                </c:pt>
                <c:pt idx="1">
                  <c:v>3.73E-2</c:v>
                </c:pt>
                <c:pt idx="2">
                  <c:v>3.8899999999999997E-2</c:v>
                </c:pt>
              </c:numCache>
            </c:numRef>
          </c:val>
        </c:ser>
        <c:ser>
          <c:idx val="6"/>
          <c:order val="6"/>
          <c:tx>
            <c:strRef>
              <c:f>'DESERCION INTRANUAL'!$A$16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'DESERCION INTRANUAL'!$B$9:$D$9</c:f>
              <c:strCache>
                <c:ptCount val="3"/>
                <c:pt idx="0">
                  <c:v>RURAL</c:v>
                </c:pt>
                <c:pt idx="1">
                  <c:v>URBANA</c:v>
                </c:pt>
                <c:pt idx="2">
                  <c:v>TOTAL</c:v>
                </c:pt>
              </c:strCache>
            </c:strRef>
          </c:cat>
          <c:val>
            <c:numRef>
              <c:f>'DESERCION INTRANUAL'!$B$16:$D$16</c:f>
              <c:numCache>
                <c:formatCode>0.00%</c:formatCode>
                <c:ptCount val="3"/>
                <c:pt idx="0">
                  <c:v>3.9199999999999999E-2</c:v>
                </c:pt>
                <c:pt idx="1">
                  <c:v>3.4700000000000002E-2</c:v>
                </c:pt>
                <c:pt idx="2">
                  <c:v>3.5299999999999998E-2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55353904"/>
        <c:axId val="403337072"/>
      </c:barChart>
      <c:catAx>
        <c:axId val="455353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3337072"/>
        <c:crosses val="autoZero"/>
        <c:auto val="1"/>
        <c:lblAlgn val="ctr"/>
        <c:lblOffset val="100"/>
        <c:noMultiLvlLbl val="0"/>
      </c:catAx>
      <c:valAx>
        <c:axId val="403337072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5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DE DESERCION EN IE OFICIALES</a:t>
            </a:r>
          </a:p>
          <a:p>
            <a:pPr>
              <a:defRPr/>
            </a:pPr>
            <a:r>
              <a:rPr lang="es-CO"/>
              <a:t>POR NIVELES EDUCATIVOS- CARTAGENA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'DESERCION INTRANUAL'!$G$9</c:f>
              <c:strCache>
                <c:ptCount val="1"/>
                <c:pt idx="0">
                  <c:v>PREESCOLAR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'DESERCION INTRANUAL'!$A$10:$A$16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'DESERCION INTRANUAL'!$G$10:$G$16</c:f>
              <c:numCache>
                <c:formatCode>0.00%</c:formatCode>
                <c:ptCount val="7"/>
                <c:pt idx="0">
                  <c:v>5.9799999999999999E-2</c:v>
                </c:pt>
                <c:pt idx="1">
                  <c:v>6.59E-2</c:v>
                </c:pt>
                <c:pt idx="2">
                  <c:v>6.7427553828719441E-2</c:v>
                </c:pt>
                <c:pt idx="3">
                  <c:v>2.81E-2</c:v>
                </c:pt>
                <c:pt idx="4">
                  <c:v>4.1866330390920553E-2</c:v>
                </c:pt>
                <c:pt idx="5">
                  <c:v>5.484818805093046E-2</c:v>
                </c:pt>
                <c:pt idx="6">
                  <c:v>5.4344995225279975E-2</c:v>
                </c:pt>
              </c:numCache>
            </c:numRef>
          </c:val>
        </c:ser>
        <c:ser>
          <c:idx val="1"/>
          <c:order val="1"/>
          <c:tx>
            <c:strRef>
              <c:f>'DESERCION INTRANUAL'!$H$9</c:f>
              <c:strCache>
                <c:ptCount val="1"/>
                <c:pt idx="0">
                  <c:v>B. PRIMARIA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'DESERCION INTRANUAL'!$A$10:$A$16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'DESERCION INTRANUAL'!$H$10:$H$16</c:f>
              <c:numCache>
                <c:formatCode>0.00%</c:formatCode>
                <c:ptCount val="7"/>
                <c:pt idx="0">
                  <c:v>3.5999999999999997E-2</c:v>
                </c:pt>
                <c:pt idx="1">
                  <c:v>3.5799999999999998E-2</c:v>
                </c:pt>
                <c:pt idx="2">
                  <c:v>3.759606427573358E-2</c:v>
                </c:pt>
                <c:pt idx="3">
                  <c:v>2.52E-2</c:v>
                </c:pt>
                <c:pt idx="4">
                  <c:v>3.7493652316199291E-2</c:v>
                </c:pt>
                <c:pt idx="5">
                  <c:v>3.5946066510295999E-2</c:v>
                </c:pt>
                <c:pt idx="6">
                  <c:v>3.233751092975809E-2</c:v>
                </c:pt>
              </c:numCache>
            </c:numRef>
          </c:val>
        </c:ser>
        <c:ser>
          <c:idx val="2"/>
          <c:order val="2"/>
          <c:tx>
            <c:strRef>
              <c:f>'DESERCION INTRANUAL'!$I$9</c:f>
              <c:strCache>
                <c:ptCount val="1"/>
                <c:pt idx="0">
                  <c:v>SECUNDARIA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'DESERCION INTRANUAL'!$A$10:$A$16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'DESERCION INTRANUAL'!$I$10:$I$16</c:f>
              <c:numCache>
                <c:formatCode>0.00%</c:formatCode>
                <c:ptCount val="7"/>
                <c:pt idx="0">
                  <c:v>4.4299999999999999E-2</c:v>
                </c:pt>
                <c:pt idx="1">
                  <c:v>4.0800000000000003E-2</c:v>
                </c:pt>
                <c:pt idx="2">
                  <c:v>4.1782729805013928E-2</c:v>
                </c:pt>
                <c:pt idx="3">
                  <c:v>2.6599999999999999E-2</c:v>
                </c:pt>
                <c:pt idx="4">
                  <c:v>4.3732082356007299E-2</c:v>
                </c:pt>
                <c:pt idx="5">
                  <c:v>4.1660812139946608E-2</c:v>
                </c:pt>
                <c:pt idx="6">
                  <c:v>3.8906188482050179E-2</c:v>
                </c:pt>
              </c:numCache>
            </c:numRef>
          </c:val>
        </c:ser>
        <c:ser>
          <c:idx val="3"/>
          <c:order val="3"/>
          <c:tx>
            <c:strRef>
              <c:f>'DESERCION INTRANUAL'!$J$9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'DESERCION INTRANUAL'!$A$10:$A$16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'DESERCION INTRANUAL'!$J$10:$J$16</c:f>
              <c:numCache>
                <c:formatCode>0.00%</c:formatCode>
                <c:ptCount val="7"/>
                <c:pt idx="0">
                  <c:v>3.56E-2</c:v>
                </c:pt>
                <c:pt idx="1">
                  <c:v>2.9499999999999998E-2</c:v>
                </c:pt>
                <c:pt idx="2">
                  <c:v>2.7373295600720351E-2</c:v>
                </c:pt>
                <c:pt idx="3">
                  <c:v>1.7299999999999999E-2</c:v>
                </c:pt>
                <c:pt idx="4">
                  <c:v>2.4795690936106982E-2</c:v>
                </c:pt>
                <c:pt idx="5">
                  <c:v>3.2027616627511149E-2</c:v>
                </c:pt>
                <c:pt idx="6">
                  <c:v>2.5194707703856619E-2</c:v>
                </c:pt>
              </c:numCache>
            </c:numRef>
          </c:val>
        </c:ser>
        <c:ser>
          <c:idx val="4"/>
          <c:order val="4"/>
          <c:tx>
            <c:strRef>
              <c:f>'DESERCION INTRANUAL'!$K$9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'DESERCION INTRANUAL'!$A$10:$A$16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'DESERCION INTRANUAL'!$K$10:$K$16</c:f>
              <c:numCache>
                <c:formatCode>0.00%</c:formatCode>
                <c:ptCount val="7"/>
                <c:pt idx="0">
                  <c:v>4.07E-2</c:v>
                </c:pt>
                <c:pt idx="1">
                  <c:v>3.9199999999999999E-2</c:v>
                </c:pt>
                <c:pt idx="2">
                  <c:v>4.016483835393813E-2</c:v>
                </c:pt>
                <c:pt idx="3">
                  <c:v>2.4899999999999999E-2</c:v>
                </c:pt>
                <c:pt idx="4">
                  <c:v>3.83436909277357E-2</c:v>
                </c:pt>
                <c:pt idx="5">
                  <c:v>3.8924895636149384E-2</c:v>
                </c:pt>
                <c:pt idx="6">
                  <c:v>3.531408304784181E-2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03337616"/>
        <c:axId val="468127616"/>
      </c:barChart>
      <c:catAx>
        <c:axId val="40333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8127616"/>
        <c:crosses val="autoZero"/>
        <c:auto val="1"/>
        <c:lblAlgn val="ctr"/>
        <c:lblOffset val="100"/>
        <c:noMultiLvlLbl val="0"/>
      </c:catAx>
      <c:valAx>
        <c:axId val="46812761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3337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O"/>
              <a:t>Proyección de población  DANE  </a:t>
            </a:r>
          </a:p>
          <a:p>
            <a:pPr>
              <a:defRPr/>
            </a:pPr>
            <a:r>
              <a:rPr lang="es-CO"/>
              <a:t>RANGO DE EDAD DE 5 A16 años</a:t>
            </a:r>
          </a:p>
          <a:p>
            <a:pPr>
              <a:defRPr/>
            </a:pPr>
            <a:r>
              <a:rPr lang="es-CO"/>
              <a:t>CARTAGENA 2018-2030</a:t>
            </a:r>
          </a:p>
        </c:rich>
      </c:tx>
      <c:layout>
        <c:manualLayout>
          <c:xMode val="edge"/>
          <c:yMode val="edge"/>
          <c:x val="0.34651963829552151"/>
          <c:y val="1.8465976023129795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'[64]3 POB DANE 2018 '!$H$4</c:f>
              <c:strCache>
                <c:ptCount val="1"/>
                <c:pt idx="0">
                  <c:v>5 A16 años</c:v>
                </c:pt>
              </c:strCache>
            </c:strRef>
          </c:tx>
          <c:marker>
            <c:spPr>
              <a:ln w="127000"/>
            </c:spPr>
          </c:marker>
          <c:dLbls>
            <c:dLbl>
              <c:idx val="0"/>
              <c:layout>
                <c:manualLayout>
                  <c:x val="-6.101693612343552E-2"/>
                  <c:y val="-8.3333333333333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5BA-4459-8A2E-7F7C3628FA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847446769529583E-2"/>
                  <c:y val="-7.8703703703703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BA-4459-8A2E-7F7C3628FA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4402991663603224E-2"/>
                  <c:y val="-0.106249733400674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BA-4459-8A2E-7F7C3628FA18}"/>
                </c:ext>
                <c:ext xmlns:c15="http://schemas.microsoft.com/office/drawing/2012/chart" uri="{CE6537A1-D6FC-4f65-9D91-7224C49458BB}">
                  <c15:layout>
                    <c:manualLayout>
                      <c:w val="7.344201475333173E-2"/>
                      <c:h val="6.9218683854243027E-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4.6779651027967217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5BA-4459-8A2E-7F7C3628FA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396617578215543E-2"/>
                  <c:y val="-9.22833340562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5BA-4459-8A2E-7F7C3628FA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1408023582807E-2"/>
                  <c:y val="-6.944450916510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5BA-4459-8A2E-7F7C3628FA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3141967287600268E-2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5BA-4459-8A2E-7F7C3628FA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5118019804782104E-2"/>
                  <c:y val="-7.4074074074074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5BA-4459-8A2E-7F7C3628FA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610233237791875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5BA-4459-8A2E-7F7C3628FA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3444043499925649E-2"/>
                  <c:y val="-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5BA-4459-8A2E-7F7C3628FA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0490927117644667E-2"/>
                  <c:y val="-6.4814814814814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4B0-44FE-B64C-4B793979CFF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5092296306925214E-2"/>
                  <c:y val="-4.5523515046238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AC0-4875-A3C6-CCE3D4DAF5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-5.007586655086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AC0-4875-A3C6-CCE3D4DAF59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'[64]3 POB DANE 2018 '!$C$5:$C$17</c:f>
              <c:numCache>
                <c:formatCode>General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'[64]3 POB DANE 2018 '!$H$5:$H$17</c:f>
              <c:numCache>
                <c:formatCode>General</c:formatCode>
                <c:ptCount val="13"/>
                <c:pt idx="0">
                  <c:v>197327</c:v>
                </c:pt>
                <c:pt idx="1">
                  <c:v>199984</c:v>
                </c:pt>
                <c:pt idx="2">
                  <c:v>199218</c:v>
                </c:pt>
                <c:pt idx="3">
                  <c:v>199630</c:v>
                </c:pt>
                <c:pt idx="4">
                  <c:v>199819</c:v>
                </c:pt>
                <c:pt idx="5">
                  <c:v>199692</c:v>
                </c:pt>
                <c:pt idx="6">
                  <c:v>199072</c:v>
                </c:pt>
                <c:pt idx="7">
                  <c:v>198223</c:v>
                </c:pt>
                <c:pt idx="8">
                  <c:v>196714</c:v>
                </c:pt>
                <c:pt idx="9">
                  <c:v>194584</c:v>
                </c:pt>
                <c:pt idx="10">
                  <c:v>192290</c:v>
                </c:pt>
                <c:pt idx="11">
                  <c:v>189786</c:v>
                </c:pt>
                <c:pt idx="12">
                  <c:v>187034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85BA-4459-8A2E-7F7C3628F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57712"/>
        <c:axId val="455363696"/>
      </c:lineChart>
      <c:catAx>
        <c:axId val="45535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s-CO"/>
          </a:p>
        </c:txPr>
        <c:crossAx val="455363696"/>
        <c:crosses val="autoZero"/>
        <c:auto val="1"/>
        <c:lblAlgn val="ctr"/>
        <c:lblOffset val="100"/>
        <c:noMultiLvlLbl val="0"/>
      </c:catAx>
      <c:valAx>
        <c:axId val="455363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55357712"/>
        <c:crosses val="autoZero"/>
        <c:crossBetween val="between"/>
      </c:valAx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CALCULO DE LA POBLACION POR FUERA DEL SISTEMA EDUCATIVO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-30"/>
      <c:rotY val="6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152144441182574"/>
          <c:y val="0.37667169474452949"/>
          <c:w val="0.86340580017724666"/>
          <c:h val="0.5695521158277846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'CALC_TASAS DE COBERTURAS'!$C$62</c:f>
              <c:strCache>
                <c:ptCount val="1"/>
                <c:pt idx="0">
                  <c:v>TOTAL POBLACION DANE EDAD ENTRE 5-16 AÑOS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'CALC_TASAS DE COBERTURAS'!$D$61:$P$61</c:f>
              <c:numCache>
                <c:formatCode>General</c:formatCode>
                <c:ptCount val="13"/>
                <c:pt idx="0">
                  <c:v>2018</c:v>
                </c:pt>
                <c:pt idx="2">
                  <c:v>2019</c:v>
                </c:pt>
                <c:pt idx="4">
                  <c:v>2020</c:v>
                </c:pt>
                <c:pt idx="6">
                  <c:v>2021</c:v>
                </c:pt>
                <c:pt idx="8">
                  <c:v>2022</c:v>
                </c:pt>
                <c:pt idx="10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'CALC_TASAS DE COBERTURAS'!$D$62:$P$62</c:f>
              <c:numCache>
                <c:formatCode>General</c:formatCode>
                <c:ptCount val="13"/>
                <c:pt idx="0" formatCode="#,##0">
                  <c:v>197327</c:v>
                </c:pt>
                <c:pt idx="2" formatCode="#,##0">
                  <c:v>199984</c:v>
                </c:pt>
                <c:pt idx="4" formatCode="#,##0">
                  <c:v>199218</c:v>
                </c:pt>
                <c:pt idx="6" formatCode="#,##0">
                  <c:v>199630</c:v>
                </c:pt>
                <c:pt idx="8" formatCode="#,##0">
                  <c:v>199819</c:v>
                </c:pt>
                <c:pt idx="10" formatCode="#,##0">
                  <c:v>199692</c:v>
                </c:pt>
                <c:pt idx="12" formatCode="#,##0">
                  <c:v>199072</c:v>
                </c:pt>
              </c:numCache>
            </c:numRef>
          </c:val>
        </c:ser>
        <c:ser>
          <c:idx val="1"/>
          <c:order val="1"/>
          <c:tx>
            <c:strRef>
              <c:f>'CALC_TASAS DE COBERTURAS'!$C$63</c:f>
              <c:strCache>
                <c:ptCount val="1"/>
                <c:pt idx="0">
                  <c:v>TOTAL POBLACION SIMAT, EDAD ENTRE 5-16 AÑOS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solidFill>
                <a:schemeClr val="accent2"/>
              </a:solidFill>
            </a:ln>
            <a:effectLst/>
            <a:sp3d>
              <a:contourClr>
                <a:schemeClr val="accent2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'CALC_TASAS DE COBERTURAS'!$D$61:$P$61</c:f>
              <c:numCache>
                <c:formatCode>General</c:formatCode>
                <c:ptCount val="13"/>
                <c:pt idx="0">
                  <c:v>2018</c:v>
                </c:pt>
                <c:pt idx="2">
                  <c:v>2019</c:v>
                </c:pt>
                <c:pt idx="4">
                  <c:v>2020</c:v>
                </c:pt>
                <c:pt idx="6">
                  <c:v>2021</c:v>
                </c:pt>
                <c:pt idx="8">
                  <c:v>2022</c:v>
                </c:pt>
                <c:pt idx="10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'CALC_TASAS DE COBERTURAS'!$D$63:$P$63</c:f>
              <c:numCache>
                <c:formatCode>General</c:formatCode>
                <c:ptCount val="13"/>
                <c:pt idx="0" formatCode="#,##0">
                  <c:v>206233</c:v>
                </c:pt>
                <c:pt idx="2" formatCode="#,##0">
                  <c:v>210919</c:v>
                </c:pt>
                <c:pt idx="4" formatCode="#,##0">
                  <c:v>214669</c:v>
                </c:pt>
                <c:pt idx="6" formatCode="#,##0">
                  <c:v>216378</c:v>
                </c:pt>
                <c:pt idx="8" formatCode="#,##0">
                  <c:v>214161</c:v>
                </c:pt>
                <c:pt idx="10" formatCode="#,##0">
                  <c:v>214099</c:v>
                </c:pt>
                <c:pt idx="12" formatCode="#,##0">
                  <c:v>212947</c:v>
                </c:pt>
              </c:numCache>
            </c:numRef>
          </c:val>
        </c:ser>
        <c:ser>
          <c:idx val="2"/>
          <c:order val="2"/>
          <c:tx>
            <c:strRef>
              <c:f>'CALC_TASAS DE COBERTURAS'!$C$64</c:f>
              <c:strCache>
                <c:ptCount val="1"/>
                <c:pt idx="0">
                  <c:v>Población fuera del Sistema Educativo (Estimación)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3"/>
              </a:solidFill>
            </a:ln>
            <a:effectLst/>
            <a:sp3d>
              <a:contourClr>
                <a:schemeClr val="accent3"/>
              </a:contourClr>
            </a:sp3d>
          </c:spPr>
          <c:invertIfNegative val="0"/>
          <c:dLbls>
            <c:dLbl>
              <c:idx val="0"/>
              <c:layout>
                <c:manualLayout>
                  <c:x val="6.0322081919286881E-3"/>
                  <c:y val="-4.7160229990804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161040959643024E-3"/>
                  <c:y val="-5.6003048719635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0161040959643579E-3"/>
                  <c:y val="-5.3055519839654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0322081919286048E-3"/>
                  <c:y val="-4.7160229990804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2064416383857432E-2"/>
                  <c:y val="-4.4212469021935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5241561439464256E-3"/>
                  <c:y val="-5.010799095967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'CALC_TASAS DE COBERTURAS'!$D$61:$P$61</c:f>
              <c:numCache>
                <c:formatCode>General</c:formatCode>
                <c:ptCount val="13"/>
                <c:pt idx="0">
                  <c:v>2018</c:v>
                </c:pt>
                <c:pt idx="2">
                  <c:v>2019</c:v>
                </c:pt>
                <c:pt idx="4">
                  <c:v>2020</c:v>
                </c:pt>
                <c:pt idx="6">
                  <c:v>2021</c:v>
                </c:pt>
                <c:pt idx="8">
                  <c:v>2022</c:v>
                </c:pt>
                <c:pt idx="10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'CALC_TASAS DE COBERTURAS'!$D$64:$P$64</c:f>
              <c:numCache>
                <c:formatCode>General</c:formatCode>
                <c:ptCount val="13"/>
                <c:pt idx="0" formatCode="#,##0">
                  <c:v>-8906</c:v>
                </c:pt>
                <c:pt idx="2" formatCode="#,##0">
                  <c:v>-10935</c:v>
                </c:pt>
                <c:pt idx="4" formatCode="#,##0">
                  <c:v>-15451</c:v>
                </c:pt>
                <c:pt idx="6" formatCode="#,##0">
                  <c:v>-16748</c:v>
                </c:pt>
                <c:pt idx="8" formatCode="#,##0">
                  <c:v>-14342</c:v>
                </c:pt>
                <c:pt idx="10" formatCode="#,##0">
                  <c:v>-14407</c:v>
                </c:pt>
                <c:pt idx="12" formatCode="#,##0">
                  <c:v>-13875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55367504"/>
        <c:axId val="455355536"/>
        <c:axId val="0"/>
      </c:bar3DChart>
      <c:catAx>
        <c:axId val="4553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55536"/>
        <c:crosses val="autoZero"/>
        <c:auto val="1"/>
        <c:lblAlgn val="ctr"/>
        <c:lblOffset val="100"/>
        <c:noMultiLvlLbl val="0"/>
      </c:catAx>
      <c:valAx>
        <c:axId val="45535553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15135252902254007"/>
          <c:y val="0.1848483441880539"/>
          <c:w val="0.69729494195491992"/>
          <c:h val="0.141890266996991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DE COBERTURA BRUTA POR NIVELES</a:t>
            </a:r>
          </a:p>
          <a:p>
            <a:pPr>
              <a:defRPr/>
            </a:pPr>
            <a:r>
              <a:rPr lang="es-CO"/>
              <a:t>PERIODO 2018-2024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'CALC_TASAS DE COBERTURAS'!$C$68</c:f>
              <c:strCache>
                <c:ptCount val="1"/>
                <c:pt idx="0">
                  <c:v>PREESCOLAR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COBERTURAS'!$D$67:$J$67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COBERTURAS'!$D$68:$J$68</c:f>
              <c:numCache>
                <c:formatCode>0.00%</c:formatCode>
                <c:ptCount val="7"/>
                <c:pt idx="0">
                  <c:v>1.4256</c:v>
                </c:pt>
                <c:pt idx="1">
                  <c:v>1.4200999999999999</c:v>
                </c:pt>
                <c:pt idx="2">
                  <c:v>1.3080000000000001</c:v>
                </c:pt>
                <c:pt idx="3">
                  <c:v>1.1220481784739527</c:v>
                </c:pt>
                <c:pt idx="4">
                  <c:v>1.3069301056129108</c:v>
                </c:pt>
                <c:pt idx="5">
                  <c:v>1.3191628905318389</c:v>
                </c:pt>
                <c:pt idx="6">
                  <c:v>1.3005571542276373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'CALC_TASAS DE COBERTURAS'!$C$69</c:f>
              <c:strCache>
                <c:ptCount val="1"/>
                <c:pt idx="0">
                  <c:v>BASICA PRIMARIA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COBERTURAS'!$D$67:$J$67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COBERTURAS'!$D$69:$J$69</c:f>
              <c:numCache>
                <c:formatCode>0.00%</c:formatCode>
                <c:ptCount val="7"/>
                <c:pt idx="0">
                  <c:v>1.2241</c:v>
                </c:pt>
                <c:pt idx="1">
                  <c:v>1.2225999999999999</c:v>
                </c:pt>
                <c:pt idx="2">
                  <c:v>1.2153</c:v>
                </c:pt>
                <c:pt idx="3">
                  <c:v>1.2366164960866948</c:v>
                </c:pt>
                <c:pt idx="4">
                  <c:v>1.2203682807961012</c:v>
                </c:pt>
                <c:pt idx="5">
                  <c:v>1.2191028086719697</c:v>
                </c:pt>
                <c:pt idx="6">
                  <c:v>1.1989135529462664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'CALC_TASAS DE COBERTURAS'!$C$70</c:f>
              <c:strCache>
                <c:ptCount val="1"/>
                <c:pt idx="0">
                  <c:v>BASICA SECUNDARIA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COBERTURAS'!$D$67:$J$67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COBERTURAS'!$D$70:$J$70</c:f>
              <c:numCache>
                <c:formatCode>0.00%</c:formatCode>
                <c:ptCount val="7"/>
                <c:pt idx="0">
                  <c:v>1.1817</c:v>
                </c:pt>
                <c:pt idx="1">
                  <c:v>1.2039</c:v>
                </c:pt>
                <c:pt idx="2">
                  <c:v>1.2189000000000001</c:v>
                </c:pt>
                <c:pt idx="3">
                  <c:v>1.2549275274425375</c:v>
                </c:pt>
                <c:pt idx="4">
                  <c:v>1.2295223523352168</c:v>
                </c:pt>
                <c:pt idx="5">
                  <c:v>1.210490452900471</c:v>
                </c:pt>
                <c:pt idx="6">
                  <c:v>1.2231184829819757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'CALC_TASAS DE COBERTURAS'!$C$71</c:f>
              <c:strCache>
                <c:ptCount val="1"/>
                <c:pt idx="0">
                  <c:v>MEDIA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COBERTURAS'!$D$67:$J$67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COBERTURAS'!$D$71:$J$71</c:f>
              <c:numCache>
                <c:formatCode>0.00%</c:formatCode>
                <c:ptCount val="7"/>
                <c:pt idx="0">
                  <c:v>0.89880000000000004</c:v>
                </c:pt>
                <c:pt idx="1">
                  <c:v>0.91120000000000001</c:v>
                </c:pt>
                <c:pt idx="2">
                  <c:v>0.92220000000000002</c:v>
                </c:pt>
                <c:pt idx="3">
                  <c:v>0.98697068403908794</c:v>
                </c:pt>
                <c:pt idx="4">
                  <c:v>0.95967070851165004</c:v>
                </c:pt>
                <c:pt idx="5">
                  <c:v>0.97211452430659107</c:v>
                </c:pt>
                <c:pt idx="6">
                  <c:v>0.98116873412046035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'CALC_TASAS DE COBERTURAS'!$C$72</c:f>
              <c:strCache>
                <c:ptCount val="1"/>
                <c:pt idx="0">
                  <c:v>GENERAL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COBERTURAS'!$D$67:$J$67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COBERTURAS'!$D$72:$J$72</c:f>
              <c:numCache>
                <c:formatCode>0.00%</c:formatCode>
                <c:ptCount val="7"/>
                <c:pt idx="0">
                  <c:v>1.1707000000000001</c:v>
                </c:pt>
                <c:pt idx="1">
                  <c:v>1.1798</c:v>
                </c:pt>
                <c:pt idx="2">
                  <c:v>1.1748000000000001</c:v>
                </c:pt>
                <c:pt idx="3">
                  <c:v>1.1907629113860643</c:v>
                </c:pt>
                <c:pt idx="4">
                  <c:v>1.1867940486139956</c:v>
                </c:pt>
                <c:pt idx="5">
                  <c:v>1.1831871081465457</c:v>
                </c:pt>
                <c:pt idx="6">
                  <c:v>1.178694140813374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65328"/>
        <c:axId val="455352272"/>
      </c:lineChart>
      <c:catAx>
        <c:axId val="4553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52272"/>
        <c:crosses val="autoZero"/>
        <c:auto val="1"/>
        <c:lblAlgn val="ctr"/>
        <c:lblOffset val="100"/>
        <c:noMultiLvlLbl val="0"/>
      </c:catAx>
      <c:valAx>
        <c:axId val="455352272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6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DE COBERTURA NETA SIN EXTRAEDAD</a:t>
            </a:r>
            <a:r>
              <a:rPr lang="es-CO" baseline="0"/>
              <a:t> </a:t>
            </a:r>
            <a:r>
              <a:rPr lang="es-CO"/>
              <a:t>POR NIVELES</a:t>
            </a:r>
          </a:p>
          <a:p>
            <a:pPr>
              <a:defRPr/>
            </a:pPr>
            <a:r>
              <a:rPr lang="es-CO"/>
              <a:t>PERIODO 2018-2024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'CALC_TASAS DE COBERTURAS'!$C$75</c:f>
              <c:strCache>
                <c:ptCount val="1"/>
                <c:pt idx="0">
                  <c:v>PREESCOLAR 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COBERTURAS'!$D$74:$J$74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COBERTURAS'!$D$75:$J$75</c:f>
              <c:numCache>
                <c:formatCode>0.00%</c:formatCode>
                <c:ptCount val="7"/>
                <c:pt idx="0">
                  <c:v>0.74180000000000001</c:v>
                </c:pt>
                <c:pt idx="1">
                  <c:v>0.74060000000000004</c:v>
                </c:pt>
                <c:pt idx="2">
                  <c:v>0.72540000000000004</c:v>
                </c:pt>
                <c:pt idx="3">
                  <c:v>0.6981725406431708</c:v>
                </c:pt>
                <c:pt idx="4">
                  <c:v>0.73246707013171952</c:v>
                </c:pt>
                <c:pt idx="5">
                  <c:v>0.73569043644168852</c:v>
                </c:pt>
                <c:pt idx="6">
                  <c:v>0.71223902528623029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'CALC_TASAS DE COBERTURAS'!$C$76</c:f>
              <c:strCache>
                <c:ptCount val="1"/>
                <c:pt idx="0">
                  <c:v>PRIMARIA 6-10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COBERTURAS'!$D$74:$J$74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COBERTURAS'!$D$76:$J$76</c:f>
              <c:numCache>
                <c:formatCode>0.00%</c:formatCode>
                <c:ptCount val="7"/>
                <c:pt idx="0">
                  <c:v>1.0462</c:v>
                </c:pt>
                <c:pt idx="1">
                  <c:v>1.0467</c:v>
                </c:pt>
                <c:pt idx="2">
                  <c:v>1.0414000000000001</c:v>
                </c:pt>
                <c:pt idx="3">
                  <c:v>1.0569656833232992</c:v>
                </c:pt>
                <c:pt idx="4">
                  <c:v>1.0465752766907546</c:v>
                </c:pt>
                <c:pt idx="5">
                  <c:v>1.0425080084944029</c:v>
                </c:pt>
                <c:pt idx="6">
                  <c:v>1.0354898025406516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'CALC_TASAS DE COBERTURAS'!$C$77</c:f>
              <c:strCache>
                <c:ptCount val="1"/>
                <c:pt idx="0">
                  <c:v>SECUNDARIA 11-14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COBERTURAS'!$D$74:$J$74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COBERTURAS'!$D$77:$J$77</c:f>
              <c:numCache>
                <c:formatCode>0.00%</c:formatCode>
                <c:ptCount val="7"/>
                <c:pt idx="0">
                  <c:v>0.89890000000000003</c:v>
                </c:pt>
                <c:pt idx="1">
                  <c:v>0.9103</c:v>
                </c:pt>
                <c:pt idx="2">
                  <c:v>0.93479999999999996</c:v>
                </c:pt>
                <c:pt idx="3">
                  <c:v>0.9693280368730669</c:v>
                </c:pt>
                <c:pt idx="4">
                  <c:v>0.95043250367363019</c:v>
                </c:pt>
                <c:pt idx="5">
                  <c:v>0.95087899940945775</c:v>
                </c:pt>
                <c:pt idx="6">
                  <c:v>0.95275209225600432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'CALC_TASAS DE COBERTURAS'!$C$78</c:f>
              <c:strCache>
                <c:ptCount val="1"/>
                <c:pt idx="0">
                  <c:v>MEDIA 15-16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COBERTURAS'!$D$74:$J$74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COBERTURAS'!$D$78:$J$78</c:f>
              <c:numCache>
                <c:formatCode>0.00%</c:formatCode>
                <c:ptCount val="7"/>
                <c:pt idx="0">
                  <c:v>0.53410000000000002</c:v>
                </c:pt>
                <c:pt idx="1">
                  <c:v>0.54</c:v>
                </c:pt>
                <c:pt idx="2">
                  <c:v>0.56100000000000005</c:v>
                </c:pt>
                <c:pt idx="3">
                  <c:v>0.59315960912052113</c:v>
                </c:pt>
                <c:pt idx="4">
                  <c:v>0.59141702330004753</c:v>
                </c:pt>
                <c:pt idx="5">
                  <c:v>0.60951386817775122</c:v>
                </c:pt>
                <c:pt idx="6">
                  <c:v>0.62397250037363627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'CALC_TASAS DE COBERTURAS'!$C$79</c:f>
              <c:strCache>
                <c:ptCount val="1"/>
                <c:pt idx="0">
                  <c:v>GENERAL 5-16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COBERTURAS'!$D$74:$J$74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COBERTURAS'!$D$79:$J$79</c:f>
              <c:numCache>
                <c:formatCode>0.00%</c:formatCode>
                <c:ptCount val="7"/>
                <c:pt idx="0">
                  <c:v>0.88360000000000005</c:v>
                </c:pt>
                <c:pt idx="1">
                  <c:v>0.88919999999999999</c:v>
                </c:pt>
                <c:pt idx="2">
                  <c:v>0.89810000000000001</c:v>
                </c:pt>
                <c:pt idx="3">
                  <c:v>0.91926063216951359</c:v>
                </c:pt>
                <c:pt idx="4">
                  <c:v>0.91167506593467085</c:v>
                </c:pt>
                <c:pt idx="5">
                  <c:v>0.91373214750716103</c:v>
                </c:pt>
                <c:pt idx="6">
                  <c:v>0.91234829609387558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57168"/>
        <c:axId val="455366960"/>
      </c:lineChart>
      <c:catAx>
        <c:axId val="45535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66960"/>
        <c:crosses val="autoZero"/>
        <c:auto val="1"/>
        <c:lblAlgn val="ctr"/>
        <c:lblOffset val="100"/>
        <c:noMultiLvlLbl val="0"/>
      </c:catAx>
      <c:valAx>
        <c:axId val="45536696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5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DE COBERTURA NETA CON EXTRAEDAD POR NIVELES</a:t>
            </a:r>
          </a:p>
          <a:p>
            <a:pPr>
              <a:defRPr/>
            </a:pPr>
            <a:r>
              <a:rPr lang="es-CO"/>
              <a:t>PERIODO 2018-2024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'CALC_TASAS DE COBERTURAS'!$C$82</c:f>
              <c:strCache>
                <c:ptCount val="1"/>
                <c:pt idx="0">
                  <c:v>PREESCOLAR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COBERTURAS'!$D$81:$J$81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COBERTURAS'!$D$82:$J$82</c:f>
              <c:numCache>
                <c:formatCode>0.00%</c:formatCode>
                <c:ptCount val="7"/>
                <c:pt idx="0">
                  <c:v>0.83150000000000002</c:v>
                </c:pt>
                <c:pt idx="1">
                  <c:v>0.8397</c:v>
                </c:pt>
                <c:pt idx="2">
                  <c:v>0.81659999999999999</c:v>
                </c:pt>
                <c:pt idx="3">
                  <c:v>0.78485819390055778</c:v>
                </c:pt>
                <c:pt idx="4">
                  <c:v>0.82829002017325259</c:v>
                </c:pt>
                <c:pt idx="5">
                  <c:v>0.8006797042690198</c:v>
                </c:pt>
                <c:pt idx="6">
                  <c:v>0.77193412110451232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'CALC_TASAS DE COBERTURAS'!$C$83</c:f>
              <c:strCache>
                <c:ptCount val="1"/>
                <c:pt idx="0">
                  <c:v>PRIMARIA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COBERTURAS'!$D$81:$J$81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COBERTURAS'!$D$83:$J$83</c:f>
              <c:numCache>
                <c:formatCode>0.00%</c:formatCode>
                <c:ptCount val="7"/>
                <c:pt idx="0">
                  <c:v>1.2146999999999999</c:v>
                </c:pt>
                <c:pt idx="1">
                  <c:v>1.2125999999999999</c:v>
                </c:pt>
                <c:pt idx="2">
                  <c:v>1.2091000000000001</c:v>
                </c:pt>
                <c:pt idx="3">
                  <c:v>1.225671282360024</c:v>
                </c:pt>
                <c:pt idx="4">
                  <c:v>1.2054233788682689</c:v>
                </c:pt>
                <c:pt idx="5">
                  <c:v>1.2067211364263519</c:v>
                </c:pt>
                <c:pt idx="6">
                  <c:v>1.1945148845650004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'CALC_TASAS DE COBERTURAS'!$C$84</c:f>
              <c:strCache>
                <c:ptCount val="1"/>
                <c:pt idx="0">
                  <c:v>SECUNDARIA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COBERTURAS'!$D$81:$J$81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COBERTURAS'!$D$84:$J$84</c:f>
              <c:numCache>
                <c:formatCode>0.00%</c:formatCode>
                <c:ptCount val="7"/>
                <c:pt idx="0">
                  <c:v>1.1196999999999999</c:v>
                </c:pt>
                <c:pt idx="1">
                  <c:v>1.1408</c:v>
                </c:pt>
                <c:pt idx="2">
                  <c:v>1.1645000000000001</c:v>
                </c:pt>
                <c:pt idx="3">
                  <c:v>1.19605494572139</c:v>
                </c:pt>
                <c:pt idx="4">
                  <c:v>1.1722894669070307</c:v>
                </c:pt>
                <c:pt idx="5">
                  <c:v>1.1645795793522207</c:v>
                </c:pt>
                <c:pt idx="6">
                  <c:v>1.1729043388773703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'CALC_TASAS DE COBERTURAS'!$C$85</c:f>
              <c:strCache>
                <c:ptCount val="1"/>
                <c:pt idx="0">
                  <c:v>MEDIA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'CALC_TASAS DE COBERTURAS'!$D$81:$J$81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COBERTURAS'!$D$85:$J$85</c:f>
              <c:numCache>
                <c:formatCode>0.00%</c:formatCode>
                <c:ptCount val="7"/>
                <c:pt idx="0">
                  <c:v>0.59909999999999997</c:v>
                </c:pt>
                <c:pt idx="1">
                  <c:v>0.61099999999999999</c:v>
                </c:pt>
                <c:pt idx="2">
                  <c:v>0.62980000000000003</c:v>
                </c:pt>
                <c:pt idx="3">
                  <c:v>0.66541308854012438</c:v>
                </c:pt>
                <c:pt idx="4">
                  <c:v>0.66565620542082737</c:v>
                </c:pt>
                <c:pt idx="5">
                  <c:v>0.69135102892931699</c:v>
                </c:pt>
                <c:pt idx="6">
                  <c:v>0.70079210880286957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'CALC_TASAS DE COBERTURAS'!$C$86</c:f>
              <c:strCache>
                <c:ptCount val="1"/>
                <c:pt idx="0">
                  <c:v>GENERAL 5-16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'CALC_TASAS DE COBERTURAS'!$D$81:$J$81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2021-Septiembre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'CALC_TASAS DE COBERTURAS'!$D$86:$J$86</c:f>
              <c:numCache>
                <c:formatCode>0.00%</c:formatCode>
                <c:ptCount val="7"/>
                <c:pt idx="0">
                  <c:v>1.0450999999999999</c:v>
                </c:pt>
                <c:pt idx="1">
                  <c:v>1.0547</c:v>
                </c:pt>
                <c:pt idx="2">
                  <c:v>1.0629999999999999</c:v>
                </c:pt>
                <c:pt idx="3">
                  <c:v>1.0838952061313429</c:v>
                </c:pt>
                <c:pt idx="4">
                  <c:v>1.0717749563354837</c:v>
                </c:pt>
                <c:pt idx="5">
                  <c:v>1.0721461050017027</c:v>
                </c:pt>
                <c:pt idx="6">
                  <c:v>1.0696984005786851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60432"/>
        <c:axId val="455356080"/>
      </c:lineChart>
      <c:catAx>
        <c:axId val="4553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56080"/>
        <c:crosses val="autoZero"/>
        <c:auto val="1"/>
        <c:lblAlgn val="ctr"/>
        <c:lblOffset val="100"/>
        <c:noMultiLvlLbl val="0"/>
      </c:catAx>
      <c:valAx>
        <c:axId val="455356080"/>
        <c:scaling>
          <c:orientation val="minMax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cap="all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'EXTRAEDAD 2018-2024'!$Y$50</c:f>
              <c:strCache>
                <c:ptCount val="1"/>
                <c:pt idx="0">
                  <c:v>EXTRAEDAD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'EXTRAEDAD 2018-2024'!$Z$49:$AE$49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 Septiembre</c:v>
                </c:pt>
                <c:pt idx="4">
                  <c:v>2022</c:v>
                </c:pt>
                <c:pt idx="5">
                  <c:v>2023-Junio</c:v>
                </c:pt>
              </c:strCache>
            </c:strRef>
          </c:cat>
          <c:val>
            <c:numRef>
              <c:f>'EXTRAEDAD 2018-2024'!$Z$50:$AE$50</c:f>
              <c:numCache>
                <c:formatCode>General</c:formatCode>
                <c:ptCount val="6"/>
                <c:pt idx="0">
                  <c:v>13.22</c:v>
                </c:pt>
                <c:pt idx="1">
                  <c:v>13.01</c:v>
                </c:pt>
                <c:pt idx="2">
                  <c:v>13.37</c:v>
                </c:pt>
                <c:pt idx="3">
                  <c:v>11.88</c:v>
                </c:pt>
                <c:pt idx="4">
                  <c:v>11.38</c:v>
                </c:pt>
                <c:pt idx="5">
                  <c:v>12.43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76799664"/>
        <c:axId val="676797488"/>
      </c:lineChart>
      <c:catAx>
        <c:axId val="67679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6797488"/>
        <c:crosses val="autoZero"/>
        <c:auto val="1"/>
        <c:lblAlgn val="ctr"/>
        <c:lblOffset val="100"/>
        <c:noMultiLvlLbl val="0"/>
      </c:catAx>
      <c:valAx>
        <c:axId val="6767974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679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cap="all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'EXTRAEDAD 2018-2024'!$Y$30</c:f>
              <c:strCache>
                <c:ptCount val="1"/>
                <c:pt idx="0">
                  <c:v>EXTRAEDAD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'EXTRAEDAD 2018-2024'!$Z$29:$AE$29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2021- Septiembre</c:v>
                </c:pt>
                <c:pt idx="4">
                  <c:v>2022</c:v>
                </c:pt>
                <c:pt idx="5">
                  <c:v>2023-Octubre</c:v>
                </c:pt>
              </c:strCache>
            </c:strRef>
          </c:cat>
          <c:val>
            <c:numRef>
              <c:f>'EXTRAEDAD 2018-2024'!$Z$30:$AE$30</c:f>
              <c:numCache>
                <c:formatCode>General</c:formatCode>
                <c:ptCount val="6"/>
                <c:pt idx="0">
                  <c:v>13.22</c:v>
                </c:pt>
                <c:pt idx="1">
                  <c:v>13.01</c:v>
                </c:pt>
                <c:pt idx="2">
                  <c:v>13.37</c:v>
                </c:pt>
                <c:pt idx="3">
                  <c:v>11.88</c:v>
                </c:pt>
                <c:pt idx="4">
                  <c:v>11.38</c:v>
                </c:pt>
                <c:pt idx="5">
                  <c:v>11.96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76796944"/>
        <c:axId val="676802384"/>
      </c:lineChart>
      <c:catAx>
        <c:axId val="67679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6802384"/>
        <c:crosses val="autoZero"/>
        <c:auto val="1"/>
        <c:lblAlgn val="ctr"/>
        <c:lblOffset val="100"/>
        <c:noMultiLvlLbl val="0"/>
      </c:catAx>
      <c:valAx>
        <c:axId val="676802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6796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737908</xdr:colOff>
      <xdr:row>17</xdr:row>
      <xdr:rowOff>57150</xdr:rowOff>
    </xdr:from>
    <xdr:to>
      <xdr:col>9</xdr:col>
      <xdr:colOff>50987</xdr:colOff>
      <xdr:row>33</xdr:row>
      <xdr:rowOff>116542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155862</xdr:colOff>
      <xdr:row>14</xdr:row>
      <xdr:rowOff>155864</xdr:rowOff>
    </xdr:from>
    <xdr:to>
      <xdr:col>12</xdr:col>
      <xdr:colOff>450272</xdr:colOff>
      <xdr:row>38</xdr:row>
      <xdr:rowOff>138545</xdr:rowOff>
    </xdr:to>
    <xdr:graphicFrame macro="">
      <xdr:nvGraphicFramePr>
        <xdr:cNvPr id="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103909</xdr:colOff>
      <xdr:row>40</xdr:row>
      <xdr:rowOff>34637</xdr:rowOff>
    </xdr:from>
    <xdr:to>
      <xdr:col>12</xdr:col>
      <xdr:colOff>415636</xdr:colOff>
      <xdr:row>64</xdr:row>
      <xdr:rowOff>138545</xdr:rowOff>
    </xdr:to>
    <xdr:graphicFrame macro="">
      <xdr:nvGraphicFramePr>
        <xdr:cNvPr id="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69274</xdr:colOff>
      <xdr:row>14</xdr:row>
      <xdr:rowOff>0</xdr:rowOff>
    </xdr:from>
    <xdr:to>
      <xdr:col>18</xdr:col>
      <xdr:colOff>0</xdr:colOff>
      <xdr:row>35</xdr:row>
      <xdr:rowOff>138545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18</xdr:col>
      <xdr:colOff>17318</xdr:colOff>
      <xdr:row>61</xdr:row>
      <xdr:rowOff>51955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207308</xdr:colOff>
      <xdr:row>18</xdr:row>
      <xdr:rowOff>68356</xdr:rowOff>
    </xdr:from>
    <xdr:to>
      <xdr:col>23</xdr:col>
      <xdr:colOff>207308</xdr:colOff>
      <xdr:row>36</xdr:row>
      <xdr:rowOff>144556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11207</xdr:colOff>
      <xdr:row>1</xdr:row>
      <xdr:rowOff>89647</xdr:rowOff>
    </xdr:from>
    <xdr:to>
      <xdr:col>23</xdr:col>
      <xdr:colOff>11207</xdr:colOff>
      <xdr:row>16</xdr:row>
      <xdr:rowOff>143435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47</xdr:row>
      <xdr:rowOff>9525</xdr:rowOff>
    </xdr:from>
    <xdr:to>
      <xdr:col>7</xdr:col>
      <xdr:colOff>361950</xdr:colOff>
      <xdr:row>55</xdr:row>
      <xdr:rowOff>104775</xdr:rowOff>
    </xdr:to>
    <xdr:graphicFrame macro="">
      <xdr:nvGraphicFramePr>
        <xdr:cNvPr id="2" name="4 Gráfico">
          <a:extLst>
            <a:ext uri="{FF2B5EF4-FFF2-40B4-BE49-F238E27FC236}">
              <a16:creationId xmlns="" xmlns:a16="http://schemas.microsoft.com/office/drawing/2014/main" id="{1F1B173C-AD1E-499A-9837-CBA7FCB04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0</xdr:row>
      <xdr:rowOff>0</xdr:rowOff>
    </xdr:from>
    <xdr:to>
      <xdr:col>0</xdr:col>
      <xdr:colOff>950595</xdr:colOff>
      <xdr:row>3</xdr:row>
      <xdr:rowOff>171450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C0CA4771-FE5E-47BB-8487-0CA98CA00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0"/>
          <a:ext cx="84582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0.46589</cdr:x>
      <cdr:y>0.58148</cdr:y>
    </cdr:from>
    <cdr:to>
      <cdr:x>0.60984</cdr:x>
      <cdr:y>0.75296</cdr:y>
    </cdr:to>
    <cdr:sp macro="" textlink="#REF!">
      <cdr:nvSpPr>
        <cdr:cNvPr id="2" name="1 CuadroTexto"/>
        <cdr:cNvSpPr txBox="1"/>
      </cdr:nvSpPr>
      <cdr:spPr>
        <a:xfrm xmlns:a="http://schemas.openxmlformats.org/drawingml/2006/main">
          <a:off x="1710979" y="1560233"/>
          <a:ext cx="546446" cy="4606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FC75E0B3-43E4-4C96-96E9-668C71FEB17C}" type="TxLink">
            <a:rPr lang="es-MX" sz="1800">
              <a:latin typeface="Arial Black" pitchFamily="34" charset="0"/>
            </a:rPr>
            <a:pPr/>
            <a:t> </a:t>
          </a:fld>
          <a:endParaRPr lang="es-MX" sz="1800">
            <a:latin typeface="Arial Black" pitchFamily="34" charset="0"/>
          </a:endParaRPr>
        </a:p>
      </cdr:txBody>
    </cdr:sp>
  </cdr:relSizeAnchor>
  <cdr:relSizeAnchor xmlns:cdr="http://schemas.openxmlformats.org/drawingml/2006/chartDrawing">
    <cdr:from>
      <cdr:x>0.11111</cdr:x>
      <cdr:y>0.51817</cdr:y>
    </cdr:from>
    <cdr:to>
      <cdr:x>0.84516</cdr:x>
      <cdr:y>0.69266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382878" y="956403"/>
          <a:ext cx="2529487" cy="322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1400">
              <a:latin typeface="Arial Narrow" pitchFamily="34" charset="0"/>
            </a:rPr>
            <a:t>Porcentaje</a:t>
          </a:r>
          <a:r>
            <a:rPr lang="es-MX" sz="1400" baseline="0">
              <a:latin typeface="Arial Narrow" pitchFamily="34" charset="0"/>
            </a:rPr>
            <a:t> alcanzado frente a la Meta</a:t>
          </a:r>
          <a:endParaRPr lang="es-MX" sz="1400"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0.08332</cdr:x>
      <cdr:y>0.52174</cdr:y>
    </cdr:from>
    <cdr:to>
      <cdr:x>0.29598</cdr:x>
      <cdr:y>0.61759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95275" y="1400176"/>
          <a:ext cx="7715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0.08613</cdr:x>
      <cdr:y>0.44006</cdr:y>
    </cdr:from>
    <cdr:to>
      <cdr:x>0.1892</cdr:x>
      <cdr:y>0.54299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304800" y="1181101"/>
          <a:ext cx="3619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000" b="0">
              <a:latin typeface="Arial Narrow" pitchFamily="34" charset="0"/>
            </a:rPr>
            <a:t>0%</a:t>
          </a:r>
        </a:p>
      </cdr:txBody>
    </cdr:sp>
  </cdr:relSizeAnchor>
  <cdr:relSizeAnchor xmlns:cdr="http://schemas.openxmlformats.org/drawingml/2006/chartDrawing">
    <cdr:from>
      <cdr:x>0.80808</cdr:x>
      <cdr:y>0.44006</cdr:y>
    </cdr:from>
    <cdr:to>
      <cdr:x>0.94015</cdr:x>
      <cdr:y>0.55007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3009900" y="1181101"/>
          <a:ext cx="4953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000">
              <a:latin typeface="Arial Narrow" pitchFamily="34" charset="0"/>
            </a:rPr>
            <a:t>100%</a:t>
          </a:r>
        </a:p>
      </cdr:txBody>
    </cdr:sp>
  </cdr:relSizeAnchor>
  <cdr:relSizeAnchor xmlns:cdr="http://schemas.openxmlformats.org/drawingml/2006/chartDrawing">
    <cdr:from>
      <cdr:x>0.21575</cdr:x>
      <cdr:y>0.60225</cdr:y>
    </cdr:from>
    <cdr:to>
      <cdr:x>0.2138</cdr:x>
      <cdr:y>0.60466</cdr:y>
    </cdr:to>
    <cdr:sp macro="" textlink="FORMA!$B$47">
      <cdr:nvSpPr>
        <cdr:cNvPr id="7" name="6 CuadroTexto"/>
        <cdr:cNvSpPr txBox="1"/>
      </cdr:nvSpPr>
      <cdr:spPr>
        <a:xfrm xmlns:a="http://schemas.openxmlformats.org/drawingml/2006/main">
          <a:off x="885824" y="1775495"/>
          <a:ext cx="153352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fld id="{C18F2577-5DBA-4853-9DEE-277DDD251FE6}" type="TxLink">
            <a:rPr lang="es-CO" sz="44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es-CO" sz="44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24</xdr:row>
      <xdr:rowOff>1</xdr:rowOff>
    </xdr:from>
    <xdr:to>
      <xdr:col>13</xdr:col>
      <xdr:colOff>0</xdr:colOff>
      <xdr:row>42</xdr:row>
      <xdr:rowOff>76201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581268AF-9679-4BB0-905C-1DCA83C51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44287</xdr:colOff>
      <xdr:row>125</xdr:row>
      <xdr:rowOff>126617</xdr:rowOff>
    </xdr:from>
    <xdr:to>
      <xdr:col>13</xdr:col>
      <xdr:colOff>1394733</xdr:colOff>
      <xdr:row>148</xdr:row>
      <xdr:rowOff>6804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3078</xdr:colOff>
      <xdr:row>64</xdr:row>
      <xdr:rowOff>180774</xdr:rowOff>
    </xdr:from>
    <xdr:to>
      <xdr:col>13</xdr:col>
      <xdr:colOff>1374321</xdr:colOff>
      <xdr:row>87</xdr:row>
      <xdr:rowOff>95250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33301</xdr:colOff>
      <xdr:row>107</xdr:row>
      <xdr:rowOff>90417</xdr:rowOff>
    </xdr:from>
    <xdr:to>
      <xdr:col>13</xdr:col>
      <xdr:colOff>1402897</xdr:colOff>
      <xdr:row>124</xdr:row>
      <xdr:rowOff>57150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99486</xdr:colOff>
      <xdr:row>88</xdr:row>
      <xdr:rowOff>153078</xdr:rowOff>
    </xdr:from>
    <xdr:to>
      <xdr:col>13</xdr:col>
      <xdr:colOff>1393533</xdr:colOff>
      <xdr:row>106</xdr:row>
      <xdr:rowOff>52028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705968</xdr:colOff>
      <xdr:row>45</xdr:row>
      <xdr:rowOff>23532</xdr:rowOff>
    </xdr:from>
    <xdr:to>
      <xdr:col>31</xdr:col>
      <xdr:colOff>414618</xdr:colOff>
      <xdr:row>59</xdr:row>
      <xdr:rowOff>112058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739589</xdr:colOff>
      <xdr:row>24</xdr:row>
      <xdr:rowOff>57709</xdr:rowOff>
    </xdr:from>
    <xdr:to>
      <xdr:col>31</xdr:col>
      <xdr:colOff>448239</xdr:colOff>
      <xdr:row>38</xdr:row>
      <xdr:rowOff>166966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739587</xdr:colOff>
      <xdr:row>7</xdr:row>
      <xdr:rowOff>78441</xdr:rowOff>
    </xdr:from>
    <xdr:to>
      <xdr:col>31</xdr:col>
      <xdr:colOff>448237</xdr:colOff>
      <xdr:row>21</xdr:row>
      <xdr:rowOff>187698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13607</xdr:colOff>
      <xdr:row>4</xdr:row>
      <xdr:rowOff>54428</xdr:rowOff>
    </xdr:from>
    <xdr:to>
      <xdr:col>14</xdr:col>
      <xdr:colOff>571500</xdr:colOff>
      <xdr:row>17</xdr:row>
      <xdr:rowOff>122464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1877785</xdr:colOff>
      <xdr:row>18</xdr:row>
      <xdr:rowOff>235401</xdr:rowOff>
    </xdr:from>
    <xdr:to>
      <xdr:col>14</xdr:col>
      <xdr:colOff>721179</xdr:colOff>
      <xdr:row>35</xdr:row>
      <xdr:rowOff>95249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712643</xdr:colOff>
      <xdr:row>4</xdr:row>
      <xdr:rowOff>128154</xdr:rowOff>
    </xdr:from>
    <xdr:to>
      <xdr:col>16</xdr:col>
      <xdr:colOff>312594</xdr:colOff>
      <xdr:row>29</xdr:row>
      <xdr:rowOff>123824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</xdr:colOff>
      <xdr:row>32</xdr:row>
      <xdr:rowOff>1</xdr:rowOff>
    </xdr:from>
    <xdr:to>
      <xdr:col>7</xdr:col>
      <xdr:colOff>304801</xdr:colOff>
      <xdr:row>68</xdr:row>
      <xdr:rowOff>152401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7</xdr:row>
      <xdr:rowOff>0</xdr:rowOff>
    </xdr:from>
    <xdr:to>
      <xdr:col>17</xdr:col>
      <xdr:colOff>361951</xdr:colOff>
      <xdr:row>19</xdr:row>
      <xdr:rowOff>38100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SCE2016_EE_Cartagena06.04.20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&#241;o%202021\RESULTADOS%20CLASIFICACION%20SABER%2011_2014-2020%20VERSIONES%20DESCARGADA%20PLATAFORMA%203.03.2021%20Version%202.1%20trabajo%20privado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RESULTADOS%20CLASIFICACION%20SABER%2011_2014-2020%20VERSIONES%20DESCARGADA%20PLATAFORMA%203.03.2021%20Version%202.1%20trabajo%20privad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cuments/Matricula%20IDCOL%20_31.10.20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\Documents\Matricula%20IDCOL%20_31.10.201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TRICULA_CORTE_AGOSTO_30_2020%20Consult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.CARTAGENA\AppData\Local\Microsoft\Windows\INetCache\Content.Outlook\WY53ZVBC\Directorio%2031%20de%20Abril%202017%20SEDCARTAGENA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tricula%2031.10.2022%20segun%20tipo%20de%20discaspacidad%20por%20I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pia%206.07.2023\matricula%2031.10.2022%20segun%20tipo%20de%20discaspacidad%20por%20I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.CARTAGENA\AppData\Local\Microsoft\Windows\INetCache\Content.Outlook\WY53ZVBC\matricula%2030%20de%20Abril%20de%202017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rectorio%20sede_24-06-2020_10-14%20PARA%20PUBLICAR%20WE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SCE2016_EE_Cartagena06.04.2016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delrio.CARTAGENA\Downloads\DIRECTORIO%20CON%20MATRICULA%20A%2031.03.2018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tr_31.10.2022_grado%20genero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pia%206.07.2023\matr_31.10.2022_grado%20genero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sercion%202017-2020%20sector%20Oficial%20por%20IE%20tipo%20de%20zona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&#241;o%202021\Desercion%202017-2020%20sector%20Oficial%20por%20IE%20tipo%20de%20zona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gina%20web%20estadisticas\MAtr%20y%20grado%2011%20corte%20a%2031.10.2015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tricula%20corte%20a%2030%20de%20junio%20de%202019...boletin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cuments/Planta%20a%20octubre%2031%20de%202015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\Documents\Planta%20a%20octubre%2031%20de%202015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delrio.CARTAGENA/Configuraci&#243;n%20local/Archivos%20temporales%20de%20Internet/Content.Outlook/5CAA31V6/_CLASIF%20CATEGORIAS%202014%20ICFES%20SABER%2011-2_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jdelrio\CONFIG~1\Temp\Rar$DI02.531\D_VIEJO\Estadisticas\2005\D_VIEJO\Estadisticas\2003\para%20la%20revist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jdelrio.CARTAGENA\Configuraci&#243;n%20local\Archivos%20temporales%20de%20Internet\Content.Outlook\5CAA31V6\_CLASIF%20CATEGORIAS%202014%20ICFES%20SABER%2011-2_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cuments/josedelrion/escritorio/Escritorio14.08.2018/respuesta%20CCV_2017/ccv2016_2017/Matricula%2031%2010%202016_boletin%20estadistico%2004.04.2017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.CARTAGENA\AppData\Roaming\Microsoft\Excel\respuesta%20CCV_2017\ccv2016_2017\Matricula%2031%2010%202016_boletin%20estadistico%2004.04.2017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ABAJO%20EN%20CASA\Matricula%20corte%20a%2030%20de%20junio%20de%202019...boletin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jdelrio\CONFIG~1\Temp\Rar$DI02.531\Documents%20and%20Settings\aperez\Mis%20documentos\D_VIEJO\Estadisticas\2005\D_VIEJO\Estadisticas\2003\para%20la%20revist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nperez\AppData\Roaming\Microsoft\Excel\Documents%20and%20Settings\aperez\Mis%20documentos\D_VIEJO\Estadisticas\2005\D_VIEJO\Estadisticas\2003\para%20la%20revist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nperez\AppData\Roaming\Microsoft\Excel\Documents%20and%20Settings\aperez\Mis%20documentos\D_VIEJO\Estadisticas\2005\D_VIEJO\Estadisticas\2003\para%20la%20revist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.CARTAGENA\AppData\Roaming\Microsoft\Excel\MAtrciula%2031.10.2017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pia%206.07.2023\zabaleta%2031.03.2023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RECTORIO%20DE%20IE%20CARTAGENA%20MATRICULA%2030%20DE%20SEPTIEMBRE%20DE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nperez\AppData\Roaming\Microsoft\Excel\D_VIEJO\Estadisticas\2005\D_VIEJO\Estadisticas\2003\para%20la%20revist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rectorio%20con%20matricula%2031.10.2019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delrio.CARTAGENA\Downloads\Users\jdelrio.CARTAGENA\Documents\Matr%2031.03.2018%20y%20sus%20forma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pia%206.07.2023\RESPUESTA%20CLARENA%20GARCIA%2027.03.202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OneDrive%20-%20mineducacion.gov.co/Documentos/matricula%20corte%2031.10.202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resultados%20Saber%2011_2019-2023_MOD%2015.12.2023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ultados%20Saber%2011%20descargados%2029.12.2022%20modificados%203.01.2023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Resultados%20Saber%2011%20descargados%2029.12.2022%20modificados%203.01.2023%20modif%20(2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abarcasc/Downloads/RESULTADOS%20CLASIFICACION%20SABER%2011_2014-2020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7\MAtrciula%2031.10.2017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probacion_Reprobacion_Desercion_Repitencia_25.02.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nperez\AppData\Roaming\Microsoft\Excel\D_VIEJO\Estadisticas\2005\D_VIEJO\Estadisticas\2003\para%20la%20revist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&#241;o%202021\Aprobacion_Reprobacion_Desercion_Repitencia_25.02.202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tuacion%20academica%20202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pia%206.07.2023\situacion%20academica%20202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cuments/SITUACION%20ACADEMICA%202010-2014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\Documents\SITUACION%20ACADEMICA%202010-2014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cuments/josedelrion/escritorio/Escritorio14.08.2018/respuesta%20CCV_2017/ccv2016_2017/para%20respuesta%20ccv16.03.2017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delrio.CARTAGENA\AppData\Roaming\Microsoft\Excel\respuesta%20CCV_2017\ccv2016_2017\para%20respuesta%20ccv16.03.2017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OneDrive%20-%20mineducacion.gov.co/Documentos/Matricula%20&amp;%20Situacion%20Academica%20Pasacaballos%202023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probacion_Reprobacion_Desercion_Repitencia_17.02.2020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comparativo%20indice%202017-2019%20colegios%20cartagena-Oficiales%20MODIFICADO%20VERSION3_20.08.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rectorio_16.11.2016%20con%20Matricula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on/BOLETIN%20ESTADISTICO%20EDUCACION%20CARTAGENA%20CORTE%20A%2031.12.202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esktop/ccv2023_28.03/SOPORTE%20%20CCV_28.03.2023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DIRECTORIO%20CORTE%2030%20DE%20SEPTIEMBRE%20DE%202020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seguimiento_a_matricula_2024_junio_30_ME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Downloads/8COBERTURA%20EN%20CIFRAS%20ETC%20AGOSTO%20%202023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elrio/OneDrive%20-%20mineducacion.gov.co/Documentos/Respuesta%20%232%20Oficio%20AMC-OFI-0079440-2024_%20Loc.%20Historica_25.07.2024.docx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BOLETIN%2031.12.2023/SOPORTE%20BOLETIN%20ESTADISTICO%20EDUCACION%20CARTAGENA%20CORTE%20A%2031.12.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jdelrio.CARTAGENA\Desktop\Resultados%20Saber%203,5,9,11%20a%202015-%20con%20portad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jdelrio.CARTAGENA\Desktop\Resultados%20Saber%203,5,9,11%20a%202015-%20con%20portad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ULTADOS%20CLASIFICACION%20SABER%2011_2014-2020%20VERSIONES%20DESCARGADA%20PLATAFORMA%203.03.2021%20Version%202.1%20trabajo%20priva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HOJA DE TRABAJO1"/>
      <sheetName val="trab1"/>
      <sheetName val="ref1"/>
      <sheetName val="ref2"/>
      <sheetName val="Hoja6"/>
      <sheetName val="trabLIVIS"/>
      <sheetName val="2015ISCE"/>
      <sheetName val="trabLIVIS (2)"/>
      <sheetName val="Hoja2"/>
      <sheetName val="Hoja3"/>
      <sheetName val="Hoja4"/>
      <sheetName val="Hoja5"/>
      <sheetName val="Hoja1"/>
      <sheetName val="Hoja7"/>
      <sheetName val="Hoja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113001012788</v>
          </cell>
          <cell r="B2" t="str">
            <v>OFICIAL</v>
          </cell>
        </row>
        <row r="3">
          <cell r="A3">
            <v>113001007296</v>
          </cell>
          <cell r="B3" t="str">
            <v>OFICIAL</v>
          </cell>
        </row>
        <row r="4">
          <cell r="A4">
            <v>113001000143</v>
          </cell>
          <cell r="B4" t="str">
            <v>OFICIAL</v>
          </cell>
        </row>
        <row r="5">
          <cell r="A5">
            <v>213001000083</v>
          </cell>
          <cell r="B5" t="str">
            <v>OFICIAL</v>
          </cell>
        </row>
        <row r="6">
          <cell r="A6">
            <v>213001001951</v>
          </cell>
          <cell r="B6" t="str">
            <v>OFICIAL</v>
          </cell>
        </row>
        <row r="7">
          <cell r="A7">
            <v>113001000160</v>
          </cell>
          <cell r="B7" t="str">
            <v>OFICIAL</v>
          </cell>
        </row>
        <row r="8">
          <cell r="A8">
            <v>113001003967</v>
          </cell>
          <cell r="B8" t="str">
            <v>OFICIAL</v>
          </cell>
        </row>
        <row r="9">
          <cell r="A9">
            <v>113001012711</v>
          </cell>
          <cell r="B9" t="str">
            <v>OFICIAL</v>
          </cell>
        </row>
        <row r="10">
          <cell r="A10">
            <v>113001000241</v>
          </cell>
          <cell r="B10" t="str">
            <v>OFICIAL</v>
          </cell>
        </row>
        <row r="11">
          <cell r="A11">
            <v>113001000348</v>
          </cell>
          <cell r="B11" t="str">
            <v>OFICIAL</v>
          </cell>
        </row>
        <row r="12">
          <cell r="A12">
            <v>113001000429</v>
          </cell>
          <cell r="B12" t="str">
            <v>OFICIAL</v>
          </cell>
        </row>
        <row r="13">
          <cell r="A13">
            <v>113001001981</v>
          </cell>
          <cell r="B13" t="str">
            <v>OFICIAL</v>
          </cell>
        </row>
        <row r="14">
          <cell r="A14">
            <v>113001000437</v>
          </cell>
          <cell r="B14" t="str">
            <v>OFICIAL</v>
          </cell>
        </row>
        <row r="15">
          <cell r="A15">
            <v>113001000721</v>
          </cell>
          <cell r="B15" t="str">
            <v>OFICIAL</v>
          </cell>
        </row>
        <row r="16">
          <cell r="A16">
            <v>113001000739</v>
          </cell>
          <cell r="B16" t="str">
            <v>OFICIAL</v>
          </cell>
        </row>
        <row r="17">
          <cell r="A17">
            <v>113001002081</v>
          </cell>
          <cell r="B17" t="str">
            <v>OFICIAL</v>
          </cell>
        </row>
        <row r="18">
          <cell r="A18">
            <v>113001002553</v>
          </cell>
          <cell r="B18" t="str">
            <v>OFICIAL</v>
          </cell>
        </row>
        <row r="19">
          <cell r="A19">
            <v>113001005889</v>
          </cell>
          <cell r="B19" t="str">
            <v>OFICIAL</v>
          </cell>
        </row>
        <row r="20">
          <cell r="A20">
            <v>113001007806</v>
          </cell>
          <cell r="B20" t="str">
            <v>OFICIAL</v>
          </cell>
        </row>
        <row r="21">
          <cell r="A21">
            <v>113001008217</v>
          </cell>
          <cell r="B21" t="str">
            <v>OFICIAL</v>
          </cell>
        </row>
        <row r="22">
          <cell r="A22">
            <v>113001000771</v>
          </cell>
          <cell r="B22" t="str">
            <v>OFICIAL</v>
          </cell>
        </row>
        <row r="23">
          <cell r="A23">
            <v>113001000275</v>
          </cell>
          <cell r="B23" t="str">
            <v>OFICIAL</v>
          </cell>
        </row>
        <row r="24">
          <cell r="A24">
            <v>113001000852</v>
          </cell>
          <cell r="B24" t="str">
            <v>OFICIAL</v>
          </cell>
        </row>
        <row r="25">
          <cell r="A25">
            <v>113001000798</v>
          </cell>
          <cell r="B25" t="str">
            <v>OFICIAL</v>
          </cell>
        </row>
        <row r="26">
          <cell r="A26">
            <v>113001000836</v>
          </cell>
          <cell r="B26" t="str">
            <v>OFICIAL</v>
          </cell>
        </row>
        <row r="27">
          <cell r="A27">
            <v>113001002871</v>
          </cell>
          <cell r="B27" t="str">
            <v>OFICIAL</v>
          </cell>
        </row>
        <row r="28">
          <cell r="A28">
            <v>113001000879</v>
          </cell>
          <cell r="B28" t="str">
            <v>OFICIAL</v>
          </cell>
        </row>
        <row r="29">
          <cell r="A29">
            <v>113001000178</v>
          </cell>
          <cell r="B29" t="str">
            <v>OFICIAL</v>
          </cell>
        </row>
        <row r="30">
          <cell r="A30">
            <v>113001000186</v>
          </cell>
          <cell r="B30" t="str">
            <v>OFICIAL</v>
          </cell>
        </row>
        <row r="31">
          <cell r="A31">
            <v>113001000208</v>
          </cell>
          <cell r="B31" t="str">
            <v>OFICIAL</v>
          </cell>
        </row>
        <row r="32">
          <cell r="A32">
            <v>113001001336</v>
          </cell>
          <cell r="B32" t="str">
            <v>OFICIAL</v>
          </cell>
        </row>
        <row r="33">
          <cell r="A33">
            <v>113001001450</v>
          </cell>
          <cell r="B33" t="str">
            <v>OFICIAL</v>
          </cell>
        </row>
        <row r="34">
          <cell r="A34">
            <v>313001000118</v>
          </cell>
          <cell r="B34" t="str">
            <v>OFICIAL</v>
          </cell>
        </row>
        <row r="35">
          <cell r="A35">
            <v>113001001484</v>
          </cell>
          <cell r="B35" t="str">
            <v>OFICIAL</v>
          </cell>
        </row>
        <row r="36">
          <cell r="A36">
            <v>113001003754</v>
          </cell>
          <cell r="B36" t="str">
            <v>OFICIAL</v>
          </cell>
        </row>
        <row r="37">
          <cell r="A37">
            <v>113001007709</v>
          </cell>
          <cell r="B37" t="str">
            <v>OFICIAL</v>
          </cell>
        </row>
        <row r="38">
          <cell r="A38">
            <v>113001008926</v>
          </cell>
          <cell r="B38" t="str">
            <v>OFICIAL</v>
          </cell>
        </row>
        <row r="39">
          <cell r="A39">
            <v>113001001492</v>
          </cell>
          <cell r="B39" t="str">
            <v>OFICIAL</v>
          </cell>
        </row>
        <row r="40">
          <cell r="A40">
            <v>113001000712</v>
          </cell>
          <cell r="B40" t="str">
            <v>OFICIAL</v>
          </cell>
        </row>
        <row r="41">
          <cell r="A41">
            <v>113001001786</v>
          </cell>
          <cell r="B41" t="str">
            <v>OFICIAL</v>
          </cell>
        </row>
        <row r="42">
          <cell r="A42">
            <v>113001008225</v>
          </cell>
          <cell r="B42" t="str">
            <v>OFICIAL</v>
          </cell>
        </row>
        <row r="43">
          <cell r="A43">
            <v>113001001581</v>
          </cell>
          <cell r="B43" t="str">
            <v>OFICIAL</v>
          </cell>
        </row>
        <row r="44">
          <cell r="A44">
            <v>113001001697</v>
          </cell>
          <cell r="B44" t="str">
            <v>OFICIAL</v>
          </cell>
        </row>
        <row r="45">
          <cell r="A45">
            <v>113001007121</v>
          </cell>
          <cell r="B45" t="str">
            <v>OFICIAL</v>
          </cell>
        </row>
        <row r="46">
          <cell r="A46">
            <v>113001001719</v>
          </cell>
          <cell r="B46" t="str">
            <v>OFICIAL</v>
          </cell>
        </row>
        <row r="47">
          <cell r="A47">
            <v>113001006818</v>
          </cell>
          <cell r="B47" t="str">
            <v>OFICIAL</v>
          </cell>
        </row>
        <row r="48">
          <cell r="A48">
            <v>113001008195</v>
          </cell>
          <cell r="B48" t="str">
            <v>OFICIAL</v>
          </cell>
        </row>
        <row r="49">
          <cell r="A49">
            <v>113001001727</v>
          </cell>
          <cell r="B49" t="str">
            <v>OFICIAL</v>
          </cell>
        </row>
        <row r="50">
          <cell r="A50">
            <v>113001001646</v>
          </cell>
          <cell r="B50" t="str">
            <v>OFICIAL</v>
          </cell>
        </row>
        <row r="51">
          <cell r="A51">
            <v>113001001816</v>
          </cell>
          <cell r="B51" t="str">
            <v>OFICIAL</v>
          </cell>
        </row>
        <row r="52">
          <cell r="A52">
            <v>113001000151</v>
          </cell>
          <cell r="B52" t="str">
            <v>OFICIAL</v>
          </cell>
        </row>
        <row r="53">
          <cell r="A53">
            <v>113001001352</v>
          </cell>
          <cell r="B53" t="str">
            <v>OFICIAL</v>
          </cell>
        </row>
        <row r="54">
          <cell r="A54">
            <v>113001002162</v>
          </cell>
          <cell r="B54" t="str">
            <v>OFICIAL</v>
          </cell>
        </row>
        <row r="55">
          <cell r="A55">
            <v>113001001972</v>
          </cell>
          <cell r="B55" t="str">
            <v>OFICIAL</v>
          </cell>
        </row>
        <row r="56">
          <cell r="A56">
            <v>113001002057</v>
          </cell>
          <cell r="B56" t="str">
            <v>OFICIAL</v>
          </cell>
        </row>
        <row r="57">
          <cell r="A57">
            <v>113001001573</v>
          </cell>
          <cell r="B57" t="str">
            <v>OFICIAL</v>
          </cell>
        </row>
        <row r="58">
          <cell r="A58">
            <v>113001001590</v>
          </cell>
          <cell r="B58" t="str">
            <v>OFICIAL</v>
          </cell>
        </row>
        <row r="59">
          <cell r="A59">
            <v>113001002481</v>
          </cell>
          <cell r="B59" t="str">
            <v>OFICIAL</v>
          </cell>
        </row>
        <row r="60">
          <cell r="A60">
            <v>113001027157</v>
          </cell>
          <cell r="B60" t="str">
            <v>OFICIAL</v>
          </cell>
        </row>
        <row r="61">
          <cell r="A61">
            <v>113001002120</v>
          </cell>
          <cell r="B61" t="str">
            <v>OFICIAL</v>
          </cell>
        </row>
        <row r="62">
          <cell r="A62">
            <v>113001000267</v>
          </cell>
          <cell r="B62" t="str">
            <v>OFICIAL</v>
          </cell>
        </row>
        <row r="63">
          <cell r="A63">
            <v>113001002880</v>
          </cell>
          <cell r="B63" t="str">
            <v>OFICIAL</v>
          </cell>
        </row>
        <row r="64">
          <cell r="A64">
            <v>213001008084</v>
          </cell>
          <cell r="B64" t="str">
            <v>OFICIAL</v>
          </cell>
        </row>
        <row r="65">
          <cell r="A65">
            <v>113001002138</v>
          </cell>
          <cell r="B65" t="str">
            <v>OFICIAL</v>
          </cell>
        </row>
        <row r="66">
          <cell r="A66">
            <v>113001002413</v>
          </cell>
          <cell r="B66" t="str">
            <v>OFICIAL</v>
          </cell>
        </row>
        <row r="67">
          <cell r="A67">
            <v>113001000101</v>
          </cell>
          <cell r="B67" t="str">
            <v>OFICIAL</v>
          </cell>
        </row>
        <row r="68">
          <cell r="A68">
            <v>113001000313</v>
          </cell>
          <cell r="B68" t="str">
            <v>OFICIAL</v>
          </cell>
        </row>
        <row r="69">
          <cell r="A69">
            <v>113001002626</v>
          </cell>
          <cell r="B69" t="str">
            <v>OFICIAL</v>
          </cell>
        </row>
        <row r="70">
          <cell r="A70">
            <v>113001002812</v>
          </cell>
          <cell r="B70" t="str">
            <v>OFICIAL</v>
          </cell>
        </row>
        <row r="71">
          <cell r="A71">
            <v>113001001964</v>
          </cell>
          <cell r="B71" t="str">
            <v>OFICIAL</v>
          </cell>
        </row>
        <row r="72">
          <cell r="A72">
            <v>113001002596</v>
          </cell>
          <cell r="B72" t="str">
            <v>OFICIAL</v>
          </cell>
        </row>
        <row r="73">
          <cell r="A73">
            <v>113001002651</v>
          </cell>
          <cell r="B73" t="str">
            <v>OFICIAL</v>
          </cell>
        </row>
        <row r="74">
          <cell r="A74">
            <v>113001002952</v>
          </cell>
          <cell r="B74" t="str">
            <v>OFICIAL</v>
          </cell>
        </row>
        <row r="75">
          <cell r="A75">
            <v>113001020969</v>
          </cell>
          <cell r="B75" t="str">
            <v>OFICIAL</v>
          </cell>
        </row>
        <row r="76">
          <cell r="A76">
            <v>113001002979</v>
          </cell>
          <cell r="B76" t="str">
            <v>OFICIAL</v>
          </cell>
        </row>
        <row r="77">
          <cell r="A77">
            <v>113001000224</v>
          </cell>
          <cell r="B77" t="str">
            <v>OFICIAL</v>
          </cell>
        </row>
        <row r="78">
          <cell r="A78">
            <v>113001003053</v>
          </cell>
          <cell r="B78" t="str">
            <v>OFICIAL</v>
          </cell>
        </row>
        <row r="79">
          <cell r="A79">
            <v>113001003797</v>
          </cell>
          <cell r="B79" t="str">
            <v>OFICIAL</v>
          </cell>
        </row>
        <row r="80">
          <cell r="A80">
            <v>113001007083</v>
          </cell>
          <cell r="B80" t="str">
            <v>OFICIAL</v>
          </cell>
        </row>
        <row r="81">
          <cell r="A81">
            <v>113001003061</v>
          </cell>
          <cell r="B81" t="str">
            <v>OFICIAL</v>
          </cell>
        </row>
        <row r="82">
          <cell r="A82">
            <v>113001000810</v>
          </cell>
          <cell r="B82" t="str">
            <v>OFICIAL</v>
          </cell>
        </row>
        <row r="83">
          <cell r="A83">
            <v>113001003126</v>
          </cell>
          <cell r="B83" t="str">
            <v>OFICIAL</v>
          </cell>
        </row>
        <row r="84">
          <cell r="A84">
            <v>113001003274</v>
          </cell>
          <cell r="B84" t="str">
            <v>OFICIAL</v>
          </cell>
        </row>
        <row r="85">
          <cell r="A85">
            <v>113001005757</v>
          </cell>
          <cell r="B85" t="str">
            <v>OFICIAL</v>
          </cell>
        </row>
        <row r="86">
          <cell r="A86">
            <v>113001006826</v>
          </cell>
          <cell r="B86" t="str">
            <v>OFICIAL</v>
          </cell>
        </row>
        <row r="87">
          <cell r="A87">
            <v>113001003771</v>
          </cell>
          <cell r="B87" t="str">
            <v>OFICIAL</v>
          </cell>
        </row>
        <row r="88">
          <cell r="A88">
            <v>113001005200</v>
          </cell>
          <cell r="B88" t="str">
            <v>OFICIAL</v>
          </cell>
        </row>
        <row r="89">
          <cell r="A89">
            <v>113001006010</v>
          </cell>
          <cell r="B89" t="str">
            <v>OFICIAL</v>
          </cell>
        </row>
        <row r="90">
          <cell r="A90">
            <v>113001004149</v>
          </cell>
          <cell r="B90" t="str">
            <v>OFICIAL</v>
          </cell>
        </row>
        <row r="91">
          <cell r="A91">
            <v>313001008569</v>
          </cell>
          <cell r="B91" t="str">
            <v>OFICIAL</v>
          </cell>
        </row>
        <row r="92">
          <cell r="A92">
            <v>113001008284</v>
          </cell>
          <cell r="B92" t="str">
            <v>OFICIAL</v>
          </cell>
        </row>
        <row r="93">
          <cell r="A93">
            <v>113001004254</v>
          </cell>
          <cell r="B93" t="str">
            <v>OFICIAL</v>
          </cell>
        </row>
        <row r="94">
          <cell r="A94">
            <v>113001001654</v>
          </cell>
          <cell r="B94" t="str">
            <v>OFICIAL</v>
          </cell>
        </row>
        <row r="95">
          <cell r="A95">
            <v>113001007113</v>
          </cell>
          <cell r="B95" t="str">
            <v>OFICIAL</v>
          </cell>
        </row>
        <row r="96">
          <cell r="A96">
            <v>113001004289</v>
          </cell>
          <cell r="B96" t="str">
            <v>OFICIAL</v>
          </cell>
        </row>
        <row r="97">
          <cell r="A97">
            <v>113001003789</v>
          </cell>
          <cell r="B97" t="str">
            <v>OFICIAL</v>
          </cell>
        </row>
        <row r="98">
          <cell r="A98">
            <v>113001005358</v>
          </cell>
          <cell r="B98" t="str">
            <v>OFICIAL</v>
          </cell>
        </row>
        <row r="99">
          <cell r="A99">
            <v>113001005374</v>
          </cell>
          <cell r="B99" t="str">
            <v>OFICIAL</v>
          </cell>
        </row>
        <row r="100">
          <cell r="A100">
            <v>113001000674</v>
          </cell>
          <cell r="B100" t="str">
            <v>OFICIAL</v>
          </cell>
        </row>
        <row r="101">
          <cell r="A101">
            <v>113001002642</v>
          </cell>
          <cell r="B101" t="str">
            <v>OFICIAL</v>
          </cell>
        </row>
        <row r="102">
          <cell r="A102">
            <v>113001012559</v>
          </cell>
          <cell r="B102" t="str">
            <v>OFICIAL</v>
          </cell>
        </row>
        <row r="103">
          <cell r="A103">
            <v>113001005544</v>
          </cell>
          <cell r="B103" t="str">
            <v>OFICIAL</v>
          </cell>
        </row>
        <row r="104">
          <cell r="A104">
            <v>113001004041</v>
          </cell>
          <cell r="B104" t="str">
            <v>OFICIAL</v>
          </cell>
        </row>
        <row r="105">
          <cell r="A105">
            <v>113001006711</v>
          </cell>
          <cell r="B105" t="str">
            <v>OFICIAL</v>
          </cell>
        </row>
        <row r="106">
          <cell r="A106">
            <v>113001006800</v>
          </cell>
          <cell r="B106" t="str">
            <v>OFICIAL</v>
          </cell>
        </row>
        <row r="107">
          <cell r="A107">
            <v>113001007563</v>
          </cell>
          <cell r="B107" t="str">
            <v>OFICIAL</v>
          </cell>
        </row>
        <row r="108">
          <cell r="A108">
            <v>113001007199</v>
          </cell>
          <cell r="B108" t="str">
            <v>OFICIAL</v>
          </cell>
        </row>
        <row r="109">
          <cell r="A109">
            <v>113001028935</v>
          </cell>
          <cell r="B109" t="str">
            <v>OFICIAL</v>
          </cell>
        </row>
        <row r="110">
          <cell r="A110">
            <v>113001007857</v>
          </cell>
          <cell r="B110" t="str">
            <v>OFICIAL</v>
          </cell>
        </row>
        <row r="111">
          <cell r="A111">
            <v>113001008268</v>
          </cell>
          <cell r="B111" t="str">
            <v>OFICIAL</v>
          </cell>
        </row>
        <row r="112">
          <cell r="A112">
            <v>113001008276</v>
          </cell>
          <cell r="B112" t="str">
            <v>OFICIAL</v>
          </cell>
        </row>
        <row r="113">
          <cell r="A113">
            <v>113001000259</v>
          </cell>
          <cell r="B113" t="str">
            <v>OFICIAL</v>
          </cell>
        </row>
        <row r="114">
          <cell r="A114">
            <v>113001009281</v>
          </cell>
          <cell r="B114" t="str">
            <v>OFICIAL</v>
          </cell>
        </row>
        <row r="115">
          <cell r="A115">
            <v>113001012427</v>
          </cell>
          <cell r="B115" t="str">
            <v>OFICIAL</v>
          </cell>
        </row>
        <row r="116">
          <cell r="A116">
            <v>113001012508</v>
          </cell>
          <cell r="B116" t="str">
            <v>OFICIAL</v>
          </cell>
        </row>
        <row r="117">
          <cell r="A117">
            <v>113001003151</v>
          </cell>
          <cell r="B117" t="str">
            <v>OFICIAL</v>
          </cell>
        </row>
        <row r="118">
          <cell r="A118">
            <v>213001000075</v>
          </cell>
          <cell r="B118" t="str">
            <v>OFICIAL</v>
          </cell>
        </row>
        <row r="119">
          <cell r="A119">
            <v>213001000091</v>
          </cell>
          <cell r="B119" t="str">
            <v>OFICIAL</v>
          </cell>
        </row>
        <row r="120">
          <cell r="A120">
            <v>213001000059</v>
          </cell>
          <cell r="B120" t="str">
            <v>OFICIAL</v>
          </cell>
        </row>
        <row r="121">
          <cell r="A121">
            <v>213001000245</v>
          </cell>
          <cell r="B121" t="str">
            <v>OFICIAL</v>
          </cell>
        </row>
        <row r="122">
          <cell r="A122">
            <v>213001001250</v>
          </cell>
          <cell r="B122" t="str">
            <v>OFICIAL</v>
          </cell>
        </row>
        <row r="123">
          <cell r="A123">
            <v>213001001276</v>
          </cell>
          <cell r="B123" t="str">
            <v>OFICIAL</v>
          </cell>
        </row>
        <row r="124">
          <cell r="A124">
            <v>213001001292</v>
          </cell>
          <cell r="B124" t="str">
            <v>OFICIAL</v>
          </cell>
        </row>
        <row r="125">
          <cell r="A125">
            <v>213001001306</v>
          </cell>
          <cell r="B125" t="str">
            <v>OFICIAL</v>
          </cell>
        </row>
        <row r="126">
          <cell r="A126">
            <v>213001001632</v>
          </cell>
          <cell r="B126" t="str">
            <v>OFICIAL</v>
          </cell>
        </row>
        <row r="127">
          <cell r="A127">
            <v>213001007550</v>
          </cell>
          <cell r="B127" t="str">
            <v>OFICIAL</v>
          </cell>
        </row>
        <row r="128">
          <cell r="A128">
            <v>213001001900</v>
          </cell>
          <cell r="B128" t="str">
            <v>OFICIAL</v>
          </cell>
        </row>
        <row r="129">
          <cell r="A129">
            <v>213001002531</v>
          </cell>
          <cell r="B129" t="str">
            <v>OFICIAL</v>
          </cell>
        </row>
        <row r="130">
          <cell r="A130">
            <v>213001002809</v>
          </cell>
          <cell r="B130" t="str">
            <v>OFICIAL</v>
          </cell>
        </row>
        <row r="131">
          <cell r="A131">
            <v>213001007541</v>
          </cell>
          <cell r="B131" t="str">
            <v>OFICIAL</v>
          </cell>
        </row>
        <row r="132">
          <cell r="A132">
            <v>213001002949</v>
          </cell>
          <cell r="B132" t="str">
            <v>OFICIAL</v>
          </cell>
        </row>
        <row r="133">
          <cell r="A133">
            <v>213001001942</v>
          </cell>
          <cell r="B133" t="str">
            <v>OFICIAL</v>
          </cell>
        </row>
        <row r="134">
          <cell r="A134">
            <v>213001027020</v>
          </cell>
          <cell r="B134" t="str">
            <v>OFICIAL</v>
          </cell>
        </row>
        <row r="135">
          <cell r="A135">
            <v>213001007231</v>
          </cell>
          <cell r="B135" t="str">
            <v>OFICIAL</v>
          </cell>
        </row>
        <row r="136">
          <cell r="A136">
            <v>113001006133</v>
          </cell>
          <cell r="B136" t="str">
            <v>OFICIAL</v>
          </cell>
        </row>
        <row r="137">
          <cell r="A137">
            <v>213001001501</v>
          </cell>
          <cell r="B137" t="str">
            <v>OFICIAL</v>
          </cell>
        </row>
        <row r="138">
          <cell r="A138">
            <v>213001004313</v>
          </cell>
          <cell r="B138" t="str">
            <v>OFICIAL</v>
          </cell>
        </row>
        <row r="139">
          <cell r="A139">
            <v>213001001268</v>
          </cell>
          <cell r="B139" t="str">
            <v>OFICIAL</v>
          </cell>
        </row>
        <row r="140">
          <cell r="A140">
            <v>213001007401</v>
          </cell>
          <cell r="B140" t="str">
            <v>OFICIAL</v>
          </cell>
        </row>
        <row r="141">
          <cell r="A141">
            <v>313001005225</v>
          </cell>
          <cell r="B141" t="str">
            <v>OFICIAL</v>
          </cell>
        </row>
        <row r="142">
          <cell r="A142">
            <v>213001012391</v>
          </cell>
          <cell r="B142" t="str">
            <v>OFICIAL</v>
          </cell>
        </row>
        <row r="143">
          <cell r="A143">
            <v>213001007533</v>
          </cell>
          <cell r="B143" t="str">
            <v>OFICIAL</v>
          </cell>
        </row>
        <row r="144">
          <cell r="A144">
            <v>213001000164</v>
          </cell>
          <cell r="B144" t="str">
            <v>OFICIAL</v>
          </cell>
        </row>
        <row r="145">
          <cell r="A145">
            <v>213001000211</v>
          </cell>
          <cell r="B145" t="str">
            <v>OFICIAL</v>
          </cell>
        </row>
        <row r="146">
          <cell r="A146">
            <v>213001007797</v>
          </cell>
          <cell r="B146" t="str">
            <v>OFICIAL</v>
          </cell>
        </row>
        <row r="147">
          <cell r="A147">
            <v>113001002839</v>
          </cell>
          <cell r="B147" t="str">
            <v>OFICIAL</v>
          </cell>
        </row>
        <row r="148">
          <cell r="A148">
            <v>113001008241</v>
          </cell>
          <cell r="B148" t="str">
            <v>OFICIAL</v>
          </cell>
        </row>
        <row r="149">
          <cell r="A149">
            <v>113001000321</v>
          </cell>
          <cell r="B149" t="str">
            <v>OFICIAL</v>
          </cell>
        </row>
        <row r="150">
          <cell r="A150">
            <v>213001009048</v>
          </cell>
          <cell r="B150" t="str">
            <v>OFICIAL</v>
          </cell>
        </row>
        <row r="151">
          <cell r="A151">
            <v>213001009056</v>
          </cell>
          <cell r="B151" t="str">
            <v>OFICIAL</v>
          </cell>
        </row>
        <row r="152">
          <cell r="A152">
            <v>313001000568</v>
          </cell>
          <cell r="B152" t="str">
            <v>OFICIAL</v>
          </cell>
        </row>
        <row r="153">
          <cell r="A153">
            <v>313001001181</v>
          </cell>
          <cell r="B153" t="str">
            <v>OFICIAL</v>
          </cell>
        </row>
        <row r="154">
          <cell r="A154">
            <v>313001002251</v>
          </cell>
          <cell r="B154" t="str">
            <v>OFICIAL</v>
          </cell>
        </row>
        <row r="155">
          <cell r="A155">
            <v>313001002421</v>
          </cell>
          <cell r="B155" t="str">
            <v>OFICIAL</v>
          </cell>
        </row>
        <row r="156">
          <cell r="A156">
            <v>313001002714</v>
          </cell>
          <cell r="B156" t="str">
            <v>OFICIAL</v>
          </cell>
        </row>
        <row r="157">
          <cell r="A157">
            <v>313001004750</v>
          </cell>
          <cell r="B157" t="str">
            <v>OFICIAL</v>
          </cell>
        </row>
        <row r="158">
          <cell r="A158">
            <v>113001000194</v>
          </cell>
          <cell r="B158" t="str">
            <v>OFICIAL</v>
          </cell>
        </row>
        <row r="159">
          <cell r="A159">
            <v>113001000364</v>
          </cell>
          <cell r="B159" t="str">
            <v>OFICIAL</v>
          </cell>
        </row>
        <row r="160">
          <cell r="A160">
            <v>113001003223</v>
          </cell>
          <cell r="B160" t="str">
            <v>OFICIAL</v>
          </cell>
        </row>
        <row r="161">
          <cell r="A161">
            <v>313001005331</v>
          </cell>
          <cell r="B161" t="str">
            <v>OFICIAL</v>
          </cell>
        </row>
        <row r="162">
          <cell r="A162">
            <v>313001008411</v>
          </cell>
          <cell r="B162" t="str">
            <v>OFICIAL</v>
          </cell>
        </row>
        <row r="163">
          <cell r="A163">
            <v>113001007725</v>
          </cell>
          <cell r="B163" t="str">
            <v>OFICIAL</v>
          </cell>
        </row>
        <row r="164">
          <cell r="A164">
            <v>213001007339</v>
          </cell>
          <cell r="B164" t="str">
            <v>OFICIAL</v>
          </cell>
        </row>
        <row r="165">
          <cell r="A165">
            <v>413001004703</v>
          </cell>
          <cell r="B165" t="str">
            <v>OFICIAL</v>
          </cell>
        </row>
        <row r="166">
          <cell r="A166">
            <v>213001001918</v>
          </cell>
          <cell r="B166" t="str">
            <v>OFICIAL</v>
          </cell>
        </row>
        <row r="167">
          <cell r="A167">
            <v>413001006234</v>
          </cell>
          <cell r="B167" t="str">
            <v>OFICIAL</v>
          </cell>
        </row>
        <row r="168">
          <cell r="A168">
            <v>413001006315</v>
          </cell>
          <cell r="B168" t="str">
            <v>OFICIAL</v>
          </cell>
        </row>
        <row r="169">
          <cell r="A169">
            <v>113001013814</v>
          </cell>
          <cell r="B169" t="str">
            <v>OFICIAL</v>
          </cell>
        </row>
        <row r="170">
          <cell r="A170">
            <v>313001013783</v>
          </cell>
          <cell r="B170" t="str">
            <v>OFICIAL</v>
          </cell>
        </row>
        <row r="171">
          <cell r="A171">
            <v>313001027059</v>
          </cell>
          <cell r="B171" t="str">
            <v>OFICIAL</v>
          </cell>
        </row>
        <row r="172">
          <cell r="A172">
            <v>313001027075</v>
          </cell>
          <cell r="B172" t="str">
            <v>OFICIAL</v>
          </cell>
        </row>
        <row r="173">
          <cell r="A173">
            <v>313001027199</v>
          </cell>
          <cell r="B173" t="str">
            <v>OFICIAL</v>
          </cell>
        </row>
        <row r="174">
          <cell r="A174">
            <v>313001027253</v>
          </cell>
          <cell r="B174" t="str">
            <v>OFICIAL</v>
          </cell>
        </row>
        <row r="175">
          <cell r="A175">
            <v>113001028483</v>
          </cell>
          <cell r="B175" t="str">
            <v>OFICIAL</v>
          </cell>
        </row>
        <row r="176">
          <cell r="A176">
            <v>113001028469</v>
          </cell>
          <cell r="B176" t="str">
            <v>OFICIAL</v>
          </cell>
        </row>
        <row r="177">
          <cell r="A177">
            <v>113001000704</v>
          </cell>
          <cell r="B177" t="str">
            <v>OFICIAL</v>
          </cell>
        </row>
        <row r="178">
          <cell r="A178">
            <v>113001012494</v>
          </cell>
          <cell r="B178" t="str">
            <v>OFICIAL</v>
          </cell>
        </row>
        <row r="179">
          <cell r="A179">
            <v>113001028919</v>
          </cell>
          <cell r="B179" t="str">
            <v>OFICIAL</v>
          </cell>
        </row>
        <row r="180">
          <cell r="A180">
            <v>113001000283</v>
          </cell>
          <cell r="B180" t="str">
            <v>OFICIAL</v>
          </cell>
        </row>
        <row r="181">
          <cell r="A181">
            <v>113001007776</v>
          </cell>
          <cell r="B181" t="str">
            <v>OFICIAL</v>
          </cell>
        </row>
        <row r="182">
          <cell r="A182">
            <v>113001028421</v>
          </cell>
          <cell r="B182" t="str">
            <v>OFICIAL</v>
          </cell>
        </row>
        <row r="183">
          <cell r="A183">
            <v>113001028927</v>
          </cell>
          <cell r="B183" t="str">
            <v>OFICIAL</v>
          </cell>
        </row>
        <row r="184">
          <cell r="A184">
            <v>113001029095</v>
          </cell>
          <cell r="B184" t="str">
            <v>OFICIAL</v>
          </cell>
        </row>
        <row r="185">
          <cell r="A185">
            <v>313001029264</v>
          </cell>
          <cell r="B185" t="str">
            <v>OFICIAL</v>
          </cell>
        </row>
        <row r="186">
          <cell r="A186">
            <v>313001029396</v>
          </cell>
          <cell r="B186" t="str">
            <v>OFICIAL</v>
          </cell>
        </row>
        <row r="187">
          <cell r="A187">
            <v>113001029800</v>
          </cell>
          <cell r="B187" t="str">
            <v>OFICIAL</v>
          </cell>
        </row>
        <row r="188">
          <cell r="A188">
            <v>113001029851</v>
          </cell>
          <cell r="B188" t="str">
            <v>OFICIAL</v>
          </cell>
        </row>
        <row r="189">
          <cell r="A189">
            <v>113001029893</v>
          </cell>
          <cell r="B189" t="str">
            <v>OFICIAL</v>
          </cell>
        </row>
        <row r="190">
          <cell r="A190">
            <v>113001030085</v>
          </cell>
          <cell r="B190" t="str">
            <v>OFICIAL</v>
          </cell>
        </row>
        <row r="191">
          <cell r="A191">
            <v>113001030093</v>
          </cell>
          <cell r="B191" t="str">
            <v>OFICIAL</v>
          </cell>
        </row>
        <row r="192">
          <cell r="A192">
            <v>313001002307</v>
          </cell>
          <cell r="B192" t="str">
            <v>PRIVADO</v>
          </cell>
        </row>
        <row r="193">
          <cell r="A193">
            <v>313001006159</v>
          </cell>
          <cell r="B193" t="str">
            <v>PRIVADO</v>
          </cell>
        </row>
        <row r="194">
          <cell r="A194">
            <v>313001006281</v>
          </cell>
          <cell r="B194" t="str">
            <v>PRIVADO</v>
          </cell>
        </row>
        <row r="195">
          <cell r="A195">
            <v>313001007091</v>
          </cell>
          <cell r="B195" t="str">
            <v>PRIVADO</v>
          </cell>
        </row>
        <row r="196">
          <cell r="A196">
            <v>313001007309</v>
          </cell>
          <cell r="B196" t="str">
            <v>PRIVADO</v>
          </cell>
        </row>
        <row r="197">
          <cell r="A197">
            <v>313001007651</v>
          </cell>
          <cell r="B197" t="str">
            <v>PRIVADO</v>
          </cell>
        </row>
        <row r="198">
          <cell r="A198">
            <v>313001007821</v>
          </cell>
          <cell r="B198" t="str">
            <v>PRIVADO</v>
          </cell>
        </row>
        <row r="199">
          <cell r="A199">
            <v>313001007911</v>
          </cell>
          <cell r="B199" t="str">
            <v>PRIVADO</v>
          </cell>
        </row>
        <row r="200">
          <cell r="A200">
            <v>313001007929</v>
          </cell>
          <cell r="B200" t="str">
            <v>PRIVADO</v>
          </cell>
        </row>
        <row r="201">
          <cell r="A201">
            <v>313001008518</v>
          </cell>
          <cell r="B201" t="str">
            <v>PRIVADO</v>
          </cell>
        </row>
        <row r="202">
          <cell r="A202">
            <v>313001008674</v>
          </cell>
          <cell r="B202" t="str">
            <v>PRIVADO</v>
          </cell>
        </row>
        <row r="203">
          <cell r="A203">
            <v>313001009204</v>
          </cell>
          <cell r="B203" t="str">
            <v>PRIVADO</v>
          </cell>
        </row>
        <row r="204">
          <cell r="A204">
            <v>313001009247</v>
          </cell>
          <cell r="B204" t="str">
            <v>PRIVADO</v>
          </cell>
        </row>
        <row r="205">
          <cell r="A205">
            <v>313001012761</v>
          </cell>
          <cell r="B205" t="str">
            <v>PRIVADO</v>
          </cell>
        </row>
        <row r="206">
          <cell r="A206">
            <v>313001013406</v>
          </cell>
          <cell r="B206" t="str">
            <v>PRIVADO</v>
          </cell>
        </row>
        <row r="207">
          <cell r="A207">
            <v>313001013872</v>
          </cell>
          <cell r="B207" t="str">
            <v>PRIVADO</v>
          </cell>
        </row>
        <row r="208">
          <cell r="A208">
            <v>313001027164</v>
          </cell>
          <cell r="B208" t="str">
            <v>PRIVADO</v>
          </cell>
        </row>
        <row r="209">
          <cell r="A209">
            <v>313001013961</v>
          </cell>
          <cell r="B209" t="str">
            <v>PRIVADO</v>
          </cell>
        </row>
        <row r="210">
          <cell r="A210">
            <v>313001027113</v>
          </cell>
          <cell r="B210" t="str">
            <v>PRIVADO</v>
          </cell>
        </row>
        <row r="211">
          <cell r="A211">
            <v>313001027130</v>
          </cell>
          <cell r="B211" t="str">
            <v>PRIVADO</v>
          </cell>
        </row>
        <row r="212">
          <cell r="A212">
            <v>313001027474</v>
          </cell>
          <cell r="B212" t="str">
            <v>PRIVADO</v>
          </cell>
        </row>
        <row r="213">
          <cell r="A213">
            <v>313001028639</v>
          </cell>
          <cell r="B213" t="str">
            <v>PRIVADO</v>
          </cell>
        </row>
        <row r="214">
          <cell r="A214">
            <v>313001028868</v>
          </cell>
          <cell r="B214" t="str">
            <v>PRIVADO</v>
          </cell>
        </row>
        <row r="215">
          <cell r="A215">
            <v>313001028225</v>
          </cell>
          <cell r="B215" t="str">
            <v>PRIVADO</v>
          </cell>
        </row>
        <row r="216">
          <cell r="A216">
            <v>313001028771</v>
          </cell>
          <cell r="B216" t="str">
            <v>PRIVADO</v>
          </cell>
        </row>
        <row r="217">
          <cell r="A217">
            <v>313001028843</v>
          </cell>
          <cell r="B217" t="str">
            <v>PRIVADO</v>
          </cell>
        </row>
        <row r="218">
          <cell r="A218">
            <v>313001028985</v>
          </cell>
          <cell r="B218" t="str">
            <v>PRIVADO</v>
          </cell>
        </row>
        <row r="219">
          <cell r="A219">
            <v>313001008879</v>
          </cell>
          <cell r="B219" t="str">
            <v>PRIVADO</v>
          </cell>
        </row>
        <row r="220">
          <cell r="A220">
            <v>313001028875</v>
          </cell>
          <cell r="B220" t="str">
            <v>PRIVADO</v>
          </cell>
        </row>
        <row r="221">
          <cell r="A221">
            <v>313001029426</v>
          </cell>
          <cell r="B221" t="str">
            <v>PRIVADO</v>
          </cell>
        </row>
        <row r="222">
          <cell r="A222">
            <v>313001029434</v>
          </cell>
          <cell r="B222" t="str">
            <v>PRIVADO</v>
          </cell>
        </row>
        <row r="223">
          <cell r="A223">
            <v>313001029141</v>
          </cell>
          <cell r="B223" t="str">
            <v>PRIVADO</v>
          </cell>
        </row>
        <row r="224">
          <cell r="A224">
            <v>313001013279</v>
          </cell>
          <cell r="B224" t="str">
            <v>PRIVADO</v>
          </cell>
        </row>
        <row r="225">
          <cell r="A225">
            <v>313001008534</v>
          </cell>
          <cell r="B225" t="str">
            <v>PRIVADO</v>
          </cell>
        </row>
        <row r="226">
          <cell r="A226">
            <v>313001013554</v>
          </cell>
          <cell r="B226" t="str">
            <v>PRIVADO</v>
          </cell>
        </row>
        <row r="227">
          <cell r="A227">
            <v>313001029281</v>
          </cell>
          <cell r="B227" t="str">
            <v>PRIVADO</v>
          </cell>
        </row>
        <row r="228">
          <cell r="A228">
            <v>313001029418</v>
          </cell>
          <cell r="B228" t="str">
            <v>PRIVADO</v>
          </cell>
        </row>
        <row r="229">
          <cell r="A229">
            <v>313001001211</v>
          </cell>
          <cell r="B229" t="str">
            <v>PRIVADO</v>
          </cell>
        </row>
        <row r="230">
          <cell r="A230">
            <v>313001007007</v>
          </cell>
          <cell r="B230" t="str">
            <v>PRIVADO</v>
          </cell>
        </row>
        <row r="231">
          <cell r="A231">
            <v>313001008381</v>
          </cell>
          <cell r="B231" t="str">
            <v>PRIVADO</v>
          </cell>
        </row>
        <row r="232">
          <cell r="A232">
            <v>313001013376</v>
          </cell>
          <cell r="B232" t="str">
            <v>PRIVADO</v>
          </cell>
        </row>
        <row r="233">
          <cell r="A233">
            <v>313001027148</v>
          </cell>
          <cell r="B233" t="str">
            <v>PRIVADO</v>
          </cell>
        </row>
        <row r="234">
          <cell r="A234">
            <v>313001008399</v>
          </cell>
          <cell r="B234" t="str">
            <v>PRIVADO</v>
          </cell>
        </row>
        <row r="235">
          <cell r="A235">
            <v>313001029302</v>
          </cell>
          <cell r="B235" t="str">
            <v>PRIVADO</v>
          </cell>
        </row>
        <row r="236">
          <cell r="A236">
            <v>313001007228</v>
          </cell>
          <cell r="B236" t="str">
            <v>PRIVADO</v>
          </cell>
        </row>
        <row r="237">
          <cell r="A237">
            <v>313001028292</v>
          </cell>
          <cell r="B237" t="str">
            <v>PRIVADO</v>
          </cell>
        </row>
        <row r="238">
          <cell r="A238">
            <v>313001003931</v>
          </cell>
          <cell r="B238" t="str">
            <v>PRIVADO</v>
          </cell>
        </row>
        <row r="239">
          <cell r="A239">
            <v>313001004768</v>
          </cell>
          <cell r="B239" t="str">
            <v>PRIVADO</v>
          </cell>
        </row>
        <row r="240">
          <cell r="A240">
            <v>313001005705</v>
          </cell>
          <cell r="B240" t="str">
            <v>PRIVADO</v>
          </cell>
        </row>
        <row r="241">
          <cell r="A241">
            <v>313001012744</v>
          </cell>
          <cell r="B241" t="str">
            <v>PRIVADO</v>
          </cell>
        </row>
        <row r="242">
          <cell r="A242">
            <v>313836000348</v>
          </cell>
          <cell r="B242" t="str">
            <v>PRIVADO</v>
          </cell>
        </row>
        <row r="243">
          <cell r="A243">
            <v>413001013176</v>
          </cell>
          <cell r="B243" t="str">
            <v>PRIVADO</v>
          </cell>
        </row>
        <row r="244">
          <cell r="A244">
            <v>413001027126</v>
          </cell>
          <cell r="B244" t="str">
            <v>PRIVADO</v>
          </cell>
        </row>
        <row r="245">
          <cell r="A245">
            <v>413001029561</v>
          </cell>
          <cell r="B245" t="str">
            <v>PRIVADO</v>
          </cell>
        </row>
        <row r="246">
          <cell r="A246">
            <v>313001005748</v>
          </cell>
          <cell r="B246" t="str">
            <v>PRIVADO</v>
          </cell>
        </row>
        <row r="247">
          <cell r="A247">
            <v>313836000623</v>
          </cell>
          <cell r="B247" t="str">
            <v>PRIVADO</v>
          </cell>
        </row>
        <row r="248">
          <cell r="A248">
            <v>413001029919</v>
          </cell>
          <cell r="B248" t="str">
            <v>PRIVADO</v>
          </cell>
        </row>
        <row r="249">
          <cell r="A249">
            <v>313001000185</v>
          </cell>
          <cell r="B249" t="str">
            <v>PRIVADO</v>
          </cell>
        </row>
        <row r="250">
          <cell r="A250">
            <v>313001000193</v>
          </cell>
          <cell r="B250" t="str">
            <v>PRIVADO</v>
          </cell>
        </row>
        <row r="251">
          <cell r="A251">
            <v>313001000240</v>
          </cell>
          <cell r="B251" t="str">
            <v>PRIVADO</v>
          </cell>
        </row>
        <row r="252">
          <cell r="A252">
            <v>313001000282</v>
          </cell>
          <cell r="B252" t="str">
            <v>PRIVADO</v>
          </cell>
        </row>
        <row r="253">
          <cell r="A253">
            <v>313001000495</v>
          </cell>
          <cell r="B253" t="str">
            <v>PRIVADO</v>
          </cell>
        </row>
        <row r="254">
          <cell r="A254">
            <v>313001000541</v>
          </cell>
          <cell r="B254" t="str">
            <v>PRIVADO</v>
          </cell>
        </row>
        <row r="255">
          <cell r="A255">
            <v>313001001190</v>
          </cell>
          <cell r="B255" t="str">
            <v>PRIVADO</v>
          </cell>
        </row>
        <row r="256">
          <cell r="A256">
            <v>313001002269</v>
          </cell>
          <cell r="B256" t="str">
            <v>PRIVADO</v>
          </cell>
        </row>
        <row r="257">
          <cell r="A257">
            <v>313001002340</v>
          </cell>
          <cell r="B257" t="str">
            <v>PRIVADO</v>
          </cell>
        </row>
        <row r="258">
          <cell r="A258">
            <v>313001003800</v>
          </cell>
          <cell r="B258" t="str">
            <v>PRIVADO</v>
          </cell>
        </row>
        <row r="259">
          <cell r="A259">
            <v>313001005284</v>
          </cell>
          <cell r="B259" t="str">
            <v>PRIVADO</v>
          </cell>
        </row>
        <row r="260">
          <cell r="A260">
            <v>313001005594</v>
          </cell>
          <cell r="B260" t="str">
            <v>PRIVADO</v>
          </cell>
        </row>
        <row r="261">
          <cell r="A261">
            <v>313001005985</v>
          </cell>
          <cell r="B261" t="str">
            <v>PRIVADO</v>
          </cell>
        </row>
        <row r="262">
          <cell r="A262">
            <v>313001006337</v>
          </cell>
          <cell r="B262" t="str">
            <v>PRIVADO</v>
          </cell>
        </row>
        <row r="263">
          <cell r="A263">
            <v>313001006345</v>
          </cell>
          <cell r="B263" t="str">
            <v>PRIVADO</v>
          </cell>
        </row>
        <row r="264">
          <cell r="A264">
            <v>313001006647</v>
          </cell>
          <cell r="B264" t="str">
            <v>PRIVADO</v>
          </cell>
        </row>
        <row r="265">
          <cell r="A265">
            <v>313001006515</v>
          </cell>
          <cell r="B265" t="str">
            <v>PRIVADO</v>
          </cell>
        </row>
        <row r="266">
          <cell r="A266">
            <v>313001007872</v>
          </cell>
          <cell r="B266" t="str">
            <v>PRIVADO</v>
          </cell>
        </row>
        <row r="267">
          <cell r="A267">
            <v>313001008500</v>
          </cell>
          <cell r="B267" t="str">
            <v>PRIVADO</v>
          </cell>
        </row>
        <row r="268">
          <cell r="A268">
            <v>313001008551</v>
          </cell>
          <cell r="B268" t="str">
            <v>PRIVADO</v>
          </cell>
        </row>
        <row r="269">
          <cell r="A269">
            <v>313001009174</v>
          </cell>
          <cell r="B269" t="str">
            <v>PRIVADO</v>
          </cell>
        </row>
        <row r="270">
          <cell r="A270">
            <v>313001000509</v>
          </cell>
          <cell r="B270" t="str">
            <v>PRIVADO</v>
          </cell>
        </row>
        <row r="271">
          <cell r="A271">
            <v>313001009263</v>
          </cell>
          <cell r="B271" t="str">
            <v>PRIVADO</v>
          </cell>
        </row>
        <row r="272">
          <cell r="A272">
            <v>313001009409</v>
          </cell>
          <cell r="B272" t="str">
            <v>PRIVADO</v>
          </cell>
        </row>
        <row r="273">
          <cell r="A273">
            <v>313001012957</v>
          </cell>
          <cell r="B273" t="str">
            <v>PRIVADO</v>
          </cell>
        </row>
        <row r="274">
          <cell r="A274">
            <v>313001013261</v>
          </cell>
          <cell r="B274" t="str">
            <v>PRIVADO</v>
          </cell>
        </row>
        <row r="275">
          <cell r="A275">
            <v>313001013309</v>
          </cell>
          <cell r="B275" t="str">
            <v>PRIVADO</v>
          </cell>
        </row>
        <row r="276">
          <cell r="A276">
            <v>313001013325</v>
          </cell>
          <cell r="B276" t="str">
            <v>PRIVADO</v>
          </cell>
        </row>
        <row r="277">
          <cell r="A277">
            <v>313001013341</v>
          </cell>
          <cell r="B277" t="str">
            <v>PRIVADO</v>
          </cell>
        </row>
        <row r="278">
          <cell r="A278">
            <v>413001008008</v>
          </cell>
          <cell r="B278" t="str">
            <v>PRIVADO</v>
          </cell>
        </row>
        <row r="279">
          <cell r="A279">
            <v>313001014011</v>
          </cell>
          <cell r="B279" t="str">
            <v>PRIVADO</v>
          </cell>
        </row>
        <row r="280">
          <cell r="A280">
            <v>313001028021</v>
          </cell>
          <cell r="B280" t="str">
            <v>PRIVADO</v>
          </cell>
        </row>
        <row r="281">
          <cell r="A281">
            <v>313001028314</v>
          </cell>
          <cell r="B281" t="str">
            <v>PRIVADO</v>
          </cell>
        </row>
        <row r="282">
          <cell r="A282">
            <v>313001008402</v>
          </cell>
          <cell r="B282" t="str">
            <v>PRIVADO</v>
          </cell>
        </row>
        <row r="283">
          <cell r="A283">
            <v>313001007627</v>
          </cell>
          <cell r="B283" t="str">
            <v>PRIVADO</v>
          </cell>
        </row>
        <row r="284">
          <cell r="A284">
            <v>313001008526</v>
          </cell>
          <cell r="B284" t="str">
            <v>PRIVADO</v>
          </cell>
        </row>
        <row r="285">
          <cell r="A285">
            <v>313001006639</v>
          </cell>
          <cell r="B285" t="str">
            <v>PRIVADO</v>
          </cell>
        </row>
        <row r="286">
          <cell r="A286">
            <v>313001013597</v>
          </cell>
          <cell r="B286" t="str">
            <v>PRIVADO</v>
          </cell>
        </row>
        <row r="287">
          <cell r="A287">
            <v>313001029183</v>
          </cell>
          <cell r="B287" t="str">
            <v>PRIVADO</v>
          </cell>
        </row>
        <row r="288">
          <cell r="A288">
            <v>-313001029558</v>
          </cell>
          <cell r="B288" t="str">
            <v>PRIVADO</v>
          </cell>
        </row>
        <row r="289">
          <cell r="A289">
            <v>313001013333</v>
          </cell>
          <cell r="B289" t="str">
            <v>PRIVADO</v>
          </cell>
        </row>
        <row r="290">
          <cell r="A290">
            <v>313001012701</v>
          </cell>
          <cell r="B290" t="str">
            <v>PRIVADO</v>
          </cell>
        </row>
        <row r="291">
          <cell r="A291">
            <v>313001029051</v>
          </cell>
          <cell r="B291" t="str">
            <v>PRIVADO</v>
          </cell>
        </row>
        <row r="292">
          <cell r="A292">
            <v>313001029507</v>
          </cell>
          <cell r="B292" t="str">
            <v>PRIVADO</v>
          </cell>
        </row>
        <row r="293">
          <cell r="A293">
            <v>313001029388</v>
          </cell>
          <cell r="B293" t="str">
            <v>PRIVADO</v>
          </cell>
        </row>
        <row r="294">
          <cell r="A294">
            <v>313001003095</v>
          </cell>
          <cell r="B294" t="str">
            <v>PRIVADO</v>
          </cell>
        </row>
        <row r="295">
          <cell r="A295">
            <v>313001009085</v>
          </cell>
          <cell r="B295" t="str">
            <v>PRIVADO</v>
          </cell>
        </row>
        <row r="296">
          <cell r="A296">
            <v>313001013317</v>
          </cell>
          <cell r="B296" t="str">
            <v>PRIVADO</v>
          </cell>
        </row>
        <row r="297">
          <cell r="A297">
            <v>313001013848</v>
          </cell>
          <cell r="B297" t="str">
            <v>PRIVADO</v>
          </cell>
        </row>
        <row r="298">
          <cell r="A298">
            <v>313001012892</v>
          </cell>
          <cell r="B298" t="str">
            <v>PRIVADO</v>
          </cell>
        </row>
        <row r="299">
          <cell r="A299">
            <v>313001029922</v>
          </cell>
          <cell r="B299" t="str">
            <v>PRIVADO</v>
          </cell>
        </row>
        <row r="300">
          <cell r="A300">
            <v>313001029957</v>
          </cell>
          <cell r="B300" t="str">
            <v>PRIVADO</v>
          </cell>
        </row>
        <row r="301">
          <cell r="A301">
            <v>313001029906</v>
          </cell>
          <cell r="B301" t="str">
            <v>PRIVADO</v>
          </cell>
        </row>
        <row r="302">
          <cell r="A302">
            <v>313001029353</v>
          </cell>
          <cell r="B302" t="str">
            <v>PRIVADO</v>
          </cell>
        </row>
        <row r="303">
          <cell r="A303">
            <v>313001028789</v>
          </cell>
          <cell r="B303" t="str">
            <v>PRIVADO</v>
          </cell>
        </row>
        <row r="304">
          <cell r="A304">
            <v>313001003117</v>
          </cell>
          <cell r="B304" t="str">
            <v>PRIVADO</v>
          </cell>
        </row>
        <row r="305">
          <cell r="A305">
            <v>313001005098</v>
          </cell>
          <cell r="B305" t="str">
            <v>PRIVADO</v>
          </cell>
        </row>
        <row r="306">
          <cell r="A306">
            <v>313001005845</v>
          </cell>
          <cell r="B306" t="str">
            <v>PRIVADO</v>
          </cell>
        </row>
        <row r="307">
          <cell r="A307">
            <v>313001006698</v>
          </cell>
          <cell r="B307" t="str">
            <v>PRIVADO</v>
          </cell>
        </row>
        <row r="308">
          <cell r="A308">
            <v>313001006701</v>
          </cell>
          <cell r="B308" t="str">
            <v>PRIVADO</v>
          </cell>
        </row>
        <row r="309">
          <cell r="A309">
            <v>313001006736</v>
          </cell>
          <cell r="B309" t="str">
            <v>PRIVADO</v>
          </cell>
        </row>
        <row r="310">
          <cell r="A310">
            <v>313001007244</v>
          </cell>
          <cell r="B310" t="str">
            <v>PRIVADO</v>
          </cell>
        </row>
        <row r="311">
          <cell r="A311">
            <v>313001007619</v>
          </cell>
          <cell r="B311" t="str">
            <v>PRIVADO</v>
          </cell>
        </row>
        <row r="312">
          <cell r="A312">
            <v>313001008542</v>
          </cell>
          <cell r="B312" t="str">
            <v>PRIVADO</v>
          </cell>
        </row>
        <row r="313">
          <cell r="A313">
            <v>313001008585</v>
          </cell>
          <cell r="B313" t="str">
            <v>PRIVADO</v>
          </cell>
        </row>
        <row r="314">
          <cell r="A314">
            <v>313001008933</v>
          </cell>
          <cell r="B314" t="str">
            <v>PRIVADO</v>
          </cell>
        </row>
        <row r="315">
          <cell r="A315">
            <v>313001008941</v>
          </cell>
          <cell r="B315" t="str">
            <v>PRIVADO</v>
          </cell>
        </row>
        <row r="316">
          <cell r="A316">
            <v>313001009034</v>
          </cell>
          <cell r="B316" t="str">
            <v>PRIVADO</v>
          </cell>
        </row>
        <row r="317">
          <cell r="A317">
            <v>313001012264</v>
          </cell>
          <cell r="B317" t="str">
            <v>PRIVADO</v>
          </cell>
        </row>
        <row r="318">
          <cell r="A318">
            <v>313001012281</v>
          </cell>
          <cell r="B318" t="str">
            <v>PRIVADO</v>
          </cell>
        </row>
        <row r="319">
          <cell r="A319">
            <v>313001012515</v>
          </cell>
          <cell r="B319" t="str">
            <v>PRIVADO</v>
          </cell>
        </row>
        <row r="320">
          <cell r="A320">
            <v>313001012540</v>
          </cell>
          <cell r="B320" t="str">
            <v>PRIVADO</v>
          </cell>
        </row>
        <row r="321">
          <cell r="A321">
            <v>313001012833</v>
          </cell>
          <cell r="B321" t="str">
            <v>PRIVADO</v>
          </cell>
        </row>
        <row r="322">
          <cell r="A322">
            <v>313001012876</v>
          </cell>
          <cell r="B322" t="str">
            <v>PRIVADO</v>
          </cell>
        </row>
        <row r="323">
          <cell r="A323">
            <v>313001012931</v>
          </cell>
          <cell r="B323" t="str">
            <v>PRIVADO</v>
          </cell>
        </row>
        <row r="324">
          <cell r="A324">
            <v>313001013422</v>
          </cell>
          <cell r="B324" t="str">
            <v>PRIVADO</v>
          </cell>
        </row>
        <row r="325">
          <cell r="A325">
            <v>313001013431</v>
          </cell>
          <cell r="B325" t="str">
            <v>PRIVADO</v>
          </cell>
        </row>
        <row r="326">
          <cell r="A326">
            <v>313001013635</v>
          </cell>
          <cell r="B326" t="str">
            <v>PRIVADO</v>
          </cell>
        </row>
        <row r="327">
          <cell r="A327">
            <v>313001013457</v>
          </cell>
          <cell r="B327" t="str">
            <v>PRIVADO</v>
          </cell>
        </row>
        <row r="328">
          <cell r="A328">
            <v>313001013465</v>
          </cell>
          <cell r="B328" t="str">
            <v>PRIVADO</v>
          </cell>
        </row>
        <row r="329">
          <cell r="A329">
            <v>313001013481</v>
          </cell>
          <cell r="B329" t="str">
            <v>PRIVADO</v>
          </cell>
        </row>
        <row r="330">
          <cell r="A330">
            <v>313001013490</v>
          </cell>
          <cell r="B330" t="str">
            <v>PRIVADO</v>
          </cell>
        </row>
        <row r="331">
          <cell r="A331">
            <v>313001013546</v>
          </cell>
          <cell r="B331" t="str">
            <v>PRIVADO</v>
          </cell>
        </row>
        <row r="332">
          <cell r="A332">
            <v>313001013571</v>
          </cell>
          <cell r="B332" t="str">
            <v>PRIVADO</v>
          </cell>
        </row>
        <row r="333">
          <cell r="A333">
            <v>413001007630</v>
          </cell>
          <cell r="B333" t="str">
            <v>PRIVADO</v>
          </cell>
        </row>
        <row r="334">
          <cell r="A334">
            <v>413001008024</v>
          </cell>
          <cell r="B334" t="str">
            <v>PRIVADO</v>
          </cell>
        </row>
        <row r="335">
          <cell r="A335">
            <v>413001007648</v>
          </cell>
          <cell r="B335" t="str">
            <v>PRIVADO</v>
          </cell>
        </row>
        <row r="336">
          <cell r="A336">
            <v>313001013643</v>
          </cell>
          <cell r="B336" t="str">
            <v>PRIVADO</v>
          </cell>
        </row>
        <row r="337">
          <cell r="A337">
            <v>313001013791</v>
          </cell>
          <cell r="B337" t="str">
            <v>PRIVADO</v>
          </cell>
        </row>
        <row r="338">
          <cell r="A338">
            <v>313001013775</v>
          </cell>
          <cell r="B338" t="str">
            <v>PRIVADO</v>
          </cell>
        </row>
        <row r="339">
          <cell r="A339">
            <v>313001013856</v>
          </cell>
          <cell r="B339" t="str">
            <v>PRIVADO</v>
          </cell>
        </row>
        <row r="340">
          <cell r="A340">
            <v>113001012583</v>
          </cell>
          <cell r="B340" t="str">
            <v>PRIVADO</v>
          </cell>
        </row>
        <row r="341">
          <cell r="A341">
            <v>313001027067</v>
          </cell>
          <cell r="B341" t="str">
            <v>PRIVADO</v>
          </cell>
        </row>
        <row r="342">
          <cell r="A342">
            <v>313001027202</v>
          </cell>
          <cell r="B342" t="str">
            <v>PRIVADO</v>
          </cell>
        </row>
        <row r="343">
          <cell r="A343">
            <v>313001027229</v>
          </cell>
          <cell r="B343" t="str">
            <v>PRIVADO</v>
          </cell>
        </row>
        <row r="344">
          <cell r="A344">
            <v>313001027288</v>
          </cell>
          <cell r="B344" t="str">
            <v>PRIVADO</v>
          </cell>
        </row>
        <row r="345">
          <cell r="A345">
            <v>313001027997</v>
          </cell>
          <cell r="B345" t="str">
            <v>PRIVADO</v>
          </cell>
        </row>
        <row r="346">
          <cell r="A346">
            <v>313001028692</v>
          </cell>
          <cell r="B346" t="str">
            <v>PRIVADO</v>
          </cell>
        </row>
        <row r="347">
          <cell r="A347">
            <v>313001028039</v>
          </cell>
          <cell r="B347" t="str">
            <v>PRIVADO</v>
          </cell>
        </row>
        <row r="348">
          <cell r="A348">
            <v>313001028098</v>
          </cell>
          <cell r="B348" t="str">
            <v>PRIVADO</v>
          </cell>
        </row>
        <row r="349">
          <cell r="A349">
            <v>313001027989</v>
          </cell>
          <cell r="B349" t="str">
            <v>PRIVADO</v>
          </cell>
        </row>
        <row r="350">
          <cell r="A350">
            <v>313001007040</v>
          </cell>
          <cell r="B350" t="str">
            <v>PRIVADO</v>
          </cell>
        </row>
        <row r="351">
          <cell r="A351">
            <v>313001013937</v>
          </cell>
          <cell r="B351" t="str">
            <v>PRIVADO</v>
          </cell>
        </row>
        <row r="352">
          <cell r="A352">
            <v>313001027261</v>
          </cell>
          <cell r="B352" t="str">
            <v>PRIVADO</v>
          </cell>
        </row>
        <row r="353">
          <cell r="A353">
            <v>313001028012</v>
          </cell>
          <cell r="B353" t="str">
            <v>PRIVADO</v>
          </cell>
        </row>
        <row r="354">
          <cell r="A354">
            <v>313001005632</v>
          </cell>
          <cell r="B354" t="str">
            <v>PRIVADO</v>
          </cell>
        </row>
        <row r="355">
          <cell r="A355">
            <v>313001029060</v>
          </cell>
          <cell r="B355" t="str">
            <v>PRIVADO</v>
          </cell>
        </row>
        <row r="356">
          <cell r="A356">
            <v>313001007058</v>
          </cell>
          <cell r="B356" t="str">
            <v>PRIVADO</v>
          </cell>
        </row>
        <row r="357">
          <cell r="A357">
            <v>313001029213</v>
          </cell>
          <cell r="B357" t="str">
            <v>PRIVADO</v>
          </cell>
        </row>
        <row r="358">
          <cell r="A358">
            <v>313001029205</v>
          </cell>
          <cell r="B358" t="str">
            <v>PRIVADO</v>
          </cell>
        </row>
        <row r="359">
          <cell r="A359">
            <v>313001001050</v>
          </cell>
          <cell r="B359" t="str">
            <v>PRIVADO</v>
          </cell>
        </row>
        <row r="360">
          <cell r="A360">
            <v>313001013805</v>
          </cell>
          <cell r="B360" t="str">
            <v>PRIVADO</v>
          </cell>
        </row>
        <row r="361">
          <cell r="A361">
            <v>313001029337</v>
          </cell>
          <cell r="B361" t="str">
            <v>PRIVADO</v>
          </cell>
        </row>
        <row r="362">
          <cell r="A362">
            <v>313001006485</v>
          </cell>
          <cell r="B362" t="str">
            <v>PRIVADO</v>
          </cell>
        </row>
        <row r="363">
          <cell r="A363">
            <v>313001013945</v>
          </cell>
          <cell r="B363" t="str">
            <v>PRIVADO</v>
          </cell>
        </row>
        <row r="364">
          <cell r="A364">
            <v>313001029540</v>
          </cell>
          <cell r="B364" t="str">
            <v>PRIVADO</v>
          </cell>
        </row>
        <row r="365">
          <cell r="A365">
            <v>313001029531</v>
          </cell>
          <cell r="B365" t="str">
            <v>PRIVADO</v>
          </cell>
        </row>
        <row r="366">
          <cell r="A366">
            <v>313001012353</v>
          </cell>
          <cell r="B366" t="str">
            <v>PRIVADO</v>
          </cell>
        </row>
        <row r="367">
          <cell r="A367">
            <v>313001013651</v>
          </cell>
          <cell r="B367" t="str">
            <v>PRIVADO</v>
          </cell>
        </row>
        <row r="368">
          <cell r="A368">
            <v>313001028829</v>
          </cell>
          <cell r="B368" t="str">
            <v>PRIVADO</v>
          </cell>
        </row>
        <row r="369">
          <cell r="A369">
            <v>313001028811</v>
          </cell>
          <cell r="B369" t="str">
            <v>PRIVADO</v>
          </cell>
        </row>
        <row r="370">
          <cell r="A370">
            <v>313001029680</v>
          </cell>
          <cell r="B370" t="str">
            <v>PRIVADO</v>
          </cell>
        </row>
        <row r="371">
          <cell r="A371">
            <v>313001029655</v>
          </cell>
          <cell r="B371" t="str">
            <v>PRIVADO</v>
          </cell>
        </row>
        <row r="372">
          <cell r="A372">
            <v>313001029698</v>
          </cell>
          <cell r="B372" t="str">
            <v>PRIVADO</v>
          </cell>
        </row>
        <row r="373">
          <cell r="A373">
            <v>313001029752</v>
          </cell>
          <cell r="B373" t="str">
            <v>PRIVADO</v>
          </cell>
        </row>
        <row r="374">
          <cell r="A374">
            <v>313001029728</v>
          </cell>
          <cell r="B374" t="str">
            <v>PRIVADO</v>
          </cell>
        </row>
        <row r="375">
          <cell r="A375">
            <v>313001029736</v>
          </cell>
          <cell r="B375" t="str">
            <v>PRIVADO</v>
          </cell>
        </row>
        <row r="376">
          <cell r="A376">
            <v>313001029701</v>
          </cell>
          <cell r="B376" t="str">
            <v>PRIVADO</v>
          </cell>
        </row>
        <row r="377">
          <cell r="A377">
            <v>313001000142</v>
          </cell>
          <cell r="B377" t="str">
            <v>PRIVADO</v>
          </cell>
        </row>
        <row r="378">
          <cell r="A378">
            <v>313001005276</v>
          </cell>
          <cell r="B378" t="str">
            <v>PRIVADO</v>
          </cell>
        </row>
        <row r="379">
          <cell r="A379">
            <v>313001028110</v>
          </cell>
          <cell r="B379" t="str">
            <v>PRIVADO</v>
          </cell>
        </row>
        <row r="380">
          <cell r="A380">
            <v>313001013538</v>
          </cell>
          <cell r="B380" t="str">
            <v>PRIVADO</v>
          </cell>
        </row>
        <row r="381">
          <cell r="A381">
            <v>313001027237</v>
          </cell>
          <cell r="B381" t="str">
            <v>PRIVADO</v>
          </cell>
        </row>
        <row r="382">
          <cell r="A382">
            <v>313001013589</v>
          </cell>
          <cell r="B382" t="str">
            <v>PRIVADO</v>
          </cell>
        </row>
        <row r="383">
          <cell r="A383">
            <v>313001004857</v>
          </cell>
          <cell r="B383" t="str">
            <v>PRIVADO</v>
          </cell>
        </row>
        <row r="384">
          <cell r="A384">
            <v>313001006621</v>
          </cell>
          <cell r="B384" t="str">
            <v>PRIVADO</v>
          </cell>
        </row>
        <row r="385">
          <cell r="A385">
            <v>313001029710</v>
          </cell>
          <cell r="B385" t="str">
            <v>PRIVADO</v>
          </cell>
        </row>
        <row r="386">
          <cell r="A386">
            <v>313001029868</v>
          </cell>
          <cell r="B386" t="str">
            <v>PRIVADO</v>
          </cell>
        </row>
        <row r="387">
          <cell r="A387">
            <v>313001028055</v>
          </cell>
          <cell r="B387" t="str">
            <v>PRIVADO</v>
          </cell>
        </row>
        <row r="388">
          <cell r="A388">
            <v>313001029817</v>
          </cell>
          <cell r="B388" t="str">
            <v>PRIVADO</v>
          </cell>
        </row>
        <row r="389">
          <cell r="A389">
            <v>313001029965</v>
          </cell>
          <cell r="B389" t="str">
            <v>PRIVADO</v>
          </cell>
        </row>
        <row r="390">
          <cell r="A390">
            <v>313001029884</v>
          </cell>
          <cell r="B390" t="str">
            <v>PRIVADO</v>
          </cell>
        </row>
        <row r="391">
          <cell r="A391">
            <v>313001029833</v>
          </cell>
          <cell r="B391" t="str">
            <v>PRIVADO</v>
          </cell>
        </row>
        <row r="392">
          <cell r="A392">
            <v>313001029671</v>
          </cell>
          <cell r="B392" t="str">
            <v>PRIVADO</v>
          </cell>
        </row>
        <row r="393">
          <cell r="A393">
            <v>313001029116</v>
          </cell>
          <cell r="B393" t="str">
            <v>PRIVADO</v>
          </cell>
        </row>
        <row r="394">
          <cell r="A394">
            <v>313001029973</v>
          </cell>
          <cell r="B394" t="str">
            <v>PRIVADO</v>
          </cell>
        </row>
        <row r="395">
          <cell r="A395">
            <v>313001029981</v>
          </cell>
          <cell r="B395" t="str">
            <v>PRIVADO</v>
          </cell>
        </row>
        <row r="396">
          <cell r="A396">
            <v>313001029876</v>
          </cell>
          <cell r="B396" t="str">
            <v>PRIVADO</v>
          </cell>
        </row>
        <row r="397">
          <cell r="A397">
            <v>313001000045</v>
          </cell>
          <cell r="B397" t="str">
            <v>PRIVADO</v>
          </cell>
        </row>
        <row r="398">
          <cell r="A398">
            <v>313001000215</v>
          </cell>
          <cell r="B398" t="str">
            <v>PRIVADO</v>
          </cell>
        </row>
        <row r="399">
          <cell r="A399">
            <v>313001000592</v>
          </cell>
          <cell r="B399" t="str">
            <v>PRIVADO</v>
          </cell>
        </row>
        <row r="400">
          <cell r="A400">
            <v>313001000916</v>
          </cell>
          <cell r="B400" t="str">
            <v>PRIVADO</v>
          </cell>
        </row>
        <row r="401">
          <cell r="A401">
            <v>313001000975</v>
          </cell>
          <cell r="B401" t="str">
            <v>PRIVADO</v>
          </cell>
        </row>
        <row r="402">
          <cell r="A402">
            <v>313001001068</v>
          </cell>
          <cell r="B402" t="str">
            <v>PRIVADO</v>
          </cell>
        </row>
        <row r="403">
          <cell r="A403">
            <v>313001001076</v>
          </cell>
          <cell r="B403" t="str">
            <v>PRIVADO</v>
          </cell>
        </row>
        <row r="404">
          <cell r="A404">
            <v>313001001165</v>
          </cell>
          <cell r="B404" t="str">
            <v>PRIVADO</v>
          </cell>
        </row>
        <row r="405">
          <cell r="A405">
            <v>313001002277</v>
          </cell>
          <cell r="B405" t="str">
            <v>PRIVADO</v>
          </cell>
        </row>
        <row r="406">
          <cell r="A406">
            <v>313001003842</v>
          </cell>
          <cell r="B406" t="str">
            <v>PRIVADO</v>
          </cell>
        </row>
        <row r="407">
          <cell r="A407">
            <v>313001005136</v>
          </cell>
          <cell r="B407" t="str">
            <v>PRIVADO</v>
          </cell>
        </row>
        <row r="408">
          <cell r="A408">
            <v>313001005411</v>
          </cell>
          <cell r="B408" t="str">
            <v>PRIVADO</v>
          </cell>
        </row>
        <row r="409">
          <cell r="A409">
            <v>313001007074</v>
          </cell>
          <cell r="B409" t="str">
            <v>PRIVADO</v>
          </cell>
        </row>
        <row r="410">
          <cell r="A410">
            <v>313001007325</v>
          </cell>
          <cell r="B410" t="str">
            <v>PRIVADO</v>
          </cell>
        </row>
        <row r="411">
          <cell r="A411">
            <v>313001007686</v>
          </cell>
          <cell r="B411" t="str">
            <v>PRIVADO</v>
          </cell>
        </row>
        <row r="412">
          <cell r="A412">
            <v>313001008429</v>
          </cell>
          <cell r="B412" t="str">
            <v>PRIVADO</v>
          </cell>
        </row>
        <row r="413">
          <cell r="A413">
            <v>313001008739</v>
          </cell>
          <cell r="B413" t="str">
            <v>PRIVADO</v>
          </cell>
        </row>
        <row r="414">
          <cell r="A414">
            <v>313001008771</v>
          </cell>
          <cell r="B414" t="str">
            <v>PRIVADO</v>
          </cell>
        </row>
        <row r="415">
          <cell r="A415">
            <v>313001008984</v>
          </cell>
          <cell r="B415" t="str">
            <v>PRIVADO</v>
          </cell>
        </row>
        <row r="416">
          <cell r="A416">
            <v>313001009450</v>
          </cell>
          <cell r="B416" t="str">
            <v>PRIVADO</v>
          </cell>
        </row>
        <row r="417">
          <cell r="A417">
            <v>313001009361</v>
          </cell>
          <cell r="B417" t="str">
            <v>PRIVADO</v>
          </cell>
        </row>
        <row r="418">
          <cell r="A418">
            <v>313001012973</v>
          </cell>
          <cell r="B418" t="str">
            <v>PRIVADO</v>
          </cell>
        </row>
        <row r="419">
          <cell r="A419">
            <v>313001013198</v>
          </cell>
          <cell r="B419" t="str">
            <v>PRIVADO</v>
          </cell>
        </row>
        <row r="420">
          <cell r="A420">
            <v>313001027351</v>
          </cell>
          <cell r="B420" t="str">
            <v>PRIVADO</v>
          </cell>
        </row>
        <row r="421">
          <cell r="A421">
            <v>313001013619</v>
          </cell>
          <cell r="B421" t="str">
            <v>PRIVADO</v>
          </cell>
        </row>
        <row r="422">
          <cell r="A422">
            <v>313001013953</v>
          </cell>
          <cell r="B422" t="str">
            <v>PRIVADO</v>
          </cell>
        </row>
        <row r="423">
          <cell r="A423">
            <v>313001007163</v>
          </cell>
          <cell r="B423" t="str">
            <v>PRIVADO</v>
          </cell>
        </row>
        <row r="424">
          <cell r="A424">
            <v>313001028891</v>
          </cell>
          <cell r="B424" t="str">
            <v>PRIVADO</v>
          </cell>
        </row>
        <row r="425">
          <cell r="A425">
            <v>313001009328</v>
          </cell>
          <cell r="B425" t="str">
            <v>PRIVADO</v>
          </cell>
        </row>
        <row r="426">
          <cell r="A426">
            <v>313001013601</v>
          </cell>
          <cell r="B426" t="str">
            <v>PRIVADO</v>
          </cell>
        </row>
        <row r="427">
          <cell r="A427">
            <v>313001012868</v>
          </cell>
          <cell r="B427" t="str">
            <v>PRIVADO</v>
          </cell>
        </row>
        <row r="428">
          <cell r="A428">
            <v>313001063690</v>
          </cell>
          <cell r="B428" t="str">
            <v>PRIVADO</v>
          </cell>
        </row>
        <row r="429">
          <cell r="A429">
            <v>313001029124</v>
          </cell>
          <cell r="B429" t="str">
            <v>PRIVADO</v>
          </cell>
        </row>
        <row r="430">
          <cell r="A430">
            <v>313001013821</v>
          </cell>
          <cell r="B430" t="str">
            <v>PRIVADO</v>
          </cell>
        </row>
        <row r="431">
          <cell r="A431">
            <v>313001000622</v>
          </cell>
          <cell r="B431" t="str">
            <v>PRIVADO</v>
          </cell>
        </row>
        <row r="432">
          <cell r="A432">
            <v>313001029523</v>
          </cell>
          <cell r="B432" t="str">
            <v>PRIVADO</v>
          </cell>
        </row>
        <row r="433">
          <cell r="A433">
            <v>313001029108</v>
          </cell>
          <cell r="B433" t="str">
            <v>PRIVADO</v>
          </cell>
        </row>
        <row r="434">
          <cell r="A434">
            <v>313001000525</v>
          </cell>
          <cell r="B434" t="str">
            <v>PRIVADO</v>
          </cell>
        </row>
        <row r="435">
          <cell r="A435">
            <v>313001000924</v>
          </cell>
          <cell r="B435" t="str">
            <v>PRIVADO</v>
          </cell>
        </row>
        <row r="436">
          <cell r="A436">
            <v>313001030025</v>
          </cell>
          <cell r="B436" t="str">
            <v>PRIVADO</v>
          </cell>
        </row>
        <row r="437">
          <cell r="A437">
            <v>313001029841</v>
          </cell>
          <cell r="B437" t="str">
            <v>PRIVADO</v>
          </cell>
        </row>
        <row r="438">
          <cell r="A438">
            <v>313001029647</v>
          </cell>
          <cell r="B438" t="str">
            <v>PRIVADO</v>
          </cell>
        </row>
        <row r="439">
          <cell r="A439">
            <v>313001013163</v>
          </cell>
          <cell r="B439" t="str">
            <v>PRIVADO</v>
          </cell>
        </row>
        <row r="440">
          <cell r="A440">
            <v>313001027539</v>
          </cell>
          <cell r="B440" t="str">
            <v>PRIVADO</v>
          </cell>
        </row>
        <row r="441">
          <cell r="A441">
            <v>313001029451</v>
          </cell>
          <cell r="B441" t="str">
            <v>PRIVADO</v>
          </cell>
        </row>
        <row r="442">
          <cell r="A442">
            <v>313001029990</v>
          </cell>
          <cell r="B442" t="str">
            <v>PRIVADO</v>
          </cell>
        </row>
        <row r="443">
          <cell r="A443">
            <v>313001030009</v>
          </cell>
          <cell r="B443" t="str">
            <v>PRIVADO</v>
          </cell>
        </row>
        <row r="444">
          <cell r="A444">
            <v>313001029931</v>
          </cell>
          <cell r="B444" t="str">
            <v>PRIVADO</v>
          </cell>
        </row>
        <row r="445">
          <cell r="A445">
            <v>313001030106</v>
          </cell>
          <cell r="B445" t="str">
            <v>PRIVADO</v>
          </cell>
        </row>
        <row r="446">
          <cell r="A446">
            <v>313001029612</v>
          </cell>
          <cell r="B446" t="str">
            <v>PRIVADO</v>
          </cell>
        </row>
        <row r="447">
          <cell r="A447">
            <v>413001030178</v>
          </cell>
          <cell r="B447" t="str">
            <v>PRIVADO</v>
          </cell>
        </row>
        <row r="448">
          <cell r="A448">
            <v>313001030149</v>
          </cell>
          <cell r="B448" t="str">
            <v>PRIVADO</v>
          </cell>
        </row>
        <row r="449">
          <cell r="A449">
            <v>313001030068</v>
          </cell>
          <cell r="B449" t="str">
            <v>PRIVADO</v>
          </cell>
        </row>
        <row r="450">
          <cell r="A450">
            <v>313001002234</v>
          </cell>
          <cell r="B450" t="str">
            <v>PRIVADO</v>
          </cell>
        </row>
        <row r="451">
          <cell r="A451">
            <v>313001030114</v>
          </cell>
          <cell r="B451" t="str">
            <v>PRIVADO</v>
          </cell>
        </row>
        <row r="452">
          <cell r="A452">
            <v>313001030033</v>
          </cell>
          <cell r="B452" t="str">
            <v>PRIVADO</v>
          </cell>
        </row>
        <row r="453">
          <cell r="A453">
            <v>313001007741</v>
          </cell>
          <cell r="B453" t="str">
            <v>PRIVADO</v>
          </cell>
        </row>
        <row r="454">
          <cell r="A454">
            <v>313001030041</v>
          </cell>
          <cell r="B454" t="str">
            <v>PRIVADO</v>
          </cell>
        </row>
        <row r="455">
          <cell r="A455">
            <v>313001030131</v>
          </cell>
          <cell r="B455" t="str">
            <v>PRIVADO</v>
          </cell>
        </row>
        <row r="456">
          <cell r="A456">
            <v>413001007982</v>
          </cell>
          <cell r="B456" t="str">
            <v>PRIVADO</v>
          </cell>
        </row>
        <row r="457">
          <cell r="A457">
            <v>313001012841</v>
          </cell>
          <cell r="B457" t="str">
            <v>PRIVADO</v>
          </cell>
        </row>
        <row r="458">
          <cell r="A458">
            <v>313001029469</v>
          </cell>
          <cell r="B458" t="str">
            <v>PRIVADO</v>
          </cell>
        </row>
        <row r="459">
          <cell r="A459">
            <v>413001008121</v>
          </cell>
          <cell r="B459" t="str">
            <v>PRIVADO</v>
          </cell>
        </row>
        <row r="460">
          <cell r="A460">
            <v>313001030190</v>
          </cell>
          <cell r="B460" t="str">
            <v>PRIVADO</v>
          </cell>
        </row>
        <row r="461">
          <cell r="A461">
            <v>313001030076</v>
          </cell>
          <cell r="B461" t="str">
            <v>PRIVADO</v>
          </cell>
        </row>
        <row r="462">
          <cell r="A462">
            <v>313001030122</v>
          </cell>
          <cell r="B462" t="str">
            <v>PRIVADO</v>
          </cell>
        </row>
        <row r="463">
          <cell r="A463">
            <v>313001030203</v>
          </cell>
          <cell r="B463" t="str">
            <v>PRIVADO</v>
          </cell>
        </row>
        <row r="464">
          <cell r="A464">
            <v>413001030151</v>
          </cell>
          <cell r="B464" t="str">
            <v>PRIVADO</v>
          </cell>
        </row>
        <row r="465">
          <cell r="A465">
            <v>313001028741</v>
          </cell>
          <cell r="B465" t="str">
            <v>PRIVADO</v>
          </cell>
        </row>
      </sheetData>
      <sheetData sheetId="5" refreshError="1"/>
      <sheetData sheetId="6" refreshError="1"/>
      <sheetData sheetId="7" refreshError="1">
        <row r="2">
          <cell r="A2">
            <v>313001013848</v>
          </cell>
          <cell r="B2" t="str">
            <v>INST. BLANCA NIEVES</v>
          </cell>
          <cell r="C2">
            <v>8.3828563690185547</v>
          </cell>
        </row>
        <row r="3">
          <cell r="A3">
            <v>313001006639</v>
          </cell>
          <cell r="B3" t="str">
            <v>INST. SOLEDAD VIVES DE JOLI (ANTES J. I LOS CAPULLITOS)</v>
          </cell>
          <cell r="C3">
            <v>7.9387240409851074</v>
          </cell>
          <cell r="D3">
            <v>3.8314852714538574</v>
          </cell>
          <cell r="E3">
            <v>2.2606067657470703</v>
          </cell>
        </row>
        <row r="4">
          <cell r="A4">
            <v>313001005985</v>
          </cell>
          <cell r="B4" t="str">
            <v xml:space="preserve">COLEGIO LOS ANGELES </v>
          </cell>
          <cell r="C4">
            <v>7.8629374504089355</v>
          </cell>
          <cell r="D4">
            <v>7.9405574798583984</v>
          </cell>
          <cell r="E4">
            <v>6.3541817665100098</v>
          </cell>
        </row>
        <row r="5">
          <cell r="A5">
            <v>313001028322</v>
          </cell>
          <cell r="B5" t="str">
            <v>COL. CAMPIÑA REAL</v>
          </cell>
          <cell r="C5">
            <v>7.8493623733520508</v>
          </cell>
          <cell r="D5">
            <v>4.4472150802612305</v>
          </cell>
          <cell r="E5">
            <v>4.5492024421691895</v>
          </cell>
        </row>
        <row r="6">
          <cell r="A6">
            <v>313001014011</v>
          </cell>
          <cell r="B6" t="str">
            <v>JARD. INF. EL MILAGROSO DE LA VILLA</v>
          </cell>
          <cell r="C6">
            <v>7.3337373733520508</v>
          </cell>
        </row>
        <row r="7">
          <cell r="A7">
            <v>313001009263</v>
          </cell>
          <cell r="B7" t="str">
            <v>JARD. INF. REMY</v>
          </cell>
          <cell r="C7">
            <v>7.3226094245910645</v>
          </cell>
        </row>
        <row r="8">
          <cell r="A8">
            <v>313001000193</v>
          </cell>
          <cell r="B8" t="str">
            <v>JARD. INF. ENCANTO DE NI?OS</v>
          </cell>
          <cell r="C8">
            <v>7.3033847808837891</v>
          </cell>
        </row>
        <row r="9">
          <cell r="A9">
            <v>313001002269</v>
          </cell>
          <cell r="B9" t="str">
            <v>COL. NAVAL DE MANZANILLO</v>
          </cell>
          <cell r="C9">
            <v>7.3018412590026855</v>
          </cell>
        </row>
        <row r="10">
          <cell r="A10">
            <v>313001000541</v>
          </cell>
          <cell r="B10" t="str">
            <v>COL. LA ANUNCIACION</v>
          </cell>
          <cell r="C10">
            <v>7.2436642646789551</v>
          </cell>
          <cell r="D10">
            <v>8.3027019500732422</v>
          </cell>
          <cell r="E10">
            <v>8.565953254699707</v>
          </cell>
        </row>
        <row r="11">
          <cell r="A11">
            <v>313001001190</v>
          </cell>
          <cell r="B11" t="str">
            <v>COL. LATINOAMERICANO</v>
          </cell>
          <cell r="C11">
            <v>6.9425315856933594</v>
          </cell>
          <cell r="D11">
            <v>1.6418007612228394</v>
          </cell>
          <cell r="E11">
            <v>8.2692651748657227</v>
          </cell>
        </row>
        <row r="12">
          <cell r="A12">
            <v>313001003095</v>
          </cell>
          <cell r="B12" t="str">
            <v>CIUDAD ESCOLAR DE COMFENALCO</v>
          </cell>
          <cell r="C12">
            <v>6.878875732421875</v>
          </cell>
          <cell r="D12">
            <v>5.8258571624755859</v>
          </cell>
          <cell r="E12">
            <v>7.5033659934997559</v>
          </cell>
        </row>
        <row r="13">
          <cell r="A13">
            <v>313001005594</v>
          </cell>
          <cell r="B13" t="str">
            <v>CORP. INST. CARRUSEL</v>
          </cell>
          <cell r="C13">
            <v>6.8348569869995117</v>
          </cell>
        </row>
        <row r="14">
          <cell r="A14">
            <v>313001012892</v>
          </cell>
          <cell r="B14" t="str">
            <v>INST. DOCENTE DEL CARIBE</v>
          </cell>
          <cell r="C14">
            <v>6.8275556564331055</v>
          </cell>
          <cell r="D14">
            <v>4.1226315498352051</v>
          </cell>
          <cell r="E14">
            <v>5.045382022857666</v>
          </cell>
        </row>
        <row r="15">
          <cell r="A15">
            <v>313001013325</v>
          </cell>
          <cell r="B15" t="str">
            <v>COL. ANDALUCIA</v>
          </cell>
          <cell r="C15">
            <v>6.6249732971191406</v>
          </cell>
        </row>
        <row r="16">
          <cell r="A16">
            <v>313001007872</v>
          </cell>
          <cell r="B16" t="str">
            <v>INST. MIGUEL DE CERVANTES</v>
          </cell>
          <cell r="C16">
            <v>6.5509500503540039</v>
          </cell>
          <cell r="D16">
            <v>5.8286728858947754</v>
          </cell>
          <cell r="E16">
            <v>7.2386207580566406</v>
          </cell>
        </row>
        <row r="17">
          <cell r="A17">
            <v>313001013341</v>
          </cell>
          <cell r="B17" t="str">
            <v>INST. SAN NICOLAS DE LA ROSA</v>
          </cell>
          <cell r="C17">
            <v>6.440638542175293</v>
          </cell>
        </row>
        <row r="18">
          <cell r="A18">
            <v>313001012701</v>
          </cell>
          <cell r="B18" t="str">
            <v>INST. ALEGRIA DE SABER</v>
          </cell>
          <cell r="C18">
            <v>6.3179616928100586</v>
          </cell>
        </row>
        <row r="19">
          <cell r="A19">
            <v>313001008402</v>
          </cell>
          <cell r="B19" t="str">
            <v>CENTRO EDUCATIVO MI DESPERTAR</v>
          </cell>
          <cell r="C19">
            <v>6.3131814002990723</v>
          </cell>
        </row>
        <row r="20">
          <cell r="A20">
            <v>313001012957</v>
          </cell>
          <cell r="B20" t="str">
            <v>COL. ALBORADA INFANTIL DE CHILE</v>
          </cell>
          <cell r="C20">
            <v>6.2385563850402832</v>
          </cell>
        </row>
        <row r="21">
          <cell r="A21">
            <v>313001003800</v>
          </cell>
          <cell r="B21" t="str">
            <v>LIC. SAN JOSE</v>
          </cell>
          <cell r="C21">
            <v>6.084007740020752</v>
          </cell>
        </row>
        <row r="22">
          <cell r="A22">
            <v>313001002714</v>
          </cell>
          <cell r="B22" t="str">
            <v>INSTITUCION EDUCATIVA MARIA AUXILIADORA</v>
          </cell>
          <cell r="C22">
            <v>5.9231052398681641</v>
          </cell>
          <cell r="D22">
            <v>5.5799746513366699</v>
          </cell>
          <cell r="E22">
            <v>7.3609647750854492</v>
          </cell>
        </row>
        <row r="23">
          <cell r="A23">
            <v>313001000495</v>
          </cell>
          <cell r="B23" t="str">
            <v>COL. OCTAVIANA DEL C. VIVES C</v>
          </cell>
          <cell r="C23">
            <v>5.8777127265930176</v>
          </cell>
          <cell r="D23">
            <v>1.7517937421798706</v>
          </cell>
          <cell r="E23">
            <v>4.2524313926696777</v>
          </cell>
        </row>
        <row r="24">
          <cell r="A24">
            <v>313001007627</v>
          </cell>
          <cell r="B24" t="str">
            <v>INST. INF. PABLO MONTESINOS</v>
          </cell>
          <cell r="C24">
            <v>5.7307419776916504</v>
          </cell>
        </row>
        <row r="25">
          <cell r="A25">
            <v>313001000240</v>
          </cell>
          <cell r="B25" t="str">
            <v>INST. EDUC. NUEVA AMERICA</v>
          </cell>
          <cell r="C25">
            <v>5.6472077369689941</v>
          </cell>
          <cell r="D25">
            <v>4.1911587715148926</v>
          </cell>
          <cell r="E25">
            <v>5.2228984832763672</v>
          </cell>
        </row>
        <row r="26">
          <cell r="A26">
            <v>113001002626</v>
          </cell>
          <cell r="B26" t="str">
            <v>INSTITUCION EDUCATIVA OLGA GONZALEZ ARRAUT</v>
          </cell>
          <cell r="C26">
            <v>5.5319581031799316</v>
          </cell>
          <cell r="D26">
            <v>4.1771812438964844</v>
          </cell>
          <cell r="E26">
            <v>3.8912239074707031</v>
          </cell>
        </row>
        <row r="27">
          <cell r="A27">
            <v>313001013309</v>
          </cell>
          <cell r="B27" t="str">
            <v>JARD. INF. MIS ESTIMULACIONES</v>
          </cell>
          <cell r="C27">
            <v>5.3201656341552734</v>
          </cell>
        </row>
        <row r="28">
          <cell r="A28">
            <v>113001002057</v>
          </cell>
          <cell r="B28" t="str">
            <v>INSTITUCION EDUCATIVA SOLEDAD ROMAN DE NU?EZ</v>
          </cell>
          <cell r="C28">
            <v>5.2590765953063965</v>
          </cell>
          <cell r="D28">
            <v>4.7594294548034668</v>
          </cell>
          <cell r="E28">
            <v>5.2241239547729492</v>
          </cell>
        </row>
        <row r="29">
          <cell r="A29">
            <v>313001013333</v>
          </cell>
          <cell r="B29" t="str">
            <v>GIMN. FUTURO DE COLOMBIA</v>
          </cell>
          <cell r="C29">
            <v>4.7273740768432617</v>
          </cell>
        </row>
        <row r="30">
          <cell r="A30">
            <v>113001028919</v>
          </cell>
          <cell r="B30" t="str">
            <v>INSTITUCION EDUCATIVA NUEVO BOSQUE</v>
          </cell>
          <cell r="C30">
            <v>4.5185399055480957</v>
          </cell>
          <cell r="D30">
            <v>3.3240785598754883</v>
          </cell>
          <cell r="E30">
            <v>5.173037052154541</v>
          </cell>
        </row>
        <row r="31">
          <cell r="A31">
            <v>113001028469</v>
          </cell>
          <cell r="B31" t="str">
            <v>INSTITUCION EDUCATIVA RAFAEL NU?EZ</v>
          </cell>
          <cell r="C31">
            <v>4.4721455574035645</v>
          </cell>
          <cell r="D31">
            <v>4.3079056739807129</v>
          </cell>
          <cell r="E31">
            <v>2.4808506965637207</v>
          </cell>
        </row>
        <row r="32">
          <cell r="A32">
            <v>313001029906</v>
          </cell>
          <cell r="B32" t="str">
            <v>LUMBRERAS DEL MAÑANA FUNDALUM</v>
          </cell>
          <cell r="C32">
            <v>4.3660001754760742</v>
          </cell>
        </row>
        <row r="33">
          <cell r="A33">
            <v>313001006647</v>
          </cell>
          <cell r="B33" t="str">
            <v>INSTITUTO MI BARQUITO</v>
          </cell>
          <cell r="C33">
            <v>4.1947898864746094</v>
          </cell>
        </row>
        <row r="34">
          <cell r="A34">
            <v>213001007797</v>
          </cell>
          <cell r="B34" t="str">
            <v>INSTITUCION EDUCATIVA SAN JUAN DE DAMASCO</v>
          </cell>
          <cell r="C34">
            <v>4.1863479614257812</v>
          </cell>
          <cell r="D34">
            <v>3.3878040313720703</v>
          </cell>
          <cell r="E34">
            <v>2.2775833606719971</v>
          </cell>
        </row>
        <row r="35">
          <cell r="A35">
            <v>313001009409</v>
          </cell>
          <cell r="B35" t="str">
            <v>LIC. GUILLERMO VALENCIA MIXTO</v>
          </cell>
          <cell r="C35">
            <v>4.1716184616088867</v>
          </cell>
          <cell r="D35">
            <v>1.7027808427810669</v>
          </cell>
        </row>
        <row r="36">
          <cell r="A36">
            <v>113001005358</v>
          </cell>
          <cell r="B36" t="str">
            <v>INSTITUCION EDUCATIVA ALBERTO E. FERNANDEZ BAENA</v>
          </cell>
          <cell r="C36">
            <v>4.1614632606506348</v>
          </cell>
          <cell r="D36">
            <v>2.5347392559051514</v>
          </cell>
          <cell r="E36">
            <v>4.902226448059082</v>
          </cell>
        </row>
        <row r="37">
          <cell r="A37">
            <v>113001012508</v>
          </cell>
          <cell r="B37" t="str">
            <v>ESCUELA NORMAL SUPERIOR DE CARTAGENA DE INDIAS</v>
          </cell>
          <cell r="C37">
            <v>4.1442441940307617</v>
          </cell>
          <cell r="D37">
            <v>1.7056607007980347</v>
          </cell>
          <cell r="E37">
            <v>2.6240541934967041</v>
          </cell>
        </row>
        <row r="38">
          <cell r="A38">
            <v>113001001697</v>
          </cell>
          <cell r="B38" t="str">
            <v>INSTITUCION EDUCATIVA MANUELA BELTRAN</v>
          </cell>
          <cell r="C38">
            <v>4.1065096855163574</v>
          </cell>
          <cell r="D38">
            <v>3.6060526371002197</v>
          </cell>
          <cell r="E38">
            <v>3.988365650177002</v>
          </cell>
        </row>
        <row r="39">
          <cell r="A39">
            <v>113001002413</v>
          </cell>
          <cell r="B39" t="str">
            <v>INSTITUCION EDUCATIVA MADRE LAURA</v>
          </cell>
          <cell r="C39">
            <v>3.9533886909484863</v>
          </cell>
          <cell r="D39">
            <v>3.6894354820251465</v>
          </cell>
          <cell r="E39">
            <v>4.0054483413696289</v>
          </cell>
        </row>
        <row r="40">
          <cell r="A40">
            <v>313001005284</v>
          </cell>
          <cell r="B40" t="str">
            <v>COLEGIO SANTA LUCIA</v>
          </cell>
          <cell r="C40">
            <v>3.8791475296020508</v>
          </cell>
        </row>
        <row r="41">
          <cell r="A41">
            <v>313001009174</v>
          </cell>
          <cell r="B41" t="str">
            <v>INST. MARIA MAZARELLA</v>
          </cell>
          <cell r="C41">
            <v>3.8578307628631592</v>
          </cell>
          <cell r="D41">
            <v>1</v>
          </cell>
        </row>
        <row r="42">
          <cell r="A42">
            <v>313001029957</v>
          </cell>
          <cell r="B42" t="str">
            <v>CENTRO DE DESARROLLO Y APRENDIZAJE LUZ DE LUZ</v>
          </cell>
          <cell r="C42">
            <v>3.8179354667663574</v>
          </cell>
        </row>
        <row r="43">
          <cell r="A43">
            <v>313001000509</v>
          </cell>
          <cell r="B43" t="str">
            <v>GIMN. LATINOAMERICANO</v>
          </cell>
          <cell r="C43">
            <v>3.8154962062835693</v>
          </cell>
          <cell r="D43">
            <v>2.6981418132781982</v>
          </cell>
          <cell r="E43">
            <v>5.1704144477844238</v>
          </cell>
        </row>
        <row r="44">
          <cell r="A44">
            <v>313001000185</v>
          </cell>
          <cell r="B44" t="str">
            <v>JARD. INF. ANGELITOS ALEGRES</v>
          </cell>
          <cell r="C44">
            <v>3.8133976459503174</v>
          </cell>
        </row>
        <row r="45">
          <cell r="A45">
            <v>313001029922</v>
          </cell>
          <cell r="B45" t="str">
            <v>INSTITUTO EDUCATIVO NISSI</v>
          </cell>
          <cell r="C45">
            <v>3.5920400619506836</v>
          </cell>
        </row>
        <row r="46">
          <cell r="A46">
            <v>313001029507</v>
          </cell>
          <cell r="B46" t="str">
            <v>INSTITUTO EDUCATIVO HERMANA ALICIA ALVAREZ</v>
          </cell>
          <cell r="C46">
            <v>3.5</v>
          </cell>
        </row>
        <row r="47">
          <cell r="A47">
            <v>313001006515</v>
          </cell>
          <cell r="B47" t="str">
            <v>INST. CHIQUITINES</v>
          </cell>
          <cell r="C47">
            <v>3.1359999179840088</v>
          </cell>
        </row>
        <row r="48">
          <cell r="A48">
            <v>113001003126</v>
          </cell>
          <cell r="B48" t="str">
            <v>INSTITUCION EDUCATIVA FERNANDO DE LA VEGA</v>
          </cell>
          <cell r="C48">
            <v>3.056668758392334</v>
          </cell>
          <cell r="D48">
            <v>2.41023850440979</v>
          </cell>
          <cell r="E48">
            <v>3.7682723999023438</v>
          </cell>
        </row>
        <row r="49">
          <cell r="A49">
            <v>113001001972</v>
          </cell>
          <cell r="B49" t="str">
            <v>COL. SEMINARIO DE C/GENA</v>
          </cell>
          <cell r="C49">
            <v>3.0108094215393066</v>
          </cell>
          <cell r="D49">
            <v>2.7783496379852295</v>
          </cell>
          <cell r="E49">
            <v>3.9593944549560547</v>
          </cell>
        </row>
        <row r="50">
          <cell r="A50">
            <v>313001008526</v>
          </cell>
          <cell r="B50" t="str">
            <v>INST. SAN ISIDRO LABRADOR</v>
          </cell>
          <cell r="C50">
            <v>2.792555570602417</v>
          </cell>
          <cell r="D50">
            <v>3.615250825881958</v>
          </cell>
          <cell r="E50">
            <v>4.8124041557312012</v>
          </cell>
        </row>
        <row r="51">
          <cell r="A51">
            <v>313001013597</v>
          </cell>
          <cell r="B51" t="str">
            <v>INST. COLOMBIA</v>
          </cell>
          <cell r="C51">
            <v>2.7912840843200684</v>
          </cell>
        </row>
        <row r="52">
          <cell r="A52">
            <v>313001009085</v>
          </cell>
          <cell r="B52" t="str">
            <v>CORPORACION EDUCATIVA LICEO CARTAGENA</v>
          </cell>
          <cell r="C52">
            <v>2.7875823974609375</v>
          </cell>
          <cell r="D52">
            <v>3.5221173763275146</v>
          </cell>
          <cell r="E52">
            <v>5.68243408203125</v>
          </cell>
        </row>
        <row r="53">
          <cell r="A53">
            <v>313001013317</v>
          </cell>
          <cell r="B53" t="str">
            <v>INSTITUTO LA GIRALDA</v>
          </cell>
          <cell r="C53">
            <v>1.7795060873031616</v>
          </cell>
        </row>
        <row r="54">
          <cell r="A54">
            <v>313001002340</v>
          </cell>
          <cell r="B54" t="str">
            <v>INST. COLOMBO BOLIVARIANO</v>
          </cell>
          <cell r="C54">
            <v>1.7218447923660278</v>
          </cell>
          <cell r="D54">
            <v>1.6743326187133789</v>
          </cell>
          <cell r="E54">
            <v>7.527524471282959</v>
          </cell>
        </row>
        <row r="55">
          <cell r="A55">
            <v>313001008551</v>
          </cell>
          <cell r="B55" t="str">
            <v>INST. PEDRO ROMERO</v>
          </cell>
          <cell r="C55">
            <v>1.7114217281341553</v>
          </cell>
        </row>
        <row r="56">
          <cell r="A56">
            <v>313001006337</v>
          </cell>
          <cell r="B56" t="str">
            <v>INST. EL LABRADOR</v>
          </cell>
          <cell r="C56">
            <v>1.6871976852416992</v>
          </cell>
          <cell r="D56">
            <v>4.1218676567077637</v>
          </cell>
          <cell r="E56">
            <v>7.2646760940551758</v>
          </cell>
        </row>
        <row r="57">
          <cell r="A57">
            <v>313001013082</v>
          </cell>
          <cell r="B57" t="str">
            <v>COL. JOHN LOCKE</v>
          </cell>
          <cell r="C57">
            <v>1</v>
          </cell>
        </row>
        <row r="58">
          <cell r="A58">
            <v>313001000169</v>
          </cell>
          <cell r="B58" t="str">
            <v>ESC. ELEMENTAL POPULAR</v>
          </cell>
          <cell r="C58">
            <v>1</v>
          </cell>
        </row>
        <row r="59">
          <cell r="A59">
            <v>313001000282</v>
          </cell>
          <cell r="B59" t="str">
            <v>INST. SOL DE BRITANIA</v>
          </cell>
          <cell r="C59">
            <v>1</v>
          </cell>
        </row>
        <row r="60">
          <cell r="A60">
            <v>313001006345</v>
          </cell>
          <cell r="B60" t="str">
            <v>CENTRO EDUCATIVO AMOR A COLOMBIA</v>
          </cell>
          <cell r="D60">
            <v>2.3852510452270508</v>
          </cell>
          <cell r="E60">
            <v>1.9016622304916382</v>
          </cell>
        </row>
        <row r="61">
          <cell r="A61">
            <v>113001028483</v>
          </cell>
          <cell r="B61" t="str">
            <v>INSTITUCION EDUCATIVA CASD MANUELA BELTRAN</v>
          </cell>
          <cell r="E61">
            <v>4.7564258575439453</v>
          </cell>
        </row>
        <row r="62">
          <cell r="A62">
            <v>313001028639</v>
          </cell>
          <cell r="B62" t="str">
            <v>INST. CENTRAL DE COLOMBIA PARA ADULTOS  (513001004018)</v>
          </cell>
          <cell r="E62">
            <v>2.6317601203918457</v>
          </cell>
        </row>
        <row r="63">
          <cell r="A63">
            <v>313001007911</v>
          </cell>
          <cell r="B63" t="str">
            <v>INST. INF. FEDERICO FROBEL</v>
          </cell>
          <cell r="C63">
            <v>8.4362907409667969</v>
          </cell>
        </row>
        <row r="64">
          <cell r="A64">
            <v>313001027440</v>
          </cell>
          <cell r="B64" t="str">
            <v>INSTITUTO EDUCATIVO EL SEMBRADOR</v>
          </cell>
          <cell r="C64">
            <v>7.2573127746582031</v>
          </cell>
        </row>
        <row r="65">
          <cell r="A65">
            <v>313001008879</v>
          </cell>
          <cell r="B65" t="str">
            <v>INST. PESTALOZZI</v>
          </cell>
          <cell r="C65">
            <v>6.6599149703979492</v>
          </cell>
          <cell r="D65">
            <v>1.724358081817627</v>
          </cell>
          <cell r="E65">
            <v>5.7207770347595215</v>
          </cell>
        </row>
        <row r="66">
          <cell r="A66">
            <v>313001027113</v>
          </cell>
          <cell r="B66" t="str">
            <v>INST. EDUCATIVO NUEVO HOGAR</v>
          </cell>
          <cell r="C66">
            <v>6.4525070190429687</v>
          </cell>
        </row>
        <row r="67">
          <cell r="A67">
            <v>313001027474</v>
          </cell>
          <cell r="B67" t="str">
            <v>COL. MIXTO NUEVO PORVENIR</v>
          </cell>
          <cell r="C67">
            <v>6.1499085426330566</v>
          </cell>
          <cell r="D67">
            <v>2.6210527420043945</v>
          </cell>
        </row>
        <row r="68">
          <cell r="A68">
            <v>313001008674</v>
          </cell>
          <cell r="B68" t="str">
            <v>INST. EDUC. JAIVEL</v>
          </cell>
          <cell r="C68">
            <v>6.0541543960571289</v>
          </cell>
          <cell r="D68">
            <v>1.7728773355484009</v>
          </cell>
        </row>
        <row r="69">
          <cell r="A69">
            <v>313001027130</v>
          </cell>
          <cell r="B69" t="str">
            <v>INSTITUTO COMUNITARIO MIXTO EL SABER</v>
          </cell>
          <cell r="C69">
            <v>6.0457296371459961</v>
          </cell>
          <cell r="D69">
            <v>1.5368818044662476</v>
          </cell>
          <cell r="E69">
            <v>3.3782899379730225</v>
          </cell>
        </row>
        <row r="70">
          <cell r="A70">
            <v>313001006159</v>
          </cell>
          <cell r="B70" t="str">
            <v>INSTITUTO CARTAGENA</v>
          </cell>
          <cell r="C70">
            <v>6.0281271934509277</v>
          </cell>
          <cell r="D70">
            <v>5.4294414520263672</v>
          </cell>
          <cell r="E70">
            <v>3.6085741519927979</v>
          </cell>
        </row>
        <row r="71">
          <cell r="A71">
            <v>313001002307</v>
          </cell>
          <cell r="B71" t="str">
            <v>COL. ADVENTISTA DE C/GENA.</v>
          </cell>
          <cell r="C71">
            <v>6.0222463607788086</v>
          </cell>
          <cell r="D71">
            <v>4.434659481048584</v>
          </cell>
          <cell r="E71">
            <v>2.4775207042694092</v>
          </cell>
        </row>
        <row r="72">
          <cell r="A72">
            <v>313001029281</v>
          </cell>
          <cell r="B72" t="str">
            <v>INSTITUTO FREINET</v>
          </cell>
          <cell r="C72">
            <v>5.9463400840759277</v>
          </cell>
        </row>
        <row r="73">
          <cell r="A73">
            <v>313001007309</v>
          </cell>
          <cell r="B73" t="str">
            <v>INST. LAMPARA MARAVILLOSA</v>
          </cell>
          <cell r="C73">
            <v>5.8735594749450684</v>
          </cell>
        </row>
        <row r="74">
          <cell r="A74">
            <v>313001013406</v>
          </cell>
          <cell r="B74" t="str">
            <v>INST. LOS ANGELITOS</v>
          </cell>
          <cell r="C74">
            <v>5.446650505065918</v>
          </cell>
        </row>
        <row r="75">
          <cell r="A75">
            <v>113001028421</v>
          </cell>
          <cell r="B75" t="str">
            <v>INSTITUCION EDUCATIVA 14 DE FEBRERO</v>
          </cell>
          <cell r="C75">
            <v>5.4303407669067383</v>
          </cell>
          <cell r="D75">
            <v>5.3729343414306641</v>
          </cell>
          <cell r="E75">
            <v>3.8670861721038818</v>
          </cell>
        </row>
        <row r="76">
          <cell r="A76">
            <v>313001007091</v>
          </cell>
          <cell r="B76" t="str">
            <v>COL. MODERNO DEL NORTE</v>
          </cell>
          <cell r="C76">
            <v>5.3894801139831543</v>
          </cell>
          <cell r="D76">
            <v>4.3090925216674805</v>
          </cell>
          <cell r="E76">
            <v>7.692598819732666</v>
          </cell>
        </row>
        <row r="77">
          <cell r="A77">
            <v>313001008399</v>
          </cell>
          <cell r="B77" t="str">
            <v>CENTRO EDUCATIVO LAS PALMERAS</v>
          </cell>
          <cell r="C77">
            <v>5.3369121551513672</v>
          </cell>
          <cell r="D77">
            <v>5.1984453201293945</v>
          </cell>
          <cell r="E77">
            <v>5.7494673728942871</v>
          </cell>
        </row>
        <row r="78">
          <cell r="A78">
            <v>113001002120</v>
          </cell>
          <cell r="B78" t="str">
            <v>INSTITUCION EDUCATIVA HIJOS DE MARIA</v>
          </cell>
          <cell r="C78">
            <v>5.3264226913452148</v>
          </cell>
          <cell r="D78">
            <v>3.6604969501495361</v>
          </cell>
          <cell r="E78">
            <v>3.8328721523284912</v>
          </cell>
        </row>
        <row r="79">
          <cell r="A79">
            <v>313001008534</v>
          </cell>
          <cell r="B79" t="str">
            <v>INST. MODERNO EL CARMEN</v>
          </cell>
          <cell r="C79">
            <v>5.1665878295898438</v>
          </cell>
        </row>
        <row r="80">
          <cell r="A80">
            <v>113001001727</v>
          </cell>
          <cell r="B80" t="str">
            <v>INSTITUCION EDUCATIVA REPUBLICA DEL LIBANO</v>
          </cell>
          <cell r="C80">
            <v>4.9577164649963379</v>
          </cell>
          <cell r="D80">
            <v>3.3868973255157471</v>
          </cell>
          <cell r="E80">
            <v>4.3693599700927734</v>
          </cell>
        </row>
        <row r="81">
          <cell r="A81">
            <v>113001008276</v>
          </cell>
          <cell r="B81" t="str">
            <v>INSTITUCION EDUCATIVA PLAYAS DE ACAPULCO</v>
          </cell>
          <cell r="C81">
            <v>4.9005594253540039</v>
          </cell>
          <cell r="D81">
            <v>2.806370735168457</v>
          </cell>
          <cell r="E81">
            <v>2.2420830726623535</v>
          </cell>
        </row>
        <row r="82">
          <cell r="A82">
            <v>313001013872</v>
          </cell>
          <cell r="B82" t="str">
            <v>INST. JHON DEWEY</v>
          </cell>
          <cell r="C82">
            <v>4.8638591766357422</v>
          </cell>
        </row>
        <row r="83">
          <cell r="A83">
            <v>313001007228</v>
          </cell>
          <cell r="B83" t="str">
            <v>FUNDACIÓN EDUCATIVA CRISTO REY DE REYES</v>
          </cell>
          <cell r="C83">
            <v>4.7731471061706543</v>
          </cell>
        </row>
        <row r="84">
          <cell r="A84">
            <v>313001009204</v>
          </cell>
          <cell r="B84" t="str">
            <v>INST. INTEGRAL NUEVA COLOMBIA (INST. INF.MI SONRISA)</v>
          </cell>
          <cell r="C84">
            <v>4.7194657325744629</v>
          </cell>
          <cell r="D84">
            <v>3.519028902053833</v>
          </cell>
          <cell r="E84">
            <v>3.9981403350830078</v>
          </cell>
        </row>
        <row r="85">
          <cell r="A85">
            <v>313001001211</v>
          </cell>
          <cell r="B85" t="str">
            <v>INST. CARTAGENA. DEL MAR</v>
          </cell>
          <cell r="C85">
            <v>4.7020769119262695</v>
          </cell>
          <cell r="D85">
            <v>7.6319046020507812</v>
          </cell>
          <cell r="E85">
            <v>3.7007842063903809</v>
          </cell>
        </row>
        <row r="86">
          <cell r="A86">
            <v>313001013554</v>
          </cell>
          <cell r="B86" t="str">
            <v>CENT. DOCENTE ESTRELLAS DEL PORVENIR</v>
          </cell>
          <cell r="C86">
            <v>4.6585216522216797</v>
          </cell>
        </row>
        <row r="87">
          <cell r="A87">
            <v>313001028225</v>
          </cell>
          <cell r="B87" t="str">
            <v>CENTRO EDUCATIVO COMUNITARIO FUENTE DE VALORES</v>
          </cell>
          <cell r="C87">
            <v>4.651522159576416</v>
          </cell>
        </row>
        <row r="88">
          <cell r="A88">
            <v>113001000241</v>
          </cell>
          <cell r="B88" t="str">
            <v>INSTITUCION EDUCATIVA NUESTRO ESFUERZO</v>
          </cell>
          <cell r="C88">
            <v>4.4190688133239746</v>
          </cell>
          <cell r="D88">
            <v>3.4759790897369385</v>
          </cell>
          <cell r="E88">
            <v>3.904693603515625</v>
          </cell>
        </row>
        <row r="89">
          <cell r="A89">
            <v>313001006281</v>
          </cell>
          <cell r="B89" t="str">
            <v>CORP. COL. AMOR A BOLIVAR</v>
          </cell>
          <cell r="C89">
            <v>4.3681926727294922</v>
          </cell>
          <cell r="D89">
            <v>3.5080313682556152</v>
          </cell>
          <cell r="E89">
            <v>2.2310822010040283</v>
          </cell>
        </row>
        <row r="90">
          <cell r="A90">
            <v>313001000118</v>
          </cell>
          <cell r="B90" t="str">
            <v>INSTITUCION EDUCATIVA NTRA. SRA. LA VICTORIA</v>
          </cell>
          <cell r="C90">
            <v>4.3477745056152344</v>
          </cell>
          <cell r="D90">
            <v>3.509890079498291</v>
          </cell>
          <cell r="E90">
            <v>3.7776546478271484</v>
          </cell>
        </row>
        <row r="91">
          <cell r="A91">
            <v>113001012788</v>
          </cell>
          <cell r="B91" t="str">
            <v>INSTITUCION EDUCATIVA CIUDAD DE TUNJA</v>
          </cell>
          <cell r="C91">
            <v>4.2204818725585937</v>
          </cell>
          <cell r="D91">
            <v>3.9438281059265137</v>
          </cell>
          <cell r="E91">
            <v>7.4205741882324219</v>
          </cell>
        </row>
        <row r="92">
          <cell r="A92">
            <v>313001029418</v>
          </cell>
          <cell r="B92" t="str">
            <v>INSTITUTO EDUC 1 DE MAYO</v>
          </cell>
          <cell r="C92">
            <v>4.2073941230773926</v>
          </cell>
        </row>
        <row r="93">
          <cell r="A93">
            <v>313001028843</v>
          </cell>
          <cell r="B93" t="str">
            <v>COLEGIO JUAN PABLO II</v>
          </cell>
          <cell r="C93">
            <v>4.1553311347961426</v>
          </cell>
          <cell r="D93">
            <v>3.6483752727508545</v>
          </cell>
          <cell r="E93">
            <v>4.2687435150146484</v>
          </cell>
        </row>
        <row r="94">
          <cell r="A94">
            <v>113001008284</v>
          </cell>
          <cell r="B94" t="str">
            <v>INSTITUCION EDUCATIVA SAN FELIPE NERI</v>
          </cell>
          <cell r="C94">
            <v>4.1018996238708496</v>
          </cell>
          <cell r="D94">
            <v>3.2412824630737305</v>
          </cell>
          <cell r="E94">
            <v>3.7808387279510498</v>
          </cell>
        </row>
        <row r="95">
          <cell r="A95">
            <v>313001028985</v>
          </cell>
          <cell r="B95" t="str">
            <v>COLEGIO DIOS ES AMOR -SEDE CARTAGENA</v>
          </cell>
          <cell r="C95">
            <v>4.0717988014221191</v>
          </cell>
          <cell r="D95">
            <v>2.5060820579528809</v>
          </cell>
          <cell r="E95">
            <v>4.7383766174316406</v>
          </cell>
        </row>
        <row r="96">
          <cell r="A96">
            <v>113001003771</v>
          </cell>
          <cell r="B96" t="str">
            <v>INSTITUCION EDUCATIVA FE Y ALEGRIA LAS GAVIOTAS</v>
          </cell>
          <cell r="C96">
            <v>4.0597257614135742</v>
          </cell>
          <cell r="D96">
            <v>5.7545270919799805</v>
          </cell>
          <cell r="E96">
            <v>7.3438796997070313</v>
          </cell>
        </row>
        <row r="97">
          <cell r="A97">
            <v>313001009247</v>
          </cell>
          <cell r="B97" t="str">
            <v>COL. ROBIN HOOD</v>
          </cell>
          <cell r="C97">
            <v>4.0333623886108398</v>
          </cell>
        </row>
        <row r="98">
          <cell r="A98">
            <v>313001029141</v>
          </cell>
          <cell r="B98" t="str">
            <v>CORP. INST EDUC CIENAGA DE LA VIRGEN</v>
          </cell>
          <cell r="C98">
            <v>4.0047845840454102</v>
          </cell>
        </row>
        <row r="99">
          <cell r="A99">
            <v>113001000771</v>
          </cell>
          <cell r="B99" t="str">
            <v>INSTITUCION EDUCATIVA CAMILO TORRES DEL POZON</v>
          </cell>
          <cell r="C99">
            <v>3.9650444984436035</v>
          </cell>
          <cell r="D99">
            <v>3.0686624050140381</v>
          </cell>
          <cell r="E99">
            <v>3.6343562602996826</v>
          </cell>
        </row>
        <row r="100">
          <cell r="A100">
            <v>113001001581</v>
          </cell>
          <cell r="B100" t="str">
            <v>I.E. DE FREDONIA</v>
          </cell>
          <cell r="C100">
            <v>3.94236159324646</v>
          </cell>
          <cell r="D100">
            <v>3.9109764099121094</v>
          </cell>
          <cell r="E100">
            <v>4.132056713104248</v>
          </cell>
        </row>
        <row r="101">
          <cell r="A101">
            <v>313001013279</v>
          </cell>
          <cell r="B101" t="str">
            <v>INSTITUTO SIGMUND FREUD</v>
          </cell>
          <cell r="C101">
            <v>3.9193155765533447</v>
          </cell>
          <cell r="D101">
            <v>2.9381697177886963</v>
          </cell>
          <cell r="E101">
            <v>2.4324073791503906</v>
          </cell>
        </row>
        <row r="102">
          <cell r="A102">
            <v>113001007199</v>
          </cell>
          <cell r="B102" t="str">
            <v>INSTITUCION EDUCATIVA FE Y ALEGRIA LAS AMERICAS</v>
          </cell>
          <cell r="C102">
            <v>3.9096889495849609</v>
          </cell>
          <cell r="D102">
            <v>3.523345947265625</v>
          </cell>
          <cell r="E102">
            <v>3.9501698017120361</v>
          </cell>
        </row>
        <row r="103">
          <cell r="A103">
            <v>113001001450</v>
          </cell>
          <cell r="B103" t="str">
            <v>INSTITUCION EDUCATIVA PEDRO HEREDIA</v>
          </cell>
          <cell r="C103">
            <v>3.85520339012146</v>
          </cell>
          <cell r="D103">
            <v>4.4305262565612793</v>
          </cell>
          <cell r="E103">
            <v>3.9181749820709229</v>
          </cell>
        </row>
        <row r="104">
          <cell r="A104">
            <v>313001005551</v>
          </cell>
          <cell r="B104" t="str">
            <v>COL. REAL C/GENA.</v>
          </cell>
          <cell r="C104">
            <v>3.8460700511932373</v>
          </cell>
          <cell r="D104">
            <v>1.5805944204330444</v>
          </cell>
          <cell r="E104">
            <v>4.0670523643493652</v>
          </cell>
        </row>
        <row r="105">
          <cell r="A105">
            <v>313001004750</v>
          </cell>
          <cell r="B105" t="str">
            <v>INSTITUCION EDUCATIVA MADRE GABRIELA DE SAN MARTIN</v>
          </cell>
          <cell r="C105">
            <v>3.8438425064086914</v>
          </cell>
          <cell r="D105">
            <v>4.663330078125</v>
          </cell>
          <cell r="E105">
            <v>3.9820313453674316</v>
          </cell>
        </row>
        <row r="106">
          <cell r="A106">
            <v>313001029396</v>
          </cell>
          <cell r="B106" t="str">
            <v>INSTITUCION EDUCATIVA CLEMENTE MANUEL ZABAL</v>
          </cell>
          <cell r="C106">
            <v>3.8225498199462891</v>
          </cell>
          <cell r="D106">
            <v>3.682765007019043</v>
          </cell>
          <cell r="E106">
            <v>3.8809511661529541</v>
          </cell>
        </row>
        <row r="107">
          <cell r="A107">
            <v>113001004254</v>
          </cell>
          <cell r="B107" t="str">
            <v>INSTITUCION EDUCATIVA FULGENCIO LEQUERICA  VELEZ</v>
          </cell>
          <cell r="C107">
            <v>3.7352359294891357</v>
          </cell>
          <cell r="D107">
            <v>3.6937551498413086</v>
          </cell>
          <cell r="E107">
            <v>4.3505373001098633</v>
          </cell>
        </row>
        <row r="108">
          <cell r="A108">
            <v>313001007007</v>
          </cell>
          <cell r="B108" t="str">
            <v>COL. DEL CARIBE</v>
          </cell>
          <cell r="C108">
            <v>3.7178642749786377</v>
          </cell>
          <cell r="D108">
            <v>3.9676258563995361</v>
          </cell>
        </row>
        <row r="109">
          <cell r="A109">
            <v>113001029851</v>
          </cell>
          <cell r="B109" t="str">
            <v>I. E. JORGE ARTEL</v>
          </cell>
          <cell r="C109">
            <v>3.7034964561462402</v>
          </cell>
          <cell r="D109">
            <v>3.8348171710968018</v>
          </cell>
          <cell r="E109">
            <v>4.9706926345825195</v>
          </cell>
        </row>
        <row r="110">
          <cell r="A110">
            <v>313001013961</v>
          </cell>
          <cell r="B110" t="str">
            <v>COL BAUTISTA DIOS ES AMOR</v>
          </cell>
          <cell r="C110">
            <v>3.6961119174957275</v>
          </cell>
        </row>
        <row r="111">
          <cell r="A111">
            <v>313001009417</v>
          </cell>
          <cell r="B111" t="str">
            <v>LIC. CRISTOBAL COLON</v>
          </cell>
          <cell r="C111">
            <v>3.6786618232727051</v>
          </cell>
          <cell r="D111">
            <v>3.387216329574585</v>
          </cell>
        </row>
        <row r="112">
          <cell r="A112">
            <v>313001028101</v>
          </cell>
          <cell r="B112" t="str">
            <v>FUNDACION PARA EL DESARROLLO DE LA NIÑEZ</v>
          </cell>
          <cell r="C112">
            <v>3.6641519069671631</v>
          </cell>
        </row>
        <row r="113">
          <cell r="A113">
            <v>113001005544</v>
          </cell>
          <cell r="B113" t="str">
            <v>INSTITUCION EDUCATIVA ANTONIO NARIÑO</v>
          </cell>
          <cell r="C113">
            <v>3.6552891731262207</v>
          </cell>
          <cell r="D113">
            <v>3.3478007316589355</v>
          </cell>
          <cell r="E113">
            <v>3.4083163738250732</v>
          </cell>
        </row>
        <row r="114">
          <cell r="A114">
            <v>113001029800</v>
          </cell>
          <cell r="B114" t="str">
            <v>CENTRO EDUCATIVO COLOMBIATON GUSTAVO PULECIO GOMEZ</v>
          </cell>
          <cell r="C114">
            <v>3.6394171714782715</v>
          </cell>
        </row>
        <row r="115">
          <cell r="A115">
            <v>113001002138</v>
          </cell>
          <cell r="B115" t="str">
            <v>INSTITUCION EDUCATIVA NUESTRA SRA DEL PERPETUO SOCORRO</v>
          </cell>
          <cell r="C115">
            <v>3.6010046005249023</v>
          </cell>
          <cell r="D115">
            <v>3.3815288543701172</v>
          </cell>
          <cell r="E115">
            <v>3.6206331253051758</v>
          </cell>
        </row>
        <row r="116">
          <cell r="A116">
            <v>113001002812</v>
          </cell>
          <cell r="B116" t="str">
            <v>INSTITUCION EDUCATIVA MARIA REINA</v>
          </cell>
          <cell r="C116">
            <v>3.5810508728027344</v>
          </cell>
          <cell r="D116">
            <v>3.5381348133087158</v>
          </cell>
          <cell r="E116">
            <v>3.828751802444458</v>
          </cell>
        </row>
        <row r="117">
          <cell r="A117">
            <v>113001007857</v>
          </cell>
          <cell r="B117" t="str">
            <v>INSTITUCION EDUCATIVA LA LIBERTAD</v>
          </cell>
          <cell r="C117">
            <v>3.5493319034576416</v>
          </cell>
          <cell r="D117">
            <v>3.5220978260040283</v>
          </cell>
          <cell r="E117">
            <v>4.8104619979858398</v>
          </cell>
        </row>
        <row r="118">
          <cell r="A118">
            <v>113001029095</v>
          </cell>
          <cell r="B118" t="str">
            <v>INSTITUCION EDUCATIVA FOCO ROJO</v>
          </cell>
          <cell r="C118">
            <v>3.4674060344696045</v>
          </cell>
          <cell r="D118">
            <v>3.4322569370269775</v>
          </cell>
          <cell r="E118">
            <v>3.6525776386260986</v>
          </cell>
        </row>
        <row r="119">
          <cell r="A119">
            <v>113001020969</v>
          </cell>
          <cell r="B119" t="str">
            <v>INSTITUCION EDUCATIVA FRANCISCO DE PAULA SANTANDER</v>
          </cell>
          <cell r="C119">
            <v>3.4536652565002441</v>
          </cell>
          <cell r="D119">
            <v>1.5925295352935791</v>
          </cell>
          <cell r="E119">
            <v>4.170414924621582</v>
          </cell>
        </row>
        <row r="120">
          <cell r="A120">
            <v>313001007651</v>
          </cell>
          <cell r="B120" t="str">
            <v>INST. METROPOLITANO DE C/GENA.</v>
          </cell>
          <cell r="C120">
            <v>3.4099500179290771</v>
          </cell>
          <cell r="D120">
            <v>5.8798089027404785</v>
          </cell>
        </row>
        <row r="121">
          <cell r="A121">
            <v>313001028875</v>
          </cell>
          <cell r="B121" t="str">
            <v>CENTRO EDUCATIVO MI ABUELO Y YO</v>
          </cell>
          <cell r="C121">
            <v>3.2873339653015137</v>
          </cell>
        </row>
        <row r="122">
          <cell r="A122">
            <v>113001006711</v>
          </cell>
          <cell r="B122" t="str">
            <v>INSTITUCION EDUCATIVA OMAIRA SANCHEZ GARZON</v>
          </cell>
          <cell r="C122">
            <v>3.264707088470459</v>
          </cell>
          <cell r="D122">
            <v>4.1261348724365234</v>
          </cell>
          <cell r="E122">
            <v>3.7834804058074951</v>
          </cell>
        </row>
        <row r="123">
          <cell r="A123">
            <v>313001028771</v>
          </cell>
          <cell r="B123" t="str">
            <v>INSTITUTO REAL DEL CARIBE</v>
          </cell>
          <cell r="C123">
            <v>3.2644729614257813</v>
          </cell>
        </row>
        <row r="124">
          <cell r="A124">
            <v>313001007821</v>
          </cell>
          <cell r="B124" t="str">
            <v>FUND. R.E.I PARA LA REHABILITACION INTEGRAL I.P.S</v>
          </cell>
          <cell r="C124">
            <v>3.2625627517700195</v>
          </cell>
        </row>
        <row r="125">
          <cell r="A125">
            <v>313001008381</v>
          </cell>
          <cell r="B125" t="str">
            <v>CENT. DE ENSEÑANZA HIJOS DE BOLIVAR</v>
          </cell>
          <cell r="C125">
            <v>3.1492810249328613</v>
          </cell>
          <cell r="D125">
            <v>3.5602009296417236</v>
          </cell>
          <cell r="E125">
            <v>3.4815762042999268</v>
          </cell>
        </row>
        <row r="126">
          <cell r="A126">
            <v>313001027164</v>
          </cell>
          <cell r="B126" t="str">
            <v>CORP COLEGIO LICEO CENTRAL MIXTO</v>
          </cell>
          <cell r="C126">
            <v>3.1134939193725586</v>
          </cell>
          <cell r="D126">
            <v>2.7682554721832275</v>
          </cell>
          <cell r="E126">
            <v>1.9549756050109863</v>
          </cell>
        </row>
        <row r="127">
          <cell r="A127">
            <v>113001009281</v>
          </cell>
          <cell r="B127" t="str">
            <v>I.E. VILLA ESTRELLA</v>
          </cell>
          <cell r="C127">
            <v>3.1108052730560303</v>
          </cell>
          <cell r="D127">
            <v>3.680227518081665</v>
          </cell>
          <cell r="E127">
            <v>1.8991049528121948</v>
          </cell>
        </row>
        <row r="128">
          <cell r="A128">
            <v>313001029426</v>
          </cell>
          <cell r="B128" t="str">
            <v>C.E MUNDO DEL SABER</v>
          </cell>
          <cell r="C128">
            <v>2.9959399700164795</v>
          </cell>
        </row>
        <row r="129">
          <cell r="A129">
            <v>313001012761</v>
          </cell>
          <cell r="B129" t="str">
            <v>JARD. INF. LOS CHAVITOS</v>
          </cell>
          <cell r="C129">
            <v>2.9547100067138672</v>
          </cell>
        </row>
        <row r="130">
          <cell r="A130">
            <v>113001000852</v>
          </cell>
          <cell r="B130" t="str">
            <v>INSTITUCION EDUCATIVA NUESTRA SRA DEL CARMEN</v>
          </cell>
          <cell r="C130">
            <v>2.6417508125305176</v>
          </cell>
          <cell r="D130">
            <v>3.4812362194061279</v>
          </cell>
          <cell r="E130">
            <v>3.9306437969207764</v>
          </cell>
        </row>
        <row r="131">
          <cell r="A131">
            <v>313001008518</v>
          </cell>
          <cell r="B131" t="str">
            <v>INST. DE ENSEÑANZA MADDOX (ANTES INST. AGAZZI)</v>
          </cell>
          <cell r="C131">
            <v>2.3017797470092773</v>
          </cell>
          <cell r="D131">
            <v>1.6410439014434814</v>
          </cell>
          <cell r="E131">
            <v>5.6072163581848145</v>
          </cell>
        </row>
        <row r="132">
          <cell r="A132">
            <v>313001013376</v>
          </cell>
          <cell r="B132" t="str">
            <v>INST. BOLIVAR</v>
          </cell>
          <cell r="C132">
            <v>2.1143040657043457</v>
          </cell>
        </row>
        <row r="133">
          <cell r="A133">
            <v>113001000259</v>
          </cell>
          <cell r="B133" t="str">
            <v>INSTITUCIÓN EDUCATIVA VALORES UNIDOS</v>
          </cell>
          <cell r="C133">
            <v>2.0780000686645508</v>
          </cell>
          <cell r="D133">
            <v>2.0720000267028809</v>
          </cell>
          <cell r="E133">
            <v>2.3005928993225098</v>
          </cell>
        </row>
        <row r="134">
          <cell r="A134">
            <v>313001013996</v>
          </cell>
          <cell r="B134" t="str">
            <v>COL. COMUNITARIO JOSE CARMELO VILLAMIZAR DIAZ</v>
          </cell>
          <cell r="C134">
            <v>1.7429412603378296</v>
          </cell>
        </row>
        <row r="135">
          <cell r="A135">
            <v>113001000321</v>
          </cell>
          <cell r="B135" t="str">
            <v>INSTITUCION EDUCATIVA LUIS C GALAN SARMIENTO</v>
          </cell>
          <cell r="C135">
            <v>1</v>
          </cell>
          <cell r="D135">
            <v>4.0729193687438965</v>
          </cell>
          <cell r="E135">
            <v>5.4058847427368164</v>
          </cell>
        </row>
        <row r="136">
          <cell r="A136">
            <v>313001007929</v>
          </cell>
          <cell r="B136" t="str">
            <v>INST. ANGLO AMERICANO DE C/GENA.</v>
          </cell>
          <cell r="C136">
            <v>1</v>
          </cell>
          <cell r="D136">
            <v>2.5365715026855469</v>
          </cell>
        </row>
        <row r="137">
          <cell r="A137">
            <v>313001028868</v>
          </cell>
          <cell r="B137" t="str">
            <v>COL. BILINGUE DE CARTAGENA</v>
          </cell>
          <cell r="D137">
            <v>5.8563008308410645</v>
          </cell>
          <cell r="E137">
            <v>7.1892218589782715</v>
          </cell>
        </row>
        <row r="138">
          <cell r="A138">
            <v>113001000038</v>
          </cell>
          <cell r="B138" t="str">
            <v>COL. GRAN COLOMBIA</v>
          </cell>
          <cell r="D138">
            <v>1.6175568103790283</v>
          </cell>
        </row>
        <row r="139">
          <cell r="A139">
            <v>313001001181</v>
          </cell>
          <cell r="B139" t="str">
            <v>COL. NTRA. SRA. DE LA CONSOLATA</v>
          </cell>
          <cell r="C139">
            <v>8.4315328598022461</v>
          </cell>
          <cell r="D139">
            <v>3.8890202045440674</v>
          </cell>
          <cell r="E139">
            <v>5.319523811340332</v>
          </cell>
        </row>
        <row r="140">
          <cell r="A140">
            <v>313001012931</v>
          </cell>
          <cell r="B140" t="str">
            <v>INSTITUTO LOS CORALES</v>
          </cell>
          <cell r="C140">
            <v>8.3299999237060547</v>
          </cell>
        </row>
        <row r="141">
          <cell r="A141">
            <v>113001000721</v>
          </cell>
          <cell r="B141" t="str">
            <v>INSTITUCION EDUCATIVA LUIS CARLOS LOPEZ</v>
          </cell>
          <cell r="C141">
            <v>8.0708894729614258</v>
          </cell>
          <cell r="D141">
            <v>3.9046421051025391</v>
          </cell>
          <cell r="E141">
            <v>5.2453646659851074</v>
          </cell>
        </row>
        <row r="142">
          <cell r="A142">
            <v>313001029213</v>
          </cell>
          <cell r="B142" t="str">
            <v xml:space="preserve">COLEGIO MARIANO DE CARTAGENA </v>
          </cell>
          <cell r="C142">
            <v>7.9330835342407227</v>
          </cell>
        </row>
        <row r="143">
          <cell r="A143">
            <v>313001004857</v>
          </cell>
          <cell r="B143" t="str">
            <v>ESCUELA  EL SALVADOR</v>
          </cell>
          <cell r="C143">
            <v>7.9203810691833496</v>
          </cell>
        </row>
        <row r="144">
          <cell r="A144">
            <v>313001013651</v>
          </cell>
          <cell r="B144" t="str">
            <v>COLEGIO INTEGRAL DEL NORTE</v>
          </cell>
          <cell r="C144">
            <v>7.758002758026123</v>
          </cell>
          <cell r="D144">
            <v>7.707794189453125</v>
          </cell>
          <cell r="E144">
            <v>8.1051054000854492</v>
          </cell>
        </row>
        <row r="145">
          <cell r="A145">
            <v>313001000142</v>
          </cell>
          <cell r="B145" t="str">
            <v>INST. MADRE TERESA DE CALCUTA</v>
          </cell>
          <cell r="C145">
            <v>7.6124820709228516</v>
          </cell>
          <cell r="D145">
            <v>2.8475563526153564</v>
          </cell>
          <cell r="E145">
            <v>4.1076369285583496</v>
          </cell>
        </row>
        <row r="146">
          <cell r="A146">
            <v>313001028110</v>
          </cell>
          <cell r="B146" t="str">
            <v>INSTITUTO EDUCATIVO LA EDAD DE ORO</v>
          </cell>
          <cell r="C146">
            <v>7.5162134170532227</v>
          </cell>
          <cell r="D146">
            <v>1.6650826930999756</v>
          </cell>
          <cell r="E146">
            <v>3.9744274616241455</v>
          </cell>
        </row>
        <row r="147">
          <cell r="A147">
            <v>313001027229</v>
          </cell>
          <cell r="B147" t="str">
            <v>CORPORACION EDUCATIVA NAZARET</v>
          </cell>
          <cell r="C147">
            <v>7.4334840774536133</v>
          </cell>
          <cell r="D147">
            <v>1.4166461229324341</v>
          </cell>
        </row>
        <row r="148">
          <cell r="A148">
            <v>313001012876</v>
          </cell>
          <cell r="B148" t="str">
            <v>INST. GUADALUPE</v>
          </cell>
          <cell r="C148">
            <v>7.3083438873291016</v>
          </cell>
        </row>
        <row r="149">
          <cell r="A149">
            <v>313001012515</v>
          </cell>
          <cell r="B149" t="str">
            <v>CORPORACION EDUCATIVA LA CONCEPCION (COL)</v>
          </cell>
          <cell r="C149">
            <v>7.1604104042053223</v>
          </cell>
          <cell r="D149">
            <v>8.4188995361328125</v>
          </cell>
          <cell r="E149">
            <v>8.1375102996826172</v>
          </cell>
        </row>
        <row r="150">
          <cell r="A150">
            <v>313001029353</v>
          </cell>
          <cell r="B150" t="str">
            <v>CORPORACION BEVERLY HILLS</v>
          </cell>
          <cell r="C150">
            <v>7.1440892219543457</v>
          </cell>
          <cell r="D150">
            <v>6.1838297843933105</v>
          </cell>
          <cell r="E150">
            <v>7.6584296226501465</v>
          </cell>
        </row>
        <row r="151">
          <cell r="A151">
            <v>313001007058</v>
          </cell>
          <cell r="B151" t="str">
            <v>CENTRO DE EDUCACION EL RECREO</v>
          </cell>
          <cell r="C151">
            <v>7.0796589851379395</v>
          </cell>
          <cell r="D151">
            <v>8.1286907196044922</v>
          </cell>
          <cell r="E151">
            <v>8.9488315582275391</v>
          </cell>
        </row>
        <row r="152">
          <cell r="A152">
            <v>313001005331</v>
          </cell>
          <cell r="B152" t="str">
            <v>COL. NAVAL DEL SOCORRO</v>
          </cell>
          <cell r="C152">
            <v>6.9897713661193848</v>
          </cell>
        </row>
        <row r="153">
          <cell r="A153">
            <v>413001007648</v>
          </cell>
          <cell r="B153" t="str">
            <v>COL. CAMINO DEL CORAL DE C/GENA.</v>
          </cell>
          <cell r="C153">
            <v>6.9742293357849121</v>
          </cell>
          <cell r="D153">
            <v>3.6877005100250244</v>
          </cell>
          <cell r="E153">
            <v>4.3637285232543945</v>
          </cell>
        </row>
        <row r="154">
          <cell r="A154">
            <v>413001008024</v>
          </cell>
          <cell r="B154" t="str">
            <v>INST. EDUC. EL PARAISO</v>
          </cell>
          <cell r="C154">
            <v>6.9252815246582031</v>
          </cell>
        </row>
        <row r="155">
          <cell r="A155">
            <v>313001006698</v>
          </cell>
          <cell r="B155" t="str">
            <v>COL. EL DIVINO SALVADOR</v>
          </cell>
          <cell r="C155">
            <v>6.8890781402587891</v>
          </cell>
          <cell r="D155">
            <v>7.7841291427612305</v>
          </cell>
          <cell r="E155">
            <v>4.5107417106628418</v>
          </cell>
        </row>
        <row r="156">
          <cell r="A156">
            <v>313001005098</v>
          </cell>
          <cell r="B156" t="str">
            <v>COL. TRINITARIO</v>
          </cell>
          <cell r="C156">
            <v>6.8600401878356934</v>
          </cell>
          <cell r="D156">
            <v>7.3342156410217285</v>
          </cell>
          <cell r="E156">
            <v>7.5001287460327148</v>
          </cell>
        </row>
        <row r="157">
          <cell r="A157">
            <v>313001007040</v>
          </cell>
          <cell r="B157" t="str">
            <v>COL. MARIA MONTESORRI</v>
          </cell>
          <cell r="C157">
            <v>6.791313648223877</v>
          </cell>
          <cell r="D157">
            <v>1.5948996543884277</v>
          </cell>
          <cell r="E157">
            <v>4.0187788009643555</v>
          </cell>
        </row>
        <row r="158">
          <cell r="A158">
            <v>313001013465</v>
          </cell>
          <cell r="B158" t="str">
            <v>INST. FROBEL</v>
          </cell>
          <cell r="C158">
            <v>6.7636146545410156</v>
          </cell>
        </row>
        <row r="159">
          <cell r="A159">
            <v>113001003053</v>
          </cell>
          <cell r="B159" t="str">
            <v>INSTITUCION EDUCATIVA SOLEDAD ACOSTA DE SAMPER</v>
          </cell>
          <cell r="C159">
            <v>6.5338282585144043</v>
          </cell>
          <cell r="D159">
            <v>5.7697696685791016</v>
          </cell>
          <cell r="E159">
            <v>7.3800339698791504</v>
          </cell>
        </row>
        <row r="160">
          <cell r="A160">
            <v>313001029337</v>
          </cell>
          <cell r="B160" t="str">
            <v xml:space="preserve">COLEGIO GORETTI </v>
          </cell>
          <cell r="C160">
            <v>6.5135889053344727</v>
          </cell>
          <cell r="D160">
            <v>3.7726399898529053</v>
          </cell>
          <cell r="E160">
            <v>5.6230382919311523</v>
          </cell>
        </row>
        <row r="161">
          <cell r="A161">
            <v>313001013856</v>
          </cell>
          <cell r="B161" t="str">
            <v>FUNDACION EDUCATIVA JHON DEWEY</v>
          </cell>
          <cell r="C161">
            <v>6.3678655624389648</v>
          </cell>
        </row>
        <row r="162">
          <cell r="A162">
            <v>313001029671</v>
          </cell>
          <cell r="B162" t="str">
            <v>INSTITUTO EDUCATIVO MUNDO HACIA EL FUTURO</v>
          </cell>
          <cell r="C162">
            <v>6.2971463203430176</v>
          </cell>
        </row>
        <row r="163">
          <cell r="A163">
            <v>313001029701</v>
          </cell>
          <cell r="B163" t="str">
            <v>CENTRO EDUCATIVO SANTA CLARA</v>
          </cell>
          <cell r="C163">
            <v>6.2395000457763672</v>
          </cell>
        </row>
        <row r="164">
          <cell r="A164">
            <v>313001006701</v>
          </cell>
          <cell r="B164" t="str">
            <v>COL. MILITAR ALMIRANTE COLON</v>
          </cell>
          <cell r="C164">
            <v>6.1908578872680664</v>
          </cell>
          <cell r="D164">
            <v>4.0025629997253418</v>
          </cell>
          <cell r="E164">
            <v>7.3857259750366211</v>
          </cell>
        </row>
        <row r="165">
          <cell r="A165">
            <v>113001003274</v>
          </cell>
          <cell r="B165" t="str">
            <v>INSTITUCION EDUCATIVA JOSE MANUEL RODRIGUEZ TORICES</v>
          </cell>
          <cell r="C165">
            <v>6.0830883979797363</v>
          </cell>
          <cell r="D165">
            <v>3.7991237640380859</v>
          </cell>
          <cell r="E165">
            <v>3.9585890769958496</v>
          </cell>
        </row>
        <row r="166">
          <cell r="A166">
            <v>313001001050</v>
          </cell>
          <cell r="B166" t="str">
            <v>COL. BIFFI</v>
          </cell>
          <cell r="C166">
            <v>6.0747385025024414</v>
          </cell>
          <cell r="D166">
            <v>8.1602754592895508</v>
          </cell>
          <cell r="E166">
            <v>7.8928217887878418</v>
          </cell>
        </row>
        <row r="167">
          <cell r="A167">
            <v>313001013431</v>
          </cell>
          <cell r="B167" t="str">
            <v>CORP INST PROGRESO SOCIAL (ANTES INST. MIXTO LOS PAYASITOS</v>
          </cell>
          <cell r="C167">
            <v>6.0602664947509766</v>
          </cell>
          <cell r="D167">
            <v>1</v>
          </cell>
        </row>
        <row r="168">
          <cell r="A168">
            <v>313001006485</v>
          </cell>
          <cell r="B168" t="str">
            <v>CORPORACION EDUCATIVA COLEGIO ALTER ALTERIS</v>
          </cell>
          <cell r="C168">
            <v>6.0201015472412109</v>
          </cell>
          <cell r="D168">
            <v>8.1556196212768555</v>
          </cell>
          <cell r="E168">
            <v>7.2418808937072754</v>
          </cell>
        </row>
        <row r="169">
          <cell r="A169">
            <v>313001013643</v>
          </cell>
          <cell r="B169" t="str">
            <v>CENTRO EDUCATIVO INTEGRAL EL RODEO</v>
          </cell>
          <cell r="C169">
            <v>5.9489436149597168</v>
          </cell>
        </row>
        <row r="170">
          <cell r="A170">
            <v>313001029884</v>
          </cell>
          <cell r="B170" t="str">
            <v>INSTITUTO EDUCATIVO BRUNER</v>
          </cell>
          <cell r="C170">
            <v>5.9140725135803223</v>
          </cell>
        </row>
        <row r="171">
          <cell r="A171">
            <v>313001012833</v>
          </cell>
          <cell r="B171" t="str">
            <v>JARD. INF. PRINCIPE DE PAZ</v>
          </cell>
          <cell r="C171">
            <v>5.8636016845703125</v>
          </cell>
        </row>
        <row r="172">
          <cell r="A172">
            <v>313001005276</v>
          </cell>
          <cell r="B172" t="str">
            <v>COL. COMFAMILIAR C/GENA.</v>
          </cell>
          <cell r="C172">
            <v>5.7619791030883789</v>
          </cell>
          <cell r="D172">
            <v>5.8476462364196777</v>
          </cell>
          <cell r="E172">
            <v>7.4664521217346191</v>
          </cell>
        </row>
        <row r="173">
          <cell r="A173">
            <v>113001004149</v>
          </cell>
          <cell r="B173" t="str">
            <v>INSTITUCION EDUCATIVA JUAN JOSE NIETO</v>
          </cell>
          <cell r="C173">
            <v>5.7053165435791016</v>
          </cell>
          <cell r="D173">
            <v>3.4858686923980713</v>
          </cell>
          <cell r="E173">
            <v>4.4523334503173828</v>
          </cell>
        </row>
        <row r="174">
          <cell r="A174">
            <v>313001003117</v>
          </cell>
          <cell r="B174" t="str">
            <v>CORP INST. CIRY</v>
          </cell>
          <cell r="C174">
            <v>5.6004900932312012</v>
          </cell>
          <cell r="D174">
            <v>5.6907415390014648</v>
          </cell>
          <cell r="E174">
            <v>4.2835254669189453</v>
          </cell>
        </row>
        <row r="175">
          <cell r="A175">
            <v>113001008268</v>
          </cell>
          <cell r="B175" t="str">
            <v>INSTITUCION EDUCATIVA MARIA CANO</v>
          </cell>
          <cell r="C175">
            <v>5.5364508628845215</v>
          </cell>
          <cell r="D175">
            <v>3.5746176242828369</v>
          </cell>
          <cell r="E175">
            <v>5.2142205238342285</v>
          </cell>
        </row>
        <row r="176">
          <cell r="A176">
            <v>413001008121</v>
          </cell>
          <cell r="B176" t="str">
            <v>INST. Y JARD. INF. ANGELICA</v>
          </cell>
          <cell r="C176">
            <v>5.5326519012451172</v>
          </cell>
        </row>
        <row r="177">
          <cell r="A177">
            <v>313001027253</v>
          </cell>
          <cell r="B177" t="str">
            <v>COL. JUAN BAUTISTA SCALABRINI</v>
          </cell>
          <cell r="C177">
            <v>5.490626335144043</v>
          </cell>
          <cell r="D177">
            <v>2.5967590808868408</v>
          </cell>
        </row>
        <row r="178">
          <cell r="A178">
            <v>313001029981</v>
          </cell>
          <cell r="B178" t="str">
            <v>COLEGIO JOSÉ MARÍA GARCÍA TOLEDO</v>
          </cell>
          <cell r="C178">
            <v>5.4538884162902832</v>
          </cell>
          <cell r="D178">
            <v>1</v>
          </cell>
          <cell r="E178">
            <v>4.2554574012756348</v>
          </cell>
        </row>
        <row r="179">
          <cell r="A179">
            <v>313001027237</v>
          </cell>
          <cell r="B179" t="str">
            <v>INSTITTUTO EDUC. COMUNITARIO AMOR A MI PATRIA</v>
          </cell>
          <cell r="C179">
            <v>5.4536933898925781</v>
          </cell>
          <cell r="D179">
            <v>1.8387062549591064</v>
          </cell>
        </row>
        <row r="180">
          <cell r="A180">
            <v>313001012281</v>
          </cell>
          <cell r="B180" t="str">
            <v>COL. SANTO TOMAS DE AQUINO</v>
          </cell>
          <cell r="C180">
            <v>5.4277887344360352</v>
          </cell>
          <cell r="D180">
            <v>3.7719998359680176</v>
          </cell>
        </row>
        <row r="181">
          <cell r="A181">
            <v>113001013814</v>
          </cell>
          <cell r="B181" t="str">
            <v>INSTITUCION EDUCATIVA BERTHA GEDEON DE BALADI</v>
          </cell>
          <cell r="C181">
            <v>5.4110331535339355</v>
          </cell>
          <cell r="D181">
            <v>5.4256796836853027</v>
          </cell>
          <cell r="E181">
            <v>4.0072755813598633</v>
          </cell>
        </row>
        <row r="182">
          <cell r="A182">
            <v>313001006141</v>
          </cell>
          <cell r="B182" t="str">
            <v>INSTITUTO JUAN JACOBO ROUSSEAU #1</v>
          </cell>
          <cell r="C182">
            <v>5.2909517288208008</v>
          </cell>
        </row>
        <row r="183">
          <cell r="A183">
            <v>313001028692</v>
          </cell>
          <cell r="B183" t="str">
            <v>CENTRO EDUCATIVO CAMINOS DE ESPERANZA INS 1NVA LUZ DE ESPER.</v>
          </cell>
          <cell r="C183">
            <v>5.2900614738464355</v>
          </cell>
        </row>
        <row r="184">
          <cell r="A184">
            <v>313001013589</v>
          </cell>
          <cell r="B184" t="str">
            <v>INST. SONRISITAS ALEGRES</v>
          </cell>
          <cell r="C184">
            <v>5.0014133453369141</v>
          </cell>
        </row>
        <row r="185">
          <cell r="A185">
            <v>313001028098</v>
          </cell>
          <cell r="B185" t="str">
            <v>JARD. INF. LOS ANGELES</v>
          </cell>
          <cell r="C185">
            <v>4.9589405059814453</v>
          </cell>
        </row>
        <row r="186">
          <cell r="A186">
            <v>313001029736</v>
          </cell>
          <cell r="B186" t="str">
            <v>MIMOS ESCUELA INFANTIL</v>
          </cell>
          <cell r="C186">
            <v>4.954615592956543</v>
          </cell>
        </row>
        <row r="187">
          <cell r="A187">
            <v>313001013805</v>
          </cell>
          <cell r="B187" t="str">
            <v>INST. EDUCATIVO LOS CREADORES</v>
          </cell>
          <cell r="C187">
            <v>4.9366836547851562</v>
          </cell>
        </row>
        <row r="188">
          <cell r="A188">
            <v>313001013937</v>
          </cell>
          <cell r="B188" t="str">
            <v>INST. EDUC. LOS PEQUEÑOS SABIOS</v>
          </cell>
          <cell r="C188">
            <v>4.8670015335083008</v>
          </cell>
          <cell r="D188">
            <v>1</v>
          </cell>
        </row>
        <row r="189">
          <cell r="A189">
            <v>313001013457</v>
          </cell>
          <cell r="B189" t="str">
            <v>INST. SAN ANTONIO DEL CAMPESTRE</v>
          </cell>
          <cell r="C189">
            <v>4.8417778015136719</v>
          </cell>
        </row>
        <row r="190">
          <cell r="A190">
            <v>313001007741</v>
          </cell>
          <cell r="B190" t="str">
            <v>GIMNASIO CREATIVO JUAN PABLO</v>
          </cell>
          <cell r="C190">
            <v>4.7461543083190918</v>
          </cell>
        </row>
        <row r="191">
          <cell r="A191">
            <v>413001007630</v>
          </cell>
          <cell r="B191" t="str">
            <v>COL. CARIBE REAL</v>
          </cell>
          <cell r="C191">
            <v>4.6835794448852539</v>
          </cell>
          <cell r="D191">
            <v>1.7325947284698486</v>
          </cell>
          <cell r="E191">
            <v>4.7122011184692383</v>
          </cell>
        </row>
        <row r="192">
          <cell r="A192">
            <v>313001006621</v>
          </cell>
          <cell r="B192" t="str">
            <v>INSTITUTO EL EDEN</v>
          </cell>
          <cell r="C192">
            <v>4.673703670501709</v>
          </cell>
        </row>
        <row r="193">
          <cell r="A193">
            <v>313001027997</v>
          </cell>
          <cell r="B193" t="str">
            <v>INSTITUTO EDUCATIVO CELESTIN FREINET</v>
          </cell>
          <cell r="C193">
            <v>4.6390795707702637</v>
          </cell>
          <cell r="D193">
            <v>4.5751018524169922</v>
          </cell>
          <cell r="E193">
            <v>1.9641985893249512</v>
          </cell>
        </row>
        <row r="194">
          <cell r="A194">
            <v>313001008585</v>
          </cell>
          <cell r="B194" t="str">
            <v>INSTITUTO JEAN ITARD</v>
          </cell>
          <cell r="C194">
            <v>4.5460000038146973</v>
          </cell>
        </row>
        <row r="195">
          <cell r="A195">
            <v>113001001719</v>
          </cell>
          <cell r="B195" t="str">
            <v>INSTITUCION EDUCATIVA PROMOCION SOCIAL DE C/GENA.</v>
          </cell>
          <cell r="C195">
            <v>4.4897103309631348</v>
          </cell>
          <cell r="D195">
            <v>4.0900592803955078</v>
          </cell>
          <cell r="E195">
            <v>7.0948085784912109</v>
          </cell>
        </row>
        <row r="196">
          <cell r="A196">
            <v>313001029116</v>
          </cell>
          <cell r="B196" t="str">
            <v>INSTITUCION EDUC COMUNITARIA LIRIO DE LOS VALLES</v>
          </cell>
          <cell r="C196">
            <v>4.4680576324462891</v>
          </cell>
        </row>
        <row r="197">
          <cell r="A197">
            <v>313001029876</v>
          </cell>
          <cell r="B197" t="str">
            <v>CORPORACIÓN EDUCATIVA PARQUE DE LOS NIÑOS</v>
          </cell>
          <cell r="C197">
            <v>4.4639997482299805</v>
          </cell>
        </row>
        <row r="198">
          <cell r="A198">
            <v>113001002952</v>
          </cell>
          <cell r="B198" t="str">
            <v>INSTITUCION EDUCATIVA DE TERNERA</v>
          </cell>
          <cell r="C198">
            <v>4.4369320869445801</v>
          </cell>
          <cell r="D198">
            <v>3.2783582210540771</v>
          </cell>
          <cell r="E198">
            <v>3.8067905902862549</v>
          </cell>
        </row>
        <row r="199">
          <cell r="A199">
            <v>113001001336</v>
          </cell>
          <cell r="B199" t="str">
            <v>INSTITUCION EDUCATIVA JOHN F KENNEDY</v>
          </cell>
          <cell r="C199">
            <v>4.3923020362854004</v>
          </cell>
          <cell r="D199">
            <v>4.5517282485961914</v>
          </cell>
          <cell r="E199">
            <v>5.0250544548034668</v>
          </cell>
        </row>
        <row r="200">
          <cell r="A200">
            <v>313001013791</v>
          </cell>
          <cell r="B200" t="str">
            <v>FUNDACION EDUCATIVA REY NEPTUNO</v>
          </cell>
          <cell r="C200">
            <v>4.3030776977539062</v>
          </cell>
        </row>
        <row r="201">
          <cell r="A201">
            <v>313001028039</v>
          </cell>
          <cell r="B201" t="str">
            <v>INSTITUTO SAN JUAN DE DIOS</v>
          </cell>
          <cell r="C201">
            <v>4.2042279243469238</v>
          </cell>
        </row>
        <row r="202">
          <cell r="A202">
            <v>313001013422</v>
          </cell>
          <cell r="B202" t="str">
            <v>INST. SAN AGUSTIN</v>
          </cell>
          <cell r="C202">
            <v>4.1803646087646484</v>
          </cell>
        </row>
        <row r="203">
          <cell r="A203">
            <v>113001000429</v>
          </cell>
          <cell r="B203" t="str">
            <v>INSTITUCION EDUCATIVA SALIM BECHARA</v>
          </cell>
          <cell r="C203">
            <v>4.1103062629699707</v>
          </cell>
          <cell r="D203">
            <v>3.5331401824951172</v>
          </cell>
          <cell r="E203">
            <v>3.6451823711395264</v>
          </cell>
        </row>
        <row r="204">
          <cell r="A204">
            <v>313001002251</v>
          </cell>
          <cell r="B204" t="str">
            <v>COL. NTRA. SRA. DE FATIMA DE LA POL NAL</v>
          </cell>
          <cell r="C204">
            <v>4.0684199333190918</v>
          </cell>
          <cell r="D204">
            <v>7.4979281425476074</v>
          </cell>
          <cell r="E204">
            <v>5.5295925140380859</v>
          </cell>
        </row>
        <row r="205">
          <cell r="A205">
            <v>313001029680</v>
          </cell>
          <cell r="B205" t="str">
            <v>CENTRO EDUCATIVO INTEGRAL MODERNO</v>
          </cell>
          <cell r="C205">
            <v>4.0396151542663574</v>
          </cell>
          <cell r="D205">
            <v>6.2960000038146973</v>
          </cell>
        </row>
        <row r="206">
          <cell r="A206">
            <v>313001012264</v>
          </cell>
          <cell r="B206" t="str">
            <v>COL. LA SABIDURIA</v>
          </cell>
          <cell r="C206">
            <v>3.979072093963623</v>
          </cell>
        </row>
        <row r="207">
          <cell r="A207">
            <v>113001029893</v>
          </cell>
          <cell r="B207" t="str">
            <v>I.E. ROSEDAL</v>
          </cell>
          <cell r="C207">
            <v>3.9477303028106689</v>
          </cell>
          <cell r="D207">
            <v>4.3361167907714844</v>
          </cell>
          <cell r="E207">
            <v>4.0236563682556152</v>
          </cell>
        </row>
        <row r="208">
          <cell r="A208">
            <v>313001013490</v>
          </cell>
          <cell r="B208" t="str">
            <v>ESC. MIXTA COMUNITARIA 7 DE DICIEMBRE</v>
          </cell>
          <cell r="C208">
            <v>3.8761987686157227</v>
          </cell>
        </row>
        <row r="209">
          <cell r="A209">
            <v>113001004289</v>
          </cell>
          <cell r="B209" t="str">
            <v>INSTITUCION EDUCATIVA SAN LUCAS</v>
          </cell>
          <cell r="C209">
            <v>3.8732781410217285</v>
          </cell>
          <cell r="D209">
            <v>3.5982306003570557</v>
          </cell>
          <cell r="E209">
            <v>4.2073612213134766</v>
          </cell>
        </row>
        <row r="210">
          <cell r="A210">
            <v>113001028927</v>
          </cell>
          <cell r="B210" t="str">
            <v>INSTITUCION EDUCATIVA CIUDADELA 2000</v>
          </cell>
          <cell r="C210">
            <v>3.861642599105835</v>
          </cell>
          <cell r="D210">
            <v>3.6023991107940674</v>
          </cell>
          <cell r="E210">
            <v>4.4925022125244141</v>
          </cell>
        </row>
        <row r="211">
          <cell r="A211">
            <v>113001001484</v>
          </cell>
          <cell r="B211" t="str">
            <v>INSTITUCION EDUCATIVA MERCEDES ABREGO</v>
          </cell>
          <cell r="C211">
            <v>3.8602876663208008</v>
          </cell>
          <cell r="D211">
            <v>3.6169226169586182</v>
          </cell>
          <cell r="E211">
            <v>7.1418862342834473</v>
          </cell>
        </row>
        <row r="212">
          <cell r="A212">
            <v>113001000437</v>
          </cell>
          <cell r="B212" t="str">
            <v>I.E. REPUBLICA DE ARGENTINA</v>
          </cell>
          <cell r="C212">
            <v>3.852036714553833</v>
          </cell>
          <cell r="D212">
            <v>3.5801758766174316</v>
          </cell>
          <cell r="E212">
            <v>4.1108798980712891</v>
          </cell>
        </row>
        <row r="213">
          <cell r="A213">
            <v>313001027075</v>
          </cell>
          <cell r="B213" t="str">
            <v>INSTITUCION EDUCATIVA EL SALVADOR</v>
          </cell>
          <cell r="C213">
            <v>3.781940221786499</v>
          </cell>
          <cell r="D213">
            <v>3.3428955078125</v>
          </cell>
          <cell r="E213">
            <v>4.3561630249023437</v>
          </cell>
        </row>
        <row r="214">
          <cell r="A214">
            <v>313001013783</v>
          </cell>
          <cell r="B214" t="str">
            <v>CONC. ESCOLAR BERNARDO FOERGEN</v>
          </cell>
          <cell r="C214">
            <v>3.7386660575866699</v>
          </cell>
          <cell r="D214">
            <v>3.5534546375274658</v>
          </cell>
          <cell r="E214">
            <v>5.4853610992431641</v>
          </cell>
        </row>
        <row r="215">
          <cell r="A215">
            <v>113001006800</v>
          </cell>
          <cell r="B215" t="str">
            <v>INSTITUCION EDUCATIVA 20 DE JULIO</v>
          </cell>
          <cell r="C215">
            <v>3.7371270656585693</v>
          </cell>
          <cell r="D215">
            <v>3.9290599822998047</v>
          </cell>
          <cell r="E215">
            <v>7.3296031951904297</v>
          </cell>
        </row>
        <row r="216">
          <cell r="A216">
            <v>313001008411</v>
          </cell>
          <cell r="B216" t="str">
            <v>INSTITUCION EDUCATIVA FE Y ALEGRIA EL PROGRESO</v>
          </cell>
          <cell r="C216">
            <v>3.7296772003173828</v>
          </cell>
          <cell r="D216">
            <v>4.033327579498291</v>
          </cell>
          <cell r="E216">
            <v>5.3632683753967285</v>
          </cell>
        </row>
        <row r="217">
          <cell r="A217">
            <v>313001027261</v>
          </cell>
          <cell r="B217" t="str">
            <v>COL. COMUNITARIO CAMINO DE LUZ Y ESPERANZA</v>
          </cell>
          <cell r="C217">
            <v>3.72672438621521</v>
          </cell>
        </row>
        <row r="218">
          <cell r="A218">
            <v>313001003834</v>
          </cell>
          <cell r="B218" t="str">
            <v>LIC. PEDRO DE HEREDIA - MIXTO</v>
          </cell>
          <cell r="C218">
            <v>3.7213699817657471</v>
          </cell>
          <cell r="D218">
            <v>3.9679174423217773</v>
          </cell>
          <cell r="E218">
            <v>6.8539652824401855</v>
          </cell>
        </row>
        <row r="219">
          <cell r="A219">
            <v>313001029698</v>
          </cell>
          <cell r="B219" t="str">
            <v>INSTITUCION EDUCATIVA QUERIDO AMIGO</v>
          </cell>
          <cell r="C219">
            <v>3.6814026832580566</v>
          </cell>
        </row>
        <row r="220">
          <cell r="A220">
            <v>313001013571</v>
          </cell>
          <cell r="B220" t="str">
            <v>CENT. EDUC. Y COMUNITARIO NELSON MANDELA</v>
          </cell>
          <cell r="C220">
            <v>3.6642007827758789</v>
          </cell>
        </row>
        <row r="221">
          <cell r="A221">
            <v>313001013775</v>
          </cell>
          <cell r="B221" t="str">
            <v>CORP. CENTRO EDUC RABY (ANTES ESC. COMUNITARIA NAZARENO)</v>
          </cell>
          <cell r="C221">
            <v>3.6186189651489258</v>
          </cell>
        </row>
        <row r="222">
          <cell r="A222">
            <v>113001012583</v>
          </cell>
          <cell r="B222" t="str">
            <v>FUNDACION INSTITUTO DE HABILITACION EL ROSARIO</v>
          </cell>
          <cell r="C222">
            <v>3.6049461364746094</v>
          </cell>
        </row>
        <row r="223">
          <cell r="A223">
            <v>313001028829</v>
          </cell>
          <cell r="B223" t="str">
            <v>FUNDACION INSTITUCION EDUCATIVA FUNASER</v>
          </cell>
          <cell r="C223">
            <v>3.5240607261657715</v>
          </cell>
          <cell r="D223">
            <v>3.3499753475189209</v>
          </cell>
          <cell r="E223">
            <v>4.033935546875</v>
          </cell>
        </row>
        <row r="224">
          <cell r="A224">
            <v>313001006736</v>
          </cell>
          <cell r="B224" t="str">
            <v>ASOCIACION LICEO SAN FERNANDO</v>
          </cell>
          <cell r="C224">
            <v>3.4691715240478516</v>
          </cell>
          <cell r="D224">
            <v>1.6653984785079956</v>
          </cell>
        </row>
        <row r="225">
          <cell r="A225">
            <v>313001013538</v>
          </cell>
          <cell r="B225" t="str">
            <v>CORPORACION EDUCATIVA SAN JOSE</v>
          </cell>
          <cell r="C225">
            <v>3.4535527229309082</v>
          </cell>
          <cell r="D225">
            <v>3.5658767223358154</v>
          </cell>
          <cell r="E225">
            <v>3.847606897354126</v>
          </cell>
        </row>
        <row r="226">
          <cell r="A226">
            <v>113001012427</v>
          </cell>
          <cell r="B226" t="str">
            <v>INSTITUCION EDUCATIVA MANUELA VERGARA DE CURI</v>
          </cell>
          <cell r="C226">
            <v>3.3870291709899902</v>
          </cell>
          <cell r="D226">
            <v>3.9428634643554687</v>
          </cell>
          <cell r="E226">
            <v>2.0839242935180664</v>
          </cell>
        </row>
        <row r="227">
          <cell r="A227">
            <v>313001027199</v>
          </cell>
          <cell r="B227" t="str">
            <v>COL. SUE?OS Y OPORTUNIDADES JESUS MAESTRO</v>
          </cell>
          <cell r="C227">
            <v>3.3553466796875</v>
          </cell>
          <cell r="D227">
            <v>1.6702170372009277</v>
          </cell>
          <cell r="E227">
            <v>7.3941597938537598</v>
          </cell>
        </row>
        <row r="228">
          <cell r="A228">
            <v>313001007619</v>
          </cell>
          <cell r="B228" t="str">
            <v>INST. EDUC. DEL SOCORRO</v>
          </cell>
          <cell r="C228">
            <v>3.3231112957000732</v>
          </cell>
          <cell r="D228">
            <v>4.0543279647827148</v>
          </cell>
          <cell r="E228">
            <v>2.7316923141479492</v>
          </cell>
        </row>
        <row r="229">
          <cell r="A229">
            <v>313001027288</v>
          </cell>
          <cell r="B229" t="str">
            <v>COL. DIVINO  MAESTRO EDUCADOR</v>
          </cell>
          <cell r="C229">
            <v>3.3040902614593506</v>
          </cell>
        </row>
        <row r="230">
          <cell r="A230">
            <v>313001027059</v>
          </cell>
          <cell r="B230" t="str">
            <v>CONC. ESCOLAR BERTHA SUTTNER</v>
          </cell>
          <cell r="C230">
            <v>3.2571680545806885</v>
          </cell>
          <cell r="D230">
            <v>3.5284965038299561</v>
          </cell>
          <cell r="E230">
            <v>4.1071786880493164</v>
          </cell>
        </row>
        <row r="231">
          <cell r="A231">
            <v>313001013546</v>
          </cell>
          <cell r="B231" t="str">
            <v>COL. COMUNITARIO EL REDENTOR</v>
          </cell>
          <cell r="C231">
            <v>3.2124533653259277</v>
          </cell>
          <cell r="D231">
            <v>1.7034201622009277</v>
          </cell>
          <cell r="E231">
            <v>4.1313495635986328</v>
          </cell>
        </row>
        <row r="232">
          <cell r="A232">
            <v>113001000348</v>
          </cell>
          <cell r="B232" t="str">
            <v>INSTITUCION EDUCATIVA AMBIENTALISTA DE CARTAGENA</v>
          </cell>
          <cell r="C232">
            <v>3.1639432907104492</v>
          </cell>
          <cell r="D232">
            <v>3.7091684341430664</v>
          </cell>
          <cell r="E232">
            <v>7.3656215667724609</v>
          </cell>
        </row>
        <row r="233">
          <cell r="A233">
            <v>313001028021</v>
          </cell>
          <cell r="B233" t="str">
            <v>CENTRO DE EDUCACION Y ESTIMULACION MANITAS</v>
          </cell>
          <cell r="C233">
            <v>3.0879998207092285</v>
          </cell>
        </row>
        <row r="234">
          <cell r="A234">
            <v>313001007244</v>
          </cell>
          <cell r="B234" t="str">
            <v>INST. JUAN JACOBO ROUSSEAU NO.2</v>
          </cell>
          <cell r="C234">
            <v>3.0858569145202637</v>
          </cell>
          <cell r="D234">
            <v>1.5835232734680176</v>
          </cell>
          <cell r="E234">
            <v>6.9030280113220215</v>
          </cell>
        </row>
        <row r="235">
          <cell r="A235">
            <v>313001013945</v>
          </cell>
          <cell r="B235" t="str">
            <v>INSTITUTO  EL RODEO</v>
          </cell>
          <cell r="C235">
            <v>2.9448525905609131</v>
          </cell>
        </row>
        <row r="236">
          <cell r="A236">
            <v>213001007231</v>
          </cell>
          <cell r="B236" t="str">
            <v>INSTITUCION EDUCATIVA SAN FRANCISCO DE ASIS</v>
          </cell>
          <cell r="C236">
            <v>2.8346855640411377</v>
          </cell>
          <cell r="D236">
            <v>3.3834023475646973</v>
          </cell>
          <cell r="E236">
            <v>3.9673445224761963</v>
          </cell>
        </row>
        <row r="237">
          <cell r="A237">
            <v>313001029540</v>
          </cell>
          <cell r="B237" t="str">
            <v>COLEGIO PITAGORAS</v>
          </cell>
          <cell r="C237">
            <v>2.7894284725189209</v>
          </cell>
        </row>
        <row r="238">
          <cell r="A238">
            <v>313001013481</v>
          </cell>
          <cell r="B238" t="str">
            <v>CENTRO EDUCATIVO COMUNITARIO LOS ROBLES</v>
          </cell>
          <cell r="C238">
            <v>2.6646406650543213</v>
          </cell>
          <cell r="E238">
            <v>3.9416482448577881</v>
          </cell>
        </row>
        <row r="239">
          <cell r="A239">
            <v>313001029655</v>
          </cell>
          <cell r="B239" t="str">
            <v>INSTITUTO MI PRIMERA ESTACION</v>
          </cell>
          <cell r="C239">
            <v>2.4190506935119629</v>
          </cell>
        </row>
        <row r="240">
          <cell r="A240">
            <v>313001012353</v>
          </cell>
          <cell r="B240" t="str">
            <v>INST. JESUS DE LA DIVINA MISERICORDIA</v>
          </cell>
          <cell r="C240">
            <v>2.3028151988983154</v>
          </cell>
        </row>
        <row r="241">
          <cell r="A241">
            <v>413001007982</v>
          </cell>
          <cell r="B241" t="str">
            <v>INSTITUTO CARTAGENA DE INDIAS (ANTES JARD. INF)</v>
          </cell>
          <cell r="C241">
            <v>2.2056162357330322</v>
          </cell>
        </row>
        <row r="242">
          <cell r="A242">
            <v>313001027202</v>
          </cell>
          <cell r="B242" t="str">
            <v>FUND SANTA MAGDALENA DE LINZ (ANTES ESC MIX COM EL PROGRESO)</v>
          </cell>
          <cell r="C242">
            <v>2.1578464508056641</v>
          </cell>
        </row>
        <row r="243">
          <cell r="A243">
            <v>313001029965</v>
          </cell>
          <cell r="B243" t="str">
            <v>INSTITUTO INFANTIL LOS CISNES</v>
          </cell>
          <cell r="C243">
            <v>2.0320000648498535</v>
          </cell>
        </row>
        <row r="244">
          <cell r="A244">
            <v>313001013091</v>
          </cell>
          <cell r="B244" t="str">
            <v>COL. SAN JOSE DE LOS CAMPANOS</v>
          </cell>
          <cell r="C244">
            <v>1.7906477451324463</v>
          </cell>
        </row>
        <row r="245">
          <cell r="A245">
            <v>313001027067</v>
          </cell>
          <cell r="B245" t="str">
            <v xml:space="preserve">INSTITUTO EDUCATIVO LUZ Y VERDAD </v>
          </cell>
          <cell r="C245">
            <v>1.7824608087539673</v>
          </cell>
          <cell r="D245">
            <v>2.8870830535888672</v>
          </cell>
        </row>
        <row r="246">
          <cell r="A246">
            <v>313001029710</v>
          </cell>
          <cell r="B246" t="str">
            <v>INSTITUTO EDUCATIVO ISAVIDA</v>
          </cell>
          <cell r="C246">
            <v>1.769235372543335</v>
          </cell>
        </row>
        <row r="247">
          <cell r="A247">
            <v>313001008542</v>
          </cell>
          <cell r="B247" t="str">
            <v>INST. JORGE LUIS BORGES</v>
          </cell>
          <cell r="C247">
            <v>1.7504032850265503</v>
          </cell>
        </row>
        <row r="248">
          <cell r="A248">
            <v>313001008933</v>
          </cell>
          <cell r="B248" t="str">
            <v>INST. COLOMBO HOLANDES</v>
          </cell>
          <cell r="C248">
            <v>1.7455284595489502</v>
          </cell>
        </row>
        <row r="249">
          <cell r="A249">
            <v>313001005845</v>
          </cell>
          <cell r="B249" t="str">
            <v>COL PILAR DEL SABER (ANTES JARD. INF. PIOLIN)</v>
          </cell>
          <cell r="C249">
            <v>1.7046781778335571</v>
          </cell>
          <cell r="D249">
            <v>4.7264518737792969</v>
          </cell>
        </row>
        <row r="250">
          <cell r="A250">
            <v>313001008941</v>
          </cell>
          <cell r="B250" t="str">
            <v>CENTRO EDUCATIVO DE NIVELACION</v>
          </cell>
          <cell r="C250">
            <v>1.3836863040924072</v>
          </cell>
        </row>
        <row r="251">
          <cell r="A251">
            <v>313001028012</v>
          </cell>
          <cell r="B251" t="str">
            <v>CENTRO EDUCATIVO INTEGRAL APRENDER CON ALEGRIA</v>
          </cell>
          <cell r="C251">
            <v>1.3630000352859497</v>
          </cell>
          <cell r="D251">
            <v>1.8950059413909912</v>
          </cell>
        </row>
        <row r="252">
          <cell r="A252">
            <v>313001029931</v>
          </cell>
          <cell r="B252" t="str">
            <v>COLEGIO MANOS CREATIVAS</v>
          </cell>
          <cell r="C252">
            <v>1.2139999866485596</v>
          </cell>
        </row>
        <row r="253">
          <cell r="A253">
            <v>313001005632</v>
          </cell>
          <cell r="B253" t="str">
            <v>INST. DE EDUCACION INTEGRAL I.D.I</v>
          </cell>
          <cell r="C253">
            <v>1</v>
          </cell>
        </row>
        <row r="254">
          <cell r="A254">
            <v>313001029868</v>
          </cell>
          <cell r="B254" t="str">
            <v>INSTITUTO EDUCATIVO TECNOCIENCIAS REGIÓN CARIBE</v>
          </cell>
          <cell r="E254">
            <v>2.3382763862609863</v>
          </cell>
        </row>
        <row r="255">
          <cell r="A255">
            <v>313001005705</v>
          </cell>
          <cell r="B255" t="str">
            <v>COLEGIO INTERNACIONAL CARTAGENA   (COL INTER SCHOOL CABAÑI)</v>
          </cell>
          <cell r="C255">
            <v>7.8045206069946289</v>
          </cell>
          <cell r="D255">
            <v>5.4397163391113281</v>
          </cell>
          <cell r="E255">
            <v>8.4122142791748047</v>
          </cell>
        </row>
        <row r="256">
          <cell r="A256">
            <v>313001005748</v>
          </cell>
          <cell r="B256" t="str">
            <v>CORP. EDUC. GIMN. ALTAIR DE C/GENA.</v>
          </cell>
          <cell r="C256">
            <v>7.7815365791320801</v>
          </cell>
          <cell r="D256">
            <v>7.2103314399719238</v>
          </cell>
          <cell r="E256">
            <v>6.9807100296020508</v>
          </cell>
        </row>
        <row r="257">
          <cell r="A257">
            <v>313836000623</v>
          </cell>
          <cell r="B257" t="str">
            <v xml:space="preserve">ASPAEN GIMNASIO CARTAGENA </v>
          </cell>
          <cell r="C257">
            <v>6.7340021133422852</v>
          </cell>
          <cell r="D257">
            <v>7.2448811531066895</v>
          </cell>
          <cell r="E257">
            <v>6.2432870864868164</v>
          </cell>
        </row>
        <row r="258">
          <cell r="A258">
            <v>313001004768</v>
          </cell>
          <cell r="B258" t="str">
            <v>CORP. EDUC. COL. BRITANICO DE C/GENA.</v>
          </cell>
          <cell r="C258">
            <v>6.1971774101257324</v>
          </cell>
          <cell r="D258">
            <v>8.3360500335693359</v>
          </cell>
          <cell r="E258">
            <v>8.4821252822875977</v>
          </cell>
        </row>
        <row r="259">
          <cell r="A259">
            <v>413001013176</v>
          </cell>
          <cell r="B259" t="str">
            <v>INST. ECOLOGICO BARBACOAS</v>
          </cell>
          <cell r="C259">
            <v>5.8718714714050293</v>
          </cell>
          <cell r="D259">
            <v>3.5429267883300781</v>
          </cell>
          <cell r="E259">
            <v>5.2529840469360352</v>
          </cell>
        </row>
        <row r="260">
          <cell r="A260">
            <v>213001001942</v>
          </cell>
          <cell r="B260" t="str">
            <v>INSTITUCION EDUCATIVA LUIS FELIPE CABRERA DE BARU</v>
          </cell>
          <cell r="C260">
            <v>5.1768832206726074</v>
          </cell>
          <cell r="D260">
            <v>3.517458438873291</v>
          </cell>
          <cell r="E260">
            <v>4.4562067985534668</v>
          </cell>
        </row>
        <row r="261">
          <cell r="A261">
            <v>313001003931</v>
          </cell>
          <cell r="B261" t="str">
            <v>COLEGIO JORGE WASHINGTON</v>
          </cell>
          <cell r="C261">
            <v>5.1484165191650391</v>
          </cell>
          <cell r="D261">
            <v>8.2125749588012695</v>
          </cell>
          <cell r="E261">
            <v>8.2507143020629883</v>
          </cell>
        </row>
        <row r="262">
          <cell r="A262">
            <v>413001004703</v>
          </cell>
          <cell r="B262" t="str">
            <v>INSTITUCION EDUCATIVA TECNICA DE LA BOQUILLA</v>
          </cell>
          <cell r="C262">
            <v>4.8911170959472656</v>
          </cell>
          <cell r="D262">
            <v>3.2267558574676514</v>
          </cell>
          <cell r="E262">
            <v>3.4336159229278564</v>
          </cell>
        </row>
        <row r="263">
          <cell r="A263">
            <v>313836000348</v>
          </cell>
          <cell r="B263" t="str">
            <v>GIMN. CARTAGENA DE INDIAS</v>
          </cell>
          <cell r="C263">
            <v>4.8757157325744629</v>
          </cell>
          <cell r="D263">
            <v>5.4101810455322266</v>
          </cell>
          <cell r="E263">
            <v>9.247929573059082</v>
          </cell>
        </row>
        <row r="264">
          <cell r="A264">
            <v>213001001292</v>
          </cell>
          <cell r="B264" t="str">
            <v>INSTITUCION EDUCATIVA DE SANTA ANA</v>
          </cell>
          <cell r="C264">
            <v>4.5139398574829102</v>
          </cell>
          <cell r="D264">
            <v>3.2207231521606445</v>
          </cell>
          <cell r="E264">
            <v>3.6501641273498535</v>
          </cell>
        </row>
        <row r="265">
          <cell r="A265">
            <v>213001000091</v>
          </cell>
          <cell r="B265" t="str">
            <v>INSTITUCION EDUCATIVA DE ISLA FUERTE</v>
          </cell>
          <cell r="C265">
            <v>4.4965944290161133</v>
          </cell>
          <cell r="D265">
            <v>3.3825967311859131</v>
          </cell>
          <cell r="E265">
            <v>4.1849818229675293</v>
          </cell>
        </row>
        <row r="266">
          <cell r="A266">
            <v>413001027126</v>
          </cell>
          <cell r="B266" t="str">
            <v>INSTITUTO NUEVA LUZ DE ESPERANZA</v>
          </cell>
          <cell r="C266">
            <v>4.4925103187561035</v>
          </cell>
        </row>
        <row r="267">
          <cell r="A267">
            <v>313001012744</v>
          </cell>
          <cell r="B267" t="str">
            <v>INSTITUTO  SKINNER II   (ANT.-JARD. INF. SKINNER II)</v>
          </cell>
          <cell r="C267">
            <v>4.327418327331543</v>
          </cell>
          <cell r="D267">
            <v>1.6944825649261475</v>
          </cell>
        </row>
        <row r="268">
          <cell r="A268">
            <v>213001007533</v>
          </cell>
          <cell r="B268" t="str">
            <v>INSTITUCION EDUCATIVA NUEVA ESPERANZA ARROYO GRANDE</v>
          </cell>
          <cell r="C268">
            <v>4.1901764869689941</v>
          </cell>
          <cell r="D268">
            <v>5.2670612335205078</v>
          </cell>
          <cell r="E268">
            <v>3.8112285137176514</v>
          </cell>
        </row>
        <row r="269">
          <cell r="A269">
            <v>213001027020</v>
          </cell>
          <cell r="B269" t="str">
            <v>INSTITUCION EDUCATIVA DOMINGO BENKOS BIOHO</v>
          </cell>
          <cell r="C269">
            <v>4.0486211776733398</v>
          </cell>
          <cell r="D269">
            <v>1.6318039894104004</v>
          </cell>
          <cell r="E269">
            <v>3.4763221740722656</v>
          </cell>
        </row>
        <row r="270">
          <cell r="A270">
            <v>213001001250</v>
          </cell>
          <cell r="B270" t="str">
            <v>INSTITUCION EDUCATIVA DE TIERRA BOMBA</v>
          </cell>
          <cell r="C270">
            <v>4.0303168296813965</v>
          </cell>
          <cell r="D270">
            <v>3.3351683616638184</v>
          </cell>
          <cell r="E270">
            <v>3.1239888668060303</v>
          </cell>
        </row>
        <row r="271">
          <cell r="A271">
            <v>213001000075</v>
          </cell>
          <cell r="B271" t="str">
            <v>I.E. PUERTO REY</v>
          </cell>
          <cell r="C271">
            <v>3.8949410915374756</v>
          </cell>
          <cell r="D271">
            <v>3.4008362293243408</v>
          </cell>
          <cell r="E271">
            <v>3.6650876998901367</v>
          </cell>
        </row>
        <row r="272">
          <cell r="A272">
            <v>313001005225</v>
          </cell>
          <cell r="B272" t="str">
            <v>INSTITUCION EDUCATIVA JOSE MARIA CORDOBA DE PASACABALLOS</v>
          </cell>
          <cell r="C272">
            <v>3.8698904514312744</v>
          </cell>
          <cell r="D272">
            <v>3.4128930568695068</v>
          </cell>
          <cell r="E272">
            <v>3.9149434566497803</v>
          </cell>
        </row>
        <row r="273">
          <cell r="A273">
            <v>213001009056</v>
          </cell>
          <cell r="B273" t="str">
            <v>I.E. NUESTRA SEÑORA DEL BUEN AIRE</v>
          </cell>
          <cell r="C273">
            <v>3.7816343307495117</v>
          </cell>
          <cell r="D273">
            <v>3.4184050559997559</v>
          </cell>
          <cell r="E273">
            <v>4.3418307304382324</v>
          </cell>
        </row>
        <row r="274">
          <cell r="A274">
            <v>213001000245</v>
          </cell>
          <cell r="B274" t="str">
            <v>I.E. TIERRA BAJA</v>
          </cell>
          <cell r="C274">
            <v>3.7227869033813477</v>
          </cell>
          <cell r="D274">
            <v>1.6799740791320801</v>
          </cell>
        </row>
        <row r="275">
          <cell r="A275">
            <v>213001002809</v>
          </cell>
          <cell r="B275" t="str">
            <v>INSTITUCION EDUCATIVA DE BAYUNCA</v>
          </cell>
          <cell r="C275">
            <v>3.6705741882324219</v>
          </cell>
          <cell r="D275">
            <v>3.3746945858001709</v>
          </cell>
          <cell r="E275">
            <v>3.9807300567626953</v>
          </cell>
        </row>
        <row r="276">
          <cell r="A276">
            <v>213001001900</v>
          </cell>
          <cell r="B276" t="str">
            <v>I.E. DE ARARCA</v>
          </cell>
          <cell r="C276">
            <v>3.5926241874694824</v>
          </cell>
          <cell r="D276">
            <v>4.8222751617431641</v>
          </cell>
          <cell r="E276">
            <v>3.6061372756958008</v>
          </cell>
        </row>
        <row r="277">
          <cell r="A277">
            <v>413001029919</v>
          </cell>
          <cell r="B277" t="str">
            <v>C.E. DE BAYUNCA</v>
          </cell>
          <cell r="C277">
            <v>3.5741837024688721</v>
          </cell>
        </row>
        <row r="278">
          <cell r="A278">
            <v>113001000143</v>
          </cell>
          <cell r="B278" t="str">
            <v>INSTITUCION EDUCATIVA ARROYO DE PIEDRA</v>
          </cell>
          <cell r="C278">
            <v>3.5531105995178223</v>
          </cell>
          <cell r="D278">
            <v>3.9630742073059082</v>
          </cell>
          <cell r="E278">
            <v>3.6777715682983398</v>
          </cell>
        </row>
        <row r="279">
          <cell r="A279">
            <v>213001007401</v>
          </cell>
          <cell r="B279" t="str">
            <v>CENTRO EDUCATIVO SANTA CRUZ DEL ISLOTE</v>
          </cell>
          <cell r="C279">
            <v>3.542987585067749</v>
          </cell>
          <cell r="D279">
            <v>1</v>
          </cell>
        </row>
        <row r="280">
          <cell r="A280">
            <v>213001002531</v>
          </cell>
          <cell r="B280" t="str">
            <v>I.E. MANZANILLO DEL MAR</v>
          </cell>
          <cell r="C280">
            <v>3.3918249607086182</v>
          </cell>
          <cell r="D280">
            <v>3.4285287857055664</v>
          </cell>
          <cell r="E280">
            <v>3.9903078079223633</v>
          </cell>
        </row>
        <row r="281">
          <cell r="A281">
            <v>413001029561</v>
          </cell>
          <cell r="B281" t="str">
            <v>CENTRO EDUCATIVO LA VECINA</v>
          </cell>
          <cell r="C281">
            <v>3.1062080860137939</v>
          </cell>
        </row>
        <row r="282">
          <cell r="A282">
            <v>213001000059</v>
          </cell>
          <cell r="B282" t="str">
            <v>I.E. ISLAS DEL ROSARIO</v>
          </cell>
          <cell r="C282">
            <v>3.0310871601104736</v>
          </cell>
          <cell r="D282">
            <v>2.3079452514648437</v>
          </cell>
          <cell r="E282">
            <v>4.7898087501525879</v>
          </cell>
        </row>
        <row r="283">
          <cell r="A283">
            <v>213001009048</v>
          </cell>
          <cell r="B283" t="str">
            <v>INSTITUCION EDUCATIVA TECNICA DE PASACABALLOS</v>
          </cell>
          <cell r="C283">
            <v>2.6140670776367187</v>
          </cell>
          <cell r="D283">
            <v>2.9796476364135742</v>
          </cell>
          <cell r="E283">
            <v>2.0746173858642578</v>
          </cell>
        </row>
        <row r="284">
          <cell r="A284">
            <v>213001002949</v>
          </cell>
          <cell r="B284" t="str">
            <v>INSTITUCION EDUCATIVA SAN JOSE CA?O DEL ORO</v>
          </cell>
          <cell r="C284">
            <v>1.6398873329162598</v>
          </cell>
          <cell r="D284">
            <v>3.8772892951965332</v>
          </cell>
          <cell r="E284">
            <v>3.7036006450653076</v>
          </cell>
        </row>
        <row r="285">
          <cell r="A285">
            <v>213001001306</v>
          </cell>
          <cell r="B285" t="str">
            <v>I.E. DE PONTEZUELA</v>
          </cell>
          <cell r="C285">
            <v>1.3232617378234863</v>
          </cell>
          <cell r="D285">
            <v>3.0973610877990723</v>
          </cell>
          <cell r="E285">
            <v>3.2849171161651611</v>
          </cell>
        </row>
        <row r="286">
          <cell r="A286">
            <v>313001000215</v>
          </cell>
          <cell r="B286" t="str">
            <v>GIMN. NUEVA GRANADA</v>
          </cell>
          <cell r="C286">
            <v>8.7376508712768555</v>
          </cell>
          <cell r="D286">
            <v>1.5635832548141479</v>
          </cell>
          <cell r="E286">
            <v>8.3637542724609375</v>
          </cell>
        </row>
        <row r="287">
          <cell r="A287">
            <v>313001008771</v>
          </cell>
          <cell r="B287" t="str">
            <v>COL.  GIMN. MOMPIANO</v>
          </cell>
          <cell r="C287">
            <v>8.5565099716186523</v>
          </cell>
          <cell r="D287">
            <v>8.0790615081787109</v>
          </cell>
          <cell r="E287">
            <v>8.8937873840332031</v>
          </cell>
        </row>
        <row r="288">
          <cell r="A288">
            <v>313001008739</v>
          </cell>
          <cell r="B288" t="str">
            <v>INST. FERNANDA BELLO</v>
          </cell>
          <cell r="C288">
            <v>8.4276313781738281</v>
          </cell>
        </row>
        <row r="289">
          <cell r="A289">
            <v>313001000592</v>
          </cell>
          <cell r="B289" t="str">
            <v>GIMN. LUJAN</v>
          </cell>
          <cell r="C289">
            <v>8.3847522735595703</v>
          </cell>
          <cell r="D289">
            <v>8.1712522506713867</v>
          </cell>
          <cell r="E289">
            <v>8.0395174026489258</v>
          </cell>
        </row>
        <row r="290">
          <cell r="A290">
            <v>313001005411</v>
          </cell>
          <cell r="B290" t="str">
            <v>CORP. INST. MIGUEL F GUTIERREZ DE PI?ERES</v>
          </cell>
          <cell r="C290">
            <v>8.0974750518798828</v>
          </cell>
          <cell r="D290">
            <v>7.7421412467956543</v>
          </cell>
          <cell r="E290">
            <v>7.1287670135498047</v>
          </cell>
        </row>
        <row r="291">
          <cell r="A291">
            <v>313001008429</v>
          </cell>
          <cell r="B291" t="str">
            <v xml:space="preserve">CENT. DE ENSE?ANZA PRECOZ  NUEVO MUNDO </v>
          </cell>
          <cell r="C291">
            <v>7.9470338821411133</v>
          </cell>
          <cell r="D291">
            <v>8.5536794662475586</v>
          </cell>
          <cell r="E291">
            <v>8.0600948333740234</v>
          </cell>
        </row>
        <row r="292">
          <cell r="A292">
            <v>313001013601</v>
          </cell>
          <cell r="B292" t="str">
            <v>CORPORACION EDUCATIVA GIMNASIO BINET DE CARTAGENA</v>
          </cell>
          <cell r="C292">
            <v>7.6553759574890137</v>
          </cell>
        </row>
        <row r="293">
          <cell r="A293">
            <v>313001001068</v>
          </cell>
          <cell r="B293" t="str">
            <v>COL. EUCARISTICO DE SANTA TERESA</v>
          </cell>
          <cell r="C293">
            <v>7.4851784706115723</v>
          </cell>
          <cell r="D293">
            <v>6.3560047149658203</v>
          </cell>
          <cell r="E293">
            <v>7.9843654632568359</v>
          </cell>
        </row>
        <row r="294">
          <cell r="A294">
            <v>313001000916</v>
          </cell>
          <cell r="B294" t="str">
            <v>COL. DE LA ESPERANZA</v>
          </cell>
          <cell r="C294">
            <v>7.2578701972961426</v>
          </cell>
          <cell r="D294">
            <v>5.9673566818237305</v>
          </cell>
          <cell r="E294">
            <v>7.6701397895812988</v>
          </cell>
        </row>
        <row r="295">
          <cell r="A295">
            <v>313001003842</v>
          </cell>
          <cell r="B295" t="str">
            <v>COL. GONZALO JIMENEZ DE QUEZADA</v>
          </cell>
          <cell r="C295">
            <v>7.2515239715576172</v>
          </cell>
          <cell r="D295">
            <v>5.6195802688598633</v>
          </cell>
          <cell r="E295">
            <v>4.8268871307373047</v>
          </cell>
        </row>
        <row r="296">
          <cell r="A296">
            <v>313001009328</v>
          </cell>
          <cell r="B296" t="str">
            <v>GIMN. MODERNO DE CARTAGENA</v>
          </cell>
          <cell r="C296">
            <v>7.2229280471801758</v>
          </cell>
          <cell r="D296">
            <v>7.8432445526123047</v>
          </cell>
          <cell r="E296">
            <v>7.6520566940307617</v>
          </cell>
        </row>
        <row r="297">
          <cell r="A297">
            <v>313001000622</v>
          </cell>
          <cell r="B297" t="str">
            <v>COL. DE LA SALLE</v>
          </cell>
          <cell r="C297">
            <v>7.097599983215332</v>
          </cell>
          <cell r="D297">
            <v>7.5465335845947266</v>
          </cell>
          <cell r="E297">
            <v>5.8996858596801758</v>
          </cell>
        </row>
        <row r="298">
          <cell r="A298">
            <v>313001000924</v>
          </cell>
          <cell r="B298" t="str">
            <v>COL. SALESIANO SAN PEDRO CLAVER</v>
          </cell>
          <cell r="C298">
            <v>7.0604109764099121</v>
          </cell>
          <cell r="D298">
            <v>5.801609992980957</v>
          </cell>
          <cell r="E298">
            <v>7.6581325531005859</v>
          </cell>
        </row>
        <row r="299">
          <cell r="A299">
            <v>313001001076</v>
          </cell>
          <cell r="B299" t="str">
            <v>COL. NTRA. SE?ORA DE LA CANDELARIA</v>
          </cell>
          <cell r="C299">
            <v>6.9680004119873047</v>
          </cell>
          <cell r="D299">
            <v>6.0422635078430176</v>
          </cell>
          <cell r="E299">
            <v>7.8033475875854492</v>
          </cell>
        </row>
        <row r="300">
          <cell r="A300">
            <v>313001000975</v>
          </cell>
          <cell r="B300" t="str">
            <v>COL. EUCARISTICO NTRA. SRA. DEL CARMEN</v>
          </cell>
          <cell r="C300">
            <v>6.9002981185913086</v>
          </cell>
          <cell r="D300">
            <v>6.6532163619995117</v>
          </cell>
          <cell r="E300">
            <v>5.9238500595092773</v>
          </cell>
        </row>
        <row r="301">
          <cell r="A301">
            <v>313001002277</v>
          </cell>
          <cell r="B301" t="str">
            <v>COL.  MONTESSORI</v>
          </cell>
          <cell r="C301">
            <v>6.7919754981994629</v>
          </cell>
          <cell r="D301">
            <v>7.9939160346984863</v>
          </cell>
          <cell r="E301">
            <v>7.9287042617797852</v>
          </cell>
        </row>
        <row r="302">
          <cell r="A302">
            <v>313001009361</v>
          </cell>
          <cell r="B302" t="str">
            <v>COL. MODELO DE LA COSTA</v>
          </cell>
          <cell r="C302">
            <v>6.7475605010986328</v>
          </cell>
          <cell r="D302">
            <v>3.9591526985168457</v>
          </cell>
          <cell r="E302">
            <v>7.4612793922424316</v>
          </cell>
        </row>
        <row r="303">
          <cell r="A303">
            <v>313001002421</v>
          </cell>
          <cell r="B303" t="str">
            <v>COL. NAVAL DE CRESPO</v>
          </cell>
          <cell r="C303">
            <v>6.6341738700866699</v>
          </cell>
          <cell r="D303">
            <v>7.478306770324707</v>
          </cell>
          <cell r="E303">
            <v>7.143639087677002</v>
          </cell>
        </row>
        <row r="304">
          <cell r="A304">
            <v>313001007074</v>
          </cell>
          <cell r="B304" t="str">
            <v>CORP. INF. BLANCA NIEVES</v>
          </cell>
          <cell r="C304">
            <v>6.2794556617736816</v>
          </cell>
        </row>
        <row r="305">
          <cell r="A305">
            <v>313001029523</v>
          </cell>
          <cell r="B305" t="str">
            <v>GIMN. BILINGÜE ALTAMAR</v>
          </cell>
          <cell r="C305">
            <v>6.0682187080383301</v>
          </cell>
          <cell r="D305">
            <v>6.624000072479248</v>
          </cell>
        </row>
        <row r="306">
          <cell r="A306">
            <v>313001000525</v>
          </cell>
          <cell r="B306" t="str">
            <v>COL. MIXTO LA POPA</v>
          </cell>
          <cell r="C306">
            <v>6.0232319831848145</v>
          </cell>
          <cell r="D306">
            <v>5.8012843132019043</v>
          </cell>
          <cell r="E306">
            <v>7.7715773582458496</v>
          </cell>
        </row>
        <row r="307">
          <cell r="A307">
            <v>313001013198</v>
          </cell>
          <cell r="B307" t="str">
            <v>INST. PAULO FREIRE</v>
          </cell>
          <cell r="C307">
            <v>5.9320917129516602</v>
          </cell>
        </row>
        <row r="308">
          <cell r="A308">
            <v>313001013821</v>
          </cell>
          <cell r="B308" t="str">
            <v>COL CRISTIANO BILINGUE DE CARTAGENA</v>
          </cell>
          <cell r="C308">
            <v>5.9125313758850098</v>
          </cell>
          <cell r="D308">
            <v>3.7289233207702637</v>
          </cell>
          <cell r="E308">
            <v>2.449610710144043</v>
          </cell>
        </row>
        <row r="309">
          <cell r="A309">
            <v>313001013163</v>
          </cell>
          <cell r="B309" t="str">
            <v>COLEGIO LA ENSEÑANZA</v>
          </cell>
          <cell r="C309">
            <v>5.9023408889770508</v>
          </cell>
          <cell r="D309">
            <v>3.180227518081665</v>
          </cell>
          <cell r="E309">
            <v>5.4314775466918945</v>
          </cell>
        </row>
        <row r="310">
          <cell r="A310">
            <v>313001012973</v>
          </cell>
          <cell r="B310" t="str">
            <v>COL. CRISTIANO LUZ Y VERDAD</v>
          </cell>
          <cell r="C310">
            <v>5.7751922607421875</v>
          </cell>
        </row>
        <row r="311">
          <cell r="A311">
            <v>313001005136</v>
          </cell>
          <cell r="B311" t="str">
            <v>COLEGIO ANTARES DE CARTAGENA (JAR.INF DISNEYL.)</v>
          </cell>
          <cell r="C311">
            <v>5.7250347137451172</v>
          </cell>
          <cell r="D311">
            <v>3.8804619312286377</v>
          </cell>
          <cell r="E311">
            <v>7.3903288841247559</v>
          </cell>
        </row>
        <row r="312">
          <cell r="A312">
            <v>113001003061</v>
          </cell>
          <cell r="B312" t="str">
            <v>INSTITUCION EDUCATIVA HERMANO ANTONIO RAMOS DE LA SALLE</v>
          </cell>
          <cell r="C312">
            <v>5.7028756141662598</v>
          </cell>
          <cell r="D312">
            <v>7.2811689376831055</v>
          </cell>
          <cell r="E312">
            <v>7.1581230163574219</v>
          </cell>
        </row>
        <row r="313">
          <cell r="A313">
            <v>313001001165</v>
          </cell>
          <cell r="B313" t="str">
            <v>COL. EL CARMELO</v>
          </cell>
          <cell r="C313">
            <v>4.6685104370117187</v>
          </cell>
          <cell r="D313">
            <v>4.0334386825561523</v>
          </cell>
          <cell r="E313">
            <v>8.2895345687866211</v>
          </cell>
        </row>
        <row r="314">
          <cell r="A314">
            <v>313001027539</v>
          </cell>
          <cell r="B314" t="str">
            <v>CENTRO EDUCATIVO COMUNITARIO EDUCANDO PARA LA PAZ</v>
          </cell>
          <cell r="C314">
            <v>4.6643586158752441</v>
          </cell>
        </row>
        <row r="315">
          <cell r="A315">
            <v>113001002979</v>
          </cell>
          <cell r="B315" t="str">
            <v>INSTITUCION EDUCATIVA LA MILAGROSA</v>
          </cell>
          <cell r="C315">
            <v>4.327939510345459</v>
          </cell>
          <cell r="D315">
            <v>3.9228031635284424</v>
          </cell>
          <cell r="E315">
            <v>7.0235037803649902</v>
          </cell>
        </row>
        <row r="316">
          <cell r="A316">
            <v>113001005374</v>
          </cell>
          <cell r="B316" t="str">
            <v>INSTITUCION EDUCATIVA ANTONIA SANTOS</v>
          </cell>
          <cell r="C316">
            <v>4.3248300552368164</v>
          </cell>
          <cell r="D316">
            <v>3.4826622009277344</v>
          </cell>
          <cell r="E316">
            <v>2.2208530902862549</v>
          </cell>
        </row>
        <row r="317">
          <cell r="A317">
            <v>113001000160</v>
          </cell>
          <cell r="B317" t="str">
            <v>INSTITUCION EDUCATIVA CORAZON DE MARIA</v>
          </cell>
          <cell r="C317">
            <v>4.2299046516418457</v>
          </cell>
          <cell r="D317">
            <v>3.1672811508178711</v>
          </cell>
          <cell r="E317">
            <v>3.7748301029205322</v>
          </cell>
        </row>
        <row r="318">
          <cell r="A318">
            <v>313001008984</v>
          </cell>
          <cell r="B318" t="str">
            <v>INST. EDUC. IVAN ILLICH</v>
          </cell>
          <cell r="C318">
            <v>4.2200512886047363</v>
          </cell>
        </row>
        <row r="319">
          <cell r="A319">
            <v>113001000739</v>
          </cell>
          <cell r="B319" t="str">
            <v>INSTITUCION EDUCATIVA ANA MARIA VELEZ DE TRUJILLO</v>
          </cell>
          <cell r="C319">
            <v>4.1250395774841309</v>
          </cell>
          <cell r="D319">
            <v>3.3667221069335938</v>
          </cell>
          <cell r="E319">
            <v>3.7117791175842285</v>
          </cell>
        </row>
        <row r="320">
          <cell r="A320">
            <v>313001063690</v>
          </cell>
          <cell r="B320" t="str">
            <v>INSTITUTO MIXTO EL NAZARENO</v>
          </cell>
          <cell r="C320">
            <v>3.9984912872314453</v>
          </cell>
        </row>
        <row r="321">
          <cell r="A321">
            <v>313001002234</v>
          </cell>
          <cell r="B321" t="str">
            <v>COL. SAN RAFAEL</v>
          </cell>
          <cell r="C321">
            <v>3.9344444274902344</v>
          </cell>
        </row>
        <row r="322">
          <cell r="A322">
            <v>313001029124</v>
          </cell>
          <cell r="B322" t="str">
            <v>CORPORACION INSTITUCION CARLOS ORTIZ SANCHEZ</v>
          </cell>
          <cell r="C322">
            <v>3.8590261936187744</v>
          </cell>
        </row>
        <row r="323">
          <cell r="A323">
            <v>313001013619</v>
          </cell>
          <cell r="B323" t="str">
            <v>COL. DE  LAS  AMERICAS</v>
          </cell>
          <cell r="C323">
            <v>3.839801549911499</v>
          </cell>
        </row>
        <row r="324">
          <cell r="A324">
            <v>113001001816</v>
          </cell>
          <cell r="B324" t="str">
            <v>INSTITUCION EDUCATIVA JOSE DE LA VEGA</v>
          </cell>
          <cell r="C324">
            <v>3.7994740009307861</v>
          </cell>
          <cell r="D324">
            <v>3.5541112422943115</v>
          </cell>
          <cell r="E324">
            <v>3.9777281284332275</v>
          </cell>
        </row>
        <row r="325">
          <cell r="A325">
            <v>313001029647</v>
          </cell>
          <cell r="B325" t="str">
            <v>COLEGIO SANTISIMA TRINIDAD</v>
          </cell>
          <cell r="C325">
            <v>3.7882275581359863</v>
          </cell>
        </row>
        <row r="326">
          <cell r="A326">
            <v>113001001492</v>
          </cell>
          <cell r="B326" t="str">
            <v>INSTITUCION EDUCATIVA LICEO DE BOLIVAR</v>
          </cell>
          <cell r="C326">
            <v>3.5960111618041992</v>
          </cell>
          <cell r="D326">
            <v>3.2926332950592041</v>
          </cell>
          <cell r="E326">
            <v>3.4810173511505127</v>
          </cell>
        </row>
        <row r="327">
          <cell r="A327">
            <v>313001012868</v>
          </cell>
          <cell r="B327" t="str">
            <v>INST. INF. ROCHI</v>
          </cell>
          <cell r="C327">
            <v>2.8472001552581787</v>
          </cell>
          <cell r="D327">
            <v>3.5826005935668945</v>
          </cell>
          <cell r="E327">
            <v>2.0764849185943604</v>
          </cell>
        </row>
        <row r="328">
          <cell r="A328">
            <v>113001000879</v>
          </cell>
          <cell r="B328" t="str">
            <v>INSTITUCION EDUCATIVA SANTA MARIA</v>
          </cell>
          <cell r="C328">
            <v>2.6627242565155029</v>
          </cell>
          <cell r="D328">
            <v>3.7398614883422852</v>
          </cell>
          <cell r="E328">
            <v>3.7173759937286377</v>
          </cell>
        </row>
        <row r="329">
          <cell r="A329">
            <v>313001000045</v>
          </cell>
          <cell r="B329" t="str">
            <v>CORP. COL. CRISTO REY</v>
          </cell>
          <cell r="C329">
            <v>1.6729034185409546</v>
          </cell>
          <cell r="D329">
            <v>1.565696120262146</v>
          </cell>
          <cell r="E329">
            <v>6.933934211730957</v>
          </cell>
        </row>
        <row r="330">
          <cell r="A330">
            <v>313001006086</v>
          </cell>
          <cell r="B330" t="str">
            <v>COL. GABRIEL GARCIA MARQUEZ</v>
          </cell>
          <cell r="C330">
            <v>1</v>
          </cell>
          <cell r="D330">
            <v>1</v>
          </cell>
        </row>
        <row r="331">
          <cell r="A331">
            <v>313001000568</v>
          </cell>
          <cell r="B331" t="str">
            <v>ESCUELAS PROFESIONALES SALESIANAS</v>
          </cell>
          <cell r="D331">
            <v>4.5159382820129395</v>
          </cell>
          <cell r="E331">
            <v>4.8090519905090332</v>
          </cell>
        </row>
        <row r="332">
          <cell r="A332">
            <v>313001027351</v>
          </cell>
          <cell r="B332" t="str">
            <v>COL. SAN  RAFAEL  ARCANGEL</v>
          </cell>
          <cell r="D332">
            <v>4.51483154296875</v>
          </cell>
          <cell r="E332">
            <v>4.306612491607666</v>
          </cell>
        </row>
        <row r="333">
          <cell r="A333">
            <v>313001028891</v>
          </cell>
          <cell r="B333" t="str">
            <v>COLEGIO FERNANDO DE ARAGON DE CARTAGENA</v>
          </cell>
          <cell r="E333">
            <v>4.1026725769042969</v>
          </cell>
        </row>
        <row r="334">
          <cell r="A334">
            <v>313001029108</v>
          </cell>
          <cell r="B334" t="str">
            <v>COLEGIO DE BACHILLERATO DEL LITORAL  CODEBOL LTDA</v>
          </cell>
          <cell r="E334">
            <v>2.701911449432373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"/>
      <sheetName val="2015"/>
      <sheetName val="2016"/>
      <sheetName val="2017"/>
      <sheetName val="2018"/>
      <sheetName val="2019"/>
      <sheetName val="2020"/>
      <sheetName val="oficiales_INDICE CLASIFICACION"/>
      <sheetName val="oficiales_Clas_2014-2020"/>
      <sheetName val="consolidado"/>
      <sheetName val="Hoja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313836000623</v>
          </cell>
          <cell r="B3" t="str">
            <v>ASPAEN GIMNASIO CARTAGENA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96</v>
          </cell>
          <cell r="H3" t="str">
            <v>95</v>
          </cell>
          <cell r="I3" t="str">
            <v>0.8986</v>
          </cell>
          <cell r="J3" t="str">
            <v>0.8915</v>
          </cell>
          <cell r="K3" t="str">
            <v>0.8798</v>
          </cell>
          <cell r="L3" t="str">
            <v>0.8766</v>
          </cell>
          <cell r="M3" t="str">
            <v>0.9415</v>
          </cell>
          <cell r="N3" t="str">
            <v>0.8909</v>
          </cell>
        </row>
        <row r="4">
          <cell r="A4">
            <v>313001008771</v>
          </cell>
          <cell r="B4" t="str">
            <v>COL.  GIMN. MOMPIANO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56</v>
          </cell>
          <cell r="H4" t="str">
            <v>55</v>
          </cell>
          <cell r="I4" t="str">
            <v>0.8935</v>
          </cell>
          <cell r="J4" t="str">
            <v>0.8723</v>
          </cell>
          <cell r="K4" t="str">
            <v>0.8904</v>
          </cell>
          <cell r="L4" t="str">
            <v>0.8796</v>
          </cell>
          <cell r="M4" t="str">
            <v>0.9203</v>
          </cell>
          <cell r="N4" t="str">
            <v>0.8868</v>
          </cell>
        </row>
        <row r="5">
          <cell r="A5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121</v>
          </cell>
          <cell r="H5" t="str">
            <v>120</v>
          </cell>
          <cell r="I5" t="str">
            <v>0.8819</v>
          </cell>
          <cell r="J5" t="str">
            <v>0.8789</v>
          </cell>
          <cell r="K5" t="str">
            <v>0.8763</v>
          </cell>
          <cell r="L5" t="str">
            <v>0.8779</v>
          </cell>
          <cell r="M5" t="str">
            <v>0.9313</v>
          </cell>
          <cell r="N5" t="str">
            <v>0.8828</v>
          </cell>
        </row>
        <row r="6">
          <cell r="A6">
            <v>313001004768</v>
          </cell>
          <cell r="B6" t="str">
            <v>COLEGIO BRITANICO DE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73</v>
          </cell>
          <cell r="H6" t="str">
            <v>71</v>
          </cell>
          <cell r="I6" t="str">
            <v>0.8682</v>
          </cell>
          <cell r="J6" t="str">
            <v>0.8683</v>
          </cell>
          <cell r="K6" t="str">
            <v>0.88</v>
          </cell>
          <cell r="L6" t="str">
            <v>0.8741</v>
          </cell>
          <cell r="M6" t="str">
            <v>0.9497</v>
          </cell>
          <cell r="N6" t="str">
            <v>0.8786</v>
          </cell>
        </row>
        <row r="7">
          <cell r="A7">
            <v>313001007058</v>
          </cell>
          <cell r="B7" t="str">
            <v>CENTRO DE EDUCACION EL RECREO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79</v>
          </cell>
          <cell r="H7" t="str">
            <v>79</v>
          </cell>
          <cell r="I7" t="str">
            <v>0.886</v>
          </cell>
          <cell r="J7" t="str">
            <v>0.8557</v>
          </cell>
          <cell r="K7" t="str">
            <v>0.8553</v>
          </cell>
          <cell r="L7" t="str">
            <v>0.8727</v>
          </cell>
          <cell r="M7" t="str">
            <v>0.8864</v>
          </cell>
          <cell r="N7" t="str">
            <v>0.8689</v>
          </cell>
        </row>
        <row r="8">
          <cell r="A8">
            <v>313836000348</v>
          </cell>
          <cell r="B8" t="str">
            <v>ASPAEN GIMNASIO CARTAGENA DE INDIAS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91</v>
          </cell>
          <cell r="H8" t="str">
            <v>79</v>
          </cell>
          <cell r="I8" t="str">
            <v>0.8654</v>
          </cell>
          <cell r="J8" t="str">
            <v>0.8604</v>
          </cell>
          <cell r="K8" t="str">
            <v>0.8574</v>
          </cell>
          <cell r="L8" t="str">
            <v>0.8594</v>
          </cell>
          <cell r="M8" t="str">
            <v>0.9422</v>
          </cell>
          <cell r="N8" t="str">
            <v>0.8669</v>
          </cell>
        </row>
        <row r="9">
          <cell r="A9">
            <v>313001012515</v>
          </cell>
          <cell r="B9" t="str">
            <v>CORPORACION EDUCATIVA LA CONCEPCION (COL)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32</v>
          </cell>
          <cell r="H9" t="str">
            <v>32</v>
          </cell>
          <cell r="I9" t="str">
            <v>0.8839</v>
          </cell>
          <cell r="J9" t="str">
            <v>0.8528</v>
          </cell>
          <cell r="K9" t="str">
            <v>0.8568</v>
          </cell>
          <cell r="L9" t="str">
            <v>0.8579</v>
          </cell>
          <cell r="M9" t="str">
            <v>0.9017</v>
          </cell>
          <cell r="N9" t="str">
            <v>0.8658</v>
          </cell>
        </row>
        <row r="10">
          <cell r="A10">
            <v>313001006485</v>
          </cell>
          <cell r="B10" t="str">
            <v>CORPORACION EDUCATIVA COLEGIO ALTER ALTERIS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93</v>
          </cell>
          <cell r="H10" t="str">
            <v>93</v>
          </cell>
          <cell r="I10" t="str">
            <v>0.8637</v>
          </cell>
          <cell r="J10" t="str">
            <v>0.8559</v>
          </cell>
          <cell r="K10" t="str">
            <v>0.8526</v>
          </cell>
          <cell r="L10" t="str">
            <v>0.8673</v>
          </cell>
          <cell r="M10" t="str">
            <v>0.9003</v>
          </cell>
          <cell r="N10" t="str">
            <v>0.863</v>
          </cell>
        </row>
        <row r="11">
          <cell r="A11">
            <v>313001003931</v>
          </cell>
          <cell r="B11" t="str">
            <v>COLEGIO JORGE WASHINGTON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140</v>
          </cell>
          <cell r="H11" t="str">
            <v>130</v>
          </cell>
          <cell r="I11" t="str">
            <v>0.8687</v>
          </cell>
          <cell r="J11" t="str">
            <v>0.8543</v>
          </cell>
          <cell r="K11" t="str">
            <v>0.8474</v>
          </cell>
          <cell r="L11" t="str">
            <v>0.8526</v>
          </cell>
          <cell r="M11" t="str">
            <v>0.9479</v>
          </cell>
          <cell r="N11" t="str">
            <v>0.8629</v>
          </cell>
        </row>
        <row r="12">
          <cell r="A12">
            <v>313001008429</v>
          </cell>
          <cell r="B12" t="str">
            <v>CENT. DE ENSE?ANZA PRECOZ  NUEVO MUNDO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25</v>
          </cell>
          <cell r="H12" t="str">
            <v>25</v>
          </cell>
          <cell r="I12" t="str">
            <v>0.8696</v>
          </cell>
          <cell r="J12" t="str">
            <v>0.8578</v>
          </cell>
          <cell r="K12" t="str">
            <v>0.8464</v>
          </cell>
          <cell r="L12" t="str">
            <v>0.8732</v>
          </cell>
          <cell r="M12" t="str">
            <v>0.8721</v>
          </cell>
          <cell r="N12" t="str">
            <v>0.8625</v>
          </cell>
        </row>
        <row r="13">
          <cell r="A13">
            <v>313001002277</v>
          </cell>
          <cell r="B13" t="str">
            <v>COL.  MONTESSORI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169</v>
          </cell>
          <cell r="H13" t="str">
            <v>156</v>
          </cell>
          <cell r="I13" t="str">
            <v>0.8402</v>
          </cell>
          <cell r="J13" t="str">
            <v>0.8234</v>
          </cell>
          <cell r="K13" t="str">
            <v>0.8483</v>
          </cell>
          <cell r="L13" t="str">
            <v>0.8489</v>
          </cell>
          <cell r="M13" t="str">
            <v>0.92</v>
          </cell>
          <cell r="N13" t="str">
            <v>0.8464</v>
          </cell>
        </row>
        <row r="14">
          <cell r="A14">
            <v>313001000592</v>
          </cell>
          <cell r="B14" t="str">
            <v>GIMN. LUJAN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47</v>
          </cell>
          <cell r="H14" t="str">
            <v>47</v>
          </cell>
          <cell r="I14" t="str">
            <v>0.8587</v>
          </cell>
          <cell r="J14" t="str">
            <v>0.8269</v>
          </cell>
          <cell r="K14" t="str">
            <v>0.8261</v>
          </cell>
          <cell r="L14" t="str">
            <v>0.8584</v>
          </cell>
          <cell r="M14" t="str">
            <v>0.8449</v>
          </cell>
          <cell r="N14" t="str">
            <v>0.8427</v>
          </cell>
        </row>
        <row r="15">
          <cell r="A15">
            <v>313001013651</v>
          </cell>
          <cell r="B15" t="str">
            <v>COLEGIO INTEGRAL DEL NORTE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63</v>
          </cell>
          <cell r="H15" t="str">
            <v>63</v>
          </cell>
          <cell r="I15" t="str">
            <v>0.852</v>
          </cell>
          <cell r="J15" t="str">
            <v>0.831</v>
          </cell>
          <cell r="K15" t="str">
            <v>0.8364</v>
          </cell>
          <cell r="L15" t="str">
            <v>0.8497</v>
          </cell>
          <cell r="M15" t="str">
            <v>0.8188</v>
          </cell>
          <cell r="N15" t="str">
            <v>0.8405</v>
          </cell>
        </row>
        <row r="16">
          <cell r="A16">
            <v>313001005705</v>
          </cell>
          <cell r="B16" t="str">
            <v>COLEGIO INTERNACIONAL CARTAGENA   (COL INTER SCHOOL CABAÑI)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51</v>
          </cell>
          <cell r="H16" t="str">
            <v>42</v>
          </cell>
          <cell r="I16" t="str">
            <v>0.8359</v>
          </cell>
          <cell r="J16" t="str">
            <v>0.8329</v>
          </cell>
          <cell r="K16" t="str">
            <v>0.8223</v>
          </cell>
          <cell r="L16" t="str">
            <v>0.8421</v>
          </cell>
          <cell r="M16" t="str">
            <v>0.9121</v>
          </cell>
          <cell r="N16" t="str">
            <v>0.8394</v>
          </cell>
        </row>
        <row r="17">
          <cell r="A17">
            <v>313001000215</v>
          </cell>
          <cell r="B17" t="str">
            <v>GIMN. NUEVA GRANADA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56</v>
          </cell>
          <cell r="H17" t="str">
            <v>56</v>
          </cell>
          <cell r="I17" t="str">
            <v>0.8364</v>
          </cell>
          <cell r="J17" t="str">
            <v>0.8292</v>
          </cell>
          <cell r="K17" t="str">
            <v>0.8288</v>
          </cell>
          <cell r="L17" t="str">
            <v>0.8377</v>
          </cell>
          <cell r="M17" t="str">
            <v>0.859</v>
          </cell>
          <cell r="N17" t="str">
            <v>0.835</v>
          </cell>
        </row>
        <row r="18">
          <cell r="A18">
            <v>313001028868</v>
          </cell>
          <cell r="B18" t="str">
            <v>COL. BILINGUE DE CARTAGENA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44</v>
          </cell>
          <cell r="H18" t="str">
            <v>44</v>
          </cell>
          <cell r="I18" t="str">
            <v>0.835</v>
          </cell>
          <cell r="J18" t="str">
            <v>0.7975</v>
          </cell>
          <cell r="K18" t="str">
            <v>0.8199</v>
          </cell>
          <cell r="L18" t="str">
            <v>0.8414</v>
          </cell>
          <cell r="M18" t="str">
            <v>0.8918</v>
          </cell>
          <cell r="N18" t="str">
            <v>0.8287</v>
          </cell>
        </row>
        <row r="19">
          <cell r="A19">
            <v>313001009328</v>
          </cell>
          <cell r="B19" t="str">
            <v>GIMN. MODERNO DE CARTAGENA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71</v>
          </cell>
          <cell r="H19" t="str">
            <v>71</v>
          </cell>
          <cell r="I19" t="str">
            <v>0.837</v>
          </cell>
          <cell r="J19" t="str">
            <v>0.804</v>
          </cell>
          <cell r="K19" t="str">
            <v>0.8139</v>
          </cell>
          <cell r="L19" t="str">
            <v>0.8204</v>
          </cell>
          <cell r="M19" t="str">
            <v>0.8555</v>
          </cell>
          <cell r="N19" t="str">
            <v>0.8216</v>
          </cell>
        </row>
        <row r="20">
          <cell r="A20">
            <v>313001000916</v>
          </cell>
          <cell r="B20" t="str">
            <v>COL. DE LA ESPERANZA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80</v>
          </cell>
          <cell r="H20" t="str">
            <v>80</v>
          </cell>
          <cell r="I20" t="str">
            <v>0.8268</v>
          </cell>
          <cell r="J20" t="str">
            <v>0.8025</v>
          </cell>
          <cell r="K20" t="str">
            <v>0.8133</v>
          </cell>
          <cell r="L20" t="str">
            <v>0.8278</v>
          </cell>
          <cell r="M20" t="str">
            <v>0.8469</v>
          </cell>
          <cell r="N20" t="str">
            <v>0.8199</v>
          </cell>
        </row>
        <row r="21">
          <cell r="A21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68</v>
          </cell>
          <cell r="H21" t="str">
            <v>68</v>
          </cell>
          <cell r="I21" t="str">
            <v>0.8288</v>
          </cell>
          <cell r="J21" t="str">
            <v>0.8078</v>
          </cell>
          <cell r="K21" t="str">
            <v>0.7935</v>
          </cell>
          <cell r="L21" t="str">
            <v>0.8299</v>
          </cell>
          <cell r="M21" t="str">
            <v>0.8449</v>
          </cell>
          <cell r="N21" t="str">
            <v>0.8173</v>
          </cell>
        </row>
        <row r="22">
          <cell r="A22">
            <v>313001000541</v>
          </cell>
          <cell r="B22" t="str">
            <v>COL. LA ANUNCIACION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121</v>
          </cell>
          <cell r="H22" t="str">
            <v>121</v>
          </cell>
          <cell r="I22" t="str">
            <v>0.8102</v>
          </cell>
          <cell r="J22" t="str">
            <v>0.8028</v>
          </cell>
          <cell r="K22" t="str">
            <v>0.8102</v>
          </cell>
          <cell r="L22" t="str">
            <v>0.8316</v>
          </cell>
          <cell r="M22" t="str">
            <v>0.8263</v>
          </cell>
          <cell r="N22" t="str">
            <v>0.8147</v>
          </cell>
        </row>
        <row r="23">
          <cell r="A23">
            <v>313001001050</v>
          </cell>
          <cell r="B23" t="str">
            <v>COL. BIFFI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336</v>
          </cell>
          <cell r="H23" t="str">
            <v>334</v>
          </cell>
          <cell r="I23" t="str">
            <v>0.8026</v>
          </cell>
          <cell r="J23" t="str">
            <v>0.7922</v>
          </cell>
          <cell r="K23" t="str">
            <v>0.8198</v>
          </cell>
          <cell r="L23" t="str">
            <v>0.8291</v>
          </cell>
          <cell r="M23" t="str">
            <v>0.8193</v>
          </cell>
          <cell r="N23" t="str">
            <v>0.8116</v>
          </cell>
        </row>
        <row r="24">
          <cell r="A24">
            <v>313001003095</v>
          </cell>
          <cell r="B24" t="str">
            <v>CIUDAD ESCOLAR DE COMFENALCO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846</v>
          </cell>
          <cell r="H24" t="str">
            <v>845</v>
          </cell>
          <cell r="I24" t="str">
            <v>0.8227</v>
          </cell>
          <cell r="J24" t="str">
            <v>0.8206</v>
          </cell>
          <cell r="K24" t="str">
            <v>0.7903</v>
          </cell>
          <cell r="L24" t="str">
            <v>0.8172</v>
          </cell>
          <cell r="M24" t="str">
            <v>0.7962</v>
          </cell>
          <cell r="N24" t="str">
            <v>0.8114</v>
          </cell>
        </row>
        <row r="25">
          <cell r="A25">
            <v>313001005985</v>
          </cell>
          <cell r="B25" t="str">
            <v>COLEGIO LOS ANGELES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48</v>
          </cell>
          <cell r="H25" t="str">
            <v>46</v>
          </cell>
          <cell r="I25" t="str">
            <v>0.8486</v>
          </cell>
          <cell r="J25" t="str">
            <v>0.7967</v>
          </cell>
          <cell r="K25" t="str">
            <v>0.7837</v>
          </cell>
          <cell r="L25" t="str">
            <v>0.8097</v>
          </cell>
          <cell r="M25" t="str">
            <v>0.8254</v>
          </cell>
          <cell r="N25" t="str">
            <v>0.8109</v>
          </cell>
        </row>
        <row r="26">
          <cell r="A26">
            <v>313001006698</v>
          </cell>
          <cell r="B26" t="str">
            <v>COL. EL DIVINO SALVADOR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51</v>
          </cell>
          <cell r="H26" t="str">
            <v>50</v>
          </cell>
          <cell r="I26" t="str">
            <v>0.8355</v>
          </cell>
          <cell r="J26" t="str">
            <v>0.7916</v>
          </cell>
          <cell r="K26" t="str">
            <v>0.7779</v>
          </cell>
          <cell r="L26" t="str">
            <v>0.8108</v>
          </cell>
          <cell r="M26" t="str">
            <v>0.8343</v>
          </cell>
          <cell r="N26" t="str">
            <v>0.8063</v>
          </cell>
        </row>
        <row r="27">
          <cell r="A27">
            <v>313001000924</v>
          </cell>
          <cell r="B27" t="str">
            <v>COL. SALESIANO SAN PEDRO CLAVER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436</v>
          </cell>
          <cell r="H27" t="str">
            <v>421</v>
          </cell>
          <cell r="I27" t="str">
            <v>0.8069</v>
          </cell>
          <cell r="J27" t="str">
            <v>0.7909</v>
          </cell>
          <cell r="K27" t="str">
            <v>0.7995</v>
          </cell>
          <cell r="L27" t="str">
            <v>0.8126</v>
          </cell>
          <cell r="M27" t="str">
            <v>0.8395</v>
          </cell>
          <cell r="N27" t="str">
            <v>0.8053</v>
          </cell>
        </row>
        <row r="28">
          <cell r="A28">
            <v>313001005276</v>
          </cell>
          <cell r="B28" t="str">
            <v>COL. COMFAMILIAR C/GENA.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240</v>
          </cell>
          <cell r="H28" t="str">
            <v>237</v>
          </cell>
          <cell r="I28" t="str">
            <v>0.7986</v>
          </cell>
          <cell r="J28" t="str">
            <v>0.7918</v>
          </cell>
          <cell r="K28" t="str">
            <v>0.8062</v>
          </cell>
          <cell r="L28" t="str">
            <v>0.8236</v>
          </cell>
          <cell r="M28" t="str">
            <v>0.7944</v>
          </cell>
          <cell r="N28" t="str">
            <v>0.8042</v>
          </cell>
        </row>
        <row r="29">
          <cell r="A29">
            <v>313001029523</v>
          </cell>
          <cell r="B29" t="str">
            <v>GIMN. BILINGÜE ALTAMAR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96</v>
          </cell>
          <cell r="H29" t="str">
            <v>92</v>
          </cell>
          <cell r="I29" t="str">
            <v>0.7943</v>
          </cell>
          <cell r="J29" t="str">
            <v>0.8046</v>
          </cell>
          <cell r="K29" t="str">
            <v>0.7748</v>
          </cell>
          <cell r="L29" t="str">
            <v>0.8165</v>
          </cell>
          <cell r="M29" t="str">
            <v>0.873</v>
          </cell>
          <cell r="N29" t="str">
            <v>0.8034</v>
          </cell>
        </row>
        <row r="30">
          <cell r="A30">
            <v>313001001165</v>
          </cell>
          <cell r="B30" t="str">
            <v>COL. EL CARMELO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36</v>
          </cell>
          <cell r="H30" t="str">
            <v>36</v>
          </cell>
          <cell r="I30" t="str">
            <v>0.7953</v>
          </cell>
          <cell r="J30" t="str">
            <v>0.7857</v>
          </cell>
          <cell r="K30" t="str">
            <v>0.7903</v>
          </cell>
          <cell r="L30" t="str">
            <v>0.816</v>
          </cell>
          <cell r="M30" t="str">
            <v>0.879</v>
          </cell>
          <cell r="N30" t="str">
            <v>0.8031</v>
          </cell>
        </row>
        <row r="31">
          <cell r="A31">
            <v>313001007091</v>
          </cell>
          <cell r="B31" t="str">
            <v>COL. MODERNO DEL NORTE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229</v>
          </cell>
          <cell r="H31" t="str">
            <v>228</v>
          </cell>
          <cell r="I31" t="str">
            <v>0.8076</v>
          </cell>
          <cell r="J31" t="str">
            <v>0.8177</v>
          </cell>
          <cell r="K31" t="str">
            <v>0.7837</v>
          </cell>
          <cell r="L31" t="str">
            <v>0.8063</v>
          </cell>
          <cell r="M31" t="str">
            <v>0.7898</v>
          </cell>
          <cell r="N31" t="str">
            <v>0.8027</v>
          </cell>
        </row>
        <row r="32">
          <cell r="A32">
            <v>313001002421</v>
          </cell>
          <cell r="B32" t="str">
            <v>COL. NAVAL DE CRESPO - Sede Única</v>
          </cell>
          <cell r="C32" t="str">
            <v>Establecimiento</v>
          </cell>
          <cell r="D32" t="str">
            <v>CARTAGENA DE INDIAS (BOLIVAR)</v>
          </cell>
          <cell r="E32" t="str">
            <v>OFICIAL</v>
          </cell>
          <cell r="F32" t="str">
            <v>A+</v>
          </cell>
          <cell r="G32" t="str">
            <v>88</v>
          </cell>
          <cell r="H32" t="str">
            <v>88</v>
          </cell>
          <cell r="I32" t="str">
            <v>0.8005</v>
          </cell>
          <cell r="J32" t="str">
            <v>0.7993</v>
          </cell>
          <cell r="K32" t="str">
            <v>0.785</v>
          </cell>
          <cell r="L32" t="str">
            <v>0.8084</v>
          </cell>
          <cell r="M32" t="str">
            <v>0.7953</v>
          </cell>
          <cell r="N32" t="str">
            <v>0.7981</v>
          </cell>
        </row>
        <row r="33">
          <cell r="A33">
            <v>313001000622</v>
          </cell>
          <cell r="B33" t="str">
            <v>COL. DE LA SALLE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310</v>
          </cell>
          <cell r="H33" t="str">
            <v>308</v>
          </cell>
          <cell r="I33" t="str">
            <v>0.8002</v>
          </cell>
          <cell r="J33" t="str">
            <v>0.7835</v>
          </cell>
          <cell r="K33" t="str">
            <v>0.7757</v>
          </cell>
          <cell r="L33" t="str">
            <v>0.8122</v>
          </cell>
          <cell r="M33" t="str">
            <v>0.8566</v>
          </cell>
          <cell r="N33" t="str">
            <v>0.7978</v>
          </cell>
        </row>
        <row r="34">
          <cell r="A34">
            <v>313001029353</v>
          </cell>
          <cell r="B34" t="str">
            <v>CORPORACION BEVERLY HILLS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41</v>
          </cell>
          <cell r="H34" t="str">
            <v>39</v>
          </cell>
          <cell r="I34" t="str">
            <v>0.7909</v>
          </cell>
          <cell r="J34" t="str">
            <v>0.7468</v>
          </cell>
          <cell r="K34" t="str">
            <v>0.7826</v>
          </cell>
          <cell r="L34" t="str">
            <v>0.8066</v>
          </cell>
          <cell r="M34" t="str">
            <v>0.8319</v>
          </cell>
          <cell r="N34" t="str">
            <v>0.7856</v>
          </cell>
        </row>
        <row r="35">
          <cell r="A35">
            <v>313001012281</v>
          </cell>
          <cell r="B35" t="str">
            <v>COL. SANTO TOMAS DE AQUINO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35</v>
          </cell>
          <cell r="H35" t="str">
            <v>35</v>
          </cell>
          <cell r="I35" t="str">
            <v>0.7801</v>
          </cell>
          <cell r="J35" t="str">
            <v>0.7807</v>
          </cell>
          <cell r="K35" t="str">
            <v>0.7649</v>
          </cell>
          <cell r="L35" t="str">
            <v>0.7999</v>
          </cell>
          <cell r="M35" t="str">
            <v>0.8158</v>
          </cell>
          <cell r="N35" t="str">
            <v>0.7841</v>
          </cell>
        </row>
        <row r="36">
          <cell r="A36">
            <v>313001001190</v>
          </cell>
          <cell r="B36" t="str">
            <v>CORPORACION COLEGIO LATINOAMERICANO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93</v>
          </cell>
          <cell r="H36" t="str">
            <v>83</v>
          </cell>
          <cell r="I36" t="str">
            <v>0.7672</v>
          </cell>
          <cell r="J36" t="str">
            <v>0.7983</v>
          </cell>
          <cell r="K36" t="str">
            <v>0.7578</v>
          </cell>
          <cell r="L36" t="str">
            <v>0.8061</v>
          </cell>
          <cell r="M36" t="str">
            <v>0.8042</v>
          </cell>
          <cell r="N36" t="str">
            <v>0.784</v>
          </cell>
        </row>
        <row r="37">
          <cell r="A37">
            <v>313001001076</v>
          </cell>
          <cell r="B37" t="str">
            <v>COL. NTRA. SE?ORA DE LA CANDELARIA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164</v>
          </cell>
          <cell r="H37" t="str">
            <v>164</v>
          </cell>
          <cell r="I37" t="str">
            <v>0.7725</v>
          </cell>
          <cell r="J37" t="str">
            <v>0.7718</v>
          </cell>
          <cell r="K37" t="str">
            <v>0.7612</v>
          </cell>
          <cell r="L37" t="str">
            <v>0.8062</v>
          </cell>
          <cell r="M37" t="str">
            <v>0.8006</v>
          </cell>
          <cell r="N37" t="str">
            <v>0.7797</v>
          </cell>
        </row>
        <row r="38">
          <cell r="A38">
            <v>313001007872</v>
          </cell>
          <cell r="B38" t="str">
            <v>GIMNASIO CERVANTES DE CARTAGENA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224</v>
          </cell>
          <cell r="H38" t="str">
            <v>221</v>
          </cell>
          <cell r="I38" t="str">
            <v>0.7619</v>
          </cell>
          <cell r="J38" t="str">
            <v>0.77</v>
          </cell>
          <cell r="K38" t="str">
            <v>0.7777</v>
          </cell>
          <cell r="L38" t="str">
            <v>0.7988</v>
          </cell>
          <cell r="M38" t="str">
            <v>0.7593</v>
          </cell>
          <cell r="N38" t="str">
            <v>0.7757</v>
          </cell>
        </row>
        <row r="39">
          <cell r="A39">
            <v>313001000975</v>
          </cell>
          <cell r="B39" t="str">
            <v>COL. EUCARISTICO NTRA. SRA. DEL CARMEN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138</v>
          </cell>
          <cell r="H39" t="str">
            <v>138</v>
          </cell>
          <cell r="I39" t="str">
            <v>0.7928</v>
          </cell>
          <cell r="J39" t="str">
            <v>0.7535</v>
          </cell>
          <cell r="K39" t="str">
            <v>0.7442</v>
          </cell>
          <cell r="L39" t="str">
            <v>0.792</v>
          </cell>
          <cell r="M39" t="str">
            <v>0.8002</v>
          </cell>
          <cell r="N39" t="str">
            <v>0.7729</v>
          </cell>
        </row>
        <row r="40">
          <cell r="A40">
            <v>313001001068</v>
          </cell>
          <cell r="B40" t="str">
            <v>COL. EUCARISTICO DE SANTA TERESA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159</v>
          </cell>
          <cell r="H40" t="str">
            <v>141</v>
          </cell>
          <cell r="I40" t="str">
            <v>0.7665</v>
          </cell>
          <cell r="J40" t="str">
            <v>0.749</v>
          </cell>
          <cell r="K40" t="str">
            <v>0.7489</v>
          </cell>
          <cell r="L40" t="str">
            <v>0.789</v>
          </cell>
          <cell r="M40" t="str">
            <v>0.8389</v>
          </cell>
          <cell r="N40" t="str">
            <v>0.7692</v>
          </cell>
        </row>
        <row r="41">
          <cell r="A41">
            <v>113001003053</v>
          </cell>
          <cell r="B41" t="str">
            <v>INSTITUCION EDUCATIVA SOLEDAD ACOSTA DE SAMPER - Sede Única</v>
          </cell>
          <cell r="C41" t="str">
            <v>Establecimiento</v>
          </cell>
          <cell r="D41" t="str">
            <v>CARTAGENA DE INDIAS (BOLIVAR)</v>
          </cell>
          <cell r="E41" t="str">
            <v>OFICIAL</v>
          </cell>
          <cell r="F41" t="str">
            <v>A</v>
          </cell>
          <cell r="G41" t="str">
            <v>970</v>
          </cell>
          <cell r="H41" t="str">
            <v>964</v>
          </cell>
          <cell r="I41" t="str">
            <v>0.7585</v>
          </cell>
          <cell r="J41" t="str">
            <v>0.7556</v>
          </cell>
          <cell r="K41" t="str">
            <v>0.7645</v>
          </cell>
          <cell r="L41" t="str">
            <v>0.788</v>
          </cell>
          <cell r="M41" t="str">
            <v>0.7513</v>
          </cell>
          <cell r="N41" t="str">
            <v>0.7655</v>
          </cell>
        </row>
        <row r="42">
          <cell r="A42">
            <v>313001008399</v>
          </cell>
          <cell r="B42" t="str">
            <v>CENTRO EDUCATIVO LAS PALMERAS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67</v>
          </cell>
          <cell r="H42" t="str">
            <v>67</v>
          </cell>
          <cell r="I42" t="str">
            <v>0.7655</v>
          </cell>
          <cell r="J42" t="str">
            <v>0.7499</v>
          </cell>
          <cell r="K42" t="str">
            <v>0.7394</v>
          </cell>
          <cell r="L42" t="str">
            <v>0.7885</v>
          </cell>
          <cell r="M42" t="str">
            <v>0.7329</v>
          </cell>
          <cell r="N42" t="str">
            <v>0.7587</v>
          </cell>
        </row>
        <row r="43">
          <cell r="A43">
            <v>313001009361</v>
          </cell>
          <cell r="B43" t="str">
            <v>COL. MODELO DE LA COSTA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54</v>
          </cell>
          <cell r="H43" t="str">
            <v>53</v>
          </cell>
          <cell r="I43" t="str">
            <v>0.7272</v>
          </cell>
          <cell r="J43" t="str">
            <v>0.7366</v>
          </cell>
          <cell r="K43" t="str">
            <v>0.7621</v>
          </cell>
          <cell r="L43" t="str">
            <v>0.7785</v>
          </cell>
          <cell r="M43" t="str">
            <v>0.7704</v>
          </cell>
          <cell r="N43" t="str">
            <v>0.7526</v>
          </cell>
        </row>
        <row r="44">
          <cell r="A44">
            <v>313001000240</v>
          </cell>
          <cell r="B44" t="str">
            <v>INST. EDUC. NUEVA AMERICA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101</v>
          </cell>
          <cell r="H44" t="str">
            <v>93</v>
          </cell>
          <cell r="I44" t="str">
            <v>0.7442</v>
          </cell>
          <cell r="J44" t="str">
            <v>0.7652</v>
          </cell>
          <cell r="K44" t="str">
            <v>0.7209</v>
          </cell>
          <cell r="L44" t="str">
            <v>0.7665</v>
          </cell>
          <cell r="M44" t="str">
            <v>0.7568</v>
          </cell>
          <cell r="N44" t="str">
            <v>0.7498</v>
          </cell>
        </row>
        <row r="45">
          <cell r="A45">
            <v>113001001719</v>
          </cell>
          <cell r="B45" t="str">
            <v>INSTITUCION EDUCATIVA PROMOCION SOCIAL DE C/GENA.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463</v>
          </cell>
          <cell r="H45" t="str">
            <v>458</v>
          </cell>
          <cell r="I45" t="str">
            <v>0.7499</v>
          </cell>
          <cell r="J45" t="str">
            <v>0.7367</v>
          </cell>
          <cell r="K45" t="str">
            <v>0.7139</v>
          </cell>
          <cell r="L45" t="str">
            <v>0.7729</v>
          </cell>
          <cell r="M45" t="str">
            <v>0.7247</v>
          </cell>
          <cell r="N45" t="str">
            <v>0.7419</v>
          </cell>
        </row>
        <row r="46">
          <cell r="A46">
            <v>113001003771</v>
          </cell>
          <cell r="B46" t="str">
            <v>INSTITUCION EDUCATIVA LAS GAVIOTAS - Sede Única</v>
          </cell>
          <cell r="C46" t="str">
            <v>Establecimiento</v>
          </cell>
          <cell r="D46" t="str">
            <v>CARTAGENA DE INDIAS (BOLIVAR)</v>
          </cell>
          <cell r="E46" t="str">
            <v>OFICIAL</v>
          </cell>
          <cell r="F46" t="str">
            <v>A</v>
          </cell>
          <cell r="G46" t="str">
            <v>314</v>
          </cell>
          <cell r="H46" t="str">
            <v>308</v>
          </cell>
          <cell r="I46" t="str">
            <v>0.7457</v>
          </cell>
          <cell r="J46" t="str">
            <v>0.7436</v>
          </cell>
          <cell r="K46" t="str">
            <v>0.7112</v>
          </cell>
          <cell r="L46" t="str">
            <v>0.7586</v>
          </cell>
          <cell r="M46" t="str">
            <v>0.7143</v>
          </cell>
          <cell r="N46" t="str">
            <v>0.7378</v>
          </cell>
        </row>
        <row r="47">
          <cell r="A47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229</v>
          </cell>
          <cell r="H47" t="str">
            <v>227</v>
          </cell>
          <cell r="I47" t="str">
            <v>0.731</v>
          </cell>
          <cell r="J47" t="str">
            <v>0.706</v>
          </cell>
          <cell r="K47" t="str">
            <v>0.7183</v>
          </cell>
          <cell r="L47" t="str">
            <v>0.7727</v>
          </cell>
          <cell r="M47" t="str">
            <v>0.7668</v>
          </cell>
          <cell r="N47" t="str">
            <v>0.7347</v>
          </cell>
        </row>
        <row r="48">
          <cell r="A48">
            <v>313001002251</v>
          </cell>
          <cell r="B48" t="str">
            <v>COL. NTRA. SRA. DE FATIMA DE LA POL NAL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89</v>
          </cell>
          <cell r="H48" t="str">
            <v>87</v>
          </cell>
          <cell r="I48" t="str">
            <v>0.714</v>
          </cell>
          <cell r="J48" t="str">
            <v>0.7335</v>
          </cell>
          <cell r="K48" t="str">
            <v>0.7275</v>
          </cell>
          <cell r="L48" t="str">
            <v>0.7574</v>
          </cell>
          <cell r="M48" t="str">
            <v>0.7516</v>
          </cell>
          <cell r="N48" t="str">
            <v>0.7345</v>
          </cell>
        </row>
        <row r="49">
          <cell r="A49">
            <v>113001013814</v>
          </cell>
          <cell r="B49" t="str">
            <v>INSTITUCION EDUCATIVA BERTHA GEDEON DE BALADI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236</v>
          </cell>
          <cell r="H49" t="str">
            <v>228</v>
          </cell>
          <cell r="I49" t="str">
            <v>0.7447</v>
          </cell>
          <cell r="J49" t="str">
            <v>0.7321</v>
          </cell>
          <cell r="K49" t="str">
            <v>0.6902</v>
          </cell>
          <cell r="L49" t="str">
            <v>0.7612</v>
          </cell>
          <cell r="M49" t="str">
            <v>0.741</v>
          </cell>
          <cell r="N49" t="str">
            <v>0.7328</v>
          </cell>
        </row>
        <row r="50">
          <cell r="A50">
            <v>313001013279</v>
          </cell>
          <cell r="B50" t="str">
            <v>INSTITUTO SIGMUND FREUD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177</v>
          </cell>
          <cell r="H50" t="str">
            <v>177</v>
          </cell>
          <cell r="I50" t="str">
            <v>0.7151</v>
          </cell>
          <cell r="J50" t="str">
            <v>0.7192</v>
          </cell>
          <cell r="K50" t="str">
            <v>0.7035</v>
          </cell>
          <cell r="L50" t="str">
            <v>0.7559</v>
          </cell>
          <cell r="M50" t="str">
            <v>0.7545</v>
          </cell>
          <cell r="N50" t="str">
            <v>0.7258</v>
          </cell>
        </row>
        <row r="51">
          <cell r="A51">
            <v>313001029337</v>
          </cell>
          <cell r="B51" t="str">
            <v>COLEGIO GORETTI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83</v>
          </cell>
          <cell r="H51" t="str">
            <v>76</v>
          </cell>
          <cell r="I51" t="str">
            <v>0.692</v>
          </cell>
          <cell r="J51" t="str">
            <v>0.7127</v>
          </cell>
          <cell r="K51" t="str">
            <v>0.7268</v>
          </cell>
          <cell r="L51" t="str">
            <v>0.7574</v>
          </cell>
          <cell r="M51" t="str">
            <v>0.7502</v>
          </cell>
          <cell r="N51" t="str">
            <v>0.7244</v>
          </cell>
        </row>
        <row r="52">
          <cell r="A52">
            <v>113001003061</v>
          </cell>
          <cell r="B52" t="str">
            <v>INSTITUCION EDUCATIVA HERMANO ANTONIO RAMOS DE LA SALLE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195</v>
          </cell>
          <cell r="H52" t="str">
            <v>183</v>
          </cell>
          <cell r="I52" t="str">
            <v>0.7293</v>
          </cell>
          <cell r="J52" t="str">
            <v>0.7038</v>
          </cell>
          <cell r="K52" t="str">
            <v>0.6928</v>
          </cell>
          <cell r="L52" t="str">
            <v>0.7641</v>
          </cell>
          <cell r="M52" t="str">
            <v>0.739</v>
          </cell>
          <cell r="N52" t="str">
            <v>0.7237</v>
          </cell>
        </row>
        <row r="53">
          <cell r="A53">
            <v>313001002714</v>
          </cell>
          <cell r="B53" t="str">
            <v>INSTITUCION EDUCATIVA MARIA AUXILIADORA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A</v>
          </cell>
          <cell r="G53" t="str">
            <v>121</v>
          </cell>
          <cell r="H53" t="str">
            <v>120</v>
          </cell>
          <cell r="I53" t="str">
            <v>0.7178</v>
          </cell>
          <cell r="J53" t="str">
            <v>0.7176</v>
          </cell>
          <cell r="K53" t="str">
            <v>0.6973</v>
          </cell>
          <cell r="L53" t="str">
            <v>0.7548</v>
          </cell>
          <cell r="M53" t="str">
            <v>0.7171</v>
          </cell>
          <cell r="N53" t="str">
            <v>0.7215</v>
          </cell>
        </row>
        <row r="54">
          <cell r="A54">
            <v>113001002979</v>
          </cell>
          <cell r="B54" t="str">
            <v>INSTITUCION EDUCATIVA LA MILAGROSA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77</v>
          </cell>
          <cell r="H54" t="str">
            <v>74</v>
          </cell>
          <cell r="I54" t="str">
            <v>0.7033</v>
          </cell>
          <cell r="J54" t="str">
            <v>0.7007</v>
          </cell>
          <cell r="K54" t="str">
            <v>0.7315</v>
          </cell>
          <cell r="L54" t="str">
            <v>0.7443</v>
          </cell>
          <cell r="M54" t="str">
            <v>0.6967</v>
          </cell>
          <cell r="N54" t="str">
            <v>0.7182</v>
          </cell>
        </row>
        <row r="55">
          <cell r="A55">
            <v>313001005845</v>
          </cell>
          <cell r="B55" t="str">
            <v>COL PILAR DEL SABER (ANTES JARD. INF. PIOLIN)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39</v>
          </cell>
          <cell r="H55" t="str">
            <v>39</v>
          </cell>
          <cell r="I55" t="str">
            <v>0.6998</v>
          </cell>
          <cell r="J55" t="str">
            <v>0.694</v>
          </cell>
          <cell r="K55" t="str">
            <v>0.7018</v>
          </cell>
          <cell r="L55" t="str">
            <v>0.7643</v>
          </cell>
          <cell r="M55" t="str">
            <v>0.7499</v>
          </cell>
          <cell r="N55" t="str">
            <v>0.7177</v>
          </cell>
        </row>
        <row r="56">
          <cell r="A56">
            <v>313001012876</v>
          </cell>
          <cell r="B56" t="str">
            <v>CORPORACION EDUCATIVA INSTITUTO GUADALUPE 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36</v>
          </cell>
          <cell r="H56" t="str">
            <v>34</v>
          </cell>
          <cell r="I56" t="str">
            <v>0.6879</v>
          </cell>
          <cell r="J56" t="str">
            <v>0.6858</v>
          </cell>
          <cell r="K56" t="str">
            <v>0.7072</v>
          </cell>
          <cell r="L56" t="str">
            <v>0.7643</v>
          </cell>
          <cell r="M56" t="str">
            <v>0.76</v>
          </cell>
          <cell r="N56" t="str">
            <v>0.715</v>
          </cell>
        </row>
        <row r="57">
          <cell r="A57">
            <v>313001005136</v>
          </cell>
          <cell r="B57" t="str">
            <v>COLEGIO ANTARES DE CARTAGENA (JAR.INF DISNEYL.)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58</v>
          </cell>
          <cell r="H57" t="str">
            <v>55</v>
          </cell>
          <cell r="I57" t="str">
            <v>0.6925</v>
          </cell>
          <cell r="J57" t="str">
            <v>0.6755</v>
          </cell>
          <cell r="K57" t="str">
            <v>0.693</v>
          </cell>
          <cell r="L57" t="str">
            <v>0.7497</v>
          </cell>
          <cell r="M57" t="str">
            <v>0.8166</v>
          </cell>
          <cell r="N57" t="str">
            <v>0.7114</v>
          </cell>
        </row>
        <row r="58">
          <cell r="A58">
            <v>313001006639</v>
          </cell>
          <cell r="B58" t="str">
            <v>INST. SOLEDAD VIVES DE JOLI (ANTES J. I LOS CAPULLITOS)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102</v>
          </cell>
          <cell r="H58" t="str">
            <v>101</v>
          </cell>
          <cell r="I58" t="str">
            <v>0.706</v>
          </cell>
          <cell r="J58" t="str">
            <v>0.6988</v>
          </cell>
          <cell r="K58" t="str">
            <v>0.6823</v>
          </cell>
          <cell r="L58" t="str">
            <v>0.7443</v>
          </cell>
          <cell r="M58" t="str">
            <v>0.702</v>
          </cell>
          <cell r="N58" t="str">
            <v>0.7074</v>
          </cell>
        </row>
        <row r="59">
          <cell r="A59">
            <v>313001000568</v>
          </cell>
          <cell r="B59" t="str">
            <v>ESCUELAS PROFESIONALES SALESIANAS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327</v>
          </cell>
          <cell r="H59" t="str">
            <v>327</v>
          </cell>
          <cell r="I59" t="str">
            <v>0.7126</v>
          </cell>
          <cell r="J59" t="str">
            <v>0.7094</v>
          </cell>
          <cell r="K59" t="str">
            <v>0.6745</v>
          </cell>
          <cell r="L59" t="str">
            <v>0.738</v>
          </cell>
          <cell r="M59" t="str">
            <v>0.6895</v>
          </cell>
          <cell r="N59" t="str">
            <v>0.7072</v>
          </cell>
        </row>
        <row r="60">
          <cell r="A60">
            <v>413001007648</v>
          </cell>
          <cell r="B60" t="str">
            <v>COL. CAMINO DEL CORAL DE C/GENA.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149</v>
          </cell>
          <cell r="H60" t="str">
            <v>140</v>
          </cell>
          <cell r="I60" t="str">
            <v>0.6905</v>
          </cell>
          <cell r="J60" t="str">
            <v>0.6737</v>
          </cell>
          <cell r="K60" t="str">
            <v>0.6895</v>
          </cell>
          <cell r="L60" t="str">
            <v>0.759</v>
          </cell>
          <cell r="M60" t="str">
            <v>0.7327</v>
          </cell>
          <cell r="N60" t="str">
            <v>0.7055</v>
          </cell>
        </row>
        <row r="61">
          <cell r="A61">
            <v>313001006337</v>
          </cell>
          <cell r="B61" t="str">
            <v>INST. EL LABRADOR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148</v>
          </cell>
          <cell r="H61" t="str">
            <v>143</v>
          </cell>
          <cell r="I61" t="str">
            <v>0.7052</v>
          </cell>
          <cell r="J61" t="str">
            <v>0.6806</v>
          </cell>
          <cell r="K61" t="str">
            <v>0.677</v>
          </cell>
          <cell r="L61" t="str">
            <v>0.7354</v>
          </cell>
          <cell r="M61" t="str">
            <v>0.7267</v>
          </cell>
          <cell r="N61" t="str">
            <v>0.7016</v>
          </cell>
        </row>
        <row r="62">
          <cell r="A62">
            <v>313001003117</v>
          </cell>
          <cell r="B62" t="str">
            <v>CORP INST. CIRY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80</v>
          </cell>
          <cell r="H62" t="str">
            <v>79</v>
          </cell>
          <cell r="I62" t="str">
            <v>0.7041</v>
          </cell>
          <cell r="J62" t="str">
            <v>0.7084</v>
          </cell>
          <cell r="K62" t="str">
            <v>0.6655</v>
          </cell>
          <cell r="L62" t="str">
            <v>0.7306</v>
          </cell>
          <cell r="M62" t="str">
            <v>0.6911</v>
          </cell>
          <cell r="N62" t="str">
            <v>0.7013</v>
          </cell>
        </row>
        <row r="63">
          <cell r="A63">
            <v>313001005411</v>
          </cell>
          <cell r="B63" t="str">
            <v>COLEGIO FERNANDEZ GUTIERREZ DE PIÑERES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74</v>
          </cell>
          <cell r="H63" t="str">
            <v>71</v>
          </cell>
          <cell r="I63" t="str">
            <v>0.6731</v>
          </cell>
          <cell r="J63" t="str">
            <v>0.6785</v>
          </cell>
          <cell r="K63" t="str">
            <v>0.6817</v>
          </cell>
          <cell r="L63" t="str">
            <v>0.7399</v>
          </cell>
          <cell r="M63" t="str">
            <v>0.7772</v>
          </cell>
          <cell r="N63" t="str">
            <v>0.6997</v>
          </cell>
        </row>
        <row r="64">
          <cell r="A64">
            <v>313001002307</v>
          </cell>
          <cell r="B64" t="str">
            <v>COL. ADVENTISTA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79</v>
          </cell>
          <cell r="H64" t="str">
            <v>77</v>
          </cell>
          <cell r="I64" t="str">
            <v>0.702</v>
          </cell>
          <cell r="J64" t="str">
            <v>0.6979</v>
          </cell>
          <cell r="K64" t="str">
            <v>0.6633</v>
          </cell>
          <cell r="L64" t="str">
            <v>0.7447</v>
          </cell>
          <cell r="M64" t="str">
            <v>0.6668</v>
          </cell>
          <cell r="N64" t="str">
            <v>0.6993</v>
          </cell>
        </row>
        <row r="65">
          <cell r="A65">
            <v>313001027199</v>
          </cell>
          <cell r="B65" t="str">
            <v>COL. SUE?OS Y OPORTUNIDADES JESUS MAESTRO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203</v>
          </cell>
          <cell r="H65" t="str">
            <v>201</v>
          </cell>
          <cell r="I65" t="str">
            <v>0.7214</v>
          </cell>
          <cell r="J65" t="str">
            <v>0.6884</v>
          </cell>
          <cell r="K65" t="str">
            <v>0.6636</v>
          </cell>
          <cell r="L65" t="str">
            <v>0.7303</v>
          </cell>
          <cell r="M65" t="str">
            <v>0.6531</v>
          </cell>
          <cell r="N65" t="str">
            <v>0.6973</v>
          </cell>
        </row>
        <row r="66">
          <cell r="A66">
            <v>313001002340</v>
          </cell>
          <cell r="B66" t="str">
            <v>INST. COLOMBO BOLIVARIANO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176</v>
          </cell>
          <cell r="H66" t="str">
            <v>170</v>
          </cell>
          <cell r="I66" t="str">
            <v>0.6906</v>
          </cell>
          <cell r="J66" t="str">
            <v>0.6717</v>
          </cell>
          <cell r="K66" t="str">
            <v>0.6721</v>
          </cell>
          <cell r="L66" t="str">
            <v>0.7432</v>
          </cell>
          <cell r="M66" t="str">
            <v>0.724</v>
          </cell>
          <cell r="N66" t="str">
            <v>0.6967</v>
          </cell>
        </row>
        <row r="67">
          <cell r="A67">
            <v>113001000321</v>
          </cell>
          <cell r="B67" t="str">
            <v>INSTITUCION EDUCATIVA LUIS C GALAN SARMIENTO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120</v>
          </cell>
          <cell r="H67" t="str">
            <v>119</v>
          </cell>
          <cell r="I67" t="str">
            <v>0.6911</v>
          </cell>
          <cell r="J67" t="str">
            <v>0.694</v>
          </cell>
          <cell r="K67" t="str">
            <v>0.6799</v>
          </cell>
          <cell r="L67" t="str">
            <v>0.7376</v>
          </cell>
          <cell r="M67" t="str">
            <v>0.6475</v>
          </cell>
          <cell r="N67" t="str">
            <v>0.6966</v>
          </cell>
        </row>
        <row r="68">
          <cell r="A68">
            <v>313001006701</v>
          </cell>
          <cell r="B68" t="str">
            <v>COL. MILITAR ALMIRANTE COLON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1635</v>
          </cell>
          <cell r="H68" t="str">
            <v>1597</v>
          </cell>
          <cell r="I68" t="str">
            <v>0.6977</v>
          </cell>
          <cell r="J68" t="str">
            <v>0.6849</v>
          </cell>
          <cell r="K68" t="str">
            <v>0.6687</v>
          </cell>
          <cell r="L68" t="str">
            <v>0.7338</v>
          </cell>
          <cell r="M68" t="str">
            <v>0.6894</v>
          </cell>
          <cell r="N68" t="str">
            <v>0.6958</v>
          </cell>
        </row>
        <row r="69">
          <cell r="A69">
            <v>113001001484</v>
          </cell>
          <cell r="B69" t="str">
            <v>INSTITUCION EDUCATIVA MERCEDES ABREGO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533</v>
          </cell>
          <cell r="H69" t="str">
            <v>515</v>
          </cell>
          <cell r="I69" t="str">
            <v>0.7022</v>
          </cell>
          <cell r="J69" t="str">
            <v>0.6812</v>
          </cell>
          <cell r="K69" t="str">
            <v>0.6714</v>
          </cell>
          <cell r="L69" t="str">
            <v>0.7307</v>
          </cell>
          <cell r="M69" t="str">
            <v>0.689</v>
          </cell>
          <cell r="N69" t="str">
            <v>0.6958</v>
          </cell>
        </row>
        <row r="70">
          <cell r="A70">
            <v>313001012892</v>
          </cell>
          <cell r="B70" t="str">
            <v>INST. DOCENTE DEL CARIBE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269</v>
          </cell>
          <cell r="H70" t="str">
            <v>246</v>
          </cell>
          <cell r="I70" t="str">
            <v>0.6906</v>
          </cell>
          <cell r="J70" t="str">
            <v>0.6693</v>
          </cell>
          <cell r="K70" t="str">
            <v>0.6898</v>
          </cell>
          <cell r="L70" t="str">
            <v>0.7221</v>
          </cell>
          <cell r="M70" t="str">
            <v>0.6859</v>
          </cell>
          <cell r="N70" t="str">
            <v>0.6924</v>
          </cell>
        </row>
        <row r="71">
          <cell r="A71">
            <v>313001029680</v>
          </cell>
          <cell r="B71" t="str">
            <v>CENTRO EDUCATIVO INTEGRAL MODERNO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31</v>
          </cell>
          <cell r="H71" t="str">
            <v>31</v>
          </cell>
          <cell r="I71" t="str">
            <v>0.6828</v>
          </cell>
          <cell r="J71" t="str">
            <v>0.6802</v>
          </cell>
          <cell r="K71" t="str">
            <v>0.6666</v>
          </cell>
          <cell r="L71" t="str">
            <v>0.7322</v>
          </cell>
          <cell r="M71" t="str">
            <v>0.7092</v>
          </cell>
          <cell r="N71" t="str">
            <v>0.6919</v>
          </cell>
        </row>
        <row r="72">
          <cell r="A72">
            <v>113001002057</v>
          </cell>
          <cell r="B72" t="str">
            <v>INSTITUCION EDUCATIVA SOLEDAD ROMAN DE NU?EZ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362</v>
          </cell>
          <cell r="H72" t="str">
            <v>343</v>
          </cell>
          <cell r="I72" t="str">
            <v>0.7024</v>
          </cell>
          <cell r="J72" t="str">
            <v>0.6889</v>
          </cell>
          <cell r="K72" t="str">
            <v>0.6578</v>
          </cell>
          <cell r="L72" t="str">
            <v>0.7176</v>
          </cell>
          <cell r="M72" t="str">
            <v>0.69</v>
          </cell>
          <cell r="N72" t="str">
            <v>0.6916</v>
          </cell>
        </row>
        <row r="73">
          <cell r="A73">
            <v>113001006800</v>
          </cell>
          <cell r="B73" t="str">
            <v>INSTITUCION EDUCATIVA 20 DE JULIO - Sede Única</v>
          </cell>
          <cell r="C73" t="str">
            <v>Establecimiento</v>
          </cell>
          <cell r="D73" t="str">
            <v>CARTAGENA DE INDIAS (BOLIVAR)</v>
          </cell>
          <cell r="E73" t="str">
            <v>OFICIAL</v>
          </cell>
          <cell r="F73" t="str">
            <v>B</v>
          </cell>
          <cell r="G73" t="str">
            <v>172</v>
          </cell>
          <cell r="H73" t="str">
            <v>172</v>
          </cell>
          <cell r="I73" t="str">
            <v>0.683</v>
          </cell>
          <cell r="J73" t="str">
            <v>0.6971</v>
          </cell>
          <cell r="K73" t="str">
            <v>0.6687</v>
          </cell>
          <cell r="L73" t="str">
            <v>0.7235</v>
          </cell>
          <cell r="M73" t="str">
            <v>0.6457</v>
          </cell>
          <cell r="N73" t="str">
            <v>0.6894</v>
          </cell>
        </row>
        <row r="74">
          <cell r="A74">
            <v>313001008526</v>
          </cell>
          <cell r="B74" t="str">
            <v>INST. SAN ISIDRO LABRADOR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103</v>
          </cell>
          <cell r="H74" t="str">
            <v>101</v>
          </cell>
          <cell r="I74" t="str">
            <v>0.6942</v>
          </cell>
          <cell r="J74" t="str">
            <v>0.67</v>
          </cell>
          <cell r="K74" t="str">
            <v>0.6598</v>
          </cell>
          <cell r="L74" t="str">
            <v>0.7276</v>
          </cell>
          <cell r="M74" t="str">
            <v>0.6895</v>
          </cell>
          <cell r="N74" t="str">
            <v>0.688</v>
          </cell>
        </row>
        <row r="75">
          <cell r="A75">
            <v>113001012788</v>
          </cell>
          <cell r="B75" t="str">
            <v>INSTITUCION EDUCATIVA CIUDAD DE TUNJA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135</v>
          </cell>
          <cell r="H75" t="str">
            <v>130</v>
          </cell>
          <cell r="I75" t="str">
            <v>0.7018</v>
          </cell>
          <cell r="J75" t="str">
            <v>0.687</v>
          </cell>
          <cell r="K75" t="str">
            <v>0.6516</v>
          </cell>
          <cell r="L75" t="str">
            <v>0.7138</v>
          </cell>
          <cell r="M75" t="str">
            <v>0.6783</v>
          </cell>
          <cell r="N75" t="str">
            <v>0.6878</v>
          </cell>
        </row>
        <row r="76">
          <cell r="A76">
            <v>313001001181</v>
          </cell>
          <cell r="B76" t="str">
            <v>COL. NTRA. SRA. DE LA CONSOLATA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456</v>
          </cell>
          <cell r="H76" t="str">
            <v>445</v>
          </cell>
          <cell r="I76" t="str">
            <v>0.6979</v>
          </cell>
          <cell r="J76" t="str">
            <v>0.6652</v>
          </cell>
          <cell r="K76" t="str">
            <v>0.6501</v>
          </cell>
          <cell r="L76" t="str">
            <v>0.733</v>
          </cell>
          <cell r="M76" t="str">
            <v>0.6803</v>
          </cell>
          <cell r="N76" t="str">
            <v>0.6861</v>
          </cell>
        </row>
        <row r="77">
          <cell r="A77">
            <v>113001000348</v>
          </cell>
          <cell r="B77" t="str">
            <v>INSTITUCION EDUCATIVA AMBIENTALISTA DE CARTAGENA - Sede Única</v>
          </cell>
          <cell r="C77" t="str">
            <v>Establecimiento</v>
          </cell>
          <cell r="D77" t="str">
            <v>CARTAGENA DE INDIAS (BOLIVAR)</v>
          </cell>
          <cell r="E77" t="str">
            <v>OFICIAL</v>
          </cell>
          <cell r="F77" t="str">
            <v>B</v>
          </cell>
          <cell r="G77" t="str">
            <v>365</v>
          </cell>
          <cell r="H77" t="str">
            <v>341</v>
          </cell>
          <cell r="I77" t="str">
            <v>0.6837</v>
          </cell>
          <cell r="J77" t="str">
            <v>0.689</v>
          </cell>
          <cell r="K77" t="str">
            <v>0.6565</v>
          </cell>
          <cell r="L77" t="str">
            <v>0.7187</v>
          </cell>
          <cell r="M77" t="str">
            <v>0.6546</v>
          </cell>
          <cell r="N77" t="str">
            <v>0.6845</v>
          </cell>
        </row>
        <row r="78">
          <cell r="A78">
            <v>313001003842</v>
          </cell>
          <cell r="B78" t="str">
            <v>COL. GONZALO JIMENEZ DE QUEZADA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86</v>
          </cell>
          <cell r="H78" t="str">
            <v>85</v>
          </cell>
          <cell r="I78" t="str">
            <v>0.6756</v>
          </cell>
          <cell r="J78" t="str">
            <v>0.6675</v>
          </cell>
          <cell r="K78" t="str">
            <v>0.6555</v>
          </cell>
          <cell r="L78" t="str">
            <v>0.734</v>
          </cell>
          <cell r="M78" t="str">
            <v>0.698</v>
          </cell>
          <cell r="N78" t="str">
            <v>0.6843</v>
          </cell>
        </row>
        <row r="79">
          <cell r="A79">
            <v>313001029981</v>
          </cell>
          <cell r="B79" t="str">
            <v>COLEGIO JOSÉ MARÍA GARCÍA TOLEDO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75</v>
          </cell>
          <cell r="H79" t="str">
            <v>74</v>
          </cell>
          <cell r="I79" t="str">
            <v>0.6693</v>
          </cell>
          <cell r="J79" t="str">
            <v>0.6737</v>
          </cell>
          <cell r="K79" t="str">
            <v>0.6656</v>
          </cell>
          <cell r="L79" t="str">
            <v>0.7219</v>
          </cell>
          <cell r="M79" t="str">
            <v>0.6843</v>
          </cell>
          <cell r="N79" t="str">
            <v>0.6828</v>
          </cell>
        </row>
        <row r="80">
          <cell r="A80">
            <v>313001007619</v>
          </cell>
          <cell r="B80" t="str">
            <v>CORPORACION INST. EDUC. DEL SOCORRO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61</v>
          </cell>
          <cell r="H80" t="str">
            <v>60</v>
          </cell>
          <cell r="I80" t="str">
            <v>0.6726</v>
          </cell>
          <cell r="J80" t="str">
            <v>0.676</v>
          </cell>
          <cell r="K80" t="str">
            <v>0.6508</v>
          </cell>
          <cell r="L80" t="str">
            <v>0.7271</v>
          </cell>
          <cell r="M80" t="str">
            <v>0.6947</v>
          </cell>
          <cell r="N80" t="str">
            <v>0.6826</v>
          </cell>
        </row>
        <row r="81">
          <cell r="A81">
            <v>313001000045</v>
          </cell>
          <cell r="B81" t="str">
            <v>CORP. COL. CRISTO REY - Sede Única</v>
          </cell>
          <cell r="C81" t="str">
            <v>Establecimiento</v>
          </cell>
          <cell r="D81" t="str">
            <v>CARTAGENA (BOLIVAR)</v>
          </cell>
          <cell r="E81" t="str">
            <v>NO OFICIAL</v>
          </cell>
          <cell r="F81" t="str">
            <v>B</v>
          </cell>
          <cell r="G81" t="str">
            <v>41</v>
          </cell>
          <cell r="H81" t="str">
            <v>36</v>
          </cell>
          <cell r="I81" t="str">
            <v>0.6678</v>
          </cell>
          <cell r="J81" t="str">
            <v>0.6799</v>
          </cell>
          <cell r="K81" t="str">
            <v>0.6912</v>
          </cell>
          <cell r="L81" t="str">
            <v>0.6769</v>
          </cell>
          <cell r="M81" t="str">
            <v>0.7183</v>
          </cell>
          <cell r="N81" t="str">
            <v>0.682</v>
          </cell>
        </row>
        <row r="82">
          <cell r="A82">
            <v>313001008879</v>
          </cell>
          <cell r="B82" t="str">
            <v>INST. PESTALOZZI - Sede Única</v>
          </cell>
          <cell r="C82" t="str">
            <v>Establecimiento</v>
          </cell>
          <cell r="D82" t="str">
            <v>CARTAGENA (BOLIVAR)</v>
          </cell>
          <cell r="E82" t="str">
            <v>NO OFICIAL</v>
          </cell>
          <cell r="F82" t="str">
            <v>B</v>
          </cell>
          <cell r="G82" t="str">
            <v>98</v>
          </cell>
          <cell r="H82" t="str">
            <v>95</v>
          </cell>
          <cell r="I82" t="str">
            <v>0.6672</v>
          </cell>
          <cell r="J82" t="str">
            <v>0.675</v>
          </cell>
          <cell r="K82" t="str">
            <v>0.6646</v>
          </cell>
          <cell r="L82" t="str">
            <v>0.7028</v>
          </cell>
          <cell r="M82" t="str">
            <v>0.7036</v>
          </cell>
          <cell r="N82" t="str">
            <v>0.6794</v>
          </cell>
        </row>
        <row r="83">
          <cell r="A83">
            <v>313001007244</v>
          </cell>
          <cell r="B83" t="str">
            <v>INST. JUAN JACOBO ROUSSEAU NO.2 -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B</v>
          </cell>
          <cell r="G83" t="str">
            <v>43</v>
          </cell>
          <cell r="H83" t="str">
            <v>42</v>
          </cell>
          <cell r="I83" t="str">
            <v>0.6533</v>
          </cell>
          <cell r="J83" t="str">
            <v>0.6787</v>
          </cell>
          <cell r="K83" t="str">
            <v>0.6496</v>
          </cell>
          <cell r="L83" t="str">
            <v>0.7224</v>
          </cell>
          <cell r="M83" t="str">
            <v>0.7173</v>
          </cell>
          <cell r="N83" t="str">
            <v>0.6792</v>
          </cell>
        </row>
        <row r="84">
          <cell r="A84">
            <v>113001000771</v>
          </cell>
          <cell r="B84" t="str">
            <v>INSTITUCION EDUCATIVA CAMILO TORRES DEL POZON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B</v>
          </cell>
          <cell r="G84" t="str">
            <v>368</v>
          </cell>
          <cell r="H84" t="str">
            <v>360</v>
          </cell>
          <cell r="I84" t="str">
            <v>0.668</v>
          </cell>
          <cell r="J84" t="str">
            <v>0.6669</v>
          </cell>
          <cell r="K84" t="str">
            <v>0.6495</v>
          </cell>
          <cell r="L84" t="str">
            <v>0.7168</v>
          </cell>
          <cell r="M84" t="str">
            <v>0.6494</v>
          </cell>
          <cell r="N84" t="str">
            <v>0.6733</v>
          </cell>
        </row>
        <row r="85">
          <cell r="A85">
            <v>113001029893</v>
          </cell>
          <cell r="B85" t="str">
            <v>I.E. ROSEDAL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B</v>
          </cell>
          <cell r="G85" t="str">
            <v>235</v>
          </cell>
          <cell r="H85" t="str">
            <v>228</v>
          </cell>
          <cell r="I85" t="str">
            <v>0.6748</v>
          </cell>
          <cell r="J85" t="str">
            <v>0.6683</v>
          </cell>
          <cell r="K85" t="str">
            <v>0.6236</v>
          </cell>
          <cell r="L85" t="str">
            <v>0.719</v>
          </cell>
          <cell r="M85" t="str">
            <v>0.6948</v>
          </cell>
          <cell r="N85" t="str">
            <v>0.6732</v>
          </cell>
        </row>
        <row r="86">
          <cell r="A86">
            <v>113001012508</v>
          </cell>
          <cell r="B86" t="str">
            <v>ESCUELA NORMAL SUPERIOR DE CARTAGENA DE INDIAS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351</v>
          </cell>
          <cell r="H86" t="str">
            <v>343</v>
          </cell>
          <cell r="I86" t="str">
            <v>0.6433</v>
          </cell>
          <cell r="J86" t="str">
            <v>0.6536</v>
          </cell>
          <cell r="K86" t="str">
            <v>0.6655</v>
          </cell>
          <cell r="L86" t="str">
            <v>0.7235</v>
          </cell>
          <cell r="M86" t="str">
            <v>0.6874</v>
          </cell>
          <cell r="N86" t="str">
            <v>0.6727</v>
          </cell>
        </row>
        <row r="87">
          <cell r="A87">
            <v>113001007857</v>
          </cell>
          <cell r="B87" t="str">
            <v>INSTITUCION EDUCATIVA LA LIBERTAD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B</v>
          </cell>
          <cell r="G87" t="str">
            <v>201</v>
          </cell>
          <cell r="H87" t="str">
            <v>190</v>
          </cell>
          <cell r="I87" t="str">
            <v>0.6687</v>
          </cell>
          <cell r="J87" t="str">
            <v>0.6923</v>
          </cell>
          <cell r="K87" t="str">
            <v>0.6424</v>
          </cell>
          <cell r="L87" t="str">
            <v>0.6954</v>
          </cell>
          <cell r="M87" t="str">
            <v>0.6469</v>
          </cell>
          <cell r="N87" t="str">
            <v>0.6726</v>
          </cell>
        </row>
        <row r="88">
          <cell r="A88">
            <v>113001002626</v>
          </cell>
          <cell r="B88" t="str">
            <v>INSTITUCION EDUCATIVA OLGA GONZALEZ ARRAUT - Sede Única</v>
          </cell>
          <cell r="C88" t="str">
            <v>Establecimiento</v>
          </cell>
          <cell r="D88" t="str">
            <v>CARTAGENA DE INDIAS (BOLIVAR)</v>
          </cell>
          <cell r="E88" t="str">
            <v>OFICIAL</v>
          </cell>
          <cell r="F88" t="str">
            <v>C</v>
          </cell>
          <cell r="G88" t="str">
            <v>178</v>
          </cell>
          <cell r="H88" t="str">
            <v>177</v>
          </cell>
          <cell r="I88" t="str">
            <v>0.6629</v>
          </cell>
          <cell r="J88" t="str">
            <v>0.6726</v>
          </cell>
          <cell r="K88" t="str">
            <v>0.6352</v>
          </cell>
          <cell r="L88" t="str">
            <v>0.7173</v>
          </cell>
          <cell r="M88" t="str">
            <v>0.6296</v>
          </cell>
          <cell r="N88" t="str">
            <v>0.6687</v>
          </cell>
        </row>
        <row r="89">
          <cell r="A89">
            <v>313001028843</v>
          </cell>
          <cell r="B89" t="str">
            <v>COLEGIO JUAN PABLO II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86</v>
          </cell>
          <cell r="H89" t="str">
            <v>83</v>
          </cell>
          <cell r="I89" t="str">
            <v>0.6535</v>
          </cell>
          <cell r="J89" t="str">
            <v>0.6581</v>
          </cell>
          <cell r="K89" t="str">
            <v>0.6324</v>
          </cell>
          <cell r="L89" t="str">
            <v>0.6873</v>
          </cell>
          <cell r="M89" t="str">
            <v>0.7023</v>
          </cell>
          <cell r="N89" t="str">
            <v>0.6613</v>
          </cell>
        </row>
        <row r="90">
          <cell r="A90">
            <v>313001013163</v>
          </cell>
          <cell r="B90" t="str">
            <v>COLEGIO LA ENSEÑANZA - Sede Única</v>
          </cell>
          <cell r="C90" t="str">
            <v>Establecimiento</v>
          </cell>
          <cell r="D90" t="str">
            <v>CARTAGENA DE INDIAS (BOLIVAR)</v>
          </cell>
          <cell r="E90" t="str">
            <v>NO OFICIAL</v>
          </cell>
          <cell r="F90" t="str">
            <v>C</v>
          </cell>
          <cell r="G90" t="str">
            <v>123</v>
          </cell>
          <cell r="H90" t="str">
            <v>114</v>
          </cell>
          <cell r="I90" t="str">
            <v>0.6619</v>
          </cell>
          <cell r="J90" t="str">
            <v>0.6411</v>
          </cell>
          <cell r="K90" t="str">
            <v>0.6228</v>
          </cell>
          <cell r="L90" t="str">
            <v>0.7017</v>
          </cell>
          <cell r="M90" t="str">
            <v>0.711</v>
          </cell>
          <cell r="N90" t="str">
            <v>0.661</v>
          </cell>
        </row>
        <row r="91">
          <cell r="A91">
            <v>113001008268</v>
          </cell>
          <cell r="B91" t="str">
            <v>INSTITUCION EDUCATIVA MARIA CANO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76</v>
          </cell>
          <cell r="H91" t="str">
            <v>72</v>
          </cell>
          <cell r="I91" t="str">
            <v>0.6781</v>
          </cell>
          <cell r="J91" t="str">
            <v>0.6374</v>
          </cell>
          <cell r="K91" t="str">
            <v>0.627</v>
          </cell>
          <cell r="L91" t="str">
            <v>0.6978</v>
          </cell>
          <cell r="M91" t="str">
            <v>0.6555</v>
          </cell>
          <cell r="N91" t="str">
            <v>0.6597</v>
          </cell>
        </row>
        <row r="92">
          <cell r="A92">
            <v>313001008518</v>
          </cell>
          <cell r="B92" t="str">
            <v>INST. DE ENSEÑANZA MADDOX (ANTES INST. AGAZZI)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159</v>
          </cell>
          <cell r="H92" t="str">
            <v>153</v>
          </cell>
          <cell r="I92" t="str">
            <v>0.6466</v>
          </cell>
          <cell r="J92" t="str">
            <v>0.6476</v>
          </cell>
          <cell r="K92" t="str">
            <v>0.6383</v>
          </cell>
          <cell r="L92" t="str">
            <v>0.7048</v>
          </cell>
          <cell r="M92" t="str">
            <v>0.6567</v>
          </cell>
          <cell r="N92" t="str">
            <v>0.6591</v>
          </cell>
        </row>
        <row r="93">
          <cell r="A93">
            <v>313001027351</v>
          </cell>
          <cell r="B93" t="str">
            <v>COL. SAN  RAFAEL  ARCANGEL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70</v>
          </cell>
          <cell r="H93" t="str">
            <v>69</v>
          </cell>
          <cell r="I93" t="str">
            <v>0.641</v>
          </cell>
          <cell r="J93" t="str">
            <v>0.6329</v>
          </cell>
          <cell r="K93" t="str">
            <v>0.6421</v>
          </cell>
          <cell r="L93" t="str">
            <v>0.7144</v>
          </cell>
          <cell r="M93" t="str">
            <v>0.6717</v>
          </cell>
          <cell r="N93" t="str">
            <v>0.6587</v>
          </cell>
        </row>
        <row r="94">
          <cell r="A94">
            <v>313001800599</v>
          </cell>
          <cell r="B94" t="str">
            <v>INSTITUTO CRISTOCENTRICO DEL CARIBE - Sede Única</v>
          </cell>
          <cell r="C94" t="str">
            <v>Establecimiento</v>
          </cell>
          <cell r="D94" t="str">
            <v>CARTAGENA DE INDIAS (BOLIVAR)</v>
          </cell>
          <cell r="E94" t="str">
            <v>NO OFICIAL</v>
          </cell>
          <cell r="F94" t="str">
            <v>C</v>
          </cell>
          <cell r="G94" t="str">
            <v>11</v>
          </cell>
          <cell r="H94" t="str">
            <v>10</v>
          </cell>
          <cell r="I94" t="str">
            <v>0.6669</v>
          </cell>
          <cell r="J94" t="str">
            <v>0.624</v>
          </cell>
          <cell r="K94" t="str">
            <v>0.6245</v>
          </cell>
          <cell r="L94" t="str">
            <v>0.6872</v>
          </cell>
          <cell r="M94" t="str">
            <v>0.6716</v>
          </cell>
          <cell r="N94" t="str">
            <v>0.6523</v>
          </cell>
        </row>
        <row r="95">
          <cell r="A95">
            <v>313001005551</v>
          </cell>
          <cell r="B95" t="str">
            <v>COL. REAL C/GENA. - Sede Única</v>
          </cell>
          <cell r="C95" t="str">
            <v>Establecimiento</v>
          </cell>
          <cell r="D95" t="str">
            <v>CARTAGENA (BOLIVAR)</v>
          </cell>
          <cell r="E95" t="str">
            <v>NO OFICIAL</v>
          </cell>
          <cell r="F95" t="str">
            <v>C</v>
          </cell>
          <cell r="G95" t="str">
            <v>57</v>
          </cell>
          <cell r="H95" t="str">
            <v>55</v>
          </cell>
          <cell r="I95" t="str">
            <v>0.6596</v>
          </cell>
          <cell r="J95" t="str">
            <v>0.6299</v>
          </cell>
          <cell r="K95" t="str">
            <v>0.6578</v>
          </cell>
          <cell r="L95" t="str">
            <v>0.6561</v>
          </cell>
          <cell r="M95" t="str">
            <v>0.6456</v>
          </cell>
          <cell r="N95" t="str">
            <v>0.6504</v>
          </cell>
        </row>
        <row r="96">
          <cell r="A96">
            <v>113001003274</v>
          </cell>
          <cell r="B96" t="str">
            <v>INSTITUCION EDUCATIVA JOSE MANUEL RODRIGUEZ TORICES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666</v>
          </cell>
          <cell r="H96" t="str">
            <v>591</v>
          </cell>
          <cell r="I96" t="str">
            <v>0.6511</v>
          </cell>
          <cell r="J96" t="str">
            <v>0.6444</v>
          </cell>
          <cell r="K96" t="str">
            <v>0.6107</v>
          </cell>
          <cell r="L96" t="str">
            <v>0.695</v>
          </cell>
          <cell r="M96" t="str">
            <v>0.6341</v>
          </cell>
          <cell r="N96" t="str">
            <v>0.6491</v>
          </cell>
        </row>
        <row r="97">
          <cell r="A97">
            <v>113001000437</v>
          </cell>
          <cell r="B97" t="str">
            <v>I.E. REPUBLICA DE ARGENTINA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222</v>
          </cell>
          <cell r="H97" t="str">
            <v>215</v>
          </cell>
          <cell r="I97" t="str">
            <v>0.6453</v>
          </cell>
          <cell r="J97" t="str">
            <v>0.6428</v>
          </cell>
          <cell r="K97" t="str">
            <v>0.6151</v>
          </cell>
          <cell r="L97" t="str">
            <v>0.6834</v>
          </cell>
          <cell r="M97" t="str">
            <v>0.6619</v>
          </cell>
          <cell r="N97" t="str">
            <v>0.6478</v>
          </cell>
        </row>
        <row r="98">
          <cell r="A98">
            <v>113001001336</v>
          </cell>
          <cell r="B98" t="str">
            <v>INSTITUCION EDUCATIVA JOHN F KENNEDY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392</v>
          </cell>
          <cell r="H98" t="str">
            <v>373</v>
          </cell>
          <cell r="I98" t="str">
            <v>0.6573</v>
          </cell>
          <cell r="J98" t="str">
            <v>0.6453</v>
          </cell>
          <cell r="K98" t="str">
            <v>0.604</v>
          </cell>
          <cell r="L98" t="str">
            <v>0.693</v>
          </cell>
          <cell r="M98" t="str">
            <v>0.6137</v>
          </cell>
          <cell r="N98" t="str">
            <v>0.6471</v>
          </cell>
        </row>
        <row r="99">
          <cell r="A99">
            <v>113001000852</v>
          </cell>
          <cell r="B99" t="str">
            <v>INSTITUCION EDUCATIVA NUESTRA SRA DEL CARMEN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819</v>
          </cell>
          <cell r="H99" t="str">
            <v>781</v>
          </cell>
          <cell r="I99" t="str">
            <v>0.6379</v>
          </cell>
          <cell r="J99" t="str">
            <v>0.6509</v>
          </cell>
          <cell r="K99" t="str">
            <v>0.611</v>
          </cell>
          <cell r="L99" t="str">
            <v>0.6864</v>
          </cell>
          <cell r="M99" t="str">
            <v>0.6324</v>
          </cell>
          <cell r="N99" t="str">
            <v>0.6455</v>
          </cell>
        </row>
        <row r="100">
          <cell r="A100">
            <v>113001000038</v>
          </cell>
          <cell r="B100" t="str">
            <v>COL. GRAN COLOMBIA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21</v>
          </cell>
          <cell r="H100" t="str">
            <v>21</v>
          </cell>
          <cell r="I100" t="str">
            <v>0.6428</v>
          </cell>
          <cell r="J100" t="str">
            <v>0.6481</v>
          </cell>
          <cell r="K100" t="str">
            <v>0.6505</v>
          </cell>
          <cell r="L100" t="str">
            <v>0.6341</v>
          </cell>
          <cell r="M100" t="str">
            <v>0.6514</v>
          </cell>
          <cell r="N100" t="str">
            <v>0.6445</v>
          </cell>
        </row>
        <row r="101">
          <cell r="A101">
            <v>113001000721</v>
          </cell>
          <cell r="B101" t="str">
            <v>INSTITUCION EDUCATIVA LUIS CARLOS LOPEZ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332</v>
          </cell>
          <cell r="H101" t="str">
            <v>323</v>
          </cell>
          <cell r="I101" t="str">
            <v>0.6339</v>
          </cell>
          <cell r="J101" t="str">
            <v>0.6371</v>
          </cell>
          <cell r="K101" t="str">
            <v>0.61</v>
          </cell>
          <cell r="L101" t="str">
            <v>0.6837</v>
          </cell>
          <cell r="M101" t="str">
            <v>0.6708</v>
          </cell>
          <cell r="N101" t="str">
            <v>0.6435</v>
          </cell>
        </row>
        <row r="102">
          <cell r="A102">
            <v>313001003834</v>
          </cell>
          <cell r="B102" t="str">
            <v>LIC. PEDRO DE HEREDIA - MIXTO - Sede Única</v>
          </cell>
          <cell r="C102" t="str">
            <v>Establecimiento</v>
          </cell>
          <cell r="D102" t="str">
            <v>CARTAGENA (BOLIVAR)</v>
          </cell>
          <cell r="E102" t="str">
            <v>NO OFICIAL</v>
          </cell>
          <cell r="F102" t="str">
            <v>C</v>
          </cell>
          <cell r="G102" t="str">
            <v>29</v>
          </cell>
          <cell r="H102" t="str">
            <v>28</v>
          </cell>
          <cell r="I102" t="str">
            <v>0.6618</v>
          </cell>
          <cell r="J102" t="str">
            <v>0.6201</v>
          </cell>
          <cell r="K102" t="str">
            <v>0.6435</v>
          </cell>
          <cell r="L102" t="str">
            <v>0.6479</v>
          </cell>
          <cell r="M102" t="str">
            <v>0.6396</v>
          </cell>
          <cell r="N102" t="str">
            <v>0.643</v>
          </cell>
        </row>
        <row r="103">
          <cell r="A103">
            <v>113001001697</v>
          </cell>
          <cell r="B103" t="str">
            <v>INSTITUCION EDUCATIVA MANUELA BELTRAN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292</v>
          </cell>
          <cell r="H103" t="str">
            <v>267</v>
          </cell>
          <cell r="I103" t="str">
            <v>0.6554</v>
          </cell>
          <cell r="J103" t="str">
            <v>0.6456</v>
          </cell>
          <cell r="K103" t="str">
            <v>0.5991</v>
          </cell>
          <cell r="L103" t="str">
            <v>0.6785</v>
          </cell>
          <cell r="M103" t="str">
            <v>0.6196</v>
          </cell>
          <cell r="N103" t="str">
            <v>0.6427</v>
          </cell>
        </row>
        <row r="104">
          <cell r="A104">
            <v>113001001972</v>
          </cell>
          <cell r="B104" t="str">
            <v>COL. SEMINARIO DE C/GENA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509</v>
          </cell>
          <cell r="H104" t="str">
            <v>495</v>
          </cell>
          <cell r="I104" t="str">
            <v>0.634</v>
          </cell>
          <cell r="J104" t="str">
            <v>0.6383</v>
          </cell>
          <cell r="K104" t="str">
            <v>0.6155</v>
          </cell>
          <cell r="L104" t="str">
            <v>0.6818</v>
          </cell>
          <cell r="M104" t="str">
            <v>0.6401</v>
          </cell>
          <cell r="N104" t="str">
            <v>0.6422</v>
          </cell>
        </row>
        <row r="105">
          <cell r="A105">
            <v>413001013176</v>
          </cell>
          <cell r="B105" t="str">
            <v>FUNDACION EDUCATIVA INSTITUTO ECOLÓGICO BARBACOAS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96</v>
          </cell>
          <cell r="H105" t="str">
            <v>96</v>
          </cell>
          <cell r="I105" t="str">
            <v>0.6593</v>
          </cell>
          <cell r="J105" t="str">
            <v>0.649</v>
          </cell>
          <cell r="K105" t="str">
            <v>0.6032</v>
          </cell>
          <cell r="L105" t="str">
            <v>0.6586</v>
          </cell>
          <cell r="M105" t="str">
            <v>0.6331</v>
          </cell>
          <cell r="N105" t="str">
            <v>0.6418</v>
          </cell>
        </row>
        <row r="106">
          <cell r="A106">
            <v>313001027059</v>
          </cell>
          <cell r="B106" t="str">
            <v>CONC. ESCOLAR BERTHA SUTTNER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153</v>
          </cell>
          <cell r="H106" t="str">
            <v>145</v>
          </cell>
          <cell r="I106" t="str">
            <v>0.6568</v>
          </cell>
          <cell r="J106" t="str">
            <v>0.6679</v>
          </cell>
          <cell r="K106" t="str">
            <v>0.594</v>
          </cell>
          <cell r="L106" t="str">
            <v>0.6583</v>
          </cell>
          <cell r="M106" t="str">
            <v>0.5964</v>
          </cell>
          <cell r="N106" t="str">
            <v>0.6406</v>
          </cell>
        </row>
        <row r="107">
          <cell r="A107">
            <v>113001004289</v>
          </cell>
          <cell r="B107" t="str">
            <v>INSTITUCION EDUCATIVA SAN LUCAS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408</v>
          </cell>
          <cell r="H107" t="str">
            <v>404</v>
          </cell>
          <cell r="I107" t="str">
            <v>0.6418</v>
          </cell>
          <cell r="J107" t="str">
            <v>0.6426</v>
          </cell>
          <cell r="K107" t="str">
            <v>0.5998</v>
          </cell>
          <cell r="L107" t="str">
            <v>0.6835</v>
          </cell>
          <cell r="M107" t="str">
            <v>0.6224</v>
          </cell>
          <cell r="N107" t="str">
            <v>0.6404</v>
          </cell>
        </row>
        <row r="108">
          <cell r="A108">
            <v>113001002413</v>
          </cell>
          <cell r="B108" t="str">
            <v>INSTITUCION EDUCATIVA MADRE LAURA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321</v>
          </cell>
          <cell r="H108" t="str">
            <v>318</v>
          </cell>
          <cell r="I108" t="str">
            <v>0.6501</v>
          </cell>
          <cell r="J108" t="str">
            <v>0.6486</v>
          </cell>
          <cell r="K108" t="str">
            <v>0.5898</v>
          </cell>
          <cell r="L108" t="str">
            <v>0.6749</v>
          </cell>
          <cell r="M108" t="str">
            <v>0.6266</v>
          </cell>
          <cell r="N108" t="str">
            <v>0.6398</v>
          </cell>
        </row>
        <row r="109">
          <cell r="A109">
            <v>313001008411</v>
          </cell>
          <cell r="B109" t="str">
            <v>INSTITUCION EDUCATIVA FE Y ALEGRIA EL PROGRESO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205</v>
          </cell>
          <cell r="H109" t="str">
            <v>192</v>
          </cell>
          <cell r="I109" t="str">
            <v>0.6375</v>
          </cell>
          <cell r="J109" t="str">
            <v>0.6361</v>
          </cell>
          <cell r="K109" t="str">
            <v>0.611</v>
          </cell>
          <cell r="L109" t="str">
            <v>0.6801</v>
          </cell>
          <cell r="M109" t="str">
            <v>0.6089</v>
          </cell>
          <cell r="N109" t="str">
            <v>0.6387</v>
          </cell>
        </row>
        <row r="110">
          <cell r="A110">
            <v>313001029116</v>
          </cell>
          <cell r="B110" t="str">
            <v>INSTITUCION EDUC COMUNITARIA LIRIO DE LOS VALLES - Sede Única</v>
          </cell>
          <cell r="C110" t="str">
            <v>Establecimiento</v>
          </cell>
          <cell r="D110" t="str">
            <v>CARTAGENA DE INDIAS (BOLIVAR)</v>
          </cell>
          <cell r="E110" t="str">
            <v>NO OFICIAL</v>
          </cell>
          <cell r="F110" t="str">
            <v>C</v>
          </cell>
          <cell r="G110" t="str">
            <v>11</v>
          </cell>
          <cell r="H110" t="str">
            <v>11</v>
          </cell>
          <cell r="I110" t="str">
            <v>0.6272</v>
          </cell>
          <cell r="J110" t="str">
            <v>0.6335</v>
          </cell>
          <cell r="K110" t="str">
            <v>0.6102</v>
          </cell>
          <cell r="L110" t="str">
            <v>0.6949</v>
          </cell>
          <cell r="M110" t="str">
            <v>0.6039</v>
          </cell>
          <cell r="N110" t="str">
            <v>0.6386</v>
          </cell>
        </row>
        <row r="111">
          <cell r="A111">
            <v>313001009417</v>
          </cell>
          <cell r="B111" t="str">
            <v>LIC. CRISTOBAL COLON - Sede Única</v>
          </cell>
          <cell r="C111" t="str">
            <v>Establecimiento</v>
          </cell>
          <cell r="D111" t="str">
            <v>CARTAGENA (BOLIVAR)</v>
          </cell>
          <cell r="E111" t="str">
            <v>NO OFICIAL</v>
          </cell>
          <cell r="F111" t="str">
            <v>C</v>
          </cell>
          <cell r="G111" t="str">
            <v>17</v>
          </cell>
          <cell r="H111" t="str">
            <v>17</v>
          </cell>
          <cell r="I111" t="str">
            <v>0.6511</v>
          </cell>
          <cell r="J111" t="str">
            <v>0.6342</v>
          </cell>
          <cell r="K111" t="str">
            <v>0.6264</v>
          </cell>
          <cell r="L111" t="str">
            <v>0.6439</v>
          </cell>
          <cell r="M111" t="str">
            <v>0.6308</v>
          </cell>
          <cell r="N111" t="str">
            <v>0.6383</v>
          </cell>
        </row>
        <row r="112">
          <cell r="A112">
            <v>313001009204</v>
          </cell>
          <cell r="B112" t="str">
            <v>INST. INTEGRAL NUEVA COLOMBIA (INST. INF.MI SONRISA) - Sede Única</v>
          </cell>
          <cell r="C112" t="str">
            <v>Establecimiento</v>
          </cell>
          <cell r="D112" t="str">
            <v>CARTAGENA DE INDIAS (BOLIVAR)</v>
          </cell>
          <cell r="E112" t="str">
            <v>NO OFICIAL</v>
          </cell>
          <cell r="F112" t="str">
            <v>C</v>
          </cell>
          <cell r="G112" t="str">
            <v>100</v>
          </cell>
          <cell r="H112" t="str">
            <v>99</v>
          </cell>
          <cell r="I112" t="str">
            <v>0.6211</v>
          </cell>
          <cell r="J112" t="str">
            <v>0.628</v>
          </cell>
          <cell r="K112" t="str">
            <v>0.6324</v>
          </cell>
          <cell r="L112" t="str">
            <v>0.6719</v>
          </cell>
          <cell r="M112" t="str">
            <v>0.6258</v>
          </cell>
          <cell r="N112" t="str">
            <v>0.6374</v>
          </cell>
        </row>
        <row r="113">
          <cell r="A113">
            <v>313001006159</v>
          </cell>
          <cell r="B113" t="str">
            <v>CORPORACION INSTITUTO CARTAGENA - Sede Única</v>
          </cell>
          <cell r="C113" t="str">
            <v>Establecimiento</v>
          </cell>
          <cell r="D113" t="str">
            <v>CARTAGENA (BOLIVAR)</v>
          </cell>
          <cell r="E113" t="str">
            <v>NO OFICIAL</v>
          </cell>
          <cell r="F113" t="str">
            <v>C</v>
          </cell>
          <cell r="G113" t="str">
            <v>63</v>
          </cell>
          <cell r="H113" t="str">
            <v>63</v>
          </cell>
          <cell r="I113" t="str">
            <v>0.6234</v>
          </cell>
          <cell r="J113" t="str">
            <v>0.6184</v>
          </cell>
          <cell r="K113" t="str">
            <v>0.6289</v>
          </cell>
          <cell r="L113" t="str">
            <v>0.6805</v>
          </cell>
          <cell r="M113" t="str">
            <v>0.633</v>
          </cell>
          <cell r="N113" t="str">
            <v>0.6374</v>
          </cell>
        </row>
        <row r="114">
          <cell r="A114">
            <v>313001028322</v>
          </cell>
          <cell r="B114" t="str">
            <v>COL. CAMPIÑA REAL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56</v>
          </cell>
          <cell r="H114" t="str">
            <v>51</v>
          </cell>
          <cell r="I114" t="str">
            <v>0.622</v>
          </cell>
          <cell r="J114" t="str">
            <v>0.6197</v>
          </cell>
          <cell r="K114" t="str">
            <v>0.6545</v>
          </cell>
          <cell r="L114" t="str">
            <v>0.6414</v>
          </cell>
          <cell r="M114" t="str">
            <v>0.6478</v>
          </cell>
          <cell r="N114" t="str">
            <v>0.6354</v>
          </cell>
        </row>
        <row r="115">
          <cell r="A115">
            <v>413001007630</v>
          </cell>
          <cell r="B115" t="str">
            <v>COL. CARIBE REAL - Sede Única</v>
          </cell>
          <cell r="C115" t="str">
            <v>Establecimiento</v>
          </cell>
          <cell r="D115" t="str">
            <v>CARTAGENA (BOLIVAR)</v>
          </cell>
          <cell r="E115" t="str">
            <v>NO OFICIAL</v>
          </cell>
          <cell r="F115" t="str">
            <v>C</v>
          </cell>
          <cell r="G115" t="str">
            <v>99</v>
          </cell>
          <cell r="H115" t="str">
            <v>98</v>
          </cell>
          <cell r="I115" t="str">
            <v>0.6351</v>
          </cell>
          <cell r="J115" t="str">
            <v>0.6179</v>
          </cell>
          <cell r="K115" t="str">
            <v>0.633</v>
          </cell>
          <cell r="L115" t="str">
            <v>0.6435</v>
          </cell>
          <cell r="M115" t="str">
            <v>0.6524</v>
          </cell>
          <cell r="N115" t="str">
            <v>0.6339</v>
          </cell>
        </row>
        <row r="116">
          <cell r="A116">
            <v>113001005374</v>
          </cell>
          <cell r="B116" t="str">
            <v>INSTITUCION EDUCATIVA ANTONIA SANTOS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321</v>
          </cell>
          <cell r="H116" t="str">
            <v>299</v>
          </cell>
          <cell r="I116" t="str">
            <v>0.6386</v>
          </cell>
          <cell r="J116" t="str">
            <v>0.6423</v>
          </cell>
          <cell r="K116" t="str">
            <v>0.5839</v>
          </cell>
          <cell r="L116" t="str">
            <v>0.6606</v>
          </cell>
          <cell r="M116" t="str">
            <v>0.6389</v>
          </cell>
          <cell r="N116" t="str">
            <v>0.6319</v>
          </cell>
        </row>
        <row r="117">
          <cell r="A117">
            <v>113001004149</v>
          </cell>
          <cell r="B117" t="str">
            <v>INSTITUCION EDUCATIVA JUAN JOSE NIETO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569</v>
          </cell>
          <cell r="H117" t="str">
            <v>517</v>
          </cell>
          <cell r="I117" t="str">
            <v>0.6277</v>
          </cell>
          <cell r="J117" t="str">
            <v>0.6209</v>
          </cell>
          <cell r="K117" t="str">
            <v>0.6029</v>
          </cell>
          <cell r="L117" t="str">
            <v>0.6773</v>
          </cell>
          <cell r="M117" t="str">
            <v>0.6206</v>
          </cell>
          <cell r="N117" t="str">
            <v>0.6313</v>
          </cell>
        </row>
        <row r="118">
          <cell r="A118">
            <v>113001002812</v>
          </cell>
          <cell r="B118" t="str">
            <v>INSTITUCION EDUCATIVA MARIA REINA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253</v>
          </cell>
          <cell r="H118" t="str">
            <v>232</v>
          </cell>
          <cell r="I118" t="str">
            <v>0.6328</v>
          </cell>
          <cell r="J118" t="str">
            <v>0.6317</v>
          </cell>
          <cell r="K118" t="str">
            <v>0.5952</v>
          </cell>
          <cell r="L118" t="str">
            <v>0.673</v>
          </cell>
          <cell r="M118" t="str">
            <v>0.6076</v>
          </cell>
          <cell r="N118" t="str">
            <v>0.6312</v>
          </cell>
        </row>
        <row r="119">
          <cell r="A119">
            <v>113001001581</v>
          </cell>
          <cell r="B119" t="str">
            <v>I.E. DE FREDONIA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108</v>
          </cell>
          <cell r="H119" t="str">
            <v>105</v>
          </cell>
          <cell r="I119" t="str">
            <v>0.6377</v>
          </cell>
          <cell r="J119" t="str">
            <v>0.6326</v>
          </cell>
          <cell r="K119" t="str">
            <v>0.6058</v>
          </cell>
          <cell r="L119" t="str">
            <v>0.6649</v>
          </cell>
          <cell r="M119" t="str">
            <v>0.5644</v>
          </cell>
          <cell r="N119" t="str">
            <v>0.6298</v>
          </cell>
        </row>
        <row r="120">
          <cell r="A120">
            <v>113001028483</v>
          </cell>
          <cell r="B120" t="str">
            <v>INSTITUCION EDUCATIVA CASD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156</v>
          </cell>
          <cell r="H120" t="str">
            <v>148</v>
          </cell>
          <cell r="I120" t="str">
            <v>0.641</v>
          </cell>
          <cell r="J120" t="str">
            <v>0.643</v>
          </cell>
          <cell r="K120" t="str">
            <v>0.581</v>
          </cell>
          <cell r="L120" t="str">
            <v>0.6655</v>
          </cell>
          <cell r="M120" t="str">
            <v>0.5964</v>
          </cell>
          <cell r="N120" t="str">
            <v>0.6298</v>
          </cell>
        </row>
        <row r="121">
          <cell r="A121">
            <v>113001000259</v>
          </cell>
          <cell r="B121" t="str">
            <v>INSTITUCIÓN EDUCATIVA VALORES UNIDOS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181</v>
          </cell>
          <cell r="H121" t="str">
            <v>169</v>
          </cell>
          <cell r="I121" t="str">
            <v>0.5999</v>
          </cell>
          <cell r="J121" t="str">
            <v>0.6118</v>
          </cell>
          <cell r="K121" t="str">
            <v>0.6251</v>
          </cell>
          <cell r="L121" t="str">
            <v>0.6866</v>
          </cell>
          <cell r="M121" t="str">
            <v>0.6129</v>
          </cell>
          <cell r="N121" t="str">
            <v>0.6295</v>
          </cell>
        </row>
        <row r="122">
          <cell r="A122">
            <v>113001028927</v>
          </cell>
          <cell r="B122" t="str">
            <v>INSTITUCION EDUCATIVA CIUDADELA 2000 -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321</v>
          </cell>
          <cell r="H122" t="str">
            <v>312</v>
          </cell>
          <cell r="I122" t="str">
            <v>0.6197</v>
          </cell>
          <cell r="J122" t="str">
            <v>0.6227</v>
          </cell>
          <cell r="K122" t="str">
            <v>0.6065</v>
          </cell>
          <cell r="L122" t="str">
            <v>0.6778</v>
          </cell>
          <cell r="M122" t="str">
            <v>0.5862</v>
          </cell>
          <cell r="N122" t="str">
            <v>0.6282</v>
          </cell>
        </row>
        <row r="123">
          <cell r="A123">
            <v>313001004750</v>
          </cell>
          <cell r="B123" t="str">
            <v>INSTITUCION EDUCATIVA MADRE GABRIELA DE SAN MARTIN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316</v>
          </cell>
          <cell r="H123" t="str">
            <v>310</v>
          </cell>
          <cell r="I123" t="str">
            <v>0.6384</v>
          </cell>
          <cell r="J123" t="str">
            <v>0.6258</v>
          </cell>
          <cell r="K123" t="str">
            <v>0.5838</v>
          </cell>
          <cell r="L123" t="str">
            <v>0.673</v>
          </cell>
          <cell r="M123" t="str">
            <v>0.5776</v>
          </cell>
          <cell r="N123" t="str">
            <v>0.6262</v>
          </cell>
        </row>
        <row r="124">
          <cell r="A124">
            <v>113001000879</v>
          </cell>
          <cell r="B124" t="str">
            <v>INSTITUCION EDUCATIVA SANTA MARIA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431</v>
          </cell>
          <cell r="H124" t="str">
            <v>420</v>
          </cell>
          <cell r="I124" t="str">
            <v>0.6154</v>
          </cell>
          <cell r="J124" t="str">
            <v>0.6136</v>
          </cell>
          <cell r="K124" t="str">
            <v>0.6032</v>
          </cell>
          <cell r="L124" t="str">
            <v>0.6786</v>
          </cell>
          <cell r="M124" t="str">
            <v>0.599</v>
          </cell>
          <cell r="N124" t="str">
            <v>0.6255</v>
          </cell>
        </row>
        <row r="125">
          <cell r="A125">
            <v>113001028469</v>
          </cell>
          <cell r="B125" t="str">
            <v>INSTITUCION EDUCATIVA RAFAEL NU?EZ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202</v>
          </cell>
          <cell r="H125" t="str">
            <v>187</v>
          </cell>
          <cell r="I125" t="str">
            <v>0.6199</v>
          </cell>
          <cell r="J125" t="str">
            <v>0.6134</v>
          </cell>
          <cell r="K125" t="str">
            <v>0.5953</v>
          </cell>
          <cell r="L125" t="str">
            <v>0.6794</v>
          </cell>
          <cell r="M125" t="str">
            <v>0.6008</v>
          </cell>
          <cell r="N125" t="str">
            <v>0.625</v>
          </cell>
        </row>
        <row r="126">
          <cell r="A126">
            <v>113001000241</v>
          </cell>
          <cell r="B126" t="str">
            <v>INSTITUCION EDUCATIVA NUESTRO ESFUERZO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219</v>
          </cell>
          <cell r="H126" t="str">
            <v>202</v>
          </cell>
          <cell r="I126" t="str">
            <v>0.6435</v>
          </cell>
          <cell r="J126" t="str">
            <v>0.6189</v>
          </cell>
          <cell r="K126" t="str">
            <v>0.5829</v>
          </cell>
          <cell r="L126" t="str">
            <v>0.6642</v>
          </cell>
          <cell r="M126" t="str">
            <v>0.5933</v>
          </cell>
          <cell r="N126" t="str">
            <v>0.6248</v>
          </cell>
        </row>
        <row r="127">
          <cell r="A127">
            <v>113001005358</v>
          </cell>
          <cell r="B127" t="str">
            <v>INSTITUCION EDUCATIVA ALBERTO E. FERNANDEZ BAENA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C</v>
          </cell>
          <cell r="G127" t="str">
            <v>247</v>
          </cell>
          <cell r="H127" t="str">
            <v>222</v>
          </cell>
          <cell r="I127" t="str">
            <v>0.6158</v>
          </cell>
          <cell r="J127" t="str">
            <v>0.6153</v>
          </cell>
          <cell r="K127" t="str">
            <v>0.6041</v>
          </cell>
          <cell r="L127" t="str">
            <v>0.6705</v>
          </cell>
          <cell r="M127" t="str">
            <v>0.6019</v>
          </cell>
          <cell r="N127" t="str">
            <v>0.6245</v>
          </cell>
        </row>
        <row r="128">
          <cell r="A128">
            <v>313001006281</v>
          </cell>
          <cell r="B128" t="str">
            <v>CORP. COL. AMOR A BOLIVAR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C</v>
          </cell>
          <cell r="G128" t="str">
            <v>100</v>
          </cell>
          <cell r="H128" t="str">
            <v>83</v>
          </cell>
          <cell r="I128" t="str">
            <v>0.6297</v>
          </cell>
          <cell r="J128" t="str">
            <v>0.6144</v>
          </cell>
          <cell r="K128" t="str">
            <v>0.5861</v>
          </cell>
          <cell r="L128" t="str">
            <v>0.6611</v>
          </cell>
          <cell r="M128" t="str">
            <v>0.6357</v>
          </cell>
          <cell r="N128" t="str">
            <v>0.6238</v>
          </cell>
        </row>
        <row r="129">
          <cell r="A129">
            <v>113001030093</v>
          </cell>
          <cell r="B129" t="str">
            <v>INSTITUCION EDUCATIVA FUNDACION PIES DESCALZOS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129</v>
          </cell>
          <cell r="H129" t="str">
            <v>127</v>
          </cell>
          <cell r="I129" t="str">
            <v>0.6085</v>
          </cell>
          <cell r="J129" t="str">
            <v>0.6044</v>
          </cell>
          <cell r="K129" t="str">
            <v>0.5997</v>
          </cell>
          <cell r="L129" t="str">
            <v>0.6654</v>
          </cell>
          <cell r="M129" t="str">
            <v>0.6025</v>
          </cell>
          <cell r="N129" t="str">
            <v>0.6182</v>
          </cell>
        </row>
        <row r="130">
          <cell r="A130">
            <v>313001013538</v>
          </cell>
          <cell r="B130" t="str">
            <v>CORPORACION EDUCATIVA SAN JOSE - Sede Única</v>
          </cell>
          <cell r="C130" t="str">
            <v>Establecimiento</v>
          </cell>
          <cell r="D130" t="str">
            <v>CARTAGENA (BOLIVAR)</v>
          </cell>
          <cell r="E130" t="str">
            <v>NO OFICIAL</v>
          </cell>
          <cell r="F130" t="str">
            <v>D</v>
          </cell>
          <cell r="G130" t="str">
            <v>226</v>
          </cell>
          <cell r="H130" t="str">
            <v>225</v>
          </cell>
          <cell r="I130" t="str">
            <v>0.6085</v>
          </cell>
          <cell r="J130" t="str">
            <v>0.6123</v>
          </cell>
          <cell r="K130" t="str">
            <v>0.618</v>
          </cell>
          <cell r="L130" t="str">
            <v>0.6303</v>
          </cell>
          <cell r="M130" t="str">
            <v>0.6177</v>
          </cell>
          <cell r="N130" t="str">
            <v>0.6173</v>
          </cell>
        </row>
        <row r="131">
          <cell r="A131">
            <v>313001007040</v>
          </cell>
          <cell r="B131" t="str">
            <v>COL. MARIA MONTESORRI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D</v>
          </cell>
          <cell r="G131" t="str">
            <v>84</v>
          </cell>
          <cell r="H131" t="str">
            <v>73</v>
          </cell>
          <cell r="I131" t="str">
            <v>0.6027</v>
          </cell>
          <cell r="J131" t="str">
            <v>0.6066</v>
          </cell>
          <cell r="K131" t="str">
            <v>0.5956</v>
          </cell>
          <cell r="L131" t="str">
            <v>0.6558</v>
          </cell>
          <cell r="M131" t="str">
            <v>0.6152</v>
          </cell>
          <cell r="N131" t="str">
            <v>0.6152</v>
          </cell>
        </row>
        <row r="132">
          <cell r="A132">
            <v>113001028421</v>
          </cell>
          <cell r="B132" t="str">
            <v>INSTITUCION EDUCATIVA 14 DE FEBRERO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186</v>
          </cell>
          <cell r="H132" t="str">
            <v>179</v>
          </cell>
          <cell r="I132" t="str">
            <v>0.6199</v>
          </cell>
          <cell r="J132" t="str">
            <v>0.6232</v>
          </cell>
          <cell r="K132" t="str">
            <v>0.5836</v>
          </cell>
          <cell r="L132" t="str">
            <v>0.65</v>
          </cell>
          <cell r="M132" t="str">
            <v>0.5601</v>
          </cell>
          <cell r="N132" t="str">
            <v>0.6146</v>
          </cell>
        </row>
        <row r="133">
          <cell r="A133">
            <v>113001002952</v>
          </cell>
          <cell r="B133" t="str">
            <v>INSTITUCION EDUCATIVA DE TERNERA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211</v>
          </cell>
          <cell r="H133" t="str">
            <v>192</v>
          </cell>
          <cell r="I133" t="str">
            <v>0.6065</v>
          </cell>
          <cell r="J133" t="str">
            <v>0.6035</v>
          </cell>
          <cell r="K133" t="str">
            <v>0.5805</v>
          </cell>
          <cell r="L133" t="str">
            <v>0.6659</v>
          </cell>
          <cell r="M133" t="str">
            <v>0.6173</v>
          </cell>
          <cell r="N133" t="str">
            <v>0.6144</v>
          </cell>
        </row>
        <row r="134">
          <cell r="A134">
            <v>113001020969</v>
          </cell>
          <cell r="B134" t="str">
            <v>INSTITUCION EDUCATIVA FRANCISCO DE PAULA SANTANDER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158</v>
          </cell>
          <cell r="H134" t="str">
            <v>152</v>
          </cell>
          <cell r="I134" t="str">
            <v>0.6212</v>
          </cell>
          <cell r="J134" t="str">
            <v>0.6095</v>
          </cell>
          <cell r="K134" t="str">
            <v>0.5613</v>
          </cell>
          <cell r="L134" t="str">
            <v>0.6582</v>
          </cell>
          <cell r="M134" t="str">
            <v>0.6023</v>
          </cell>
          <cell r="N134" t="str">
            <v>0.6118</v>
          </cell>
        </row>
        <row r="135">
          <cell r="A135">
            <v>313001012868</v>
          </cell>
          <cell r="B135" t="str">
            <v>CORPORACION TECNICA INSTITUTO ROCHY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74</v>
          </cell>
          <cell r="H135" t="str">
            <v>73</v>
          </cell>
          <cell r="I135" t="str">
            <v>0.6081</v>
          </cell>
          <cell r="J135" t="str">
            <v>0.6058</v>
          </cell>
          <cell r="K135" t="str">
            <v>0.5722</v>
          </cell>
          <cell r="L135" t="str">
            <v>0.6548</v>
          </cell>
          <cell r="M135" t="str">
            <v>0.6077</v>
          </cell>
          <cell r="N135" t="str">
            <v>0.61</v>
          </cell>
        </row>
        <row r="136">
          <cell r="A136">
            <v>313001028985</v>
          </cell>
          <cell r="B136" t="str">
            <v>COLEGIO DIOS ES AMOR -SEDE CARTAGENA - Sede Única</v>
          </cell>
          <cell r="C136" t="str">
            <v>Establecimiento</v>
          </cell>
          <cell r="D136" t="str">
            <v>CARTAGENA DE INDIAS (BOLIVAR)</v>
          </cell>
          <cell r="E136" t="str">
            <v>NO OFICIAL</v>
          </cell>
          <cell r="F136" t="str">
            <v>D</v>
          </cell>
          <cell r="G136" t="str">
            <v>159</v>
          </cell>
          <cell r="H136" t="str">
            <v>153</v>
          </cell>
          <cell r="I136" t="str">
            <v>0.5873</v>
          </cell>
          <cell r="J136" t="str">
            <v>0.5938</v>
          </cell>
          <cell r="K136" t="str">
            <v>0.5872</v>
          </cell>
          <cell r="L136" t="str">
            <v>0.6692</v>
          </cell>
          <cell r="M136" t="str">
            <v>0.6022</v>
          </cell>
          <cell r="N136" t="str">
            <v>0.6088</v>
          </cell>
        </row>
        <row r="137">
          <cell r="A137">
            <v>113001002120</v>
          </cell>
          <cell r="B137" t="str">
            <v>INSTITUCION EDUCATIVA HIJOS DE MARIA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343</v>
          </cell>
          <cell r="H137" t="str">
            <v>323</v>
          </cell>
          <cell r="I137" t="str">
            <v>0.6066</v>
          </cell>
          <cell r="J137" t="str">
            <v>0.6125</v>
          </cell>
          <cell r="K137" t="str">
            <v>0.5752</v>
          </cell>
          <cell r="L137" t="str">
            <v>0.641</v>
          </cell>
          <cell r="M137" t="str">
            <v>0.5955</v>
          </cell>
          <cell r="N137" t="str">
            <v>0.6078</v>
          </cell>
        </row>
        <row r="138">
          <cell r="A138">
            <v>313001029396</v>
          </cell>
          <cell r="B138" t="str">
            <v>INSTITUCION EDUCATIVA CLEMENTE MANUEL ZABAL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376</v>
          </cell>
          <cell r="H138" t="str">
            <v>362</v>
          </cell>
          <cell r="I138" t="str">
            <v>0.597</v>
          </cell>
          <cell r="J138" t="str">
            <v>0.6124</v>
          </cell>
          <cell r="K138" t="str">
            <v>0.5765</v>
          </cell>
          <cell r="L138" t="str">
            <v>0.6493</v>
          </cell>
          <cell r="M138" t="str">
            <v>0.5902</v>
          </cell>
          <cell r="N138" t="str">
            <v>0.6074</v>
          </cell>
        </row>
        <row r="139">
          <cell r="A139">
            <v>113001004254</v>
          </cell>
          <cell r="B139" t="str">
            <v>INSTITUCION EDUCATIVA FULGENCIO LEQUERICA  VELEZ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258</v>
          </cell>
          <cell r="H139" t="str">
            <v>246</v>
          </cell>
          <cell r="I139" t="str">
            <v>0.6065</v>
          </cell>
          <cell r="J139" t="str">
            <v>0.6082</v>
          </cell>
          <cell r="K139" t="str">
            <v>0.5671</v>
          </cell>
          <cell r="L139" t="str">
            <v>0.6395</v>
          </cell>
          <cell r="M139" t="str">
            <v>0.6192</v>
          </cell>
          <cell r="N139" t="str">
            <v>0.6064</v>
          </cell>
        </row>
        <row r="140">
          <cell r="A140">
            <v>113001012427</v>
          </cell>
          <cell r="B140" t="str">
            <v>INSTITUCION EDUCATIVA MANUELA VERGARA DE CURI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196</v>
          </cell>
          <cell r="H140" t="str">
            <v>180</v>
          </cell>
          <cell r="I140" t="str">
            <v>0.6022</v>
          </cell>
          <cell r="J140" t="str">
            <v>0.6082</v>
          </cell>
          <cell r="K140" t="str">
            <v>0.5664</v>
          </cell>
          <cell r="L140" t="str">
            <v>0.65</v>
          </cell>
          <cell r="M140" t="str">
            <v>0.563</v>
          </cell>
          <cell r="N140" t="str">
            <v>0.6033</v>
          </cell>
        </row>
        <row r="141">
          <cell r="A141">
            <v>113001029851</v>
          </cell>
          <cell r="B141" t="str">
            <v>I. E. JORGE ARTEL - Sede Única</v>
          </cell>
          <cell r="C141" t="str">
            <v>Establecimiento</v>
          </cell>
          <cell r="D141" t="str">
            <v>CARTAGENA DE INDIAS (BOLIVAR)</v>
          </cell>
          <cell r="E141" t="str">
            <v>NO OFICIAL</v>
          </cell>
          <cell r="F141" t="str">
            <v>D</v>
          </cell>
          <cell r="G141" t="str">
            <v>164</v>
          </cell>
          <cell r="H141" t="str">
            <v>158</v>
          </cell>
          <cell r="I141" t="str">
            <v>0.6127</v>
          </cell>
          <cell r="J141" t="str">
            <v>0.6166</v>
          </cell>
          <cell r="K141" t="str">
            <v>0.557</v>
          </cell>
          <cell r="L141" t="str">
            <v>0.6374</v>
          </cell>
          <cell r="M141" t="str">
            <v>0.5697</v>
          </cell>
          <cell r="N141" t="str">
            <v>0.6032</v>
          </cell>
        </row>
        <row r="142">
          <cell r="A142">
            <v>113001030085</v>
          </cell>
          <cell r="B142" t="str">
            <v>INSTITUCION EDUCATIVA MANDELA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222</v>
          </cell>
          <cell r="H142" t="str">
            <v>213</v>
          </cell>
          <cell r="I142" t="str">
            <v>0.5956</v>
          </cell>
          <cell r="J142" t="str">
            <v>0.5805</v>
          </cell>
          <cell r="K142" t="str">
            <v>0.5715</v>
          </cell>
          <cell r="L142" t="str">
            <v>0.6633</v>
          </cell>
          <cell r="M142" t="str">
            <v>0.6026</v>
          </cell>
          <cell r="N142" t="str">
            <v>0.6027</v>
          </cell>
        </row>
        <row r="143">
          <cell r="A143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72</v>
          </cell>
          <cell r="H143" t="str">
            <v>65</v>
          </cell>
          <cell r="I143" t="str">
            <v>0.5971</v>
          </cell>
          <cell r="J143" t="str">
            <v>0.6275</v>
          </cell>
          <cell r="K143" t="str">
            <v>0.5588</v>
          </cell>
          <cell r="L143" t="str">
            <v>0.6371</v>
          </cell>
          <cell r="M143" t="str">
            <v>0.5661</v>
          </cell>
          <cell r="N143" t="str">
            <v>0.6021</v>
          </cell>
        </row>
        <row r="144">
          <cell r="A144">
            <v>113001009281</v>
          </cell>
          <cell r="B144" t="str">
            <v>I.E. VILLA ESTRELLA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173</v>
          </cell>
          <cell r="H144" t="str">
            <v>154</v>
          </cell>
          <cell r="I144" t="str">
            <v>0.5986</v>
          </cell>
          <cell r="J144" t="str">
            <v>0.5883</v>
          </cell>
          <cell r="K144" t="str">
            <v>0.574</v>
          </cell>
          <cell r="L144" t="str">
            <v>0.6536</v>
          </cell>
          <cell r="M144" t="str">
            <v>0.5823</v>
          </cell>
          <cell r="N144" t="str">
            <v>0.602</v>
          </cell>
        </row>
        <row r="145">
          <cell r="A145">
            <v>313001008381</v>
          </cell>
          <cell r="B145" t="str">
            <v>CENT. DE ENSEÑANZA HIJOS DE BOLIVAR - Sede Única</v>
          </cell>
          <cell r="C145" t="str">
            <v>Establecimiento</v>
          </cell>
          <cell r="D145" t="str">
            <v>CARTAGENA DE INDIAS (BOLIVAR)</v>
          </cell>
          <cell r="E145" t="str">
            <v>NO OFICIAL</v>
          </cell>
          <cell r="F145" t="str">
            <v>D</v>
          </cell>
          <cell r="G145" t="str">
            <v>53</v>
          </cell>
          <cell r="H145" t="str">
            <v>52</v>
          </cell>
          <cell r="I145" t="str">
            <v>0.5981</v>
          </cell>
          <cell r="J145" t="str">
            <v>0.5956</v>
          </cell>
          <cell r="K145" t="str">
            <v>0.5752</v>
          </cell>
          <cell r="L145" t="str">
            <v>0.6271</v>
          </cell>
          <cell r="M145" t="str">
            <v>0.6161</v>
          </cell>
          <cell r="N145" t="str">
            <v>0.6003</v>
          </cell>
        </row>
        <row r="146">
          <cell r="A146">
            <v>213001002809</v>
          </cell>
          <cell r="B146" t="str">
            <v>INSTITUCION EDUCATIVA DE BAYUNCA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573</v>
          </cell>
          <cell r="H146" t="str">
            <v>515</v>
          </cell>
          <cell r="I146" t="str">
            <v>0.6226</v>
          </cell>
          <cell r="J146" t="str">
            <v>0.5981</v>
          </cell>
          <cell r="K146" t="str">
            <v>0.5615</v>
          </cell>
          <cell r="L146" t="str">
            <v>0.6279</v>
          </cell>
          <cell r="M146" t="str">
            <v>0.5687</v>
          </cell>
          <cell r="N146" t="str">
            <v>0.5999</v>
          </cell>
        </row>
        <row r="147">
          <cell r="A147">
            <v>213001002809</v>
          </cell>
          <cell r="B147" t="str">
            <v>INSTITUCION EDUCATIVA DE BAYUNCA - INSTITUCION EDUCATIVA DE BAYUNCA</v>
          </cell>
          <cell r="C147" t="str">
            <v>Sede</v>
          </cell>
          <cell r="D147" t="str">
            <v>CARTAGENA (BOLIVAR)</v>
          </cell>
          <cell r="E147" t="str">
            <v>OFICIAL</v>
          </cell>
          <cell r="F147" t="str">
            <v>D</v>
          </cell>
          <cell r="G147" t="str">
            <v>370</v>
          </cell>
          <cell r="H147" t="str">
            <v>351</v>
          </cell>
          <cell r="I147" t="str">
            <v>0.6513</v>
          </cell>
          <cell r="J147" t="str">
            <v>0.6136</v>
          </cell>
          <cell r="K147" t="str">
            <v>0.5883</v>
          </cell>
          <cell r="L147" t="str">
            <v>0.6209</v>
          </cell>
          <cell r="M147" t="str">
            <v>0.5883</v>
          </cell>
          <cell r="N147" t="str">
            <v>0.6162</v>
          </cell>
        </row>
        <row r="148">
          <cell r="A148">
            <v>113001008284</v>
          </cell>
          <cell r="B148" t="str">
            <v>INSTITUCION EDUCATIVA SAN FELIPE NERI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179</v>
          </cell>
          <cell r="H148" t="str">
            <v>164</v>
          </cell>
          <cell r="I148" t="str">
            <v>0.603</v>
          </cell>
          <cell r="J148" t="str">
            <v>0.6057</v>
          </cell>
          <cell r="K148" t="str">
            <v>0.5532</v>
          </cell>
          <cell r="L148" t="str">
            <v>0.6269</v>
          </cell>
          <cell r="M148" t="str">
            <v>0.6278</v>
          </cell>
          <cell r="N148" t="str">
            <v>0.5995</v>
          </cell>
        </row>
        <row r="149">
          <cell r="A149">
            <v>213001000245</v>
          </cell>
          <cell r="B149" t="str">
            <v>I.E. TIERRA BAJA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43</v>
          </cell>
          <cell r="H149" t="str">
            <v>41</v>
          </cell>
          <cell r="I149" t="str">
            <v>0.608</v>
          </cell>
          <cell r="J149" t="str">
            <v>0.6011</v>
          </cell>
          <cell r="K149" t="str">
            <v>0.5561</v>
          </cell>
          <cell r="L149" t="str">
            <v>0.6349</v>
          </cell>
          <cell r="M149" t="str">
            <v>0.5716</v>
          </cell>
          <cell r="N149" t="str">
            <v>0.5978</v>
          </cell>
        </row>
        <row r="150">
          <cell r="A150">
            <v>313001009085</v>
          </cell>
          <cell r="B150" t="str">
            <v>CORPORACION EDUCATIVA LICEO CARTAGENA - Sede Única</v>
          </cell>
          <cell r="C150" t="str">
            <v>Establecimiento</v>
          </cell>
          <cell r="D150" t="str">
            <v>CARTAGENA (BOLIVAR)</v>
          </cell>
          <cell r="E150" t="str">
            <v>NO OFICIAL</v>
          </cell>
          <cell r="F150" t="str">
            <v>D</v>
          </cell>
          <cell r="G150" t="str">
            <v>16</v>
          </cell>
          <cell r="H150" t="str">
            <v>15</v>
          </cell>
          <cell r="I150" t="str">
            <v>0.5749</v>
          </cell>
          <cell r="J150" t="str">
            <v>0.611</v>
          </cell>
          <cell r="K150" t="str">
            <v>0.5806</v>
          </cell>
          <cell r="L150" t="str">
            <v>0.6149</v>
          </cell>
          <cell r="M150" t="str">
            <v>0.6198</v>
          </cell>
          <cell r="N150" t="str">
            <v>0.5972</v>
          </cell>
        </row>
        <row r="151">
          <cell r="A151">
            <v>313001008500</v>
          </cell>
          <cell r="B151" t="str">
            <v>CORP. EDUC. JORGE ELIECER GAITAN DE C/GENA - Sede Única</v>
          </cell>
          <cell r="C151" t="str">
            <v>Establecimiento</v>
          </cell>
          <cell r="D151" t="str">
            <v>CARTAGENA DE INDIAS (BOLIVAR)</v>
          </cell>
          <cell r="E151" t="str">
            <v>NO OFICIAL</v>
          </cell>
          <cell r="F151" t="str">
            <v>D</v>
          </cell>
          <cell r="G151" t="str">
            <v>14</v>
          </cell>
          <cell r="H151" t="str">
            <v>14</v>
          </cell>
          <cell r="I151" t="str">
            <v>0.5874</v>
          </cell>
          <cell r="J151" t="str">
            <v>0.5804</v>
          </cell>
          <cell r="K151" t="str">
            <v>0.5371</v>
          </cell>
          <cell r="L151" t="str">
            <v>0.6634</v>
          </cell>
          <cell r="M151" t="str">
            <v>0.6516</v>
          </cell>
          <cell r="N151" t="str">
            <v>0.5967</v>
          </cell>
        </row>
        <row r="152">
          <cell r="A152">
            <v>113001003126</v>
          </cell>
          <cell r="B152" t="str">
            <v>INSTITUCION EDUCATIVA FERNANDO DE LA VEGA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104</v>
          </cell>
          <cell r="H152" t="str">
            <v>100</v>
          </cell>
          <cell r="I152" t="str">
            <v>0.5921</v>
          </cell>
          <cell r="J152" t="str">
            <v>0.5989</v>
          </cell>
          <cell r="K152" t="str">
            <v>0.5526</v>
          </cell>
          <cell r="L152" t="str">
            <v>0.6333</v>
          </cell>
          <cell r="M152" t="str">
            <v>0.62</v>
          </cell>
          <cell r="N152" t="str">
            <v>0.5962</v>
          </cell>
        </row>
        <row r="153">
          <cell r="A153">
            <v>113001028919</v>
          </cell>
          <cell r="B153" t="str">
            <v>INSTITUCION EDUCATIVA NUEVO BOSQUE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402</v>
          </cell>
          <cell r="H153" t="str">
            <v>346</v>
          </cell>
          <cell r="I153" t="str">
            <v>0.5835</v>
          </cell>
          <cell r="J153" t="str">
            <v>0.5863</v>
          </cell>
          <cell r="K153" t="str">
            <v>0.5553</v>
          </cell>
          <cell r="L153" t="str">
            <v>0.6511</v>
          </cell>
          <cell r="M153" t="str">
            <v>0.602</v>
          </cell>
          <cell r="N153" t="str">
            <v>0.5946</v>
          </cell>
        </row>
        <row r="154">
          <cell r="A154">
            <v>113001029095</v>
          </cell>
          <cell r="B154" t="str">
            <v>INSTITUCION EDUCATIVA FOCO ROJO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272</v>
          </cell>
          <cell r="H154" t="str">
            <v>265</v>
          </cell>
          <cell r="I154" t="str">
            <v>0.5788</v>
          </cell>
          <cell r="J154" t="str">
            <v>0.5934</v>
          </cell>
          <cell r="K154" t="str">
            <v>0.5628</v>
          </cell>
          <cell r="L154" t="str">
            <v>0.6374</v>
          </cell>
          <cell r="M154" t="str">
            <v>0.5832</v>
          </cell>
          <cell r="N154" t="str">
            <v>0.5923</v>
          </cell>
        </row>
        <row r="155">
          <cell r="A155">
            <v>313001028098</v>
          </cell>
          <cell r="B155" t="str">
            <v>INSTITUCION EDUCATIVA LOS ANGELES - Sede Única</v>
          </cell>
          <cell r="C155" t="str">
            <v>Establecimiento</v>
          </cell>
          <cell r="D155" t="str">
            <v>CARTAGENA DE INDIAS (BOLIVAR)</v>
          </cell>
          <cell r="E155" t="str">
            <v>NO OFICIAL</v>
          </cell>
          <cell r="F155" t="str">
            <v>D</v>
          </cell>
          <cell r="G155" t="str">
            <v>21</v>
          </cell>
          <cell r="H155" t="str">
            <v>20</v>
          </cell>
          <cell r="I155" t="str">
            <v>0.5954</v>
          </cell>
          <cell r="J155" t="str">
            <v>0.5561</v>
          </cell>
          <cell r="K155" t="str">
            <v>0.5594</v>
          </cell>
          <cell r="L155" t="str">
            <v>0.6384</v>
          </cell>
          <cell r="M155" t="str">
            <v>0.6314</v>
          </cell>
          <cell r="N155" t="str">
            <v>0.5907</v>
          </cell>
        </row>
        <row r="156">
          <cell r="A156">
            <v>313001006736</v>
          </cell>
          <cell r="B156" t="str">
            <v>ASOCIACION LICEO SAN FERNANDO - Sede Única</v>
          </cell>
          <cell r="C156" t="str">
            <v>Establecimiento</v>
          </cell>
          <cell r="D156" t="str">
            <v>CARTAGENA (BOLIVAR)</v>
          </cell>
          <cell r="E156" t="str">
            <v>NO OFICIAL</v>
          </cell>
          <cell r="F156" t="str">
            <v>D</v>
          </cell>
          <cell r="G156" t="str">
            <v>29</v>
          </cell>
          <cell r="H156" t="str">
            <v>26</v>
          </cell>
          <cell r="I156" t="str">
            <v>0.5805</v>
          </cell>
          <cell r="J156" t="str">
            <v>0.5751</v>
          </cell>
          <cell r="K156" t="str">
            <v>0.5887</v>
          </cell>
          <cell r="L156" t="str">
            <v>0.6067</v>
          </cell>
          <cell r="M156" t="str">
            <v>0.6171</v>
          </cell>
          <cell r="N156" t="str">
            <v>0.59</v>
          </cell>
        </row>
        <row r="157">
          <cell r="A157">
            <v>113001001727</v>
          </cell>
          <cell r="B157" t="str">
            <v>INSTITUCION EDUCATIVA REPUBLICA DEL LIBANO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289</v>
          </cell>
          <cell r="H157" t="str">
            <v>266</v>
          </cell>
          <cell r="I157" t="str">
            <v>0.5859</v>
          </cell>
          <cell r="J157" t="str">
            <v>0.5897</v>
          </cell>
          <cell r="K157" t="str">
            <v>0.5566</v>
          </cell>
          <cell r="L157" t="str">
            <v>0.6322</v>
          </cell>
          <cell r="M157" t="str">
            <v>0.5768</v>
          </cell>
          <cell r="N157" t="str">
            <v>0.59</v>
          </cell>
        </row>
        <row r="158">
          <cell r="A158">
            <v>313001027075</v>
          </cell>
          <cell r="B158" t="str">
            <v>INSTITUCION EDUCATIVA EL SALVADOR - Sede Única</v>
          </cell>
          <cell r="C158" t="str">
            <v>Establecimiento</v>
          </cell>
          <cell r="D158" t="str">
            <v>CARTAGENA (BOLIVAR)</v>
          </cell>
          <cell r="E158" t="str">
            <v>NO OFICIAL</v>
          </cell>
          <cell r="F158" t="str">
            <v>D</v>
          </cell>
          <cell r="G158" t="str">
            <v>282</v>
          </cell>
          <cell r="H158" t="str">
            <v>245</v>
          </cell>
          <cell r="I158" t="str">
            <v>0.5711</v>
          </cell>
          <cell r="J158" t="str">
            <v>0.5981</v>
          </cell>
          <cell r="K158" t="str">
            <v>0.5751</v>
          </cell>
          <cell r="L158" t="str">
            <v>0.6157</v>
          </cell>
          <cell r="M158" t="str">
            <v>0.5762</v>
          </cell>
          <cell r="N158" t="str">
            <v>0.5889</v>
          </cell>
        </row>
        <row r="159">
          <cell r="A159">
            <v>113001007199</v>
          </cell>
          <cell r="B159" t="str">
            <v>INSTITUCION EDUCATIVA FE Y ALEGRIA LAS AMERICAS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457</v>
          </cell>
          <cell r="H159" t="str">
            <v>424</v>
          </cell>
          <cell r="I159" t="str">
            <v>0.5908</v>
          </cell>
          <cell r="J159" t="str">
            <v>0.5819</v>
          </cell>
          <cell r="K159" t="str">
            <v>0.5534</v>
          </cell>
          <cell r="L159" t="str">
            <v>0.6298</v>
          </cell>
          <cell r="M159" t="str">
            <v>0.5829</v>
          </cell>
          <cell r="N159" t="str">
            <v>0.5885</v>
          </cell>
        </row>
        <row r="160">
          <cell r="A160">
            <v>413001004703</v>
          </cell>
          <cell r="B160" t="str">
            <v>INSTITUCION EDUCATIVA DE LA BOQUILLA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337</v>
          </cell>
          <cell r="H160" t="str">
            <v>328</v>
          </cell>
          <cell r="I160" t="str">
            <v>0.5667</v>
          </cell>
          <cell r="J160" t="str">
            <v>0.5774</v>
          </cell>
          <cell r="K160" t="str">
            <v>0.5578</v>
          </cell>
          <cell r="L160" t="str">
            <v>0.6404</v>
          </cell>
          <cell r="M160" t="str">
            <v>0.6027</v>
          </cell>
          <cell r="N160" t="str">
            <v>0.5869</v>
          </cell>
        </row>
        <row r="161">
          <cell r="A161">
            <v>313001013996</v>
          </cell>
          <cell r="B161" t="str">
            <v>COL. COMUNITARIO JOSE CARMELO VILLAMIZAR DIAZ - Sede Única</v>
          </cell>
          <cell r="C161" t="str">
            <v>Establecimiento</v>
          </cell>
          <cell r="D161" t="str">
            <v>CARTAGENA (BOLIVAR)</v>
          </cell>
          <cell r="E161" t="str">
            <v>NO OFICIAL</v>
          </cell>
          <cell r="F161" t="str">
            <v>D</v>
          </cell>
          <cell r="G161" t="str">
            <v>12</v>
          </cell>
          <cell r="H161" t="str">
            <v>12</v>
          </cell>
          <cell r="I161" t="str">
            <v>0.623</v>
          </cell>
          <cell r="J161" t="str">
            <v>0.57</v>
          </cell>
          <cell r="K161" t="str">
            <v>0.5742</v>
          </cell>
          <cell r="L161" t="str">
            <v>0.5802</v>
          </cell>
          <cell r="M161" t="str">
            <v>0.5733</v>
          </cell>
          <cell r="N161" t="str">
            <v>0.5858</v>
          </cell>
        </row>
        <row r="162">
          <cell r="A162">
            <v>213001007231</v>
          </cell>
          <cell r="B162" t="str">
            <v>INSTITUCION EDUCATIVA SAN FRANCISCO DE ASIS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551</v>
          </cell>
          <cell r="H162" t="str">
            <v>529</v>
          </cell>
          <cell r="I162" t="str">
            <v>0.5869</v>
          </cell>
          <cell r="J162" t="str">
            <v>0.5836</v>
          </cell>
          <cell r="K162" t="str">
            <v>0.5378</v>
          </cell>
          <cell r="L162" t="str">
            <v>0.6262</v>
          </cell>
          <cell r="M162" t="str">
            <v>0.5936</v>
          </cell>
          <cell r="N162" t="str">
            <v>0.5844</v>
          </cell>
        </row>
        <row r="163">
          <cell r="A163">
            <v>113001001450</v>
          </cell>
          <cell r="B163" t="str">
            <v>INSTITUCION EDUCATIVA PEDRO HEREDIA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184</v>
          </cell>
          <cell r="H163" t="str">
            <v>178</v>
          </cell>
          <cell r="I163" t="str">
            <v>0.5808</v>
          </cell>
          <cell r="J163" t="str">
            <v>0.5831</v>
          </cell>
          <cell r="K163" t="str">
            <v>0.5467</v>
          </cell>
          <cell r="L163" t="str">
            <v>0.6304</v>
          </cell>
          <cell r="M163" t="str">
            <v>0.5694</v>
          </cell>
          <cell r="N163" t="str">
            <v>0.584</v>
          </cell>
        </row>
        <row r="164">
          <cell r="A164">
            <v>313001012744</v>
          </cell>
          <cell r="B164" t="str">
            <v>INSTITUTO  SKINNER II   (ANT.-JARD. INF. SKINNER II) - Sede Única</v>
          </cell>
          <cell r="C164" t="str">
            <v>Establecimiento</v>
          </cell>
          <cell r="D164" t="str">
            <v>CARTAGENA DE INDIAS (BOLIVAR)</v>
          </cell>
          <cell r="E164" t="str">
            <v>NO OFICIAL</v>
          </cell>
          <cell r="F164" t="str">
            <v>D</v>
          </cell>
          <cell r="G164" t="str">
            <v>105</v>
          </cell>
          <cell r="H164" t="str">
            <v>103</v>
          </cell>
          <cell r="I164" t="str">
            <v>0.5725</v>
          </cell>
          <cell r="J164" t="str">
            <v>0.5867</v>
          </cell>
          <cell r="K164" t="str">
            <v>0.5508</v>
          </cell>
          <cell r="L164" t="str">
            <v>0.6227</v>
          </cell>
          <cell r="M164" t="str">
            <v>0.5597</v>
          </cell>
          <cell r="N164" t="str">
            <v>0.5814</v>
          </cell>
        </row>
        <row r="165">
          <cell r="A165">
            <v>213001007797</v>
          </cell>
          <cell r="B165" t="str">
            <v>INSTITUCION EDUCATIVA SAN JUAN DE DAMASCO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194</v>
          </cell>
          <cell r="H165" t="str">
            <v>181</v>
          </cell>
          <cell r="I165" t="str">
            <v>0.582</v>
          </cell>
          <cell r="J165" t="str">
            <v>0.571</v>
          </cell>
          <cell r="K165" t="str">
            <v>0.5528</v>
          </cell>
          <cell r="L165" t="str">
            <v>0.6174</v>
          </cell>
          <cell r="M165" t="str">
            <v>0.5847</v>
          </cell>
          <cell r="N165" t="str">
            <v>0.5811</v>
          </cell>
        </row>
        <row r="166">
          <cell r="A166">
            <v>113001000429</v>
          </cell>
          <cell r="B166" t="str">
            <v>INSTITUCION EDUCATIVA SALIM BECHARA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193</v>
          </cell>
          <cell r="H166" t="str">
            <v>177</v>
          </cell>
          <cell r="I166" t="str">
            <v>0.5746</v>
          </cell>
          <cell r="J166" t="str">
            <v>0.5732</v>
          </cell>
          <cell r="K166" t="str">
            <v>0.5405</v>
          </cell>
          <cell r="L166" t="str">
            <v>0.6309</v>
          </cell>
          <cell r="M166" t="str">
            <v>0.5677</v>
          </cell>
          <cell r="N166" t="str">
            <v>0.5789</v>
          </cell>
        </row>
        <row r="167">
          <cell r="A167">
            <v>313001005225</v>
          </cell>
          <cell r="B167" t="str">
            <v>INSTITUCION EDUCATIVA JOSE MARIA CORDOBA DE PASACABALLOS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100</v>
          </cell>
          <cell r="H167" t="str">
            <v>98</v>
          </cell>
          <cell r="I167" t="str">
            <v>0.5741</v>
          </cell>
          <cell r="J167" t="str">
            <v>0.5718</v>
          </cell>
          <cell r="K167" t="str">
            <v>0.5521</v>
          </cell>
          <cell r="L167" t="str">
            <v>0.62</v>
          </cell>
          <cell r="M167" t="str">
            <v>0.5503</v>
          </cell>
          <cell r="N167" t="str">
            <v>0.5773</v>
          </cell>
        </row>
        <row r="168">
          <cell r="A168">
            <v>113001001816</v>
          </cell>
          <cell r="B168" t="str">
            <v>INSTITUCION EDUCATIVA JOSE DE LA VEGA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565</v>
          </cell>
          <cell r="H168" t="str">
            <v>483</v>
          </cell>
          <cell r="I168" t="str">
            <v>0.5896</v>
          </cell>
          <cell r="J168" t="str">
            <v>0.561</v>
          </cell>
          <cell r="K168" t="str">
            <v>0.5278</v>
          </cell>
          <cell r="L168" t="str">
            <v>0.6265</v>
          </cell>
          <cell r="M168" t="str">
            <v>0.5861</v>
          </cell>
          <cell r="N168" t="str">
            <v>0.577</v>
          </cell>
        </row>
        <row r="169">
          <cell r="A169">
            <v>213001007533</v>
          </cell>
          <cell r="B169" t="str">
            <v>INSTITUCION EDUCATIVA NUEVA ESPERANZA ARROYO GRANDE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84</v>
          </cell>
          <cell r="H169" t="str">
            <v>84</v>
          </cell>
          <cell r="I169" t="str">
            <v>0.5722</v>
          </cell>
          <cell r="J169" t="str">
            <v>0.5663</v>
          </cell>
          <cell r="K169" t="str">
            <v>0.5598</v>
          </cell>
          <cell r="L169" t="str">
            <v>0.6168</v>
          </cell>
          <cell r="M169" t="str">
            <v>0.5431</v>
          </cell>
          <cell r="N169" t="str">
            <v>0.576</v>
          </cell>
        </row>
        <row r="170">
          <cell r="A170">
            <v>113001030212</v>
          </cell>
          <cell r="B170" t="str">
            <v>INSTITUCION EDUCATIVA BICENTENARIO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229</v>
          </cell>
          <cell r="H170" t="str">
            <v>227</v>
          </cell>
          <cell r="I170" t="str">
            <v>0.5692</v>
          </cell>
          <cell r="J170" t="str">
            <v>0.5635</v>
          </cell>
          <cell r="K170" t="str">
            <v>0.5376</v>
          </cell>
          <cell r="L170" t="str">
            <v>0.6245</v>
          </cell>
          <cell r="M170" t="str">
            <v>0.5591</v>
          </cell>
          <cell r="N170" t="str">
            <v>0.5726</v>
          </cell>
        </row>
        <row r="171">
          <cell r="A171">
            <v>213001009056</v>
          </cell>
          <cell r="B171" t="str">
            <v>I.E. NUESTRA SEÑORA DEL BUEN AIRE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137</v>
          </cell>
          <cell r="H171" t="str">
            <v>133</v>
          </cell>
          <cell r="I171" t="str">
            <v>0.5805</v>
          </cell>
          <cell r="J171" t="str">
            <v>0.566</v>
          </cell>
          <cell r="K171" t="str">
            <v>0.5403</v>
          </cell>
          <cell r="L171" t="str">
            <v>0.6068</v>
          </cell>
          <cell r="M171" t="str">
            <v>0.534</v>
          </cell>
          <cell r="N171" t="str">
            <v>0.5704</v>
          </cell>
        </row>
        <row r="172">
          <cell r="A172">
            <v>213001009048</v>
          </cell>
          <cell r="B172" t="str">
            <v>INSTITUCION EDUCATIVA TECNICA DE PASACABALLOS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354</v>
          </cell>
          <cell r="H172" t="str">
            <v>335</v>
          </cell>
          <cell r="I172" t="str">
            <v>0.5447</v>
          </cell>
          <cell r="J172" t="str">
            <v>0.5743</v>
          </cell>
          <cell r="K172" t="str">
            <v>0.5392</v>
          </cell>
          <cell r="L172" t="str">
            <v>0.6097</v>
          </cell>
          <cell r="M172" t="str">
            <v>0.5932</v>
          </cell>
          <cell r="N172" t="str">
            <v>0.569</v>
          </cell>
        </row>
        <row r="173">
          <cell r="A173">
            <v>213001001306</v>
          </cell>
          <cell r="B173" t="str">
            <v>I.E. DE PONTEZUELA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105</v>
          </cell>
          <cell r="H173" t="str">
            <v>102</v>
          </cell>
          <cell r="I173" t="str">
            <v>0.5626</v>
          </cell>
          <cell r="J173" t="str">
            <v>0.5815</v>
          </cell>
          <cell r="K173" t="str">
            <v>0.5138</v>
          </cell>
          <cell r="L173" t="str">
            <v>0.5988</v>
          </cell>
          <cell r="M173" t="str">
            <v>0.5675</v>
          </cell>
          <cell r="N173" t="str">
            <v>0.5644</v>
          </cell>
        </row>
        <row r="174">
          <cell r="A174">
            <v>113001008276</v>
          </cell>
          <cell r="B174" t="str">
            <v>INSTITUCION EDUCATIVA PLAYAS DE ACAPULCO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151</v>
          </cell>
          <cell r="H174" t="str">
            <v>124</v>
          </cell>
          <cell r="I174" t="str">
            <v>0.5573</v>
          </cell>
          <cell r="J174" t="str">
            <v>0.5626</v>
          </cell>
          <cell r="K174" t="str">
            <v>0.5212</v>
          </cell>
          <cell r="L174" t="str">
            <v>0.6195</v>
          </cell>
          <cell r="M174" t="str">
            <v>0.5411</v>
          </cell>
          <cell r="N174" t="str">
            <v>0.5633</v>
          </cell>
        </row>
        <row r="175">
          <cell r="A175">
            <v>113001800263</v>
          </cell>
          <cell r="B175" t="str">
            <v>INSTITUCION EDUCATIVA EL SALVADOR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460</v>
          </cell>
          <cell r="H175" t="str">
            <v>410</v>
          </cell>
          <cell r="I175" t="str">
            <v>0.5648</v>
          </cell>
          <cell r="J175" t="str">
            <v>0.5613</v>
          </cell>
          <cell r="K175" t="str">
            <v>0.5093</v>
          </cell>
          <cell r="L175" t="str">
            <v>0.6212</v>
          </cell>
          <cell r="M175" t="str">
            <v>0.5421</v>
          </cell>
          <cell r="N175" t="str">
            <v>0.5625</v>
          </cell>
        </row>
        <row r="176">
          <cell r="A176">
            <v>113001800263</v>
          </cell>
          <cell r="B176" t="str">
            <v>INSTITUCION EDUCATIVA EL SALVADOR - INSTITUCION EDUCATIVA EL SALVADOR - SEDE PRINCIPAL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144</v>
          </cell>
          <cell r="H176" t="str">
            <v>131</v>
          </cell>
          <cell r="I176" t="str">
            <v>0.5533</v>
          </cell>
          <cell r="J176" t="str">
            <v>0.5489</v>
          </cell>
          <cell r="K176" t="str">
            <v>0.5083</v>
          </cell>
          <cell r="L176" t="str">
            <v>0.62</v>
          </cell>
          <cell r="M176" t="str">
            <v>0.52</v>
          </cell>
          <cell r="N176" t="str">
            <v>0.5547</v>
          </cell>
        </row>
        <row r="177">
          <cell r="A177">
            <v>113001800328</v>
          </cell>
          <cell r="B177" t="str">
            <v>INSTITUCION EDUCATIVA EL SALVADOR - SEDE SAN JOSE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C</v>
          </cell>
          <cell r="G177" t="str">
            <v>156</v>
          </cell>
          <cell r="H177" t="str">
            <v>152</v>
          </cell>
          <cell r="I177" t="str">
            <v>0.6371</v>
          </cell>
          <cell r="J177" t="str">
            <v>0.6267</v>
          </cell>
          <cell r="K177" t="str">
            <v>0.5529</v>
          </cell>
          <cell r="L177" t="str">
            <v>0.6708</v>
          </cell>
          <cell r="M177" t="str">
            <v>0.6046</v>
          </cell>
          <cell r="N177" t="str">
            <v>0.6206</v>
          </cell>
        </row>
        <row r="178">
          <cell r="A178">
            <v>113001800344</v>
          </cell>
          <cell r="B178" t="str">
            <v>INSTITUCION EDUCATIVA EL SALVADOR - SEDE LAS COLINAS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46</v>
          </cell>
          <cell r="H178" t="str">
            <v>44</v>
          </cell>
          <cell r="I178" t="str">
            <v>0.5354</v>
          </cell>
          <cell r="J178" t="str">
            <v>0.5417</v>
          </cell>
          <cell r="K178" t="str">
            <v>0.4894</v>
          </cell>
          <cell r="L178" t="str">
            <v>0.6087</v>
          </cell>
          <cell r="M178" t="str">
            <v>0.5636</v>
          </cell>
          <cell r="N178" t="str">
            <v>0.5453</v>
          </cell>
        </row>
        <row r="179">
          <cell r="A179">
            <v>113001000739</v>
          </cell>
          <cell r="B179" t="str">
            <v>INSTITUCION EDUCATIVA ANA MARIA VELEZ DE TRUJILLO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242</v>
          </cell>
          <cell r="H179" t="str">
            <v>227</v>
          </cell>
          <cell r="I179" t="str">
            <v>0.567</v>
          </cell>
          <cell r="J179" t="str">
            <v>0.5623</v>
          </cell>
          <cell r="K179" t="str">
            <v>0.5154</v>
          </cell>
          <cell r="L179" t="str">
            <v>0.6035</v>
          </cell>
          <cell r="M179" t="str">
            <v>0.5616</v>
          </cell>
          <cell r="N179" t="str">
            <v>0.562</v>
          </cell>
        </row>
        <row r="180">
          <cell r="A180">
            <v>113001005544</v>
          </cell>
          <cell r="B180" t="str">
            <v>INSTITUCION EDUCATIVA ANTONIO NARIÑO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170</v>
          </cell>
          <cell r="H180" t="str">
            <v>140</v>
          </cell>
          <cell r="I180" t="str">
            <v>0.5443</v>
          </cell>
          <cell r="J180" t="str">
            <v>0.5468</v>
          </cell>
          <cell r="K180" t="str">
            <v>0.5384</v>
          </cell>
          <cell r="L180" t="str">
            <v>0.6141</v>
          </cell>
          <cell r="M180" t="str">
            <v>0.5749</v>
          </cell>
          <cell r="N180" t="str">
            <v>0.562</v>
          </cell>
        </row>
        <row r="181">
          <cell r="A181">
            <v>113001002138</v>
          </cell>
          <cell r="B181" t="str">
            <v>INSTITUCION EDUCATIVA NUESTRA SRA DEL PERPETUO SOCORRO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239</v>
          </cell>
          <cell r="H181" t="str">
            <v>211</v>
          </cell>
          <cell r="I181" t="str">
            <v>0.5494</v>
          </cell>
          <cell r="J181" t="str">
            <v>0.5387</v>
          </cell>
          <cell r="K181" t="str">
            <v>0.5434</v>
          </cell>
          <cell r="L181" t="str">
            <v>0.6108</v>
          </cell>
          <cell r="M181" t="str">
            <v>0.5646</v>
          </cell>
          <cell r="N181" t="str">
            <v>0.5609</v>
          </cell>
        </row>
        <row r="182">
          <cell r="A182">
            <v>213001002531</v>
          </cell>
          <cell r="B182" t="str">
            <v>I.E. MANZANILLO DEL MAR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78</v>
          </cell>
          <cell r="H182" t="str">
            <v>67</v>
          </cell>
          <cell r="I182" t="str">
            <v>0.5491</v>
          </cell>
          <cell r="J182" t="str">
            <v>0.582</v>
          </cell>
          <cell r="K182" t="str">
            <v>0.5192</v>
          </cell>
          <cell r="L182" t="str">
            <v>0.599</v>
          </cell>
          <cell r="M182" t="str">
            <v>0.5377</v>
          </cell>
          <cell r="N182" t="str">
            <v>0.5604</v>
          </cell>
        </row>
        <row r="183">
          <cell r="A183">
            <v>113001001492</v>
          </cell>
          <cell r="B183" t="str">
            <v>INSTITUCION EDUCATIVA LICEO DE BOLIVAR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357</v>
          </cell>
          <cell r="H183" t="str">
            <v>309</v>
          </cell>
          <cell r="I183" t="str">
            <v>0.5517</v>
          </cell>
          <cell r="J183" t="str">
            <v>0.563</v>
          </cell>
          <cell r="K183" t="str">
            <v>0.5159</v>
          </cell>
          <cell r="L183" t="str">
            <v>0.5966</v>
          </cell>
          <cell r="M183" t="str">
            <v>0.5698</v>
          </cell>
          <cell r="N183" t="str">
            <v>0.5578</v>
          </cell>
        </row>
        <row r="184">
          <cell r="A184">
            <v>113001000143</v>
          </cell>
          <cell r="B184" t="str">
            <v>INSTITUCION EDUCATIVA ARROYO DE PIEDRA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144</v>
          </cell>
          <cell r="H184" t="str">
            <v>137</v>
          </cell>
          <cell r="I184" t="str">
            <v>0.5465</v>
          </cell>
          <cell r="J184" t="str">
            <v>0.5569</v>
          </cell>
          <cell r="K184" t="str">
            <v>0.5078</v>
          </cell>
          <cell r="L184" t="str">
            <v>0.5844</v>
          </cell>
          <cell r="M184" t="str">
            <v>0.5225</v>
          </cell>
          <cell r="N184" t="str">
            <v>0.5469</v>
          </cell>
        </row>
        <row r="185">
          <cell r="A185">
            <v>113001000143</v>
          </cell>
          <cell r="B185" t="str">
            <v>INSTITUCION EDUCATIVA ARROYO DE PIEDRA - INSTITUCION EDUCATIVA ARROYO DE PIEDRA</v>
          </cell>
          <cell r="C185" t="str">
            <v>Sede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93</v>
          </cell>
          <cell r="H185" t="str">
            <v>88</v>
          </cell>
          <cell r="I185" t="str">
            <v>0.5475</v>
          </cell>
          <cell r="J185" t="str">
            <v>0.5613</v>
          </cell>
          <cell r="K185" t="str">
            <v>0.5112</v>
          </cell>
          <cell r="L185" t="str">
            <v>0.5799</v>
          </cell>
          <cell r="M185" t="str">
            <v>0.5197</v>
          </cell>
          <cell r="N185" t="str">
            <v>0.5476</v>
          </cell>
        </row>
        <row r="186">
          <cell r="A186">
            <v>213001000083</v>
          </cell>
          <cell r="B186" t="str">
            <v>INSTITUCION EDUCATIVA ARROYO DE PIEDRA - SEDE DE PUNTA CANOA</v>
          </cell>
          <cell r="C186" t="str">
            <v>Sede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51</v>
          </cell>
          <cell r="H186" t="str">
            <v>49</v>
          </cell>
          <cell r="I186" t="str">
            <v>0.5452</v>
          </cell>
          <cell r="J186" t="str">
            <v>0.5487</v>
          </cell>
          <cell r="K186" t="str">
            <v>0.5017</v>
          </cell>
          <cell r="L186" t="str">
            <v>0.5915</v>
          </cell>
          <cell r="M186" t="str">
            <v>0.5282</v>
          </cell>
          <cell r="N186" t="str">
            <v>0.5454</v>
          </cell>
        </row>
        <row r="187">
          <cell r="A187">
            <v>313001027997</v>
          </cell>
          <cell r="B187" t="str">
            <v>INSTITUTO EDUCATIVO CELESTIN FREINET - Sede Única</v>
          </cell>
          <cell r="C187" t="str">
            <v>Establecimiento</v>
          </cell>
          <cell r="D187" t="str">
            <v>CARTAGENA (BOLIVAR)</v>
          </cell>
          <cell r="E187" t="str">
            <v>NO OFICIAL</v>
          </cell>
          <cell r="F187" t="str">
            <v>D</v>
          </cell>
          <cell r="G187" t="str">
            <v>38</v>
          </cell>
          <cell r="H187" t="str">
            <v>36</v>
          </cell>
          <cell r="I187" t="str">
            <v>0.5187</v>
          </cell>
          <cell r="J187" t="str">
            <v>0.5756</v>
          </cell>
          <cell r="K187" t="str">
            <v>0.5257</v>
          </cell>
          <cell r="L187" t="str">
            <v>0.5491</v>
          </cell>
          <cell r="M187" t="str">
            <v>0.5793</v>
          </cell>
          <cell r="N187" t="str">
            <v>0.5451</v>
          </cell>
        </row>
        <row r="188">
          <cell r="A188">
            <v>213001002949</v>
          </cell>
          <cell r="B188" t="str">
            <v>INSTITUCION EDUCATIVA SAN JOSE CA?O DEL ORO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87</v>
          </cell>
          <cell r="H188" t="str">
            <v>85</v>
          </cell>
          <cell r="I188" t="str">
            <v>0.5296</v>
          </cell>
          <cell r="J188" t="str">
            <v>0.539</v>
          </cell>
          <cell r="K188" t="str">
            <v>0.4994</v>
          </cell>
          <cell r="L188" t="str">
            <v>0.5876</v>
          </cell>
          <cell r="M188" t="str">
            <v>0.605</v>
          </cell>
          <cell r="N188" t="str">
            <v>0.544</v>
          </cell>
        </row>
        <row r="189">
          <cell r="A189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161</v>
          </cell>
          <cell r="H189" t="str">
            <v>151</v>
          </cell>
          <cell r="I189" t="str">
            <v>0.5326</v>
          </cell>
          <cell r="J189" t="str">
            <v>0.5435</v>
          </cell>
          <cell r="K189" t="str">
            <v>0.4978</v>
          </cell>
          <cell r="L189" t="str">
            <v>0.5846</v>
          </cell>
          <cell r="M189" t="str">
            <v>0.5792</v>
          </cell>
          <cell r="N189" t="str">
            <v>0.5427</v>
          </cell>
        </row>
        <row r="190">
          <cell r="A190">
            <v>113001800123</v>
          </cell>
          <cell r="B190" t="str">
            <v>INSTITUCION EDUCATIVA GABRIEL GARCIA MARQUEZ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246</v>
          </cell>
          <cell r="H190" t="str">
            <v>218</v>
          </cell>
          <cell r="I190" t="str">
            <v>0.5353</v>
          </cell>
          <cell r="J190" t="str">
            <v>0.535</v>
          </cell>
          <cell r="K190" t="str">
            <v>0.5075</v>
          </cell>
          <cell r="L190" t="str">
            <v>0.5935</v>
          </cell>
          <cell r="M190" t="str">
            <v>0.5294</v>
          </cell>
          <cell r="N190" t="str">
            <v>0.5418</v>
          </cell>
        </row>
        <row r="191">
          <cell r="A191">
            <v>213001000091</v>
          </cell>
          <cell r="B191" t="str">
            <v>INSTITUCION EDUCATIVA DE ISLA FUERTE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43</v>
          </cell>
          <cell r="H191" t="str">
            <v>43</v>
          </cell>
          <cell r="I191" t="str">
            <v>0.5214</v>
          </cell>
          <cell r="J191" t="str">
            <v>0.5474</v>
          </cell>
          <cell r="K191" t="str">
            <v>0.5042</v>
          </cell>
          <cell r="L191" t="str">
            <v>0.5758</v>
          </cell>
          <cell r="M191" t="str">
            <v>0.5663</v>
          </cell>
          <cell r="N191" t="str">
            <v>0.5395</v>
          </cell>
        </row>
        <row r="192">
          <cell r="A192">
            <v>213001001942</v>
          </cell>
          <cell r="B192" t="str">
            <v>INSTITUCION EDUCATIVA LUIS FELIPE CABRERA DE BARU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136</v>
          </cell>
          <cell r="H192" t="str">
            <v>135</v>
          </cell>
          <cell r="I192" t="str">
            <v>0.5261</v>
          </cell>
          <cell r="J192" t="str">
            <v>0.5366</v>
          </cell>
          <cell r="K192" t="str">
            <v>0.5043</v>
          </cell>
          <cell r="L192" t="str">
            <v>0.5633</v>
          </cell>
          <cell r="M192" t="str">
            <v>0.535</v>
          </cell>
          <cell r="N192" t="str">
            <v>0.5328</v>
          </cell>
        </row>
        <row r="193">
          <cell r="A193">
            <v>313001013481</v>
          </cell>
          <cell r="B193" t="str">
            <v>CENTRO EDUCATIVO COMUNITARIO LOS ROBLES - Sede Única</v>
          </cell>
          <cell r="C193" t="str">
            <v>Establecimiento</v>
          </cell>
          <cell r="D193" t="str">
            <v>CARTAGENA (BOLIVAR)</v>
          </cell>
          <cell r="E193" t="str">
            <v>NO OFICIAL</v>
          </cell>
          <cell r="F193" t="str">
            <v>D</v>
          </cell>
          <cell r="G193" t="str">
            <v>50</v>
          </cell>
          <cell r="H193" t="str">
            <v>40</v>
          </cell>
          <cell r="I193" t="str">
            <v>0.5242</v>
          </cell>
          <cell r="J193" t="str">
            <v>0.5238</v>
          </cell>
          <cell r="K193" t="str">
            <v>0.5134</v>
          </cell>
          <cell r="L193" t="str">
            <v>0.5225</v>
          </cell>
          <cell r="M193" t="str">
            <v>0.5694</v>
          </cell>
          <cell r="N193" t="str">
            <v>0.5247</v>
          </cell>
        </row>
        <row r="194">
          <cell r="A194">
            <v>113001006711</v>
          </cell>
          <cell r="B194" t="str">
            <v>INSTITUCION EDUCATIVA OMAIRA SANCHEZ GARZON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101</v>
          </cell>
          <cell r="H194" t="str">
            <v>93</v>
          </cell>
          <cell r="I194" t="str">
            <v>0.4955</v>
          </cell>
          <cell r="J194" t="str">
            <v>0.5174</v>
          </cell>
          <cell r="K194" t="str">
            <v>0.4886</v>
          </cell>
          <cell r="L194" t="str">
            <v>0.5823</v>
          </cell>
          <cell r="M194" t="str">
            <v>0.5421</v>
          </cell>
          <cell r="N194" t="str">
            <v>0.5226</v>
          </cell>
        </row>
        <row r="195">
          <cell r="A195">
            <v>213001000075</v>
          </cell>
          <cell r="B195" t="str">
            <v>I.E. PUERTO REY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70</v>
          </cell>
          <cell r="H195" t="str">
            <v>66</v>
          </cell>
          <cell r="I195" t="str">
            <v>0.5054</v>
          </cell>
          <cell r="J195" t="str">
            <v>0.532</v>
          </cell>
          <cell r="K195" t="str">
            <v>0.4896</v>
          </cell>
          <cell r="L195" t="str">
            <v>0.5674</v>
          </cell>
          <cell r="M195" t="str">
            <v>0.5021</v>
          </cell>
          <cell r="N195" t="str">
            <v>0.522</v>
          </cell>
        </row>
        <row r="196">
          <cell r="A196">
            <v>313001000118</v>
          </cell>
          <cell r="B196" t="str">
            <v>INSTITUCION EDUCATIVA NTRA. SRA. LA VICTORIA - Sede Única</v>
          </cell>
          <cell r="C196" t="str">
            <v>Establecimiento</v>
          </cell>
          <cell r="D196" t="str">
            <v>CARTAGENA (BOLIVAR)</v>
          </cell>
          <cell r="E196" t="str">
            <v>OFICIAL</v>
          </cell>
          <cell r="F196" t="str">
            <v>D</v>
          </cell>
          <cell r="G196" t="str">
            <v>63</v>
          </cell>
          <cell r="H196" t="str">
            <v>51</v>
          </cell>
          <cell r="I196" t="str">
            <v>0.5327</v>
          </cell>
          <cell r="J196" t="str">
            <v>0.5205</v>
          </cell>
          <cell r="K196" t="str">
            <v>0.482</v>
          </cell>
          <cell r="L196" t="str">
            <v>0.4942</v>
          </cell>
          <cell r="M196" t="str">
            <v>0.5645</v>
          </cell>
          <cell r="N196" t="str">
            <v>0.5117</v>
          </cell>
        </row>
        <row r="197">
          <cell r="A197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105</v>
          </cell>
          <cell r="H197" t="str">
            <v>102</v>
          </cell>
          <cell r="I197" t="str">
            <v>0.4836</v>
          </cell>
          <cell r="J197" t="str">
            <v>0.5112</v>
          </cell>
          <cell r="K197" t="str">
            <v>0.4781</v>
          </cell>
          <cell r="L197" t="str">
            <v>0.5361</v>
          </cell>
          <cell r="M197" t="str">
            <v>0.5277</v>
          </cell>
          <cell r="N197" t="str">
            <v>0.5042</v>
          </cell>
        </row>
        <row r="198">
          <cell r="A198">
            <v>213001001292</v>
          </cell>
          <cell r="B198" t="str">
            <v>INSTITUCION EDUCATIVA DE SANTA ANA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127</v>
          </cell>
          <cell r="H198" t="str">
            <v>120</v>
          </cell>
          <cell r="I198" t="str">
            <v>0.491</v>
          </cell>
          <cell r="J198" t="str">
            <v>0.5052</v>
          </cell>
          <cell r="K198" t="str">
            <v>0.4569</v>
          </cell>
          <cell r="L198" t="str">
            <v>0.533</v>
          </cell>
          <cell r="M198" t="str">
            <v>0.5225</v>
          </cell>
          <cell r="N198" t="str">
            <v>0.4985</v>
          </cell>
        </row>
        <row r="199">
          <cell r="A199">
            <v>213001001632</v>
          </cell>
          <cell r="B199" t="str">
            <v>INSTITUCION EDUCATIVA DE LETICIA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55</v>
          </cell>
          <cell r="H199" t="str">
            <v>55</v>
          </cell>
          <cell r="I199" t="str">
            <v>0.472</v>
          </cell>
          <cell r="J199" t="str">
            <v>0.4956</v>
          </cell>
          <cell r="K199" t="str">
            <v>0.4631</v>
          </cell>
          <cell r="L199" t="str">
            <v>0.5464</v>
          </cell>
          <cell r="M199" t="str">
            <v>0.5023</v>
          </cell>
          <cell r="N199" t="str">
            <v>0.4949</v>
          </cell>
        </row>
        <row r="200">
          <cell r="A200">
            <v>213001007401</v>
          </cell>
          <cell r="B200" t="str">
            <v>INSTITUCION EDUCATIVA SANTA CRUZ DEL ISLOTE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20</v>
          </cell>
          <cell r="H200" t="str">
            <v>20</v>
          </cell>
          <cell r="I200" t="str">
            <v>0.4594</v>
          </cell>
          <cell r="J200" t="str">
            <v>0.4973</v>
          </cell>
          <cell r="K200" t="str">
            <v>0.4797</v>
          </cell>
          <cell r="L200" t="str">
            <v>0.5112</v>
          </cell>
          <cell r="M200" t="str">
            <v>0.5055</v>
          </cell>
          <cell r="N200" t="str">
            <v>0.4883</v>
          </cell>
        </row>
        <row r="201">
          <cell r="A201">
            <v>213001001900</v>
          </cell>
          <cell r="B201" t="str">
            <v>I.E. DE ARARCA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48</v>
          </cell>
          <cell r="H201" t="str">
            <v>47</v>
          </cell>
          <cell r="I201" t="str">
            <v>0.441</v>
          </cell>
          <cell r="J201" t="str">
            <v>0.4645</v>
          </cell>
          <cell r="K201" t="str">
            <v>0.4501</v>
          </cell>
          <cell r="L201" t="str">
            <v>0.5286</v>
          </cell>
          <cell r="M201" t="str">
            <v>0.4946</v>
          </cell>
          <cell r="N201" t="str">
            <v>0.4729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"/>
      <sheetName val="2015"/>
      <sheetName val="2016"/>
      <sheetName val="2017"/>
      <sheetName val="2018"/>
      <sheetName val="2019"/>
      <sheetName val="2020"/>
      <sheetName val="oficiales_INDICE CLASIFICACION"/>
      <sheetName val="oficiales_Clas_2014-2020"/>
      <sheetName val="consolidado"/>
      <sheetName val="Hoja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313836000623</v>
          </cell>
          <cell r="B3" t="str">
            <v>ASPAEN GIMNASIO CARTAGENA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96</v>
          </cell>
          <cell r="H3" t="str">
            <v>95</v>
          </cell>
          <cell r="I3" t="str">
            <v>0.8986</v>
          </cell>
          <cell r="J3" t="str">
            <v>0.8915</v>
          </cell>
          <cell r="K3" t="str">
            <v>0.8798</v>
          </cell>
          <cell r="L3" t="str">
            <v>0.8766</v>
          </cell>
          <cell r="M3" t="str">
            <v>0.9415</v>
          </cell>
          <cell r="N3" t="str">
            <v>0.8909</v>
          </cell>
        </row>
        <row r="4">
          <cell r="A4">
            <v>313001008771</v>
          </cell>
          <cell r="B4" t="str">
            <v>COL.  GIMN. MOMPIANO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56</v>
          </cell>
          <cell r="H4" t="str">
            <v>55</v>
          </cell>
          <cell r="I4" t="str">
            <v>0.8935</v>
          </cell>
          <cell r="J4" t="str">
            <v>0.8723</v>
          </cell>
          <cell r="K4" t="str">
            <v>0.8904</v>
          </cell>
          <cell r="L4" t="str">
            <v>0.8796</v>
          </cell>
          <cell r="M4" t="str">
            <v>0.9203</v>
          </cell>
          <cell r="N4" t="str">
            <v>0.8868</v>
          </cell>
        </row>
        <row r="5">
          <cell r="A5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121</v>
          </cell>
          <cell r="H5" t="str">
            <v>120</v>
          </cell>
          <cell r="I5" t="str">
            <v>0.8819</v>
          </cell>
          <cell r="J5" t="str">
            <v>0.8789</v>
          </cell>
          <cell r="K5" t="str">
            <v>0.8763</v>
          </cell>
          <cell r="L5" t="str">
            <v>0.8779</v>
          </cell>
          <cell r="M5" t="str">
            <v>0.9313</v>
          </cell>
          <cell r="N5" t="str">
            <v>0.8828</v>
          </cell>
        </row>
        <row r="6">
          <cell r="A6">
            <v>313001004768</v>
          </cell>
          <cell r="B6" t="str">
            <v>COLEGIO BRITANICO DE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73</v>
          </cell>
          <cell r="H6" t="str">
            <v>71</v>
          </cell>
          <cell r="I6" t="str">
            <v>0.8682</v>
          </cell>
          <cell r="J6" t="str">
            <v>0.8683</v>
          </cell>
          <cell r="K6" t="str">
            <v>0.88</v>
          </cell>
          <cell r="L6" t="str">
            <v>0.8741</v>
          </cell>
          <cell r="M6" t="str">
            <v>0.9497</v>
          </cell>
          <cell r="N6" t="str">
            <v>0.8786</v>
          </cell>
        </row>
        <row r="7">
          <cell r="A7">
            <v>313001007058</v>
          </cell>
          <cell r="B7" t="str">
            <v>CENTRO DE EDUCACION EL RECREO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79</v>
          </cell>
          <cell r="H7" t="str">
            <v>79</v>
          </cell>
          <cell r="I7" t="str">
            <v>0.886</v>
          </cell>
          <cell r="J7" t="str">
            <v>0.8557</v>
          </cell>
          <cell r="K7" t="str">
            <v>0.8553</v>
          </cell>
          <cell r="L7" t="str">
            <v>0.8727</v>
          </cell>
          <cell r="M7" t="str">
            <v>0.8864</v>
          </cell>
          <cell r="N7" t="str">
            <v>0.8689</v>
          </cell>
        </row>
        <row r="8">
          <cell r="A8">
            <v>313836000348</v>
          </cell>
          <cell r="B8" t="str">
            <v>ASPAEN GIMNASIO CARTAGENA DE INDIAS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91</v>
          </cell>
          <cell r="H8" t="str">
            <v>79</v>
          </cell>
          <cell r="I8" t="str">
            <v>0.8654</v>
          </cell>
          <cell r="J8" t="str">
            <v>0.8604</v>
          </cell>
          <cell r="K8" t="str">
            <v>0.8574</v>
          </cell>
          <cell r="L8" t="str">
            <v>0.8594</v>
          </cell>
          <cell r="M8" t="str">
            <v>0.9422</v>
          </cell>
          <cell r="N8" t="str">
            <v>0.8669</v>
          </cell>
        </row>
        <row r="9">
          <cell r="A9">
            <v>313001012515</v>
          </cell>
          <cell r="B9" t="str">
            <v>CORPORACION EDUCATIVA LA CONCEPCION (COL)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32</v>
          </cell>
          <cell r="H9" t="str">
            <v>32</v>
          </cell>
          <cell r="I9" t="str">
            <v>0.8839</v>
          </cell>
          <cell r="J9" t="str">
            <v>0.8528</v>
          </cell>
          <cell r="K9" t="str">
            <v>0.8568</v>
          </cell>
          <cell r="L9" t="str">
            <v>0.8579</v>
          </cell>
          <cell r="M9" t="str">
            <v>0.9017</v>
          </cell>
          <cell r="N9" t="str">
            <v>0.8658</v>
          </cell>
        </row>
        <row r="10">
          <cell r="A10">
            <v>313001006485</v>
          </cell>
          <cell r="B10" t="str">
            <v>CORPORACION EDUCATIVA COLEGIO ALTER ALTERIS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93</v>
          </cell>
          <cell r="H10" t="str">
            <v>93</v>
          </cell>
          <cell r="I10" t="str">
            <v>0.8637</v>
          </cell>
          <cell r="J10" t="str">
            <v>0.8559</v>
          </cell>
          <cell r="K10" t="str">
            <v>0.8526</v>
          </cell>
          <cell r="L10" t="str">
            <v>0.8673</v>
          </cell>
          <cell r="M10" t="str">
            <v>0.9003</v>
          </cell>
          <cell r="N10" t="str">
            <v>0.863</v>
          </cell>
        </row>
        <row r="11">
          <cell r="A11">
            <v>313001003931</v>
          </cell>
          <cell r="B11" t="str">
            <v>COLEGIO JORGE WASHINGTON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140</v>
          </cell>
          <cell r="H11" t="str">
            <v>130</v>
          </cell>
          <cell r="I11" t="str">
            <v>0.8687</v>
          </cell>
          <cell r="J11" t="str">
            <v>0.8543</v>
          </cell>
          <cell r="K11" t="str">
            <v>0.8474</v>
          </cell>
          <cell r="L11" t="str">
            <v>0.8526</v>
          </cell>
          <cell r="M11" t="str">
            <v>0.9479</v>
          </cell>
          <cell r="N11" t="str">
            <v>0.8629</v>
          </cell>
        </row>
        <row r="12">
          <cell r="A12">
            <v>313001008429</v>
          </cell>
          <cell r="B12" t="str">
            <v>CENT. DE ENSE?ANZA PRECOZ  NUEVO MUNDO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25</v>
          </cell>
          <cell r="H12" t="str">
            <v>25</v>
          </cell>
          <cell r="I12" t="str">
            <v>0.8696</v>
          </cell>
          <cell r="J12" t="str">
            <v>0.8578</v>
          </cell>
          <cell r="K12" t="str">
            <v>0.8464</v>
          </cell>
          <cell r="L12" t="str">
            <v>0.8732</v>
          </cell>
          <cell r="M12" t="str">
            <v>0.8721</v>
          </cell>
          <cell r="N12" t="str">
            <v>0.8625</v>
          </cell>
        </row>
        <row r="13">
          <cell r="A13">
            <v>313001002277</v>
          </cell>
          <cell r="B13" t="str">
            <v>COL.  MONTESSORI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169</v>
          </cell>
          <cell r="H13" t="str">
            <v>156</v>
          </cell>
          <cell r="I13" t="str">
            <v>0.8402</v>
          </cell>
          <cell r="J13" t="str">
            <v>0.8234</v>
          </cell>
          <cell r="K13" t="str">
            <v>0.8483</v>
          </cell>
          <cell r="L13" t="str">
            <v>0.8489</v>
          </cell>
          <cell r="M13" t="str">
            <v>0.92</v>
          </cell>
          <cell r="N13" t="str">
            <v>0.8464</v>
          </cell>
        </row>
        <row r="14">
          <cell r="A14">
            <v>313001000592</v>
          </cell>
          <cell r="B14" t="str">
            <v>GIMN. LUJAN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47</v>
          </cell>
          <cell r="H14" t="str">
            <v>47</v>
          </cell>
          <cell r="I14" t="str">
            <v>0.8587</v>
          </cell>
          <cell r="J14" t="str">
            <v>0.8269</v>
          </cell>
          <cell r="K14" t="str">
            <v>0.8261</v>
          </cell>
          <cell r="L14" t="str">
            <v>0.8584</v>
          </cell>
          <cell r="M14" t="str">
            <v>0.8449</v>
          </cell>
          <cell r="N14" t="str">
            <v>0.8427</v>
          </cell>
        </row>
        <row r="15">
          <cell r="A15">
            <v>313001013651</v>
          </cell>
          <cell r="B15" t="str">
            <v>COLEGIO INTEGRAL DEL NORTE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63</v>
          </cell>
          <cell r="H15" t="str">
            <v>63</v>
          </cell>
          <cell r="I15" t="str">
            <v>0.852</v>
          </cell>
          <cell r="J15" t="str">
            <v>0.831</v>
          </cell>
          <cell r="K15" t="str">
            <v>0.8364</v>
          </cell>
          <cell r="L15" t="str">
            <v>0.8497</v>
          </cell>
          <cell r="M15" t="str">
            <v>0.8188</v>
          </cell>
          <cell r="N15" t="str">
            <v>0.8405</v>
          </cell>
        </row>
        <row r="16">
          <cell r="A16">
            <v>313001005705</v>
          </cell>
          <cell r="B16" t="str">
            <v>COLEGIO INTERNACIONAL CARTAGENA   (COL INTER SCHOOL CABAÑI)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51</v>
          </cell>
          <cell r="H16" t="str">
            <v>42</v>
          </cell>
          <cell r="I16" t="str">
            <v>0.8359</v>
          </cell>
          <cell r="J16" t="str">
            <v>0.8329</v>
          </cell>
          <cell r="K16" t="str">
            <v>0.8223</v>
          </cell>
          <cell r="L16" t="str">
            <v>0.8421</v>
          </cell>
          <cell r="M16" t="str">
            <v>0.9121</v>
          </cell>
          <cell r="N16" t="str">
            <v>0.8394</v>
          </cell>
        </row>
        <row r="17">
          <cell r="A17">
            <v>313001000215</v>
          </cell>
          <cell r="B17" t="str">
            <v>GIMN. NUEVA GRANADA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56</v>
          </cell>
          <cell r="H17" t="str">
            <v>56</v>
          </cell>
          <cell r="I17" t="str">
            <v>0.8364</v>
          </cell>
          <cell r="J17" t="str">
            <v>0.8292</v>
          </cell>
          <cell r="K17" t="str">
            <v>0.8288</v>
          </cell>
          <cell r="L17" t="str">
            <v>0.8377</v>
          </cell>
          <cell r="M17" t="str">
            <v>0.859</v>
          </cell>
          <cell r="N17" t="str">
            <v>0.835</v>
          </cell>
        </row>
        <row r="18">
          <cell r="A18">
            <v>313001028868</v>
          </cell>
          <cell r="B18" t="str">
            <v>COL. BILINGUE DE CARTAGENA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44</v>
          </cell>
          <cell r="H18" t="str">
            <v>44</v>
          </cell>
          <cell r="I18" t="str">
            <v>0.835</v>
          </cell>
          <cell r="J18" t="str">
            <v>0.7975</v>
          </cell>
          <cell r="K18" t="str">
            <v>0.8199</v>
          </cell>
          <cell r="L18" t="str">
            <v>0.8414</v>
          </cell>
          <cell r="M18" t="str">
            <v>0.8918</v>
          </cell>
          <cell r="N18" t="str">
            <v>0.8287</v>
          </cell>
        </row>
        <row r="19">
          <cell r="A19">
            <v>313001009328</v>
          </cell>
          <cell r="B19" t="str">
            <v>GIMN. MODERNO DE CARTAGENA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71</v>
          </cell>
          <cell r="H19" t="str">
            <v>71</v>
          </cell>
          <cell r="I19" t="str">
            <v>0.837</v>
          </cell>
          <cell r="J19" t="str">
            <v>0.804</v>
          </cell>
          <cell r="K19" t="str">
            <v>0.8139</v>
          </cell>
          <cell r="L19" t="str">
            <v>0.8204</v>
          </cell>
          <cell r="M19" t="str">
            <v>0.8555</v>
          </cell>
          <cell r="N19" t="str">
            <v>0.8216</v>
          </cell>
        </row>
        <row r="20">
          <cell r="A20">
            <v>313001000916</v>
          </cell>
          <cell r="B20" t="str">
            <v>COL. DE LA ESPERANZA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80</v>
          </cell>
          <cell r="H20" t="str">
            <v>80</v>
          </cell>
          <cell r="I20" t="str">
            <v>0.8268</v>
          </cell>
          <cell r="J20" t="str">
            <v>0.8025</v>
          </cell>
          <cell r="K20" t="str">
            <v>0.8133</v>
          </cell>
          <cell r="L20" t="str">
            <v>0.8278</v>
          </cell>
          <cell r="M20" t="str">
            <v>0.8469</v>
          </cell>
          <cell r="N20" t="str">
            <v>0.8199</v>
          </cell>
        </row>
        <row r="21">
          <cell r="A21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68</v>
          </cell>
          <cell r="H21" t="str">
            <v>68</v>
          </cell>
          <cell r="I21" t="str">
            <v>0.8288</v>
          </cell>
          <cell r="J21" t="str">
            <v>0.8078</v>
          </cell>
          <cell r="K21" t="str">
            <v>0.7935</v>
          </cell>
          <cell r="L21" t="str">
            <v>0.8299</v>
          </cell>
          <cell r="M21" t="str">
            <v>0.8449</v>
          </cell>
          <cell r="N21" t="str">
            <v>0.8173</v>
          </cell>
        </row>
        <row r="22">
          <cell r="A22">
            <v>313001000541</v>
          </cell>
          <cell r="B22" t="str">
            <v>COL. LA ANUNCIACION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121</v>
          </cell>
          <cell r="H22" t="str">
            <v>121</v>
          </cell>
          <cell r="I22" t="str">
            <v>0.8102</v>
          </cell>
          <cell r="J22" t="str">
            <v>0.8028</v>
          </cell>
          <cell r="K22" t="str">
            <v>0.8102</v>
          </cell>
          <cell r="L22" t="str">
            <v>0.8316</v>
          </cell>
          <cell r="M22" t="str">
            <v>0.8263</v>
          </cell>
          <cell r="N22" t="str">
            <v>0.8147</v>
          </cell>
        </row>
        <row r="23">
          <cell r="A23">
            <v>313001001050</v>
          </cell>
          <cell r="B23" t="str">
            <v>COL. BIFFI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336</v>
          </cell>
          <cell r="H23" t="str">
            <v>334</v>
          </cell>
          <cell r="I23" t="str">
            <v>0.8026</v>
          </cell>
          <cell r="J23" t="str">
            <v>0.7922</v>
          </cell>
          <cell r="K23" t="str">
            <v>0.8198</v>
          </cell>
          <cell r="L23" t="str">
            <v>0.8291</v>
          </cell>
          <cell r="M23" t="str">
            <v>0.8193</v>
          </cell>
          <cell r="N23" t="str">
            <v>0.8116</v>
          </cell>
        </row>
        <row r="24">
          <cell r="A24">
            <v>313001003095</v>
          </cell>
          <cell r="B24" t="str">
            <v>CIUDAD ESCOLAR DE COMFENALCO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846</v>
          </cell>
          <cell r="H24" t="str">
            <v>845</v>
          </cell>
          <cell r="I24" t="str">
            <v>0.8227</v>
          </cell>
          <cell r="J24" t="str">
            <v>0.8206</v>
          </cell>
          <cell r="K24" t="str">
            <v>0.7903</v>
          </cell>
          <cell r="L24" t="str">
            <v>0.8172</v>
          </cell>
          <cell r="M24" t="str">
            <v>0.7962</v>
          </cell>
          <cell r="N24" t="str">
            <v>0.8114</v>
          </cell>
        </row>
        <row r="25">
          <cell r="A25">
            <v>313001005985</v>
          </cell>
          <cell r="B25" t="str">
            <v>COLEGIO LOS ANGELES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48</v>
          </cell>
          <cell r="H25" t="str">
            <v>46</v>
          </cell>
          <cell r="I25" t="str">
            <v>0.8486</v>
          </cell>
          <cell r="J25" t="str">
            <v>0.7967</v>
          </cell>
          <cell r="K25" t="str">
            <v>0.7837</v>
          </cell>
          <cell r="L25" t="str">
            <v>0.8097</v>
          </cell>
          <cell r="M25" t="str">
            <v>0.8254</v>
          </cell>
          <cell r="N25" t="str">
            <v>0.8109</v>
          </cell>
        </row>
        <row r="26">
          <cell r="A26">
            <v>313001006698</v>
          </cell>
          <cell r="B26" t="str">
            <v>COL. EL DIVINO SALVADOR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51</v>
          </cell>
          <cell r="H26" t="str">
            <v>50</v>
          </cell>
          <cell r="I26" t="str">
            <v>0.8355</v>
          </cell>
          <cell r="J26" t="str">
            <v>0.7916</v>
          </cell>
          <cell r="K26" t="str">
            <v>0.7779</v>
          </cell>
          <cell r="L26" t="str">
            <v>0.8108</v>
          </cell>
          <cell r="M26" t="str">
            <v>0.8343</v>
          </cell>
          <cell r="N26" t="str">
            <v>0.8063</v>
          </cell>
        </row>
        <row r="27">
          <cell r="A27">
            <v>313001000924</v>
          </cell>
          <cell r="B27" t="str">
            <v>COL. SALESIANO SAN PEDRO CLAVER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436</v>
          </cell>
          <cell r="H27" t="str">
            <v>421</v>
          </cell>
          <cell r="I27" t="str">
            <v>0.8069</v>
          </cell>
          <cell r="J27" t="str">
            <v>0.7909</v>
          </cell>
          <cell r="K27" t="str">
            <v>0.7995</v>
          </cell>
          <cell r="L27" t="str">
            <v>0.8126</v>
          </cell>
          <cell r="M27" t="str">
            <v>0.8395</v>
          </cell>
          <cell r="N27" t="str">
            <v>0.8053</v>
          </cell>
        </row>
        <row r="28">
          <cell r="A28">
            <v>313001005276</v>
          </cell>
          <cell r="B28" t="str">
            <v>COL. COMFAMILIAR C/GENA.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240</v>
          </cell>
          <cell r="H28" t="str">
            <v>237</v>
          </cell>
          <cell r="I28" t="str">
            <v>0.7986</v>
          </cell>
          <cell r="J28" t="str">
            <v>0.7918</v>
          </cell>
          <cell r="K28" t="str">
            <v>0.8062</v>
          </cell>
          <cell r="L28" t="str">
            <v>0.8236</v>
          </cell>
          <cell r="M28" t="str">
            <v>0.7944</v>
          </cell>
          <cell r="N28" t="str">
            <v>0.8042</v>
          </cell>
        </row>
        <row r="29">
          <cell r="A29">
            <v>313001029523</v>
          </cell>
          <cell r="B29" t="str">
            <v>GIMN. BILINGÜE ALTAMAR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96</v>
          </cell>
          <cell r="H29" t="str">
            <v>92</v>
          </cell>
          <cell r="I29" t="str">
            <v>0.7943</v>
          </cell>
          <cell r="J29" t="str">
            <v>0.8046</v>
          </cell>
          <cell r="K29" t="str">
            <v>0.7748</v>
          </cell>
          <cell r="L29" t="str">
            <v>0.8165</v>
          </cell>
          <cell r="M29" t="str">
            <v>0.873</v>
          </cell>
          <cell r="N29" t="str">
            <v>0.8034</v>
          </cell>
        </row>
        <row r="30">
          <cell r="A30">
            <v>313001001165</v>
          </cell>
          <cell r="B30" t="str">
            <v>COL. EL CARMELO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36</v>
          </cell>
          <cell r="H30" t="str">
            <v>36</v>
          </cell>
          <cell r="I30" t="str">
            <v>0.7953</v>
          </cell>
          <cell r="J30" t="str">
            <v>0.7857</v>
          </cell>
          <cell r="K30" t="str">
            <v>0.7903</v>
          </cell>
          <cell r="L30" t="str">
            <v>0.816</v>
          </cell>
          <cell r="M30" t="str">
            <v>0.879</v>
          </cell>
          <cell r="N30" t="str">
            <v>0.8031</v>
          </cell>
        </row>
        <row r="31">
          <cell r="A31">
            <v>313001007091</v>
          </cell>
          <cell r="B31" t="str">
            <v>COL. MODERNO DEL NORTE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229</v>
          </cell>
          <cell r="H31" t="str">
            <v>228</v>
          </cell>
          <cell r="I31" t="str">
            <v>0.8076</v>
          </cell>
          <cell r="J31" t="str">
            <v>0.8177</v>
          </cell>
          <cell r="K31" t="str">
            <v>0.7837</v>
          </cell>
          <cell r="L31" t="str">
            <v>0.8063</v>
          </cell>
          <cell r="M31" t="str">
            <v>0.7898</v>
          </cell>
          <cell r="N31" t="str">
            <v>0.8027</v>
          </cell>
        </row>
        <row r="32">
          <cell r="A32">
            <v>313001002421</v>
          </cell>
          <cell r="B32" t="str">
            <v>COL. NAVAL DE CRESPO - Sede Única</v>
          </cell>
          <cell r="C32" t="str">
            <v>Establecimiento</v>
          </cell>
          <cell r="D32" t="str">
            <v>CARTAGENA DE INDIAS (BOLIVAR)</v>
          </cell>
          <cell r="E32" t="str">
            <v>OFICIAL</v>
          </cell>
          <cell r="F32" t="str">
            <v>A+</v>
          </cell>
          <cell r="G32" t="str">
            <v>88</v>
          </cell>
          <cell r="H32" t="str">
            <v>88</v>
          </cell>
          <cell r="I32" t="str">
            <v>0.8005</v>
          </cell>
          <cell r="J32" t="str">
            <v>0.7993</v>
          </cell>
          <cell r="K32" t="str">
            <v>0.785</v>
          </cell>
          <cell r="L32" t="str">
            <v>0.8084</v>
          </cell>
          <cell r="M32" t="str">
            <v>0.7953</v>
          </cell>
          <cell r="N32" t="str">
            <v>0.7981</v>
          </cell>
        </row>
        <row r="33">
          <cell r="A33">
            <v>313001000622</v>
          </cell>
          <cell r="B33" t="str">
            <v>COL. DE LA SALLE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310</v>
          </cell>
          <cell r="H33" t="str">
            <v>308</v>
          </cell>
          <cell r="I33" t="str">
            <v>0.8002</v>
          </cell>
          <cell r="J33" t="str">
            <v>0.7835</v>
          </cell>
          <cell r="K33" t="str">
            <v>0.7757</v>
          </cell>
          <cell r="L33" t="str">
            <v>0.8122</v>
          </cell>
          <cell r="M33" t="str">
            <v>0.8566</v>
          </cell>
          <cell r="N33" t="str">
            <v>0.7978</v>
          </cell>
        </row>
        <row r="34">
          <cell r="A34">
            <v>313001029353</v>
          </cell>
          <cell r="B34" t="str">
            <v>CORPORACION BEVERLY HILLS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41</v>
          </cell>
          <cell r="H34" t="str">
            <v>39</v>
          </cell>
          <cell r="I34" t="str">
            <v>0.7909</v>
          </cell>
          <cell r="J34" t="str">
            <v>0.7468</v>
          </cell>
          <cell r="K34" t="str">
            <v>0.7826</v>
          </cell>
          <cell r="L34" t="str">
            <v>0.8066</v>
          </cell>
          <cell r="M34" t="str">
            <v>0.8319</v>
          </cell>
          <cell r="N34" t="str">
            <v>0.7856</v>
          </cell>
        </row>
        <row r="35">
          <cell r="A35">
            <v>313001012281</v>
          </cell>
          <cell r="B35" t="str">
            <v>COL. SANTO TOMAS DE AQUINO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35</v>
          </cell>
          <cell r="H35" t="str">
            <v>35</v>
          </cell>
          <cell r="I35" t="str">
            <v>0.7801</v>
          </cell>
          <cell r="J35" t="str">
            <v>0.7807</v>
          </cell>
          <cell r="K35" t="str">
            <v>0.7649</v>
          </cell>
          <cell r="L35" t="str">
            <v>0.7999</v>
          </cell>
          <cell r="M35" t="str">
            <v>0.8158</v>
          </cell>
          <cell r="N35" t="str">
            <v>0.7841</v>
          </cell>
        </row>
        <row r="36">
          <cell r="A36">
            <v>313001001190</v>
          </cell>
          <cell r="B36" t="str">
            <v>CORPORACION COLEGIO LATINOAMERICANO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93</v>
          </cell>
          <cell r="H36" t="str">
            <v>83</v>
          </cell>
          <cell r="I36" t="str">
            <v>0.7672</v>
          </cell>
          <cell r="J36" t="str">
            <v>0.7983</v>
          </cell>
          <cell r="K36" t="str">
            <v>0.7578</v>
          </cell>
          <cell r="L36" t="str">
            <v>0.8061</v>
          </cell>
          <cell r="M36" t="str">
            <v>0.8042</v>
          </cell>
          <cell r="N36" t="str">
            <v>0.784</v>
          </cell>
        </row>
        <row r="37">
          <cell r="A37">
            <v>313001001076</v>
          </cell>
          <cell r="B37" t="str">
            <v>COL. NTRA. SE?ORA DE LA CANDELARIA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164</v>
          </cell>
          <cell r="H37" t="str">
            <v>164</v>
          </cell>
          <cell r="I37" t="str">
            <v>0.7725</v>
          </cell>
          <cell r="J37" t="str">
            <v>0.7718</v>
          </cell>
          <cell r="K37" t="str">
            <v>0.7612</v>
          </cell>
          <cell r="L37" t="str">
            <v>0.8062</v>
          </cell>
          <cell r="M37" t="str">
            <v>0.8006</v>
          </cell>
          <cell r="N37" t="str">
            <v>0.7797</v>
          </cell>
        </row>
        <row r="38">
          <cell r="A38">
            <v>313001007872</v>
          </cell>
          <cell r="B38" t="str">
            <v>GIMNASIO CERVANTES DE CARTAGENA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224</v>
          </cell>
          <cell r="H38" t="str">
            <v>221</v>
          </cell>
          <cell r="I38" t="str">
            <v>0.7619</v>
          </cell>
          <cell r="J38" t="str">
            <v>0.77</v>
          </cell>
          <cell r="K38" t="str">
            <v>0.7777</v>
          </cell>
          <cell r="L38" t="str">
            <v>0.7988</v>
          </cell>
          <cell r="M38" t="str">
            <v>0.7593</v>
          </cell>
          <cell r="N38" t="str">
            <v>0.7757</v>
          </cell>
        </row>
        <row r="39">
          <cell r="A39">
            <v>313001000975</v>
          </cell>
          <cell r="B39" t="str">
            <v>COL. EUCARISTICO NTRA. SRA. DEL CARMEN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138</v>
          </cell>
          <cell r="H39" t="str">
            <v>138</v>
          </cell>
          <cell r="I39" t="str">
            <v>0.7928</v>
          </cell>
          <cell r="J39" t="str">
            <v>0.7535</v>
          </cell>
          <cell r="K39" t="str">
            <v>0.7442</v>
          </cell>
          <cell r="L39" t="str">
            <v>0.792</v>
          </cell>
          <cell r="M39" t="str">
            <v>0.8002</v>
          </cell>
          <cell r="N39" t="str">
            <v>0.7729</v>
          </cell>
        </row>
        <row r="40">
          <cell r="A40">
            <v>313001001068</v>
          </cell>
          <cell r="B40" t="str">
            <v>COL. EUCARISTICO DE SANTA TERESA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159</v>
          </cell>
          <cell r="H40" t="str">
            <v>141</v>
          </cell>
          <cell r="I40" t="str">
            <v>0.7665</v>
          </cell>
          <cell r="J40" t="str">
            <v>0.749</v>
          </cell>
          <cell r="K40" t="str">
            <v>0.7489</v>
          </cell>
          <cell r="L40" t="str">
            <v>0.789</v>
          </cell>
          <cell r="M40" t="str">
            <v>0.8389</v>
          </cell>
          <cell r="N40" t="str">
            <v>0.7692</v>
          </cell>
        </row>
        <row r="41">
          <cell r="A41">
            <v>113001003053</v>
          </cell>
          <cell r="B41" t="str">
            <v>INSTITUCION EDUCATIVA SOLEDAD ACOSTA DE SAMPER - Sede Única</v>
          </cell>
          <cell r="C41" t="str">
            <v>Establecimiento</v>
          </cell>
          <cell r="D41" t="str">
            <v>CARTAGENA DE INDIAS (BOLIVAR)</v>
          </cell>
          <cell r="E41" t="str">
            <v>OFICIAL</v>
          </cell>
          <cell r="F41" t="str">
            <v>A</v>
          </cell>
          <cell r="G41" t="str">
            <v>970</v>
          </cell>
          <cell r="H41" t="str">
            <v>964</v>
          </cell>
          <cell r="I41" t="str">
            <v>0.7585</v>
          </cell>
          <cell r="J41" t="str">
            <v>0.7556</v>
          </cell>
          <cell r="K41" t="str">
            <v>0.7645</v>
          </cell>
          <cell r="L41" t="str">
            <v>0.788</v>
          </cell>
          <cell r="M41" t="str">
            <v>0.7513</v>
          </cell>
          <cell r="N41" t="str">
            <v>0.7655</v>
          </cell>
        </row>
        <row r="42">
          <cell r="A42">
            <v>313001008399</v>
          </cell>
          <cell r="B42" t="str">
            <v>CENTRO EDUCATIVO LAS PALMERAS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67</v>
          </cell>
          <cell r="H42" t="str">
            <v>67</v>
          </cell>
          <cell r="I42" t="str">
            <v>0.7655</v>
          </cell>
          <cell r="J42" t="str">
            <v>0.7499</v>
          </cell>
          <cell r="K42" t="str">
            <v>0.7394</v>
          </cell>
          <cell r="L42" t="str">
            <v>0.7885</v>
          </cell>
          <cell r="M42" t="str">
            <v>0.7329</v>
          </cell>
          <cell r="N42" t="str">
            <v>0.7587</v>
          </cell>
        </row>
        <row r="43">
          <cell r="A43">
            <v>313001009361</v>
          </cell>
          <cell r="B43" t="str">
            <v>COL. MODELO DE LA COSTA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54</v>
          </cell>
          <cell r="H43" t="str">
            <v>53</v>
          </cell>
          <cell r="I43" t="str">
            <v>0.7272</v>
          </cell>
          <cell r="J43" t="str">
            <v>0.7366</v>
          </cell>
          <cell r="K43" t="str">
            <v>0.7621</v>
          </cell>
          <cell r="L43" t="str">
            <v>0.7785</v>
          </cell>
          <cell r="M43" t="str">
            <v>0.7704</v>
          </cell>
          <cell r="N43" t="str">
            <v>0.7526</v>
          </cell>
        </row>
        <row r="44">
          <cell r="A44">
            <v>313001000240</v>
          </cell>
          <cell r="B44" t="str">
            <v>INST. EDUC. NUEVA AMERICA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101</v>
          </cell>
          <cell r="H44" t="str">
            <v>93</v>
          </cell>
          <cell r="I44" t="str">
            <v>0.7442</v>
          </cell>
          <cell r="J44" t="str">
            <v>0.7652</v>
          </cell>
          <cell r="K44" t="str">
            <v>0.7209</v>
          </cell>
          <cell r="L44" t="str">
            <v>0.7665</v>
          </cell>
          <cell r="M44" t="str">
            <v>0.7568</v>
          </cell>
          <cell r="N44" t="str">
            <v>0.7498</v>
          </cell>
        </row>
        <row r="45">
          <cell r="A45">
            <v>113001001719</v>
          </cell>
          <cell r="B45" t="str">
            <v>INSTITUCION EDUCATIVA PROMOCION SOCIAL DE C/GENA.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463</v>
          </cell>
          <cell r="H45" t="str">
            <v>458</v>
          </cell>
          <cell r="I45" t="str">
            <v>0.7499</v>
          </cell>
          <cell r="J45" t="str">
            <v>0.7367</v>
          </cell>
          <cell r="K45" t="str">
            <v>0.7139</v>
          </cell>
          <cell r="L45" t="str">
            <v>0.7729</v>
          </cell>
          <cell r="M45" t="str">
            <v>0.7247</v>
          </cell>
          <cell r="N45" t="str">
            <v>0.7419</v>
          </cell>
        </row>
        <row r="46">
          <cell r="A46">
            <v>113001003771</v>
          </cell>
          <cell r="B46" t="str">
            <v>INSTITUCION EDUCATIVA LAS GAVIOTAS - Sede Única</v>
          </cell>
          <cell r="C46" t="str">
            <v>Establecimiento</v>
          </cell>
          <cell r="D46" t="str">
            <v>CARTAGENA DE INDIAS (BOLIVAR)</v>
          </cell>
          <cell r="E46" t="str">
            <v>OFICIAL</v>
          </cell>
          <cell r="F46" t="str">
            <v>A</v>
          </cell>
          <cell r="G46" t="str">
            <v>314</v>
          </cell>
          <cell r="H46" t="str">
            <v>308</v>
          </cell>
          <cell r="I46" t="str">
            <v>0.7457</v>
          </cell>
          <cell r="J46" t="str">
            <v>0.7436</v>
          </cell>
          <cell r="K46" t="str">
            <v>0.7112</v>
          </cell>
          <cell r="L46" t="str">
            <v>0.7586</v>
          </cell>
          <cell r="M46" t="str">
            <v>0.7143</v>
          </cell>
          <cell r="N46" t="str">
            <v>0.7378</v>
          </cell>
        </row>
        <row r="47">
          <cell r="A47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229</v>
          </cell>
          <cell r="H47" t="str">
            <v>227</v>
          </cell>
          <cell r="I47" t="str">
            <v>0.731</v>
          </cell>
          <cell r="J47" t="str">
            <v>0.706</v>
          </cell>
          <cell r="K47" t="str">
            <v>0.7183</v>
          </cell>
          <cell r="L47" t="str">
            <v>0.7727</v>
          </cell>
          <cell r="M47" t="str">
            <v>0.7668</v>
          </cell>
          <cell r="N47" t="str">
            <v>0.7347</v>
          </cell>
        </row>
        <row r="48">
          <cell r="A48">
            <v>313001002251</v>
          </cell>
          <cell r="B48" t="str">
            <v>COL. NTRA. SRA. DE FATIMA DE LA POL NAL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89</v>
          </cell>
          <cell r="H48" t="str">
            <v>87</v>
          </cell>
          <cell r="I48" t="str">
            <v>0.714</v>
          </cell>
          <cell r="J48" t="str">
            <v>0.7335</v>
          </cell>
          <cell r="K48" t="str">
            <v>0.7275</v>
          </cell>
          <cell r="L48" t="str">
            <v>0.7574</v>
          </cell>
          <cell r="M48" t="str">
            <v>0.7516</v>
          </cell>
          <cell r="N48" t="str">
            <v>0.7345</v>
          </cell>
        </row>
        <row r="49">
          <cell r="A49">
            <v>113001013814</v>
          </cell>
          <cell r="B49" t="str">
            <v>INSTITUCION EDUCATIVA BERTHA GEDEON DE BALADI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236</v>
          </cell>
          <cell r="H49" t="str">
            <v>228</v>
          </cell>
          <cell r="I49" t="str">
            <v>0.7447</v>
          </cell>
          <cell r="J49" t="str">
            <v>0.7321</v>
          </cell>
          <cell r="K49" t="str">
            <v>0.6902</v>
          </cell>
          <cell r="L49" t="str">
            <v>0.7612</v>
          </cell>
          <cell r="M49" t="str">
            <v>0.741</v>
          </cell>
          <cell r="N49" t="str">
            <v>0.7328</v>
          </cell>
        </row>
        <row r="50">
          <cell r="A50">
            <v>313001013279</v>
          </cell>
          <cell r="B50" t="str">
            <v>INSTITUTO SIGMUND FREUD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177</v>
          </cell>
          <cell r="H50" t="str">
            <v>177</v>
          </cell>
          <cell r="I50" t="str">
            <v>0.7151</v>
          </cell>
          <cell r="J50" t="str">
            <v>0.7192</v>
          </cell>
          <cell r="K50" t="str">
            <v>0.7035</v>
          </cell>
          <cell r="L50" t="str">
            <v>0.7559</v>
          </cell>
          <cell r="M50" t="str">
            <v>0.7545</v>
          </cell>
          <cell r="N50" t="str">
            <v>0.7258</v>
          </cell>
        </row>
        <row r="51">
          <cell r="A51">
            <v>313001029337</v>
          </cell>
          <cell r="B51" t="str">
            <v>COLEGIO GORETTI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83</v>
          </cell>
          <cell r="H51" t="str">
            <v>76</v>
          </cell>
          <cell r="I51" t="str">
            <v>0.692</v>
          </cell>
          <cell r="J51" t="str">
            <v>0.7127</v>
          </cell>
          <cell r="K51" t="str">
            <v>0.7268</v>
          </cell>
          <cell r="L51" t="str">
            <v>0.7574</v>
          </cell>
          <cell r="M51" t="str">
            <v>0.7502</v>
          </cell>
          <cell r="N51" t="str">
            <v>0.7244</v>
          </cell>
        </row>
        <row r="52">
          <cell r="A52">
            <v>113001003061</v>
          </cell>
          <cell r="B52" t="str">
            <v>INSTITUCION EDUCATIVA HERMANO ANTONIO RAMOS DE LA SALLE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195</v>
          </cell>
          <cell r="H52" t="str">
            <v>183</v>
          </cell>
          <cell r="I52" t="str">
            <v>0.7293</v>
          </cell>
          <cell r="J52" t="str">
            <v>0.7038</v>
          </cell>
          <cell r="K52" t="str">
            <v>0.6928</v>
          </cell>
          <cell r="L52" t="str">
            <v>0.7641</v>
          </cell>
          <cell r="M52" t="str">
            <v>0.739</v>
          </cell>
          <cell r="N52" t="str">
            <v>0.7237</v>
          </cell>
        </row>
        <row r="53">
          <cell r="A53">
            <v>313001002714</v>
          </cell>
          <cell r="B53" t="str">
            <v>INSTITUCION EDUCATIVA MARIA AUXILIADORA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A</v>
          </cell>
          <cell r="G53" t="str">
            <v>121</v>
          </cell>
          <cell r="H53" t="str">
            <v>120</v>
          </cell>
          <cell r="I53" t="str">
            <v>0.7178</v>
          </cell>
          <cell r="J53" t="str">
            <v>0.7176</v>
          </cell>
          <cell r="K53" t="str">
            <v>0.6973</v>
          </cell>
          <cell r="L53" t="str">
            <v>0.7548</v>
          </cell>
          <cell r="M53" t="str">
            <v>0.7171</v>
          </cell>
          <cell r="N53" t="str">
            <v>0.7215</v>
          </cell>
        </row>
        <row r="54">
          <cell r="A54">
            <v>113001002979</v>
          </cell>
          <cell r="B54" t="str">
            <v>INSTITUCION EDUCATIVA LA MILAGROSA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77</v>
          </cell>
          <cell r="H54" t="str">
            <v>74</v>
          </cell>
          <cell r="I54" t="str">
            <v>0.7033</v>
          </cell>
          <cell r="J54" t="str">
            <v>0.7007</v>
          </cell>
          <cell r="K54" t="str">
            <v>0.7315</v>
          </cell>
          <cell r="L54" t="str">
            <v>0.7443</v>
          </cell>
          <cell r="M54" t="str">
            <v>0.6967</v>
          </cell>
          <cell r="N54" t="str">
            <v>0.7182</v>
          </cell>
        </row>
        <row r="55">
          <cell r="A55">
            <v>313001005845</v>
          </cell>
          <cell r="B55" t="str">
            <v>COL PILAR DEL SABER (ANTES JARD. INF. PIOLIN)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39</v>
          </cell>
          <cell r="H55" t="str">
            <v>39</v>
          </cell>
          <cell r="I55" t="str">
            <v>0.6998</v>
          </cell>
          <cell r="J55" t="str">
            <v>0.694</v>
          </cell>
          <cell r="K55" t="str">
            <v>0.7018</v>
          </cell>
          <cell r="L55" t="str">
            <v>0.7643</v>
          </cell>
          <cell r="M55" t="str">
            <v>0.7499</v>
          </cell>
          <cell r="N55" t="str">
            <v>0.7177</v>
          </cell>
        </row>
        <row r="56">
          <cell r="A56">
            <v>313001012876</v>
          </cell>
          <cell r="B56" t="str">
            <v>CORPORACION EDUCATIVA INSTITUTO GUADALUPE 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36</v>
          </cell>
          <cell r="H56" t="str">
            <v>34</v>
          </cell>
          <cell r="I56" t="str">
            <v>0.6879</v>
          </cell>
          <cell r="J56" t="str">
            <v>0.6858</v>
          </cell>
          <cell r="K56" t="str">
            <v>0.7072</v>
          </cell>
          <cell r="L56" t="str">
            <v>0.7643</v>
          </cell>
          <cell r="M56" t="str">
            <v>0.76</v>
          </cell>
          <cell r="N56" t="str">
            <v>0.715</v>
          </cell>
        </row>
        <row r="57">
          <cell r="A57">
            <v>313001005136</v>
          </cell>
          <cell r="B57" t="str">
            <v>COLEGIO ANTARES DE CARTAGENA (JAR.INF DISNEYL.)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58</v>
          </cell>
          <cell r="H57" t="str">
            <v>55</v>
          </cell>
          <cell r="I57" t="str">
            <v>0.6925</v>
          </cell>
          <cell r="J57" t="str">
            <v>0.6755</v>
          </cell>
          <cell r="K57" t="str">
            <v>0.693</v>
          </cell>
          <cell r="L57" t="str">
            <v>0.7497</v>
          </cell>
          <cell r="M57" t="str">
            <v>0.8166</v>
          </cell>
          <cell r="N57" t="str">
            <v>0.7114</v>
          </cell>
        </row>
        <row r="58">
          <cell r="A58">
            <v>313001006639</v>
          </cell>
          <cell r="B58" t="str">
            <v>INST. SOLEDAD VIVES DE JOLI (ANTES J. I LOS CAPULLITOS)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102</v>
          </cell>
          <cell r="H58" t="str">
            <v>101</v>
          </cell>
          <cell r="I58" t="str">
            <v>0.706</v>
          </cell>
          <cell r="J58" t="str">
            <v>0.6988</v>
          </cell>
          <cell r="K58" t="str">
            <v>0.6823</v>
          </cell>
          <cell r="L58" t="str">
            <v>0.7443</v>
          </cell>
          <cell r="M58" t="str">
            <v>0.702</v>
          </cell>
          <cell r="N58" t="str">
            <v>0.7074</v>
          </cell>
        </row>
        <row r="59">
          <cell r="A59">
            <v>313001000568</v>
          </cell>
          <cell r="B59" t="str">
            <v>ESCUELAS PROFESIONALES SALESIANAS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327</v>
          </cell>
          <cell r="H59" t="str">
            <v>327</v>
          </cell>
          <cell r="I59" t="str">
            <v>0.7126</v>
          </cell>
          <cell r="J59" t="str">
            <v>0.7094</v>
          </cell>
          <cell r="K59" t="str">
            <v>0.6745</v>
          </cell>
          <cell r="L59" t="str">
            <v>0.738</v>
          </cell>
          <cell r="M59" t="str">
            <v>0.6895</v>
          </cell>
          <cell r="N59" t="str">
            <v>0.7072</v>
          </cell>
        </row>
        <row r="60">
          <cell r="A60">
            <v>413001007648</v>
          </cell>
          <cell r="B60" t="str">
            <v>COL. CAMINO DEL CORAL DE C/GENA.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149</v>
          </cell>
          <cell r="H60" t="str">
            <v>140</v>
          </cell>
          <cell r="I60" t="str">
            <v>0.6905</v>
          </cell>
          <cell r="J60" t="str">
            <v>0.6737</v>
          </cell>
          <cell r="K60" t="str">
            <v>0.6895</v>
          </cell>
          <cell r="L60" t="str">
            <v>0.759</v>
          </cell>
          <cell r="M60" t="str">
            <v>0.7327</v>
          </cell>
          <cell r="N60" t="str">
            <v>0.7055</v>
          </cell>
        </row>
        <row r="61">
          <cell r="A61">
            <v>313001006337</v>
          </cell>
          <cell r="B61" t="str">
            <v>INST. EL LABRADOR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148</v>
          </cell>
          <cell r="H61" t="str">
            <v>143</v>
          </cell>
          <cell r="I61" t="str">
            <v>0.7052</v>
          </cell>
          <cell r="J61" t="str">
            <v>0.6806</v>
          </cell>
          <cell r="K61" t="str">
            <v>0.677</v>
          </cell>
          <cell r="L61" t="str">
            <v>0.7354</v>
          </cell>
          <cell r="M61" t="str">
            <v>0.7267</v>
          </cell>
          <cell r="N61" t="str">
            <v>0.7016</v>
          </cell>
        </row>
        <row r="62">
          <cell r="A62">
            <v>313001003117</v>
          </cell>
          <cell r="B62" t="str">
            <v>CORP INST. CIRY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80</v>
          </cell>
          <cell r="H62" t="str">
            <v>79</v>
          </cell>
          <cell r="I62" t="str">
            <v>0.7041</v>
          </cell>
          <cell r="J62" t="str">
            <v>0.7084</v>
          </cell>
          <cell r="K62" t="str">
            <v>0.6655</v>
          </cell>
          <cell r="L62" t="str">
            <v>0.7306</v>
          </cell>
          <cell r="M62" t="str">
            <v>0.6911</v>
          </cell>
          <cell r="N62" t="str">
            <v>0.7013</v>
          </cell>
        </row>
        <row r="63">
          <cell r="A63">
            <v>313001005411</v>
          </cell>
          <cell r="B63" t="str">
            <v>COLEGIO FERNANDEZ GUTIERREZ DE PIÑERES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74</v>
          </cell>
          <cell r="H63" t="str">
            <v>71</v>
          </cell>
          <cell r="I63" t="str">
            <v>0.6731</v>
          </cell>
          <cell r="J63" t="str">
            <v>0.6785</v>
          </cell>
          <cell r="K63" t="str">
            <v>0.6817</v>
          </cell>
          <cell r="L63" t="str">
            <v>0.7399</v>
          </cell>
          <cell r="M63" t="str">
            <v>0.7772</v>
          </cell>
          <cell r="N63" t="str">
            <v>0.6997</v>
          </cell>
        </row>
        <row r="64">
          <cell r="A64">
            <v>313001002307</v>
          </cell>
          <cell r="B64" t="str">
            <v>COL. ADVENTISTA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79</v>
          </cell>
          <cell r="H64" t="str">
            <v>77</v>
          </cell>
          <cell r="I64" t="str">
            <v>0.702</v>
          </cell>
          <cell r="J64" t="str">
            <v>0.6979</v>
          </cell>
          <cell r="K64" t="str">
            <v>0.6633</v>
          </cell>
          <cell r="L64" t="str">
            <v>0.7447</v>
          </cell>
          <cell r="M64" t="str">
            <v>0.6668</v>
          </cell>
          <cell r="N64" t="str">
            <v>0.6993</v>
          </cell>
        </row>
        <row r="65">
          <cell r="A65">
            <v>313001027199</v>
          </cell>
          <cell r="B65" t="str">
            <v>COL. SUE?OS Y OPORTUNIDADES JESUS MAESTRO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203</v>
          </cell>
          <cell r="H65" t="str">
            <v>201</v>
          </cell>
          <cell r="I65" t="str">
            <v>0.7214</v>
          </cell>
          <cell r="J65" t="str">
            <v>0.6884</v>
          </cell>
          <cell r="K65" t="str">
            <v>0.6636</v>
          </cell>
          <cell r="L65" t="str">
            <v>0.7303</v>
          </cell>
          <cell r="M65" t="str">
            <v>0.6531</v>
          </cell>
          <cell r="N65" t="str">
            <v>0.6973</v>
          </cell>
        </row>
        <row r="66">
          <cell r="A66">
            <v>313001002340</v>
          </cell>
          <cell r="B66" t="str">
            <v>INST. COLOMBO BOLIVARIANO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176</v>
          </cell>
          <cell r="H66" t="str">
            <v>170</v>
          </cell>
          <cell r="I66" t="str">
            <v>0.6906</v>
          </cell>
          <cell r="J66" t="str">
            <v>0.6717</v>
          </cell>
          <cell r="K66" t="str">
            <v>0.6721</v>
          </cell>
          <cell r="L66" t="str">
            <v>0.7432</v>
          </cell>
          <cell r="M66" t="str">
            <v>0.724</v>
          </cell>
          <cell r="N66" t="str">
            <v>0.6967</v>
          </cell>
        </row>
        <row r="67">
          <cell r="A67">
            <v>113001000321</v>
          </cell>
          <cell r="B67" t="str">
            <v>INSTITUCION EDUCATIVA LUIS C GALAN SARMIENTO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120</v>
          </cell>
          <cell r="H67" t="str">
            <v>119</v>
          </cell>
          <cell r="I67" t="str">
            <v>0.6911</v>
          </cell>
          <cell r="J67" t="str">
            <v>0.694</v>
          </cell>
          <cell r="K67" t="str">
            <v>0.6799</v>
          </cell>
          <cell r="L67" t="str">
            <v>0.7376</v>
          </cell>
          <cell r="M67" t="str">
            <v>0.6475</v>
          </cell>
          <cell r="N67" t="str">
            <v>0.6966</v>
          </cell>
        </row>
        <row r="68">
          <cell r="A68">
            <v>313001006701</v>
          </cell>
          <cell r="B68" t="str">
            <v>COL. MILITAR ALMIRANTE COLON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1635</v>
          </cell>
          <cell r="H68" t="str">
            <v>1597</v>
          </cell>
          <cell r="I68" t="str">
            <v>0.6977</v>
          </cell>
          <cell r="J68" t="str">
            <v>0.6849</v>
          </cell>
          <cell r="K68" t="str">
            <v>0.6687</v>
          </cell>
          <cell r="L68" t="str">
            <v>0.7338</v>
          </cell>
          <cell r="M68" t="str">
            <v>0.6894</v>
          </cell>
          <cell r="N68" t="str">
            <v>0.6958</v>
          </cell>
        </row>
        <row r="69">
          <cell r="A69">
            <v>113001001484</v>
          </cell>
          <cell r="B69" t="str">
            <v>INSTITUCION EDUCATIVA MERCEDES ABREGO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533</v>
          </cell>
          <cell r="H69" t="str">
            <v>515</v>
          </cell>
          <cell r="I69" t="str">
            <v>0.7022</v>
          </cell>
          <cell r="J69" t="str">
            <v>0.6812</v>
          </cell>
          <cell r="K69" t="str">
            <v>0.6714</v>
          </cell>
          <cell r="L69" t="str">
            <v>0.7307</v>
          </cell>
          <cell r="M69" t="str">
            <v>0.689</v>
          </cell>
          <cell r="N69" t="str">
            <v>0.6958</v>
          </cell>
        </row>
        <row r="70">
          <cell r="A70">
            <v>313001012892</v>
          </cell>
          <cell r="B70" t="str">
            <v>INST. DOCENTE DEL CARIBE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269</v>
          </cell>
          <cell r="H70" t="str">
            <v>246</v>
          </cell>
          <cell r="I70" t="str">
            <v>0.6906</v>
          </cell>
          <cell r="J70" t="str">
            <v>0.6693</v>
          </cell>
          <cell r="K70" t="str">
            <v>0.6898</v>
          </cell>
          <cell r="L70" t="str">
            <v>0.7221</v>
          </cell>
          <cell r="M70" t="str">
            <v>0.6859</v>
          </cell>
          <cell r="N70" t="str">
            <v>0.6924</v>
          </cell>
        </row>
        <row r="71">
          <cell r="A71">
            <v>313001029680</v>
          </cell>
          <cell r="B71" t="str">
            <v>CENTRO EDUCATIVO INTEGRAL MODERNO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31</v>
          </cell>
          <cell r="H71" t="str">
            <v>31</v>
          </cell>
          <cell r="I71" t="str">
            <v>0.6828</v>
          </cell>
          <cell r="J71" t="str">
            <v>0.6802</v>
          </cell>
          <cell r="K71" t="str">
            <v>0.6666</v>
          </cell>
          <cell r="L71" t="str">
            <v>0.7322</v>
          </cell>
          <cell r="M71" t="str">
            <v>0.7092</v>
          </cell>
          <cell r="N71" t="str">
            <v>0.6919</v>
          </cell>
        </row>
        <row r="72">
          <cell r="A72">
            <v>113001002057</v>
          </cell>
          <cell r="B72" t="str">
            <v>INSTITUCION EDUCATIVA SOLEDAD ROMAN DE NU?EZ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362</v>
          </cell>
          <cell r="H72" t="str">
            <v>343</v>
          </cell>
          <cell r="I72" t="str">
            <v>0.7024</v>
          </cell>
          <cell r="J72" t="str">
            <v>0.6889</v>
          </cell>
          <cell r="K72" t="str">
            <v>0.6578</v>
          </cell>
          <cell r="L72" t="str">
            <v>0.7176</v>
          </cell>
          <cell r="M72" t="str">
            <v>0.69</v>
          </cell>
          <cell r="N72" t="str">
            <v>0.6916</v>
          </cell>
        </row>
        <row r="73">
          <cell r="A73">
            <v>113001006800</v>
          </cell>
          <cell r="B73" t="str">
            <v>INSTITUCION EDUCATIVA 20 DE JULIO - Sede Única</v>
          </cell>
          <cell r="C73" t="str">
            <v>Establecimiento</v>
          </cell>
          <cell r="D73" t="str">
            <v>CARTAGENA DE INDIAS (BOLIVAR)</v>
          </cell>
          <cell r="E73" t="str">
            <v>OFICIAL</v>
          </cell>
          <cell r="F73" t="str">
            <v>B</v>
          </cell>
          <cell r="G73" t="str">
            <v>172</v>
          </cell>
          <cell r="H73" t="str">
            <v>172</v>
          </cell>
          <cell r="I73" t="str">
            <v>0.683</v>
          </cell>
          <cell r="J73" t="str">
            <v>0.6971</v>
          </cell>
          <cell r="K73" t="str">
            <v>0.6687</v>
          </cell>
          <cell r="L73" t="str">
            <v>0.7235</v>
          </cell>
          <cell r="M73" t="str">
            <v>0.6457</v>
          </cell>
          <cell r="N73" t="str">
            <v>0.6894</v>
          </cell>
        </row>
        <row r="74">
          <cell r="A74">
            <v>313001008526</v>
          </cell>
          <cell r="B74" t="str">
            <v>INST. SAN ISIDRO LABRADOR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103</v>
          </cell>
          <cell r="H74" t="str">
            <v>101</v>
          </cell>
          <cell r="I74" t="str">
            <v>0.6942</v>
          </cell>
          <cell r="J74" t="str">
            <v>0.67</v>
          </cell>
          <cell r="K74" t="str">
            <v>0.6598</v>
          </cell>
          <cell r="L74" t="str">
            <v>0.7276</v>
          </cell>
          <cell r="M74" t="str">
            <v>0.6895</v>
          </cell>
          <cell r="N74" t="str">
            <v>0.688</v>
          </cell>
        </row>
        <row r="75">
          <cell r="A75">
            <v>113001012788</v>
          </cell>
          <cell r="B75" t="str">
            <v>INSTITUCION EDUCATIVA CIUDAD DE TUNJA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135</v>
          </cell>
          <cell r="H75" t="str">
            <v>130</v>
          </cell>
          <cell r="I75" t="str">
            <v>0.7018</v>
          </cell>
          <cell r="J75" t="str">
            <v>0.687</v>
          </cell>
          <cell r="K75" t="str">
            <v>0.6516</v>
          </cell>
          <cell r="L75" t="str">
            <v>0.7138</v>
          </cell>
          <cell r="M75" t="str">
            <v>0.6783</v>
          </cell>
          <cell r="N75" t="str">
            <v>0.6878</v>
          </cell>
        </row>
        <row r="76">
          <cell r="A76">
            <v>313001001181</v>
          </cell>
          <cell r="B76" t="str">
            <v>COL. NTRA. SRA. DE LA CONSOLATA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456</v>
          </cell>
          <cell r="H76" t="str">
            <v>445</v>
          </cell>
          <cell r="I76" t="str">
            <v>0.6979</v>
          </cell>
          <cell r="J76" t="str">
            <v>0.6652</v>
          </cell>
          <cell r="K76" t="str">
            <v>0.6501</v>
          </cell>
          <cell r="L76" t="str">
            <v>0.733</v>
          </cell>
          <cell r="M76" t="str">
            <v>0.6803</v>
          </cell>
          <cell r="N76" t="str">
            <v>0.6861</v>
          </cell>
        </row>
        <row r="77">
          <cell r="A77">
            <v>113001000348</v>
          </cell>
          <cell r="B77" t="str">
            <v>INSTITUCION EDUCATIVA AMBIENTALISTA DE CARTAGENA - Sede Única</v>
          </cell>
          <cell r="C77" t="str">
            <v>Establecimiento</v>
          </cell>
          <cell r="D77" t="str">
            <v>CARTAGENA DE INDIAS (BOLIVAR)</v>
          </cell>
          <cell r="E77" t="str">
            <v>OFICIAL</v>
          </cell>
          <cell r="F77" t="str">
            <v>B</v>
          </cell>
          <cell r="G77" t="str">
            <v>365</v>
          </cell>
          <cell r="H77" t="str">
            <v>341</v>
          </cell>
          <cell r="I77" t="str">
            <v>0.6837</v>
          </cell>
          <cell r="J77" t="str">
            <v>0.689</v>
          </cell>
          <cell r="K77" t="str">
            <v>0.6565</v>
          </cell>
          <cell r="L77" t="str">
            <v>0.7187</v>
          </cell>
          <cell r="M77" t="str">
            <v>0.6546</v>
          </cell>
          <cell r="N77" t="str">
            <v>0.6845</v>
          </cell>
        </row>
        <row r="78">
          <cell r="A78">
            <v>313001003842</v>
          </cell>
          <cell r="B78" t="str">
            <v>COL. GONZALO JIMENEZ DE QUEZADA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86</v>
          </cell>
          <cell r="H78" t="str">
            <v>85</v>
          </cell>
          <cell r="I78" t="str">
            <v>0.6756</v>
          </cell>
          <cell r="J78" t="str">
            <v>0.6675</v>
          </cell>
          <cell r="K78" t="str">
            <v>0.6555</v>
          </cell>
          <cell r="L78" t="str">
            <v>0.734</v>
          </cell>
          <cell r="M78" t="str">
            <v>0.698</v>
          </cell>
          <cell r="N78" t="str">
            <v>0.6843</v>
          </cell>
        </row>
        <row r="79">
          <cell r="A79">
            <v>313001029981</v>
          </cell>
          <cell r="B79" t="str">
            <v>COLEGIO JOSÉ MARÍA GARCÍA TOLEDO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75</v>
          </cell>
          <cell r="H79" t="str">
            <v>74</v>
          </cell>
          <cell r="I79" t="str">
            <v>0.6693</v>
          </cell>
          <cell r="J79" t="str">
            <v>0.6737</v>
          </cell>
          <cell r="K79" t="str">
            <v>0.6656</v>
          </cell>
          <cell r="L79" t="str">
            <v>0.7219</v>
          </cell>
          <cell r="M79" t="str">
            <v>0.6843</v>
          </cell>
          <cell r="N79" t="str">
            <v>0.6828</v>
          </cell>
        </row>
        <row r="80">
          <cell r="A80">
            <v>313001007619</v>
          </cell>
          <cell r="B80" t="str">
            <v>CORPORACION INST. EDUC. DEL SOCORRO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61</v>
          </cell>
          <cell r="H80" t="str">
            <v>60</v>
          </cell>
          <cell r="I80" t="str">
            <v>0.6726</v>
          </cell>
          <cell r="J80" t="str">
            <v>0.676</v>
          </cell>
          <cell r="K80" t="str">
            <v>0.6508</v>
          </cell>
          <cell r="L80" t="str">
            <v>0.7271</v>
          </cell>
          <cell r="M80" t="str">
            <v>0.6947</v>
          </cell>
          <cell r="N80" t="str">
            <v>0.6826</v>
          </cell>
        </row>
        <row r="81">
          <cell r="A81">
            <v>313001000045</v>
          </cell>
          <cell r="B81" t="str">
            <v>CORP. COL. CRISTO REY - Sede Única</v>
          </cell>
          <cell r="C81" t="str">
            <v>Establecimiento</v>
          </cell>
          <cell r="D81" t="str">
            <v>CARTAGENA (BOLIVAR)</v>
          </cell>
          <cell r="E81" t="str">
            <v>NO OFICIAL</v>
          </cell>
          <cell r="F81" t="str">
            <v>B</v>
          </cell>
          <cell r="G81" t="str">
            <v>41</v>
          </cell>
          <cell r="H81" t="str">
            <v>36</v>
          </cell>
          <cell r="I81" t="str">
            <v>0.6678</v>
          </cell>
          <cell r="J81" t="str">
            <v>0.6799</v>
          </cell>
          <cell r="K81" t="str">
            <v>0.6912</v>
          </cell>
          <cell r="L81" t="str">
            <v>0.6769</v>
          </cell>
          <cell r="M81" t="str">
            <v>0.7183</v>
          </cell>
          <cell r="N81" t="str">
            <v>0.682</v>
          </cell>
        </row>
        <row r="82">
          <cell r="A82">
            <v>313001008879</v>
          </cell>
          <cell r="B82" t="str">
            <v>INST. PESTALOZZI - Sede Única</v>
          </cell>
          <cell r="C82" t="str">
            <v>Establecimiento</v>
          </cell>
          <cell r="D82" t="str">
            <v>CARTAGENA (BOLIVAR)</v>
          </cell>
          <cell r="E82" t="str">
            <v>NO OFICIAL</v>
          </cell>
          <cell r="F82" t="str">
            <v>B</v>
          </cell>
          <cell r="G82" t="str">
            <v>98</v>
          </cell>
          <cell r="H82" t="str">
            <v>95</v>
          </cell>
          <cell r="I82" t="str">
            <v>0.6672</v>
          </cell>
          <cell r="J82" t="str">
            <v>0.675</v>
          </cell>
          <cell r="K82" t="str">
            <v>0.6646</v>
          </cell>
          <cell r="L82" t="str">
            <v>0.7028</v>
          </cell>
          <cell r="M82" t="str">
            <v>0.7036</v>
          </cell>
          <cell r="N82" t="str">
            <v>0.6794</v>
          </cell>
        </row>
        <row r="83">
          <cell r="A83">
            <v>313001007244</v>
          </cell>
          <cell r="B83" t="str">
            <v>INST. JUAN JACOBO ROUSSEAU NO.2 -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B</v>
          </cell>
          <cell r="G83" t="str">
            <v>43</v>
          </cell>
          <cell r="H83" t="str">
            <v>42</v>
          </cell>
          <cell r="I83" t="str">
            <v>0.6533</v>
          </cell>
          <cell r="J83" t="str">
            <v>0.6787</v>
          </cell>
          <cell r="K83" t="str">
            <v>0.6496</v>
          </cell>
          <cell r="L83" t="str">
            <v>0.7224</v>
          </cell>
          <cell r="M83" t="str">
            <v>0.7173</v>
          </cell>
          <cell r="N83" t="str">
            <v>0.6792</v>
          </cell>
        </row>
        <row r="84">
          <cell r="A84">
            <v>113001000771</v>
          </cell>
          <cell r="B84" t="str">
            <v>INSTITUCION EDUCATIVA CAMILO TORRES DEL POZON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B</v>
          </cell>
          <cell r="G84" t="str">
            <v>368</v>
          </cell>
          <cell r="H84" t="str">
            <v>360</v>
          </cell>
          <cell r="I84" t="str">
            <v>0.668</v>
          </cell>
          <cell r="J84" t="str">
            <v>0.6669</v>
          </cell>
          <cell r="K84" t="str">
            <v>0.6495</v>
          </cell>
          <cell r="L84" t="str">
            <v>0.7168</v>
          </cell>
          <cell r="M84" t="str">
            <v>0.6494</v>
          </cell>
          <cell r="N84" t="str">
            <v>0.6733</v>
          </cell>
        </row>
        <row r="85">
          <cell r="A85">
            <v>113001029893</v>
          </cell>
          <cell r="B85" t="str">
            <v>I.E. ROSEDAL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B</v>
          </cell>
          <cell r="G85" t="str">
            <v>235</v>
          </cell>
          <cell r="H85" t="str">
            <v>228</v>
          </cell>
          <cell r="I85" t="str">
            <v>0.6748</v>
          </cell>
          <cell r="J85" t="str">
            <v>0.6683</v>
          </cell>
          <cell r="K85" t="str">
            <v>0.6236</v>
          </cell>
          <cell r="L85" t="str">
            <v>0.719</v>
          </cell>
          <cell r="M85" t="str">
            <v>0.6948</v>
          </cell>
          <cell r="N85" t="str">
            <v>0.6732</v>
          </cell>
        </row>
        <row r="86">
          <cell r="A86">
            <v>113001012508</v>
          </cell>
          <cell r="B86" t="str">
            <v>ESCUELA NORMAL SUPERIOR DE CARTAGENA DE INDIAS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351</v>
          </cell>
          <cell r="H86" t="str">
            <v>343</v>
          </cell>
          <cell r="I86" t="str">
            <v>0.6433</v>
          </cell>
          <cell r="J86" t="str">
            <v>0.6536</v>
          </cell>
          <cell r="K86" t="str">
            <v>0.6655</v>
          </cell>
          <cell r="L86" t="str">
            <v>0.7235</v>
          </cell>
          <cell r="M86" t="str">
            <v>0.6874</v>
          </cell>
          <cell r="N86" t="str">
            <v>0.6727</v>
          </cell>
        </row>
        <row r="87">
          <cell r="A87">
            <v>113001007857</v>
          </cell>
          <cell r="B87" t="str">
            <v>INSTITUCION EDUCATIVA LA LIBERTAD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B</v>
          </cell>
          <cell r="G87" t="str">
            <v>201</v>
          </cell>
          <cell r="H87" t="str">
            <v>190</v>
          </cell>
          <cell r="I87" t="str">
            <v>0.6687</v>
          </cell>
          <cell r="J87" t="str">
            <v>0.6923</v>
          </cell>
          <cell r="K87" t="str">
            <v>0.6424</v>
          </cell>
          <cell r="L87" t="str">
            <v>0.6954</v>
          </cell>
          <cell r="M87" t="str">
            <v>0.6469</v>
          </cell>
          <cell r="N87" t="str">
            <v>0.6726</v>
          </cell>
        </row>
        <row r="88">
          <cell r="A88">
            <v>113001002626</v>
          </cell>
          <cell r="B88" t="str">
            <v>INSTITUCION EDUCATIVA OLGA GONZALEZ ARRAUT - Sede Única</v>
          </cell>
          <cell r="C88" t="str">
            <v>Establecimiento</v>
          </cell>
          <cell r="D88" t="str">
            <v>CARTAGENA DE INDIAS (BOLIVAR)</v>
          </cell>
          <cell r="E88" t="str">
            <v>OFICIAL</v>
          </cell>
          <cell r="F88" t="str">
            <v>C</v>
          </cell>
          <cell r="G88" t="str">
            <v>178</v>
          </cell>
          <cell r="H88" t="str">
            <v>177</v>
          </cell>
          <cell r="I88" t="str">
            <v>0.6629</v>
          </cell>
          <cell r="J88" t="str">
            <v>0.6726</v>
          </cell>
          <cell r="K88" t="str">
            <v>0.6352</v>
          </cell>
          <cell r="L88" t="str">
            <v>0.7173</v>
          </cell>
          <cell r="M88" t="str">
            <v>0.6296</v>
          </cell>
          <cell r="N88" t="str">
            <v>0.6687</v>
          </cell>
        </row>
        <row r="89">
          <cell r="A89">
            <v>313001028843</v>
          </cell>
          <cell r="B89" t="str">
            <v>COLEGIO JUAN PABLO II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86</v>
          </cell>
          <cell r="H89" t="str">
            <v>83</v>
          </cell>
          <cell r="I89" t="str">
            <v>0.6535</v>
          </cell>
          <cell r="J89" t="str">
            <v>0.6581</v>
          </cell>
          <cell r="K89" t="str">
            <v>0.6324</v>
          </cell>
          <cell r="L89" t="str">
            <v>0.6873</v>
          </cell>
          <cell r="M89" t="str">
            <v>0.7023</v>
          </cell>
          <cell r="N89" t="str">
            <v>0.6613</v>
          </cell>
        </row>
        <row r="90">
          <cell r="A90">
            <v>313001013163</v>
          </cell>
          <cell r="B90" t="str">
            <v>COLEGIO LA ENSEÑANZA - Sede Única</v>
          </cell>
          <cell r="C90" t="str">
            <v>Establecimiento</v>
          </cell>
          <cell r="D90" t="str">
            <v>CARTAGENA DE INDIAS (BOLIVAR)</v>
          </cell>
          <cell r="E90" t="str">
            <v>NO OFICIAL</v>
          </cell>
          <cell r="F90" t="str">
            <v>C</v>
          </cell>
          <cell r="G90" t="str">
            <v>123</v>
          </cell>
          <cell r="H90" t="str">
            <v>114</v>
          </cell>
          <cell r="I90" t="str">
            <v>0.6619</v>
          </cell>
          <cell r="J90" t="str">
            <v>0.6411</v>
          </cell>
          <cell r="K90" t="str">
            <v>0.6228</v>
          </cell>
          <cell r="L90" t="str">
            <v>0.7017</v>
          </cell>
          <cell r="M90" t="str">
            <v>0.711</v>
          </cell>
          <cell r="N90" t="str">
            <v>0.661</v>
          </cell>
        </row>
        <row r="91">
          <cell r="A91">
            <v>113001008268</v>
          </cell>
          <cell r="B91" t="str">
            <v>INSTITUCION EDUCATIVA MARIA CANO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76</v>
          </cell>
          <cell r="H91" t="str">
            <v>72</v>
          </cell>
          <cell r="I91" t="str">
            <v>0.6781</v>
          </cell>
          <cell r="J91" t="str">
            <v>0.6374</v>
          </cell>
          <cell r="K91" t="str">
            <v>0.627</v>
          </cell>
          <cell r="L91" t="str">
            <v>0.6978</v>
          </cell>
          <cell r="M91" t="str">
            <v>0.6555</v>
          </cell>
          <cell r="N91" t="str">
            <v>0.6597</v>
          </cell>
        </row>
        <row r="92">
          <cell r="A92">
            <v>313001008518</v>
          </cell>
          <cell r="B92" t="str">
            <v>INST. DE ENSEÑANZA MADDOX (ANTES INST. AGAZZI)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159</v>
          </cell>
          <cell r="H92" t="str">
            <v>153</v>
          </cell>
          <cell r="I92" t="str">
            <v>0.6466</v>
          </cell>
          <cell r="J92" t="str">
            <v>0.6476</v>
          </cell>
          <cell r="K92" t="str">
            <v>0.6383</v>
          </cell>
          <cell r="L92" t="str">
            <v>0.7048</v>
          </cell>
          <cell r="M92" t="str">
            <v>0.6567</v>
          </cell>
          <cell r="N92" t="str">
            <v>0.6591</v>
          </cell>
        </row>
        <row r="93">
          <cell r="A93">
            <v>313001027351</v>
          </cell>
          <cell r="B93" t="str">
            <v>COL. SAN  RAFAEL  ARCANGEL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70</v>
          </cell>
          <cell r="H93" t="str">
            <v>69</v>
          </cell>
          <cell r="I93" t="str">
            <v>0.641</v>
          </cell>
          <cell r="J93" t="str">
            <v>0.6329</v>
          </cell>
          <cell r="K93" t="str">
            <v>0.6421</v>
          </cell>
          <cell r="L93" t="str">
            <v>0.7144</v>
          </cell>
          <cell r="M93" t="str">
            <v>0.6717</v>
          </cell>
          <cell r="N93" t="str">
            <v>0.6587</v>
          </cell>
        </row>
        <row r="94">
          <cell r="A94">
            <v>313001800599</v>
          </cell>
          <cell r="B94" t="str">
            <v>INSTITUTO CRISTOCENTRICO DEL CARIBE - Sede Única</v>
          </cell>
          <cell r="C94" t="str">
            <v>Establecimiento</v>
          </cell>
          <cell r="D94" t="str">
            <v>CARTAGENA DE INDIAS (BOLIVAR)</v>
          </cell>
          <cell r="E94" t="str">
            <v>NO OFICIAL</v>
          </cell>
          <cell r="F94" t="str">
            <v>C</v>
          </cell>
          <cell r="G94" t="str">
            <v>11</v>
          </cell>
          <cell r="H94" t="str">
            <v>10</v>
          </cell>
          <cell r="I94" t="str">
            <v>0.6669</v>
          </cell>
          <cell r="J94" t="str">
            <v>0.624</v>
          </cell>
          <cell r="K94" t="str">
            <v>0.6245</v>
          </cell>
          <cell r="L94" t="str">
            <v>0.6872</v>
          </cell>
          <cell r="M94" t="str">
            <v>0.6716</v>
          </cell>
          <cell r="N94" t="str">
            <v>0.6523</v>
          </cell>
        </row>
        <row r="95">
          <cell r="A95">
            <v>313001005551</v>
          </cell>
          <cell r="B95" t="str">
            <v>COL. REAL C/GENA. - Sede Única</v>
          </cell>
          <cell r="C95" t="str">
            <v>Establecimiento</v>
          </cell>
          <cell r="D95" t="str">
            <v>CARTAGENA (BOLIVAR)</v>
          </cell>
          <cell r="E95" t="str">
            <v>NO OFICIAL</v>
          </cell>
          <cell r="F95" t="str">
            <v>C</v>
          </cell>
          <cell r="G95" t="str">
            <v>57</v>
          </cell>
          <cell r="H95" t="str">
            <v>55</v>
          </cell>
          <cell r="I95" t="str">
            <v>0.6596</v>
          </cell>
          <cell r="J95" t="str">
            <v>0.6299</v>
          </cell>
          <cell r="K95" t="str">
            <v>0.6578</v>
          </cell>
          <cell r="L95" t="str">
            <v>0.6561</v>
          </cell>
          <cell r="M95" t="str">
            <v>0.6456</v>
          </cell>
          <cell r="N95" t="str">
            <v>0.6504</v>
          </cell>
        </row>
        <row r="96">
          <cell r="A96">
            <v>113001003274</v>
          </cell>
          <cell r="B96" t="str">
            <v>INSTITUCION EDUCATIVA JOSE MANUEL RODRIGUEZ TORICES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666</v>
          </cell>
          <cell r="H96" t="str">
            <v>591</v>
          </cell>
          <cell r="I96" t="str">
            <v>0.6511</v>
          </cell>
          <cell r="J96" t="str">
            <v>0.6444</v>
          </cell>
          <cell r="K96" t="str">
            <v>0.6107</v>
          </cell>
          <cell r="L96" t="str">
            <v>0.695</v>
          </cell>
          <cell r="M96" t="str">
            <v>0.6341</v>
          </cell>
          <cell r="N96" t="str">
            <v>0.6491</v>
          </cell>
        </row>
        <row r="97">
          <cell r="A97">
            <v>113001000437</v>
          </cell>
          <cell r="B97" t="str">
            <v>I.E. REPUBLICA DE ARGENTINA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222</v>
          </cell>
          <cell r="H97" t="str">
            <v>215</v>
          </cell>
          <cell r="I97" t="str">
            <v>0.6453</v>
          </cell>
          <cell r="J97" t="str">
            <v>0.6428</v>
          </cell>
          <cell r="K97" t="str">
            <v>0.6151</v>
          </cell>
          <cell r="L97" t="str">
            <v>0.6834</v>
          </cell>
          <cell r="M97" t="str">
            <v>0.6619</v>
          </cell>
          <cell r="N97" t="str">
            <v>0.6478</v>
          </cell>
        </row>
        <row r="98">
          <cell r="A98">
            <v>113001001336</v>
          </cell>
          <cell r="B98" t="str">
            <v>INSTITUCION EDUCATIVA JOHN F KENNEDY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392</v>
          </cell>
          <cell r="H98" t="str">
            <v>373</v>
          </cell>
          <cell r="I98" t="str">
            <v>0.6573</v>
          </cell>
          <cell r="J98" t="str">
            <v>0.6453</v>
          </cell>
          <cell r="K98" t="str">
            <v>0.604</v>
          </cell>
          <cell r="L98" t="str">
            <v>0.693</v>
          </cell>
          <cell r="M98" t="str">
            <v>0.6137</v>
          </cell>
          <cell r="N98" t="str">
            <v>0.6471</v>
          </cell>
        </row>
        <row r="99">
          <cell r="A99">
            <v>113001000852</v>
          </cell>
          <cell r="B99" t="str">
            <v>INSTITUCION EDUCATIVA NUESTRA SRA DEL CARMEN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819</v>
          </cell>
          <cell r="H99" t="str">
            <v>781</v>
          </cell>
          <cell r="I99" t="str">
            <v>0.6379</v>
          </cell>
          <cell r="J99" t="str">
            <v>0.6509</v>
          </cell>
          <cell r="K99" t="str">
            <v>0.611</v>
          </cell>
          <cell r="L99" t="str">
            <v>0.6864</v>
          </cell>
          <cell r="M99" t="str">
            <v>0.6324</v>
          </cell>
          <cell r="N99" t="str">
            <v>0.6455</v>
          </cell>
        </row>
        <row r="100">
          <cell r="A100">
            <v>113001000038</v>
          </cell>
          <cell r="B100" t="str">
            <v>COL. GRAN COLOMBIA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21</v>
          </cell>
          <cell r="H100" t="str">
            <v>21</v>
          </cell>
          <cell r="I100" t="str">
            <v>0.6428</v>
          </cell>
          <cell r="J100" t="str">
            <v>0.6481</v>
          </cell>
          <cell r="K100" t="str">
            <v>0.6505</v>
          </cell>
          <cell r="L100" t="str">
            <v>0.6341</v>
          </cell>
          <cell r="M100" t="str">
            <v>0.6514</v>
          </cell>
          <cell r="N100" t="str">
            <v>0.6445</v>
          </cell>
        </row>
        <row r="101">
          <cell r="A101">
            <v>113001000721</v>
          </cell>
          <cell r="B101" t="str">
            <v>INSTITUCION EDUCATIVA LUIS CARLOS LOPEZ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332</v>
          </cell>
          <cell r="H101" t="str">
            <v>323</v>
          </cell>
          <cell r="I101" t="str">
            <v>0.6339</v>
          </cell>
          <cell r="J101" t="str">
            <v>0.6371</v>
          </cell>
          <cell r="K101" t="str">
            <v>0.61</v>
          </cell>
          <cell r="L101" t="str">
            <v>0.6837</v>
          </cell>
          <cell r="M101" t="str">
            <v>0.6708</v>
          </cell>
          <cell r="N101" t="str">
            <v>0.6435</v>
          </cell>
        </row>
        <row r="102">
          <cell r="A102">
            <v>313001003834</v>
          </cell>
          <cell r="B102" t="str">
            <v>LIC. PEDRO DE HEREDIA - MIXTO - Sede Única</v>
          </cell>
          <cell r="C102" t="str">
            <v>Establecimiento</v>
          </cell>
          <cell r="D102" t="str">
            <v>CARTAGENA (BOLIVAR)</v>
          </cell>
          <cell r="E102" t="str">
            <v>NO OFICIAL</v>
          </cell>
          <cell r="F102" t="str">
            <v>C</v>
          </cell>
          <cell r="G102" t="str">
            <v>29</v>
          </cell>
          <cell r="H102" t="str">
            <v>28</v>
          </cell>
          <cell r="I102" t="str">
            <v>0.6618</v>
          </cell>
          <cell r="J102" t="str">
            <v>0.6201</v>
          </cell>
          <cell r="K102" t="str">
            <v>0.6435</v>
          </cell>
          <cell r="L102" t="str">
            <v>0.6479</v>
          </cell>
          <cell r="M102" t="str">
            <v>0.6396</v>
          </cell>
          <cell r="N102" t="str">
            <v>0.643</v>
          </cell>
        </row>
        <row r="103">
          <cell r="A103">
            <v>113001001697</v>
          </cell>
          <cell r="B103" t="str">
            <v>INSTITUCION EDUCATIVA MANUELA BELTRAN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292</v>
          </cell>
          <cell r="H103" t="str">
            <v>267</v>
          </cell>
          <cell r="I103" t="str">
            <v>0.6554</v>
          </cell>
          <cell r="J103" t="str">
            <v>0.6456</v>
          </cell>
          <cell r="K103" t="str">
            <v>0.5991</v>
          </cell>
          <cell r="L103" t="str">
            <v>0.6785</v>
          </cell>
          <cell r="M103" t="str">
            <v>0.6196</v>
          </cell>
          <cell r="N103" t="str">
            <v>0.6427</v>
          </cell>
        </row>
        <row r="104">
          <cell r="A104">
            <v>113001001972</v>
          </cell>
          <cell r="B104" t="str">
            <v>COL. SEMINARIO DE C/GENA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509</v>
          </cell>
          <cell r="H104" t="str">
            <v>495</v>
          </cell>
          <cell r="I104" t="str">
            <v>0.634</v>
          </cell>
          <cell r="J104" t="str">
            <v>0.6383</v>
          </cell>
          <cell r="K104" t="str">
            <v>0.6155</v>
          </cell>
          <cell r="L104" t="str">
            <v>0.6818</v>
          </cell>
          <cell r="M104" t="str">
            <v>0.6401</v>
          </cell>
          <cell r="N104" t="str">
            <v>0.6422</v>
          </cell>
        </row>
        <row r="105">
          <cell r="A105">
            <v>413001013176</v>
          </cell>
          <cell r="B105" t="str">
            <v>FUNDACION EDUCATIVA INSTITUTO ECOLÓGICO BARBACOAS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96</v>
          </cell>
          <cell r="H105" t="str">
            <v>96</v>
          </cell>
          <cell r="I105" t="str">
            <v>0.6593</v>
          </cell>
          <cell r="J105" t="str">
            <v>0.649</v>
          </cell>
          <cell r="K105" t="str">
            <v>0.6032</v>
          </cell>
          <cell r="L105" t="str">
            <v>0.6586</v>
          </cell>
          <cell r="M105" t="str">
            <v>0.6331</v>
          </cell>
          <cell r="N105" t="str">
            <v>0.6418</v>
          </cell>
        </row>
        <row r="106">
          <cell r="A106">
            <v>313001027059</v>
          </cell>
          <cell r="B106" t="str">
            <v>CONC. ESCOLAR BERTHA SUTTNER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153</v>
          </cell>
          <cell r="H106" t="str">
            <v>145</v>
          </cell>
          <cell r="I106" t="str">
            <v>0.6568</v>
          </cell>
          <cell r="J106" t="str">
            <v>0.6679</v>
          </cell>
          <cell r="K106" t="str">
            <v>0.594</v>
          </cell>
          <cell r="L106" t="str">
            <v>0.6583</v>
          </cell>
          <cell r="M106" t="str">
            <v>0.5964</v>
          </cell>
          <cell r="N106" t="str">
            <v>0.6406</v>
          </cell>
        </row>
        <row r="107">
          <cell r="A107">
            <v>113001004289</v>
          </cell>
          <cell r="B107" t="str">
            <v>INSTITUCION EDUCATIVA SAN LUCAS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408</v>
          </cell>
          <cell r="H107" t="str">
            <v>404</v>
          </cell>
          <cell r="I107" t="str">
            <v>0.6418</v>
          </cell>
          <cell r="J107" t="str">
            <v>0.6426</v>
          </cell>
          <cell r="K107" t="str">
            <v>0.5998</v>
          </cell>
          <cell r="L107" t="str">
            <v>0.6835</v>
          </cell>
          <cell r="M107" t="str">
            <v>0.6224</v>
          </cell>
          <cell r="N107" t="str">
            <v>0.6404</v>
          </cell>
        </row>
        <row r="108">
          <cell r="A108">
            <v>113001002413</v>
          </cell>
          <cell r="B108" t="str">
            <v>INSTITUCION EDUCATIVA MADRE LAURA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321</v>
          </cell>
          <cell r="H108" t="str">
            <v>318</v>
          </cell>
          <cell r="I108" t="str">
            <v>0.6501</v>
          </cell>
          <cell r="J108" t="str">
            <v>0.6486</v>
          </cell>
          <cell r="K108" t="str">
            <v>0.5898</v>
          </cell>
          <cell r="L108" t="str">
            <v>0.6749</v>
          </cell>
          <cell r="M108" t="str">
            <v>0.6266</v>
          </cell>
          <cell r="N108" t="str">
            <v>0.6398</v>
          </cell>
        </row>
        <row r="109">
          <cell r="A109">
            <v>313001008411</v>
          </cell>
          <cell r="B109" t="str">
            <v>INSTITUCION EDUCATIVA FE Y ALEGRIA EL PROGRESO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205</v>
          </cell>
          <cell r="H109" t="str">
            <v>192</v>
          </cell>
          <cell r="I109" t="str">
            <v>0.6375</v>
          </cell>
          <cell r="J109" t="str">
            <v>0.6361</v>
          </cell>
          <cell r="K109" t="str">
            <v>0.611</v>
          </cell>
          <cell r="L109" t="str">
            <v>0.6801</v>
          </cell>
          <cell r="M109" t="str">
            <v>0.6089</v>
          </cell>
          <cell r="N109" t="str">
            <v>0.6387</v>
          </cell>
        </row>
        <row r="110">
          <cell r="A110">
            <v>313001029116</v>
          </cell>
          <cell r="B110" t="str">
            <v>INSTITUCION EDUC COMUNITARIA LIRIO DE LOS VALLES - Sede Única</v>
          </cell>
          <cell r="C110" t="str">
            <v>Establecimiento</v>
          </cell>
          <cell r="D110" t="str">
            <v>CARTAGENA DE INDIAS (BOLIVAR)</v>
          </cell>
          <cell r="E110" t="str">
            <v>NO OFICIAL</v>
          </cell>
          <cell r="F110" t="str">
            <v>C</v>
          </cell>
          <cell r="G110" t="str">
            <v>11</v>
          </cell>
          <cell r="H110" t="str">
            <v>11</v>
          </cell>
          <cell r="I110" t="str">
            <v>0.6272</v>
          </cell>
          <cell r="J110" t="str">
            <v>0.6335</v>
          </cell>
          <cell r="K110" t="str">
            <v>0.6102</v>
          </cell>
          <cell r="L110" t="str">
            <v>0.6949</v>
          </cell>
          <cell r="M110" t="str">
            <v>0.6039</v>
          </cell>
          <cell r="N110" t="str">
            <v>0.6386</v>
          </cell>
        </row>
        <row r="111">
          <cell r="A111">
            <v>313001009417</v>
          </cell>
          <cell r="B111" t="str">
            <v>LIC. CRISTOBAL COLON - Sede Única</v>
          </cell>
          <cell r="C111" t="str">
            <v>Establecimiento</v>
          </cell>
          <cell r="D111" t="str">
            <v>CARTAGENA (BOLIVAR)</v>
          </cell>
          <cell r="E111" t="str">
            <v>NO OFICIAL</v>
          </cell>
          <cell r="F111" t="str">
            <v>C</v>
          </cell>
          <cell r="G111" t="str">
            <v>17</v>
          </cell>
          <cell r="H111" t="str">
            <v>17</v>
          </cell>
          <cell r="I111" t="str">
            <v>0.6511</v>
          </cell>
          <cell r="J111" t="str">
            <v>0.6342</v>
          </cell>
          <cell r="K111" t="str">
            <v>0.6264</v>
          </cell>
          <cell r="L111" t="str">
            <v>0.6439</v>
          </cell>
          <cell r="M111" t="str">
            <v>0.6308</v>
          </cell>
          <cell r="N111" t="str">
            <v>0.6383</v>
          </cell>
        </row>
        <row r="112">
          <cell r="A112">
            <v>313001009204</v>
          </cell>
          <cell r="B112" t="str">
            <v>INST. INTEGRAL NUEVA COLOMBIA (INST. INF.MI SONRISA) - Sede Única</v>
          </cell>
          <cell r="C112" t="str">
            <v>Establecimiento</v>
          </cell>
          <cell r="D112" t="str">
            <v>CARTAGENA DE INDIAS (BOLIVAR)</v>
          </cell>
          <cell r="E112" t="str">
            <v>NO OFICIAL</v>
          </cell>
          <cell r="F112" t="str">
            <v>C</v>
          </cell>
          <cell r="G112" t="str">
            <v>100</v>
          </cell>
          <cell r="H112" t="str">
            <v>99</v>
          </cell>
          <cell r="I112" t="str">
            <v>0.6211</v>
          </cell>
          <cell r="J112" t="str">
            <v>0.628</v>
          </cell>
          <cell r="K112" t="str">
            <v>0.6324</v>
          </cell>
          <cell r="L112" t="str">
            <v>0.6719</v>
          </cell>
          <cell r="M112" t="str">
            <v>0.6258</v>
          </cell>
          <cell r="N112" t="str">
            <v>0.6374</v>
          </cell>
        </row>
        <row r="113">
          <cell r="A113">
            <v>313001006159</v>
          </cell>
          <cell r="B113" t="str">
            <v>CORPORACION INSTITUTO CARTAGENA - Sede Única</v>
          </cell>
          <cell r="C113" t="str">
            <v>Establecimiento</v>
          </cell>
          <cell r="D113" t="str">
            <v>CARTAGENA (BOLIVAR)</v>
          </cell>
          <cell r="E113" t="str">
            <v>NO OFICIAL</v>
          </cell>
          <cell r="F113" t="str">
            <v>C</v>
          </cell>
          <cell r="G113" t="str">
            <v>63</v>
          </cell>
          <cell r="H113" t="str">
            <v>63</v>
          </cell>
          <cell r="I113" t="str">
            <v>0.6234</v>
          </cell>
          <cell r="J113" t="str">
            <v>0.6184</v>
          </cell>
          <cell r="K113" t="str">
            <v>0.6289</v>
          </cell>
          <cell r="L113" t="str">
            <v>0.6805</v>
          </cell>
          <cell r="M113" t="str">
            <v>0.633</v>
          </cell>
          <cell r="N113" t="str">
            <v>0.6374</v>
          </cell>
        </row>
        <row r="114">
          <cell r="A114">
            <v>313001028322</v>
          </cell>
          <cell r="B114" t="str">
            <v>COL. CAMPIÑA REAL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56</v>
          </cell>
          <cell r="H114" t="str">
            <v>51</v>
          </cell>
          <cell r="I114" t="str">
            <v>0.622</v>
          </cell>
          <cell r="J114" t="str">
            <v>0.6197</v>
          </cell>
          <cell r="K114" t="str">
            <v>0.6545</v>
          </cell>
          <cell r="L114" t="str">
            <v>0.6414</v>
          </cell>
          <cell r="M114" t="str">
            <v>0.6478</v>
          </cell>
          <cell r="N114" t="str">
            <v>0.6354</v>
          </cell>
        </row>
        <row r="115">
          <cell r="A115">
            <v>413001007630</v>
          </cell>
          <cell r="B115" t="str">
            <v>COL. CARIBE REAL - Sede Única</v>
          </cell>
          <cell r="C115" t="str">
            <v>Establecimiento</v>
          </cell>
          <cell r="D115" t="str">
            <v>CARTAGENA (BOLIVAR)</v>
          </cell>
          <cell r="E115" t="str">
            <v>NO OFICIAL</v>
          </cell>
          <cell r="F115" t="str">
            <v>C</v>
          </cell>
          <cell r="G115" t="str">
            <v>99</v>
          </cell>
          <cell r="H115" t="str">
            <v>98</v>
          </cell>
          <cell r="I115" t="str">
            <v>0.6351</v>
          </cell>
          <cell r="J115" t="str">
            <v>0.6179</v>
          </cell>
          <cell r="K115" t="str">
            <v>0.633</v>
          </cell>
          <cell r="L115" t="str">
            <v>0.6435</v>
          </cell>
          <cell r="M115" t="str">
            <v>0.6524</v>
          </cell>
          <cell r="N115" t="str">
            <v>0.6339</v>
          </cell>
        </row>
        <row r="116">
          <cell r="A116">
            <v>113001005374</v>
          </cell>
          <cell r="B116" t="str">
            <v>INSTITUCION EDUCATIVA ANTONIA SANTOS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321</v>
          </cell>
          <cell r="H116" t="str">
            <v>299</v>
          </cell>
          <cell r="I116" t="str">
            <v>0.6386</v>
          </cell>
          <cell r="J116" t="str">
            <v>0.6423</v>
          </cell>
          <cell r="K116" t="str">
            <v>0.5839</v>
          </cell>
          <cell r="L116" t="str">
            <v>0.6606</v>
          </cell>
          <cell r="M116" t="str">
            <v>0.6389</v>
          </cell>
          <cell r="N116" t="str">
            <v>0.6319</v>
          </cell>
        </row>
        <row r="117">
          <cell r="A117">
            <v>113001004149</v>
          </cell>
          <cell r="B117" t="str">
            <v>INSTITUCION EDUCATIVA JUAN JOSE NIETO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569</v>
          </cell>
          <cell r="H117" t="str">
            <v>517</v>
          </cell>
          <cell r="I117" t="str">
            <v>0.6277</v>
          </cell>
          <cell r="J117" t="str">
            <v>0.6209</v>
          </cell>
          <cell r="K117" t="str">
            <v>0.6029</v>
          </cell>
          <cell r="L117" t="str">
            <v>0.6773</v>
          </cell>
          <cell r="M117" t="str">
            <v>0.6206</v>
          </cell>
          <cell r="N117" t="str">
            <v>0.6313</v>
          </cell>
        </row>
        <row r="118">
          <cell r="A118">
            <v>113001002812</v>
          </cell>
          <cell r="B118" t="str">
            <v>INSTITUCION EDUCATIVA MARIA REINA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253</v>
          </cell>
          <cell r="H118" t="str">
            <v>232</v>
          </cell>
          <cell r="I118" t="str">
            <v>0.6328</v>
          </cell>
          <cell r="J118" t="str">
            <v>0.6317</v>
          </cell>
          <cell r="K118" t="str">
            <v>0.5952</v>
          </cell>
          <cell r="L118" t="str">
            <v>0.673</v>
          </cell>
          <cell r="M118" t="str">
            <v>0.6076</v>
          </cell>
          <cell r="N118" t="str">
            <v>0.6312</v>
          </cell>
        </row>
        <row r="119">
          <cell r="A119">
            <v>113001001581</v>
          </cell>
          <cell r="B119" t="str">
            <v>I.E. DE FREDONIA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108</v>
          </cell>
          <cell r="H119" t="str">
            <v>105</v>
          </cell>
          <cell r="I119" t="str">
            <v>0.6377</v>
          </cell>
          <cell r="J119" t="str">
            <v>0.6326</v>
          </cell>
          <cell r="K119" t="str">
            <v>0.6058</v>
          </cell>
          <cell r="L119" t="str">
            <v>0.6649</v>
          </cell>
          <cell r="M119" t="str">
            <v>0.5644</v>
          </cell>
          <cell r="N119" t="str">
            <v>0.6298</v>
          </cell>
        </row>
        <row r="120">
          <cell r="A120">
            <v>113001028483</v>
          </cell>
          <cell r="B120" t="str">
            <v>INSTITUCION EDUCATIVA CASD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156</v>
          </cell>
          <cell r="H120" t="str">
            <v>148</v>
          </cell>
          <cell r="I120" t="str">
            <v>0.641</v>
          </cell>
          <cell r="J120" t="str">
            <v>0.643</v>
          </cell>
          <cell r="K120" t="str">
            <v>0.581</v>
          </cell>
          <cell r="L120" t="str">
            <v>0.6655</v>
          </cell>
          <cell r="M120" t="str">
            <v>0.5964</v>
          </cell>
          <cell r="N120" t="str">
            <v>0.6298</v>
          </cell>
        </row>
        <row r="121">
          <cell r="A121">
            <v>113001000259</v>
          </cell>
          <cell r="B121" t="str">
            <v>INSTITUCIÓN EDUCATIVA VALORES UNIDOS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181</v>
          </cell>
          <cell r="H121" t="str">
            <v>169</v>
          </cell>
          <cell r="I121" t="str">
            <v>0.5999</v>
          </cell>
          <cell r="J121" t="str">
            <v>0.6118</v>
          </cell>
          <cell r="K121" t="str">
            <v>0.6251</v>
          </cell>
          <cell r="L121" t="str">
            <v>0.6866</v>
          </cell>
          <cell r="M121" t="str">
            <v>0.6129</v>
          </cell>
          <cell r="N121" t="str">
            <v>0.6295</v>
          </cell>
        </row>
        <row r="122">
          <cell r="A122">
            <v>113001028927</v>
          </cell>
          <cell r="B122" t="str">
            <v>INSTITUCION EDUCATIVA CIUDADELA 2000 -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321</v>
          </cell>
          <cell r="H122" t="str">
            <v>312</v>
          </cell>
          <cell r="I122" t="str">
            <v>0.6197</v>
          </cell>
          <cell r="J122" t="str">
            <v>0.6227</v>
          </cell>
          <cell r="K122" t="str">
            <v>0.6065</v>
          </cell>
          <cell r="L122" t="str">
            <v>0.6778</v>
          </cell>
          <cell r="M122" t="str">
            <v>0.5862</v>
          </cell>
          <cell r="N122" t="str">
            <v>0.6282</v>
          </cell>
        </row>
        <row r="123">
          <cell r="A123">
            <v>313001004750</v>
          </cell>
          <cell r="B123" t="str">
            <v>INSTITUCION EDUCATIVA MADRE GABRIELA DE SAN MARTIN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316</v>
          </cell>
          <cell r="H123" t="str">
            <v>310</v>
          </cell>
          <cell r="I123" t="str">
            <v>0.6384</v>
          </cell>
          <cell r="J123" t="str">
            <v>0.6258</v>
          </cell>
          <cell r="K123" t="str">
            <v>0.5838</v>
          </cell>
          <cell r="L123" t="str">
            <v>0.673</v>
          </cell>
          <cell r="M123" t="str">
            <v>0.5776</v>
          </cell>
          <cell r="N123" t="str">
            <v>0.6262</v>
          </cell>
        </row>
        <row r="124">
          <cell r="A124">
            <v>113001000879</v>
          </cell>
          <cell r="B124" t="str">
            <v>INSTITUCION EDUCATIVA SANTA MARIA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431</v>
          </cell>
          <cell r="H124" t="str">
            <v>420</v>
          </cell>
          <cell r="I124" t="str">
            <v>0.6154</v>
          </cell>
          <cell r="J124" t="str">
            <v>0.6136</v>
          </cell>
          <cell r="K124" t="str">
            <v>0.6032</v>
          </cell>
          <cell r="L124" t="str">
            <v>0.6786</v>
          </cell>
          <cell r="M124" t="str">
            <v>0.599</v>
          </cell>
          <cell r="N124" t="str">
            <v>0.6255</v>
          </cell>
        </row>
        <row r="125">
          <cell r="A125">
            <v>113001028469</v>
          </cell>
          <cell r="B125" t="str">
            <v>INSTITUCION EDUCATIVA RAFAEL NU?EZ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202</v>
          </cell>
          <cell r="H125" t="str">
            <v>187</v>
          </cell>
          <cell r="I125" t="str">
            <v>0.6199</v>
          </cell>
          <cell r="J125" t="str">
            <v>0.6134</v>
          </cell>
          <cell r="K125" t="str">
            <v>0.5953</v>
          </cell>
          <cell r="L125" t="str">
            <v>0.6794</v>
          </cell>
          <cell r="M125" t="str">
            <v>0.6008</v>
          </cell>
          <cell r="N125" t="str">
            <v>0.625</v>
          </cell>
        </row>
        <row r="126">
          <cell r="A126">
            <v>113001000241</v>
          </cell>
          <cell r="B126" t="str">
            <v>INSTITUCION EDUCATIVA NUESTRO ESFUERZO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219</v>
          </cell>
          <cell r="H126" t="str">
            <v>202</v>
          </cell>
          <cell r="I126" t="str">
            <v>0.6435</v>
          </cell>
          <cell r="J126" t="str">
            <v>0.6189</v>
          </cell>
          <cell r="K126" t="str">
            <v>0.5829</v>
          </cell>
          <cell r="L126" t="str">
            <v>0.6642</v>
          </cell>
          <cell r="M126" t="str">
            <v>0.5933</v>
          </cell>
          <cell r="N126" t="str">
            <v>0.6248</v>
          </cell>
        </row>
        <row r="127">
          <cell r="A127">
            <v>113001005358</v>
          </cell>
          <cell r="B127" t="str">
            <v>INSTITUCION EDUCATIVA ALBERTO E. FERNANDEZ BAENA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C</v>
          </cell>
          <cell r="G127" t="str">
            <v>247</v>
          </cell>
          <cell r="H127" t="str">
            <v>222</v>
          </cell>
          <cell r="I127" t="str">
            <v>0.6158</v>
          </cell>
          <cell r="J127" t="str">
            <v>0.6153</v>
          </cell>
          <cell r="K127" t="str">
            <v>0.6041</v>
          </cell>
          <cell r="L127" t="str">
            <v>0.6705</v>
          </cell>
          <cell r="M127" t="str">
            <v>0.6019</v>
          </cell>
          <cell r="N127" t="str">
            <v>0.6245</v>
          </cell>
        </row>
        <row r="128">
          <cell r="A128">
            <v>313001006281</v>
          </cell>
          <cell r="B128" t="str">
            <v>CORP. COL. AMOR A BOLIVAR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C</v>
          </cell>
          <cell r="G128" t="str">
            <v>100</v>
          </cell>
          <cell r="H128" t="str">
            <v>83</v>
          </cell>
          <cell r="I128" t="str">
            <v>0.6297</v>
          </cell>
          <cell r="J128" t="str">
            <v>0.6144</v>
          </cell>
          <cell r="K128" t="str">
            <v>0.5861</v>
          </cell>
          <cell r="L128" t="str">
            <v>0.6611</v>
          </cell>
          <cell r="M128" t="str">
            <v>0.6357</v>
          </cell>
          <cell r="N128" t="str">
            <v>0.6238</v>
          </cell>
        </row>
        <row r="129">
          <cell r="A129">
            <v>113001030093</v>
          </cell>
          <cell r="B129" t="str">
            <v>INSTITUCION EDUCATIVA FUNDACION PIES DESCALZOS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129</v>
          </cell>
          <cell r="H129" t="str">
            <v>127</v>
          </cell>
          <cell r="I129" t="str">
            <v>0.6085</v>
          </cell>
          <cell r="J129" t="str">
            <v>0.6044</v>
          </cell>
          <cell r="K129" t="str">
            <v>0.5997</v>
          </cell>
          <cell r="L129" t="str">
            <v>0.6654</v>
          </cell>
          <cell r="M129" t="str">
            <v>0.6025</v>
          </cell>
          <cell r="N129" t="str">
            <v>0.6182</v>
          </cell>
        </row>
        <row r="130">
          <cell r="A130">
            <v>313001013538</v>
          </cell>
          <cell r="B130" t="str">
            <v>CORPORACION EDUCATIVA SAN JOSE - Sede Única</v>
          </cell>
          <cell r="C130" t="str">
            <v>Establecimiento</v>
          </cell>
          <cell r="D130" t="str">
            <v>CARTAGENA (BOLIVAR)</v>
          </cell>
          <cell r="E130" t="str">
            <v>NO OFICIAL</v>
          </cell>
          <cell r="F130" t="str">
            <v>D</v>
          </cell>
          <cell r="G130" t="str">
            <v>226</v>
          </cell>
          <cell r="H130" t="str">
            <v>225</v>
          </cell>
          <cell r="I130" t="str">
            <v>0.6085</v>
          </cell>
          <cell r="J130" t="str">
            <v>0.6123</v>
          </cell>
          <cell r="K130" t="str">
            <v>0.618</v>
          </cell>
          <cell r="L130" t="str">
            <v>0.6303</v>
          </cell>
          <cell r="M130" t="str">
            <v>0.6177</v>
          </cell>
          <cell r="N130" t="str">
            <v>0.6173</v>
          </cell>
        </row>
        <row r="131">
          <cell r="A131">
            <v>313001007040</v>
          </cell>
          <cell r="B131" t="str">
            <v>COL. MARIA MONTESORRI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D</v>
          </cell>
          <cell r="G131" t="str">
            <v>84</v>
          </cell>
          <cell r="H131" t="str">
            <v>73</v>
          </cell>
          <cell r="I131" t="str">
            <v>0.6027</v>
          </cell>
          <cell r="J131" t="str">
            <v>0.6066</v>
          </cell>
          <cell r="K131" t="str">
            <v>0.5956</v>
          </cell>
          <cell r="L131" t="str">
            <v>0.6558</v>
          </cell>
          <cell r="M131" t="str">
            <v>0.6152</v>
          </cell>
          <cell r="N131" t="str">
            <v>0.6152</v>
          </cell>
        </row>
        <row r="132">
          <cell r="A132">
            <v>113001028421</v>
          </cell>
          <cell r="B132" t="str">
            <v>INSTITUCION EDUCATIVA 14 DE FEBRERO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186</v>
          </cell>
          <cell r="H132" t="str">
            <v>179</v>
          </cell>
          <cell r="I132" t="str">
            <v>0.6199</v>
          </cell>
          <cell r="J132" t="str">
            <v>0.6232</v>
          </cell>
          <cell r="K132" t="str">
            <v>0.5836</v>
          </cell>
          <cell r="L132" t="str">
            <v>0.65</v>
          </cell>
          <cell r="M132" t="str">
            <v>0.5601</v>
          </cell>
          <cell r="N132" t="str">
            <v>0.6146</v>
          </cell>
        </row>
        <row r="133">
          <cell r="A133">
            <v>113001002952</v>
          </cell>
          <cell r="B133" t="str">
            <v>INSTITUCION EDUCATIVA DE TERNERA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211</v>
          </cell>
          <cell r="H133" t="str">
            <v>192</v>
          </cell>
          <cell r="I133" t="str">
            <v>0.6065</v>
          </cell>
          <cell r="J133" t="str">
            <v>0.6035</v>
          </cell>
          <cell r="K133" t="str">
            <v>0.5805</v>
          </cell>
          <cell r="L133" t="str">
            <v>0.6659</v>
          </cell>
          <cell r="M133" t="str">
            <v>0.6173</v>
          </cell>
          <cell r="N133" t="str">
            <v>0.6144</v>
          </cell>
        </row>
        <row r="134">
          <cell r="A134">
            <v>113001020969</v>
          </cell>
          <cell r="B134" t="str">
            <v>INSTITUCION EDUCATIVA FRANCISCO DE PAULA SANTANDER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158</v>
          </cell>
          <cell r="H134" t="str">
            <v>152</v>
          </cell>
          <cell r="I134" t="str">
            <v>0.6212</v>
          </cell>
          <cell r="J134" t="str">
            <v>0.6095</v>
          </cell>
          <cell r="K134" t="str">
            <v>0.5613</v>
          </cell>
          <cell r="L134" t="str">
            <v>0.6582</v>
          </cell>
          <cell r="M134" t="str">
            <v>0.6023</v>
          </cell>
          <cell r="N134" t="str">
            <v>0.6118</v>
          </cell>
        </row>
        <row r="135">
          <cell r="A135">
            <v>313001012868</v>
          </cell>
          <cell r="B135" t="str">
            <v>CORPORACION TECNICA INSTITUTO ROCHY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74</v>
          </cell>
          <cell r="H135" t="str">
            <v>73</v>
          </cell>
          <cell r="I135" t="str">
            <v>0.6081</v>
          </cell>
          <cell r="J135" t="str">
            <v>0.6058</v>
          </cell>
          <cell r="K135" t="str">
            <v>0.5722</v>
          </cell>
          <cell r="L135" t="str">
            <v>0.6548</v>
          </cell>
          <cell r="M135" t="str">
            <v>0.6077</v>
          </cell>
          <cell r="N135" t="str">
            <v>0.61</v>
          </cell>
        </row>
        <row r="136">
          <cell r="A136">
            <v>313001028985</v>
          </cell>
          <cell r="B136" t="str">
            <v>COLEGIO DIOS ES AMOR -SEDE CARTAGENA - Sede Única</v>
          </cell>
          <cell r="C136" t="str">
            <v>Establecimiento</v>
          </cell>
          <cell r="D136" t="str">
            <v>CARTAGENA DE INDIAS (BOLIVAR)</v>
          </cell>
          <cell r="E136" t="str">
            <v>NO OFICIAL</v>
          </cell>
          <cell r="F136" t="str">
            <v>D</v>
          </cell>
          <cell r="G136" t="str">
            <v>159</v>
          </cell>
          <cell r="H136" t="str">
            <v>153</v>
          </cell>
          <cell r="I136" t="str">
            <v>0.5873</v>
          </cell>
          <cell r="J136" t="str">
            <v>0.5938</v>
          </cell>
          <cell r="K136" t="str">
            <v>0.5872</v>
          </cell>
          <cell r="L136" t="str">
            <v>0.6692</v>
          </cell>
          <cell r="M136" t="str">
            <v>0.6022</v>
          </cell>
          <cell r="N136" t="str">
            <v>0.6088</v>
          </cell>
        </row>
        <row r="137">
          <cell r="A137">
            <v>113001002120</v>
          </cell>
          <cell r="B137" t="str">
            <v>INSTITUCION EDUCATIVA HIJOS DE MARIA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343</v>
          </cell>
          <cell r="H137" t="str">
            <v>323</v>
          </cell>
          <cell r="I137" t="str">
            <v>0.6066</v>
          </cell>
          <cell r="J137" t="str">
            <v>0.6125</v>
          </cell>
          <cell r="K137" t="str">
            <v>0.5752</v>
          </cell>
          <cell r="L137" t="str">
            <v>0.641</v>
          </cell>
          <cell r="M137" t="str">
            <v>0.5955</v>
          </cell>
          <cell r="N137" t="str">
            <v>0.6078</v>
          </cell>
        </row>
        <row r="138">
          <cell r="A138">
            <v>313001029396</v>
          </cell>
          <cell r="B138" t="str">
            <v>INSTITUCION EDUCATIVA CLEMENTE MANUEL ZABAL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376</v>
          </cell>
          <cell r="H138" t="str">
            <v>362</v>
          </cell>
          <cell r="I138" t="str">
            <v>0.597</v>
          </cell>
          <cell r="J138" t="str">
            <v>0.6124</v>
          </cell>
          <cell r="K138" t="str">
            <v>0.5765</v>
          </cell>
          <cell r="L138" t="str">
            <v>0.6493</v>
          </cell>
          <cell r="M138" t="str">
            <v>0.5902</v>
          </cell>
          <cell r="N138" t="str">
            <v>0.6074</v>
          </cell>
        </row>
        <row r="139">
          <cell r="A139">
            <v>113001004254</v>
          </cell>
          <cell r="B139" t="str">
            <v>INSTITUCION EDUCATIVA FULGENCIO LEQUERICA  VELEZ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258</v>
          </cell>
          <cell r="H139" t="str">
            <v>246</v>
          </cell>
          <cell r="I139" t="str">
            <v>0.6065</v>
          </cell>
          <cell r="J139" t="str">
            <v>0.6082</v>
          </cell>
          <cell r="K139" t="str">
            <v>0.5671</v>
          </cell>
          <cell r="L139" t="str">
            <v>0.6395</v>
          </cell>
          <cell r="M139" t="str">
            <v>0.6192</v>
          </cell>
          <cell r="N139" t="str">
            <v>0.6064</v>
          </cell>
        </row>
        <row r="140">
          <cell r="A140">
            <v>113001012427</v>
          </cell>
          <cell r="B140" t="str">
            <v>INSTITUCION EDUCATIVA MANUELA VERGARA DE CURI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196</v>
          </cell>
          <cell r="H140" t="str">
            <v>180</v>
          </cell>
          <cell r="I140" t="str">
            <v>0.6022</v>
          </cell>
          <cell r="J140" t="str">
            <v>0.6082</v>
          </cell>
          <cell r="K140" t="str">
            <v>0.5664</v>
          </cell>
          <cell r="L140" t="str">
            <v>0.65</v>
          </cell>
          <cell r="M140" t="str">
            <v>0.563</v>
          </cell>
          <cell r="N140" t="str">
            <v>0.6033</v>
          </cell>
        </row>
        <row r="141">
          <cell r="A141">
            <v>113001029851</v>
          </cell>
          <cell r="B141" t="str">
            <v>I. E. JORGE ARTEL - Sede Única</v>
          </cell>
          <cell r="C141" t="str">
            <v>Establecimiento</v>
          </cell>
          <cell r="D141" t="str">
            <v>CARTAGENA DE INDIAS (BOLIVAR)</v>
          </cell>
          <cell r="E141" t="str">
            <v>NO OFICIAL</v>
          </cell>
          <cell r="F141" t="str">
            <v>D</v>
          </cell>
          <cell r="G141" t="str">
            <v>164</v>
          </cell>
          <cell r="H141" t="str">
            <v>158</v>
          </cell>
          <cell r="I141" t="str">
            <v>0.6127</v>
          </cell>
          <cell r="J141" t="str">
            <v>0.6166</v>
          </cell>
          <cell r="K141" t="str">
            <v>0.557</v>
          </cell>
          <cell r="L141" t="str">
            <v>0.6374</v>
          </cell>
          <cell r="M141" t="str">
            <v>0.5697</v>
          </cell>
          <cell r="N141" t="str">
            <v>0.6032</v>
          </cell>
        </row>
        <row r="142">
          <cell r="A142">
            <v>113001030085</v>
          </cell>
          <cell r="B142" t="str">
            <v>INSTITUCION EDUCATIVA MANDELA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222</v>
          </cell>
          <cell r="H142" t="str">
            <v>213</v>
          </cell>
          <cell r="I142" t="str">
            <v>0.5956</v>
          </cell>
          <cell r="J142" t="str">
            <v>0.5805</v>
          </cell>
          <cell r="K142" t="str">
            <v>0.5715</v>
          </cell>
          <cell r="L142" t="str">
            <v>0.6633</v>
          </cell>
          <cell r="M142" t="str">
            <v>0.6026</v>
          </cell>
          <cell r="N142" t="str">
            <v>0.6027</v>
          </cell>
        </row>
        <row r="143">
          <cell r="A143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72</v>
          </cell>
          <cell r="H143" t="str">
            <v>65</v>
          </cell>
          <cell r="I143" t="str">
            <v>0.5971</v>
          </cell>
          <cell r="J143" t="str">
            <v>0.6275</v>
          </cell>
          <cell r="K143" t="str">
            <v>0.5588</v>
          </cell>
          <cell r="L143" t="str">
            <v>0.6371</v>
          </cell>
          <cell r="M143" t="str">
            <v>0.5661</v>
          </cell>
          <cell r="N143" t="str">
            <v>0.6021</v>
          </cell>
        </row>
        <row r="144">
          <cell r="A144">
            <v>113001009281</v>
          </cell>
          <cell r="B144" t="str">
            <v>I.E. VILLA ESTRELLA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173</v>
          </cell>
          <cell r="H144" t="str">
            <v>154</v>
          </cell>
          <cell r="I144" t="str">
            <v>0.5986</v>
          </cell>
          <cell r="J144" t="str">
            <v>0.5883</v>
          </cell>
          <cell r="K144" t="str">
            <v>0.574</v>
          </cell>
          <cell r="L144" t="str">
            <v>0.6536</v>
          </cell>
          <cell r="M144" t="str">
            <v>0.5823</v>
          </cell>
          <cell r="N144" t="str">
            <v>0.602</v>
          </cell>
        </row>
        <row r="145">
          <cell r="A145">
            <v>313001008381</v>
          </cell>
          <cell r="B145" t="str">
            <v>CENT. DE ENSEÑANZA HIJOS DE BOLIVAR - Sede Única</v>
          </cell>
          <cell r="C145" t="str">
            <v>Establecimiento</v>
          </cell>
          <cell r="D145" t="str">
            <v>CARTAGENA DE INDIAS (BOLIVAR)</v>
          </cell>
          <cell r="E145" t="str">
            <v>NO OFICIAL</v>
          </cell>
          <cell r="F145" t="str">
            <v>D</v>
          </cell>
          <cell r="G145" t="str">
            <v>53</v>
          </cell>
          <cell r="H145" t="str">
            <v>52</v>
          </cell>
          <cell r="I145" t="str">
            <v>0.5981</v>
          </cell>
          <cell r="J145" t="str">
            <v>0.5956</v>
          </cell>
          <cell r="K145" t="str">
            <v>0.5752</v>
          </cell>
          <cell r="L145" t="str">
            <v>0.6271</v>
          </cell>
          <cell r="M145" t="str">
            <v>0.6161</v>
          </cell>
          <cell r="N145" t="str">
            <v>0.6003</v>
          </cell>
        </row>
        <row r="146">
          <cell r="A146">
            <v>213001002809</v>
          </cell>
          <cell r="B146" t="str">
            <v>INSTITUCION EDUCATIVA DE BAYUNCA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573</v>
          </cell>
          <cell r="H146" t="str">
            <v>515</v>
          </cell>
          <cell r="I146" t="str">
            <v>0.6226</v>
          </cell>
          <cell r="J146" t="str">
            <v>0.5981</v>
          </cell>
          <cell r="K146" t="str">
            <v>0.5615</v>
          </cell>
          <cell r="L146" t="str">
            <v>0.6279</v>
          </cell>
          <cell r="M146" t="str">
            <v>0.5687</v>
          </cell>
          <cell r="N146" t="str">
            <v>0.5999</v>
          </cell>
        </row>
        <row r="147">
          <cell r="A147">
            <v>213001002809</v>
          </cell>
          <cell r="B147" t="str">
            <v>INSTITUCION EDUCATIVA DE BAYUNCA - INSTITUCION EDUCATIVA DE BAYUNCA</v>
          </cell>
          <cell r="C147" t="str">
            <v>Sede</v>
          </cell>
          <cell r="D147" t="str">
            <v>CARTAGENA (BOLIVAR)</v>
          </cell>
          <cell r="E147" t="str">
            <v>OFICIAL</v>
          </cell>
          <cell r="F147" t="str">
            <v>D</v>
          </cell>
          <cell r="G147" t="str">
            <v>370</v>
          </cell>
          <cell r="H147" t="str">
            <v>351</v>
          </cell>
          <cell r="I147" t="str">
            <v>0.6513</v>
          </cell>
          <cell r="J147" t="str">
            <v>0.6136</v>
          </cell>
          <cell r="K147" t="str">
            <v>0.5883</v>
          </cell>
          <cell r="L147" t="str">
            <v>0.6209</v>
          </cell>
          <cell r="M147" t="str">
            <v>0.5883</v>
          </cell>
          <cell r="N147" t="str">
            <v>0.6162</v>
          </cell>
        </row>
        <row r="148">
          <cell r="A148">
            <v>113001008284</v>
          </cell>
          <cell r="B148" t="str">
            <v>INSTITUCION EDUCATIVA SAN FELIPE NERI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179</v>
          </cell>
          <cell r="H148" t="str">
            <v>164</v>
          </cell>
          <cell r="I148" t="str">
            <v>0.603</v>
          </cell>
          <cell r="J148" t="str">
            <v>0.6057</v>
          </cell>
          <cell r="K148" t="str">
            <v>0.5532</v>
          </cell>
          <cell r="L148" t="str">
            <v>0.6269</v>
          </cell>
          <cell r="M148" t="str">
            <v>0.6278</v>
          </cell>
          <cell r="N148" t="str">
            <v>0.5995</v>
          </cell>
        </row>
        <row r="149">
          <cell r="A149">
            <v>213001000245</v>
          </cell>
          <cell r="B149" t="str">
            <v>I.E. TIERRA BAJA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43</v>
          </cell>
          <cell r="H149" t="str">
            <v>41</v>
          </cell>
          <cell r="I149" t="str">
            <v>0.608</v>
          </cell>
          <cell r="J149" t="str">
            <v>0.6011</v>
          </cell>
          <cell r="K149" t="str">
            <v>0.5561</v>
          </cell>
          <cell r="L149" t="str">
            <v>0.6349</v>
          </cell>
          <cell r="M149" t="str">
            <v>0.5716</v>
          </cell>
          <cell r="N149" t="str">
            <v>0.5978</v>
          </cell>
        </row>
        <row r="150">
          <cell r="A150">
            <v>313001009085</v>
          </cell>
          <cell r="B150" t="str">
            <v>CORPORACION EDUCATIVA LICEO CARTAGENA - Sede Única</v>
          </cell>
          <cell r="C150" t="str">
            <v>Establecimiento</v>
          </cell>
          <cell r="D150" t="str">
            <v>CARTAGENA (BOLIVAR)</v>
          </cell>
          <cell r="E150" t="str">
            <v>NO OFICIAL</v>
          </cell>
          <cell r="F150" t="str">
            <v>D</v>
          </cell>
          <cell r="G150" t="str">
            <v>16</v>
          </cell>
          <cell r="H150" t="str">
            <v>15</v>
          </cell>
          <cell r="I150" t="str">
            <v>0.5749</v>
          </cell>
          <cell r="J150" t="str">
            <v>0.611</v>
          </cell>
          <cell r="K150" t="str">
            <v>0.5806</v>
          </cell>
          <cell r="L150" t="str">
            <v>0.6149</v>
          </cell>
          <cell r="M150" t="str">
            <v>0.6198</v>
          </cell>
          <cell r="N150" t="str">
            <v>0.5972</v>
          </cell>
        </row>
        <row r="151">
          <cell r="A151">
            <v>313001008500</v>
          </cell>
          <cell r="B151" t="str">
            <v>CORP. EDUC. JORGE ELIECER GAITAN DE C/GENA - Sede Única</v>
          </cell>
          <cell r="C151" t="str">
            <v>Establecimiento</v>
          </cell>
          <cell r="D151" t="str">
            <v>CARTAGENA DE INDIAS (BOLIVAR)</v>
          </cell>
          <cell r="E151" t="str">
            <v>NO OFICIAL</v>
          </cell>
          <cell r="F151" t="str">
            <v>D</v>
          </cell>
          <cell r="G151" t="str">
            <v>14</v>
          </cell>
          <cell r="H151" t="str">
            <v>14</v>
          </cell>
          <cell r="I151" t="str">
            <v>0.5874</v>
          </cell>
          <cell r="J151" t="str">
            <v>0.5804</v>
          </cell>
          <cell r="K151" t="str">
            <v>0.5371</v>
          </cell>
          <cell r="L151" t="str">
            <v>0.6634</v>
          </cell>
          <cell r="M151" t="str">
            <v>0.6516</v>
          </cell>
          <cell r="N151" t="str">
            <v>0.5967</v>
          </cell>
        </row>
        <row r="152">
          <cell r="A152">
            <v>113001003126</v>
          </cell>
          <cell r="B152" t="str">
            <v>INSTITUCION EDUCATIVA FERNANDO DE LA VEGA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104</v>
          </cell>
          <cell r="H152" t="str">
            <v>100</v>
          </cell>
          <cell r="I152" t="str">
            <v>0.5921</v>
          </cell>
          <cell r="J152" t="str">
            <v>0.5989</v>
          </cell>
          <cell r="K152" t="str">
            <v>0.5526</v>
          </cell>
          <cell r="L152" t="str">
            <v>0.6333</v>
          </cell>
          <cell r="M152" t="str">
            <v>0.62</v>
          </cell>
          <cell r="N152" t="str">
            <v>0.5962</v>
          </cell>
        </row>
        <row r="153">
          <cell r="A153">
            <v>113001028919</v>
          </cell>
          <cell r="B153" t="str">
            <v>INSTITUCION EDUCATIVA NUEVO BOSQUE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402</v>
          </cell>
          <cell r="H153" t="str">
            <v>346</v>
          </cell>
          <cell r="I153" t="str">
            <v>0.5835</v>
          </cell>
          <cell r="J153" t="str">
            <v>0.5863</v>
          </cell>
          <cell r="K153" t="str">
            <v>0.5553</v>
          </cell>
          <cell r="L153" t="str">
            <v>0.6511</v>
          </cell>
          <cell r="M153" t="str">
            <v>0.602</v>
          </cell>
          <cell r="N153" t="str">
            <v>0.5946</v>
          </cell>
        </row>
        <row r="154">
          <cell r="A154">
            <v>113001029095</v>
          </cell>
          <cell r="B154" t="str">
            <v>INSTITUCION EDUCATIVA FOCO ROJO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272</v>
          </cell>
          <cell r="H154" t="str">
            <v>265</v>
          </cell>
          <cell r="I154" t="str">
            <v>0.5788</v>
          </cell>
          <cell r="J154" t="str">
            <v>0.5934</v>
          </cell>
          <cell r="K154" t="str">
            <v>0.5628</v>
          </cell>
          <cell r="L154" t="str">
            <v>0.6374</v>
          </cell>
          <cell r="M154" t="str">
            <v>0.5832</v>
          </cell>
          <cell r="N154" t="str">
            <v>0.5923</v>
          </cell>
        </row>
        <row r="155">
          <cell r="A155">
            <v>313001028098</v>
          </cell>
          <cell r="B155" t="str">
            <v>INSTITUCION EDUCATIVA LOS ANGELES - Sede Única</v>
          </cell>
          <cell r="C155" t="str">
            <v>Establecimiento</v>
          </cell>
          <cell r="D155" t="str">
            <v>CARTAGENA DE INDIAS (BOLIVAR)</v>
          </cell>
          <cell r="E155" t="str">
            <v>NO OFICIAL</v>
          </cell>
          <cell r="F155" t="str">
            <v>D</v>
          </cell>
          <cell r="G155" t="str">
            <v>21</v>
          </cell>
          <cell r="H155" t="str">
            <v>20</v>
          </cell>
          <cell r="I155" t="str">
            <v>0.5954</v>
          </cell>
          <cell r="J155" t="str">
            <v>0.5561</v>
          </cell>
          <cell r="K155" t="str">
            <v>0.5594</v>
          </cell>
          <cell r="L155" t="str">
            <v>0.6384</v>
          </cell>
          <cell r="M155" t="str">
            <v>0.6314</v>
          </cell>
          <cell r="N155" t="str">
            <v>0.5907</v>
          </cell>
        </row>
        <row r="156">
          <cell r="A156">
            <v>313001006736</v>
          </cell>
          <cell r="B156" t="str">
            <v>ASOCIACION LICEO SAN FERNANDO - Sede Única</v>
          </cell>
          <cell r="C156" t="str">
            <v>Establecimiento</v>
          </cell>
          <cell r="D156" t="str">
            <v>CARTAGENA (BOLIVAR)</v>
          </cell>
          <cell r="E156" t="str">
            <v>NO OFICIAL</v>
          </cell>
          <cell r="F156" t="str">
            <v>D</v>
          </cell>
          <cell r="G156" t="str">
            <v>29</v>
          </cell>
          <cell r="H156" t="str">
            <v>26</v>
          </cell>
          <cell r="I156" t="str">
            <v>0.5805</v>
          </cell>
          <cell r="J156" t="str">
            <v>0.5751</v>
          </cell>
          <cell r="K156" t="str">
            <v>0.5887</v>
          </cell>
          <cell r="L156" t="str">
            <v>0.6067</v>
          </cell>
          <cell r="M156" t="str">
            <v>0.6171</v>
          </cell>
          <cell r="N156" t="str">
            <v>0.59</v>
          </cell>
        </row>
        <row r="157">
          <cell r="A157">
            <v>113001001727</v>
          </cell>
          <cell r="B157" t="str">
            <v>INSTITUCION EDUCATIVA REPUBLICA DEL LIBANO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289</v>
          </cell>
          <cell r="H157" t="str">
            <v>266</v>
          </cell>
          <cell r="I157" t="str">
            <v>0.5859</v>
          </cell>
          <cell r="J157" t="str">
            <v>0.5897</v>
          </cell>
          <cell r="K157" t="str">
            <v>0.5566</v>
          </cell>
          <cell r="L157" t="str">
            <v>0.6322</v>
          </cell>
          <cell r="M157" t="str">
            <v>0.5768</v>
          </cell>
          <cell r="N157" t="str">
            <v>0.59</v>
          </cell>
        </row>
        <row r="158">
          <cell r="A158">
            <v>313001027075</v>
          </cell>
          <cell r="B158" t="str">
            <v>INSTITUCION EDUCATIVA EL SALVADOR - Sede Única</v>
          </cell>
          <cell r="C158" t="str">
            <v>Establecimiento</v>
          </cell>
          <cell r="D158" t="str">
            <v>CARTAGENA (BOLIVAR)</v>
          </cell>
          <cell r="E158" t="str">
            <v>NO OFICIAL</v>
          </cell>
          <cell r="F158" t="str">
            <v>D</v>
          </cell>
          <cell r="G158" t="str">
            <v>282</v>
          </cell>
          <cell r="H158" t="str">
            <v>245</v>
          </cell>
          <cell r="I158" t="str">
            <v>0.5711</v>
          </cell>
          <cell r="J158" t="str">
            <v>0.5981</v>
          </cell>
          <cell r="K158" t="str">
            <v>0.5751</v>
          </cell>
          <cell r="L158" t="str">
            <v>0.6157</v>
          </cell>
          <cell r="M158" t="str">
            <v>0.5762</v>
          </cell>
          <cell r="N158" t="str">
            <v>0.5889</v>
          </cell>
        </row>
        <row r="159">
          <cell r="A159">
            <v>113001007199</v>
          </cell>
          <cell r="B159" t="str">
            <v>INSTITUCION EDUCATIVA FE Y ALEGRIA LAS AMERICAS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457</v>
          </cell>
          <cell r="H159" t="str">
            <v>424</v>
          </cell>
          <cell r="I159" t="str">
            <v>0.5908</v>
          </cell>
          <cell r="J159" t="str">
            <v>0.5819</v>
          </cell>
          <cell r="K159" t="str">
            <v>0.5534</v>
          </cell>
          <cell r="L159" t="str">
            <v>0.6298</v>
          </cell>
          <cell r="M159" t="str">
            <v>0.5829</v>
          </cell>
          <cell r="N159" t="str">
            <v>0.5885</v>
          </cell>
        </row>
        <row r="160">
          <cell r="A160">
            <v>413001004703</v>
          </cell>
          <cell r="B160" t="str">
            <v>INSTITUCION EDUCATIVA DE LA BOQUILLA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337</v>
          </cell>
          <cell r="H160" t="str">
            <v>328</v>
          </cell>
          <cell r="I160" t="str">
            <v>0.5667</v>
          </cell>
          <cell r="J160" t="str">
            <v>0.5774</v>
          </cell>
          <cell r="K160" t="str">
            <v>0.5578</v>
          </cell>
          <cell r="L160" t="str">
            <v>0.6404</v>
          </cell>
          <cell r="M160" t="str">
            <v>0.6027</v>
          </cell>
          <cell r="N160" t="str">
            <v>0.5869</v>
          </cell>
        </row>
        <row r="161">
          <cell r="A161">
            <v>313001013996</v>
          </cell>
          <cell r="B161" t="str">
            <v>COL. COMUNITARIO JOSE CARMELO VILLAMIZAR DIAZ - Sede Única</v>
          </cell>
          <cell r="C161" t="str">
            <v>Establecimiento</v>
          </cell>
          <cell r="D161" t="str">
            <v>CARTAGENA (BOLIVAR)</v>
          </cell>
          <cell r="E161" t="str">
            <v>NO OFICIAL</v>
          </cell>
          <cell r="F161" t="str">
            <v>D</v>
          </cell>
          <cell r="G161" t="str">
            <v>12</v>
          </cell>
          <cell r="H161" t="str">
            <v>12</v>
          </cell>
          <cell r="I161" t="str">
            <v>0.623</v>
          </cell>
          <cell r="J161" t="str">
            <v>0.57</v>
          </cell>
          <cell r="K161" t="str">
            <v>0.5742</v>
          </cell>
          <cell r="L161" t="str">
            <v>0.5802</v>
          </cell>
          <cell r="M161" t="str">
            <v>0.5733</v>
          </cell>
          <cell r="N161" t="str">
            <v>0.5858</v>
          </cell>
        </row>
        <row r="162">
          <cell r="A162">
            <v>213001007231</v>
          </cell>
          <cell r="B162" t="str">
            <v>INSTITUCION EDUCATIVA SAN FRANCISCO DE ASIS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551</v>
          </cell>
          <cell r="H162" t="str">
            <v>529</v>
          </cell>
          <cell r="I162" t="str">
            <v>0.5869</v>
          </cell>
          <cell r="J162" t="str">
            <v>0.5836</v>
          </cell>
          <cell r="K162" t="str">
            <v>0.5378</v>
          </cell>
          <cell r="L162" t="str">
            <v>0.6262</v>
          </cell>
          <cell r="M162" t="str">
            <v>0.5936</v>
          </cell>
          <cell r="N162" t="str">
            <v>0.5844</v>
          </cell>
        </row>
        <row r="163">
          <cell r="A163">
            <v>113001001450</v>
          </cell>
          <cell r="B163" t="str">
            <v>INSTITUCION EDUCATIVA PEDRO HEREDIA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184</v>
          </cell>
          <cell r="H163" t="str">
            <v>178</v>
          </cell>
          <cell r="I163" t="str">
            <v>0.5808</v>
          </cell>
          <cell r="J163" t="str">
            <v>0.5831</v>
          </cell>
          <cell r="K163" t="str">
            <v>0.5467</v>
          </cell>
          <cell r="L163" t="str">
            <v>0.6304</v>
          </cell>
          <cell r="M163" t="str">
            <v>0.5694</v>
          </cell>
          <cell r="N163" t="str">
            <v>0.584</v>
          </cell>
        </row>
        <row r="164">
          <cell r="A164">
            <v>313001012744</v>
          </cell>
          <cell r="B164" t="str">
            <v>INSTITUTO  SKINNER II   (ANT.-JARD. INF. SKINNER II) - Sede Única</v>
          </cell>
          <cell r="C164" t="str">
            <v>Establecimiento</v>
          </cell>
          <cell r="D164" t="str">
            <v>CARTAGENA DE INDIAS (BOLIVAR)</v>
          </cell>
          <cell r="E164" t="str">
            <v>NO OFICIAL</v>
          </cell>
          <cell r="F164" t="str">
            <v>D</v>
          </cell>
          <cell r="G164" t="str">
            <v>105</v>
          </cell>
          <cell r="H164" t="str">
            <v>103</v>
          </cell>
          <cell r="I164" t="str">
            <v>0.5725</v>
          </cell>
          <cell r="J164" t="str">
            <v>0.5867</v>
          </cell>
          <cell r="K164" t="str">
            <v>0.5508</v>
          </cell>
          <cell r="L164" t="str">
            <v>0.6227</v>
          </cell>
          <cell r="M164" t="str">
            <v>0.5597</v>
          </cell>
          <cell r="N164" t="str">
            <v>0.5814</v>
          </cell>
        </row>
        <row r="165">
          <cell r="A165">
            <v>213001007797</v>
          </cell>
          <cell r="B165" t="str">
            <v>INSTITUCION EDUCATIVA SAN JUAN DE DAMASCO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194</v>
          </cell>
          <cell r="H165" t="str">
            <v>181</v>
          </cell>
          <cell r="I165" t="str">
            <v>0.582</v>
          </cell>
          <cell r="J165" t="str">
            <v>0.571</v>
          </cell>
          <cell r="K165" t="str">
            <v>0.5528</v>
          </cell>
          <cell r="L165" t="str">
            <v>0.6174</v>
          </cell>
          <cell r="M165" t="str">
            <v>0.5847</v>
          </cell>
          <cell r="N165" t="str">
            <v>0.5811</v>
          </cell>
        </row>
        <row r="166">
          <cell r="A166">
            <v>113001000429</v>
          </cell>
          <cell r="B166" t="str">
            <v>INSTITUCION EDUCATIVA SALIM BECHARA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193</v>
          </cell>
          <cell r="H166" t="str">
            <v>177</v>
          </cell>
          <cell r="I166" t="str">
            <v>0.5746</v>
          </cell>
          <cell r="J166" t="str">
            <v>0.5732</v>
          </cell>
          <cell r="K166" t="str">
            <v>0.5405</v>
          </cell>
          <cell r="L166" t="str">
            <v>0.6309</v>
          </cell>
          <cell r="M166" t="str">
            <v>0.5677</v>
          </cell>
          <cell r="N166" t="str">
            <v>0.5789</v>
          </cell>
        </row>
        <row r="167">
          <cell r="A167">
            <v>313001005225</v>
          </cell>
          <cell r="B167" t="str">
            <v>INSTITUCION EDUCATIVA JOSE MARIA CORDOBA DE PASACABALLOS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100</v>
          </cell>
          <cell r="H167" t="str">
            <v>98</v>
          </cell>
          <cell r="I167" t="str">
            <v>0.5741</v>
          </cell>
          <cell r="J167" t="str">
            <v>0.5718</v>
          </cell>
          <cell r="K167" t="str">
            <v>0.5521</v>
          </cell>
          <cell r="L167" t="str">
            <v>0.62</v>
          </cell>
          <cell r="M167" t="str">
            <v>0.5503</v>
          </cell>
          <cell r="N167" t="str">
            <v>0.5773</v>
          </cell>
        </row>
        <row r="168">
          <cell r="A168">
            <v>113001001816</v>
          </cell>
          <cell r="B168" t="str">
            <v>INSTITUCION EDUCATIVA JOSE DE LA VEGA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565</v>
          </cell>
          <cell r="H168" t="str">
            <v>483</v>
          </cell>
          <cell r="I168" t="str">
            <v>0.5896</v>
          </cell>
          <cell r="J168" t="str">
            <v>0.561</v>
          </cell>
          <cell r="K168" t="str">
            <v>0.5278</v>
          </cell>
          <cell r="L168" t="str">
            <v>0.6265</v>
          </cell>
          <cell r="M168" t="str">
            <v>0.5861</v>
          </cell>
          <cell r="N168" t="str">
            <v>0.577</v>
          </cell>
        </row>
        <row r="169">
          <cell r="A169">
            <v>213001007533</v>
          </cell>
          <cell r="B169" t="str">
            <v>INSTITUCION EDUCATIVA NUEVA ESPERANZA ARROYO GRANDE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84</v>
          </cell>
          <cell r="H169" t="str">
            <v>84</v>
          </cell>
          <cell r="I169" t="str">
            <v>0.5722</v>
          </cell>
          <cell r="J169" t="str">
            <v>0.5663</v>
          </cell>
          <cell r="K169" t="str">
            <v>0.5598</v>
          </cell>
          <cell r="L169" t="str">
            <v>0.6168</v>
          </cell>
          <cell r="M169" t="str">
            <v>0.5431</v>
          </cell>
          <cell r="N169" t="str">
            <v>0.576</v>
          </cell>
        </row>
        <row r="170">
          <cell r="A170">
            <v>113001030212</v>
          </cell>
          <cell r="B170" t="str">
            <v>INSTITUCION EDUCATIVA BICENTENARIO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229</v>
          </cell>
          <cell r="H170" t="str">
            <v>227</v>
          </cell>
          <cell r="I170" t="str">
            <v>0.5692</v>
          </cell>
          <cell r="J170" t="str">
            <v>0.5635</v>
          </cell>
          <cell r="K170" t="str">
            <v>0.5376</v>
          </cell>
          <cell r="L170" t="str">
            <v>0.6245</v>
          </cell>
          <cell r="M170" t="str">
            <v>0.5591</v>
          </cell>
          <cell r="N170" t="str">
            <v>0.5726</v>
          </cell>
        </row>
        <row r="171">
          <cell r="A171">
            <v>213001009056</v>
          </cell>
          <cell r="B171" t="str">
            <v>I.E. NUESTRA SEÑORA DEL BUEN AIRE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137</v>
          </cell>
          <cell r="H171" t="str">
            <v>133</v>
          </cell>
          <cell r="I171" t="str">
            <v>0.5805</v>
          </cell>
          <cell r="J171" t="str">
            <v>0.566</v>
          </cell>
          <cell r="K171" t="str">
            <v>0.5403</v>
          </cell>
          <cell r="L171" t="str">
            <v>0.6068</v>
          </cell>
          <cell r="M171" t="str">
            <v>0.534</v>
          </cell>
          <cell r="N171" t="str">
            <v>0.5704</v>
          </cell>
        </row>
        <row r="172">
          <cell r="A172">
            <v>213001009048</v>
          </cell>
          <cell r="B172" t="str">
            <v>INSTITUCION EDUCATIVA TECNICA DE PASACABALLOS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354</v>
          </cell>
          <cell r="H172" t="str">
            <v>335</v>
          </cell>
          <cell r="I172" t="str">
            <v>0.5447</v>
          </cell>
          <cell r="J172" t="str">
            <v>0.5743</v>
          </cell>
          <cell r="K172" t="str">
            <v>0.5392</v>
          </cell>
          <cell r="L172" t="str">
            <v>0.6097</v>
          </cell>
          <cell r="M172" t="str">
            <v>0.5932</v>
          </cell>
          <cell r="N172" t="str">
            <v>0.569</v>
          </cell>
        </row>
        <row r="173">
          <cell r="A173">
            <v>213001001306</v>
          </cell>
          <cell r="B173" t="str">
            <v>I.E. DE PONTEZUELA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105</v>
          </cell>
          <cell r="H173" t="str">
            <v>102</v>
          </cell>
          <cell r="I173" t="str">
            <v>0.5626</v>
          </cell>
          <cell r="J173" t="str">
            <v>0.5815</v>
          </cell>
          <cell r="K173" t="str">
            <v>0.5138</v>
          </cell>
          <cell r="L173" t="str">
            <v>0.5988</v>
          </cell>
          <cell r="M173" t="str">
            <v>0.5675</v>
          </cell>
          <cell r="N173" t="str">
            <v>0.5644</v>
          </cell>
        </row>
        <row r="174">
          <cell r="A174">
            <v>113001008276</v>
          </cell>
          <cell r="B174" t="str">
            <v>INSTITUCION EDUCATIVA PLAYAS DE ACAPULCO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151</v>
          </cell>
          <cell r="H174" t="str">
            <v>124</v>
          </cell>
          <cell r="I174" t="str">
            <v>0.5573</v>
          </cell>
          <cell r="J174" t="str">
            <v>0.5626</v>
          </cell>
          <cell r="K174" t="str">
            <v>0.5212</v>
          </cell>
          <cell r="L174" t="str">
            <v>0.6195</v>
          </cell>
          <cell r="M174" t="str">
            <v>0.5411</v>
          </cell>
          <cell r="N174" t="str">
            <v>0.5633</v>
          </cell>
        </row>
        <row r="175">
          <cell r="A175">
            <v>113001800263</v>
          </cell>
          <cell r="B175" t="str">
            <v>INSTITUCION EDUCATIVA EL SALVADOR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460</v>
          </cell>
          <cell r="H175" t="str">
            <v>410</v>
          </cell>
          <cell r="I175" t="str">
            <v>0.5648</v>
          </cell>
          <cell r="J175" t="str">
            <v>0.5613</v>
          </cell>
          <cell r="K175" t="str">
            <v>0.5093</v>
          </cell>
          <cell r="L175" t="str">
            <v>0.6212</v>
          </cell>
          <cell r="M175" t="str">
            <v>0.5421</v>
          </cell>
          <cell r="N175" t="str">
            <v>0.5625</v>
          </cell>
        </row>
        <row r="176">
          <cell r="A176">
            <v>113001800263</v>
          </cell>
          <cell r="B176" t="str">
            <v>INSTITUCION EDUCATIVA EL SALVADOR - INSTITUCION EDUCATIVA EL SALVADOR - SEDE PRINCIPAL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144</v>
          </cell>
          <cell r="H176" t="str">
            <v>131</v>
          </cell>
          <cell r="I176" t="str">
            <v>0.5533</v>
          </cell>
          <cell r="J176" t="str">
            <v>0.5489</v>
          </cell>
          <cell r="K176" t="str">
            <v>0.5083</v>
          </cell>
          <cell r="L176" t="str">
            <v>0.62</v>
          </cell>
          <cell r="M176" t="str">
            <v>0.52</v>
          </cell>
          <cell r="N176" t="str">
            <v>0.5547</v>
          </cell>
        </row>
        <row r="177">
          <cell r="A177">
            <v>113001800328</v>
          </cell>
          <cell r="B177" t="str">
            <v>INSTITUCION EDUCATIVA EL SALVADOR - SEDE SAN JOSE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C</v>
          </cell>
          <cell r="G177" t="str">
            <v>156</v>
          </cell>
          <cell r="H177" t="str">
            <v>152</v>
          </cell>
          <cell r="I177" t="str">
            <v>0.6371</v>
          </cell>
          <cell r="J177" t="str">
            <v>0.6267</v>
          </cell>
          <cell r="K177" t="str">
            <v>0.5529</v>
          </cell>
          <cell r="L177" t="str">
            <v>0.6708</v>
          </cell>
          <cell r="M177" t="str">
            <v>0.6046</v>
          </cell>
          <cell r="N177" t="str">
            <v>0.6206</v>
          </cell>
        </row>
        <row r="178">
          <cell r="A178">
            <v>113001800344</v>
          </cell>
          <cell r="B178" t="str">
            <v>INSTITUCION EDUCATIVA EL SALVADOR - SEDE LAS COLINAS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46</v>
          </cell>
          <cell r="H178" t="str">
            <v>44</v>
          </cell>
          <cell r="I178" t="str">
            <v>0.5354</v>
          </cell>
          <cell r="J178" t="str">
            <v>0.5417</v>
          </cell>
          <cell r="K178" t="str">
            <v>0.4894</v>
          </cell>
          <cell r="L178" t="str">
            <v>0.6087</v>
          </cell>
          <cell r="M178" t="str">
            <v>0.5636</v>
          </cell>
          <cell r="N178" t="str">
            <v>0.5453</v>
          </cell>
        </row>
        <row r="179">
          <cell r="A179">
            <v>113001000739</v>
          </cell>
          <cell r="B179" t="str">
            <v>INSTITUCION EDUCATIVA ANA MARIA VELEZ DE TRUJILLO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242</v>
          </cell>
          <cell r="H179" t="str">
            <v>227</v>
          </cell>
          <cell r="I179" t="str">
            <v>0.567</v>
          </cell>
          <cell r="J179" t="str">
            <v>0.5623</v>
          </cell>
          <cell r="K179" t="str">
            <v>0.5154</v>
          </cell>
          <cell r="L179" t="str">
            <v>0.6035</v>
          </cell>
          <cell r="M179" t="str">
            <v>0.5616</v>
          </cell>
          <cell r="N179" t="str">
            <v>0.562</v>
          </cell>
        </row>
        <row r="180">
          <cell r="A180">
            <v>113001005544</v>
          </cell>
          <cell r="B180" t="str">
            <v>INSTITUCION EDUCATIVA ANTONIO NARIÑO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170</v>
          </cell>
          <cell r="H180" t="str">
            <v>140</v>
          </cell>
          <cell r="I180" t="str">
            <v>0.5443</v>
          </cell>
          <cell r="J180" t="str">
            <v>0.5468</v>
          </cell>
          <cell r="K180" t="str">
            <v>0.5384</v>
          </cell>
          <cell r="L180" t="str">
            <v>0.6141</v>
          </cell>
          <cell r="M180" t="str">
            <v>0.5749</v>
          </cell>
          <cell r="N180" t="str">
            <v>0.562</v>
          </cell>
        </row>
        <row r="181">
          <cell r="A181">
            <v>113001002138</v>
          </cell>
          <cell r="B181" t="str">
            <v>INSTITUCION EDUCATIVA NUESTRA SRA DEL PERPETUO SOCORRO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239</v>
          </cell>
          <cell r="H181" t="str">
            <v>211</v>
          </cell>
          <cell r="I181" t="str">
            <v>0.5494</v>
          </cell>
          <cell r="J181" t="str">
            <v>0.5387</v>
          </cell>
          <cell r="K181" t="str">
            <v>0.5434</v>
          </cell>
          <cell r="L181" t="str">
            <v>0.6108</v>
          </cell>
          <cell r="M181" t="str">
            <v>0.5646</v>
          </cell>
          <cell r="N181" t="str">
            <v>0.5609</v>
          </cell>
        </row>
        <row r="182">
          <cell r="A182">
            <v>213001002531</v>
          </cell>
          <cell r="B182" t="str">
            <v>I.E. MANZANILLO DEL MAR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78</v>
          </cell>
          <cell r="H182" t="str">
            <v>67</v>
          </cell>
          <cell r="I182" t="str">
            <v>0.5491</v>
          </cell>
          <cell r="J182" t="str">
            <v>0.582</v>
          </cell>
          <cell r="K182" t="str">
            <v>0.5192</v>
          </cell>
          <cell r="L182" t="str">
            <v>0.599</v>
          </cell>
          <cell r="M182" t="str">
            <v>0.5377</v>
          </cell>
          <cell r="N182" t="str">
            <v>0.5604</v>
          </cell>
        </row>
        <row r="183">
          <cell r="A183">
            <v>113001001492</v>
          </cell>
          <cell r="B183" t="str">
            <v>INSTITUCION EDUCATIVA LICEO DE BOLIVAR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357</v>
          </cell>
          <cell r="H183" t="str">
            <v>309</v>
          </cell>
          <cell r="I183" t="str">
            <v>0.5517</v>
          </cell>
          <cell r="J183" t="str">
            <v>0.563</v>
          </cell>
          <cell r="K183" t="str">
            <v>0.5159</v>
          </cell>
          <cell r="L183" t="str">
            <v>0.5966</v>
          </cell>
          <cell r="M183" t="str">
            <v>0.5698</v>
          </cell>
          <cell r="N183" t="str">
            <v>0.5578</v>
          </cell>
        </row>
        <row r="184">
          <cell r="A184">
            <v>113001000143</v>
          </cell>
          <cell r="B184" t="str">
            <v>INSTITUCION EDUCATIVA ARROYO DE PIEDRA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144</v>
          </cell>
          <cell r="H184" t="str">
            <v>137</v>
          </cell>
          <cell r="I184" t="str">
            <v>0.5465</v>
          </cell>
          <cell r="J184" t="str">
            <v>0.5569</v>
          </cell>
          <cell r="K184" t="str">
            <v>0.5078</v>
          </cell>
          <cell r="L184" t="str">
            <v>0.5844</v>
          </cell>
          <cell r="M184" t="str">
            <v>0.5225</v>
          </cell>
          <cell r="N184" t="str">
            <v>0.5469</v>
          </cell>
        </row>
        <row r="185">
          <cell r="A185">
            <v>113001000143</v>
          </cell>
          <cell r="B185" t="str">
            <v>INSTITUCION EDUCATIVA ARROYO DE PIEDRA - INSTITUCION EDUCATIVA ARROYO DE PIEDRA</v>
          </cell>
          <cell r="C185" t="str">
            <v>Sede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93</v>
          </cell>
          <cell r="H185" t="str">
            <v>88</v>
          </cell>
          <cell r="I185" t="str">
            <v>0.5475</v>
          </cell>
          <cell r="J185" t="str">
            <v>0.5613</v>
          </cell>
          <cell r="K185" t="str">
            <v>0.5112</v>
          </cell>
          <cell r="L185" t="str">
            <v>0.5799</v>
          </cell>
          <cell r="M185" t="str">
            <v>0.5197</v>
          </cell>
          <cell r="N185" t="str">
            <v>0.5476</v>
          </cell>
        </row>
        <row r="186">
          <cell r="A186">
            <v>213001000083</v>
          </cell>
          <cell r="B186" t="str">
            <v>INSTITUCION EDUCATIVA ARROYO DE PIEDRA - SEDE DE PUNTA CANOA</v>
          </cell>
          <cell r="C186" t="str">
            <v>Sede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51</v>
          </cell>
          <cell r="H186" t="str">
            <v>49</v>
          </cell>
          <cell r="I186" t="str">
            <v>0.5452</v>
          </cell>
          <cell r="J186" t="str">
            <v>0.5487</v>
          </cell>
          <cell r="K186" t="str">
            <v>0.5017</v>
          </cell>
          <cell r="L186" t="str">
            <v>0.5915</v>
          </cell>
          <cell r="M186" t="str">
            <v>0.5282</v>
          </cell>
          <cell r="N186" t="str">
            <v>0.5454</v>
          </cell>
        </row>
        <row r="187">
          <cell r="A187">
            <v>313001027997</v>
          </cell>
          <cell r="B187" t="str">
            <v>INSTITUTO EDUCATIVO CELESTIN FREINET - Sede Única</v>
          </cell>
          <cell r="C187" t="str">
            <v>Establecimiento</v>
          </cell>
          <cell r="D187" t="str">
            <v>CARTAGENA (BOLIVAR)</v>
          </cell>
          <cell r="E187" t="str">
            <v>NO OFICIAL</v>
          </cell>
          <cell r="F187" t="str">
            <v>D</v>
          </cell>
          <cell r="G187" t="str">
            <v>38</v>
          </cell>
          <cell r="H187" t="str">
            <v>36</v>
          </cell>
          <cell r="I187" t="str">
            <v>0.5187</v>
          </cell>
          <cell r="J187" t="str">
            <v>0.5756</v>
          </cell>
          <cell r="K187" t="str">
            <v>0.5257</v>
          </cell>
          <cell r="L187" t="str">
            <v>0.5491</v>
          </cell>
          <cell r="M187" t="str">
            <v>0.5793</v>
          </cell>
          <cell r="N187" t="str">
            <v>0.5451</v>
          </cell>
        </row>
        <row r="188">
          <cell r="A188">
            <v>213001002949</v>
          </cell>
          <cell r="B188" t="str">
            <v>INSTITUCION EDUCATIVA SAN JOSE CA?O DEL ORO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87</v>
          </cell>
          <cell r="H188" t="str">
            <v>85</v>
          </cell>
          <cell r="I188" t="str">
            <v>0.5296</v>
          </cell>
          <cell r="J188" t="str">
            <v>0.539</v>
          </cell>
          <cell r="K188" t="str">
            <v>0.4994</v>
          </cell>
          <cell r="L188" t="str">
            <v>0.5876</v>
          </cell>
          <cell r="M188" t="str">
            <v>0.605</v>
          </cell>
          <cell r="N188" t="str">
            <v>0.544</v>
          </cell>
        </row>
        <row r="189">
          <cell r="A189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161</v>
          </cell>
          <cell r="H189" t="str">
            <v>151</v>
          </cell>
          <cell r="I189" t="str">
            <v>0.5326</v>
          </cell>
          <cell r="J189" t="str">
            <v>0.5435</v>
          </cell>
          <cell r="K189" t="str">
            <v>0.4978</v>
          </cell>
          <cell r="L189" t="str">
            <v>0.5846</v>
          </cell>
          <cell r="M189" t="str">
            <v>0.5792</v>
          </cell>
          <cell r="N189" t="str">
            <v>0.5427</v>
          </cell>
        </row>
        <row r="190">
          <cell r="A190">
            <v>113001800123</v>
          </cell>
          <cell r="B190" t="str">
            <v>INSTITUCION EDUCATIVA GABRIEL GARCIA MARQUEZ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246</v>
          </cell>
          <cell r="H190" t="str">
            <v>218</v>
          </cell>
          <cell r="I190" t="str">
            <v>0.5353</v>
          </cell>
          <cell r="J190" t="str">
            <v>0.535</v>
          </cell>
          <cell r="K190" t="str">
            <v>0.5075</v>
          </cell>
          <cell r="L190" t="str">
            <v>0.5935</v>
          </cell>
          <cell r="M190" t="str">
            <v>0.5294</v>
          </cell>
          <cell r="N190" t="str">
            <v>0.5418</v>
          </cell>
        </row>
        <row r="191">
          <cell r="A191">
            <v>213001000091</v>
          </cell>
          <cell r="B191" t="str">
            <v>INSTITUCION EDUCATIVA DE ISLA FUERTE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43</v>
          </cell>
          <cell r="H191" t="str">
            <v>43</v>
          </cell>
          <cell r="I191" t="str">
            <v>0.5214</v>
          </cell>
          <cell r="J191" t="str">
            <v>0.5474</v>
          </cell>
          <cell r="K191" t="str">
            <v>0.5042</v>
          </cell>
          <cell r="L191" t="str">
            <v>0.5758</v>
          </cell>
          <cell r="M191" t="str">
            <v>0.5663</v>
          </cell>
          <cell r="N191" t="str">
            <v>0.5395</v>
          </cell>
        </row>
        <row r="192">
          <cell r="A192">
            <v>213001001942</v>
          </cell>
          <cell r="B192" t="str">
            <v>INSTITUCION EDUCATIVA LUIS FELIPE CABRERA DE BARU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136</v>
          </cell>
          <cell r="H192" t="str">
            <v>135</v>
          </cell>
          <cell r="I192" t="str">
            <v>0.5261</v>
          </cell>
          <cell r="J192" t="str">
            <v>0.5366</v>
          </cell>
          <cell r="K192" t="str">
            <v>0.5043</v>
          </cell>
          <cell r="L192" t="str">
            <v>0.5633</v>
          </cell>
          <cell r="M192" t="str">
            <v>0.535</v>
          </cell>
          <cell r="N192" t="str">
            <v>0.5328</v>
          </cell>
        </row>
        <row r="193">
          <cell r="A193">
            <v>313001013481</v>
          </cell>
          <cell r="B193" t="str">
            <v>CENTRO EDUCATIVO COMUNITARIO LOS ROBLES - Sede Única</v>
          </cell>
          <cell r="C193" t="str">
            <v>Establecimiento</v>
          </cell>
          <cell r="D193" t="str">
            <v>CARTAGENA (BOLIVAR)</v>
          </cell>
          <cell r="E193" t="str">
            <v>NO OFICIAL</v>
          </cell>
          <cell r="F193" t="str">
            <v>D</v>
          </cell>
          <cell r="G193" t="str">
            <v>50</v>
          </cell>
          <cell r="H193" t="str">
            <v>40</v>
          </cell>
          <cell r="I193" t="str">
            <v>0.5242</v>
          </cell>
          <cell r="J193" t="str">
            <v>0.5238</v>
          </cell>
          <cell r="K193" t="str">
            <v>0.5134</v>
          </cell>
          <cell r="L193" t="str">
            <v>0.5225</v>
          </cell>
          <cell r="M193" t="str">
            <v>0.5694</v>
          </cell>
          <cell r="N193" t="str">
            <v>0.5247</v>
          </cell>
        </row>
        <row r="194">
          <cell r="A194">
            <v>113001006711</v>
          </cell>
          <cell r="B194" t="str">
            <v>INSTITUCION EDUCATIVA OMAIRA SANCHEZ GARZON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101</v>
          </cell>
          <cell r="H194" t="str">
            <v>93</v>
          </cell>
          <cell r="I194" t="str">
            <v>0.4955</v>
          </cell>
          <cell r="J194" t="str">
            <v>0.5174</v>
          </cell>
          <cell r="K194" t="str">
            <v>0.4886</v>
          </cell>
          <cell r="L194" t="str">
            <v>0.5823</v>
          </cell>
          <cell r="M194" t="str">
            <v>0.5421</v>
          </cell>
          <cell r="N194" t="str">
            <v>0.5226</v>
          </cell>
        </row>
        <row r="195">
          <cell r="A195">
            <v>213001000075</v>
          </cell>
          <cell r="B195" t="str">
            <v>I.E. PUERTO REY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70</v>
          </cell>
          <cell r="H195" t="str">
            <v>66</v>
          </cell>
          <cell r="I195" t="str">
            <v>0.5054</v>
          </cell>
          <cell r="J195" t="str">
            <v>0.532</v>
          </cell>
          <cell r="K195" t="str">
            <v>0.4896</v>
          </cell>
          <cell r="L195" t="str">
            <v>0.5674</v>
          </cell>
          <cell r="M195" t="str">
            <v>0.5021</v>
          </cell>
          <cell r="N195" t="str">
            <v>0.522</v>
          </cell>
        </row>
        <row r="196">
          <cell r="A196">
            <v>313001000118</v>
          </cell>
          <cell r="B196" t="str">
            <v>INSTITUCION EDUCATIVA NTRA. SRA. LA VICTORIA - Sede Única</v>
          </cell>
          <cell r="C196" t="str">
            <v>Establecimiento</v>
          </cell>
          <cell r="D196" t="str">
            <v>CARTAGENA (BOLIVAR)</v>
          </cell>
          <cell r="E196" t="str">
            <v>OFICIAL</v>
          </cell>
          <cell r="F196" t="str">
            <v>D</v>
          </cell>
          <cell r="G196" t="str">
            <v>63</v>
          </cell>
          <cell r="H196" t="str">
            <v>51</v>
          </cell>
          <cell r="I196" t="str">
            <v>0.5327</v>
          </cell>
          <cell r="J196" t="str">
            <v>0.5205</v>
          </cell>
          <cell r="K196" t="str">
            <v>0.482</v>
          </cell>
          <cell r="L196" t="str">
            <v>0.4942</v>
          </cell>
          <cell r="M196" t="str">
            <v>0.5645</v>
          </cell>
          <cell r="N196" t="str">
            <v>0.5117</v>
          </cell>
        </row>
        <row r="197">
          <cell r="A197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105</v>
          </cell>
          <cell r="H197" t="str">
            <v>102</v>
          </cell>
          <cell r="I197" t="str">
            <v>0.4836</v>
          </cell>
          <cell r="J197" t="str">
            <v>0.5112</v>
          </cell>
          <cell r="K197" t="str">
            <v>0.4781</v>
          </cell>
          <cell r="L197" t="str">
            <v>0.5361</v>
          </cell>
          <cell r="M197" t="str">
            <v>0.5277</v>
          </cell>
          <cell r="N197" t="str">
            <v>0.5042</v>
          </cell>
        </row>
        <row r="198">
          <cell r="A198">
            <v>213001001292</v>
          </cell>
          <cell r="B198" t="str">
            <v>INSTITUCION EDUCATIVA DE SANTA ANA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127</v>
          </cell>
          <cell r="H198" t="str">
            <v>120</v>
          </cell>
          <cell r="I198" t="str">
            <v>0.491</v>
          </cell>
          <cell r="J198" t="str">
            <v>0.5052</v>
          </cell>
          <cell r="K198" t="str">
            <v>0.4569</v>
          </cell>
          <cell r="L198" t="str">
            <v>0.533</v>
          </cell>
          <cell r="M198" t="str">
            <v>0.5225</v>
          </cell>
          <cell r="N198" t="str">
            <v>0.4985</v>
          </cell>
        </row>
        <row r="199">
          <cell r="A199">
            <v>213001001632</v>
          </cell>
          <cell r="B199" t="str">
            <v>INSTITUCION EDUCATIVA DE LETICIA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55</v>
          </cell>
          <cell r="H199" t="str">
            <v>55</v>
          </cell>
          <cell r="I199" t="str">
            <v>0.472</v>
          </cell>
          <cell r="J199" t="str">
            <v>0.4956</v>
          </cell>
          <cell r="K199" t="str">
            <v>0.4631</v>
          </cell>
          <cell r="L199" t="str">
            <v>0.5464</v>
          </cell>
          <cell r="M199" t="str">
            <v>0.5023</v>
          </cell>
          <cell r="N199" t="str">
            <v>0.4949</v>
          </cell>
        </row>
        <row r="200">
          <cell r="A200">
            <v>213001007401</v>
          </cell>
          <cell r="B200" t="str">
            <v>INSTITUCION EDUCATIVA SANTA CRUZ DEL ISLOTE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20</v>
          </cell>
          <cell r="H200" t="str">
            <v>20</v>
          </cell>
          <cell r="I200" t="str">
            <v>0.4594</v>
          </cell>
          <cell r="J200" t="str">
            <v>0.4973</v>
          </cell>
          <cell r="K200" t="str">
            <v>0.4797</v>
          </cell>
          <cell r="L200" t="str">
            <v>0.5112</v>
          </cell>
          <cell r="M200" t="str">
            <v>0.5055</v>
          </cell>
          <cell r="N200" t="str">
            <v>0.4883</v>
          </cell>
        </row>
        <row r="201">
          <cell r="A201">
            <v>213001001900</v>
          </cell>
          <cell r="B201" t="str">
            <v>I.E. DE ARARCA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48</v>
          </cell>
          <cell r="H201" t="str">
            <v>47</v>
          </cell>
          <cell r="I201" t="str">
            <v>0.441</v>
          </cell>
          <cell r="J201" t="str">
            <v>0.4645</v>
          </cell>
          <cell r="K201" t="str">
            <v>0.4501</v>
          </cell>
          <cell r="L201" t="str">
            <v>0.5286</v>
          </cell>
          <cell r="M201" t="str">
            <v>0.4946</v>
          </cell>
          <cell r="N201" t="str">
            <v>0.4729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XXXX"/>
      <sheetName val="Hoja3"/>
      <sheetName val="Hoja2"/>
      <sheetName val="COL2015"/>
      <sheetName val="Hoja5"/>
      <sheetName val="Hoja6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ID_
SEDE</v>
          </cell>
          <cell r="B1" t="str">
            <v>PRINCIPAL / SEDE</v>
          </cell>
          <cell r="C1" t="str">
            <v>LOCALIDAD</v>
          </cell>
          <cell r="D1" t="str">
            <v>UNALDE</v>
          </cell>
          <cell r="E1" t="str">
            <v>MODALIDAD / REGIMEN</v>
          </cell>
        </row>
        <row r="2">
          <cell r="A2">
            <v>4</v>
          </cell>
          <cell r="B2" t="str">
            <v xml:space="preserve">PRINCIPAL </v>
          </cell>
          <cell r="C2" t="str">
            <v>DE LA VIRGEN Y TURISTICA</v>
          </cell>
          <cell r="D2" t="str">
            <v>DE LA VIRGEN Y TURISTICA</v>
          </cell>
          <cell r="E2" t="str">
            <v>E. E. Oficial</v>
          </cell>
        </row>
        <row r="3">
          <cell r="A3">
            <v>132</v>
          </cell>
          <cell r="B3" t="str">
            <v>SEDE</v>
          </cell>
          <cell r="C3" t="str">
            <v>DE LA VIRGEN Y TURISTICA</v>
          </cell>
          <cell r="D3" t="str">
            <v>DE LA VIRGEN Y TURISTICA</v>
          </cell>
          <cell r="E3" t="str">
            <v>E. E. Oficial</v>
          </cell>
        </row>
        <row r="4">
          <cell r="A4">
            <v>9</v>
          </cell>
          <cell r="B4" t="str">
            <v xml:space="preserve">PRINCIPAL </v>
          </cell>
          <cell r="C4" t="str">
            <v>DE LA VIRGEN Y TURISTICA</v>
          </cell>
          <cell r="D4" t="str">
            <v>RURAL</v>
          </cell>
          <cell r="E4" t="str">
            <v>E. E. Oficial</v>
          </cell>
        </row>
        <row r="5">
          <cell r="A5">
            <v>166</v>
          </cell>
          <cell r="B5" t="str">
            <v>SEDE</v>
          </cell>
          <cell r="C5" t="str">
            <v>DE LA VIRGEN Y TURISTICA</v>
          </cell>
          <cell r="D5" t="str">
            <v>RURAL</v>
          </cell>
          <cell r="E5" t="str">
            <v>E. E. Oficial</v>
          </cell>
        </row>
        <row r="6">
          <cell r="A6">
            <v>182</v>
          </cell>
          <cell r="B6" t="str">
            <v>SEDE</v>
          </cell>
          <cell r="C6" t="str">
            <v>DE LA VIRGEN Y TURISTICA</v>
          </cell>
          <cell r="D6" t="str">
            <v>RURAL</v>
          </cell>
          <cell r="E6" t="str">
            <v>E. E. Oficial</v>
          </cell>
        </row>
        <row r="7">
          <cell r="A7">
            <v>11</v>
          </cell>
          <cell r="B7" t="str">
            <v xml:space="preserve">PRINCIPAL </v>
          </cell>
          <cell r="C7" t="str">
            <v>HISTORICA Y CARIBE NORTE</v>
          </cell>
          <cell r="D7" t="str">
            <v>SANTA RITA</v>
          </cell>
          <cell r="E7" t="str">
            <v>E. E. Oficial</v>
          </cell>
        </row>
        <row r="8">
          <cell r="A8">
            <v>102</v>
          </cell>
          <cell r="B8" t="str">
            <v>SEDE</v>
          </cell>
          <cell r="C8" t="str">
            <v>HISTORICA Y CARIBE NORTE</v>
          </cell>
          <cell r="D8" t="str">
            <v>SANTA RITA</v>
          </cell>
          <cell r="E8" t="str">
            <v>E. E. Oficial</v>
          </cell>
        </row>
        <row r="9">
          <cell r="A9">
            <v>5</v>
          </cell>
          <cell r="B9" t="str">
            <v>SEDE</v>
          </cell>
          <cell r="C9" t="str">
            <v>HISTORICA Y CARIBE NORTE</v>
          </cell>
          <cell r="D9" t="str">
            <v>SANTA RITA</v>
          </cell>
          <cell r="E9" t="str">
            <v>E. E. Oficial</v>
          </cell>
        </row>
        <row r="10">
          <cell r="A10">
            <v>18</v>
          </cell>
          <cell r="B10" t="str">
            <v xml:space="preserve">PRINCIPAL </v>
          </cell>
          <cell r="C10" t="str">
            <v>DE LA VIRGEN Y TURISTICA</v>
          </cell>
          <cell r="D10" t="str">
            <v>DE LA VIRGEN Y TURISTICA</v>
          </cell>
          <cell r="E10" t="str">
            <v>E. E. Oficial</v>
          </cell>
        </row>
        <row r="11">
          <cell r="A11">
            <v>22</v>
          </cell>
          <cell r="B11" t="str">
            <v xml:space="preserve">PRINCIPAL </v>
          </cell>
          <cell r="C11" t="str">
            <v>INDUSTRIAL Y DE LA BAHIA</v>
          </cell>
          <cell r="D11" t="str">
            <v>INDUSTRIAL Y DE LA BAHIA</v>
          </cell>
          <cell r="E11" t="str">
            <v>E. E. Oficial</v>
          </cell>
        </row>
        <row r="12">
          <cell r="A12">
            <v>24</v>
          </cell>
          <cell r="B12" t="str">
            <v xml:space="preserve">PRINCIPAL </v>
          </cell>
          <cell r="C12" t="str">
            <v>INDUSTRIAL Y DE LA BAHIA</v>
          </cell>
          <cell r="D12" t="str">
            <v>INDUSTRIAL Y DE LA BAHIA</v>
          </cell>
          <cell r="E12" t="str">
            <v>E. E. Oficial</v>
          </cell>
        </row>
        <row r="13">
          <cell r="A13">
            <v>67</v>
          </cell>
          <cell r="B13" t="str">
            <v>SEDE</v>
          </cell>
          <cell r="C13" t="str">
            <v>INDUSTRIAL Y DE LA BAHIA</v>
          </cell>
          <cell r="D13" t="str">
            <v>INDUSTRIAL Y DE LA BAHIA</v>
          </cell>
          <cell r="E13" t="str">
            <v>E. E. Oficial</v>
          </cell>
        </row>
        <row r="14">
          <cell r="A14">
            <v>25</v>
          </cell>
          <cell r="B14" t="str">
            <v xml:space="preserve">PRINCIPAL </v>
          </cell>
          <cell r="C14" t="str">
            <v>INDUSTRIAL Y DE LA BAHIA</v>
          </cell>
          <cell r="D14" t="str">
            <v>INDUSTRIAL Y DE LA BAHIA</v>
          </cell>
          <cell r="E14" t="str">
            <v>E. E. Oficial</v>
          </cell>
        </row>
        <row r="15">
          <cell r="A15">
            <v>30</v>
          </cell>
          <cell r="B15" t="str">
            <v xml:space="preserve">PRINCIPAL </v>
          </cell>
          <cell r="C15" t="str">
            <v>INDUSTRIAL Y DE LA BAHIA</v>
          </cell>
          <cell r="D15" t="str">
            <v>INDUSTRIAL Y DE LA BAHIA</v>
          </cell>
          <cell r="E15" t="str">
            <v>E. E. Oficial</v>
          </cell>
        </row>
        <row r="16">
          <cell r="A16">
            <v>31</v>
          </cell>
          <cell r="B16" t="str">
            <v xml:space="preserve">PRINCIPAL </v>
          </cell>
          <cell r="C16" t="str">
            <v>HISTORICA Y CARIBE NORTE</v>
          </cell>
          <cell r="D16" t="str">
            <v>SANTA RITA</v>
          </cell>
          <cell r="E16" t="str">
            <v>E. E. Oficial</v>
          </cell>
        </row>
        <row r="17">
          <cell r="A17">
            <v>125</v>
          </cell>
          <cell r="B17" t="str">
            <v>SEDE</v>
          </cell>
          <cell r="C17" t="str">
            <v>HISTORICA Y CARIBE NORTE</v>
          </cell>
          <cell r="D17" t="str">
            <v>SANTA RITA</v>
          </cell>
          <cell r="E17" t="str">
            <v>E. E. Oficial</v>
          </cell>
        </row>
        <row r="18">
          <cell r="A18">
            <v>76</v>
          </cell>
          <cell r="B18" t="str">
            <v>SEDE</v>
          </cell>
          <cell r="C18" t="str">
            <v>HISTORICA Y CARIBE NORTE</v>
          </cell>
          <cell r="D18" t="str">
            <v>SANTA RITA</v>
          </cell>
          <cell r="E18" t="str">
            <v>E. E. Oficial</v>
          </cell>
        </row>
        <row r="19">
          <cell r="A19">
            <v>69</v>
          </cell>
          <cell r="B19" t="str">
            <v>SEDE</v>
          </cell>
          <cell r="C19" t="str">
            <v>HISTORICA Y CARIBE NORTE</v>
          </cell>
          <cell r="D19" t="str">
            <v>SANTA RITA</v>
          </cell>
          <cell r="E19" t="str">
            <v>E. E. Oficial</v>
          </cell>
        </row>
        <row r="20">
          <cell r="A20">
            <v>137</v>
          </cell>
          <cell r="B20" t="str">
            <v>SEDE</v>
          </cell>
          <cell r="C20" t="str">
            <v>HISTORICA Y CARIBE NORTE</v>
          </cell>
          <cell r="D20" t="str">
            <v>SANTA RITA</v>
          </cell>
          <cell r="E20" t="str">
            <v>E. E. Oficial</v>
          </cell>
        </row>
        <row r="21">
          <cell r="A21">
            <v>145</v>
          </cell>
          <cell r="B21" t="str">
            <v>SEDE</v>
          </cell>
          <cell r="C21" t="str">
            <v>HISTORICA Y CARIBE NORTE</v>
          </cell>
          <cell r="D21" t="str">
            <v>SANTA RITA</v>
          </cell>
          <cell r="E21" t="str">
            <v>E. E. Oficial</v>
          </cell>
        </row>
        <row r="22">
          <cell r="A22">
            <v>32</v>
          </cell>
          <cell r="B22" t="str">
            <v xml:space="preserve">PRINCIPAL </v>
          </cell>
          <cell r="C22" t="str">
            <v>DE LA VIRGEN Y TURISTICA</v>
          </cell>
          <cell r="D22" t="str">
            <v>DE LA VIRGEN Y TURISTICA</v>
          </cell>
          <cell r="E22" t="str">
            <v>E. E. Oficial</v>
          </cell>
        </row>
        <row r="23">
          <cell r="A23">
            <v>200</v>
          </cell>
          <cell r="B23" t="str">
            <v>SEDE</v>
          </cell>
          <cell r="C23" t="str">
            <v>DE LA VIRGEN Y TURISTICA</v>
          </cell>
          <cell r="D23" t="str">
            <v>DE LA VIRGEN Y TURISTICA</v>
          </cell>
          <cell r="E23" t="str">
            <v>E. E. Oficial</v>
          </cell>
        </row>
        <row r="24">
          <cell r="A24">
            <v>36</v>
          </cell>
          <cell r="B24" t="str">
            <v xml:space="preserve">PRINCIPAL </v>
          </cell>
          <cell r="C24" t="str">
            <v>DE LA VIRGEN Y TURISTICA</v>
          </cell>
          <cell r="D24" t="str">
            <v>DE LA VIRGEN Y TURISTICA</v>
          </cell>
          <cell r="E24" t="str">
            <v>E. E. Oficial</v>
          </cell>
        </row>
        <row r="25">
          <cell r="A25">
            <v>33</v>
          </cell>
          <cell r="B25" t="str">
            <v>SEDE</v>
          </cell>
          <cell r="C25" t="str">
            <v>DE LA VIRGEN Y TURISTICA</v>
          </cell>
          <cell r="D25" t="str">
            <v>DE LA VIRGEN Y TURISTICA</v>
          </cell>
          <cell r="E25" t="str">
            <v>E. E. Oficial</v>
          </cell>
        </row>
        <row r="26">
          <cell r="A26">
            <v>35</v>
          </cell>
          <cell r="B26" t="str">
            <v>SEDE</v>
          </cell>
          <cell r="C26" t="str">
            <v>DE LA VIRGEN Y TURISTICA</v>
          </cell>
          <cell r="D26" t="str">
            <v>DE LA VIRGEN Y TURISTICA</v>
          </cell>
          <cell r="E26" t="str">
            <v>E. E. Oficial</v>
          </cell>
        </row>
        <row r="27">
          <cell r="A27">
            <v>86</v>
          </cell>
          <cell r="B27" t="str">
            <v>SEDE</v>
          </cell>
          <cell r="C27" t="str">
            <v>DE LA VIRGEN Y TURISTICA</v>
          </cell>
          <cell r="D27" t="str">
            <v>DE LA VIRGEN Y TURISTICA</v>
          </cell>
          <cell r="E27" t="str">
            <v>E. E. Oficial</v>
          </cell>
        </row>
        <row r="28">
          <cell r="A28">
            <v>37</v>
          </cell>
          <cell r="B28" t="str">
            <v xml:space="preserve">PRINCIPAL </v>
          </cell>
          <cell r="C28" t="str">
            <v>HISTORICA Y CARIBE NORTE</v>
          </cell>
          <cell r="D28" t="str">
            <v>SANTA RITA</v>
          </cell>
          <cell r="E28" t="str">
            <v>E. E. Oficial</v>
          </cell>
        </row>
        <row r="29">
          <cell r="A29">
            <v>12</v>
          </cell>
          <cell r="B29" t="str">
            <v>SEDE</v>
          </cell>
          <cell r="C29" t="str">
            <v>HISTORICA Y CARIBE NORTE</v>
          </cell>
          <cell r="D29" t="str">
            <v>SANTA RITA</v>
          </cell>
          <cell r="E29" t="str">
            <v>E. E. Oficial</v>
          </cell>
        </row>
        <row r="30">
          <cell r="A30">
            <v>13</v>
          </cell>
          <cell r="B30" t="str">
            <v>SEDE</v>
          </cell>
          <cell r="C30" t="str">
            <v>HISTORICA Y CARIBE NORTE</v>
          </cell>
          <cell r="D30" t="str">
            <v>SANTA RITA</v>
          </cell>
          <cell r="E30" t="str">
            <v>E. E. Oficial</v>
          </cell>
        </row>
        <row r="31">
          <cell r="A31">
            <v>15</v>
          </cell>
          <cell r="B31" t="str">
            <v>SEDE</v>
          </cell>
          <cell r="C31" t="str">
            <v>HISTORICA Y CARIBE NORTE</v>
          </cell>
          <cell r="D31" t="str">
            <v>SANTA RITA</v>
          </cell>
          <cell r="E31" t="str">
            <v>E. E. Oficial</v>
          </cell>
        </row>
        <row r="32">
          <cell r="A32">
            <v>38</v>
          </cell>
          <cell r="B32" t="str">
            <v xml:space="preserve">PRINCIPAL </v>
          </cell>
          <cell r="C32" t="str">
            <v>INDUSTRIAL Y DE LA BAHIA</v>
          </cell>
          <cell r="D32" t="str">
            <v>INDUSTRIAL Y DE LA BAHIA</v>
          </cell>
          <cell r="E32" t="str">
            <v>E. E. Oficial</v>
          </cell>
        </row>
        <row r="33">
          <cell r="A33">
            <v>42</v>
          </cell>
          <cell r="B33" t="str">
            <v xml:space="preserve">PRINCIPAL </v>
          </cell>
          <cell r="C33" t="str">
            <v>DE LA VIRGEN Y TURISTICA</v>
          </cell>
          <cell r="D33" t="str">
            <v>DE LA VIRGEN Y TURISTICA</v>
          </cell>
          <cell r="E33" t="str">
            <v>E. E. Oficial</v>
          </cell>
        </row>
        <row r="34">
          <cell r="A34">
            <v>399</v>
          </cell>
          <cell r="B34" t="str">
            <v>SEDE</v>
          </cell>
          <cell r="C34" t="str">
            <v>DE LA VIRGEN Y TURISTICA</v>
          </cell>
          <cell r="D34" t="str">
            <v>DE LA VIRGEN Y TURISTICA</v>
          </cell>
          <cell r="E34" t="str">
            <v>E. E. Oficial</v>
          </cell>
        </row>
        <row r="35">
          <cell r="A35">
            <v>44</v>
          </cell>
          <cell r="B35" t="str">
            <v xml:space="preserve">PRINCIPAL </v>
          </cell>
          <cell r="C35" t="str">
            <v>INDUSTRIAL Y DE LA BAHIA</v>
          </cell>
          <cell r="D35" t="str">
            <v>INDUSTRIAL Y DE LA BAHIA</v>
          </cell>
          <cell r="E35" t="str">
            <v>E. E. Oficial</v>
          </cell>
        </row>
        <row r="36">
          <cell r="A36">
            <v>98</v>
          </cell>
          <cell r="B36" t="str">
            <v>SEDE</v>
          </cell>
          <cell r="C36" t="str">
            <v>INDUSTRIAL Y DE LA BAHIA</v>
          </cell>
          <cell r="D36" t="str">
            <v>INDUSTRIAL Y DE LA BAHIA</v>
          </cell>
          <cell r="E36" t="str">
            <v>E. E. Oficial</v>
          </cell>
        </row>
        <row r="37">
          <cell r="A37">
            <v>134</v>
          </cell>
          <cell r="B37" t="str">
            <v>SEDE</v>
          </cell>
          <cell r="C37" t="str">
            <v>INDUSTRIAL Y DE LA BAHIA</v>
          </cell>
          <cell r="D37" t="str">
            <v>INDUSTRIAL Y DE LA BAHIA</v>
          </cell>
          <cell r="E37" t="str">
            <v>E. E. Oficial</v>
          </cell>
        </row>
        <row r="38">
          <cell r="A38">
            <v>154</v>
          </cell>
          <cell r="B38" t="str">
            <v>SEDE</v>
          </cell>
          <cell r="C38" t="str">
            <v>INDUSTRIAL Y DE LA BAHIA</v>
          </cell>
          <cell r="D38" t="str">
            <v>INDUSTRIAL Y DE LA BAHIA</v>
          </cell>
          <cell r="E38" t="str">
            <v>E. E. Oficial</v>
          </cell>
        </row>
        <row r="39">
          <cell r="A39">
            <v>45</v>
          </cell>
          <cell r="B39" t="str">
            <v xml:space="preserve">PRINCIPAL </v>
          </cell>
          <cell r="C39" t="str">
            <v>HISTORICA Y CARIBE NORTE</v>
          </cell>
          <cell r="D39" t="str">
            <v>SANTA RITA</v>
          </cell>
          <cell r="E39" t="str">
            <v>E. E. Oficial</v>
          </cell>
        </row>
        <row r="40">
          <cell r="A40">
            <v>126</v>
          </cell>
          <cell r="B40" t="str">
            <v>SEDE</v>
          </cell>
          <cell r="C40" t="str">
            <v>HISTORICA Y CARIBE NORTE</v>
          </cell>
          <cell r="D40" t="str">
            <v>SANTA RITA</v>
          </cell>
          <cell r="E40" t="str">
            <v>E. E. Oficial</v>
          </cell>
        </row>
        <row r="41">
          <cell r="A41">
            <v>63</v>
          </cell>
          <cell r="B41" t="str">
            <v>SEDE</v>
          </cell>
          <cell r="C41" t="str">
            <v>HISTORICA Y CARIBE NORTE</v>
          </cell>
          <cell r="D41" t="str">
            <v>SANTA RITA</v>
          </cell>
          <cell r="E41" t="str">
            <v>E. E. Oficial</v>
          </cell>
        </row>
        <row r="42">
          <cell r="A42">
            <v>146</v>
          </cell>
          <cell r="B42" t="str">
            <v>SEDE</v>
          </cell>
          <cell r="C42" t="str">
            <v>HISTORICA Y CARIBE NORTE</v>
          </cell>
          <cell r="D42" t="str">
            <v>SANTA RITA</v>
          </cell>
          <cell r="E42" t="str">
            <v>E. E. Oficial</v>
          </cell>
        </row>
        <row r="43">
          <cell r="A43">
            <v>50</v>
          </cell>
          <cell r="B43" t="str">
            <v xml:space="preserve">PRINCIPAL </v>
          </cell>
          <cell r="C43" t="str">
            <v>DE LA VIRGEN Y TURISTICA</v>
          </cell>
          <cell r="D43" t="str">
            <v>DE LA VIRGEN Y TURISTICA</v>
          </cell>
          <cell r="E43" t="str">
            <v>E. E. Oficial</v>
          </cell>
        </row>
        <row r="44">
          <cell r="A44">
            <v>58</v>
          </cell>
          <cell r="B44" t="str">
            <v xml:space="preserve">PRINCIPAL </v>
          </cell>
          <cell r="C44" t="str">
            <v>HISTORICA Y CARIBE NORTE</v>
          </cell>
          <cell r="D44" t="str">
            <v>COUNTRY</v>
          </cell>
          <cell r="E44" t="str">
            <v>E. E. Oficial</v>
          </cell>
        </row>
        <row r="45">
          <cell r="A45">
            <v>88</v>
          </cell>
          <cell r="B45" t="str">
            <v>SEDE</v>
          </cell>
          <cell r="C45" t="str">
            <v>HISTORICA Y CARIBE NORTE</v>
          </cell>
          <cell r="D45" t="str">
            <v>COUNTRY</v>
          </cell>
          <cell r="E45" t="str">
            <v>E. E. Oficial</v>
          </cell>
        </row>
        <row r="46">
          <cell r="A46">
            <v>59</v>
          </cell>
          <cell r="B46" t="str">
            <v xml:space="preserve">PRINCIPAL </v>
          </cell>
          <cell r="C46" t="str">
            <v>INDUSTRIAL Y DE LA BAHIA</v>
          </cell>
          <cell r="D46" t="str">
            <v>INDUSTRIAL Y DE LA BAHIA</v>
          </cell>
          <cell r="E46" t="str">
            <v>E. E. Oficial</v>
          </cell>
        </row>
        <row r="47">
          <cell r="A47">
            <v>123</v>
          </cell>
          <cell r="B47" t="str">
            <v>SEDE</v>
          </cell>
          <cell r="C47" t="str">
            <v>INDUSTRIAL Y DE LA BAHIA</v>
          </cell>
          <cell r="D47" t="str">
            <v>INDUSTRIAL Y DE LA BAHIA</v>
          </cell>
          <cell r="E47" t="str">
            <v>E. E. Oficial</v>
          </cell>
        </row>
        <row r="48">
          <cell r="A48">
            <v>144</v>
          </cell>
          <cell r="B48" t="str">
            <v>SEDE</v>
          </cell>
          <cell r="C48" t="str">
            <v>INDUSTRIAL Y DE LA BAHIA</v>
          </cell>
          <cell r="D48" t="str">
            <v>INDUSTRIAL Y DE LA BAHIA</v>
          </cell>
          <cell r="E48" t="str">
            <v>E. E. Oficial</v>
          </cell>
        </row>
        <row r="49">
          <cell r="A49">
            <v>60</v>
          </cell>
          <cell r="B49" t="str">
            <v xml:space="preserve">PRINCIPAL </v>
          </cell>
          <cell r="C49" t="str">
            <v>DE LA VIRGEN Y TURISTICA</v>
          </cell>
          <cell r="D49" t="str">
            <v>DE LA VIRGEN Y TURISTICA</v>
          </cell>
          <cell r="E49" t="str">
            <v>E. E. Oficial</v>
          </cell>
        </row>
        <row r="50">
          <cell r="A50">
            <v>53</v>
          </cell>
          <cell r="B50" t="str">
            <v>SEDE</v>
          </cell>
          <cell r="C50" t="str">
            <v>DE LA VIRGEN Y TURISTICA</v>
          </cell>
          <cell r="D50" t="str">
            <v>DE LA VIRGEN Y TURISTICA</v>
          </cell>
          <cell r="E50" t="str">
            <v>E. E. Oficial</v>
          </cell>
        </row>
        <row r="51">
          <cell r="A51">
            <v>64</v>
          </cell>
          <cell r="B51" t="str">
            <v xml:space="preserve">PRINCIPAL </v>
          </cell>
          <cell r="C51" t="str">
            <v>HISTORICA Y CARIBE NORTE</v>
          </cell>
          <cell r="D51" t="str">
            <v>SANTA RITA</v>
          </cell>
          <cell r="E51" t="str">
            <v>E. E. Oficial</v>
          </cell>
        </row>
        <row r="52">
          <cell r="A52">
            <v>10</v>
          </cell>
          <cell r="B52" t="str">
            <v>SEDE</v>
          </cell>
          <cell r="C52" t="str">
            <v>HISTORICA Y CARIBE NORTE</v>
          </cell>
          <cell r="D52" t="str">
            <v>SANTA RITA</v>
          </cell>
          <cell r="E52" t="str">
            <v>E. E. Oficial</v>
          </cell>
        </row>
        <row r="53">
          <cell r="A53">
            <v>39</v>
          </cell>
          <cell r="B53" t="str">
            <v>SEDE</v>
          </cell>
          <cell r="C53" t="str">
            <v>HISTORICA Y CARIBE NORTE</v>
          </cell>
          <cell r="D53" t="str">
            <v>SANTA RITA</v>
          </cell>
          <cell r="E53" t="str">
            <v>E. E. Oficial</v>
          </cell>
        </row>
        <row r="54">
          <cell r="A54">
            <v>72</v>
          </cell>
          <cell r="B54" t="str">
            <v>SEDE</v>
          </cell>
          <cell r="C54" t="str">
            <v>HISTORICA Y CARIBE NORTE</v>
          </cell>
          <cell r="D54" t="str">
            <v>SANTA RITA</v>
          </cell>
          <cell r="E54" t="str">
            <v>E. E. Oficial</v>
          </cell>
        </row>
        <row r="55">
          <cell r="A55">
            <v>66</v>
          </cell>
          <cell r="B55" t="str">
            <v xml:space="preserve">PRINCIPAL </v>
          </cell>
          <cell r="C55" t="str">
            <v>HISTORICA Y CARIBE NORTE</v>
          </cell>
          <cell r="D55" t="str">
            <v>COUNTRY</v>
          </cell>
          <cell r="E55" t="str">
            <v>E. E. en Administración</v>
          </cell>
        </row>
        <row r="56">
          <cell r="A56">
            <v>68</v>
          </cell>
          <cell r="B56" t="str">
            <v xml:space="preserve">PRINCIPAL </v>
          </cell>
          <cell r="C56" t="str">
            <v>HISTORICA Y CARIBE NORTE</v>
          </cell>
          <cell r="D56" t="str">
            <v>COUNTRY</v>
          </cell>
          <cell r="E56" t="str">
            <v>E. E. Oficial</v>
          </cell>
        </row>
        <row r="57">
          <cell r="A57">
            <v>49</v>
          </cell>
          <cell r="B57" t="str">
            <v>SEDE</v>
          </cell>
          <cell r="C57" t="str">
            <v>HISTORICA Y CARIBE NORTE</v>
          </cell>
          <cell r="D57" t="str">
            <v>COUNTRY</v>
          </cell>
          <cell r="E57" t="str">
            <v>E. E. Oficial</v>
          </cell>
        </row>
        <row r="58">
          <cell r="A58">
            <v>51</v>
          </cell>
          <cell r="B58" t="str">
            <v>SEDE</v>
          </cell>
          <cell r="C58" t="str">
            <v>HISTORICA Y CARIBE NORTE</v>
          </cell>
          <cell r="D58" t="str">
            <v>COUNTRY</v>
          </cell>
          <cell r="E58" t="str">
            <v>E. E. Oficial</v>
          </cell>
        </row>
        <row r="59">
          <cell r="A59">
            <v>75</v>
          </cell>
          <cell r="B59" t="str">
            <v>SEDE</v>
          </cell>
          <cell r="C59" t="str">
            <v>HISTORICA Y CARIBE NORTE</v>
          </cell>
          <cell r="D59" t="str">
            <v>COUNTRY</v>
          </cell>
          <cell r="E59" t="str">
            <v>E. E. Oficial</v>
          </cell>
        </row>
        <row r="60">
          <cell r="A60">
            <v>121</v>
          </cell>
          <cell r="B60" t="str">
            <v>SEDE</v>
          </cell>
          <cell r="C60" t="str">
            <v>HISTORICA Y CARIBE NORTE</v>
          </cell>
          <cell r="D60" t="str">
            <v>COUNTRY</v>
          </cell>
          <cell r="E60" t="str">
            <v>E. E. Oficial</v>
          </cell>
        </row>
        <row r="61">
          <cell r="A61">
            <v>70</v>
          </cell>
          <cell r="B61" t="str">
            <v xml:space="preserve">PRINCIPAL </v>
          </cell>
          <cell r="C61" t="str">
            <v>DE LA VIRGEN Y TURISTICA</v>
          </cell>
          <cell r="D61" t="str">
            <v>DE LA VIRGEN Y TURISTICA</v>
          </cell>
          <cell r="E61" t="str">
            <v>E. E. Oficial</v>
          </cell>
        </row>
        <row r="62">
          <cell r="A62">
            <v>19</v>
          </cell>
          <cell r="B62" t="str">
            <v>SEDE</v>
          </cell>
          <cell r="C62" t="str">
            <v>DE LA VIRGEN Y TURISTICA</v>
          </cell>
          <cell r="D62" t="str">
            <v>DE LA VIRGEN Y TURISTICA</v>
          </cell>
          <cell r="E62" t="str">
            <v>E. E. Oficial</v>
          </cell>
        </row>
        <row r="63">
          <cell r="A63">
            <v>87</v>
          </cell>
          <cell r="B63" t="str">
            <v>SEDE</v>
          </cell>
          <cell r="C63" t="str">
            <v>DE LA VIRGEN Y TURISTICA</v>
          </cell>
          <cell r="D63" t="str">
            <v>DE LA VIRGEN Y TURISTICA</v>
          </cell>
          <cell r="E63" t="str">
            <v>E. E. Oficial</v>
          </cell>
        </row>
        <row r="64">
          <cell r="A64">
            <v>199</v>
          </cell>
          <cell r="B64" t="str">
            <v>SEDE</v>
          </cell>
          <cell r="C64" t="str">
            <v>DE LA VIRGEN Y TURISTICA</v>
          </cell>
          <cell r="D64" t="str">
            <v>DE LA VIRGEN Y TURISTICA</v>
          </cell>
          <cell r="E64" t="str">
            <v>E. E. Oficial</v>
          </cell>
        </row>
        <row r="65">
          <cell r="A65">
            <v>71</v>
          </cell>
          <cell r="B65" t="str">
            <v>PRINCIPAL</v>
          </cell>
          <cell r="C65" t="str">
            <v>DE LA VIRGEN Y TURISTICA</v>
          </cell>
          <cell r="D65" t="str">
            <v>DE LA VIRGEN Y TURISTICA</v>
          </cell>
          <cell r="E65" t="str">
            <v>E. E. Oficial</v>
          </cell>
        </row>
        <row r="66">
          <cell r="A66">
            <v>73</v>
          </cell>
          <cell r="B66" t="str">
            <v>PRINCIPAL</v>
          </cell>
          <cell r="C66" t="str">
            <v>HISTORICA Y CARIBE NORTE</v>
          </cell>
          <cell r="D66" t="str">
            <v>COUNTRY</v>
          </cell>
          <cell r="E66" t="str">
            <v>E. E. Oficial</v>
          </cell>
        </row>
        <row r="67">
          <cell r="A67">
            <v>43</v>
          </cell>
          <cell r="B67" t="str">
            <v>SEDE</v>
          </cell>
          <cell r="C67" t="str">
            <v>HISTORICA Y CARIBE NORTE</v>
          </cell>
          <cell r="D67" t="str">
            <v>COUNTRY</v>
          </cell>
          <cell r="E67" t="str">
            <v>E. E. Oficial</v>
          </cell>
        </row>
        <row r="68">
          <cell r="A68">
            <v>21</v>
          </cell>
          <cell r="B68" t="str">
            <v>SEDE</v>
          </cell>
          <cell r="C68" t="str">
            <v>HISTORICA Y CARIBE NORTE</v>
          </cell>
          <cell r="D68" t="str">
            <v>COUNTRY</v>
          </cell>
          <cell r="E68" t="str">
            <v>E. E. Oficial</v>
          </cell>
        </row>
        <row r="69">
          <cell r="A69">
            <v>79</v>
          </cell>
          <cell r="B69" t="str">
            <v>PRINCIPAL</v>
          </cell>
          <cell r="C69" t="str">
            <v>HISTORICA Y CARIBE NORTE</v>
          </cell>
          <cell r="D69" t="str">
            <v>COUNTRY</v>
          </cell>
          <cell r="E69" t="str">
            <v>E. E. Oficial</v>
          </cell>
        </row>
        <row r="70">
          <cell r="A70">
            <v>83</v>
          </cell>
          <cell r="B70" t="str">
            <v>PRINCIPAL</v>
          </cell>
          <cell r="C70" t="str">
            <v>DE LA VIRGEN Y TURISTICA</v>
          </cell>
          <cell r="D70" t="str">
            <v>DE LA VIRGEN Y TURISTICA</v>
          </cell>
          <cell r="E70" t="str">
            <v>E. E. Oficial</v>
          </cell>
        </row>
        <row r="71">
          <cell r="A71">
            <v>65</v>
          </cell>
          <cell r="B71" t="str">
            <v>SEDE</v>
          </cell>
          <cell r="C71" t="str">
            <v>DE LA VIRGEN Y TURISTICA</v>
          </cell>
          <cell r="D71" t="str">
            <v>DE LA VIRGEN Y TURISTICA</v>
          </cell>
          <cell r="E71" t="str">
            <v>E. E. Oficial</v>
          </cell>
        </row>
        <row r="72">
          <cell r="A72">
            <v>77</v>
          </cell>
          <cell r="B72" t="str">
            <v>SEDE</v>
          </cell>
          <cell r="C72" t="str">
            <v>DE LA VIRGEN Y TURISTICA</v>
          </cell>
          <cell r="D72" t="str">
            <v>DE LA VIRGEN Y TURISTICA</v>
          </cell>
          <cell r="E72" t="str">
            <v>E. E. Oficial</v>
          </cell>
        </row>
        <row r="73">
          <cell r="A73">
            <v>81</v>
          </cell>
          <cell r="B73" t="str">
            <v>SEDE</v>
          </cell>
          <cell r="C73" t="str">
            <v>DE LA VIRGEN Y TURISTICA</v>
          </cell>
          <cell r="D73" t="str">
            <v>DE LA VIRGEN Y TURISTICA</v>
          </cell>
          <cell r="E73" t="str">
            <v>E. E. Oficial</v>
          </cell>
        </row>
        <row r="74">
          <cell r="A74">
            <v>89</v>
          </cell>
          <cell r="B74" t="str">
            <v>PRINCIPAL</v>
          </cell>
          <cell r="C74" t="str">
            <v>INDUSTRIAL Y DE LA BAHIA</v>
          </cell>
          <cell r="D74" t="str">
            <v>INDUSTRIAL Y DE LA BAHIA</v>
          </cell>
          <cell r="E74" t="str">
            <v>E. E. Oficial</v>
          </cell>
        </row>
        <row r="75">
          <cell r="A75">
            <v>90</v>
          </cell>
          <cell r="B75" t="str">
            <v>PRINCIPAL</v>
          </cell>
          <cell r="C75" t="str">
            <v>DE LA VIRGEN Y TURISTICA</v>
          </cell>
          <cell r="D75" t="str">
            <v>DE LA VIRGEN Y TURISTICA</v>
          </cell>
          <cell r="E75" t="str">
            <v>E. E. Oficial</v>
          </cell>
        </row>
        <row r="76">
          <cell r="A76">
            <v>91</v>
          </cell>
          <cell r="B76" t="str">
            <v>PRINCIPAL</v>
          </cell>
          <cell r="C76" t="str">
            <v>HISTORICA Y CARIBE NORTE</v>
          </cell>
          <cell r="D76" t="str">
            <v>SANTA RITA</v>
          </cell>
          <cell r="E76" t="str">
            <v>E. E. Oficial</v>
          </cell>
        </row>
        <row r="77">
          <cell r="A77">
            <v>16</v>
          </cell>
          <cell r="B77" t="str">
            <v>SEDE</v>
          </cell>
          <cell r="C77" t="str">
            <v>INDUSTRIAL Y DE LA BAHIA</v>
          </cell>
          <cell r="D77" t="str">
            <v>INDUSTRIAL Y DE LA BAHIA</v>
          </cell>
          <cell r="E77" t="str">
            <v>E. E. Oficial</v>
          </cell>
        </row>
        <row r="78">
          <cell r="A78">
            <v>92</v>
          </cell>
          <cell r="B78" t="str">
            <v>PRINCIPAL</v>
          </cell>
          <cell r="C78" t="str">
            <v>INDUSTRIAL Y DE LA BAHIA</v>
          </cell>
          <cell r="D78" t="str">
            <v>INDUSTRIAL Y DE LA BAHIA</v>
          </cell>
          <cell r="E78" t="str">
            <v>E. E. Oficial</v>
          </cell>
        </row>
        <row r="79">
          <cell r="A79">
            <v>101</v>
          </cell>
          <cell r="B79" t="str">
            <v>SEDE</v>
          </cell>
          <cell r="C79" t="str">
            <v>INDUSTRIAL Y DE LA BAHIA</v>
          </cell>
          <cell r="D79" t="str">
            <v>INDUSTRIAL Y DE LA BAHIA</v>
          </cell>
          <cell r="E79" t="str">
            <v>E. E. Oficial</v>
          </cell>
        </row>
        <row r="80">
          <cell r="A80">
            <v>128</v>
          </cell>
          <cell r="B80" t="str">
            <v>SEDE</v>
          </cell>
          <cell r="C80" t="str">
            <v>INDUSTRIAL Y DE LA BAHIA</v>
          </cell>
          <cell r="D80" t="str">
            <v>INDUSTRIAL Y DE LA BAHIA</v>
          </cell>
          <cell r="E80" t="str">
            <v>E. E. Oficial</v>
          </cell>
        </row>
        <row r="81">
          <cell r="A81">
            <v>93</v>
          </cell>
          <cell r="B81" t="str">
            <v>PRINCIPAL</v>
          </cell>
          <cell r="C81" t="str">
            <v>HISTORICA Y CARIBE NORTE</v>
          </cell>
          <cell r="D81" t="str">
            <v>SANTA RITA</v>
          </cell>
          <cell r="E81" t="str">
            <v>E. E. Oficial</v>
          </cell>
        </row>
        <row r="82">
          <cell r="A82">
            <v>34</v>
          </cell>
          <cell r="B82" t="str">
            <v>SEDE</v>
          </cell>
          <cell r="C82" t="str">
            <v>HISTORICA Y CARIBE NORTE</v>
          </cell>
          <cell r="D82" t="str">
            <v>COUNTRY</v>
          </cell>
          <cell r="E82" t="str">
            <v>E. E. Oficial</v>
          </cell>
        </row>
        <row r="83">
          <cell r="A83">
            <v>94</v>
          </cell>
          <cell r="B83" t="str">
            <v>PRINCIPAL</v>
          </cell>
          <cell r="C83" t="str">
            <v>HISTORICA Y CARIBE NORTE</v>
          </cell>
          <cell r="D83" t="str">
            <v>COUNTRY</v>
          </cell>
          <cell r="E83" t="str">
            <v>E. E. Oficial</v>
          </cell>
        </row>
        <row r="84">
          <cell r="A84">
            <v>97</v>
          </cell>
          <cell r="B84" t="str">
            <v>PRINCIPAL</v>
          </cell>
          <cell r="C84" t="str">
            <v>INDUSTRIAL Y DE LA BAHIA</v>
          </cell>
          <cell r="D84" t="str">
            <v>INDUSTRIAL Y DE LA BAHIA</v>
          </cell>
          <cell r="E84" t="str">
            <v>E. E. Oficial</v>
          </cell>
        </row>
        <row r="85">
          <cell r="A85">
            <v>115</v>
          </cell>
          <cell r="B85" t="str">
            <v>SEDE</v>
          </cell>
          <cell r="C85" t="str">
            <v>INDUSTRIAL Y DE LA BAHIA</v>
          </cell>
          <cell r="D85" t="str">
            <v>INDUSTRIAL Y DE LA BAHIA</v>
          </cell>
          <cell r="E85" t="str">
            <v>E. E. Oficial</v>
          </cell>
        </row>
        <row r="86">
          <cell r="A86">
            <v>124</v>
          </cell>
          <cell r="B86" t="str">
            <v>SEDE</v>
          </cell>
          <cell r="C86" t="str">
            <v>INDUSTRIAL Y DE LA BAHIA</v>
          </cell>
          <cell r="D86" t="str">
            <v>INDUSTRIAL Y DE LA BAHIA</v>
          </cell>
          <cell r="E86" t="str">
            <v>E. E. Oficial</v>
          </cell>
        </row>
        <row r="87">
          <cell r="A87">
            <v>99</v>
          </cell>
          <cell r="B87" t="str">
            <v>PRINCIPAL</v>
          </cell>
          <cell r="C87" t="str">
            <v>DE LA VIRGEN Y TURISTICA</v>
          </cell>
          <cell r="D87" t="str">
            <v>DE LA VIRGEN Y TURISTICA</v>
          </cell>
          <cell r="E87" t="str">
            <v>E. E. Oficial</v>
          </cell>
        </row>
        <row r="88">
          <cell r="A88">
            <v>110</v>
          </cell>
          <cell r="B88" t="str">
            <v>SEDE</v>
          </cell>
          <cell r="C88" t="str">
            <v>DE LA VIRGEN Y TURISTICA</v>
          </cell>
          <cell r="D88" t="str">
            <v>DE LA VIRGEN Y TURISTICA</v>
          </cell>
          <cell r="E88" t="str">
            <v>E. E. Oficial</v>
          </cell>
        </row>
        <row r="89">
          <cell r="A89">
            <v>116</v>
          </cell>
          <cell r="B89" t="str">
            <v>SEDE</v>
          </cell>
          <cell r="C89" t="str">
            <v>DE LA VIRGEN Y TURISTICA</v>
          </cell>
          <cell r="D89" t="str">
            <v>DE LA VIRGEN Y TURISTICA</v>
          </cell>
          <cell r="E89" t="str">
            <v>E. E. Oficial</v>
          </cell>
        </row>
        <row r="90">
          <cell r="A90">
            <v>104</v>
          </cell>
          <cell r="B90" t="str">
            <v>PRINCIPAL</v>
          </cell>
          <cell r="C90" t="str">
            <v>INDUSTRIAL Y DE LA BAHIA</v>
          </cell>
          <cell r="D90" t="str">
            <v>INDUSTRIAL Y DE LA BAHIA</v>
          </cell>
          <cell r="E90" t="str">
            <v>E. E. Oficial</v>
          </cell>
        </row>
        <row r="91">
          <cell r="A91">
            <v>368</v>
          </cell>
          <cell r="B91" t="str">
            <v>SEDE</v>
          </cell>
          <cell r="C91" t="str">
            <v>INDUSTRIAL Y DE LA BAHIA</v>
          </cell>
          <cell r="D91" t="str">
            <v>INDUSTRIAL Y DE LA BAHIA</v>
          </cell>
          <cell r="E91" t="str">
            <v>E. E. Oficial</v>
          </cell>
        </row>
        <row r="92">
          <cell r="A92">
            <v>105</v>
          </cell>
          <cell r="B92" t="str">
            <v>PRINCIPAL</v>
          </cell>
          <cell r="C92" t="str">
            <v>DE LA VIRGEN Y TURISTICA</v>
          </cell>
          <cell r="D92" t="str">
            <v>DE LA VIRGEN Y TURISTICA</v>
          </cell>
          <cell r="E92" t="str">
            <v>E. E. Oficial</v>
          </cell>
        </row>
        <row r="93">
          <cell r="A93">
            <v>106</v>
          </cell>
          <cell r="B93" t="str">
            <v>PRINCIPAL</v>
          </cell>
          <cell r="C93" t="str">
            <v>DE LA VIRGEN Y TURISTICA</v>
          </cell>
          <cell r="D93" t="str">
            <v>DE LA VIRGEN Y TURISTICA</v>
          </cell>
          <cell r="E93" t="str">
            <v>E. E. Oficial</v>
          </cell>
        </row>
        <row r="94">
          <cell r="A94">
            <v>54</v>
          </cell>
          <cell r="B94" t="str">
            <v>SEDE</v>
          </cell>
          <cell r="C94" t="str">
            <v>DE LA VIRGEN Y TURISTICA</v>
          </cell>
          <cell r="D94" t="str">
            <v>DE LA VIRGEN Y TURISTICA</v>
          </cell>
          <cell r="E94" t="str">
            <v>E. E. Oficial</v>
          </cell>
        </row>
        <row r="95">
          <cell r="A95">
            <v>129</v>
          </cell>
          <cell r="B95" t="str">
            <v>SEDE</v>
          </cell>
          <cell r="C95" t="str">
            <v>DE LA VIRGEN Y TURISTICA</v>
          </cell>
          <cell r="D95" t="str">
            <v>DE LA VIRGEN Y TURISTICA</v>
          </cell>
          <cell r="E95" t="str">
            <v>E. E. Oficial</v>
          </cell>
        </row>
        <row r="96">
          <cell r="A96">
            <v>107</v>
          </cell>
          <cell r="B96" t="str">
            <v>PRINCIPAL</v>
          </cell>
          <cell r="C96" t="str">
            <v>INDUSTRIAL Y DE LA BAHIA</v>
          </cell>
          <cell r="D96" t="str">
            <v>INDUSTRIAL Y DE LA BAHIA</v>
          </cell>
          <cell r="E96" t="str">
            <v>E. E. Oficial</v>
          </cell>
        </row>
        <row r="97">
          <cell r="A97">
            <v>100</v>
          </cell>
          <cell r="B97" t="str">
            <v>SEDE</v>
          </cell>
          <cell r="C97" t="str">
            <v>INDUSTRIAL Y DE LA BAHIA</v>
          </cell>
          <cell r="D97" t="str">
            <v>INDUSTRIAL Y DE LA BAHIA</v>
          </cell>
          <cell r="E97" t="str">
            <v>E. E. Oficial</v>
          </cell>
        </row>
        <row r="98">
          <cell r="A98">
            <v>111</v>
          </cell>
          <cell r="B98" t="str">
            <v>PRINCIPAL</v>
          </cell>
          <cell r="C98" t="str">
            <v>HISTORICA Y CARIBE NORTE</v>
          </cell>
          <cell r="D98" t="str">
            <v>COUNTRY</v>
          </cell>
          <cell r="E98" t="str">
            <v>E. E. Oficial</v>
          </cell>
        </row>
        <row r="99">
          <cell r="A99">
            <v>112</v>
          </cell>
          <cell r="B99" t="str">
            <v>PRINCIPAL</v>
          </cell>
          <cell r="C99" t="str">
            <v>HISTORICA Y CARIBE NORTE</v>
          </cell>
          <cell r="D99" t="str">
            <v>SANTA RITA</v>
          </cell>
          <cell r="E99" t="str">
            <v>E. E. Oficial</v>
          </cell>
        </row>
        <row r="100">
          <cell r="A100">
            <v>26</v>
          </cell>
          <cell r="B100" t="str">
            <v>SEDE</v>
          </cell>
          <cell r="C100" t="str">
            <v>HISTORICA Y CARIBE NORTE</v>
          </cell>
          <cell r="D100" t="str">
            <v>SANTA RITA</v>
          </cell>
          <cell r="E100" t="str">
            <v>E. E. Oficial</v>
          </cell>
        </row>
        <row r="101">
          <cell r="A101">
            <v>80</v>
          </cell>
          <cell r="B101" t="str">
            <v>SEDE</v>
          </cell>
          <cell r="C101" t="str">
            <v>HISTORICA Y CARIBE NORTE</v>
          </cell>
          <cell r="D101" t="str">
            <v>SANTA RITA</v>
          </cell>
          <cell r="E101" t="str">
            <v>E. E. Oficial</v>
          </cell>
        </row>
        <row r="102">
          <cell r="A102">
            <v>163</v>
          </cell>
          <cell r="B102" t="str">
            <v>SEDE</v>
          </cell>
          <cell r="C102" t="str">
            <v>HISTORICA Y CARIBE NORTE</v>
          </cell>
          <cell r="D102" t="str">
            <v>SANTA RITA</v>
          </cell>
          <cell r="E102" t="str">
            <v>E. E. Oficial</v>
          </cell>
        </row>
        <row r="103">
          <cell r="A103">
            <v>113</v>
          </cell>
          <cell r="B103" t="str">
            <v>PRINCIPAL</v>
          </cell>
          <cell r="C103" t="str">
            <v>DE LA VIRGEN Y TURISTICA</v>
          </cell>
          <cell r="D103" t="str">
            <v>DE LA VIRGEN Y TURISTICA</v>
          </cell>
          <cell r="E103" t="str">
            <v>E. E. Oficial</v>
          </cell>
        </row>
        <row r="104">
          <cell r="A104">
            <v>103</v>
          </cell>
          <cell r="B104" t="str">
            <v>SEDE</v>
          </cell>
          <cell r="C104" t="str">
            <v>DE LA VIRGEN Y TURISTICA</v>
          </cell>
          <cell r="D104" t="str">
            <v>DE LA VIRGEN Y TURISTICA</v>
          </cell>
          <cell r="E104" t="str">
            <v>E. E. Oficial</v>
          </cell>
        </row>
        <row r="105">
          <cell r="A105">
            <v>120</v>
          </cell>
          <cell r="B105" t="str">
            <v>PRINCIPAL</v>
          </cell>
          <cell r="C105" t="str">
            <v>DE LA VIRGEN Y TURISTICA</v>
          </cell>
          <cell r="D105" t="str">
            <v>DE LA VIRGEN Y TURISTICA</v>
          </cell>
          <cell r="E105" t="str">
            <v>E. E. Oficial</v>
          </cell>
        </row>
        <row r="106">
          <cell r="A106">
            <v>122</v>
          </cell>
          <cell r="B106" t="str">
            <v>PRINCIPAL</v>
          </cell>
          <cell r="C106" t="str">
            <v>INDUSTRIAL Y DE LA BAHIA</v>
          </cell>
          <cell r="D106" t="str">
            <v>INDUSTRIAL Y DE LA BAHIA</v>
          </cell>
          <cell r="E106" t="str">
            <v>E. E. Oficial</v>
          </cell>
        </row>
        <row r="107">
          <cell r="A107">
            <v>133</v>
          </cell>
          <cell r="B107" t="str">
            <v>SEDE</v>
          </cell>
          <cell r="C107" t="str">
            <v>INDUSTRIAL Y DE LA BAHIA</v>
          </cell>
          <cell r="D107" t="str">
            <v>INDUSTRIAL Y DE LA BAHIA</v>
          </cell>
          <cell r="E107" t="str">
            <v>E. E. Oficial</v>
          </cell>
        </row>
        <row r="108">
          <cell r="A108">
            <v>131</v>
          </cell>
          <cell r="B108" t="str">
            <v>PRINCIPAL</v>
          </cell>
          <cell r="C108" t="str">
            <v>DE LA VIRGEN Y TURISTICA</v>
          </cell>
          <cell r="D108" t="str">
            <v>DE LA VIRGEN Y TURISTICA</v>
          </cell>
          <cell r="E108" t="str">
            <v>E. E. Oficial</v>
          </cell>
        </row>
        <row r="109">
          <cell r="A109">
            <v>661</v>
          </cell>
          <cell r="B109" t="str">
            <v>SEDE</v>
          </cell>
          <cell r="C109" t="str">
            <v>DE LA VIRGEN Y TURISTICA</v>
          </cell>
          <cell r="D109" t="str">
            <v>DE LA VIRGEN Y TURISTICA</v>
          </cell>
          <cell r="E109" t="str">
            <v>E. E. Oficial</v>
          </cell>
        </row>
        <row r="110">
          <cell r="A110">
            <v>139</v>
          </cell>
          <cell r="B110" t="str">
            <v>PRINCIPAL</v>
          </cell>
          <cell r="C110" t="str">
            <v>DE LA VIRGEN Y TURISTICA</v>
          </cell>
          <cell r="D110" t="str">
            <v>DE LA VIRGEN Y TURISTICA</v>
          </cell>
          <cell r="E110" t="str">
            <v>E. E. Oficial</v>
          </cell>
        </row>
        <row r="111">
          <cell r="A111">
            <v>148</v>
          </cell>
          <cell r="B111" t="str">
            <v>PRINCIPAL</v>
          </cell>
          <cell r="C111" t="str">
            <v>INDUSTRIAL Y DE LA BAHIA</v>
          </cell>
          <cell r="D111" t="str">
            <v>INDUSTRIAL Y DE LA BAHIA</v>
          </cell>
          <cell r="E111" t="str">
            <v>E. E. Oficial</v>
          </cell>
        </row>
        <row r="112">
          <cell r="A112">
            <v>149</v>
          </cell>
          <cell r="B112" t="str">
            <v>PRINCIPAL</v>
          </cell>
          <cell r="C112" t="str">
            <v>DE LA VIRGEN Y TURISTICA</v>
          </cell>
          <cell r="D112" t="str">
            <v>DE LA VIRGEN Y TURISTICA</v>
          </cell>
          <cell r="E112" t="str">
            <v>E. E. Oficial</v>
          </cell>
        </row>
        <row r="113">
          <cell r="A113">
            <v>153</v>
          </cell>
          <cell r="B113" t="str">
            <v xml:space="preserve">PRINCIPAL </v>
          </cell>
          <cell r="C113" t="str">
            <v>DE LA VIRGEN Y TURISTICA</v>
          </cell>
          <cell r="D113" t="str">
            <v>DE LA VIRGEN Y TURISTICA</v>
          </cell>
          <cell r="E113" t="str">
            <v>E. E. Oficial</v>
          </cell>
        </row>
        <row r="114">
          <cell r="A114">
            <v>156</v>
          </cell>
          <cell r="B114" t="str">
            <v>PRINCIPAL</v>
          </cell>
          <cell r="C114" t="str">
            <v>DE LA VIRGEN Y TURISTICA</v>
          </cell>
          <cell r="D114" t="str">
            <v>DE LA VIRGEN Y TURISTICA</v>
          </cell>
          <cell r="E114" t="str">
            <v>E. E. Oficial</v>
          </cell>
        </row>
        <row r="115">
          <cell r="A115">
            <v>159</v>
          </cell>
          <cell r="B115" t="str">
            <v>PRINCIPAL</v>
          </cell>
          <cell r="C115" t="str">
            <v>INDUSTRIAL Y DE LA BAHIA</v>
          </cell>
          <cell r="D115" t="str">
            <v>INDUSTRIAL Y DE LA BAHIA</v>
          </cell>
          <cell r="E115" t="str">
            <v>E. E. Oficial</v>
          </cell>
        </row>
        <row r="116">
          <cell r="A116">
            <v>162</v>
          </cell>
          <cell r="B116" t="str">
            <v>PRINCIPAL</v>
          </cell>
          <cell r="C116" t="str">
            <v>HISTORICA Y CARIBE NORTE</v>
          </cell>
          <cell r="D116" t="str">
            <v>COUNTRY</v>
          </cell>
          <cell r="E116" t="str">
            <v>E. E. Oficial</v>
          </cell>
        </row>
        <row r="117">
          <cell r="A117">
            <v>95</v>
          </cell>
          <cell r="B117" t="str">
            <v>SEDE</v>
          </cell>
          <cell r="C117" t="str">
            <v>HISTORICA Y CARIBE NORTE</v>
          </cell>
          <cell r="D117" t="str">
            <v>COUNTRY</v>
          </cell>
          <cell r="E117" t="str">
            <v>E. E. Oficial</v>
          </cell>
        </row>
        <row r="118">
          <cell r="A118">
            <v>165</v>
          </cell>
          <cell r="B118" t="str">
            <v>PRINCIPAL</v>
          </cell>
          <cell r="C118" t="str">
            <v>DE LA VIRGEN Y TURISTICA</v>
          </cell>
          <cell r="D118" t="str">
            <v>RURAL</v>
          </cell>
          <cell r="E118" t="str">
            <v>E. E. Oficial</v>
          </cell>
        </row>
        <row r="119">
          <cell r="A119">
            <v>167</v>
          </cell>
          <cell r="B119" t="str">
            <v>PRINCIPAL</v>
          </cell>
          <cell r="C119" t="str">
            <v>HISTORICA Y CARIBE NORTE</v>
          </cell>
          <cell r="D119" t="str">
            <v>RURAL</v>
          </cell>
          <cell r="E119" t="str">
            <v>E. E. Oficial</v>
          </cell>
        </row>
        <row r="120">
          <cell r="A120">
            <v>168</v>
          </cell>
          <cell r="B120" t="str">
            <v>PRINCIPAL</v>
          </cell>
          <cell r="C120" t="str">
            <v>HISTORICA Y CARIBE NORTE</v>
          </cell>
          <cell r="D120" t="str">
            <v>RURAL</v>
          </cell>
          <cell r="E120" t="str">
            <v>E. E. Oficial</v>
          </cell>
        </row>
        <row r="121">
          <cell r="A121">
            <v>170</v>
          </cell>
          <cell r="B121" t="str">
            <v>PRINCIPAL</v>
          </cell>
          <cell r="C121" t="str">
            <v>DE LA VIRGEN Y TURISTICA</v>
          </cell>
          <cell r="D121" t="str">
            <v>RURAL</v>
          </cell>
          <cell r="E121" t="str">
            <v>E. E. Oficial</v>
          </cell>
        </row>
        <row r="122">
          <cell r="A122">
            <v>173</v>
          </cell>
          <cell r="B122" t="str">
            <v>PRINCIPAL</v>
          </cell>
          <cell r="C122" t="str">
            <v>HISTORICA Y CARIBE NORTE</v>
          </cell>
          <cell r="D122" t="str">
            <v>RURAL</v>
          </cell>
          <cell r="E122" t="str">
            <v>E. E. Oficial</v>
          </cell>
        </row>
        <row r="123">
          <cell r="A123">
            <v>175</v>
          </cell>
          <cell r="B123" t="str">
            <v>SEDE</v>
          </cell>
          <cell r="C123" t="str">
            <v>HISTORICA Y CARIBE NORTE</v>
          </cell>
          <cell r="D123" t="str">
            <v>RURAL</v>
          </cell>
          <cell r="E123" t="str">
            <v>E. E. Oficial</v>
          </cell>
        </row>
        <row r="124">
          <cell r="A124">
            <v>176</v>
          </cell>
          <cell r="B124" t="str">
            <v>PRINCIPAL</v>
          </cell>
          <cell r="C124" t="str">
            <v>HISTORICA Y CARIBE NORTE</v>
          </cell>
          <cell r="D124" t="str">
            <v>RURAL</v>
          </cell>
          <cell r="E124" t="str">
            <v>E. E. Oficial</v>
          </cell>
        </row>
        <row r="125">
          <cell r="A125">
            <v>177</v>
          </cell>
          <cell r="B125" t="str">
            <v>PRINCIPAL</v>
          </cell>
          <cell r="C125" t="str">
            <v>DE LA VIRGEN Y TURISTICA</v>
          </cell>
          <cell r="D125" t="str">
            <v>RURAL</v>
          </cell>
          <cell r="E125" t="str">
            <v>E. E. Oficial</v>
          </cell>
        </row>
        <row r="126">
          <cell r="A126">
            <v>179</v>
          </cell>
          <cell r="B126" t="str">
            <v>PRINCIPAL</v>
          </cell>
          <cell r="C126" t="str">
            <v>INDUSTRIAL Y DE LA BAHIA</v>
          </cell>
          <cell r="D126" t="str">
            <v>RURAL</v>
          </cell>
          <cell r="E126" t="str">
            <v>E. E. Oficial</v>
          </cell>
        </row>
        <row r="127">
          <cell r="A127">
            <v>195</v>
          </cell>
          <cell r="B127" t="str">
            <v>SEDE</v>
          </cell>
          <cell r="C127" t="str">
            <v>INDUSTRIAL Y DE LA BAHIA</v>
          </cell>
          <cell r="D127" t="str">
            <v>RURAL</v>
          </cell>
          <cell r="E127" t="str">
            <v>E. E. Oficial</v>
          </cell>
        </row>
        <row r="128">
          <cell r="A128">
            <v>180</v>
          </cell>
          <cell r="B128" t="str">
            <v>PRINCIPAL</v>
          </cell>
          <cell r="C128" t="str">
            <v>HISTORICA Y CARIBE NORTE</v>
          </cell>
          <cell r="D128" t="str">
            <v>RURAL</v>
          </cell>
          <cell r="E128" t="str">
            <v>E. E. Oficial</v>
          </cell>
        </row>
        <row r="129">
          <cell r="A129">
            <v>183</v>
          </cell>
          <cell r="B129" t="str">
            <v>PRINCIPAL</v>
          </cell>
          <cell r="C129" t="str">
            <v>DE LA VIRGEN Y TURISTICA</v>
          </cell>
          <cell r="D129" t="str">
            <v>RURAL</v>
          </cell>
          <cell r="E129" t="str">
            <v>E. E. Oficial</v>
          </cell>
        </row>
        <row r="130">
          <cell r="A130">
            <v>184</v>
          </cell>
          <cell r="B130" t="str">
            <v>PRINCIPAL</v>
          </cell>
          <cell r="C130" t="str">
            <v>DE LA VIRGEN Y TURISTICA</v>
          </cell>
          <cell r="D130" t="str">
            <v>RURAL</v>
          </cell>
          <cell r="E130" t="str">
            <v>E. E. Oficial</v>
          </cell>
        </row>
        <row r="131">
          <cell r="A131">
            <v>194</v>
          </cell>
          <cell r="B131" t="str">
            <v>SEDE</v>
          </cell>
          <cell r="C131" t="str">
            <v>DE LA VIRGEN Y TURISTICA</v>
          </cell>
          <cell r="D131" t="str">
            <v>RURAL</v>
          </cell>
          <cell r="E131" t="str">
            <v>E. E. Oficial</v>
          </cell>
        </row>
        <row r="132">
          <cell r="A132">
            <v>185</v>
          </cell>
          <cell r="B132" t="str">
            <v>PRINCIPAL</v>
          </cell>
          <cell r="C132" t="str">
            <v>HISTORICA Y CARIBE NORTE</v>
          </cell>
          <cell r="D132" t="str">
            <v>RURAL</v>
          </cell>
          <cell r="E132" t="str">
            <v>E. E. Oficial</v>
          </cell>
        </row>
        <row r="133">
          <cell r="A133">
            <v>186</v>
          </cell>
          <cell r="B133" t="str">
            <v>PRINCIPAL</v>
          </cell>
          <cell r="C133" t="str">
            <v>HISTORICA Y CARIBE NORTE</v>
          </cell>
          <cell r="D133" t="str">
            <v>RURAL</v>
          </cell>
          <cell r="E133" t="str">
            <v>E. E. en Administración</v>
          </cell>
        </row>
        <row r="134">
          <cell r="A134">
            <v>189</v>
          </cell>
          <cell r="B134" t="str">
            <v>PRINCIPAL</v>
          </cell>
          <cell r="C134" t="str">
            <v>HISTORICA Y CARIBE NORTE</v>
          </cell>
          <cell r="D134" t="str">
            <v>RURAL</v>
          </cell>
          <cell r="E134" t="str">
            <v>E. E. Oficial</v>
          </cell>
        </row>
        <row r="135">
          <cell r="A135">
            <v>190</v>
          </cell>
          <cell r="B135" t="str">
            <v>PRINCIPAL</v>
          </cell>
          <cell r="C135" t="str">
            <v>INDUSTRIAL Y DE LA BAHIA</v>
          </cell>
          <cell r="D135" t="str">
            <v>INDUSTRIAL Y DE LA BAHIA</v>
          </cell>
          <cell r="E135" t="str">
            <v>E. E. Oficial</v>
          </cell>
        </row>
        <row r="136">
          <cell r="A136">
            <v>117</v>
          </cell>
          <cell r="B136" t="str">
            <v>SEDE</v>
          </cell>
          <cell r="C136" t="str">
            <v>INDUSTRIAL Y DE LA BAHIA</v>
          </cell>
          <cell r="D136" t="str">
            <v>INDUSTRIAL Y DE LA BAHIA</v>
          </cell>
          <cell r="E136" t="str">
            <v>E. E. Oficial</v>
          </cell>
        </row>
        <row r="137">
          <cell r="A137">
            <v>178</v>
          </cell>
          <cell r="B137" t="str">
            <v>SEDE</v>
          </cell>
          <cell r="C137" t="str">
            <v>INDUSTRIAL Y DE LA BAHIA</v>
          </cell>
          <cell r="D137" t="str">
            <v>INDUSTRIAL Y DE LA BAHIA</v>
          </cell>
          <cell r="E137" t="str">
            <v>E. E. Oficial</v>
          </cell>
        </row>
        <row r="138">
          <cell r="A138">
            <v>188</v>
          </cell>
          <cell r="B138" t="str">
            <v>SEDE</v>
          </cell>
          <cell r="C138" t="str">
            <v>INDUSTRIAL Y DE LA BAHIA</v>
          </cell>
          <cell r="D138" t="str">
            <v>INDUSTRIAL Y DE LA BAHIA</v>
          </cell>
          <cell r="E138" t="str">
            <v>E. E. Oficial</v>
          </cell>
        </row>
        <row r="139">
          <cell r="A139">
            <v>174</v>
          </cell>
          <cell r="B139" t="str">
            <v>SEDE</v>
          </cell>
          <cell r="C139" t="str">
            <v>INDUSTRIAL Y DE LA BAHIA</v>
          </cell>
          <cell r="D139" t="str">
            <v>INDUSTRIAL Y DE LA BAHIA</v>
          </cell>
          <cell r="E139" t="str">
            <v>E. E. Oficial</v>
          </cell>
        </row>
        <row r="140">
          <cell r="A140">
            <v>191</v>
          </cell>
          <cell r="B140" t="str">
            <v>PRINCIPAL</v>
          </cell>
          <cell r="C140" t="str">
            <v>HISTORICA Y CARIBE NORTE</v>
          </cell>
          <cell r="D140" t="str">
            <v>RURAL</v>
          </cell>
          <cell r="E140" t="str">
            <v>E. E. Oficial</v>
          </cell>
        </row>
        <row r="141">
          <cell r="A141">
            <v>192</v>
          </cell>
          <cell r="B141" t="str">
            <v>PRINCIPAL</v>
          </cell>
          <cell r="C141" t="str">
            <v>INDUSTRIAL Y DE LA BAHIA</v>
          </cell>
          <cell r="D141" t="str">
            <v>RURAL</v>
          </cell>
          <cell r="E141" t="str">
            <v>E. E. Oficial</v>
          </cell>
        </row>
        <row r="142">
          <cell r="A142">
            <v>204</v>
          </cell>
          <cell r="B142" t="str">
            <v>SEDE</v>
          </cell>
          <cell r="C142" t="str">
            <v>INDUSTRIAL Y DE LA BAHIA</v>
          </cell>
          <cell r="D142" t="str">
            <v>RURAL</v>
          </cell>
          <cell r="E142" t="str">
            <v>E. E. Oficial</v>
          </cell>
        </row>
        <row r="143">
          <cell r="A143">
            <v>193</v>
          </cell>
          <cell r="B143" t="str">
            <v>PRINCIPAL</v>
          </cell>
          <cell r="C143" t="str">
            <v>DE LA VIRGEN Y TURISTICA</v>
          </cell>
          <cell r="D143" t="str">
            <v>RURAL</v>
          </cell>
          <cell r="E143" t="str">
            <v>E. E. Oficial</v>
          </cell>
        </row>
        <row r="144">
          <cell r="A144">
            <v>187</v>
          </cell>
          <cell r="B144" t="str">
            <v>SEDE</v>
          </cell>
          <cell r="C144" t="str">
            <v>DE LA VIRGEN Y TURISTICA</v>
          </cell>
          <cell r="D144" t="str">
            <v>RURAL</v>
          </cell>
          <cell r="E144" t="str">
            <v>E. E. Oficial</v>
          </cell>
        </row>
        <row r="145">
          <cell r="A145">
            <v>169</v>
          </cell>
          <cell r="B145" t="str">
            <v>SEDE</v>
          </cell>
          <cell r="C145" t="str">
            <v>DE LA VIRGEN Y TURISTICA</v>
          </cell>
          <cell r="D145" t="str">
            <v>RURAL</v>
          </cell>
          <cell r="E145" t="str">
            <v>E. E. Oficial</v>
          </cell>
        </row>
        <row r="146">
          <cell r="A146">
            <v>197</v>
          </cell>
          <cell r="B146" t="str">
            <v>PRINCIPAL</v>
          </cell>
          <cell r="C146" t="str">
            <v>HISTORICA Y CARIBE NORTE</v>
          </cell>
          <cell r="D146" t="str">
            <v>COUNTRY</v>
          </cell>
          <cell r="E146" t="str">
            <v>E. E. Oficial</v>
          </cell>
        </row>
        <row r="147">
          <cell r="A147">
            <v>164</v>
          </cell>
          <cell r="B147" t="str">
            <v>SEDE</v>
          </cell>
          <cell r="C147" t="str">
            <v>HISTORICA Y CARIBE NORTE</v>
          </cell>
          <cell r="D147" t="str">
            <v>COUNTRY</v>
          </cell>
          <cell r="E147" t="str">
            <v>E. E. Oficial</v>
          </cell>
        </row>
        <row r="148">
          <cell r="A148">
            <v>147</v>
          </cell>
          <cell r="B148" t="str">
            <v>SEDE</v>
          </cell>
          <cell r="C148" t="str">
            <v>HISTORICA Y CARIBE NORTE</v>
          </cell>
          <cell r="D148" t="str">
            <v>COUNTRY</v>
          </cell>
          <cell r="E148" t="str">
            <v>E. E. Oficial</v>
          </cell>
        </row>
        <row r="149">
          <cell r="A149">
            <v>198</v>
          </cell>
          <cell r="B149" t="str">
            <v>PRINCIPAL</v>
          </cell>
          <cell r="C149" t="str">
            <v>DE LA VIRGEN Y TURISTICA</v>
          </cell>
          <cell r="D149" t="str">
            <v>DE LA VIRGEN Y TURISTICA</v>
          </cell>
          <cell r="E149" t="str">
            <v>E. E. Oficial</v>
          </cell>
        </row>
        <row r="150">
          <cell r="A150">
            <v>202</v>
          </cell>
          <cell r="B150" t="str">
            <v>PRINCIPAL</v>
          </cell>
          <cell r="C150" t="str">
            <v>INDUSTRIAL Y DE LA BAHIA</v>
          </cell>
          <cell r="D150" t="str">
            <v>RURAL</v>
          </cell>
          <cell r="E150" t="str">
            <v>E. E. Oficial</v>
          </cell>
        </row>
        <row r="151">
          <cell r="A151">
            <v>203</v>
          </cell>
          <cell r="B151" t="str">
            <v>PRINCIPAL</v>
          </cell>
          <cell r="C151" t="str">
            <v>INDUSTRIAL Y DE LA BAHIA</v>
          </cell>
          <cell r="D151" t="str">
            <v>RURAL</v>
          </cell>
          <cell r="E151" t="str">
            <v>E. E. Oficial</v>
          </cell>
        </row>
        <row r="152">
          <cell r="A152">
            <v>219</v>
          </cell>
          <cell r="B152" t="str">
            <v>PRINCIPAL</v>
          </cell>
          <cell r="C152" t="str">
            <v>HISTORICA Y CARIBE NORTE</v>
          </cell>
          <cell r="D152" t="str">
            <v>SANTA RITA</v>
          </cell>
          <cell r="E152" t="str">
            <v>E. E. en Administración</v>
          </cell>
        </row>
        <row r="153">
          <cell r="A153">
            <v>240</v>
          </cell>
          <cell r="B153" t="str">
            <v>PRINCIPAL</v>
          </cell>
          <cell r="C153" t="str">
            <v>INDUSTRIAL Y DE LA BAHIA</v>
          </cell>
          <cell r="D153" t="str">
            <v>INDUSTRIAL Y DE LA BAHIA</v>
          </cell>
          <cell r="E153" t="str">
            <v>E. E. en Administración</v>
          </cell>
        </row>
        <row r="154">
          <cell r="A154">
            <v>248</v>
          </cell>
          <cell r="B154" t="str">
            <v>PRINCIPAL</v>
          </cell>
          <cell r="C154" t="str">
            <v>INDUSTRIAL Y DE LA BAHIA</v>
          </cell>
          <cell r="D154" t="str">
            <v>INDUSTRIAL Y DE LA BAHIA</v>
          </cell>
          <cell r="E154" t="str">
            <v>E. E. de Rég. Especial</v>
          </cell>
        </row>
        <row r="155">
          <cell r="A155">
            <v>255</v>
          </cell>
          <cell r="B155" t="str">
            <v>PRINCIPAL</v>
          </cell>
          <cell r="C155" t="str">
            <v>HISTORICA Y CARIBE NORTE</v>
          </cell>
          <cell r="D155" t="str">
            <v>SANTA RITA</v>
          </cell>
          <cell r="E155" t="str">
            <v>E. E. de Rég. Especial</v>
          </cell>
        </row>
        <row r="156">
          <cell r="A156">
            <v>257</v>
          </cell>
          <cell r="B156" t="str">
            <v>PRINCIPAL</v>
          </cell>
          <cell r="C156" t="str">
            <v>HISTORICA Y CARIBE NORTE</v>
          </cell>
          <cell r="D156" t="str">
            <v>COUNTRY</v>
          </cell>
          <cell r="E156" t="str">
            <v>E. E. Oficial</v>
          </cell>
        </row>
        <row r="157">
          <cell r="A157">
            <v>270</v>
          </cell>
          <cell r="B157" t="str">
            <v>PRINCIPAL</v>
          </cell>
          <cell r="C157" t="str">
            <v>DE LA VIRGEN Y TURISTICA</v>
          </cell>
          <cell r="D157" t="str">
            <v>DE LA VIRGEN Y TURISTICA</v>
          </cell>
          <cell r="E157" t="str">
            <v>E. E. Oficial</v>
          </cell>
        </row>
        <row r="158">
          <cell r="A158">
            <v>14</v>
          </cell>
          <cell r="B158" t="str">
            <v>SEDE</v>
          </cell>
          <cell r="C158" t="str">
            <v>DE LA VIRGEN Y TURISTICA</v>
          </cell>
          <cell r="D158" t="str">
            <v>DE LA VIRGEN Y TURISTICA</v>
          </cell>
          <cell r="E158" t="str">
            <v>E. E. Oficial</v>
          </cell>
        </row>
        <row r="159">
          <cell r="A159">
            <v>23</v>
          </cell>
          <cell r="B159" t="str">
            <v>SEDE</v>
          </cell>
          <cell r="C159" t="str">
            <v>DE LA VIRGEN Y TURISTICA</v>
          </cell>
          <cell r="D159" t="str">
            <v>DE LA VIRGEN Y TURISTICA</v>
          </cell>
          <cell r="E159" t="str">
            <v>E. E. Oficial</v>
          </cell>
        </row>
        <row r="160">
          <cell r="A160">
            <v>96</v>
          </cell>
          <cell r="B160" t="str">
            <v>SEDE</v>
          </cell>
          <cell r="C160" t="str">
            <v>DE LA VIRGEN Y TURISTICA</v>
          </cell>
          <cell r="D160" t="str">
            <v>DE LA VIRGEN Y TURISTICA</v>
          </cell>
          <cell r="E160" t="str">
            <v>E. E. Oficial</v>
          </cell>
        </row>
        <row r="161">
          <cell r="A161">
            <v>285</v>
          </cell>
          <cell r="B161" t="str">
            <v>PRINCIPAL</v>
          </cell>
          <cell r="C161" t="str">
            <v>INDUSTRIAL Y DE LA BAHIA</v>
          </cell>
          <cell r="D161" t="str">
            <v>INDUSTRIAL Y DE LA BAHIA</v>
          </cell>
          <cell r="E161" t="str">
            <v>E. E. de Rég. Especial</v>
          </cell>
        </row>
        <row r="162">
          <cell r="A162">
            <v>355</v>
          </cell>
          <cell r="B162" t="str">
            <v>PRINCIPAL</v>
          </cell>
          <cell r="C162" t="str">
            <v>INDUSTRIAL Y DE LA BAHIA</v>
          </cell>
          <cell r="D162" t="str">
            <v>INDUSTRIAL Y DE LA BAHIA</v>
          </cell>
          <cell r="E162" t="str">
            <v>E. E. Oficial</v>
          </cell>
        </row>
        <row r="163">
          <cell r="A163">
            <v>135</v>
          </cell>
          <cell r="B163" t="str">
            <v>SEDE</v>
          </cell>
          <cell r="C163" t="str">
            <v>INDUSTRIAL Y DE LA BAHIA</v>
          </cell>
          <cell r="D163" t="str">
            <v>INDUSTRIAL Y DE LA BAHIA</v>
          </cell>
          <cell r="E163" t="str">
            <v>E. E. Oficial</v>
          </cell>
        </row>
        <row r="164">
          <cell r="A164">
            <v>196</v>
          </cell>
          <cell r="B164" t="str">
            <v>SEDE</v>
          </cell>
          <cell r="C164" t="str">
            <v>INDUSTRIAL Y DE LA BAHIA</v>
          </cell>
          <cell r="D164" t="str">
            <v>INDUSTRIAL Y DE LA BAHIA</v>
          </cell>
          <cell r="E164" t="str">
            <v>E. E. Oficial</v>
          </cell>
        </row>
        <row r="165">
          <cell r="A165">
            <v>492</v>
          </cell>
          <cell r="B165" t="str">
            <v>PRINCIPAL</v>
          </cell>
          <cell r="C165" t="str">
            <v>DE LA VIRGEN Y TURISTICA</v>
          </cell>
          <cell r="D165" t="str">
            <v>RURAL</v>
          </cell>
          <cell r="E165" t="str">
            <v>E. E. Oficial</v>
          </cell>
        </row>
        <row r="166">
          <cell r="A166">
            <v>181</v>
          </cell>
          <cell r="B166" t="str">
            <v>SEDE</v>
          </cell>
          <cell r="C166" t="str">
            <v>DE LA VIRGEN Y TURISTICA</v>
          </cell>
          <cell r="D166" t="str">
            <v>RURAL</v>
          </cell>
          <cell r="E166" t="str">
            <v>E. E. Oficial</v>
          </cell>
        </row>
        <row r="167">
          <cell r="A167">
            <v>494</v>
          </cell>
          <cell r="B167" t="str">
            <v>SEDE</v>
          </cell>
          <cell r="C167" t="str">
            <v>DE LA VIRGEN Y TURISTICA</v>
          </cell>
          <cell r="D167" t="str">
            <v>RURAL</v>
          </cell>
          <cell r="E167" t="str">
            <v>E. E. Oficial</v>
          </cell>
        </row>
        <row r="168">
          <cell r="A168">
            <v>151</v>
          </cell>
          <cell r="B168" t="str">
            <v>SEDE</v>
          </cell>
          <cell r="C168" t="str">
            <v>DE LA VIRGEN Y TURISTICA</v>
          </cell>
          <cell r="D168" t="str">
            <v>RURAL</v>
          </cell>
          <cell r="E168" t="str">
            <v>E. E. Oficial</v>
          </cell>
        </row>
        <row r="169">
          <cell r="A169">
            <v>503</v>
          </cell>
          <cell r="B169" t="str">
            <v>PRINCIPAL</v>
          </cell>
          <cell r="C169" t="str">
            <v>INDUSTRIAL Y DE LA BAHIA</v>
          </cell>
          <cell r="D169" t="str">
            <v>INDUSTRIAL Y DE LA BAHIA</v>
          </cell>
          <cell r="E169" t="str">
            <v>E. E. Oficial</v>
          </cell>
        </row>
        <row r="170">
          <cell r="A170">
            <v>543</v>
          </cell>
          <cell r="B170" t="str">
            <v>PRINCIPAL</v>
          </cell>
          <cell r="C170" t="str">
            <v>INDUSTRIAL Y DE LA BAHIA</v>
          </cell>
          <cell r="D170" t="str">
            <v>INDUSTRIAL Y DE LA BAHIA</v>
          </cell>
          <cell r="E170" t="str">
            <v>E. E. en Administración</v>
          </cell>
        </row>
        <row r="171">
          <cell r="A171">
            <v>556</v>
          </cell>
          <cell r="B171" t="str">
            <v>PRINCIPAL</v>
          </cell>
          <cell r="C171" t="str">
            <v>INDUSTRIAL Y DE LA BAHIA</v>
          </cell>
          <cell r="D171" t="str">
            <v>INDUSTRIAL Y DE LA BAHIA</v>
          </cell>
          <cell r="E171" t="str">
            <v>E. E. en Administración</v>
          </cell>
        </row>
        <row r="172">
          <cell r="A172">
            <v>558</v>
          </cell>
          <cell r="B172" t="str">
            <v>PRINCIPAL</v>
          </cell>
          <cell r="C172" t="str">
            <v>INDUSTRIAL Y DE LA BAHIA</v>
          </cell>
          <cell r="D172" t="str">
            <v>INDUSTRIAL Y DE LA BAHIA</v>
          </cell>
          <cell r="E172" t="str">
            <v>E. E. en Administración</v>
          </cell>
        </row>
        <row r="173">
          <cell r="A173">
            <v>566</v>
          </cell>
          <cell r="B173" t="str">
            <v>PRINCIPAL</v>
          </cell>
          <cell r="C173" t="str">
            <v>INDUSTRIAL Y DE LA BAHIA</v>
          </cell>
          <cell r="D173" t="str">
            <v>INDUSTRIAL Y DE LA BAHIA</v>
          </cell>
          <cell r="E173" t="str">
            <v>E. E. en Administración</v>
          </cell>
        </row>
        <row r="174">
          <cell r="A174">
            <v>577</v>
          </cell>
          <cell r="B174" t="str">
            <v>PRINCIPAL</v>
          </cell>
          <cell r="C174" t="str">
            <v>INDUSTRIAL Y DE LA BAHIA</v>
          </cell>
          <cell r="D174" t="str">
            <v>INDUSTRIAL Y DE LA BAHIA</v>
          </cell>
          <cell r="E174" t="str">
            <v>E. E. Oficial</v>
          </cell>
        </row>
        <row r="175">
          <cell r="A175">
            <v>605</v>
          </cell>
          <cell r="B175" t="str">
            <v>PRINCIPAL</v>
          </cell>
          <cell r="C175" t="str">
            <v>HISTORICA Y CARIBE NORTE</v>
          </cell>
          <cell r="D175" t="str">
            <v>COUNTRY</v>
          </cell>
          <cell r="E175" t="str">
            <v>E. E. Oficial</v>
          </cell>
        </row>
        <row r="176">
          <cell r="A176">
            <v>606</v>
          </cell>
          <cell r="B176" t="str">
            <v>PRINCIPAL</v>
          </cell>
          <cell r="C176" t="str">
            <v>HISTORICA Y CARIBE NORTE</v>
          </cell>
          <cell r="D176" t="str">
            <v>COUNTRY</v>
          </cell>
          <cell r="E176" t="str">
            <v>E. E. Oficial</v>
          </cell>
        </row>
        <row r="177">
          <cell r="A177">
            <v>29</v>
          </cell>
          <cell r="B177" t="str">
            <v>SEDE</v>
          </cell>
          <cell r="C177" t="str">
            <v>HISTORICA Y CARIBE NORTE</v>
          </cell>
          <cell r="D177" t="str">
            <v>COUNTRY</v>
          </cell>
          <cell r="E177" t="str">
            <v>E. E. Oficial</v>
          </cell>
        </row>
        <row r="178">
          <cell r="A178">
            <v>161</v>
          </cell>
          <cell r="B178" t="str">
            <v>SEDE</v>
          </cell>
          <cell r="C178" t="str">
            <v>HISTORICA Y CARIBE NORTE</v>
          </cell>
          <cell r="D178" t="str">
            <v>COUNTRY</v>
          </cell>
          <cell r="E178" t="str">
            <v>E. E. Oficial</v>
          </cell>
        </row>
        <row r="179">
          <cell r="A179">
            <v>633</v>
          </cell>
          <cell r="B179" t="str">
            <v>PRINCIPAL</v>
          </cell>
          <cell r="C179" t="str">
            <v>HISTORICA Y CARIBE NORTE</v>
          </cell>
          <cell r="D179" t="str">
            <v>COUNTRY</v>
          </cell>
          <cell r="E179" t="str">
            <v>E. E. Oficial</v>
          </cell>
        </row>
        <row r="180">
          <cell r="A180">
            <v>20</v>
          </cell>
          <cell r="B180" t="str">
            <v>SEDE</v>
          </cell>
          <cell r="C180" t="str">
            <v>HISTORICA Y CARIBE NORTE</v>
          </cell>
          <cell r="D180" t="str">
            <v>COUNTRY</v>
          </cell>
          <cell r="E180" t="str">
            <v>E. E. Oficial</v>
          </cell>
        </row>
        <row r="181">
          <cell r="A181">
            <v>136</v>
          </cell>
          <cell r="B181" t="str">
            <v>SEDE</v>
          </cell>
          <cell r="C181" t="str">
            <v>HISTORICA Y CARIBE NORTE</v>
          </cell>
          <cell r="D181" t="str">
            <v>COUNTRY</v>
          </cell>
          <cell r="E181" t="str">
            <v>E. E. Oficial</v>
          </cell>
        </row>
        <row r="182">
          <cell r="A182">
            <v>636</v>
          </cell>
          <cell r="B182" t="str">
            <v>PRINCIPAL</v>
          </cell>
          <cell r="C182" t="str">
            <v>DE LA VIRGEN Y TURISTICA</v>
          </cell>
          <cell r="D182" t="str">
            <v>DE LA VIRGEN Y TURISTICA</v>
          </cell>
          <cell r="E182" t="str">
            <v>E. E. en Administración</v>
          </cell>
        </row>
        <row r="183">
          <cell r="A183">
            <v>663</v>
          </cell>
          <cell r="B183" t="str">
            <v>PRINCIPAL</v>
          </cell>
          <cell r="C183" t="str">
            <v>INDUSTRIAL Y DE LA BAHIA</v>
          </cell>
          <cell r="D183" t="str">
            <v>INDUSTRIAL Y DE LA BAHIA</v>
          </cell>
          <cell r="E183" t="str">
            <v>E. E. en Administración</v>
          </cell>
        </row>
        <row r="184">
          <cell r="A184">
            <v>717</v>
          </cell>
          <cell r="B184" t="str">
            <v>PRINCIPAL</v>
          </cell>
          <cell r="C184" t="str">
            <v>DE LA VIRGEN Y TURISTICA</v>
          </cell>
          <cell r="D184" t="str">
            <v>DE LA VIRGEN Y TURISTICA</v>
          </cell>
          <cell r="E184" t="str">
            <v>E. E. Oficial</v>
          </cell>
        </row>
        <row r="185">
          <cell r="A185">
            <v>738</v>
          </cell>
          <cell r="B185" t="str">
            <v>PRINCIPAL</v>
          </cell>
          <cell r="C185" t="str">
            <v>HISTORICA Y CARIBE NORTE</v>
          </cell>
          <cell r="D185" t="str">
            <v>COUNTRY</v>
          </cell>
          <cell r="E185" t="str">
            <v>E. E. Oficial</v>
          </cell>
        </row>
        <row r="186">
          <cell r="A186">
            <v>788</v>
          </cell>
          <cell r="B186" t="str">
            <v>PRINCIPAL</v>
          </cell>
          <cell r="C186" t="str">
            <v>DE LA VIRGEN Y TURISTICA</v>
          </cell>
          <cell r="D186" t="str">
            <v>DE LA VIRGEN Y TURISTICA</v>
          </cell>
          <cell r="E186" t="str">
            <v>E.E Oficial en Concesion</v>
          </cell>
        </row>
        <row r="187">
          <cell r="A187">
            <v>828</v>
          </cell>
          <cell r="B187" t="str">
            <v>PRINCIPAL</v>
          </cell>
          <cell r="C187" t="str">
            <v>DE LA VIRGEN Y TURISTICA</v>
          </cell>
          <cell r="D187" t="str">
            <v>DE LA VIRGEN Y TURISTICA</v>
          </cell>
          <cell r="E187" t="str">
            <v>E. E. en Administración</v>
          </cell>
        </row>
        <row r="188">
          <cell r="A188">
            <v>839</v>
          </cell>
          <cell r="B188" t="str">
            <v>PRINCIPAL</v>
          </cell>
          <cell r="C188" t="str">
            <v>DE LA VIRGEN Y TURISTICA</v>
          </cell>
          <cell r="D188" t="str">
            <v>DE LA VIRGEN Y TURISTICA</v>
          </cell>
          <cell r="E188" t="str">
            <v>E.E Oficial en Concesion</v>
          </cell>
        </row>
        <row r="189">
          <cell r="A189">
            <v>842</v>
          </cell>
          <cell r="B189" t="str">
            <v>PRINCIPAL</v>
          </cell>
          <cell r="C189" t="str">
            <v>INDUSTRIAL Y DE LA BAHIA</v>
          </cell>
          <cell r="D189" t="str">
            <v>INDUSTRIAL Y DE LA BAHIA</v>
          </cell>
          <cell r="E189" t="str">
            <v>E.E Oficial en Concesion</v>
          </cell>
        </row>
        <row r="190">
          <cell r="A190">
            <v>858</v>
          </cell>
          <cell r="B190" t="str">
            <v>PRINCIPAL</v>
          </cell>
          <cell r="C190" t="str">
            <v>INDUSTRIAL Y DE LA BAHIA</v>
          </cell>
          <cell r="D190" t="str">
            <v>INDUSTRIAL Y DE LA BAHIA</v>
          </cell>
          <cell r="E190" t="str">
            <v>PRIVADO</v>
          </cell>
        </row>
        <row r="191">
          <cell r="A191">
            <v>857</v>
          </cell>
          <cell r="B191" t="str">
            <v>PRINCIPAL</v>
          </cell>
          <cell r="C191" t="str">
            <v>HISTORICA Y CARIBE NORTE</v>
          </cell>
          <cell r="D191" t="str">
            <v>SANTA RITA</v>
          </cell>
          <cell r="E191" t="str">
            <v>PRIVADO</v>
          </cell>
        </row>
        <row r="192">
          <cell r="A192">
            <v>251</v>
          </cell>
          <cell r="B192" t="str">
            <v>PRINCIPAL</v>
          </cell>
          <cell r="C192" t="str">
            <v>DE LA VIRGEN Y TURISTICA</v>
          </cell>
          <cell r="D192" t="str">
            <v>DE LA VIRGEN Y TURISTICA</v>
          </cell>
          <cell r="E192" t="str">
            <v>PRIVADO</v>
          </cell>
        </row>
        <row r="193">
          <cell r="A193">
            <v>302</v>
          </cell>
          <cell r="B193" t="str">
            <v>PRINCIPAL</v>
          </cell>
          <cell r="C193" t="str">
            <v>DE LA VIRGEN Y TURISTICA</v>
          </cell>
          <cell r="D193" t="str">
            <v>DE LA VIRGEN Y TURISTICA</v>
          </cell>
          <cell r="E193" t="str">
            <v>PRIVADO</v>
          </cell>
        </row>
        <row r="194">
          <cell r="A194">
            <v>303</v>
          </cell>
          <cell r="B194" t="str">
            <v>PRINCIPAL</v>
          </cell>
          <cell r="C194" t="str">
            <v>DE LA VIRGEN Y TURISTICA</v>
          </cell>
          <cell r="D194" t="str">
            <v>DE LA VIRGEN Y TURISTICA</v>
          </cell>
          <cell r="E194" t="str">
            <v>PRIVADO</v>
          </cell>
        </row>
        <row r="195">
          <cell r="A195">
            <v>324</v>
          </cell>
          <cell r="B195" t="str">
            <v>PRINCIPAL</v>
          </cell>
          <cell r="C195" t="str">
            <v>DE LA VIRGEN Y TURISTICA</v>
          </cell>
          <cell r="D195" t="str">
            <v>DE LA VIRGEN Y TURISTICA</v>
          </cell>
          <cell r="E195" t="str">
            <v>PRIVADO</v>
          </cell>
        </row>
        <row r="196">
          <cell r="A196">
            <v>328</v>
          </cell>
          <cell r="B196" t="str">
            <v>PRINCIPAL</v>
          </cell>
          <cell r="C196" t="str">
            <v>DE LA VIRGEN Y TURISTICA</v>
          </cell>
          <cell r="D196" t="str">
            <v>DE LA VIRGEN Y TURISTICA</v>
          </cell>
          <cell r="E196" t="str">
            <v>PRIVADO</v>
          </cell>
        </row>
        <row r="197">
          <cell r="A197">
            <v>337</v>
          </cell>
          <cell r="B197" t="str">
            <v>PRINCIPAL</v>
          </cell>
          <cell r="C197" t="str">
            <v>DE LA VIRGEN Y TURISTICA</v>
          </cell>
          <cell r="D197" t="str">
            <v>DE LA VIRGEN Y TURISTICA</v>
          </cell>
          <cell r="E197" t="str">
            <v>PRIVADO</v>
          </cell>
        </row>
        <row r="198">
          <cell r="A198">
            <v>342</v>
          </cell>
          <cell r="B198" t="str">
            <v>PRINCIPAL</v>
          </cell>
          <cell r="C198" t="str">
            <v>DE LA VIRGEN Y TURISTICA</v>
          </cell>
          <cell r="D198" t="str">
            <v>DE LA VIRGEN Y TURISTICA</v>
          </cell>
          <cell r="E198" t="str">
            <v>PRIVADO</v>
          </cell>
        </row>
        <row r="199">
          <cell r="A199">
            <v>345</v>
          </cell>
          <cell r="B199" t="str">
            <v>PRINCIPAL</v>
          </cell>
          <cell r="C199" t="str">
            <v>DE LA VIRGEN Y TURISTICA</v>
          </cell>
          <cell r="D199" t="str">
            <v>DE LA VIRGEN Y TURISTICA</v>
          </cell>
          <cell r="E199" t="str">
            <v>PRIVADO</v>
          </cell>
        </row>
        <row r="200">
          <cell r="A200">
            <v>346</v>
          </cell>
          <cell r="B200" t="str">
            <v>PRINCIPAL</v>
          </cell>
          <cell r="C200" t="str">
            <v>DE LA VIRGEN Y TURISTICA</v>
          </cell>
          <cell r="D200" t="str">
            <v>DE LA VIRGEN Y TURISTICA</v>
          </cell>
          <cell r="E200" t="str">
            <v>PRIVADO</v>
          </cell>
        </row>
        <row r="201">
          <cell r="A201">
            <v>363</v>
          </cell>
          <cell r="B201" t="str">
            <v>PRINCIPAL</v>
          </cell>
          <cell r="C201" t="str">
            <v>DE LA VIRGEN Y TURISTICA</v>
          </cell>
          <cell r="D201" t="str">
            <v>DE LA VIRGEN Y TURISTICA</v>
          </cell>
          <cell r="E201" t="str">
            <v>PRIVADO</v>
          </cell>
        </row>
        <row r="202">
          <cell r="A202">
            <v>374</v>
          </cell>
          <cell r="B202" t="str">
            <v>PRINCIPAL</v>
          </cell>
          <cell r="C202" t="str">
            <v>DE LA VIRGEN Y TURISTICA</v>
          </cell>
          <cell r="D202" t="str">
            <v>DE LA VIRGEN Y TURISTICA</v>
          </cell>
          <cell r="E202" t="str">
            <v>PRIVADO</v>
          </cell>
        </row>
        <row r="203">
          <cell r="A203">
            <v>402</v>
          </cell>
          <cell r="B203" t="str">
            <v>PRINCIPAL</v>
          </cell>
          <cell r="C203" t="str">
            <v>DE LA VIRGEN Y TURISTICA</v>
          </cell>
          <cell r="D203" t="str">
            <v>DE LA VIRGEN Y TURISTICA</v>
          </cell>
          <cell r="E203" t="str">
            <v>PRIVADO</v>
          </cell>
        </row>
        <row r="204">
          <cell r="A204">
            <v>406</v>
          </cell>
          <cell r="B204" t="str">
            <v>PRINCIPAL</v>
          </cell>
          <cell r="C204" t="str">
            <v>DE LA VIRGEN Y TURISTICA</v>
          </cell>
          <cell r="D204" t="str">
            <v>DE LA VIRGEN Y TURISTICA</v>
          </cell>
          <cell r="E204" t="str">
            <v>PRIVADO</v>
          </cell>
        </row>
        <row r="205">
          <cell r="A205">
            <v>415</v>
          </cell>
          <cell r="B205" t="str">
            <v>PRINCIPAL</v>
          </cell>
          <cell r="C205" t="str">
            <v>DE LA VIRGEN Y TURISTICA</v>
          </cell>
          <cell r="D205" t="str">
            <v>DE LA VIRGEN Y TURISTICA</v>
          </cell>
          <cell r="E205" t="str">
            <v>PRIVADO</v>
          </cell>
        </row>
        <row r="206">
          <cell r="A206">
            <v>428</v>
          </cell>
          <cell r="B206" t="str">
            <v>PRINCIPAL</v>
          </cell>
          <cell r="C206" t="str">
            <v>DE LA VIRGEN Y TURISTICA</v>
          </cell>
          <cell r="D206" t="str">
            <v>DE LA VIRGEN Y TURISTICA</v>
          </cell>
          <cell r="E206" t="str">
            <v>PRIVADO</v>
          </cell>
        </row>
        <row r="207">
          <cell r="A207">
            <v>472</v>
          </cell>
          <cell r="B207" t="str">
            <v>PRINCIPAL</v>
          </cell>
          <cell r="C207" t="str">
            <v>DE LA VIRGEN Y TURISTICA</v>
          </cell>
          <cell r="D207" t="str">
            <v>DE LA VIRGEN Y TURISTICA</v>
          </cell>
          <cell r="E207" t="str">
            <v>PRIVADO</v>
          </cell>
        </row>
        <row r="208">
          <cell r="A208">
            <v>514</v>
          </cell>
          <cell r="B208" t="str">
            <v>PRINCIPAL</v>
          </cell>
          <cell r="C208" t="str">
            <v>DE LA VIRGEN Y TURISTICA</v>
          </cell>
          <cell r="D208" t="str">
            <v>DE LA VIRGEN Y TURISTICA</v>
          </cell>
          <cell r="E208" t="str">
            <v>PRIVADO</v>
          </cell>
        </row>
        <row r="209">
          <cell r="A209">
            <v>561</v>
          </cell>
          <cell r="B209" t="str">
            <v>PRINCIPAL</v>
          </cell>
          <cell r="C209" t="str">
            <v>DE LA VIRGEN Y TURISTICA</v>
          </cell>
          <cell r="D209" t="str">
            <v>DE LA VIRGEN Y TURISTICA</v>
          </cell>
          <cell r="E209" t="str">
            <v>PRIVADO</v>
          </cell>
        </row>
        <row r="210">
          <cell r="A210">
            <v>562</v>
          </cell>
          <cell r="B210" t="str">
            <v>PRINCIPAL</v>
          </cell>
          <cell r="C210" t="str">
            <v>DE LA VIRGEN Y TURISTICA</v>
          </cell>
          <cell r="D210" t="str">
            <v>DE LA VIRGEN Y TURISTICA</v>
          </cell>
          <cell r="E210" t="str">
            <v>PRIVADO</v>
          </cell>
        </row>
        <row r="211">
          <cell r="A211">
            <v>564</v>
          </cell>
          <cell r="B211" t="str">
            <v>PRINCIPAL</v>
          </cell>
          <cell r="C211" t="str">
            <v>DE LA VIRGEN Y TURISTICA</v>
          </cell>
          <cell r="D211" t="str">
            <v>DE LA VIRGEN Y TURISTICA</v>
          </cell>
          <cell r="E211" t="str">
            <v>PRIVADO</v>
          </cell>
        </row>
        <row r="212">
          <cell r="A212">
            <v>568</v>
          </cell>
          <cell r="B212" t="str">
            <v>PRINCIPAL</v>
          </cell>
          <cell r="C212" t="str">
            <v>DE LA VIRGEN Y TURISTICA</v>
          </cell>
          <cell r="D212" t="str">
            <v>DE LA VIRGEN Y TURISTICA</v>
          </cell>
          <cell r="E212" t="str">
            <v>PRIVADO</v>
          </cell>
        </row>
        <row r="213">
          <cell r="A213">
            <v>588</v>
          </cell>
          <cell r="B213" t="str">
            <v>PRINCIPAL</v>
          </cell>
          <cell r="C213" t="str">
            <v>DE LA VIRGEN Y TURISTICA</v>
          </cell>
          <cell r="D213" t="str">
            <v>DE LA VIRGEN Y TURISTICA</v>
          </cell>
          <cell r="E213" t="str">
            <v>PRIVADO</v>
          </cell>
        </row>
        <row r="214">
          <cell r="A214">
            <v>591</v>
          </cell>
          <cell r="B214" t="str">
            <v>PRINCIPAL</v>
          </cell>
          <cell r="C214" t="str">
            <v>HISTORICA Y CARIBE NORTE</v>
          </cell>
          <cell r="D214" t="str">
            <v>COUNTRY</v>
          </cell>
          <cell r="E214" t="str">
            <v>PRIVADO</v>
          </cell>
        </row>
        <row r="215">
          <cell r="A215">
            <v>592</v>
          </cell>
          <cell r="B215" t="str">
            <v>PRINCIPAL</v>
          </cell>
          <cell r="C215" t="str">
            <v>DE LA VIRGEN Y TURISTICA</v>
          </cell>
          <cell r="D215" t="str">
            <v>DE LA VIRGEN Y TURISTICA</v>
          </cell>
          <cell r="E215" t="str">
            <v>PRIVADO</v>
          </cell>
        </row>
        <row r="216">
          <cell r="A216">
            <v>614</v>
          </cell>
          <cell r="B216" t="str">
            <v>PRINCIPAL</v>
          </cell>
          <cell r="C216" t="str">
            <v>DE LA VIRGEN Y TURISTICA</v>
          </cell>
          <cell r="D216" t="str">
            <v>DE LA VIRGEN Y TURISTICA</v>
          </cell>
          <cell r="E216" t="str">
            <v>PRIVADO</v>
          </cell>
        </row>
        <row r="217">
          <cell r="A217">
            <v>615</v>
          </cell>
          <cell r="B217" t="str">
            <v>PRINCIPAL</v>
          </cell>
          <cell r="C217" t="str">
            <v>DE LA VIRGEN Y TURISTICA</v>
          </cell>
          <cell r="D217" t="str">
            <v>DE LA VIRGEN Y TURISTICA</v>
          </cell>
          <cell r="E217" t="str">
            <v>PRIVADO</v>
          </cell>
        </row>
        <row r="218">
          <cell r="A218">
            <v>641</v>
          </cell>
          <cell r="B218" t="str">
            <v>PRINCIPAL</v>
          </cell>
          <cell r="C218" t="str">
            <v>DE LA VIRGEN Y TURISTICA</v>
          </cell>
          <cell r="D218" t="str">
            <v>DE LA VIRGEN Y TURISTICA</v>
          </cell>
          <cell r="E218" t="str">
            <v>PRIVADO</v>
          </cell>
        </row>
        <row r="219">
          <cell r="A219">
            <v>652</v>
          </cell>
          <cell r="B219" t="str">
            <v>PRINCIPAL</v>
          </cell>
          <cell r="C219" t="str">
            <v>DE LA VIRGEN Y TURISTICA</v>
          </cell>
          <cell r="D219" t="str">
            <v>DE LA VIRGEN Y TURISTICA</v>
          </cell>
          <cell r="E219" t="str">
            <v>PRIVADO</v>
          </cell>
        </row>
        <row r="220">
          <cell r="A220">
            <v>654</v>
          </cell>
          <cell r="B220" t="str">
            <v>PRINCIPAL</v>
          </cell>
          <cell r="C220" t="str">
            <v>DE LA VIRGEN Y TURISTICA</v>
          </cell>
          <cell r="D220" t="str">
            <v>DE LA VIRGEN Y TURISTICA</v>
          </cell>
          <cell r="E220" t="str">
            <v>PRIVADO</v>
          </cell>
        </row>
        <row r="221">
          <cell r="A221">
            <v>384</v>
          </cell>
          <cell r="B221" t="str">
            <v>PRINCIPAL</v>
          </cell>
          <cell r="C221" t="str">
            <v>DE LA VIRGEN Y TURISTICA</v>
          </cell>
          <cell r="D221" t="str">
            <v>DE LA VIRGEN Y TURISTICA</v>
          </cell>
          <cell r="E221" t="str">
            <v>PRIVADO</v>
          </cell>
        </row>
        <row r="222">
          <cell r="A222">
            <v>637</v>
          </cell>
          <cell r="B222" t="str">
            <v>PRINCIPAL</v>
          </cell>
          <cell r="C222" t="str">
            <v>DE LA VIRGEN Y TURISTICA</v>
          </cell>
          <cell r="D222" t="str">
            <v>DE LA VIRGEN Y TURISTICA</v>
          </cell>
          <cell r="E222" t="str">
            <v>PRIVADO</v>
          </cell>
        </row>
        <row r="223">
          <cell r="A223">
            <v>790</v>
          </cell>
          <cell r="B223" t="str">
            <v>PRINCIPAL</v>
          </cell>
          <cell r="C223" t="str">
            <v>DE LA VIRGEN Y TURISTICA</v>
          </cell>
          <cell r="D223" t="str">
            <v>DE LA VIRGEN Y TURISTICA</v>
          </cell>
          <cell r="E223" t="str">
            <v>PRIVADO</v>
          </cell>
        </row>
        <row r="224">
          <cell r="A224">
            <v>792</v>
          </cell>
          <cell r="B224" t="str">
            <v>PRINCIPAL</v>
          </cell>
          <cell r="C224" t="str">
            <v>DE LA VIRGEN Y TURISTICA</v>
          </cell>
          <cell r="D224" t="str">
            <v>DE LA VIRGEN Y TURISTICA</v>
          </cell>
          <cell r="E224" t="str">
            <v>PRIVADO</v>
          </cell>
        </row>
        <row r="225">
          <cell r="A225">
            <v>797</v>
          </cell>
          <cell r="B225" t="str">
            <v>PRINCIPAL</v>
          </cell>
          <cell r="C225" t="str">
            <v>DE LA VIRGEN Y TURISTICA</v>
          </cell>
          <cell r="D225" t="str">
            <v>DE LA VIRGEN Y TURISTICA</v>
          </cell>
          <cell r="E225" t="str">
            <v>PRIVADO</v>
          </cell>
        </row>
        <row r="226">
          <cell r="A226">
            <v>809</v>
          </cell>
          <cell r="B226" t="str">
            <v>PRINCIPAL</v>
          </cell>
          <cell r="C226" t="str">
            <v>DE LA VIRGEN Y TURISTICA</v>
          </cell>
          <cell r="D226" t="str">
            <v>DE LA VIRGEN Y TURISTICA</v>
          </cell>
          <cell r="E226" t="str">
            <v>PRIVADO</v>
          </cell>
        </row>
        <row r="227">
          <cell r="A227">
            <v>365</v>
          </cell>
          <cell r="B227" t="str">
            <v>PRINCIPAL</v>
          </cell>
          <cell r="C227" t="str">
            <v>DE LA VIRGEN Y TURISTICA</v>
          </cell>
          <cell r="D227" t="str">
            <v>DE LA VIRGEN Y TURISTICA</v>
          </cell>
          <cell r="E227" t="str">
            <v>PRIVADO</v>
          </cell>
        </row>
        <row r="228">
          <cell r="A228">
            <v>487</v>
          </cell>
          <cell r="B228" t="str">
            <v>PRINCIPAL</v>
          </cell>
          <cell r="C228" t="str">
            <v>DE LA VIRGEN Y TURISTICA</v>
          </cell>
          <cell r="D228" t="str">
            <v>DE LA VIRGEN Y TURISTICA</v>
          </cell>
          <cell r="E228" t="str">
            <v>PRIVADO</v>
          </cell>
        </row>
        <row r="229">
          <cell r="A229">
            <v>743</v>
          </cell>
          <cell r="B229" t="str">
            <v>PRINCIPAL</v>
          </cell>
          <cell r="C229" t="str">
            <v>DE LA VIRGEN Y TURISTICA</v>
          </cell>
          <cell r="D229" t="str">
            <v>DE LA VIRGEN Y TURISTICA</v>
          </cell>
          <cell r="E229" t="str">
            <v>PRIVADO</v>
          </cell>
        </row>
        <row r="230">
          <cell r="A230">
            <v>794</v>
          </cell>
          <cell r="B230" t="str">
            <v>PRINCIPAL</v>
          </cell>
          <cell r="C230" t="str">
            <v>DE LA VIRGEN Y TURISTICA</v>
          </cell>
          <cell r="D230" t="str">
            <v>DE LA VIRGEN Y TURISTICA</v>
          </cell>
          <cell r="E230" t="str">
            <v>PRIVADO</v>
          </cell>
        </row>
        <row r="231">
          <cell r="A231">
            <v>242</v>
          </cell>
          <cell r="B231" t="str">
            <v>PRINCIPAL</v>
          </cell>
          <cell r="C231" t="str">
            <v>DE LA VIRGEN Y TURISTICA</v>
          </cell>
          <cell r="D231" t="str">
            <v>DE LA VIRGEN Y TURISTICA</v>
          </cell>
          <cell r="E231" t="str">
            <v>PRIVADO</v>
          </cell>
        </row>
        <row r="232">
          <cell r="A232">
            <v>319</v>
          </cell>
          <cell r="B232" t="str">
            <v>PRINCIPAL</v>
          </cell>
          <cell r="C232" t="str">
            <v>DE LA VIRGEN Y TURISTICA</v>
          </cell>
          <cell r="D232" t="str">
            <v>DE LA VIRGEN Y TURISTICA</v>
          </cell>
          <cell r="E232" t="str">
            <v>PRIVADO</v>
          </cell>
        </row>
        <row r="233">
          <cell r="A233">
            <v>352</v>
          </cell>
          <cell r="B233" t="str">
            <v>PRINCIPAL</v>
          </cell>
          <cell r="C233" t="str">
            <v>DE LA VIRGEN Y TURISTICA</v>
          </cell>
          <cell r="D233" t="str">
            <v>DE LA VIRGEN Y TURISTICA</v>
          </cell>
          <cell r="E233" t="str">
            <v>PRIVADO</v>
          </cell>
        </row>
        <row r="234">
          <cell r="A234">
            <v>469</v>
          </cell>
          <cell r="B234" t="str">
            <v>PRINCIPAL</v>
          </cell>
          <cell r="C234" t="str">
            <v>DE LA VIRGEN Y TURISTICA</v>
          </cell>
          <cell r="D234" t="str">
            <v>DE LA VIRGEN Y TURISTICA</v>
          </cell>
          <cell r="E234" t="str">
            <v>PRIVADO</v>
          </cell>
        </row>
        <row r="235">
          <cell r="A235">
            <v>570</v>
          </cell>
          <cell r="B235" t="str">
            <v>PRINCIPAL</v>
          </cell>
          <cell r="C235" t="str">
            <v>DE LA VIRGEN Y TURISTICA</v>
          </cell>
          <cell r="D235" t="str">
            <v>DE LA VIRGEN Y TURISTICA</v>
          </cell>
          <cell r="E235" t="str">
            <v>PRIVADO</v>
          </cell>
        </row>
        <row r="236">
          <cell r="A236">
            <v>353</v>
          </cell>
          <cell r="B236" t="str">
            <v>PRINCIPAL</v>
          </cell>
          <cell r="C236" t="str">
            <v>DE LA VIRGEN Y TURISTICA</v>
          </cell>
          <cell r="D236" t="str">
            <v>DE LA VIRGEN Y TURISTICA</v>
          </cell>
          <cell r="E236" t="str">
            <v>PRIVADO</v>
          </cell>
        </row>
        <row r="237">
          <cell r="A237">
            <v>746</v>
          </cell>
          <cell r="B237" t="str">
            <v>PRINCIPAL</v>
          </cell>
          <cell r="C237" t="str">
            <v>DE LA VIRGEN Y TURISTICA</v>
          </cell>
          <cell r="D237" t="str">
            <v>DE LA VIRGEN Y TURISTICA</v>
          </cell>
          <cell r="E237" t="str">
            <v>PRIVADO</v>
          </cell>
        </row>
        <row r="238">
          <cell r="A238">
            <v>326</v>
          </cell>
          <cell r="B238" t="str">
            <v>PRINCIPAL</v>
          </cell>
          <cell r="C238" t="str">
            <v>DE LA VIRGEN Y TURISTICA</v>
          </cell>
          <cell r="D238" t="str">
            <v>DE LA VIRGEN Y TURISTICA</v>
          </cell>
          <cell r="E238" t="str">
            <v>PRIVADO</v>
          </cell>
        </row>
        <row r="239">
          <cell r="A239">
            <v>612</v>
          </cell>
          <cell r="B239" t="str">
            <v>PRINCIPAL</v>
          </cell>
          <cell r="C239" t="str">
            <v>DE LA VIRGEN Y TURISTICA</v>
          </cell>
          <cell r="D239" t="str">
            <v>DE LA VIRGEN Y TURISTICA</v>
          </cell>
          <cell r="E239" t="str">
            <v>PRIVADO</v>
          </cell>
        </row>
        <row r="240">
          <cell r="A240">
            <v>266</v>
          </cell>
          <cell r="B240" t="str">
            <v>PRINCIPAL</v>
          </cell>
          <cell r="C240" t="str">
            <v>DE LA VIRGEN Y TURISTICA</v>
          </cell>
          <cell r="D240" t="str">
            <v>RURAL</v>
          </cell>
          <cell r="E240" t="str">
            <v>PRIVADO</v>
          </cell>
        </row>
        <row r="241">
          <cell r="A241">
            <v>271</v>
          </cell>
          <cell r="B241" t="str">
            <v>PRINCIPAL</v>
          </cell>
          <cell r="C241" t="str">
            <v>DE LA VIRGEN Y TURISTICA</v>
          </cell>
          <cell r="D241" t="str">
            <v>RURAL</v>
          </cell>
          <cell r="E241" t="str">
            <v>PRIVADO</v>
          </cell>
        </row>
        <row r="242">
          <cell r="A242">
            <v>293</v>
          </cell>
          <cell r="B242" t="str">
            <v>PRINCIPAL</v>
          </cell>
          <cell r="C242" t="str">
            <v>DE LA VIRGEN Y TURISTICA</v>
          </cell>
          <cell r="D242" t="str">
            <v>RURAL</v>
          </cell>
          <cell r="E242" t="str">
            <v>PRIVADO</v>
          </cell>
        </row>
        <row r="243">
          <cell r="A243">
            <v>426</v>
          </cell>
          <cell r="B243" t="str">
            <v>PRINCIPAL</v>
          </cell>
          <cell r="C243" t="str">
            <v>DE LA VIRGEN Y TURISTICA</v>
          </cell>
          <cell r="D243" t="str">
            <v>RURAL</v>
          </cell>
          <cell r="E243" t="str">
            <v>PRIVADO</v>
          </cell>
        </row>
        <row r="244">
          <cell r="A244">
            <v>490</v>
          </cell>
          <cell r="B244" t="str">
            <v>PRINCIPAL</v>
          </cell>
          <cell r="C244" t="str">
            <v>DE LA VIRGEN Y TURISTICA</v>
          </cell>
          <cell r="D244" t="str">
            <v>RURAL</v>
          </cell>
          <cell r="E244" t="str">
            <v>PRIVADO</v>
          </cell>
        </row>
        <row r="245">
          <cell r="A245">
            <v>501</v>
          </cell>
          <cell r="B245" t="str">
            <v>PRINCIPAL</v>
          </cell>
          <cell r="C245" t="str">
            <v>INDUSTRIAL Y DE LA BAHIA</v>
          </cell>
          <cell r="D245" t="str">
            <v>RURAL</v>
          </cell>
          <cell r="E245" t="str">
            <v>PRIVADO</v>
          </cell>
        </row>
        <row r="246">
          <cell r="A246">
            <v>569</v>
          </cell>
          <cell r="B246" t="str">
            <v>PRINCIPAL</v>
          </cell>
          <cell r="C246" t="str">
            <v>DE LA VIRGEN Y TURISTICA</v>
          </cell>
          <cell r="D246" t="str">
            <v>RURAL</v>
          </cell>
          <cell r="E246" t="str">
            <v>PRIVADO</v>
          </cell>
        </row>
        <row r="247">
          <cell r="A247">
            <v>807</v>
          </cell>
          <cell r="B247" t="str">
            <v>PRINCIPAL</v>
          </cell>
          <cell r="C247" t="str">
            <v>DE LA VIRGEN Y TURISTICA</v>
          </cell>
          <cell r="D247" t="str">
            <v>RURAL</v>
          </cell>
          <cell r="E247" t="str">
            <v>PRIVADO</v>
          </cell>
        </row>
        <row r="248">
          <cell r="A248">
            <v>294</v>
          </cell>
          <cell r="B248" t="str">
            <v>PRINCIPAL</v>
          </cell>
          <cell r="C248" t="str">
            <v>DE LA VIRGEN Y TURISTICA</v>
          </cell>
          <cell r="D248" t="str">
            <v>RURAL</v>
          </cell>
          <cell r="E248" t="str">
            <v>PRIVADO</v>
          </cell>
        </row>
        <row r="249">
          <cell r="A249">
            <v>851</v>
          </cell>
          <cell r="B249" t="str">
            <v>PRINCIPAL</v>
          </cell>
          <cell r="C249" t="str">
            <v>DE LA VIRGEN Y TURISTICA</v>
          </cell>
          <cell r="D249" t="str">
            <v>RURAL</v>
          </cell>
          <cell r="E249" t="str">
            <v>PRIVADO</v>
          </cell>
        </row>
        <row r="250">
          <cell r="A250">
            <v>845</v>
          </cell>
          <cell r="B250" t="str">
            <v>PRINCIPAL</v>
          </cell>
          <cell r="C250" t="str">
            <v>DE LA VIRGEN Y TURISTICA</v>
          </cell>
          <cell r="D250" t="str">
            <v>RURAL</v>
          </cell>
          <cell r="E250" t="str">
            <v>PRIVADO</v>
          </cell>
        </row>
        <row r="251">
          <cell r="A251">
            <v>208</v>
          </cell>
          <cell r="B251" t="str">
            <v>PRINCIPAL</v>
          </cell>
          <cell r="C251" t="str">
            <v>HISTORICA Y CARIBE NORTE</v>
          </cell>
          <cell r="D251" t="str">
            <v>COUNTRY</v>
          </cell>
          <cell r="E251" t="str">
            <v>PRIVADO</v>
          </cell>
        </row>
        <row r="252">
          <cell r="A252">
            <v>209</v>
          </cell>
          <cell r="B252" t="str">
            <v>PRINCIPAL</v>
          </cell>
          <cell r="C252" t="str">
            <v>HISTORICA Y CARIBE NORTE</v>
          </cell>
          <cell r="D252" t="str">
            <v>COUNTRY</v>
          </cell>
          <cell r="E252" t="str">
            <v>PRIVADO</v>
          </cell>
        </row>
        <row r="253">
          <cell r="A253">
            <v>213</v>
          </cell>
          <cell r="B253" t="str">
            <v>PRINCIPAL</v>
          </cell>
          <cell r="C253" t="str">
            <v>HISTORICA Y CARIBE NORTE</v>
          </cell>
          <cell r="D253" t="str">
            <v>COUNTRY</v>
          </cell>
          <cell r="E253" t="str">
            <v>PRIVADO</v>
          </cell>
        </row>
        <row r="254">
          <cell r="A254">
            <v>214</v>
          </cell>
          <cell r="B254" t="str">
            <v>PRINCIPAL</v>
          </cell>
          <cell r="C254" t="str">
            <v>HISTORICA Y CARIBE NORTE</v>
          </cell>
          <cell r="D254" t="str">
            <v>COUNTRY</v>
          </cell>
          <cell r="E254" t="str">
            <v>PRIVADO</v>
          </cell>
        </row>
        <row r="255">
          <cell r="A255">
            <v>216</v>
          </cell>
          <cell r="B255" t="str">
            <v>PRINCIPAL</v>
          </cell>
          <cell r="C255" t="str">
            <v>HISTORICA Y CARIBE NORTE</v>
          </cell>
          <cell r="D255" t="str">
            <v>COUNTRY</v>
          </cell>
          <cell r="E255" t="str">
            <v>PRIVADO</v>
          </cell>
        </row>
        <row r="256">
          <cell r="A256">
            <v>218</v>
          </cell>
          <cell r="B256" t="str">
            <v>PRINCIPAL</v>
          </cell>
          <cell r="C256" t="str">
            <v>HISTORICA Y CARIBE NORTE</v>
          </cell>
          <cell r="D256" t="str">
            <v>COUNTRY</v>
          </cell>
          <cell r="E256" t="str">
            <v>PRIVADO</v>
          </cell>
        </row>
        <row r="257">
          <cell r="A257">
            <v>241</v>
          </cell>
          <cell r="B257" t="str">
            <v>PRINCIPAL</v>
          </cell>
          <cell r="C257" t="str">
            <v>HISTORICA Y CARIBE NORTE</v>
          </cell>
          <cell r="D257" t="str">
            <v>COUNTRY</v>
          </cell>
          <cell r="E257" t="str">
            <v>PRIVADO</v>
          </cell>
        </row>
        <row r="258">
          <cell r="A258">
            <v>249</v>
          </cell>
          <cell r="B258" t="str">
            <v>PRINCIPAL</v>
          </cell>
          <cell r="C258" t="str">
            <v>HISTORICA Y CARIBE NORTE</v>
          </cell>
          <cell r="D258" t="str">
            <v>COUNTRY</v>
          </cell>
          <cell r="E258" t="str">
            <v>PRIVADO</v>
          </cell>
        </row>
        <row r="259">
          <cell r="A259">
            <v>252</v>
          </cell>
          <cell r="B259" t="str">
            <v>PRINCIPAL</v>
          </cell>
          <cell r="C259" t="str">
            <v>HISTORICA Y CARIBE NORTE</v>
          </cell>
          <cell r="D259" t="str">
            <v>COUNTRY</v>
          </cell>
          <cell r="E259" t="str">
            <v>PRIVADO</v>
          </cell>
        </row>
        <row r="260">
          <cell r="A260">
            <v>268</v>
          </cell>
          <cell r="B260" t="str">
            <v>PRINCIPAL</v>
          </cell>
          <cell r="C260" t="str">
            <v>HISTORICA Y CARIBE NORTE</v>
          </cell>
          <cell r="D260" t="str">
            <v>COUNTRY</v>
          </cell>
          <cell r="E260" t="str">
            <v>PRIVADO</v>
          </cell>
        </row>
        <row r="261">
          <cell r="A261">
            <v>284</v>
          </cell>
          <cell r="B261" t="str">
            <v>PRINCIPAL</v>
          </cell>
          <cell r="C261" t="str">
            <v>HISTORICA Y CARIBE NORTE</v>
          </cell>
          <cell r="D261" t="str">
            <v>COUNTRY</v>
          </cell>
          <cell r="E261" t="str">
            <v>PRIVADO</v>
          </cell>
        </row>
        <row r="262">
          <cell r="A262">
            <v>287</v>
          </cell>
          <cell r="B262" t="str">
            <v>PRINCIPAL</v>
          </cell>
          <cell r="C262" t="str">
            <v>HISTORICA Y CARIBE NORTE</v>
          </cell>
          <cell r="D262" t="str">
            <v>COUNTRY</v>
          </cell>
          <cell r="E262" t="str">
            <v>PRIVADO</v>
          </cell>
        </row>
        <row r="263">
          <cell r="A263">
            <v>289</v>
          </cell>
          <cell r="B263" t="str">
            <v>PRINCIPAL</v>
          </cell>
          <cell r="C263" t="str">
            <v>HISTORICA Y CARIBE NORTE</v>
          </cell>
          <cell r="D263" t="str">
            <v>COUNTRY</v>
          </cell>
          <cell r="E263" t="str">
            <v>PRIVADO</v>
          </cell>
        </row>
        <row r="264">
          <cell r="A264">
            <v>299</v>
          </cell>
          <cell r="B264" t="str">
            <v>PRINCIPAL</v>
          </cell>
          <cell r="C264" t="str">
            <v>HISTORICA Y CARIBE NORTE</v>
          </cell>
          <cell r="D264" t="str">
            <v>COUNTRY</v>
          </cell>
          <cell r="E264" t="str">
            <v>PRIVADO</v>
          </cell>
        </row>
        <row r="265">
          <cell r="A265">
            <v>305</v>
          </cell>
          <cell r="B265" t="str">
            <v>PRINCIPAL</v>
          </cell>
          <cell r="C265" t="str">
            <v>HISTORICA Y CARIBE NORTE</v>
          </cell>
          <cell r="D265" t="str">
            <v>COUNTRY</v>
          </cell>
          <cell r="E265" t="str">
            <v>PRIVADO</v>
          </cell>
        </row>
        <row r="266">
          <cell r="A266">
            <v>306</v>
          </cell>
          <cell r="B266" t="str">
            <v>PRINCIPAL</v>
          </cell>
          <cell r="C266" t="str">
            <v>HISTORICA Y CARIBE NORTE</v>
          </cell>
          <cell r="D266" t="str">
            <v>COUNTRY</v>
          </cell>
          <cell r="E266" t="str">
            <v>PRIVADO</v>
          </cell>
        </row>
        <row r="267">
          <cell r="A267">
            <v>312</v>
          </cell>
          <cell r="B267" t="str">
            <v>PRINCIPAL</v>
          </cell>
          <cell r="C267" t="str">
            <v>HISTORICA Y CARIBE NORTE</v>
          </cell>
          <cell r="D267" t="str">
            <v>COUNTRY</v>
          </cell>
          <cell r="E267" t="str">
            <v>PRIVADO</v>
          </cell>
        </row>
        <row r="268">
          <cell r="A268">
            <v>334</v>
          </cell>
          <cell r="B268" t="str">
            <v>PRINCIPAL</v>
          </cell>
          <cell r="C268" t="str">
            <v>HISTORICA Y CARIBE NORTE</v>
          </cell>
          <cell r="D268" t="str">
            <v>COUNTRY</v>
          </cell>
          <cell r="E268" t="str">
            <v>PRIVADO</v>
          </cell>
        </row>
        <row r="269">
          <cell r="A269">
            <v>341</v>
          </cell>
          <cell r="B269" t="str">
            <v>PRINCIPAL</v>
          </cell>
          <cell r="C269" t="str">
            <v>HISTORICA Y CARIBE NORTE</v>
          </cell>
          <cell r="D269" t="str">
            <v>COUNTRY</v>
          </cell>
          <cell r="E269" t="str">
            <v>PRIVADO</v>
          </cell>
        </row>
        <row r="270">
          <cell r="A270">
            <v>343</v>
          </cell>
          <cell r="B270" t="str">
            <v>PRINCIPAL</v>
          </cell>
          <cell r="C270" t="str">
            <v>HISTORICA Y CARIBE NORTE</v>
          </cell>
          <cell r="D270" t="str">
            <v>COUNTRY</v>
          </cell>
          <cell r="E270" t="str">
            <v>PRIVADO</v>
          </cell>
        </row>
        <row r="271">
          <cell r="A271">
            <v>362</v>
          </cell>
          <cell r="B271" t="str">
            <v>PRINCIPAL</v>
          </cell>
          <cell r="C271" t="str">
            <v>HISTORICA Y CARIBE NORTE</v>
          </cell>
          <cell r="D271" t="str">
            <v>COUNTRY</v>
          </cell>
          <cell r="E271" t="str">
            <v>PRIVADO</v>
          </cell>
        </row>
        <row r="272">
          <cell r="A272">
            <v>367</v>
          </cell>
          <cell r="B272" t="str">
            <v>PRINCIPAL</v>
          </cell>
          <cell r="C272" t="str">
            <v>HISTORICA Y CARIBE NORTE</v>
          </cell>
          <cell r="D272" t="str">
            <v>COUNTRY</v>
          </cell>
          <cell r="E272" t="str">
            <v>PRIVADO</v>
          </cell>
        </row>
        <row r="273">
          <cell r="A273">
            <v>400</v>
          </cell>
          <cell r="B273" t="str">
            <v>PRINCIPAL</v>
          </cell>
          <cell r="C273" t="str">
            <v>HISTORICA Y CARIBE NORTE</v>
          </cell>
          <cell r="D273" t="str">
            <v>COUNTRY</v>
          </cell>
          <cell r="E273" t="str">
            <v>PRIVADO</v>
          </cell>
        </row>
        <row r="274">
          <cell r="A274">
            <v>403</v>
          </cell>
          <cell r="B274" t="str">
            <v>PRINCIPAL</v>
          </cell>
          <cell r="C274" t="str">
            <v>HISTORICA Y CARIBE NORTE</v>
          </cell>
          <cell r="D274" t="str">
            <v>COUNTRY</v>
          </cell>
          <cell r="E274" t="str">
            <v>PRIVADO</v>
          </cell>
        </row>
        <row r="275">
          <cell r="A275">
            <v>408</v>
          </cell>
          <cell r="B275" t="str">
            <v>PRINCIPAL</v>
          </cell>
          <cell r="C275" t="str">
            <v>HISTORICA Y CARIBE NORTE</v>
          </cell>
          <cell r="D275" t="str">
            <v>COUNTRY</v>
          </cell>
          <cell r="E275" t="str">
            <v>PRIVADO</v>
          </cell>
        </row>
        <row r="276">
          <cell r="A276">
            <v>414</v>
          </cell>
          <cell r="B276" t="str">
            <v>PRINCIPAL</v>
          </cell>
          <cell r="C276" t="str">
            <v>HISTORICA Y CARIBE NORTE</v>
          </cell>
          <cell r="D276" t="str">
            <v>COUNTRY</v>
          </cell>
          <cell r="E276" t="str">
            <v>PRIVADO</v>
          </cell>
        </row>
        <row r="277">
          <cell r="A277">
            <v>440</v>
          </cell>
          <cell r="B277" t="str">
            <v>PRINCIPAL</v>
          </cell>
          <cell r="C277" t="str">
            <v>HISTORICA Y CARIBE NORTE</v>
          </cell>
          <cell r="D277" t="str">
            <v>COUNTRY</v>
          </cell>
          <cell r="E277" t="str">
            <v>PRIVADO</v>
          </cell>
        </row>
        <row r="278">
          <cell r="A278">
            <v>459</v>
          </cell>
          <cell r="B278" t="str">
            <v>PRINCIPAL</v>
          </cell>
          <cell r="C278" t="str">
            <v>HISTORICA Y CARIBE NORTE</v>
          </cell>
          <cell r="D278" t="str">
            <v>COUNTRY</v>
          </cell>
          <cell r="E278" t="str">
            <v>PRIVADO</v>
          </cell>
        </row>
        <row r="279">
          <cell r="A279">
            <v>462</v>
          </cell>
          <cell r="B279" t="str">
            <v>PRINCIPAL</v>
          </cell>
          <cell r="C279" t="str">
            <v>HISTORICA Y CARIBE NORTE</v>
          </cell>
          <cell r="D279" t="str">
            <v>COUNTRY</v>
          </cell>
          <cell r="E279" t="str">
            <v>PRIVADO</v>
          </cell>
        </row>
        <row r="280">
          <cell r="A280">
            <v>464</v>
          </cell>
          <cell r="B280" t="str">
            <v>PRINCIPAL</v>
          </cell>
          <cell r="C280" t="str">
            <v>HISTORICA Y CARIBE NORTE</v>
          </cell>
          <cell r="D280" t="str">
            <v>COUNTRY</v>
          </cell>
          <cell r="E280" t="str">
            <v>PRIVADO</v>
          </cell>
        </row>
        <row r="281">
          <cell r="A281">
            <v>466</v>
          </cell>
          <cell r="B281" t="str">
            <v>PRINCIPAL</v>
          </cell>
          <cell r="C281" t="str">
            <v>HISTORICA Y CARIBE NORTE</v>
          </cell>
          <cell r="D281" t="str">
            <v>COUNTRY</v>
          </cell>
          <cell r="E281" t="str">
            <v>PRIVADO</v>
          </cell>
        </row>
        <row r="282">
          <cell r="A282">
            <v>497</v>
          </cell>
          <cell r="B282" t="str">
            <v>PRINCIPAL</v>
          </cell>
          <cell r="C282" t="str">
            <v>HISTORICA Y CARIBE NORTE</v>
          </cell>
          <cell r="D282" t="str">
            <v>COUNTRY</v>
          </cell>
          <cell r="E282" t="str">
            <v>PRIVADO</v>
          </cell>
        </row>
        <row r="283">
          <cell r="A283">
            <v>545</v>
          </cell>
          <cell r="B283" t="str">
            <v>PRINCIPAL</v>
          </cell>
          <cell r="C283" t="str">
            <v>HISTORICA Y CARIBE NORTE</v>
          </cell>
          <cell r="D283" t="str">
            <v>COUNTRY</v>
          </cell>
          <cell r="E283" t="str">
            <v>PRIVADO</v>
          </cell>
        </row>
        <row r="284">
          <cell r="A284">
            <v>622</v>
          </cell>
          <cell r="B284" t="str">
            <v>PRINCIPAL</v>
          </cell>
          <cell r="C284" t="str">
            <v>INDUSTRIAL Y DE LA BAHIA</v>
          </cell>
          <cell r="D284" t="str">
            <v>INDUSTRIAL Y DE LA BAHIA</v>
          </cell>
          <cell r="E284" t="str">
            <v>PRIVADO</v>
          </cell>
        </row>
        <row r="285">
          <cell r="A285">
            <v>656</v>
          </cell>
          <cell r="B285" t="str">
            <v>PRINCIPAL</v>
          </cell>
          <cell r="C285" t="str">
            <v>HISTORICA Y CARIBE NORTE</v>
          </cell>
          <cell r="D285" t="str">
            <v>COUNTRY</v>
          </cell>
          <cell r="E285" t="str">
            <v>PRIVADO</v>
          </cell>
        </row>
        <row r="286">
          <cell r="A286">
            <v>354</v>
          </cell>
          <cell r="B286" t="str">
            <v>PRINCIPAL</v>
          </cell>
          <cell r="C286" t="str">
            <v>HISTORICA Y CARIBE NORTE</v>
          </cell>
          <cell r="D286" t="str">
            <v>COUNTRY</v>
          </cell>
          <cell r="E286" t="str">
            <v>PRIVADO</v>
          </cell>
        </row>
        <row r="287">
          <cell r="A287">
            <v>336</v>
          </cell>
          <cell r="B287" t="str">
            <v>PRINCIPAL</v>
          </cell>
          <cell r="C287" t="str">
            <v>HISTORICA Y CARIBE NORTE</v>
          </cell>
          <cell r="D287" t="str">
            <v>COUNTRY</v>
          </cell>
          <cell r="E287" t="str">
            <v>PRIVADO</v>
          </cell>
        </row>
        <row r="288">
          <cell r="A288">
            <v>364</v>
          </cell>
          <cell r="B288" t="str">
            <v>PRINCIPAL</v>
          </cell>
          <cell r="C288" t="str">
            <v>HISTORICA Y CARIBE NORTE</v>
          </cell>
          <cell r="D288" t="str">
            <v>COUNTRY</v>
          </cell>
          <cell r="E288" t="str">
            <v>PRIVADO</v>
          </cell>
        </row>
        <row r="289">
          <cell r="A289">
            <v>311</v>
          </cell>
          <cell r="B289" t="str">
            <v>PRINCIPAL</v>
          </cell>
          <cell r="C289" t="str">
            <v>HISTORICA Y CARIBE NORTE</v>
          </cell>
          <cell r="D289" t="str">
            <v>COUNTRY</v>
          </cell>
          <cell r="E289" t="str">
            <v>PRIVADO</v>
          </cell>
        </row>
        <row r="290">
          <cell r="A290">
            <v>522</v>
          </cell>
          <cell r="B290" t="str">
            <v>PRINCIPAL</v>
          </cell>
          <cell r="C290" t="str">
            <v>HISTORICA Y CARIBE NORTE</v>
          </cell>
          <cell r="D290" t="str">
            <v>COUNTRY</v>
          </cell>
          <cell r="E290" t="str">
            <v>PRIVADO</v>
          </cell>
        </row>
        <row r="291">
          <cell r="A291">
            <v>723</v>
          </cell>
          <cell r="B291" t="str">
            <v>PRINCIPAL</v>
          </cell>
          <cell r="C291" t="str">
            <v>HISTORICA Y CARIBE NORTE</v>
          </cell>
          <cell r="D291" t="str">
            <v>COUNTRY</v>
          </cell>
          <cell r="E291" t="str">
            <v>PRIVADO</v>
          </cell>
        </row>
        <row r="292">
          <cell r="A292">
            <v>554</v>
          </cell>
          <cell r="B292" t="str">
            <v>PRINCIPAL</v>
          </cell>
          <cell r="C292" t="str">
            <v>HISTORICA Y CARIBE NORTE</v>
          </cell>
          <cell r="D292" t="str">
            <v>COUNTRY</v>
          </cell>
          <cell r="E292" t="str">
            <v>PRIVADO</v>
          </cell>
        </row>
        <row r="293">
          <cell r="A293">
            <v>805</v>
          </cell>
          <cell r="B293" t="str">
            <v>PRINCIPAL</v>
          </cell>
          <cell r="C293" t="str">
            <v>HISTORICA Y CARIBE NORTE</v>
          </cell>
          <cell r="D293" t="str">
            <v>COUNTRY</v>
          </cell>
          <cell r="E293" t="str">
            <v>PRIVADO</v>
          </cell>
        </row>
        <row r="294">
          <cell r="A294">
            <v>465</v>
          </cell>
          <cell r="B294" t="str">
            <v>PRINCIPAL</v>
          </cell>
          <cell r="C294" t="str">
            <v>HISTORICA Y CARIBE NORTE</v>
          </cell>
          <cell r="D294" t="str">
            <v>COUNTRY</v>
          </cell>
          <cell r="E294" t="str">
            <v>PRIVADO</v>
          </cell>
        </row>
        <row r="295">
          <cell r="A295">
            <v>394</v>
          </cell>
          <cell r="B295" t="str">
            <v>PRINCIPAL</v>
          </cell>
          <cell r="C295" t="str">
            <v>HISTORICA Y CARIBE NORTE</v>
          </cell>
          <cell r="D295" t="str">
            <v>COUNTRY</v>
          </cell>
          <cell r="E295" t="str">
            <v>PRIVADO</v>
          </cell>
        </row>
        <row r="296">
          <cell r="A296">
            <v>720</v>
          </cell>
          <cell r="B296" t="str">
            <v>PRINCIPAL</v>
          </cell>
          <cell r="C296" t="str">
            <v>HISTORICA Y CARIBE NORTE</v>
          </cell>
          <cell r="D296" t="str">
            <v>COUNTRY</v>
          </cell>
          <cell r="E296" t="str">
            <v>PRIVADO</v>
          </cell>
        </row>
        <row r="297">
          <cell r="A297">
            <v>798</v>
          </cell>
          <cell r="B297" t="str">
            <v>PRINCIPAL</v>
          </cell>
          <cell r="C297" t="str">
            <v>HISTORICA Y CARIBE NORTE</v>
          </cell>
          <cell r="D297" t="str">
            <v>COUNTRY</v>
          </cell>
          <cell r="E297" t="str">
            <v>PRIVADO</v>
          </cell>
        </row>
        <row r="298">
          <cell r="A298">
            <v>808</v>
          </cell>
          <cell r="B298" t="str">
            <v>PRINCIPAL</v>
          </cell>
          <cell r="C298" t="str">
            <v>HISTORICA Y CARIBE NORTE</v>
          </cell>
          <cell r="D298" t="str">
            <v>COUNTRY</v>
          </cell>
          <cell r="E298" t="str">
            <v>PRIVADO</v>
          </cell>
        </row>
        <row r="299">
          <cell r="A299">
            <v>259</v>
          </cell>
          <cell r="B299" t="str">
            <v>PRINCIPAL</v>
          </cell>
          <cell r="C299" t="str">
            <v>HISTORICA Y CARIBE NORTE</v>
          </cell>
          <cell r="D299" t="str">
            <v>COUNTRY</v>
          </cell>
          <cell r="E299" t="str">
            <v>PRIVADO</v>
          </cell>
        </row>
        <row r="300">
          <cell r="A300">
            <v>396</v>
          </cell>
          <cell r="B300" t="str">
            <v>PRINCIPAL</v>
          </cell>
          <cell r="C300" t="str">
            <v>HISTORICA Y CARIBE NORTE</v>
          </cell>
          <cell r="D300" t="str">
            <v>COUNTRY</v>
          </cell>
          <cell r="E300" t="str">
            <v>PRIVADO</v>
          </cell>
        </row>
        <row r="301">
          <cell r="A301">
            <v>463</v>
          </cell>
          <cell r="B301" t="str">
            <v>PRINCIPAL</v>
          </cell>
          <cell r="C301" t="str">
            <v>HISTORICA Y CARIBE NORTE</v>
          </cell>
          <cell r="D301" t="str">
            <v>COUNTRY</v>
          </cell>
          <cell r="E301" t="str">
            <v>PRIVADO</v>
          </cell>
        </row>
        <row r="302">
          <cell r="A302">
            <v>515</v>
          </cell>
          <cell r="B302" t="str">
            <v>PRINCIPAL</v>
          </cell>
          <cell r="C302" t="str">
            <v>HISTORICA Y CARIBE NORTE</v>
          </cell>
          <cell r="D302" t="str">
            <v>COUNTRY</v>
          </cell>
          <cell r="E302" t="str">
            <v>PRIVADO</v>
          </cell>
        </row>
        <row r="303">
          <cell r="A303">
            <v>437</v>
          </cell>
          <cell r="B303" t="str">
            <v>PRINCIPAL</v>
          </cell>
          <cell r="C303" t="str">
            <v>HISTORICA Y CARIBE NORTE</v>
          </cell>
          <cell r="D303" t="str">
            <v>COUNTRY</v>
          </cell>
          <cell r="E303" t="str">
            <v>PRIVADO</v>
          </cell>
        </row>
        <row r="304">
          <cell r="A304">
            <v>848</v>
          </cell>
          <cell r="B304" t="str">
            <v>PRINCIPAL</v>
          </cell>
          <cell r="C304" t="str">
            <v>HISTORICA Y CARIBE NORTE</v>
          </cell>
          <cell r="D304" t="str">
            <v>COUNTRY</v>
          </cell>
          <cell r="E304" t="str">
            <v>PRIVADO</v>
          </cell>
        </row>
        <row r="305">
          <cell r="A305">
            <v>856</v>
          </cell>
          <cell r="B305" t="str">
            <v>PRINCIPAL</v>
          </cell>
          <cell r="C305" t="str">
            <v>HISTORICA Y CARIBE NORTE</v>
          </cell>
          <cell r="D305" t="str">
            <v>COUNTRY</v>
          </cell>
          <cell r="E305" t="str">
            <v>PRIVADO</v>
          </cell>
        </row>
        <row r="306">
          <cell r="A306">
            <v>846</v>
          </cell>
          <cell r="B306" t="str">
            <v>PRINCIPAL</v>
          </cell>
          <cell r="C306" t="str">
            <v>HISTORICA Y CARIBE NORTE</v>
          </cell>
          <cell r="D306" t="str">
            <v>COUNTRY</v>
          </cell>
          <cell r="E306" t="str">
            <v>PRIVADO</v>
          </cell>
        </row>
        <row r="307">
          <cell r="A307">
            <v>806</v>
          </cell>
          <cell r="B307" t="str">
            <v>PRINCIPAL</v>
          </cell>
          <cell r="C307" t="str">
            <v>INDUSTRIAL Y DE LA BAHIA</v>
          </cell>
          <cell r="D307" t="str">
            <v>INDUSTRIAL Y DE LA BAHIA</v>
          </cell>
          <cell r="E307" t="str">
            <v>PRIVADO</v>
          </cell>
        </row>
        <row r="308">
          <cell r="A308">
            <v>630</v>
          </cell>
          <cell r="B308" t="str">
            <v>PRINCIPAL</v>
          </cell>
          <cell r="C308" t="str">
            <v>INDUSTRIAL Y DE LA BAHIA</v>
          </cell>
          <cell r="D308" t="str">
            <v>INDUSTRIAL Y DE LA BAHIA</v>
          </cell>
          <cell r="E308" t="str">
            <v>PRIVADO</v>
          </cell>
        </row>
        <row r="309">
          <cell r="A309">
            <v>260</v>
          </cell>
          <cell r="B309" t="str">
            <v>PRINCIPAL</v>
          </cell>
          <cell r="C309" t="str">
            <v>INDUSTRIAL Y DE LA BAHIA</v>
          </cell>
          <cell r="D309" t="str">
            <v>INDUSTRIAL Y DE LA BAHIA</v>
          </cell>
          <cell r="E309" t="str">
            <v>PRIVADO</v>
          </cell>
        </row>
        <row r="310">
          <cell r="A310">
            <v>263</v>
          </cell>
          <cell r="B310" t="str">
            <v>PRINCIPAL</v>
          </cell>
          <cell r="C310" t="str">
            <v>INDUSTRIAL Y DE LA BAHIA</v>
          </cell>
          <cell r="D310" t="str">
            <v>INDUSTRIAL Y DE LA BAHIA</v>
          </cell>
          <cell r="E310" t="str">
            <v>PRIVADO</v>
          </cell>
        </row>
        <row r="311">
          <cell r="A311">
            <v>276</v>
          </cell>
          <cell r="B311" t="str">
            <v>PRINCIPAL</v>
          </cell>
          <cell r="C311" t="str">
            <v>INDUSTRIAL Y DE LA BAHIA</v>
          </cell>
          <cell r="D311" t="str">
            <v>INDUSTRIAL Y DE LA BAHIA</v>
          </cell>
          <cell r="E311" t="str">
            <v>PRIVADO</v>
          </cell>
        </row>
        <row r="312">
          <cell r="A312">
            <v>298</v>
          </cell>
          <cell r="B312" t="str">
            <v>PRINCIPAL</v>
          </cell>
          <cell r="C312" t="str">
            <v>INDUSTRIAL Y DE LA BAHIA</v>
          </cell>
          <cell r="D312" t="str">
            <v>INDUSTRIAL Y DE LA BAHIA</v>
          </cell>
          <cell r="E312" t="str">
            <v>PRIVADO</v>
          </cell>
        </row>
        <row r="313">
          <cell r="A313">
            <v>313</v>
          </cell>
          <cell r="B313" t="str">
            <v>PRINCIPAL</v>
          </cell>
          <cell r="C313" t="str">
            <v>INDUSTRIAL Y DE LA BAHIA</v>
          </cell>
          <cell r="D313" t="str">
            <v>INDUSTRIAL Y DE LA BAHIA</v>
          </cell>
          <cell r="E313" t="str">
            <v>PRIVADO</v>
          </cell>
        </row>
        <row r="314">
          <cell r="A314">
            <v>314</v>
          </cell>
          <cell r="B314" t="str">
            <v>PRINCIPAL</v>
          </cell>
          <cell r="C314" t="str">
            <v>INDUSTRIAL Y DE LA BAHIA</v>
          </cell>
          <cell r="D314" t="str">
            <v>INDUSTRIAL Y DE LA BAHIA</v>
          </cell>
          <cell r="E314" t="str">
            <v>PRIVADO</v>
          </cell>
        </row>
        <row r="315">
          <cell r="A315">
            <v>315</v>
          </cell>
          <cell r="B315" t="str">
            <v>PRINCIPAL</v>
          </cell>
          <cell r="C315" t="str">
            <v>INDUSTRIAL Y DE LA BAHIA</v>
          </cell>
          <cell r="D315" t="str">
            <v>INDUSTRIAL Y DE LA BAHIA</v>
          </cell>
          <cell r="E315" t="str">
            <v>PRIVADO</v>
          </cell>
        </row>
        <row r="316">
          <cell r="A316">
            <v>327</v>
          </cell>
          <cell r="B316" t="str">
            <v>PRINCIPAL</v>
          </cell>
          <cell r="C316" t="str">
            <v>INDUSTRIAL Y DE LA BAHIA</v>
          </cell>
          <cell r="D316" t="str">
            <v>INDUSTRIAL Y DE LA BAHIA</v>
          </cell>
          <cell r="E316" t="str">
            <v>PRIVADO</v>
          </cell>
        </row>
        <row r="317">
          <cell r="A317">
            <v>335</v>
          </cell>
          <cell r="B317" t="str">
            <v>PRINCIPAL</v>
          </cell>
          <cell r="C317" t="str">
            <v>INDUSTRIAL Y DE LA BAHIA</v>
          </cell>
          <cell r="D317" t="str">
            <v>INDUSTRIAL Y DE LA BAHIA</v>
          </cell>
          <cell r="E317" t="str">
            <v>PRIVADO</v>
          </cell>
        </row>
        <row r="318">
          <cell r="A318">
            <v>366</v>
          </cell>
          <cell r="B318" t="str">
            <v>PRINCIPAL</v>
          </cell>
          <cell r="C318" t="str">
            <v>INDUSTRIAL Y DE LA BAHIA</v>
          </cell>
          <cell r="D318" t="str">
            <v>INDUSTRIAL Y DE LA BAHIA</v>
          </cell>
          <cell r="E318" t="str">
            <v>PRIVADO</v>
          </cell>
        </row>
        <row r="319">
          <cell r="A319">
            <v>370</v>
          </cell>
          <cell r="B319" t="str">
            <v>PRINCIPAL</v>
          </cell>
          <cell r="C319" t="str">
            <v>INDUSTRIAL Y DE LA BAHIA</v>
          </cell>
          <cell r="D319" t="str">
            <v>INDUSTRIAL Y DE LA BAHIA</v>
          </cell>
          <cell r="E319" t="str">
            <v>PRIVADO</v>
          </cell>
        </row>
        <row r="320">
          <cell r="A320">
            <v>386</v>
          </cell>
          <cell r="B320" t="str">
            <v>PRINCIPAL</v>
          </cell>
          <cell r="C320" t="str">
            <v>INDUSTRIAL Y DE LA BAHIA</v>
          </cell>
          <cell r="D320" t="str">
            <v>INDUSTRIAL Y DE LA BAHIA</v>
          </cell>
          <cell r="E320" t="str">
            <v>PRIVADO</v>
          </cell>
        </row>
        <row r="321">
          <cell r="A321">
            <v>387</v>
          </cell>
          <cell r="B321" t="str">
            <v>PRINCIPAL</v>
          </cell>
          <cell r="C321" t="str">
            <v>INDUSTRIAL Y DE LA BAHIA</v>
          </cell>
          <cell r="D321" t="str">
            <v>INDUSTRIAL Y DE LA BAHIA</v>
          </cell>
          <cell r="E321" t="str">
            <v>PRIVADO</v>
          </cell>
        </row>
        <row r="322">
          <cell r="A322">
            <v>393</v>
          </cell>
          <cell r="B322" t="str">
            <v>PRINCIPAL</v>
          </cell>
          <cell r="C322" t="str">
            <v>INDUSTRIAL Y DE LA BAHIA</v>
          </cell>
          <cell r="D322" t="str">
            <v>INDUSTRIAL Y DE LA BAHIA</v>
          </cell>
          <cell r="E322" t="str">
            <v>PRIVADO</v>
          </cell>
        </row>
        <row r="323">
          <cell r="A323">
            <v>417</v>
          </cell>
          <cell r="B323" t="str">
            <v>PRINCIPAL</v>
          </cell>
          <cell r="C323" t="str">
            <v>INDUSTRIAL Y DE LA BAHIA</v>
          </cell>
          <cell r="D323" t="str">
            <v>INDUSTRIAL Y DE LA BAHIA</v>
          </cell>
          <cell r="E323" t="str">
            <v>PRIVADO</v>
          </cell>
        </row>
        <row r="324">
          <cell r="A324">
            <v>418</v>
          </cell>
          <cell r="B324" t="str">
            <v>PRINCIPAL</v>
          </cell>
          <cell r="C324" t="str">
            <v>INDUSTRIAL Y DE LA BAHIA</v>
          </cell>
          <cell r="D324" t="str">
            <v>INDUSTRIAL Y DE LA BAHIA</v>
          </cell>
          <cell r="E324" t="str">
            <v>PRIVADO</v>
          </cell>
        </row>
        <row r="325">
          <cell r="A325">
            <v>420</v>
          </cell>
          <cell r="B325" t="str">
            <v>PRINCIPAL</v>
          </cell>
          <cell r="C325" t="str">
            <v>INDUSTRIAL Y DE LA BAHIA</v>
          </cell>
          <cell r="D325" t="str">
            <v>INDUSTRIAL Y DE LA BAHIA</v>
          </cell>
          <cell r="E325" t="str">
            <v>PRIVADO</v>
          </cell>
        </row>
        <row r="326">
          <cell r="A326">
            <v>422</v>
          </cell>
          <cell r="B326" t="str">
            <v>PRINCIPAL</v>
          </cell>
          <cell r="C326" t="str">
            <v>INDUSTRIAL Y DE LA BAHIA</v>
          </cell>
          <cell r="D326" t="str">
            <v>INDUSTRIAL Y DE LA BAHIA</v>
          </cell>
          <cell r="E326" t="str">
            <v>PRIVADO</v>
          </cell>
        </row>
        <row r="327">
          <cell r="A327">
            <v>433</v>
          </cell>
          <cell r="B327" t="str">
            <v>PRINCIPAL</v>
          </cell>
          <cell r="C327" t="str">
            <v>INDUSTRIAL Y DE LA BAHIA</v>
          </cell>
          <cell r="D327" t="str">
            <v>INDUSTRIAL Y DE LA BAHIA</v>
          </cell>
          <cell r="E327" t="str">
            <v>PRIVADO</v>
          </cell>
        </row>
        <row r="328">
          <cell r="A328">
            <v>436</v>
          </cell>
          <cell r="B328" t="str">
            <v>PRINCIPAL</v>
          </cell>
          <cell r="C328" t="str">
            <v>INDUSTRIAL Y DE LA BAHIA</v>
          </cell>
          <cell r="D328" t="str">
            <v>INDUSTRIAL Y DE LA BAHIA</v>
          </cell>
          <cell r="E328" t="str">
            <v>PRIVADO</v>
          </cell>
        </row>
        <row r="329">
          <cell r="A329">
            <v>439</v>
          </cell>
          <cell r="B329" t="str">
            <v>PRINCIPAL</v>
          </cell>
          <cell r="C329" t="str">
            <v>INDUSTRIAL Y DE LA BAHIA</v>
          </cell>
          <cell r="D329" t="str">
            <v>INDUSTRIAL Y DE LA BAHIA</v>
          </cell>
          <cell r="E329" t="str">
            <v>PRIVADO</v>
          </cell>
        </row>
        <row r="330">
          <cell r="A330">
            <v>450</v>
          </cell>
          <cell r="B330" t="str">
            <v>PRINCIPAL</v>
          </cell>
          <cell r="C330" t="str">
            <v>INDUSTRIAL Y DE LA BAHIA</v>
          </cell>
          <cell r="D330" t="str">
            <v>INDUSTRIAL Y DE LA BAHIA</v>
          </cell>
          <cell r="E330" t="str">
            <v>PRIVADO</v>
          </cell>
        </row>
        <row r="331">
          <cell r="A331">
            <v>474</v>
          </cell>
          <cell r="B331" t="str">
            <v>PRINCIPAL</v>
          </cell>
          <cell r="C331" t="str">
            <v>INDUSTRIAL Y DE LA BAHIA</v>
          </cell>
          <cell r="D331" t="str">
            <v>INDUSTRIAL Y DE LA BAHIA</v>
          </cell>
          <cell r="E331" t="str">
            <v>PRIVADO</v>
          </cell>
        </row>
        <row r="332">
          <cell r="A332">
            <v>475</v>
          </cell>
          <cell r="B332" t="str">
            <v>PRINCIPAL</v>
          </cell>
          <cell r="C332" t="str">
            <v>INDUSTRIAL Y DE LA BAHIA</v>
          </cell>
          <cell r="D332" t="str">
            <v>INDUSTRIAL Y DE LA BAHIA</v>
          </cell>
          <cell r="E332" t="str">
            <v>PRIVADO</v>
          </cell>
        </row>
        <row r="333">
          <cell r="A333">
            <v>476</v>
          </cell>
          <cell r="B333" t="str">
            <v>PRINCIPAL</v>
          </cell>
          <cell r="C333" t="str">
            <v>INDUSTRIAL Y DE LA BAHIA</v>
          </cell>
          <cell r="D333" t="str">
            <v>INDUSTRIAL Y DE LA BAHIA</v>
          </cell>
          <cell r="E333" t="str">
            <v>PRIVADO</v>
          </cell>
        </row>
        <row r="334">
          <cell r="A334">
            <v>477</v>
          </cell>
          <cell r="B334" t="str">
            <v>PRINCIPAL</v>
          </cell>
          <cell r="C334" t="str">
            <v>INDUSTRIAL Y DE LA BAHIA</v>
          </cell>
          <cell r="D334" t="str">
            <v>INDUSTRIAL Y DE LA BAHIA</v>
          </cell>
          <cell r="E334" t="str">
            <v>PRIVADO</v>
          </cell>
        </row>
        <row r="335">
          <cell r="A335">
            <v>478</v>
          </cell>
          <cell r="B335" t="str">
            <v>PRINCIPAL</v>
          </cell>
          <cell r="C335" t="str">
            <v>INDUSTRIAL Y DE LA BAHIA</v>
          </cell>
          <cell r="D335" t="str">
            <v>INDUSTRIAL Y DE LA BAHIA</v>
          </cell>
          <cell r="E335" t="str">
            <v>PRIVADO</v>
          </cell>
        </row>
        <row r="336">
          <cell r="A336">
            <v>480</v>
          </cell>
          <cell r="B336" t="str">
            <v>PRINCIPAL</v>
          </cell>
          <cell r="C336" t="str">
            <v>INDUSTRIAL Y DE LA BAHIA</v>
          </cell>
          <cell r="D336" t="str">
            <v>INDUSTRIAL Y DE LA BAHIA</v>
          </cell>
          <cell r="E336" t="str">
            <v>PRIVADO</v>
          </cell>
        </row>
        <row r="337">
          <cell r="A337">
            <v>481</v>
          </cell>
          <cell r="B337" t="str">
            <v>PRINCIPAL</v>
          </cell>
          <cell r="C337" t="str">
            <v>INDUSTRIAL Y DE LA BAHIA</v>
          </cell>
          <cell r="D337" t="str">
            <v>INDUSTRIAL Y DE LA BAHIA</v>
          </cell>
          <cell r="E337" t="str">
            <v>PRIVADO</v>
          </cell>
        </row>
        <row r="338">
          <cell r="A338">
            <v>486</v>
          </cell>
          <cell r="B338" t="str">
            <v>PRINCIPAL</v>
          </cell>
          <cell r="C338" t="str">
            <v>INDUSTRIAL Y DE LA BAHIA</v>
          </cell>
          <cell r="D338" t="str">
            <v>INDUSTRIAL Y DE LA BAHIA</v>
          </cell>
          <cell r="E338" t="str">
            <v>PRIVADO</v>
          </cell>
        </row>
        <row r="339">
          <cell r="A339">
            <v>488</v>
          </cell>
          <cell r="B339" t="str">
            <v>PRINCIPAL</v>
          </cell>
          <cell r="C339" t="str">
            <v>INDUSTRIAL Y DE LA BAHIA</v>
          </cell>
          <cell r="D339" t="str">
            <v>INDUSTRIAL Y DE LA BAHIA</v>
          </cell>
          <cell r="E339" t="str">
            <v>PRIVADO</v>
          </cell>
        </row>
        <row r="340">
          <cell r="A340">
            <v>495</v>
          </cell>
          <cell r="B340" t="str">
            <v>PRINCIPAL</v>
          </cell>
          <cell r="C340" t="str">
            <v>INDUSTRIAL Y DE LA BAHIA</v>
          </cell>
          <cell r="D340" t="str">
            <v>INDUSTRIAL Y DE LA BAHIA</v>
          </cell>
          <cell r="E340" t="str">
            <v>PRIVADO</v>
          </cell>
        </row>
        <row r="341">
          <cell r="A341">
            <v>498</v>
          </cell>
          <cell r="B341" t="str">
            <v>PRINCIPAL</v>
          </cell>
          <cell r="C341" t="str">
            <v>INDUSTRIAL Y DE LA BAHIA</v>
          </cell>
          <cell r="D341" t="str">
            <v>INDUSTRIAL Y DE LA BAHIA</v>
          </cell>
          <cell r="E341" t="str">
            <v>PRIVADO</v>
          </cell>
        </row>
        <row r="342">
          <cell r="A342">
            <v>500</v>
          </cell>
          <cell r="B342" t="str">
            <v>PRINCIPAL</v>
          </cell>
          <cell r="C342" t="str">
            <v>INDUSTRIAL Y DE LA BAHIA</v>
          </cell>
          <cell r="D342" t="str">
            <v>INDUSTRIAL Y DE LA BAHIA</v>
          </cell>
          <cell r="E342" t="str">
            <v>PRIVADO</v>
          </cell>
        </row>
        <row r="343">
          <cell r="A343">
            <v>524</v>
          </cell>
          <cell r="B343" t="str">
            <v>PRINCIPAL</v>
          </cell>
          <cell r="C343" t="str">
            <v>INDUSTRIAL Y DE LA BAHIA</v>
          </cell>
          <cell r="D343" t="str">
            <v>INDUSTRIAL Y DE LA BAHIA</v>
          </cell>
          <cell r="E343" t="str">
            <v>PRIVADO</v>
          </cell>
        </row>
        <row r="344">
          <cell r="A344">
            <v>529</v>
          </cell>
          <cell r="B344" t="str">
            <v>PRINCIPAL</v>
          </cell>
          <cell r="C344" t="str">
            <v>INDUSTRIAL Y DE LA BAHIA</v>
          </cell>
          <cell r="D344" t="str">
            <v>INDUSTRIAL Y DE LA BAHIA</v>
          </cell>
          <cell r="E344" t="str">
            <v>PRIVADO</v>
          </cell>
        </row>
        <row r="345">
          <cell r="A345">
            <v>530</v>
          </cell>
          <cell r="B345" t="str">
            <v>PRINCIPAL</v>
          </cell>
          <cell r="C345" t="str">
            <v>INDUSTRIAL Y DE LA BAHIA</v>
          </cell>
          <cell r="D345" t="str">
            <v>INDUSTRIAL Y DE LA BAHIA</v>
          </cell>
          <cell r="E345" t="str">
            <v>PRIVADO</v>
          </cell>
        </row>
        <row r="346">
          <cell r="A346">
            <v>537</v>
          </cell>
          <cell r="B346" t="str">
            <v>PRINCIPAL</v>
          </cell>
          <cell r="C346" t="str">
            <v>INDUSTRIAL Y DE LA BAHIA</v>
          </cell>
          <cell r="D346" t="str">
            <v>INDUSTRIAL Y DE LA BAHIA</v>
          </cell>
          <cell r="E346" t="str">
            <v>PRIVADO</v>
          </cell>
        </row>
        <row r="347">
          <cell r="A347">
            <v>544</v>
          </cell>
          <cell r="B347" t="str">
            <v>PRINCIPAL</v>
          </cell>
          <cell r="C347" t="str">
            <v>INDUSTRIAL Y DE LA BAHIA</v>
          </cell>
          <cell r="D347" t="str">
            <v>INDUSTRIAL Y DE LA BAHIA</v>
          </cell>
          <cell r="E347" t="str">
            <v>PRIVADO</v>
          </cell>
        </row>
        <row r="348">
          <cell r="A348">
            <v>557</v>
          </cell>
          <cell r="B348" t="str">
            <v>PRINCIPAL</v>
          </cell>
          <cell r="C348" t="str">
            <v>INDUSTRIAL Y DE LA BAHIA</v>
          </cell>
          <cell r="D348" t="str">
            <v>INDUSTRIAL Y DE LA BAHIA</v>
          </cell>
          <cell r="E348" t="str">
            <v>PRIVADO</v>
          </cell>
        </row>
        <row r="349">
          <cell r="A349">
            <v>567</v>
          </cell>
          <cell r="B349" t="str">
            <v>PRINCIPAL</v>
          </cell>
          <cell r="C349" t="str">
            <v>INDUSTRIAL Y DE LA BAHIA</v>
          </cell>
          <cell r="D349" t="str">
            <v>INDUSTRIAL Y DE LA BAHIA</v>
          </cell>
          <cell r="E349" t="str">
            <v>PRIVADO</v>
          </cell>
        </row>
        <row r="350">
          <cell r="A350">
            <v>573</v>
          </cell>
          <cell r="B350" t="str">
            <v>PRINCIPAL</v>
          </cell>
          <cell r="C350" t="str">
            <v>INDUSTRIAL Y DE LA BAHIA</v>
          </cell>
          <cell r="D350" t="str">
            <v>INDUSTRIAL Y DE LA BAHIA</v>
          </cell>
          <cell r="E350" t="str">
            <v>PRIVADO</v>
          </cell>
        </row>
        <row r="351">
          <cell r="A351">
            <v>580</v>
          </cell>
          <cell r="B351" t="str">
            <v>PRINCIPAL</v>
          </cell>
          <cell r="C351" t="str">
            <v>INDUSTRIAL Y DE LA BAHIA</v>
          </cell>
          <cell r="D351" t="str">
            <v>INDUSTRIAL Y DE LA BAHIA</v>
          </cell>
          <cell r="E351" t="str">
            <v>PRIVADO</v>
          </cell>
        </row>
        <row r="352">
          <cell r="A352">
            <v>582</v>
          </cell>
          <cell r="B352" t="str">
            <v>PRINCIPAL</v>
          </cell>
          <cell r="C352" t="str">
            <v>INDUSTRIAL Y DE LA BAHIA</v>
          </cell>
          <cell r="D352" t="str">
            <v>INDUSTRIAL Y DE LA BAHIA</v>
          </cell>
          <cell r="E352" t="str">
            <v>PRIVADO</v>
          </cell>
        </row>
        <row r="353">
          <cell r="A353">
            <v>604</v>
          </cell>
          <cell r="B353" t="str">
            <v>PRINCIPAL</v>
          </cell>
          <cell r="C353" t="str">
            <v>INDUSTRIAL Y DE LA BAHIA</v>
          </cell>
          <cell r="D353" t="str">
            <v>INDUSTRIAL Y DE LA BAHIA</v>
          </cell>
          <cell r="E353" t="str">
            <v>PRIVADO</v>
          </cell>
        </row>
        <row r="354">
          <cell r="A354">
            <v>608</v>
          </cell>
          <cell r="B354" t="str">
            <v>PRINCIPAL</v>
          </cell>
          <cell r="C354" t="str">
            <v>INDUSTRIAL Y DE LA BAHIA</v>
          </cell>
          <cell r="D354" t="str">
            <v>INDUSTRIAL Y DE LA BAHIA</v>
          </cell>
          <cell r="E354" t="str">
            <v>PRIVADO</v>
          </cell>
        </row>
        <row r="355">
          <cell r="A355">
            <v>610</v>
          </cell>
          <cell r="B355" t="str">
            <v>PRINCIPAL</v>
          </cell>
          <cell r="C355" t="str">
            <v>INDUSTRIAL Y DE LA BAHIA</v>
          </cell>
          <cell r="D355" t="str">
            <v>INDUSTRIAL Y DE LA BAHIA</v>
          </cell>
          <cell r="E355" t="str">
            <v>PRIVADO</v>
          </cell>
        </row>
        <row r="356">
          <cell r="A356">
            <v>618</v>
          </cell>
          <cell r="B356" t="str">
            <v>PRINCIPAL</v>
          </cell>
          <cell r="C356" t="str">
            <v>INDUSTRIAL Y DE LA BAHIA</v>
          </cell>
          <cell r="D356" t="str">
            <v>INDUSTRIAL Y DE LA BAHIA</v>
          </cell>
          <cell r="E356" t="str">
            <v>PRIVADO</v>
          </cell>
        </row>
        <row r="357">
          <cell r="A357">
            <v>619</v>
          </cell>
          <cell r="B357" t="str">
            <v>PRINCIPAL</v>
          </cell>
          <cell r="C357" t="str">
            <v>INDUSTRIAL Y DE LA BAHIA</v>
          </cell>
          <cell r="D357" t="str">
            <v>INDUSTRIAL Y DE LA BAHIA</v>
          </cell>
          <cell r="E357" t="str">
            <v>PRIVADO</v>
          </cell>
        </row>
        <row r="358">
          <cell r="A358">
            <v>629</v>
          </cell>
          <cell r="B358" t="str">
            <v>PRINCIPAL</v>
          </cell>
          <cell r="C358" t="str">
            <v>INDUSTRIAL Y DE LA BAHIA</v>
          </cell>
          <cell r="D358" t="str">
            <v>INDUSTRIAL Y DE LA BAHIA</v>
          </cell>
          <cell r="E358" t="str">
            <v>PRIVADO</v>
          </cell>
        </row>
        <row r="359">
          <cell r="A359">
            <v>320</v>
          </cell>
          <cell r="B359" t="str">
            <v>PRINCIPAL</v>
          </cell>
          <cell r="C359" t="str">
            <v>INDUSTRIAL Y DE LA BAHIA</v>
          </cell>
          <cell r="D359" t="str">
            <v>INDUSTRIAL Y DE LA BAHIA</v>
          </cell>
          <cell r="E359" t="str">
            <v>PRIVADO</v>
          </cell>
        </row>
        <row r="360">
          <cell r="A360">
            <v>534</v>
          </cell>
          <cell r="B360" t="str">
            <v>PRINCIPAL</v>
          </cell>
          <cell r="C360" t="str">
            <v>INDUSTRIAL Y DE LA BAHIA</v>
          </cell>
          <cell r="D360" t="str">
            <v>INDUSTRIAL Y DE LA BAHIA</v>
          </cell>
          <cell r="E360" t="str">
            <v>PRIVADO</v>
          </cell>
        </row>
        <row r="361">
          <cell r="A361">
            <v>578</v>
          </cell>
          <cell r="B361" t="str">
            <v>PRINCIPAL</v>
          </cell>
          <cell r="C361" t="str">
            <v>INDUSTRIAL Y DE LA BAHIA</v>
          </cell>
          <cell r="D361" t="str">
            <v>INDUSTRIAL Y DE LA BAHIA</v>
          </cell>
          <cell r="E361" t="str">
            <v>PRIVADO</v>
          </cell>
        </row>
        <row r="362">
          <cell r="A362">
            <v>581</v>
          </cell>
          <cell r="B362" t="str">
            <v>PRINCIPAL</v>
          </cell>
          <cell r="C362" t="str">
            <v>INDUSTRIAL Y DE LA BAHIA</v>
          </cell>
          <cell r="D362" t="str">
            <v>INDUSTRIAL Y DE LA BAHIA</v>
          </cell>
          <cell r="E362" t="str">
            <v>PRIVADO</v>
          </cell>
        </row>
        <row r="363">
          <cell r="A363">
            <v>290</v>
          </cell>
          <cell r="B363" t="str">
            <v>PRINCIPAL</v>
          </cell>
          <cell r="C363" t="str">
            <v>INDUSTRIAL Y DE LA BAHIA</v>
          </cell>
          <cell r="D363" t="str">
            <v>INDUSTRIAL Y DE LA BAHIA</v>
          </cell>
          <cell r="E363" t="str">
            <v>PRIVADO</v>
          </cell>
        </row>
        <row r="364">
          <cell r="A364">
            <v>719</v>
          </cell>
          <cell r="B364" t="str">
            <v>PRINCIPAL</v>
          </cell>
          <cell r="C364" t="str">
            <v>INDUSTRIAL Y DE LA BAHIA</v>
          </cell>
          <cell r="D364" t="str">
            <v>INDUSTRIAL Y DE LA BAHIA</v>
          </cell>
          <cell r="E364" t="str">
            <v>PRIVADO</v>
          </cell>
        </row>
        <row r="365">
          <cell r="A365">
            <v>321</v>
          </cell>
          <cell r="B365" t="str">
            <v>PRINCIPAL</v>
          </cell>
          <cell r="C365" t="str">
            <v>INDUSTRIAL Y DE LA BAHIA</v>
          </cell>
          <cell r="D365" t="str">
            <v>INDUSTRIAL Y DE LA BAHIA</v>
          </cell>
          <cell r="E365" t="str">
            <v>PRIVADO</v>
          </cell>
        </row>
        <row r="366">
          <cell r="A366">
            <v>725</v>
          </cell>
          <cell r="B366" t="str">
            <v>PRINCIPAL</v>
          </cell>
          <cell r="C366" t="str">
            <v>INDUSTRIAL Y DE LA BAHIA</v>
          </cell>
          <cell r="D366" t="str">
            <v>INDUSTRIAL Y DE LA BAHIA</v>
          </cell>
          <cell r="E366" t="str">
            <v>PRIVADO</v>
          </cell>
        </row>
        <row r="367">
          <cell r="A367">
            <v>727</v>
          </cell>
          <cell r="B367" t="str">
            <v>PRINCIPAL</v>
          </cell>
          <cell r="C367" t="str">
            <v>INDUSTRIAL Y DE LA BAHIA</v>
          </cell>
          <cell r="D367" t="str">
            <v>INDUSTRIAL Y DE LA BAHIA</v>
          </cell>
          <cell r="E367" t="str">
            <v>PRIVADO</v>
          </cell>
        </row>
        <row r="368">
          <cell r="A368">
            <v>233</v>
          </cell>
          <cell r="B368" t="str">
            <v>PRINCIPAL</v>
          </cell>
          <cell r="C368" t="str">
            <v>INDUSTRIAL Y DE LA BAHIA</v>
          </cell>
          <cell r="D368" t="str">
            <v>INDUSTRIAL Y DE LA BAHIA</v>
          </cell>
          <cell r="E368" t="str">
            <v>PRIVADO</v>
          </cell>
        </row>
        <row r="369">
          <cell r="A369">
            <v>528</v>
          </cell>
          <cell r="B369" t="str">
            <v>PRINCIPAL</v>
          </cell>
          <cell r="C369" t="str">
            <v>INDUSTRIAL Y DE LA BAHIA</v>
          </cell>
          <cell r="D369" t="str">
            <v>INDUSTRIAL Y DE LA BAHIA</v>
          </cell>
          <cell r="E369" t="str">
            <v>PRIVADO</v>
          </cell>
        </row>
        <row r="370">
          <cell r="A370">
            <v>748</v>
          </cell>
          <cell r="B370" t="str">
            <v>PRINCIPAL</v>
          </cell>
          <cell r="C370" t="str">
            <v>INDUSTRIAL Y DE LA BAHIA</v>
          </cell>
          <cell r="D370" t="str">
            <v>INDUSTRIAL Y DE LA BAHIA</v>
          </cell>
          <cell r="E370" t="str">
            <v>PRIVADO</v>
          </cell>
        </row>
        <row r="371">
          <cell r="A371">
            <v>359</v>
          </cell>
          <cell r="B371" t="str">
            <v>PRINCIPAL</v>
          </cell>
          <cell r="C371" t="str">
            <v>INDUSTRIAL Y DE LA BAHIA</v>
          </cell>
          <cell r="D371" t="str">
            <v>INDUSTRIAL Y DE LA BAHIA</v>
          </cell>
          <cell r="E371" t="str">
            <v>PRIVADO</v>
          </cell>
        </row>
        <row r="372">
          <cell r="A372">
            <v>536</v>
          </cell>
          <cell r="B372" t="str">
            <v>PRINCIPAL</v>
          </cell>
          <cell r="C372" t="str">
            <v>INDUSTRIAL Y DE LA BAHIA</v>
          </cell>
          <cell r="D372" t="str">
            <v>INDUSTRIAL Y DE LA BAHIA</v>
          </cell>
          <cell r="E372" t="str">
            <v>PRIVADO</v>
          </cell>
        </row>
        <row r="373">
          <cell r="A373">
            <v>816</v>
          </cell>
          <cell r="B373" t="str">
            <v>PRINCIPAL</v>
          </cell>
          <cell r="C373" t="str">
            <v>INDUSTRIAL Y DE LA BAHIA</v>
          </cell>
          <cell r="D373" t="str">
            <v>INDUSTRIAL Y DE LA BAHIA</v>
          </cell>
          <cell r="E373" t="str">
            <v>PRIVADO</v>
          </cell>
        </row>
        <row r="374">
          <cell r="A374">
            <v>817</v>
          </cell>
          <cell r="B374" t="str">
            <v>PRINCIPAL</v>
          </cell>
          <cell r="C374" t="str">
            <v>INDUSTRIAL Y DE LA BAHIA</v>
          </cell>
          <cell r="D374" t="str">
            <v>INDUSTRIAL Y DE LA BAHIA</v>
          </cell>
          <cell r="E374" t="str">
            <v>PRIVADO</v>
          </cell>
        </row>
        <row r="375">
          <cell r="A375">
            <v>419</v>
          </cell>
          <cell r="B375" t="str">
            <v>PRINCIPAL</v>
          </cell>
          <cell r="C375" t="str">
            <v>INDUSTRIAL Y DE LA BAHIA</v>
          </cell>
          <cell r="D375" t="str">
            <v>INDUSTRIAL Y DE LA BAHIA</v>
          </cell>
          <cell r="E375" t="str">
            <v>PRIVADO</v>
          </cell>
        </row>
        <row r="376">
          <cell r="A376">
            <v>526</v>
          </cell>
          <cell r="B376" t="str">
            <v>PRINCIPAL</v>
          </cell>
          <cell r="C376" t="str">
            <v>INDUSTRIAL Y DE LA BAHIA</v>
          </cell>
          <cell r="D376" t="str">
            <v>INDUSTRIAL Y DE LA BAHIA</v>
          </cell>
          <cell r="E376" t="str">
            <v>PRIVADO</v>
          </cell>
        </row>
        <row r="377">
          <cell r="A377">
            <v>620</v>
          </cell>
          <cell r="B377" t="str">
            <v>PRINCIPAL</v>
          </cell>
          <cell r="C377" t="str">
            <v>INDUSTRIAL Y DE LA BAHIA</v>
          </cell>
          <cell r="D377" t="str">
            <v>INDUSTRIAL Y DE LA BAHIA</v>
          </cell>
          <cell r="E377" t="str">
            <v>PRIVADO</v>
          </cell>
        </row>
        <row r="378">
          <cell r="A378">
            <v>642</v>
          </cell>
          <cell r="B378" t="str">
            <v>PRINCIPAL</v>
          </cell>
          <cell r="C378" t="str">
            <v>INDUSTRIAL Y DE LA BAHIA</v>
          </cell>
          <cell r="D378" t="str">
            <v>INDUSTRIAL Y DE LA BAHIA</v>
          </cell>
          <cell r="E378" t="str">
            <v>PRIVADO</v>
          </cell>
        </row>
        <row r="379">
          <cell r="A379">
            <v>819</v>
          </cell>
          <cell r="B379" t="str">
            <v>PRINCIPAL</v>
          </cell>
          <cell r="C379" t="str">
            <v>INDUSTRIAL Y DE LA BAHIA</v>
          </cell>
          <cell r="D379" t="str">
            <v>INDUSTRIAL Y DE LA BAHIA</v>
          </cell>
          <cell r="E379" t="str">
            <v>PRIVADO</v>
          </cell>
        </row>
        <row r="380">
          <cell r="A380">
            <v>820</v>
          </cell>
          <cell r="B380" t="str">
            <v>PRINCIPAL</v>
          </cell>
          <cell r="C380" t="str">
            <v>INDUSTRIAL Y DE LA BAHIA</v>
          </cell>
          <cell r="D380" t="str">
            <v>INDUSTRIAL Y DE LA BAHIA</v>
          </cell>
          <cell r="E380" t="str">
            <v>PRIVADO</v>
          </cell>
        </row>
        <row r="381">
          <cell r="A381">
            <v>821</v>
          </cell>
          <cell r="B381" t="str">
            <v>PRINCIPAL</v>
          </cell>
          <cell r="C381" t="str">
            <v>INDUSTRIAL Y DE LA BAHIA</v>
          </cell>
          <cell r="D381" t="str">
            <v>INDUSTRIAL Y DE LA BAHIA</v>
          </cell>
          <cell r="E381" t="str">
            <v>PRIVADO</v>
          </cell>
        </row>
        <row r="382">
          <cell r="A382">
            <v>822</v>
          </cell>
          <cell r="B382" t="str">
            <v>PRINCIPAL</v>
          </cell>
          <cell r="C382" t="str">
            <v>INDUSTRIAL Y DE LA BAHIA</v>
          </cell>
          <cell r="D382" t="str">
            <v>INDUSTRIAL Y DE LA BAHIA</v>
          </cell>
          <cell r="E382" t="str">
            <v>PRIVADO</v>
          </cell>
        </row>
        <row r="383">
          <cell r="A383">
            <v>823</v>
          </cell>
          <cell r="B383" t="str">
            <v>PRINCIPAL</v>
          </cell>
          <cell r="C383" t="str">
            <v>INDUSTRIAL Y DE LA BAHIA</v>
          </cell>
          <cell r="D383" t="str">
            <v>INDUSTRIAL Y DE LA BAHIA</v>
          </cell>
          <cell r="E383" t="str">
            <v>PRIVADO</v>
          </cell>
        </row>
        <row r="384">
          <cell r="A384">
            <v>824</v>
          </cell>
          <cell r="B384" t="str">
            <v>PRINCIPAL</v>
          </cell>
          <cell r="C384" t="str">
            <v>INDUSTRIAL Y DE LA BAHIA</v>
          </cell>
          <cell r="D384" t="str">
            <v>INDUSTRIAL Y DE LA BAHIA</v>
          </cell>
          <cell r="E384" t="str">
            <v>PRIVADO</v>
          </cell>
        </row>
        <row r="385">
          <cell r="A385">
            <v>825</v>
          </cell>
          <cell r="B385" t="str">
            <v>PRINCIPAL</v>
          </cell>
          <cell r="C385" t="str">
            <v>INDUSTRIAL Y DE LA BAHIA</v>
          </cell>
          <cell r="D385" t="str">
            <v>INDUSTRIAL Y DE LA BAHIA</v>
          </cell>
          <cell r="E385" t="str">
            <v>PRIVADO</v>
          </cell>
        </row>
        <row r="386">
          <cell r="A386">
            <v>207</v>
          </cell>
          <cell r="B386" t="str">
            <v>PRINCIPAL</v>
          </cell>
          <cell r="C386" t="str">
            <v>INDUSTRIAL Y DE LA BAHIA</v>
          </cell>
          <cell r="D386" t="str">
            <v>INDUSTRIAL Y DE LA BAHIA</v>
          </cell>
          <cell r="E386" t="str">
            <v>PRIVADO</v>
          </cell>
        </row>
        <row r="387">
          <cell r="A387">
            <v>283</v>
          </cell>
          <cell r="B387" t="str">
            <v>PRINCIPAL</v>
          </cell>
          <cell r="C387" t="str">
            <v>INDUSTRIAL Y DE LA BAHIA</v>
          </cell>
          <cell r="D387" t="str">
            <v>INDUSTRIAL Y DE LA BAHIA</v>
          </cell>
          <cell r="E387" t="str">
            <v>PRIVADO</v>
          </cell>
        </row>
        <row r="388">
          <cell r="A388">
            <v>611</v>
          </cell>
          <cell r="B388" t="str">
            <v>PRINCIPAL</v>
          </cell>
          <cell r="C388" t="str">
            <v>INDUSTRIAL Y DE LA BAHIA</v>
          </cell>
          <cell r="D388" t="str">
            <v>INDUSTRIAL Y DE LA BAHIA</v>
          </cell>
          <cell r="E388" t="str">
            <v>PRIVADO</v>
          </cell>
        </row>
        <row r="389">
          <cell r="A389">
            <v>485</v>
          </cell>
          <cell r="B389" t="str">
            <v>PRINCIPAL</v>
          </cell>
          <cell r="C389" t="str">
            <v>INDUSTRIAL Y DE LA BAHIA</v>
          </cell>
          <cell r="D389" t="str">
            <v>INDUSTRIAL Y DE LA BAHIA</v>
          </cell>
          <cell r="E389" t="str">
            <v>PRIVADO</v>
          </cell>
        </row>
        <row r="390">
          <cell r="A390">
            <v>574</v>
          </cell>
          <cell r="B390" t="str">
            <v>PRINCIPAL</v>
          </cell>
          <cell r="C390" t="str">
            <v>INDUSTRIAL Y DE LA BAHIA</v>
          </cell>
          <cell r="D390" t="str">
            <v>INDUSTRIAL Y DE LA BAHIA</v>
          </cell>
          <cell r="E390" t="str">
            <v>PRIVADO</v>
          </cell>
        </row>
        <row r="391">
          <cell r="A391">
            <v>489</v>
          </cell>
          <cell r="B391" t="str">
            <v>PRINCIPAL</v>
          </cell>
          <cell r="C391" t="str">
            <v>INDUSTRIAL Y DE LA BAHIA</v>
          </cell>
          <cell r="D391" t="str">
            <v>INDUSTRIAL Y DE LA BAHIA</v>
          </cell>
          <cell r="E391" t="str">
            <v>PRIVADO</v>
          </cell>
        </row>
        <row r="392">
          <cell r="A392">
            <v>274</v>
          </cell>
          <cell r="B392" t="str">
            <v>PRINCIPAL</v>
          </cell>
          <cell r="C392" t="str">
            <v>INDUSTRIAL Y DE LA BAHIA</v>
          </cell>
          <cell r="D392" t="str">
            <v>INDUSTRIAL Y DE LA BAHIA</v>
          </cell>
          <cell r="E392" t="str">
            <v>PRIVADO</v>
          </cell>
        </row>
        <row r="393">
          <cell r="A393">
            <v>310</v>
          </cell>
          <cell r="B393" t="str">
            <v>PRINCIPAL</v>
          </cell>
          <cell r="C393" t="str">
            <v>INDUSTRIAL Y DE LA BAHIA</v>
          </cell>
          <cell r="D393" t="str">
            <v>INDUSTRIAL Y DE LA BAHIA</v>
          </cell>
          <cell r="E393" t="str">
            <v>PRIVADO</v>
          </cell>
        </row>
        <row r="394">
          <cell r="A394">
            <v>827</v>
          </cell>
          <cell r="B394" t="str">
            <v>PRINCIPAL</v>
          </cell>
          <cell r="C394" t="str">
            <v>INDUSTRIAL Y DE LA BAHIA</v>
          </cell>
          <cell r="D394" t="str">
            <v>INDUSTRIAL Y DE LA BAHIA</v>
          </cell>
          <cell r="E394" t="str">
            <v>PRIVADO</v>
          </cell>
        </row>
        <row r="395">
          <cell r="A395">
            <v>841</v>
          </cell>
          <cell r="B395" t="str">
            <v>PRINCIPAL</v>
          </cell>
          <cell r="C395" t="str">
            <v>INDUSTRIAL Y DE LA BAHIA</v>
          </cell>
          <cell r="D395" t="str">
            <v>INDUSTRIAL Y DE LA BAHIA</v>
          </cell>
          <cell r="E395" t="str">
            <v>PRIVADO</v>
          </cell>
        </row>
        <row r="396">
          <cell r="A396">
            <v>621</v>
          </cell>
          <cell r="B396" t="str">
            <v>PRINCIPAL</v>
          </cell>
          <cell r="C396" t="str">
            <v>INDUSTRIAL Y DE LA BAHIA</v>
          </cell>
          <cell r="D396" t="str">
            <v>INDUSTRIAL Y DE LA BAHIA</v>
          </cell>
          <cell r="E396" t="str">
            <v>PRIVADO</v>
          </cell>
        </row>
        <row r="397">
          <cell r="A397">
            <v>829</v>
          </cell>
          <cell r="B397" t="str">
            <v>PRINCIPAL</v>
          </cell>
          <cell r="C397" t="str">
            <v>INDUSTRIAL Y DE LA BAHIA</v>
          </cell>
          <cell r="D397" t="str">
            <v>INDUSTRIAL Y DE LA BAHIA</v>
          </cell>
          <cell r="E397" t="str">
            <v>PRIVADO</v>
          </cell>
        </row>
        <row r="398">
          <cell r="A398">
            <v>855</v>
          </cell>
          <cell r="B398" t="str">
            <v/>
          </cell>
          <cell r="C398" t="str">
            <v>INDUSTRIAL Y DE LA BAHIA</v>
          </cell>
          <cell r="D398" t="str">
            <v>INDUSTRIAL Y DE LA BAHIA</v>
          </cell>
          <cell r="E398" t="str">
            <v>PRIVADO</v>
          </cell>
        </row>
        <row r="399">
          <cell r="A399">
            <v>844</v>
          </cell>
          <cell r="B399" t="str">
            <v>PRINCIPAL</v>
          </cell>
          <cell r="C399" t="str">
            <v>INDUSTRIAL Y DE LA BAHIA</v>
          </cell>
          <cell r="D399" t="str">
            <v>INDUSTRIAL Y DE LA BAHIA</v>
          </cell>
          <cell r="E399" t="str">
            <v>PRIVADO</v>
          </cell>
        </row>
        <row r="400">
          <cell r="A400">
            <v>836</v>
          </cell>
          <cell r="B400" t="str">
            <v>PRINCIPAL</v>
          </cell>
          <cell r="C400" t="str">
            <v>INDUSTRIAL Y DE LA BAHIA</v>
          </cell>
          <cell r="D400" t="str">
            <v>INDUSTRIAL Y DE LA BAHIA</v>
          </cell>
          <cell r="E400" t="str">
            <v>PRIVADO</v>
          </cell>
        </row>
        <row r="401">
          <cell r="A401">
            <v>834</v>
          </cell>
          <cell r="B401" t="str">
            <v>PRINCIPAL</v>
          </cell>
          <cell r="C401" t="str">
            <v>INDUSTRIAL Y DE LA BAHIA</v>
          </cell>
          <cell r="D401" t="str">
            <v>INDUSTRIAL Y DE LA BAHIA</v>
          </cell>
          <cell r="E401" t="str">
            <v>PRIVADO</v>
          </cell>
        </row>
        <row r="402">
          <cell r="A402">
            <v>721</v>
          </cell>
          <cell r="B402" t="str">
            <v>PRINCIPAL</v>
          </cell>
          <cell r="C402" t="str">
            <v>INDUSTRIAL Y DE LA BAHIA</v>
          </cell>
          <cell r="D402" t="str">
            <v>INDUSTRIAL Y DE LA BAHIA</v>
          </cell>
          <cell r="E402" t="str">
            <v>PRIVADO</v>
          </cell>
        </row>
        <row r="403">
          <cell r="A403">
            <v>849</v>
          </cell>
          <cell r="B403" t="str">
            <v>PRINCIPAL</v>
          </cell>
          <cell r="C403" t="str">
            <v>INDUSTRIAL Y DE LA BAHIA</v>
          </cell>
          <cell r="D403" t="str">
            <v>INDUSTRIAL Y DE LA BAHIA</v>
          </cell>
          <cell r="E403" t="str">
            <v>PRIVADO</v>
          </cell>
        </row>
        <row r="404">
          <cell r="A404">
            <v>847</v>
          </cell>
          <cell r="B404" t="str">
            <v>PRINCIPAL</v>
          </cell>
          <cell r="C404" t="str">
            <v>INDUSTRIAL Y DE LA BAHIA</v>
          </cell>
          <cell r="D404" t="str">
            <v>INDUSTRIAL Y DE LA BAHIA</v>
          </cell>
          <cell r="E404" t="str">
            <v>PRIVADO</v>
          </cell>
        </row>
        <row r="405">
          <cell r="A405">
            <v>843</v>
          </cell>
          <cell r="B405" t="str">
            <v>PRINCIPAL</v>
          </cell>
          <cell r="C405" t="str">
            <v>INDUSTRIAL Y DE LA BAHIA</v>
          </cell>
          <cell r="D405" t="str">
            <v>INDUSTRIAL Y DE LA BAHIA</v>
          </cell>
          <cell r="E405" t="str">
            <v>PRIVADO</v>
          </cell>
        </row>
        <row r="406">
          <cell r="A406">
            <v>205</v>
          </cell>
          <cell r="B406" t="str">
            <v>PRINCIPAL</v>
          </cell>
          <cell r="C406" t="str">
            <v>HISTORICA Y CARIBE NORTE</v>
          </cell>
          <cell r="D406" t="str">
            <v>SANTA RITA</v>
          </cell>
          <cell r="E406" t="str">
            <v>PRIVADO</v>
          </cell>
        </row>
        <row r="407">
          <cell r="A407">
            <v>211</v>
          </cell>
          <cell r="B407" t="str">
            <v>PRINCIPAL</v>
          </cell>
          <cell r="C407" t="str">
            <v>HISTORICA Y CARIBE NORTE</v>
          </cell>
          <cell r="D407" t="str">
            <v>SANTA RITA</v>
          </cell>
          <cell r="E407" t="str">
            <v>PRIVADO</v>
          </cell>
        </row>
        <row r="408">
          <cell r="A408">
            <v>222</v>
          </cell>
          <cell r="B408" t="str">
            <v>PRINCIPAL</v>
          </cell>
          <cell r="C408" t="str">
            <v>HISTORICA Y CARIBE NORTE</v>
          </cell>
          <cell r="D408" t="str">
            <v>SANTA RITA</v>
          </cell>
          <cell r="E408" t="str">
            <v>PRIVADO</v>
          </cell>
        </row>
        <row r="409">
          <cell r="A409">
            <v>227</v>
          </cell>
          <cell r="B409" t="str">
            <v>PRINCIPAL</v>
          </cell>
          <cell r="C409" t="str">
            <v>HISTORICA Y CARIBE NORTE</v>
          </cell>
          <cell r="D409" t="str">
            <v>SANTA RITA</v>
          </cell>
          <cell r="E409" t="str">
            <v>PRIVADO</v>
          </cell>
        </row>
        <row r="410">
          <cell r="A410">
            <v>231</v>
          </cell>
          <cell r="B410" t="str">
            <v>PRINCIPAL</v>
          </cell>
          <cell r="C410" t="str">
            <v>HISTORICA Y CARIBE NORTE</v>
          </cell>
          <cell r="D410" t="str">
            <v>SANTA RITA</v>
          </cell>
          <cell r="E410" t="str">
            <v>PRIVADO</v>
          </cell>
        </row>
        <row r="411">
          <cell r="A411">
            <v>234</v>
          </cell>
          <cell r="B411" t="str">
            <v>PRINCIPAL</v>
          </cell>
          <cell r="C411" t="str">
            <v>HISTORICA Y CARIBE NORTE</v>
          </cell>
          <cell r="D411" t="str">
            <v>SANTA RITA</v>
          </cell>
          <cell r="E411" t="str">
            <v>PRIVADO</v>
          </cell>
        </row>
        <row r="412">
          <cell r="A412">
            <v>235</v>
          </cell>
          <cell r="B412" t="str">
            <v>PRINCIPAL</v>
          </cell>
          <cell r="C412" t="str">
            <v>HISTORICA Y CARIBE NORTE</v>
          </cell>
          <cell r="D412" t="str">
            <v>SANTA RITA</v>
          </cell>
          <cell r="E412" t="str">
            <v>PRIVADO</v>
          </cell>
        </row>
        <row r="413">
          <cell r="A413">
            <v>239</v>
          </cell>
          <cell r="B413" t="str">
            <v>PRINCIPAL</v>
          </cell>
          <cell r="C413" t="str">
            <v>HISTORICA Y CARIBE NORTE</v>
          </cell>
          <cell r="D413" t="str">
            <v>SANTA RITA</v>
          </cell>
          <cell r="E413" t="str">
            <v>PRIVADO</v>
          </cell>
        </row>
        <row r="414">
          <cell r="A414">
            <v>250</v>
          </cell>
          <cell r="B414" t="str">
            <v>PRINCIPAL</v>
          </cell>
          <cell r="C414" t="str">
            <v>HISTORICA Y CARIBE NORTE</v>
          </cell>
          <cell r="D414" t="str">
            <v>SANTA RITA</v>
          </cell>
          <cell r="E414" t="str">
            <v>PRIVADO</v>
          </cell>
        </row>
        <row r="415">
          <cell r="A415">
            <v>264</v>
          </cell>
          <cell r="B415" t="str">
            <v>PRINCIPAL</v>
          </cell>
          <cell r="C415" t="str">
            <v>HISTORICA Y CARIBE NORTE</v>
          </cell>
          <cell r="D415" t="str">
            <v>SANTA RITA</v>
          </cell>
          <cell r="E415" t="str">
            <v>PRIVADO</v>
          </cell>
        </row>
        <row r="416">
          <cell r="A416">
            <v>278</v>
          </cell>
          <cell r="B416" t="str">
            <v>PRINCIPAL</v>
          </cell>
          <cell r="C416" t="str">
            <v>HISTORICA Y CARIBE NORTE</v>
          </cell>
          <cell r="D416" t="str">
            <v>SANTA RITA</v>
          </cell>
          <cell r="E416" t="str">
            <v>PRIVADO</v>
          </cell>
        </row>
        <row r="417">
          <cell r="A417">
            <v>286</v>
          </cell>
          <cell r="B417" t="str">
            <v>PRINCIPAL</v>
          </cell>
          <cell r="C417" t="str">
            <v>HISTORICA Y CARIBE NORTE</v>
          </cell>
          <cell r="D417" t="str">
            <v>SANTA RITA</v>
          </cell>
          <cell r="E417" t="str">
            <v>PRIVADO</v>
          </cell>
        </row>
        <row r="418">
          <cell r="A418">
            <v>323</v>
          </cell>
          <cell r="B418" t="str">
            <v>PRINCIPAL</v>
          </cell>
          <cell r="C418" t="str">
            <v>HISTORICA Y CARIBE NORTE</v>
          </cell>
          <cell r="D418" t="str">
            <v>SANTA RITA</v>
          </cell>
          <cell r="E418" t="str">
            <v>PRIVADO</v>
          </cell>
        </row>
        <row r="419">
          <cell r="A419">
            <v>329</v>
          </cell>
          <cell r="B419" t="str">
            <v>PRINCIPAL</v>
          </cell>
          <cell r="C419" t="str">
            <v>HISTORICA Y CARIBE NORTE</v>
          </cell>
          <cell r="D419" t="str">
            <v>SANTA RITA</v>
          </cell>
          <cell r="E419" t="str">
            <v>PRIVADO</v>
          </cell>
        </row>
        <row r="420">
          <cell r="A420">
            <v>339</v>
          </cell>
          <cell r="B420" t="str">
            <v>PRINCIPAL</v>
          </cell>
          <cell r="C420" t="str">
            <v>HISTORICA Y CARIBE NORTE</v>
          </cell>
          <cell r="D420" t="str">
            <v>SANTA RITA</v>
          </cell>
          <cell r="E420" t="str">
            <v>PRIVADO</v>
          </cell>
        </row>
        <row r="421">
          <cell r="A421">
            <v>356</v>
          </cell>
          <cell r="B421" t="str">
            <v>PRINCIPAL</v>
          </cell>
          <cell r="C421" t="str">
            <v>HISTORICA Y CARIBE NORTE</v>
          </cell>
          <cell r="D421" t="str">
            <v>SANTA RITA</v>
          </cell>
          <cell r="E421" t="str">
            <v>PRIVADO</v>
          </cell>
        </row>
        <row r="422">
          <cell r="A422">
            <v>378</v>
          </cell>
          <cell r="B422" t="str">
            <v>PRINCIPAL</v>
          </cell>
          <cell r="C422" t="str">
            <v>HISTORICA Y CARIBE NORTE</v>
          </cell>
          <cell r="D422" t="str">
            <v>SANTA RITA</v>
          </cell>
          <cell r="E422" t="str">
            <v>PRIVADO</v>
          </cell>
        </row>
        <row r="423">
          <cell r="A423">
            <v>381</v>
          </cell>
          <cell r="B423" t="str">
            <v>PRINCIPAL</v>
          </cell>
          <cell r="C423" t="str">
            <v>HISTORICA Y CARIBE NORTE</v>
          </cell>
          <cell r="D423" t="str">
            <v>SANTA RITA</v>
          </cell>
          <cell r="E423" t="str">
            <v>PRIVADO</v>
          </cell>
        </row>
        <row r="424">
          <cell r="A424">
            <v>389</v>
          </cell>
          <cell r="B424" t="str">
            <v>PRINCIPAL</v>
          </cell>
          <cell r="C424" t="str">
            <v>HISTORICA Y CARIBE NORTE</v>
          </cell>
          <cell r="D424" t="str">
            <v>SANTA RITA</v>
          </cell>
          <cell r="E424" t="str">
            <v>PRIVADO</v>
          </cell>
        </row>
        <row r="425">
          <cell r="A425">
            <v>395</v>
          </cell>
          <cell r="B425" t="str">
            <v>PRINCIPAL</v>
          </cell>
          <cell r="C425" t="str">
            <v>HISTORICA Y CARIBE NORTE</v>
          </cell>
          <cell r="D425" t="str">
            <v>SANTA RITA</v>
          </cell>
          <cell r="E425" t="str">
            <v>PRIVADO</v>
          </cell>
        </row>
        <row r="426">
          <cell r="A426">
            <v>412</v>
          </cell>
          <cell r="B426" t="str">
            <v>PRINCIPAL</v>
          </cell>
          <cell r="C426" t="str">
            <v>HISTORICA Y CARIBE NORTE</v>
          </cell>
          <cell r="D426" t="str">
            <v>SANTA RITA</v>
          </cell>
          <cell r="E426" t="str">
            <v>PRIVADO</v>
          </cell>
        </row>
        <row r="427">
          <cell r="A427">
            <v>441</v>
          </cell>
          <cell r="B427" t="str">
            <v>PRINCIPAL</v>
          </cell>
          <cell r="C427" t="str">
            <v>HISTORICA Y CARIBE NORTE</v>
          </cell>
          <cell r="D427" t="str">
            <v>SANTA RITA</v>
          </cell>
          <cell r="E427" t="str">
            <v>PRIVADO</v>
          </cell>
        </row>
        <row r="428">
          <cell r="A428">
            <v>453</v>
          </cell>
          <cell r="B428" t="str">
            <v>PRINCIPAL</v>
          </cell>
          <cell r="C428" t="str">
            <v>HISTORICA Y CARIBE NORTE</v>
          </cell>
          <cell r="D428" t="str">
            <v>SANTA RITA</v>
          </cell>
          <cell r="E428" t="str">
            <v>PRIVADO</v>
          </cell>
        </row>
        <row r="429">
          <cell r="A429">
            <v>506</v>
          </cell>
          <cell r="B429" t="str">
            <v>PRINCIPAL</v>
          </cell>
          <cell r="C429" t="str">
            <v>HISTORICA Y CARIBE NORTE</v>
          </cell>
          <cell r="D429" t="str">
            <v>SANTA RITA</v>
          </cell>
          <cell r="E429" t="str">
            <v>PRIVADO</v>
          </cell>
        </row>
        <row r="430">
          <cell r="A430">
            <v>507</v>
          </cell>
          <cell r="B430" t="str">
            <v>PRINCIPAL</v>
          </cell>
          <cell r="C430" t="str">
            <v>HISTORICA Y CARIBE NORTE</v>
          </cell>
          <cell r="D430" t="str">
            <v>SANTA RITA</v>
          </cell>
          <cell r="E430" t="str">
            <v>PRIVADO</v>
          </cell>
        </row>
        <row r="431">
          <cell r="A431">
            <v>550</v>
          </cell>
          <cell r="B431" t="str">
            <v>PRINCIPAL</v>
          </cell>
          <cell r="C431" t="str">
            <v>HISTORICA Y CARIBE NORTE</v>
          </cell>
          <cell r="D431" t="str">
            <v>SANTA RITA</v>
          </cell>
          <cell r="E431" t="str">
            <v>PRIVADO</v>
          </cell>
        </row>
        <row r="432">
          <cell r="A432">
            <v>596</v>
          </cell>
          <cell r="B432" t="str">
            <v>PRINCIPAL</v>
          </cell>
          <cell r="C432" t="str">
            <v>HISTORICA Y CARIBE NORTE</v>
          </cell>
          <cell r="D432" t="str">
            <v>SANTA RITA</v>
          </cell>
          <cell r="E432" t="str">
            <v>PRIVADO</v>
          </cell>
        </row>
        <row r="433">
          <cell r="A433">
            <v>653</v>
          </cell>
          <cell r="B433" t="str">
            <v>PRINCIPAL</v>
          </cell>
          <cell r="C433" t="str">
            <v>HISTORICA Y CARIBE NORTE</v>
          </cell>
          <cell r="D433" t="str">
            <v>SANTA RITA</v>
          </cell>
          <cell r="E433" t="str">
            <v>PRIVADO</v>
          </cell>
        </row>
        <row r="434">
          <cell r="A434">
            <v>655</v>
          </cell>
          <cell r="B434" t="str">
            <v>PRINCIPAL</v>
          </cell>
          <cell r="C434" t="str">
            <v>HISTORICA Y CARIBE NORTE</v>
          </cell>
          <cell r="D434" t="str">
            <v>SANTA RITA</v>
          </cell>
          <cell r="E434" t="str">
            <v>PRIVADO</v>
          </cell>
        </row>
        <row r="435">
          <cell r="A435">
            <v>409</v>
          </cell>
          <cell r="B435" t="str">
            <v>PRINCIPAL</v>
          </cell>
          <cell r="C435" t="str">
            <v>HISTORICA Y CARIBE NORTE</v>
          </cell>
          <cell r="D435" t="str">
            <v>SANTA RITA</v>
          </cell>
          <cell r="E435" t="str">
            <v>PRIVADO</v>
          </cell>
        </row>
        <row r="436">
          <cell r="A436">
            <v>504</v>
          </cell>
          <cell r="B436" t="str">
            <v>PRINCIPAL</v>
          </cell>
          <cell r="C436" t="str">
            <v>HISTORICA Y CARIBE NORTE</v>
          </cell>
          <cell r="D436" t="str">
            <v>SANTA RITA</v>
          </cell>
          <cell r="E436" t="str">
            <v>PRIVADO</v>
          </cell>
        </row>
        <row r="437">
          <cell r="A437">
            <v>435</v>
          </cell>
          <cell r="B437" t="str">
            <v>PRINCIPAL</v>
          </cell>
          <cell r="C437" t="str">
            <v>HISTORICA Y CARIBE NORTE</v>
          </cell>
          <cell r="D437" t="str">
            <v>SANTA RITA</v>
          </cell>
          <cell r="E437" t="str">
            <v>PRIVADO</v>
          </cell>
        </row>
        <row r="438">
          <cell r="A438">
            <v>680</v>
          </cell>
          <cell r="B438" t="str">
            <v>PRINCIPAL</v>
          </cell>
          <cell r="C438" t="str">
            <v>HISTORICA Y CARIBE NORTE</v>
          </cell>
          <cell r="D438" t="str">
            <v>SANTA RITA</v>
          </cell>
          <cell r="E438" t="str">
            <v>PRIVADO</v>
          </cell>
        </row>
        <row r="439">
          <cell r="A439">
            <v>731</v>
          </cell>
          <cell r="B439" t="str">
            <v>PRINCIPAL</v>
          </cell>
          <cell r="C439" t="str">
            <v>HISTORICA Y CARIBE NORTE</v>
          </cell>
          <cell r="D439" t="str">
            <v>SANTA RITA</v>
          </cell>
          <cell r="E439" t="str">
            <v>PRIVADO</v>
          </cell>
        </row>
        <row r="440">
          <cell r="A440">
            <v>625</v>
          </cell>
          <cell r="B440" t="str">
            <v>PRINCIPAL</v>
          </cell>
          <cell r="C440" t="str">
            <v>HISTORICA Y CARIBE NORTE</v>
          </cell>
          <cell r="D440" t="str">
            <v>SANTA RITA</v>
          </cell>
          <cell r="E440" t="str">
            <v>PRIVADO</v>
          </cell>
        </row>
        <row r="441">
          <cell r="A441">
            <v>223</v>
          </cell>
          <cell r="B441" t="str">
            <v>PRINCIPAL</v>
          </cell>
          <cell r="C441" t="str">
            <v>HISTORICA Y CARIBE NORTE</v>
          </cell>
          <cell r="D441" t="str">
            <v>SANTA RITA</v>
          </cell>
          <cell r="E441" t="str">
            <v>PRIVADO</v>
          </cell>
        </row>
        <row r="442">
          <cell r="A442">
            <v>789</v>
          </cell>
          <cell r="B442" t="str">
            <v>PRINCIPAL</v>
          </cell>
          <cell r="C442" t="str">
            <v>HISTORICA Y CARIBE NORTE</v>
          </cell>
          <cell r="D442" t="str">
            <v>SANTA RITA</v>
          </cell>
          <cell r="E442" t="str">
            <v>PRIVADO</v>
          </cell>
        </row>
        <row r="443">
          <cell r="A443">
            <v>722</v>
          </cell>
          <cell r="B443" t="str">
            <v>PRINCIPAL</v>
          </cell>
          <cell r="C443" t="str">
            <v>HISTORICA Y CARIBE NORTE</v>
          </cell>
          <cell r="D443" t="str">
            <v>SANTA RITA</v>
          </cell>
          <cell r="E443" t="str">
            <v>PRIVADO</v>
          </cell>
        </row>
        <row r="444">
          <cell r="A444">
            <v>217</v>
          </cell>
          <cell r="B444" t="str">
            <v>PRINCIPAL</v>
          </cell>
          <cell r="C444" t="str">
            <v>HISTORICA Y CARIBE NORTE</v>
          </cell>
          <cell r="D444" t="str">
            <v>SANTA RITA</v>
          </cell>
          <cell r="E444" t="str">
            <v>PRIVADO</v>
          </cell>
        </row>
        <row r="445">
          <cell r="A445">
            <v>228</v>
          </cell>
          <cell r="B445" t="str">
            <v>PRINCIPAL</v>
          </cell>
          <cell r="C445" t="str">
            <v>HISTORICA Y CARIBE NORTE</v>
          </cell>
          <cell r="D445" t="str">
            <v>SANTA RITA</v>
          </cell>
          <cell r="E445" t="str">
            <v>PRIVADO</v>
          </cell>
        </row>
        <row r="446">
          <cell r="A446">
            <v>850</v>
          </cell>
          <cell r="B446" t="str">
            <v>PRINCIPAL</v>
          </cell>
          <cell r="C446" t="str">
            <v>HISTORICA Y CARIBE NORTE</v>
          </cell>
          <cell r="D446" t="str">
            <v>SANTA RITA</v>
          </cell>
          <cell r="E446" t="str">
            <v>PRIVADO</v>
          </cell>
        </row>
        <row r="447">
          <cell r="A447">
            <v>837</v>
          </cell>
          <cell r="B447" t="str">
            <v>PRINCIPAL</v>
          </cell>
          <cell r="C447" t="str">
            <v>HISTORICA Y CARIBE NORTE</v>
          </cell>
          <cell r="D447" t="str">
            <v>SANTA RITA</v>
          </cell>
          <cell r="E447" t="str">
            <v>PRIVADO</v>
          </cell>
        </row>
        <row r="448">
          <cell r="A448">
            <v>838</v>
          </cell>
          <cell r="B448" t="str">
            <v>PRINCIPAL</v>
          </cell>
          <cell r="C448" t="str">
            <v>HISTORICA Y CARIBE NORTE</v>
          </cell>
          <cell r="D448" t="str">
            <v>SANTA RITA</v>
          </cell>
          <cell r="E448" t="str">
            <v>PRIVADO</v>
          </cell>
        </row>
        <row r="449">
          <cell r="A449">
            <v>349</v>
          </cell>
          <cell r="B449" t="str">
            <v>PRINCIPAL</v>
          </cell>
          <cell r="C449" t="str">
            <v>INDUSTRIAL Y DE LA BAHIA</v>
          </cell>
          <cell r="D449" t="str">
            <v>INDUSTRIAL Y DE LA BAHIA</v>
          </cell>
          <cell r="E449" t="str">
            <v>PRIVADO</v>
          </cell>
        </row>
        <row r="450">
          <cell r="A450">
            <v>405</v>
          </cell>
          <cell r="B450" t="str">
            <v>PRINCIPAL</v>
          </cell>
          <cell r="C450" t="str">
            <v>DE LA VIRGEN Y TURISTICA</v>
          </cell>
          <cell r="D450" t="str">
            <v>DE LA VIRGEN Y TURISTICA</v>
          </cell>
          <cell r="E450" t="str">
            <v>PRIVADO</v>
          </cell>
        </row>
        <row r="451">
          <cell r="A451">
            <v>449</v>
          </cell>
          <cell r="B451" t="str">
            <v>PRINCIPAL</v>
          </cell>
          <cell r="C451" t="str">
            <v>DE LA VIRGEN Y TURISTICA</v>
          </cell>
          <cell r="D451" t="str">
            <v>DE LA VIRGEN Y TURISTICA</v>
          </cell>
          <cell r="E451" t="str">
            <v>PRIVADO</v>
          </cell>
        </row>
        <row r="452">
          <cell r="A452">
            <v>505</v>
          </cell>
          <cell r="B452" t="str">
            <v>PRINCIPAL</v>
          </cell>
          <cell r="C452" t="str">
            <v>HISTORICA Y CARIBE NORTE</v>
          </cell>
          <cell r="D452" t="str">
            <v>SANTA RITA</v>
          </cell>
          <cell r="E452" t="str">
            <v>PRIVADO</v>
          </cell>
        </row>
        <row r="453">
          <cell r="A453">
            <v>602</v>
          </cell>
          <cell r="B453" t="str">
            <v>PRINCIPAL</v>
          </cell>
          <cell r="C453" t="str">
            <v>HISTORICA Y CARIBE NORTE</v>
          </cell>
          <cell r="D453" t="str">
            <v>SANTA RITA</v>
          </cell>
          <cell r="E453" t="str">
            <v>PRIVADO</v>
          </cell>
        </row>
        <row r="454">
          <cell r="A454">
            <v>793</v>
          </cell>
          <cell r="B454" t="str">
            <v>PRINCIPAL</v>
          </cell>
          <cell r="C454" t="str">
            <v>DE LA VIRGEN Y TURISTICA</v>
          </cell>
          <cell r="D454" t="str">
            <v>DE LA VIRGEN Y TURISTICA</v>
          </cell>
          <cell r="E454" t="str">
            <v>PRIVADO</v>
          </cell>
        </row>
        <row r="455">
          <cell r="A455">
            <v>852</v>
          </cell>
          <cell r="B455" t="str">
            <v>PRINCIPAL</v>
          </cell>
          <cell r="C455" t="str">
            <v>INDUSTRIAL Y DE LA BAHIA</v>
          </cell>
          <cell r="D455" t="str">
            <v>INDUSTRIAL Y DE LA BAHIA</v>
          </cell>
          <cell r="E455" t="str">
            <v>PRIVADO</v>
          </cell>
        </row>
        <row r="456">
          <cell r="A456">
            <v>853</v>
          </cell>
          <cell r="B456" t="str">
            <v>PRINCIPAL</v>
          </cell>
          <cell r="C456" t="str">
            <v>INDUSTRIAL Y DE LA BAHIA</v>
          </cell>
          <cell r="D456" t="str">
            <v>INDUSTRIAL Y DE LA BAHIA</v>
          </cell>
          <cell r="E456" t="str">
            <v>PRIVADO</v>
          </cell>
        </row>
        <row r="457">
          <cell r="A457">
            <v>854</v>
          </cell>
          <cell r="B457" t="str">
            <v>PRINCIPAL</v>
          </cell>
          <cell r="C457" t="str">
            <v>INDUSTRIAL Y DE LA BAHIA</v>
          </cell>
          <cell r="D457" t="str">
            <v>INDUSTRIAL Y DE LA BAHIA</v>
          </cell>
          <cell r="E457" t="str">
            <v>PRIVADO</v>
          </cell>
        </row>
        <row r="458">
          <cell r="A458">
            <v>859</v>
          </cell>
          <cell r="B458" t="str">
            <v>PRINCIPAL</v>
          </cell>
          <cell r="C458" t="str">
            <v>DE LA VIRGEN Y TURISTICA</v>
          </cell>
          <cell r="D458" t="str">
            <v>DE LA VIRGEN Y TURISTICA</v>
          </cell>
          <cell r="E458" t="str">
            <v>PRIVADO</v>
          </cell>
        </row>
      </sheetData>
      <sheetData sheetId="6">
        <row r="1">
          <cell r="A1" t="str">
            <v>ID_
SEDE</v>
          </cell>
          <cell r="B1" t="str">
            <v>CODIGO_DANE</v>
          </cell>
          <cell r="C1" t="str">
            <v>ID_
COL</v>
          </cell>
        </row>
        <row r="2">
          <cell r="A2">
            <v>4</v>
          </cell>
          <cell r="B2">
            <v>113001012788</v>
          </cell>
          <cell r="C2">
            <v>4</v>
          </cell>
        </row>
        <row r="3">
          <cell r="A3">
            <v>132</v>
          </cell>
          <cell r="B3">
            <v>113001007296</v>
          </cell>
          <cell r="C3">
            <v>4</v>
          </cell>
        </row>
        <row r="4">
          <cell r="A4">
            <v>9</v>
          </cell>
          <cell r="B4">
            <v>113001000143</v>
          </cell>
          <cell r="C4">
            <v>9</v>
          </cell>
        </row>
        <row r="5">
          <cell r="A5">
            <v>166</v>
          </cell>
          <cell r="B5">
            <v>213001000083</v>
          </cell>
          <cell r="C5">
            <v>9</v>
          </cell>
        </row>
        <row r="6">
          <cell r="A6">
            <v>182</v>
          </cell>
          <cell r="B6">
            <v>213001001951</v>
          </cell>
          <cell r="C6">
            <v>9</v>
          </cell>
        </row>
        <row r="7">
          <cell r="A7">
            <v>11</v>
          </cell>
          <cell r="B7">
            <v>113001000160</v>
          </cell>
          <cell r="C7">
            <v>11</v>
          </cell>
        </row>
        <row r="8">
          <cell r="A8">
            <v>102</v>
          </cell>
          <cell r="B8">
            <v>113001003967</v>
          </cell>
          <cell r="C8">
            <v>11</v>
          </cell>
        </row>
        <row r="9">
          <cell r="A9">
            <v>5</v>
          </cell>
          <cell r="B9">
            <v>113001012711</v>
          </cell>
          <cell r="C9">
            <v>11</v>
          </cell>
        </row>
        <row r="10">
          <cell r="A10">
            <v>18</v>
          </cell>
          <cell r="B10">
            <v>113001000241</v>
          </cell>
          <cell r="C10">
            <v>18</v>
          </cell>
        </row>
        <row r="11">
          <cell r="A11">
            <v>22</v>
          </cell>
          <cell r="B11">
            <v>113001000348</v>
          </cell>
          <cell r="C11">
            <v>22</v>
          </cell>
        </row>
        <row r="12">
          <cell r="A12">
            <v>24</v>
          </cell>
          <cell r="B12">
            <v>113001000429</v>
          </cell>
          <cell r="C12">
            <v>24</v>
          </cell>
        </row>
        <row r="13">
          <cell r="A13">
            <v>67</v>
          </cell>
          <cell r="B13">
            <v>113001001981</v>
          </cell>
          <cell r="C13">
            <v>24</v>
          </cell>
        </row>
        <row r="14">
          <cell r="A14">
            <v>25</v>
          </cell>
          <cell r="B14">
            <v>113001000437</v>
          </cell>
          <cell r="C14">
            <v>25</v>
          </cell>
        </row>
        <row r="15">
          <cell r="A15">
            <v>30</v>
          </cell>
          <cell r="B15">
            <v>113001000721</v>
          </cell>
          <cell r="C15">
            <v>30</v>
          </cell>
        </row>
        <row r="16">
          <cell r="A16">
            <v>31</v>
          </cell>
          <cell r="B16">
            <v>113001000739</v>
          </cell>
          <cell r="C16">
            <v>31</v>
          </cell>
        </row>
        <row r="17">
          <cell r="A17">
            <v>125</v>
          </cell>
          <cell r="B17">
            <v>113001002081</v>
          </cell>
          <cell r="C17">
            <v>31</v>
          </cell>
        </row>
        <row r="18">
          <cell r="A18">
            <v>76</v>
          </cell>
          <cell r="B18">
            <v>113001002553</v>
          </cell>
          <cell r="C18">
            <v>31</v>
          </cell>
        </row>
        <row r="19">
          <cell r="A19">
            <v>69</v>
          </cell>
          <cell r="B19">
            <v>113001005889</v>
          </cell>
          <cell r="C19">
            <v>31</v>
          </cell>
        </row>
        <row r="20">
          <cell r="A20">
            <v>137</v>
          </cell>
          <cell r="B20">
            <v>113001007806</v>
          </cell>
          <cell r="C20">
            <v>31</v>
          </cell>
        </row>
        <row r="21">
          <cell r="A21">
            <v>145</v>
          </cell>
          <cell r="B21">
            <v>113001008217</v>
          </cell>
          <cell r="C21">
            <v>31</v>
          </cell>
        </row>
        <row r="22">
          <cell r="A22">
            <v>32</v>
          </cell>
          <cell r="B22">
            <v>113001000771</v>
          </cell>
          <cell r="C22">
            <v>32</v>
          </cell>
        </row>
        <row r="23">
          <cell r="A23">
            <v>200</v>
          </cell>
          <cell r="B23">
            <v>113001000275</v>
          </cell>
          <cell r="C23">
            <v>32</v>
          </cell>
        </row>
        <row r="24">
          <cell r="A24">
            <v>36</v>
          </cell>
          <cell r="B24">
            <v>113001000852</v>
          </cell>
          <cell r="C24">
            <v>36</v>
          </cell>
        </row>
        <row r="25">
          <cell r="A25">
            <v>33</v>
          </cell>
          <cell r="B25">
            <v>113001000798</v>
          </cell>
          <cell r="C25">
            <v>36</v>
          </cell>
        </row>
        <row r="26">
          <cell r="A26">
            <v>35</v>
          </cell>
          <cell r="B26">
            <v>113001000836</v>
          </cell>
          <cell r="C26">
            <v>36</v>
          </cell>
        </row>
        <row r="27">
          <cell r="A27">
            <v>86</v>
          </cell>
          <cell r="B27">
            <v>113001002871</v>
          </cell>
          <cell r="C27">
            <v>36</v>
          </cell>
        </row>
        <row r="28">
          <cell r="A28">
            <v>37</v>
          </cell>
          <cell r="B28">
            <v>113001000879</v>
          </cell>
          <cell r="C28">
            <v>37</v>
          </cell>
        </row>
        <row r="29">
          <cell r="A29">
            <v>12</v>
          </cell>
          <cell r="B29">
            <v>113001000178</v>
          </cell>
          <cell r="C29">
            <v>37</v>
          </cell>
        </row>
        <row r="30">
          <cell r="A30">
            <v>13</v>
          </cell>
          <cell r="B30">
            <v>113001000186</v>
          </cell>
          <cell r="C30">
            <v>37</v>
          </cell>
        </row>
        <row r="31">
          <cell r="A31">
            <v>15</v>
          </cell>
          <cell r="B31">
            <v>113001000208</v>
          </cell>
          <cell r="C31">
            <v>37</v>
          </cell>
        </row>
        <row r="32">
          <cell r="A32">
            <v>38</v>
          </cell>
          <cell r="B32">
            <v>113001001336</v>
          </cell>
          <cell r="C32">
            <v>38</v>
          </cell>
        </row>
        <row r="33">
          <cell r="A33">
            <v>42</v>
          </cell>
          <cell r="B33">
            <v>113001001450</v>
          </cell>
          <cell r="C33">
            <v>42</v>
          </cell>
        </row>
        <row r="34">
          <cell r="A34">
            <v>399</v>
          </cell>
          <cell r="B34">
            <v>313001000118</v>
          </cell>
          <cell r="C34">
            <v>399</v>
          </cell>
        </row>
        <row r="35">
          <cell r="A35">
            <v>44</v>
          </cell>
          <cell r="B35">
            <v>113001001484</v>
          </cell>
          <cell r="C35">
            <v>44</v>
          </cell>
        </row>
        <row r="36">
          <cell r="A36">
            <v>98</v>
          </cell>
          <cell r="B36">
            <v>113001003754</v>
          </cell>
          <cell r="C36">
            <v>44</v>
          </cell>
        </row>
        <row r="37">
          <cell r="A37">
            <v>134</v>
          </cell>
          <cell r="B37">
            <v>113001007709</v>
          </cell>
          <cell r="C37">
            <v>44</v>
          </cell>
        </row>
        <row r="38">
          <cell r="A38">
            <v>154</v>
          </cell>
          <cell r="B38">
            <v>113001008926</v>
          </cell>
          <cell r="C38">
            <v>44</v>
          </cell>
        </row>
        <row r="39">
          <cell r="A39">
            <v>45</v>
          </cell>
          <cell r="B39">
            <v>113001001492</v>
          </cell>
          <cell r="C39">
            <v>45</v>
          </cell>
        </row>
        <row r="40">
          <cell r="A40">
            <v>126</v>
          </cell>
          <cell r="B40">
            <v>113001000712</v>
          </cell>
          <cell r="C40">
            <v>45</v>
          </cell>
        </row>
        <row r="41">
          <cell r="A41">
            <v>63</v>
          </cell>
          <cell r="B41">
            <v>113001001786</v>
          </cell>
          <cell r="C41">
            <v>45</v>
          </cell>
        </row>
        <row r="42">
          <cell r="A42">
            <v>146</v>
          </cell>
          <cell r="B42">
            <v>113001008225</v>
          </cell>
          <cell r="C42">
            <v>45</v>
          </cell>
        </row>
        <row r="43">
          <cell r="A43">
            <v>50</v>
          </cell>
          <cell r="B43">
            <v>113001001581</v>
          </cell>
          <cell r="C43">
            <v>50</v>
          </cell>
        </row>
        <row r="44">
          <cell r="A44">
            <v>58</v>
          </cell>
          <cell r="B44">
            <v>113001001697</v>
          </cell>
          <cell r="C44">
            <v>58</v>
          </cell>
        </row>
        <row r="45">
          <cell r="A45">
            <v>88</v>
          </cell>
          <cell r="B45">
            <v>113001007121</v>
          </cell>
          <cell r="C45">
            <v>58</v>
          </cell>
        </row>
        <row r="46">
          <cell r="A46">
            <v>59</v>
          </cell>
          <cell r="B46">
            <v>113001001719</v>
          </cell>
          <cell r="C46">
            <v>59</v>
          </cell>
        </row>
        <row r="47">
          <cell r="A47">
            <v>123</v>
          </cell>
          <cell r="B47">
            <v>113001006818</v>
          </cell>
          <cell r="C47">
            <v>59</v>
          </cell>
        </row>
        <row r="48">
          <cell r="A48">
            <v>144</v>
          </cell>
          <cell r="B48">
            <v>113001008195</v>
          </cell>
          <cell r="C48">
            <v>59</v>
          </cell>
        </row>
        <row r="49">
          <cell r="A49">
            <v>60</v>
          </cell>
          <cell r="B49">
            <v>113001001727</v>
          </cell>
          <cell r="C49">
            <v>60</v>
          </cell>
        </row>
        <row r="50">
          <cell r="A50">
            <v>53</v>
          </cell>
          <cell r="B50">
            <v>113001001646</v>
          </cell>
          <cell r="C50">
            <v>60</v>
          </cell>
        </row>
        <row r="51">
          <cell r="A51">
            <v>64</v>
          </cell>
          <cell r="B51">
            <v>113001001816</v>
          </cell>
          <cell r="C51">
            <v>64</v>
          </cell>
        </row>
        <row r="52">
          <cell r="A52">
            <v>10</v>
          </cell>
          <cell r="B52">
            <v>113001000151</v>
          </cell>
          <cell r="C52">
            <v>64</v>
          </cell>
        </row>
        <row r="53">
          <cell r="A53">
            <v>39</v>
          </cell>
          <cell r="B53">
            <v>113001001352</v>
          </cell>
          <cell r="C53">
            <v>64</v>
          </cell>
        </row>
        <row r="54">
          <cell r="A54">
            <v>72</v>
          </cell>
          <cell r="B54">
            <v>113001002162</v>
          </cell>
          <cell r="C54">
            <v>64</v>
          </cell>
        </row>
        <row r="55">
          <cell r="A55">
            <v>66</v>
          </cell>
          <cell r="B55">
            <v>113001001972</v>
          </cell>
          <cell r="C55">
            <v>66</v>
          </cell>
        </row>
        <row r="56">
          <cell r="A56">
            <v>68</v>
          </cell>
          <cell r="B56">
            <v>113001002057</v>
          </cell>
          <cell r="C56">
            <v>68</v>
          </cell>
        </row>
        <row r="57">
          <cell r="A57">
            <v>49</v>
          </cell>
          <cell r="B57">
            <v>113001001573</v>
          </cell>
          <cell r="C57">
            <v>68</v>
          </cell>
        </row>
        <row r="58">
          <cell r="A58">
            <v>51</v>
          </cell>
          <cell r="B58">
            <v>113001001590</v>
          </cell>
          <cell r="C58">
            <v>68</v>
          </cell>
        </row>
        <row r="59">
          <cell r="A59">
            <v>75</v>
          </cell>
          <cell r="B59">
            <v>113001002481</v>
          </cell>
          <cell r="C59">
            <v>68</v>
          </cell>
        </row>
        <row r="60">
          <cell r="A60">
            <v>121</v>
          </cell>
          <cell r="B60">
            <v>113001027157</v>
          </cell>
          <cell r="C60">
            <v>68</v>
          </cell>
        </row>
        <row r="61">
          <cell r="A61">
            <v>70</v>
          </cell>
          <cell r="B61">
            <v>113001002120</v>
          </cell>
          <cell r="C61">
            <v>70</v>
          </cell>
        </row>
        <row r="62">
          <cell r="A62">
            <v>19</v>
          </cell>
          <cell r="B62">
            <v>113001000267</v>
          </cell>
          <cell r="C62">
            <v>70</v>
          </cell>
        </row>
        <row r="63">
          <cell r="A63">
            <v>87</v>
          </cell>
          <cell r="B63">
            <v>113001002880</v>
          </cell>
          <cell r="C63">
            <v>70</v>
          </cell>
        </row>
        <row r="64">
          <cell r="A64">
            <v>199</v>
          </cell>
          <cell r="B64">
            <v>213001008084</v>
          </cell>
          <cell r="C64">
            <v>70</v>
          </cell>
        </row>
        <row r="65">
          <cell r="A65">
            <v>71</v>
          </cell>
          <cell r="B65">
            <v>113001002138</v>
          </cell>
          <cell r="C65">
            <v>71</v>
          </cell>
        </row>
        <row r="66">
          <cell r="A66">
            <v>73</v>
          </cell>
          <cell r="B66">
            <v>113001002413</v>
          </cell>
          <cell r="C66">
            <v>73</v>
          </cell>
        </row>
        <row r="67">
          <cell r="A67">
            <v>43</v>
          </cell>
          <cell r="B67">
            <v>113001000101</v>
          </cell>
          <cell r="C67">
            <v>73</v>
          </cell>
        </row>
        <row r="68">
          <cell r="A68">
            <v>21</v>
          </cell>
          <cell r="B68">
            <v>113001000313</v>
          </cell>
          <cell r="C68">
            <v>73</v>
          </cell>
        </row>
        <row r="69">
          <cell r="A69">
            <v>79</v>
          </cell>
          <cell r="B69">
            <v>113001002626</v>
          </cell>
          <cell r="C69">
            <v>79</v>
          </cell>
        </row>
        <row r="70">
          <cell r="A70">
            <v>83</v>
          </cell>
          <cell r="B70">
            <v>113001002812</v>
          </cell>
          <cell r="C70">
            <v>83</v>
          </cell>
        </row>
        <row r="71">
          <cell r="A71">
            <v>65</v>
          </cell>
          <cell r="B71">
            <v>113001001964</v>
          </cell>
          <cell r="C71">
            <v>83</v>
          </cell>
        </row>
        <row r="72">
          <cell r="A72">
            <v>77</v>
          </cell>
          <cell r="B72">
            <v>113001002596</v>
          </cell>
          <cell r="C72">
            <v>83</v>
          </cell>
        </row>
        <row r="73">
          <cell r="A73">
            <v>81</v>
          </cell>
          <cell r="B73">
            <v>113001002651</v>
          </cell>
          <cell r="C73">
            <v>83</v>
          </cell>
        </row>
        <row r="74">
          <cell r="A74">
            <v>89</v>
          </cell>
          <cell r="B74">
            <v>113001002952</v>
          </cell>
          <cell r="C74">
            <v>89</v>
          </cell>
        </row>
        <row r="75">
          <cell r="A75">
            <v>90</v>
          </cell>
          <cell r="B75">
            <v>113001020969</v>
          </cell>
          <cell r="C75">
            <v>90</v>
          </cell>
        </row>
        <row r="76">
          <cell r="A76">
            <v>91</v>
          </cell>
          <cell r="B76">
            <v>113001002979</v>
          </cell>
          <cell r="C76">
            <v>91</v>
          </cell>
        </row>
        <row r="77">
          <cell r="A77">
            <v>16</v>
          </cell>
          <cell r="B77">
            <v>113001000224</v>
          </cell>
          <cell r="C77">
            <v>92</v>
          </cell>
        </row>
        <row r="78">
          <cell r="A78">
            <v>92</v>
          </cell>
          <cell r="B78">
            <v>113001003053</v>
          </cell>
          <cell r="C78">
            <v>92</v>
          </cell>
        </row>
        <row r="79">
          <cell r="A79">
            <v>101</v>
          </cell>
          <cell r="B79">
            <v>113001003797</v>
          </cell>
          <cell r="C79">
            <v>92</v>
          </cell>
        </row>
        <row r="80">
          <cell r="A80">
            <v>128</v>
          </cell>
          <cell r="B80">
            <v>113001007083</v>
          </cell>
          <cell r="C80">
            <v>92</v>
          </cell>
        </row>
        <row r="81">
          <cell r="A81">
            <v>93</v>
          </cell>
          <cell r="B81">
            <v>113001003061</v>
          </cell>
          <cell r="C81">
            <v>93</v>
          </cell>
        </row>
        <row r="82">
          <cell r="A82">
            <v>34</v>
          </cell>
          <cell r="B82">
            <v>113001000810</v>
          </cell>
          <cell r="C82">
            <v>94</v>
          </cell>
        </row>
        <row r="83">
          <cell r="A83">
            <v>94</v>
          </cell>
          <cell r="B83">
            <v>113001003126</v>
          </cell>
          <cell r="C83">
            <v>94</v>
          </cell>
        </row>
        <row r="84">
          <cell r="A84">
            <v>97</v>
          </cell>
          <cell r="B84">
            <v>113001003274</v>
          </cell>
          <cell r="C84">
            <v>97</v>
          </cell>
        </row>
        <row r="85">
          <cell r="A85">
            <v>115</v>
          </cell>
          <cell r="B85">
            <v>113001005757</v>
          </cell>
          <cell r="C85">
            <v>97</v>
          </cell>
        </row>
        <row r="86">
          <cell r="A86">
            <v>124</v>
          </cell>
          <cell r="B86">
            <v>113001006826</v>
          </cell>
          <cell r="C86">
            <v>97</v>
          </cell>
        </row>
        <row r="87">
          <cell r="A87">
            <v>99</v>
          </cell>
          <cell r="B87">
            <v>113001003771</v>
          </cell>
          <cell r="C87">
            <v>99</v>
          </cell>
        </row>
        <row r="88">
          <cell r="A88">
            <v>110</v>
          </cell>
          <cell r="B88">
            <v>113001005200</v>
          </cell>
          <cell r="C88">
            <v>99</v>
          </cell>
        </row>
        <row r="89">
          <cell r="A89">
            <v>116</v>
          </cell>
          <cell r="B89">
            <v>113001006010</v>
          </cell>
          <cell r="C89">
            <v>99</v>
          </cell>
        </row>
        <row r="90">
          <cell r="A90">
            <v>104</v>
          </cell>
          <cell r="B90">
            <v>113001004149</v>
          </cell>
          <cell r="C90">
            <v>104</v>
          </cell>
        </row>
        <row r="91">
          <cell r="A91">
            <v>368</v>
          </cell>
          <cell r="B91">
            <v>313001008569</v>
          </cell>
          <cell r="C91">
            <v>104</v>
          </cell>
        </row>
        <row r="92">
          <cell r="A92">
            <v>105</v>
          </cell>
          <cell r="B92">
            <v>113001008284</v>
          </cell>
          <cell r="C92">
            <v>105</v>
          </cell>
        </row>
        <row r="93">
          <cell r="A93">
            <v>106</v>
          </cell>
          <cell r="B93">
            <v>113001004254</v>
          </cell>
          <cell r="C93">
            <v>106</v>
          </cell>
        </row>
        <row r="94">
          <cell r="A94">
            <v>54</v>
          </cell>
          <cell r="B94">
            <v>113001001654</v>
          </cell>
          <cell r="C94">
            <v>106</v>
          </cell>
        </row>
        <row r="95">
          <cell r="A95">
            <v>129</v>
          </cell>
          <cell r="B95">
            <v>113001007113</v>
          </cell>
          <cell r="C95">
            <v>106</v>
          </cell>
        </row>
        <row r="96">
          <cell r="A96">
            <v>107</v>
          </cell>
          <cell r="B96">
            <v>113001004289</v>
          </cell>
          <cell r="C96">
            <v>107</v>
          </cell>
        </row>
        <row r="97">
          <cell r="A97">
            <v>100</v>
          </cell>
          <cell r="B97">
            <v>113001003789</v>
          </cell>
          <cell r="C97">
            <v>107</v>
          </cell>
        </row>
        <row r="98">
          <cell r="A98">
            <v>111</v>
          </cell>
          <cell r="B98">
            <v>113001005358</v>
          </cell>
          <cell r="C98">
            <v>111</v>
          </cell>
        </row>
        <row r="99">
          <cell r="A99">
            <v>112</v>
          </cell>
          <cell r="B99">
            <v>113001005374</v>
          </cell>
          <cell r="C99">
            <v>112</v>
          </cell>
        </row>
        <row r="100">
          <cell r="A100">
            <v>26</v>
          </cell>
          <cell r="B100">
            <v>113001000674</v>
          </cell>
          <cell r="C100">
            <v>112</v>
          </cell>
        </row>
        <row r="101">
          <cell r="A101">
            <v>80</v>
          </cell>
          <cell r="B101">
            <v>113001002642</v>
          </cell>
          <cell r="C101">
            <v>112</v>
          </cell>
        </row>
        <row r="102">
          <cell r="A102">
            <v>163</v>
          </cell>
          <cell r="B102">
            <v>113001012559</v>
          </cell>
          <cell r="C102">
            <v>112</v>
          </cell>
        </row>
        <row r="103">
          <cell r="A103">
            <v>113</v>
          </cell>
          <cell r="B103">
            <v>113001005544</v>
          </cell>
          <cell r="C103">
            <v>113</v>
          </cell>
        </row>
        <row r="104">
          <cell r="A104">
            <v>103</v>
          </cell>
          <cell r="B104">
            <v>113001004041</v>
          </cell>
          <cell r="C104">
            <v>113</v>
          </cell>
        </row>
        <row r="105">
          <cell r="A105">
            <v>120</v>
          </cell>
          <cell r="B105">
            <v>113001006711</v>
          </cell>
          <cell r="C105">
            <v>120</v>
          </cell>
        </row>
        <row r="106">
          <cell r="A106">
            <v>122</v>
          </cell>
          <cell r="B106">
            <v>113001006800</v>
          </cell>
          <cell r="C106">
            <v>122</v>
          </cell>
        </row>
        <row r="107">
          <cell r="A107">
            <v>133</v>
          </cell>
          <cell r="B107">
            <v>113001007563</v>
          </cell>
          <cell r="C107">
            <v>122</v>
          </cell>
        </row>
        <row r="108">
          <cell r="A108">
            <v>131</v>
          </cell>
          <cell r="B108">
            <v>113001007199</v>
          </cell>
          <cell r="C108">
            <v>131</v>
          </cell>
        </row>
        <row r="109">
          <cell r="A109">
            <v>661</v>
          </cell>
          <cell r="B109">
            <v>113001028935</v>
          </cell>
          <cell r="C109">
            <v>131</v>
          </cell>
        </row>
        <row r="110">
          <cell r="A110">
            <v>139</v>
          </cell>
          <cell r="B110">
            <v>113001007857</v>
          </cell>
          <cell r="C110">
            <v>139</v>
          </cell>
        </row>
        <row r="111">
          <cell r="A111">
            <v>148</v>
          </cell>
          <cell r="B111">
            <v>113001008268</v>
          </cell>
          <cell r="C111">
            <v>148</v>
          </cell>
        </row>
        <row r="112">
          <cell r="A112">
            <v>149</v>
          </cell>
          <cell r="B112">
            <v>113001008276</v>
          </cell>
          <cell r="C112">
            <v>149</v>
          </cell>
        </row>
        <row r="113">
          <cell r="A113">
            <v>153</v>
          </cell>
          <cell r="B113">
            <v>113001000259</v>
          </cell>
          <cell r="C113">
            <v>153</v>
          </cell>
        </row>
        <row r="114">
          <cell r="A114">
            <v>156</v>
          </cell>
          <cell r="B114">
            <v>113001009281</v>
          </cell>
          <cell r="C114">
            <v>156</v>
          </cell>
        </row>
        <row r="115">
          <cell r="A115">
            <v>159</v>
          </cell>
          <cell r="B115">
            <v>113001012427</v>
          </cell>
          <cell r="C115">
            <v>159</v>
          </cell>
        </row>
        <row r="116">
          <cell r="A116">
            <v>162</v>
          </cell>
          <cell r="B116">
            <v>113001012508</v>
          </cell>
          <cell r="C116">
            <v>162</v>
          </cell>
        </row>
        <row r="117">
          <cell r="A117">
            <v>95</v>
          </cell>
          <cell r="B117">
            <v>113001003151</v>
          </cell>
          <cell r="C117">
            <v>162</v>
          </cell>
        </row>
        <row r="118">
          <cell r="A118">
            <v>165</v>
          </cell>
          <cell r="B118">
            <v>213001000075</v>
          </cell>
          <cell r="C118">
            <v>165</v>
          </cell>
        </row>
        <row r="119">
          <cell r="A119">
            <v>167</v>
          </cell>
          <cell r="B119">
            <v>213001000091</v>
          </cell>
          <cell r="C119">
            <v>167</v>
          </cell>
        </row>
        <row r="120">
          <cell r="A120">
            <v>168</v>
          </cell>
          <cell r="B120">
            <v>213001000059</v>
          </cell>
          <cell r="C120">
            <v>168</v>
          </cell>
        </row>
        <row r="121">
          <cell r="A121">
            <v>170</v>
          </cell>
          <cell r="B121">
            <v>213001000245</v>
          </cell>
          <cell r="C121">
            <v>170</v>
          </cell>
        </row>
        <row r="122">
          <cell r="A122">
            <v>173</v>
          </cell>
          <cell r="B122">
            <v>213001001250</v>
          </cell>
          <cell r="C122">
            <v>173</v>
          </cell>
        </row>
        <row r="123">
          <cell r="A123">
            <v>175</v>
          </cell>
          <cell r="B123">
            <v>213001001276</v>
          </cell>
          <cell r="C123">
            <v>173</v>
          </cell>
        </row>
        <row r="124">
          <cell r="A124">
            <v>176</v>
          </cell>
          <cell r="B124">
            <v>213001001292</v>
          </cell>
          <cell r="C124">
            <v>176</v>
          </cell>
        </row>
        <row r="125">
          <cell r="A125">
            <v>177</v>
          </cell>
          <cell r="B125">
            <v>213001001306</v>
          </cell>
          <cell r="C125">
            <v>177</v>
          </cell>
        </row>
        <row r="126">
          <cell r="A126">
            <v>179</v>
          </cell>
          <cell r="B126">
            <v>213001001632</v>
          </cell>
          <cell r="C126">
            <v>179</v>
          </cell>
        </row>
        <row r="127">
          <cell r="A127">
            <v>195</v>
          </cell>
          <cell r="B127">
            <v>213001007550</v>
          </cell>
          <cell r="C127">
            <v>179</v>
          </cell>
        </row>
        <row r="128">
          <cell r="A128">
            <v>180</v>
          </cell>
          <cell r="B128">
            <v>213001001900</v>
          </cell>
          <cell r="C128">
            <v>180</v>
          </cell>
        </row>
        <row r="129">
          <cell r="A129">
            <v>183</v>
          </cell>
          <cell r="B129">
            <v>213001002531</v>
          </cell>
          <cell r="C129">
            <v>183</v>
          </cell>
        </row>
        <row r="130">
          <cell r="A130">
            <v>184</v>
          </cell>
          <cell r="B130">
            <v>213001002809</v>
          </cell>
          <cell r="C130">
            <v>184</v>
          </cell>
        </row>
        <row r="131">
          <cell r="A131">
            <v>194</v>
          </cell>
          <cell r="B131">
            <v>213001007541</v>
          </cell>
          <cell r="C131">
            <v>184</v>
          </cell>
        </row>
        <row r="132">
          <cell r="A132">
            <v>185</v>
          </cell>
          <cell r="B132">
            <v>213001002949</v>
          </cell>
          <cell r="C132">
            <v>185</v>
          </cell>
        </row>
        <row r="133">
          <cell r="A133">
            <v>186</v>
          </cell>
          <cell r="B133">
            <v>213001001942</v>
          </cell>
          <cell r="C133">
            <v>186</v>
          </cell>
        </row>
        <row r="134">
          <cell r="A134">
            <v>189</v>
          </cell>
          <cell r="B134">
            <v>213001027020</v>
          </cell>
          <cell r="C134">
            <v>189</v>
          </cell>
        </row>
        <row r="135">
          <cell r="A135">
            <v>190</v>
          </cell>
          <cell r="B135">
            <v>213001007231</v>
          </cell>
          <cell r="C135">
            <v>190</v>
          </cell>
        </row>
        <row r="136">
          <cell r="A136">
            <v>117</v>
          </cell>
          <cell r="B136">
            <v>113001006133</v>
          </cell>
          <cell r="C136">
            <v>190</v>
          </cell>
        </row>
        <row r="137">
          <cell r="A137">
            <v>178</v>
          </cell>
          <cell r="B137">
            <v>213001001501</v>
          </cell>
          <cell r="C137">
            <v>190</v>
          </cell>
        </row>
        <row r="138">
          <cell r="A138">
            <v>188</v>
          </cell>
          <cell r="B138">
            <v>213001004313</v>
          </cell>
          <cell r="C138">
            <v>190</v>
          </cell>
        </row>
        <row r="139">
          <cell r="A139">
            <v>174</v>
          </cell>
          <cell r="B139">
            <v>213001001268</v>
          </cell>
          <cell r="C139">
            <v>190</v>
          </cell>
        </row>
        <row r="140">
          <cell r="A140">
            <v>191</v>
          </cell>
          <cell r="B140">
            <v>213001007401</v>
          </cell>
          <cell r="C140">
            <v>191</v>
          </cell>
        </row>
        <row r="141">
          <cell r="A141">
            <v>192</v>
          </cell>
          <cell r="B141">
            <v>313001005225</v>
          </cell>
          <cell r="C141">
            <v>192</v>
          </cell>
        </row>
        <row r="142">
          <cell r="A142">
            <v>204</v>
          </cell>
          <cell r="B142">
            <v>213001012391</v>
          </cell>
          <cell r="C142">
            <v>192</v>
          </cell>
        </row>
        <row r="143">
          <cell r="A143">
            <v>193</v>
          </cell>
          <cell r="B143">
            <v>213001007533</v>
          </cell>
          <cell r="C143">
            <v>193</v>
          </cell>
        </row>
        <row r="144">
          <cell r="A144">
            <v>187</v>
          </cell>
          <cell r="B144">
            <v>213001000164</v>
          </cell>
          <cell r="C144">
            <v>193</v>
          </cell>
        </row>
        <row r="145">
          <cell r="A145">
            <v>169</v>
          </cell>
          <cell r="B145">
            <v>213001000211</v>
          </cell>
          <cell r="C145">
            <v>193</v>
          </cell>
        </row>
        <row r="146">
          <cell r="A146">
            <v>197</v>
          </cell>
          <cell r="B146">
            <v>213001007797</v>
          </cell>
          <cell r="C146">
            <v>197</v>
          </cell>
        </row>
        <row r="147">
          <cell r="A147">
            <v>164</v>
          </cell>
          <cell r="B147">
            <v>113001002839</v>
          </cell>
          <cell r="C147">
            <v>197</v>
          </cell>
        </row>
        <row r="148">
          <cell r="A148">
            <v>147</v>
          </cell>
          <cell r="B148">
            <v>113001008241</v>
          </cell>
          <cell r="C148">
            <v>197</v>
          </cell>
        </row>
        <row r="149">
          <cell r="A149">
            <v>198</v>
          </cell>
          <cell r="B149">
            <v>113001000321</v>
          </cell>
          <cell r="C149">
            <v>198</v>
          </cell>
        </row>
        <row r="150">
          <cell r="A150">
            <v>202</v>
          </cell>
          <cell r="B150">
            <v>213001009048</v>
          </cell>
          <cell r="C150">
            <v>202</v>
          </cell>
        </row>
        <row r="151">
          <cell r="A151">
            <v>203</v>
          </cell>
          <cell r="B151">
            <v>213001009056</v>
          </cell>
          <cell r="C151">
            <v>203</v>
          </cell>
        </row>
        <row r="152">
          <cell r="A152">
            <v>219</v>
          </cell>
          <cell r="B152">
            <v>313001000568</v>
          </cell>
          <cell r="C152">
            <v>219</v>
          </cell>
        </row>
        <row r="153">
          <cell r="A153">
            <v>240</v>
          </cell>
          <cell r="B153">
            <v>313001001181</v>
          </cell>
          <cell r="C153">
            <v>240</v>
          </cell>
        </row>
        <row r="154">
          <cell r="A154">
            <v>248</v>
          </cell>
          <cell r="B154">
            <v>313001002251</v>
          </cell>
          <cell r="C154">
            <v>248</v>
          </cell>
        </row>
        <row r="155">
          <cell r="A155">
            <v>255</v>
          </cell>
          <cell r="B155">
            <v>313001002421</v>
          </cell>
          <cell r="C155">
            <v>255</v>
          </cell>
        </row>
        <row r="156">
          <cell r="A156">
            <v>257</v>
          </cell>
          <cell r="B156">
            <v>313001002714</v>
          </cell>
          <cell r="C156">
            <v>257</v>
          </cell>
        </row>
        <row r="157">
          <cell r="A157">
            <v>270</v>
          </cell>
          <cell r="B157">
            <v>313001004750</v>
          </cell>
          <cell r="C157">
            <v>270</v>
          </cell>
        </row>
        <row r="158">
          <cell r="A158">
            <v>14</v>
          </cell>
          <cell r="B158">
            <v>113001000194</v>
          </cell>
          <cell r="C158">
            <v>270</v>
          </cell>
        </row>
        <row r="159">
          <cell r="A159">
            <v>23</v>
          </cell>
          <cell r="B159">
            <v>113001000364</v>
          </cell>
          <cell r="C159">
            <v>270</v>
          </cell>
        </row>
        <row r="160">
          <cell r="A160">
            <v>96</v>
          </cell>
          <cell r="B160">
            <v>113001003223</v>
          </cell>
          <cell r="C160">
            <v>270</v>
          </cell>
        </row>
        <row r="161">
          <cell r="A161">
            <v>285</v>
          </cell>
          <cell r="B161">
            <v>313001005331</v>
          </cell>
          <cell r="C161">
            <v>285</v>
          </cell>
        </row>
        <row r="162">
          <cell r="A162">
            <v>355</v>
          </cell>
          <cell r="B162">
            <v>313001008411</v>
          </cell>
          <cell r="C162">
            <v>355</v>
          </cell>
        </row>
        <row r="163">
          <cell r="A163">
            <v>135</v>
          </cell>
          <cell r="B163">
            <v>113001007725</v>
          </cell>
          <cell r="C163">
            <v>355</v>
          </cell>
        </row>
        <row r="164">
          <cell r="A164">
            <v>196</v>
          </cell>
          <cell r="B164">
            <v>213001007339</v>
          </cell>
          <cell r="C164">
            <v>355</v>
          </cell>
        </row>
        <row r="165">
          <cell r="A165">
            <v>492</v>
          </cell>
          <cell r="B165">
            <v>413001004703</v>
          </cell>
          <cell r="C165">
            <v>492</v>
          </cell>
        </row>
        <row r="166">
          <cell r="A166">
            <v>181</v>
          </cell>
          <cell r="B166">
            <v>213001001918</v>
          </cell>
          <cell r="C166">
            <v>492</v>
          </cell>
        </row>
        <row r="167">
          <cell r="A167">
            <v>494</v>
          </cell>
          <cell r="B167">
            <v>413001006234</v>
          </cell>
          <cell r="C167">
            <v>492</v>
          </cell>
        </row>
        <row r="168">
          <cell r="A168">
            <v>151</v>
          </cell>
          <cell r="B168">
            <v>413001006315</v>
          </cell>
          <cell r="C168">
            <v>492</v>
          </cell>
        </row>
        <row r="169">
          <cell r="A169">
            <v>503</v>
          </cell>
          <cell r="B169">
            <v>113001013814</v>
          </cell>
          <cell r="C169">
            <v>503</v>
          </cell>
        </row>
        <row r="170">
          <cell r="A170">
            <v>543</v>
          </cell>
          <cell r="B170">
            <v>313001013783</v>
          </cell>
          <cell r="C170">
            <v>543</v>
          </cell>
        </row>
        <row r="171">
          <cell r="A171">
            <v>556</v>
          </cell>
          <cell r="B171">
            <v>313001027059</v>
          </cell>
          <cell r="C171">
            <v>556</v>
          </cell>
        </row>
        <row r="172">
          <cell r="A172">
            <v>558</v>
          </cell>
          <cell r="B172">
            <v>313001027075</v>
          </cell>
          <cell r="C172">
            <v>558</v>
          </cell>
        </row>
        <row r="173">
          <cell r="A173">
            <v>566</v>
          </cell>
          <cell r="B173">
            <v>313001027199</v>
          </cell>
          <cell r="C173">
            <v>566</v>
          </cell>
        </row>
        <row r="174">
          <cell r="A174">
            <v>577</v>
          </cell>
          <cell r="B174">
            <v>313001027253</v>
          </cell>
          <cell r="C174">
            <v>577</v>
          </cell>
        </row>
        <row r="175">
          <cell r="A175">
            <v>605</v>
          </cell>
          <cell r="B175">
            <v>113001028483</v>
          </cell>
          <cell r="C175">
            <v>605</v>
          </cell>
        </row>
        <row r="176">
          <cell r="A176">
            <v>606</v>
          </cell>
          <cell r="B176">
            <v>113001028469</v>
          </cell>
          <cell r="C176">
            <v>606</v>
          </cell>
        </row>
        <row r="177">
          <cell r="A177">
            <v>29</v>
          </cell>
          <cell r="B177">
            <v>113001000704</v>
          </cell>
          <cell r="C177">
            <v>606</v>
          </cell>
        </row>
        <row r="178">
          <cell r="A178">
            <v>161</v>
          </cell>
          <cell r="B178">
            <v>113001012494</v>
          </cell>
          <cell r="C178">
            <v>606</v>
          </cell>
        </row>
        <row r="179">
          <cell r="A179">
            <v>633</v>
          </cell>
          <cell r="B179">
            <v>113001028919</v>
          </cell>
          <cell r="C179">
            <v>633</v>
          </cell>
        </row>
        <row r="180">
          <cell r="A180">
            <v>20</v>
          </cell>
          <cell r="B180">
            <v>113001000283</v>
          </cell>
          <cell r="C180">
            <v>633</v>
          </cell>
        </row>
        <row r="181">
          <cell r="A181">
            <v>136</v>
          </cell>
          <cell r="B181">
            <v>113001007776</v>
          </cell>
          <cell r="C181">
            <v>633</v>
          </cell>
        </row>
        <row r="182">
          <cell r="A182">
            <v>636</v>
          </cell>
          <cell r="B182">
            <v>113001028421</v>
          </cell>
          <cell r="C182">
            <v>636</v>
          </cell>
        </row>
        <row r="183">
          <cell r="A183">
            <v>663</v>
          </cell>
          <cell r="B183">
            <v>113001028927</v>
          </cell>
          <cell r="C183">
            <v>663</v>
          </cell>
        </row>
        <row r="184">
          <cell r="A184">
            <v>717</v>
          </cell>
          <cell r="B184">
            <v>113001029095</v>
          </cell>
          <cell r="C184">
            <v>717</v>
          </cell>
        </row>
        <row r="185">
          <cell r="A185">
            <v>738</v>
          </cell>
          <cell r="B185">
            <v>313001029264</v>
          </cell>
          <cell r="C185">
            <v>738</v>
          </cell>
        </row>
        <row r="186">
          <cell r="A186">
            <v>788</v>
          </cell>
          <cell r="B186">
            <v>313001029396</v>
          </cell>
          <cell r="C186">
            <v>788</v>
          </cell>
        </row>
        <row r="187">
          <cell r="A187">
            <v>828</v>
          </cell>
          <cell r="B187">
            <v>113001029800</v>
          </cell>
          <cell r="C187">
            <v>828</v>
          </cell>
        </row>
        <row r="188">
          <cell r="A188">
            <v>839</v>
          </cell>
          <cell r="B188">
            <v>113001029851</v>
          </cell>
          <cell r="C188">
            <v>839</v>
          </cell>
        </row>
        <row r="189">
          <cell r="A189">
            <v>842</v>
          </cell>
          <cell r="B189">
            <v>113001029893</v>
          </cell>
          <cell r="C189">
            <v>842</v>
          </cell>
        </row>
        <row r="190">
          <cell r="A190">
            <v>858</v>
          </cell>
          <cell r="B190">
            <v>113001030085</v>
          </cell>
          <cell r="C190">
            <v>858</v>
          </cell>
        </row>
        <row r="191">
          <cell r="A191">
            <v>857</v>
          </cell>
          <cell r="B191">
            <v>113001030093</v>
          </cell>
          <cell r="C191">
            <v>857</v>
          </cell>
        </row>
        <row r="192">
          <cell r="A192">
            <v>251</v>
          </cell>
          <cell r="B192">
            <v>313001002307</v>
          </cell>
          <cell r="C192">
            <v>251</v>
          </cell>
        </row>
        <row r="193">
          <cell r="A193">
            <v>302</v>
          </cell>
          <cell r="B193">
            <v>313001006159</v>
          </cell>
          <cell r="C193">
            <v>302</v>
          </cell>
        </row>
        <row r="194">
          <cell r="A194">
            <v>303</v>
          </cell>
          <cell r="B194">
            <v>313001006281</v>
          </cell>
          <cell r="C194">
            <v>303</v>
          </cell>
        </row>
        <row r="195">
          <cell r="A195">
            <v>324</v>
          </cell>
          <cell r="B195">
            <v>313001007091</v>
          </cell>
          <cell r="C195">
            <v>324</v>
          </cell>
        </row>
        <row r="196">
          <cell r="A196">
            <v>328</v>
          </cell>
          <cell r="B196">
            <v>313001007309</v>
          </cell>
          <cell r="C196">
            <v>328</v>
          </cell>
        </row>
        <row r="197">
          <cell r="A197">
            <v>337</v>
          </cell>
          <cell r="B197">
            <v>313001007651</v>
          </cell>
          <cell r="C197">
            <v>337</v>
          </cell>
        </row>
        <row r="198">
          <cell r="A198">
            <v>342</v>
          </cell>
          <cell r="B198">
            <v>313001007821</v>
          </cell>
          <cell r="C198">
            <v>342</v>
          </cell>
        </row>
        <row r="199">
          <cell r="A199">
            <v>345</v>
          </cell>
          <cell r="B199">
            <v>313001007911</v>
          </cell>
          <cell r="C199">
            <v>345</v>
          </cell>
        </row>
        <row r="200">
          <cell r="A200">
            <v>346</v>
          </cell>
          <cell r="B200">
            <v>313001007929</v>
          </cell>
          <cell r="C200">
            <v>346</v>
          </cell>
        </row>
        <row r="201">
          <cell r="A201">
            <v>363</v>
          </cell>
          <cell r="B201">
            <v>313001008518</v>
          </cell>
          <cell r="C201">
            <v>363</v>
          </cell>
        </row>
        <row r="202">
          <cell r="A202">
            <v>374</v>
          </cell>
          <cell r="B202">
            <v>313001008674</v>
          </cell>
          <cell r="C202">
            <v>374</v>
          </cell>
        </row>
        <row r="203">
          <cell r="A203">
            <v>402</v>
          </cell>
          <cell r="B203">
            <v>313001009204</v>
          </cell>
          <cell r="C203">
            <v>402</v>
          </cell>
        </row>
        <row r="204">
          <cell r="A204">
            <v>406</v>
          </cell>
          <cell r="B204">
            <v>313001009247</v>
          </cell>
          <cell r="C204">
            <v>406</v>
          </cell>
        </row>
        <row r="205">
          <cell r="A205">
            <v>415</v>
          </cell>
          <cell r="B205">
            <v>313001009417</v>
          </cell>
          <cell r="C205">
            <v>415</v>
          </cell>
        </row>
        <row r="206">
          <cell r="A206">
            <v>428</v>
          </cell>
          <cell r="B206">
            <v>313001012761</v>
          </cell>
          <cell r="C206">
            <v>428</v>
          </cell>
        </row>
        <row r="207">
          <cell r="A207">
            <v>472</v>
          </cell>
          <cell r="B207">
            <v>313001013406</v>
          </cell>
          <cell r="C207">
            <v>472</v>
          </cell>
        </row>
        <row r="208">
          <cell r="A208">
            <v>514</v>
          </cell>
          <cell r="B208">
            <v>313001013872</v>
          </cell>
          <cell r="C208">
            <v>514</v>
          </cell>
        </row>
        <row r="209">
          <cell r="A209">
            <v>561</v>
          </cell>
          <cell r="B209">
            <v>313001027164</v>
          </cell>
          <cell r="C209">
            <v>561</v>
          </cell>
        </row>
        <row r="210">
          <cell r="A210">
            <v>562</v>
          </cell>
          <cell r="B210">
            <v>313001013961</v>
          </cell>
          <cell r="C210">
            <v>562</v>
          </cell>
        </row>
        <row r="211">
          <cell r="A211">
            <v>564</v>
          </cell>
          <cell r="B211">
            <v>313001027113</v>
          </cell>
          <cell r="C211">
            <v>564</v>
          </cell>
        </row>
        <row r="212">
          <cell r="A212">
            <v>568</v>
          </cell>
          <cell r="B212">
            <v>313001027130</v>
          </cell>
          <cell r="C212">
            <v>568</v>
          </cell>
        </row>
        <row r="213">
          <cell r="A213">
            <v>588</v>
          </cell>
          <cell r="B213">
            <v>313001027474</v>
          </cell>
          <cell r="C213">
            <v>588</v>
          </cell>
        </row>
        <row r="214">
          <cell r="A214">
            <v>591</v>
          </cell>
          <cell r="B214">
            <v>313001028639</v>
          </cell>
          <cell r="C214">
            <v>591</v>
          </cell>
        </row>
        <row r="215">
          <cell r="A215">
            <v>592</v>
          </cell>
          <cell r="B215">
            <v>313001027440</v>
          </cell>
          <cell r="C215">
            <v>592</v>
          </cell>
        </row>
        <row r="216">
          <cell r="A216">
            <v>614</v>
          </cell>
          <cell r="B216">
            <v>313001028868</v>
          </cell>
          <cell r="C216">
            <v>614</v>
          </cell>
        </row>
        <row r="217">
          <cell r="A217">
            <v>615</v>
          </cell>
          <cell r="B217">
            <v>313001028225</v>
          </cell>
          <cell r="C217">
            <v>615</v>
          </cell>
        </row>
        <row r="218">
          <cell r="A218">
            <v>641</v>
          </cell>
          <cell r="B218">
            <v>313001028771</v>
          </cell>
          <cell r="C218">
            <v>641</v>
          </cell>
        </row>
        <row r="219">
          <cell r="A219">
            <v>652</v>
          </cell>
          <cell r="B219">
            <v>313001028843</v>
          </cell>
          <cell r="C219">
            <v>652</v>
          </cell>
        </row>
        <row r="220">
          <cell r="A220">
            <v>654</v>
          </cell>
          <cell r="B220">
            <v>313001028985</v>
          </cell>
          <cell r="C220">
            <v>654</v>
          </cell>
        </row>
        <row r="221">
          <cell r="A221">
            <v>384</v>
          </cell>
          <cell r="B221">
            <v>313001008879</v>
          </cell>
          <cell r="C221">
            <v>384</v>
          </cell>
        </row>
        <row r="222">
          <cell r="A222">
            <v>637</v>
          </cell>
          <cell r="B222">
            <v>313001028875</v>
          </cell>
          <cell r="C222">
            <v>637</v>
          </cell>
        </row>
        <row r="223">
          <cell r="A223">
            <v>790</v>
          </cell>
          <cell r="B223">
            <v>313001029426</v>
          </cell>
          <cell r="C223">
            <v>790</v>
          </cell>
        </row>
        <row r="224">
          <cell r="A224">
            <v>792</v>
          </cell>
          <cell r="B224">
            <v>313001029434</v>
          </cell>
          <cell r="C224">
            <v>792</v>
          </cell>
        </row>
        <row r="225">
          <cell r="A225">
            <v>797</v>
          </cell>
          <cell r="B225">
            <v>313001029141</v>
          </cell>
          <cell r="C225">
            <v>797</v>
          </cell>
        </row>
        <row r="226">
          <cell r="A226">
            <v>809</v>
          </cell>
          <cell r="B226">
            <v>313001013279</v>
          </cell>
          <cell r="C226">
            <v>809</v>
          </cell>
        </row>
        <row r="227">
          <cell r="A227">
            <v>365</v>
          </cell>
          <cell r="B227">
            <v>313001008534</v>
          </cell>
          <cell r="C227">
            <v>365</v>
          </cell>
        </row>
        <row r="228">
          <cell r="A228">
            <v>487</v>
          </cell>
          <cell r="B228">
            <v>313001013554</v>
          </cell>
          <cell r="C228">
            <v>487</v>
          </cell>
        </row>
        <row r="229">
          <cell r="A229">
            <v>743</v>
          </cell>
          <cell r="B229">
            <v>313001029281</v>
          </cell>
          <cell r="C229">
            <v>743</v>
          </cell>
        </row>
        <row r="230">
          <cell r="A230">
            <v>794</v>
          </cell>
          <cell r="B230">
            <v>313001029418</v>
          </cell>
          <cell r="C230">
            <v>794</v>
          </cell>
        </row>
        <row r="231">
          <cell r="A231">
            <v>242</v>
          </cell>
          <cell r="B231">
            <v>313001001211</v>
          </cell>
          <cell r="C231">
            <v>242</v>
          </cell>
        </row>
        <row r="232">
          <cell r="A232">
            <v>319</v>
          </cell>
          <cell r="B232">
            <v>313001007007</v>
          </cell>
          <cell r="C232">
            <v>319</v>
          </cell>
        </row>
        <row r="233">
          <cell r="A233">
            <v>352</v>
          </cell>
          <cell r="B233">
            <v>313001008381</v>
          </cell>
          <cell r="C233">
            <v>352</v>
          </cell>
        </row>
        <row r="234">
          <cell r="A234">
            <v>469</v>
          </cell>
          <cell r="B234">
            <v>313001013376</v>
          </cell>
          <cell r="C234">
            <v>469</v>
          </cell>
        </row>
        <row r="235">
          <cell r="A235">
            <v>570</v>
          </cell>
          <cell r="B235">
            <v>313001027148</v>
          </cell>
          <cell r="C235">
            <v>570</v>
          </cell>
        </row>
        <row r="236">
          <cell r="A236">
            <v>353</v>
          </cell>
          <cell r="B236">
            <v>313001008399</v>
          </cell>
          <cell r="C236">
            <v>353</v>
          </cell>
        </row>
        <row r="237">
          <cell r="A237">
            <v>746</v>
          </cell>
          <cell r="B237">
            <v>313001029302</v>
          </cell>
          <cell r="C237">
            <v>746</v>
          </cell>
        </row>
        <row r="238">
          <cell r="A238">
            <v>326</v>
          </cell>
          <cell r="B238">
            <v>313001007228</v>
          </cell>
          <cell r="C238">
            <v>326</v>
          </cell>
        </row>
        <row r="239">
          <cell r="A239">
            <v>612</v>
          </cell>
          <cell r="B239">
            <v>313001028292</v>
          </cell>
          <cell r="C239">
            <v>612</v>
          </cell>
        </row>
        <row r="240">
          <cell r="A240">
            <v>266</v>
          </cell>
          <cell r="B240">
            <v>313001003931</v>
          </cell>
          <cell r="C240">
            <v>266</v>
          </cell>
        </row>
        <row r="241">
          <cell r="A241">
            <v>271</v>
          </cell>
          <cell r="B241">
            <v>313001004768</v>
          </cell>
          <cell r="C241">
            <v>271</v>
          </cell>
        </row>
        <row r="242">
          <cell r="A242">
            <v>293</v>
          </cell>
          <cell r="B242">
            <v>313001005705</v>
          </cell>
          <cell r="C242">
            <v>293</v>
          </cell>
        </row>
        <row r="243">
          <cell r="A243">
            <v>426</v>
          </cell>
          <cell r="B243">
            <v>313001012744</v>
          </cell>
          <cell r="C243">
            <v>426</v>
          </cell>
        </row>
        <row r="244">
          <cell r="A244">
            <v>490</v>
          </cell>
          <cell r="B244">
            <v>313836000348</v>
          </cell>
          <cell r="C244">
            <v>490</v>
          </cell>
        </row>
        <row r="245">
          <cell r="A245">
            <v>501</v>
          </cell>
          <cell r="B245">
            <v>413001013176</v>
          </cell>
          <cell r="C245">
            <v>501</v>
          </cell>
        </row>
        <row r="246">
          <cell r="A246">
            <v>569</v>
          </cell>
          <cell r="B246">
            <v>413001027126</v>
          </cell>
          <cell r="C246">
            <v>569</v>
          </cell>
        </row>
        <row r="247">
          <cell r="A247">
            <v>807</v>
          </cell>
          <cell r="B247">
            <v>413001029561</v>
          </cell>
          <cell r="C247">
            <v>807</v>
          </cell>
        </row>
        <row r="248">
          <cell r="A248">
            <v>294</v>
          </cell>
          <cell r="B248">
            <v>313001005748</v>
          </cell>
          <cell r="C248">
            <v>294</v>
          </cell>
        </row>
        <row r="249">
          <cell r="A249">
            <v>851</v>
          </cell>
          <cell r="B249">
            <v>313836000623</v>
          </cell>
          <cell r="C249">
            <v>851</v>
          </cell>
        </row>
        <row r="250">
          <cell r="A250">
            <v>845</v>
          </cell>
          <cell r="B250">
            <v>413001029919</v>
          </cell>
          <cell r="C250">
            <v>845</v>
          </cell>
        </row>
        <row r="251">
          <cell r="A251">
            <v>208</v>
          </cell>
          <cell r="B251">
            <v>313001000185</v>
          </cell>
          <cell r="C251">
            <v>208</v>
          </cell>
        </row>
        <row r="252">
          <cell r="A252">
            <v>209</v>
          </cell>
          <cell r="B252">
            <v>313001000193</v>
          </cell>
          <cell r="C252">
            <v>209</v>
          </cell>
        </row>
        <row r="253">
          <cell r="A253">
            <v>213</v>
          </cell>
          <cell r="B253">
            <v>313001000240</v>
          </cell>
          <cell r="C253">
            <v>213</v>
          </cell>
        </row>
        <row r="254">
          <cell r="A254">
            <v>214</v>
          </cell>
          <cell r="B254">
            <v>313001000282</v>
          </cell>
          <cell r="C254">
            <v>214</v>
          </cell>
        </row>
        <row r="255">
          <cell r="A255">
            <v>216</v>
          </cell>
          <cell r="B255">
            <v>313001000495</v>
          </cell>
          <cell r="C255">
            <v>216</v>
          </cell>
        </row>
        <row r="256">
          <cell r="A256">
            <v>218</v>
          </cell>
          <cell r="B256">
            <v>313001000541</v>
          </cell>
          <cell r="C256">
            <v>218</v>
          </cell>
        </row>
        <row r="257">
          <cell r="A257">
            <v>241</v>
          </cell>
          <cell r="B257">
            <v>313001001190</v>
          </cell>
          <cell r="C257">
            <v>241</v>
          </cell>
        </row>
        <row r="258">
          <cell r="A258">
            <v>249</v>
          </cell>
          <cell r="B258">
            <v>313001002269</v>
          </cell>
          <cell r="C258">
            <v>249</v>
          </cell>
        </row>
        <row r="259">
          <cell r="A259">
            <v>252</v>
          </cell>
          <cell r="B259">
            <v>313001002340</v>
          </cell>
          <cell r="C259">
            <v>252</v>
          </cell>
        </row>
        <row r="260">
          <cell r="A260">
            <v>268</v>
          </cell>
          <cell r="B260">
            <v>313001003800</v>
          </cell>
          <cell r="C260">
            <v>268</v>
          </cell>
        </row>
        <row r="261">
          <cell r="A261">
            <v>284</v>
          </cell>
          <cell r="B261">
            <v>313001005284</v>
          </cell>
          <cell r="C261">
            <v>284</v>
          </cell>
        </row>
        <row r="262">
          <cell r="A262">
            <v>287</v>
          </cell>
          <cell r="B262">
            <v>313001005551</v>
          </cell>
          <cell r="C262">
            <v>287</v>
          </cell>
        </row>
        <row r="263">
          <cell r="A263">
            <v>289</v>
          </cell>
          <cell r="B263">
            <v>313001005594</v>
          </cell>
          <cell r="C263">
            <v>289</v>
          </cell>
        </row>
        <row r="264">
          <cell r="A264">
            <v>299</v>
          </cell>
          <cell r="B264">
            <v>313001005985</v>
          </cell>
          <cell r="C264">
            <v>299</v>
          </cell>
        </row>
        <row r="265">
          <cell r="A265">
            <v>305</v>
          </cell>
          <cell r="B265">
            <v>313001006337</v>
          </cell>
          <cell r="C265">
            <v>305</v>
          </cell>
        </row>
        <row r="266">
          <cell r="A266">
            <v>306</v>
          </cell>
          <cell r="B266">
            <v>313001006345</v>
          </cell>
          <cell r="C266">
            <v>306</v>
          </cell>
        </row>
        <row r="267">
          <cell r="A267">
            <v>312</v>
          </cell>
          <cell r="B267">
            <v>313001006647</v>
          </cell>
          <cell r="C267">
            <v>312</v>
          </cell>
        </row>
        <row r="268">
          <cell r="A268">
            <v>334</v>
          </cell>
          <cell r="B268">
            <v>313001006515</v>
          </cell>
          <cell r="C268">
            <v>334</v>
          </cell>
        </row>
        <row r="269">
          <cell r="A269">
            <v>341</v>
          </cell>
          <cell r="B269">
            <v>313001000169</v>
          </cell>
          <cell r="C269">
            <v>341</v>
          </cell>
        </row>
        <row r="270">
          <cell r="A270">
            <v>343</v>
          </cell>
          <cell r="B270">
            <v>313001007872</v>
          </cell>
          <cell r="C270">
            <v>343</v>
          </cell>
        </row>
        <row r="271">
          <cell r="A271">
            <v>362</v>
          </cell>
          <cell r="B271">
            <v>313001008500</v>
          </cell>
          <cell r="C271">
            <v>362</v>
          </cell>
        </row>
        <row r="272">
          <cell r="A272">
            <v>367</v>
          </cell>
          <cell r="B272">
            <v>313001008551</v>
          </cell>
          <cell r="C272">
            <v>367</v>
          </cell>
        </row>
        <row r="273">
          <cell r="A273">
            <v>400</v>
          </cell>
          <cell r="B273">
            <v>313001009174</v>
          </cell>
          <cell r="C273">
            <v>400</v>
          </cell>
        </row>
        <row r="274">
          <cell r="A274">
            <v>403</v>
          </cell>
          <cell r="B274">
            <v>313001000509</v>
          </cell>
          <cell r="C274">
            <v>403</v>
          </cell>
        </row>
        <row r="275">
          <cell r="A275">
            <v>408</v>
          </cell>
          <cell r="B275">
            <v>313001009263</v>
          </cell>
          <cell r="C275">
            <v>408</v>
          </cell>
        </row>
        <row r="276">
          <cell r="A276">
            <v>414</v>
          </cell>
          <cell r="B276">
            <v>313001009409</v>
          </cell>
          <cell r="C276">
            <v>414</v>
          </cell>
        </row>
        <row r="277">
          <cell r="A277">
            <v>440</v>
          </cell>
          <cell r="B277">
            <v>313001012957</v>
          </cell>
          <cell r="C277">
            <v>440</v>
          </cell>
        </row>
        <row r="278">
          <cell r="A278">
            <v>459</v>
          </cell>
          <cell r="B278">
            <v>313001013261</v>
          </cell>
          <cell r="C278">
            <v>459</v>
          </cell>
        </row>
        <row r="279">
          <cell r="A279">
            <v>462</v>
          </cell>
          <cell r="B279">
            <v>313001013309</v>
          </cell>
          <cell r="C279">
            <v>462</v>
          </cell>
        </row>
        <row r="280">
          <cell r="A280">
            <v>464</v>
          </cell>
          <cell r="B280">
            <v>313001013325</v>
          </cell>
          <cell r="C280">
            <v>464</v>
          </cell>
        </row>
        <row r="281">
          <cell r="A281">
            <v>466</v>
          </cell>
          <cell r="B281">
            <v>313001013341</v>
          </cell>
          <cell r="C281">
            <v>466</v>
          </cell>
        </row>
        <row r="282">
          <cell r="A282">
            <v>497</v>
          </cell>
          <cell r="B282">
            <v>413001008008</v>
          </cell>
          <cell r="C282">
            <v>497</v>
          </cell>
        </row>
        <row r="283">
          <cell r="A283">
            <v>545</v>
          </cell>
          <cell r="B283">
            <v>313001014011</v>
          </cell>
          <cell r="C283">
            <v>545</v>
          </cell>
        </row>
        <row r="284">
          <cell r="A284">
            <v>622</v>
          </cell>
          <cell r="B284">
            <v>313001028021</v>
          </cell>
          <cell r="C284">
            <v>622</v>
          </cell>
        </row>
        <row r="285">
          <cell r="A285">
            <v>656</v>
          </cell>
          <cell r="B285">
            <v>313001028314</v>
          </cell>
          <cell r="C285">
            <v>656</v>
          </cell>
        </row>
        <row r="286">
          <cell r="A286">
            <v>354</v>
          </cell>
          <cell r="B286">
            <v>313001008402</v>
          </cell>
          <cell r="C286">
            <v>354</v>
          </cell>
        </row>
        <row r="287">
          <cell r="A287">
            <v>336</v>
          </cell>
          <cell r="B287">
            <v>313001007627</v>
          </cell>
          <cell r="C287">
            <v>336</v>
          </cell>
        </row>
        <row r="288">
          <cell r="A288">
            <v>364</v>
          </cell>
          <cell r="B288">
            <v>313001008526</v>
          </cell>
          <cell r="C288">
            <v>364</v>
          </cell>
        </row>
        <row r="289">
          <cell r="A289">
            <v>311</v>
          </cell>
          <cell r="B289">
            <v>313001006639</v>
          </cell>
          <cell r="C289">
            <v>311</v>
          </cell>
        </row>
        <row r="290">
          <cell r="A290">
            <v>522</v>
          </cell>
          <cell r="B290">
            <v>313001013597</v>
          </cell>
          <cell r="C290">
            <v>522</v>
          </cell>
        </row>
        <row r="291">
          <cell r="A291">
            <v>723</v>
          </cell>
          <cell r="B291">
            <v>313001029183</v>
          </cell>
          <cell r="C291">
            <v>723</v>
          </cell>
        </row>
        <row r="292">
          <cell r="A292">
            <v>554</v>
          </cell>
          <cell r="B292">
            <v>313001028322</v>
          </cell>
          <cell r="C292">
            <v>554</v>
          </cell>
        </row>
        <row r="293">
          <cell r="A293">
            <v>805</v>
          </cell>
          <cell r="B293">
            <v>-313001029558</v>
          </cell>
          <cell r="C293">
            <v>805</v>
          </cell>
        </row>
        <row r="294">
          <cell r="A294">
            <v>465</v>
          </cell>
          <cell r="B294">
            <v>313001013333</v>
          </cell>
          <cell r="C294">
            <v>465</v>
          </cell>
        </row>
        <row r="295">
          <cell r="A295">
            <v>394</v>
          </cell>
          <cell r="B295">
            <v>313001012701</v>
          </cell>
          <cell r="C295">
            <v>394</v>
          </cell>
        </row>
        <row r="296">
          <cell r="A296">
            <v>720</v>
          </cell>
          <cell r="B296">
            <v>313001029051</v>
          </cell>
          <cell r="C296">
            <v>720</v>
          </cell>
        </row>
        <row r="297">
          <cell r="A297">
            <v>798</v>
          </cell>
          <cell r="B297">
            <v>313001029507</v>
          </cell>
          <cell r="C297">
            <v>798</v>
          </cell>
        </row>
        <row r="298">
          <cell r="A298">
            <v>808</v>
          </cell>
          <cell r="B298">
            <v>313001029388</v>
          </cell>
          <cell r="C298">
            <v>808</v>
          </cell>
        </row>
        <row r="299">
          <cell r="A299">
            <v>259</v>
          </cell>
          <cell r="B299">
            <v>313001003095</v>
          </cell>
          <cell r="C299">
            <v>259</v>
          </cell>
        </row>
        <row r="300">
          <cell r="A300">
            <v>396</v>
          </cell>
          <cell r="B300">
            <v>313001009085</v>
          </cell>
          <cell r="C300">
            <v>396</v>
          </cell>
        </row>
        <row r="301">
          <cell r="A301">
            <v>463</v>
          </cell>
          <cell r="B301">
            <v>313001013317</v>
          </cell>
          <cell r="C301">
            <v>463</v>
          </cell>
        </row>
        <row r="302">
          <cell r="A302">
            <v>515</v>
          </cell>
          <cell r="B302">
            <v>313001013848</v>
          </cell>
          <cell r="C302">
            <v>515</v>
          </cell>
        </row>
        <row r="303">
          <cell r="A303">
            <v>437</v>
          </cell>
          <cell r="B303">
            <v>313001012892</v>
          </cell>
          <cell r="C303">
            <v>437</v>
          </cell>
        </row>
        <row r="304">
          <cell r="A304">
            <v>848</v>
          </cell>
          <cell r="B304">
            <v>313001029922</v>
          </cell>
          <cell r="C304">
            <v>848</v>
          </cell>
        </row>
        <row r="305">
          <cell r="A305">
            <v>856</v>
          </cell>
          <cell r="B305">
            <v>313001029957</v>
          </cell>
          <cell r="C305">
            <v>856</v>
          </cell>
        </row>
        <row r="306">
          <cell r="A306">
            <v>846</v>
          </cell>
          <cell r="B306">
            <v>313001029906</v>
          </cell>
          <cell r="C306">
            <v>846</v>
          </cell>
        </row>
        <row r="307">
          <cell r="A307">
            <v>806</v>
          </cell>
          <cell r="B307">
            <v>313001029353</v>
          </cell>
          <cell r="C307">
            <v>806</v>
          </cell>
        </row>
        <row r="308">
          <cell r="A308">
            <v>630</v>
          </cell>
          <cell r="B308">
            <v>313001028789</v>
          </cell>
          <cell r="C308">
            <v>630</v>
          </cell>
        </row>
        <row r="309">
          <cell r="A309">
            <v>260</v>
          </cell>
          <cell r="B309">
            <v>313001003117</v>
          </cell>
          <cell r="C309">
            <v>260</v>
          </cell>
        </row>
        <row r="310">
          <cell r="A310">
            <v>263</v>
          </cell>
          <cell r="B310">
            <v>313001003834</v>
          </cell>
          <cell r="C310">
            <v>263</v>
          </cell>
        </row>
        <row r="311">
          <cell r="A311">
            <v>276</v>
          </cell>
          <cell r="B311">
            <v>313001005098</v>
          </cell>
          <cell r="C311">
            <v>276</v>
          </cell>
        </row>
        <row r="312">
          <cell r="A312">
            <v>298</v>
          </cell>
          <cell r="B312">
            <v>313001005845</v>
          </cell>
          <cell r="C312">
            <v>298</v>
          </cell>
        </row>
        <row r="313">
          <cell r="A313">
            <v>313</v>
          </cell>
          <cell r="B313">
            <v>313001006698</v>
          </cell>
          <cell r="C313">
            <v>313</v>
          </cell>
        </row>
        <row r="314">
          <cell r="A314">
            <v>314</v>
          </cell>
          <cell r="B314">
            <v>313001006701</v>
          </cell>
          <cell r="C314">
            <v>314</v>
          </cell>
        </row>
        <row r="315">
          <cell r="A315">
            <v>315</v>
          </cell>
          <cell r="B315">
            <v>313001006736</v>
          </cell>
          <cell r="C315">
            <v>315</v>
          </cell>
        </row>
        <row r="316">
          <cell r="A316">
            <v>327</v>
          </cell>
          <cell r="B316">
            <v>313001007244</v>
          </cell>
          <cell r="C316">
            <v>327</v>
          </cell>
        </row>
        <row r="317">
          <cell r="A317">
            <v>335</v>
          </cell>
          <cell r="B317">
            <v>313001007619</v>
          </cell>
          <cell r="C317">
            <v>335</v>
          </cell>
        </row>
        <row r="318">
          <cell r="A318">
            <v>366</v>
          </cell>
          <cell r="B318">
            <v>313001008542</v>
          </cell>
          <cell r="C318">
            <v>366</v>
          </cell>
        </row>
        <row r="319">
          <cell r="A319">
            <v>370</v>
          </cell>
          <cell r="B319">
            <v>313001008585</v>
          </cell>
          <cell r="C319">
            <v>370</v>
          </cell>
        </row>
        <row r="320">
          <cell r="A320">
            <v>386</v>
          </cell>
          <cell r="B320">
            <v>313001008933</v>
          </cell>
          <cell r="C320">
            <v>386</v>
          </cell>
        </row>
        <row r="321">
          <cell r="A321">
            <v>387</v>
          </cell>
          <cell r="B321">
            <v>313001008941</v>
          </cell>
          <cell r="C321">
            <v>387</v>
          </cell>
        </row>
        <row r="322">
          <cell r="A322">
            <v>393</v>
          </cell>
          <cell r="B322">
            <v>313001009034</v>
          </cell>
          <cell r="C322">
            <v>393</v>
          </cell>
        </row>
        <row r="323">
          <cell r="A323">
            <v>417</v>
          </cell>
          <cell r="B323">
            <v>313001012264</v>
          </cell>
          <cell r="C323">
            <v>417</v>
          </cell>
        </row>
        <row r="324">
          <cell r="A324">
            <v>418</v>
          </cell>
          <cell r="B324">
            <v>313001012281</v>
          </cell>
          <cell r="C324">
            <v>418</v>
          </cell>
        </row>
        <row r="325">
          <cell r="A325">
            <v>420</v>
          </cell>
          <cell r="B325">
            <v>313001012515</v>
          </cell>
          <cell r="C325">
            <v>420</v>
          </cell>
        </row>
        <row r="326">
          <cell r="A326">
            <v>422</v>
          </cell>
          <cell r="B326">
            <v>313001012540</v>
          </cell>
          <cell r="C326">
            <v>422</v>
          </cell>
        </row>
        <row r="327">
          <cell r="A327">
            <v>433</v>
          </cell>
          <cell r="B327">
            <v>313001012833</v>
          </cell>
          <cell r="C327">
            <v>433</v>
          </cell>
        </row>
        <row r="328">
          <cell r="A328">
            <v>436</v>
          </cell>
          <cell r="B328">
            <v>313001012876</v>
          </cell>
          <cell r="C328">
            <v>436</v>
          </cell>
        </row>
        <row r="329">
          <cell r="A329">
            <v>439</v>
          </cell>
          <cell r="B329">
            <v>313001012931</v>
          </cell>
          <cell r="C329">
            <v>439</v>
          </cell>
        </row>
        <row r="330">
          <cell r="A330">
            <v>450</v>
          </cell>
          <cell r="B330">
            <v>313001013091</v>
          </cell>
          <cell r="C330">
            <v>450</v>
          </cell>
        </row>
        <row r="331">
          <cell r="A331">
            <v>474</v>
          </cell>
          <cell r="B331">
            <v>313001013422</v>
          </cell>
          <cell r="C331">
            <v>474</v>
          </cell>
        </row>
        <row r="332">
          <cell r="A332">
            <v>475</v>
          </cell>
          <cell r="B332">
            <v>313001013431</v>
          </cell>
          <cell r="C332">
            <v>475</v>
          </cell>
        </row>
        <row r="333">
          <cell r="A333">
            <v>476</v>
          </cell>
          <cell r="B333">
            <v>313001013635</v>
          </cell>
          <cell r="C333">
            <v>476</v>
          </cell>
        </row>
        <row r="334">
          <cell r="A334">
            <v>477</v>
          </cell>
          <cell r="B334">
            <v>313001013457</v>
          </cell>
          <cell r="C334">
            <v>477</v>
          </cell>
        </row>
        <row r="335">
          <cell r="A335">
            <v>478</v>
          </cell>
          <cell r="B335">
            <v>313001013465</v>
          </cell>
          <cell r="C335">
            <v>478</v>
          </cell>
        </row>
        <row r="336">
          <cell r="A336">
            <v>480</v>
          </cell>
          <cell r="B336">
            <v>313001013481</v>
          </cell>
          <cell r="C336">
            <v>480</v>
          </cell>
        </row>
        <row r="337">
          <cell r="A337">
            <v>481</v>
          </cell>
          <cell r="B337">
            <v>313001013490</v>
          </cell>
          <cell r="C337">
            <v>481</v>
          </cell>
        </row>
        <row r="338">
          <cell r="A338">
            <v>486</v>
          </cell>
          <cell r="B338">
            <v>313001013546</v>
          </cell>
          <cell r="C338">
            <v>486</v>
          </cell>
        </row>
        <row r="339">
          <cell r="A339">
            <v>488</v>
          </cell>
          <cell r="B339">
            <v>313001013571</v>
          </cell>
          <cell r="C339">
            <v>488</v>
          </cell>
        </row>
        <row r="340">
          <cell r="A340">
            <v>495</v>
          </cell>
          <cell r="B340">
            <v>413001007630</v>
          </cell>
          <cell r="C340">
            <v>495</v>
          </cell>
        </row>
        <row r="341">
          <cell r="A341">
            <v>498</v>
          </cell>
          <cell r="B341">
            <v>413001008024</v>
          </cell>
          <cell r="C341">
            <v>498</v>
          </cell>
        </row>
        <row r="342">
          <cell r="A342">
            <v>500</v>
          </cell>
          <cell r="B342">
            <v>413001007648</v>
          </cell>
          <cell r="C342">
            <v>500</v>
          </cell>
        </row>
        <row r="343">
          <cell r="A343">
            <v>524</v>
          </cell>
          <cell r="B343">
            <v>313001013643</v>
          </cell>
          <cell r="C343">
            <v>524</v>
          </cell>
        </row>
        <row r="344">
          <cell r="A344">
            <v>529</v>
          </cell>
          <cell r="B344">
            <v>313001013791</v>
          </cell>
          <cell r="C344">
            <v>529</v>
          </cell>
        </row>
        <row r="345">
          <cell r="A345">
            <v>530</v>
          </cell>
          <cell r="B345">
            <v>313001013775</v>
          </cell>
          <cell r="C345">
            <v>530</v>
          </cell>
        </row>
        <row r="346">
          <cell r="A346">
            <v>537</v>
          </cell>
          <cell r="B346">
            <v>313001013856</v>
          </cell>
          <cell r="C346">
            <v>537</v>
          </cell>
        </row>
        <row r="347">
          <cell r="A347">
            <v>544</v>
          </cell>
          <cell r="B347">
            <v>113001012583</v>
          </cell>
          <cell r="C347">
            <v>544</v>
          </cell>
        </row>
        <row r="348">
          <cell r="A348">
            <v>557</v>
          </cell>
          <cell r="B348">
            <v>313001027067</v>
          </cell>
          <cell r="C348">
            <v>557</v>
          </cell>
        </row>
        <row r="349">
          <cell r="A349">
            <v>567</v>
          </cell>
          <cell r="B349">
            <v>313001027202</v>
          </cell>
          <cell r="C349">
            <v>567</v>
          </cell>
        </row>
        <row r="350">
          <cell r="A350">
            <v>573</v>
          </cell>
          <cell r="B350">
            <v>313001027229</v>
          </cell>
          <cell r="C350">
            <v>573</v>
          </cell>
        </row>
        <row r="351">
          <cell r="A351">
            <v>580</v>
          </cell>
          <cell r="B351">
            <v>313001027288</v>
          </cell>
          <cell r="C351">
            <v>580</v>
          </cell>
        </row>
        <row r="352">
          <cell r="A352">
            <v>582</v>
          </cell>
          <cell r="B352">
            <v>313001027296</v>
          </cell>
          <cell r="C352">
            <v>582</v>
          </cell>
        </row>
        <row r="353">
          <cell r="A353">
            <v>604</v>
          </cell>
          <cell r="B353">
            <v>313001027997</v>
          </cell>
          <cell r="C353">
            <v>604</v>
          </cell>
        </row>
        <row r="354">
          <cell r="A354">
            <v>608</v>
          </cell>
          <cell r="B354">
            <v>313001028692</v>
          </cell>
          <cell r="C354">
            <v>608</v>
          </cell>
        </row>
        <row r="355">
          <cell r="A355">
            <v>610</v>
          </cell>
          <cell r="B355">
            <v>313001028039</v>
          </cell>
          <cell r="C355">
            <v>610</v>
          </cell>
        </row>
        <row r="356">
          <cell r="A356">
            <v>618</v>
          </cell>
          <cell r="B356">
            <v>313001028098</v>
          </cell>
          <cell r="C356">
            <v>618</v>
          </cell>
        </row>
        <row r="357">
          <cell r="A357">
            <v>619</v>
          </cell>
          <cell r="B357">
            <v>313001028101</v>
          </cell>
          <cell r="C357">
            <v>619</v>
          </cell>
        </row>
        <row r="358">
          <cell r="A358">
            <v>629</v>
          </cell>
          <cell r="B358">
            <v>313001027989</v>
          </cell>
          <cell r="C358">
            <v>629</v>
          </cell>
        </row>
        <row r="359">
          <cell r="A359">
            <v>320</v>
          </cell>
          <cell r="B359">
            <v>313001007040</v>
          </cell>
          <cell r="C359">
            <v>320</v>
          </cell>
        </row>
        <row r="360">
          <cell r="A360">
            <v>534</v>
          </cell>
          <cell r="B360">
            <v>313001013937</v>
          </cell>
          <cell r="C360">
            <v>534</v>
          </cell>
        </row>
        <row r="361">
          <cell r="A361">
            <v>578</v>
          </cell>
          <cell r="B361">
            <v>313001027261</v>
          </cell>
          <cell r="C361">
            <v>578</v>
          </cell>
        </row>
        <row r="362">
          <cell r="A362">
            <v>581</v>
          </cell>
          <cell r="B362">
            <v>313001028012</v>
          </cell>
          <cell r="C362">
            <v>581</v>
          </cell>
        </row>
        <row r="363">
          <cell r="A363">
            <v>290</v>
          </cell>
          <cell r="B363">
            <v>313001005632</v>
          </cell>
          <cell r="C363">
            <v>290</v>
          </cell>
        </row>
        <row r="364">
          <cell r="A364">
            <v>719</v>
          </cell>
          <cell r="B364">
            <v>313001029060</v>
          </cell>
          <cell r="C364">
            <v>719</v>
          </cell>
        </row>
        <row r="365">
          <cell r="A365">
            <v>321</v>
          </cell>
          <cell r="B365">
            <v>313001007058</v>
          </cell>
          <cell r="C365">
            <v>321</v>
          </cell>
        </row>
        <row r="366">
          <cell r="A366">
            <v>725</v>
          </cell>
          <cell r="B366">
            <v>313001029213</v>
          </cell>
          <cell r="C366">
            <v>725</v>
          </cell>
        </row>
        <row r="367">
          <cell r="A367">
            <v>727</v>
          </cell>
          <cell r="B367">
            <v>313001029205</v>
          </cell>
          <cell r="C367">
            <v>727</v>
          </cell>
        </row>
        <row r="368">
          <cell r="A368">
            <v>233</v>
          </cell>
          <cell r="B368">
            <v>313001001050</v>
          </cell>
          <cell r="C368">
            <v>233</v>
          </cell>
        </row>
        <row r="369">
          <cell r="A369">
            <v>528</v>
          </cell>
          <cell r="B369">
            <v>313001013805</v>
          </cell>
          <cell r="C369">
            <v>528</v>
          </cell>
        </row>
        <row r="370">
          <cell r="A370">
            <v>748</v>
          </cell>
          <cell r="B370">
            <v>313001029337</v>
          </cell>
          <cell r="C370">
            <v>748</v>
          </cell>
        </row>
        <row r="371">
          <cell r="A371">
            <v>359</v>
          </cell>
          <cell r="B371">
            <v>313001006485</v>
          </cell>
          <cell r="C371">
            <v>359</v>
          </cell>
        </row>
        <row r="372">
          <cell r="A372">
            <v>536</v>
          </cell>
          <cell r="B372">
            <v>313001013945</v>
          </cell>
          <cell r="C372">
            <v>536</v>
          </cell>
        </row>
        <row r="373">
          <cell r="A373">
            <v>816</v>
          </cell>
          <cell r="B373">
            <v>313001029540</v>
          </cell>
          <cell r="C373">
            <v>816</v>
          </cell>
        </row>
        <row r="374">
          <cell r="A374">
            <v>817</v>
          </cell>
          <cell r="B374">
            <v>313001029531</v>
          </cell>
          <cell r="C374">
            <v>817</v>
          </cell>
        </row>
        <row r="375">
          <cell r="A375">
            <v>419</v>
          </cell>
          <cell r="B375">
            <v>313001012353</v>
          </cell>
          <cell r="C375">
            <v>419</v>
          </cell>
        </row>
        <row r="376">
          <cell r="A376">
            <v>526</v>
          </cell>
          <cell r="B376">
            <v>313001013651</v>
          </cell>
          <cell r="C376">
            <v>526</v>
          </cell>
        </row>
        <row r="377">
          <cell r="A377">
            <v>620</v>
          </cell>
          <cell r="B377">
            <v>313001028829</v>
          </cell>
          <cell r="C377">
            <v>620</v>
          </cell>
        </row>
        <row r="378">
          <cell r="A378">
            <v>642</v>
          </cell>
          <cell r="B378">
            <v>313001028811</v>
          </cell>
          <cell r="C378">
            <v>642</v>
          </cell>
        </row>
        <row r="379">
          <cell r="A379">
            <v>819</v>
          </cell>
          <cell r="B379">
            <v>313001029680</v>
          </cell>
          <cell r="C379">
            <v>819</v>
          </cell>
        </row>
        <row r="380">
          <cell r="A380">
            <v>820</v>
          </cell>
          <cell r="B380">
            <v>313001029655</v>
          </cell>
          <cell r="C380">
            <v>820</v>
          </cell>
        </row>
        <row r="381">
          <cell r="A381">
            <v>821</v>
          </cell>
          <cell r="B381">
            <v>313001029698</v>
          </cell>
          <cell r="C381">
            <v>821</v>
          </cell>
        </row>
        <row r="382">
          <cell r="A382">
            <v>822</v>
          </cell>
          <cell r="B382">
            <v>313001029752</v>
          </cell>
          <cell r="C382">
            <v>822</v>
          </cell>
        </row>
        <row r="383">
          <cell r="A383">
            <v>823</v>
          </cell>
          <cell r="B383">
            <v>313001029728</v>
          </cell>
          <cell r="C383">
            <v>823</v>
          </cell>
        </row>
        <row r="384">
          <cell r="A384">
            <v>824</v>
          </cell>
          <cell r="B384">
            <v>313001029736</v>
          </cell>
          <cell r="C384">
            <v>824</v>
          </cell>
        </row>
        <row r="385">
          <cell r="A385">
            <v>825</v>
          </cell>
          <cell r="B385">
            <v>313001029701</v>
          </cell>
          <cell r="C385">
            <v>825</v>
          </cell>
        </row>
        <row r="386">
          <cell r="A386">
            <v>207</v>
          </cell>
          <cell r="B386">
            <v>313001000142</v>
          </cell>
          <cell r="C386">
            <v>207</v>
          </cell>
        </row>
        <row r="387">
          <cell r="A387">
            <v>283</v>
          </cell>
          <cell r="B387">
            <v>313001005276</v>
          </cell>
          <cell r="C387">
            <v>283</v>
          </cell>
        </row>
        <row r="388">
          <cell r="A388">
            <v>611</v>
          </cell>
          <cell r="B388">
            <v>313001028110</v>
          </cell>
          <cell r="C388">
            <v>611</v>
          </cell>
        </row>
        <row r="389">
          <cell r="A389">
            <v>485</v>
          </cell>
          <cell r="B389">
            <v>313001013538</v>
          </cell>
          <cell r="C389">
            <v>485</v>
          </cell>
        </row>
        <row r="390">
          <cell r="A390">
            <v>574</v>
          </cell>
          <cell r="B390">
            <v>313001027237</v>
          </cell>
          <cell r="C390">
            <v>574</v>
          </cell>
        </row>
        <row r="391">
          <cell r="A391">
            <v>489</v>
          </cell>
          <cell r="B391">
            <v>313001013589</v>
          </cell>
          <cell r="C391">
            <v>489</v>
          </cell>
        </row>
        <row r="392">
          <cell r="A392">
            <v>274</v>
          </cell>
          <cell r="B392">
            <v>313001004857</v>
          </cell>
          <cell r="C392">
            <v>274</v>
          </cell>
        </row>
        <row r="393">
          <cell r="A393">
            <v>310</v>
          </cell>
          <cell r="B393">
            <v>313001006621</v>
          </cell>
          <cell r="C393">
            <v>310</v>
          </cell>
        </row>
        <row r="394">
          <cell r="A394">
            <v>827</v>
          </cell>
          <cell r="B394">
            <v>313001029710</v>
          </cell>
          <cell r="C394">
            <v>827</v>
          </cell>
        </row>
        <row r="395">
          <cell r="A395">
            <v>841</v>
          </cell>
          <cell r="B395">
            <v>313001029868</v>
          </cell>
          <cell r="C395">
            <v>841</v>
          </cell>
        </row>
        <row r="396">
          <cell r="A396">
            <v>621</v>
          </cell>
          <cell r="B396">
            <v>313001028055</v>
          </cell>
          <cell r="C396">
            <v>621</v>
          </cell>
        </row>
        <row r="397">
          <cell r="A397">
            <v>829</v>
          </cell>
          <cell r="B397">
            <v>313001029817</v>
          </cell>
          <cell r="C397">
            <v>829</v>
          </cell>
        </row>
        <row r="398">
          <cell r="A398">
            <v>855</v>
          </cell>
          <cell r="B398">
            <v>313001029965</v>
          </cell>
          <cell r="C398">
            <v>855</v>
          </cell>
        </row>
        <row r="399">
          <cell r="A399">
            <v>844</v>
          </cell>
          <cell r="B399">
            <v>313001029884</v>
          </cell>
          <cell r="C399">
            <v>844</v>
          </cell>
        </row>
        <row r="400">
          <cell r="A400">
            <v>836</v>
          </cell>
          <cell r="B400">
            <v>313001029833</v>
          </cell>
          <cell r="C400">
            <v>836</v>
          </cell>
        </row>
        <row r="401">
          <cell r="A401">
            <v>834</v>
          </cell>
          <cell r="B401">
            <v>313001029671</v>
          </cell>
          <cell r="C401">
            <v>834</v>
          </cell>
        </row>
        <row r="402">
          <cell r="A402">
            <v>721</v>
          </cell>
          <cell r="B402">
            <v>313001029116</v>
          </cell>
          <cell r="C402">
            <v>721</v>
          </cell>
        </row>
        <row r="403">
          <cell r="A403">
            <v>849</v>
          </cell>
          <cell r="B403">
            <v>313001029973</v>
          </cell>
          <cell r="C403">
            <v>849</v>
          </cell>
        </row>
        <row r="404">
          <cell r="A404">
            <v>847</v>
          </cell>
          <cell r="B404">
            <v>313001029981</v>
          </cell>
          <cell r="C404">
            <v>847</v>
          </cell>
        </row>
        <row r="405">
          <cell r="A405">
            <v>843</v>
          </cell>
          <cell r="B405">
            <v>313001029876</v>
          </cell>
          <cell r="C405">
            <v>843</v>
          </cell>
        </row>
        <row r="406">
          <cell r="A406">
            <v>205</v>
          </cell>
          <cell r="B406">
            <v>313001000045</v>
          </cell>
          <cell r="C406">
            <v>205</v>
          </cell>
        </row>
        <row r="407">
          <cell r="A407">
            <v>211</v>
          </cell>
          <cell r="B407">
            <v>313001000215</v>
          </cell>
          <cell r="C407">
            <v>211</v>
          </cell>
        </row>
        <row r="408">
          <cell r="A408">
            <v>222</v>
          </cell>
          <cell r="B408">
            <v>313001000592</v>
          </cell>
          <cell r="C408">
            <v>222</v>
          </cell>
        </row>
        <row r="409">
          <cell r="A409">
            <v>227</v>
          </cell>
          <cell r="B409">
            <v>313001000916</v>
          </cell>
          <cell r="C409">
            <v>227</v>
          </cell>
        </row>
        <row r="410">
          <cell r="A410">
            <v>231</v>
          </cell>
          <cell r="B410">
            <v>313001000975</v>
          </cell>
          <cell r="C410">
            <v>231</v>
          </cell>
        </row>
        <row r="411">
          <cell r="A411">
            <v>234</v>
          </cell>
          <cell r="B411">
            <v>313001001068</v>
          </cell>
          <cell r="C411">
            <v>234</v>
          </cell>
        </row>
        <row r="412">
          <cell r="A412">
            <v>235</v>
          </cell>
          <cell r="B412">
            <v>313001001076</v>
          </cell>
          <cell r="C412">
            <v>235</v>
          </cell>
        </row>
        <row r="413">
          <cell r="A413">
            <v>239</v>
          </cell>
          <cell r="B413">
            <v>313001001165</v>
          </cell>
          <cell r="C413">
            <v>239</v>
          </cell>
        </row>
        <row r="414">
          <cell r="A414">
            <v>250</v>
          </cell>
          <cell r="B414">
            <v>313001002277</v>
          </cell>
          <cell r="C414">
            <v>250</v>
          </cell>
        </row>
        <row r="415">
          <cell r="A415">
            <v>264</v>
          </cell>
          <cell r="B415">
            <v>313001003842</v>
          </cell>
          <cell r="C415">
            <v>264</v>
          </cell>
        </row>
        <row r="416">
          <cell r="A416">
            <v>278</v>
          </cell>
          <cell r="B416">
            <v>313001005136</v>
          </cell>
          <cell r="C416">
            <v>278</v>
          </cell>
        </row>
        <row r="417">
          <cell r="A417">
            <v>286</v>
          </cell>
          <cell r="B417">
            <v>313001005411</v>
          </cell>
          <cell r="C417">
            <v>286</v>
          </cell>
        </row>
        <row r="418">
          <cell r="A418">
            <v>323</v>
          </cell>
          <cell r="B418">
            <v>313001007074</v>
          </cell>
          <cell r="C418">
            <v>323</v>
          </cell>
        </row>
        <row r="419">
          <cell r="A419">
            <v>329</v>
          </cell>
          <cell r="B419">
            <v>313001007325</v>
          </cell>
          <cell r="C419">
            <v>329</v>
          </cell>
        </row>
        <row r="420">
          <cell r="A420">
            <v>339</v>
          </cell>
          <cell r="B420">
            <v>313001007686</v>
          </cell>
          <cell r="C420">
            <v>339</v>
          </cell>
        </row>
        <row r="421">
          <cell r="A421">
            <v>356</v>
          </cell>
          <cell r="B421">
            <v>313001008429</v>
          </cell>
          <cell r="C421">
            <v>356</v>
          </cell>
        </row>
        <row r="422">
          <cell r="A422">
            <v>378</v>
          </cell>
          <cell r="B422">
            <v>313001008739</v>
          </cell>
          <cell r="C422">
            <v>378</v>
          </cell>
        </row>
        <row r="423">
          <cell r="A423">
            <v>381</v>
          </cell>
          <cell r="B423">
            <v>313001008771</v>
          </cell>
          <cell r="C423">
            <v>381</v>
          </cell>
        </row>
        <row r="424">
          <cell r="A424">
            <v>389</v>
          </cell>
          <cell r="B424">
            <v>313001008984</v>
          </cell>
          <cell r="C424">
            <v>389</v>
          </cell>
        </row>
        <row r="425">
          <cell r="A425">
            <v>395</v>
          </cell>
          <cell r="B425">
            <v>313001009450</v>
          </cell>
          <cell r="C425">
            <v>395</v>
          </cell>
        </row>
        <row r="426">
          <cell r="A426">
            <v>412</v>
          </cell>
          <cell r="B426">
            <v>313001009361</v>
          </cell>
          <cell r="C426">
            <v>412</v>
          </cell>
        </row>
        <row r="427">
          <cell r="A427">
            <v>441</v>
          </cell>
          <cell r="B427">
            <v>313001012973</v>
          </cell>
          <cell r="C427">
            <v>441</v>
          </cell>
        </row>
        <row r="428">
          <cell r="A428">
            <v>453</v>
          </cell>
          <cell r="B428">
            <v>313001013198</v>
          </cell>
          <cell r="C428">
            <v>453</v>
          </cell>
        </row>
        <row r="429">
          <cell r="A429">
            <v>506</v>
          </cell>
          <cell r="B429">
            <v>313001027351</v>
          </cell>
          <cell r="C429">
            <v>506</v>
          </cell>
        </row>
        <row r="430">
          <cell r="A430">
            <v>507</v>
          </cell>
          <cell r="B430">
            <v>313001013619</v>
          </cell>
          <cell r="C430">
            <v>507</v>
          </cell>
        </row>
        <row r="431">
          <cell r="A431">
            <v>550</v>
          </cell>
          <cell r="B431">
            <v>313001013953</v>
          </cell>
          <cell r="C431">
            <v>550</v>
          </cell>
        </row>
        <row r="432">
          <cell r="A432">
            <v>596</v>
          </cell>
          <cell r="B432">
            <v>313001027377</v>
          </cell>
          <cell r="C432">
            <v>596</v>
          </cell>
        </row>
        <row r="433">
          <cell r="A433">
            <v>653</v>
          </cell>
          <cell r="B433">
            <v>313001007163</v>
          </cell>
          <cell r="C433">
            <v>653</v>
          </cell>
        </row>
        <row r="434">
          <cell r="A434">
            <v>655</v>
          </cell>
          <cell r="B434">
            <v>313001028891</v>
          </cell>
          <cell r="C434">
            <v>655</v>
          </cell>
        </row>
        <row r="435">
          <cell r="A435">
            <v>409</v>
          </cell>
          <cell r="B435">
            <v>313001009328</v>
          </cell>
          <cell r="C435">
            <v>409</v>
          </cell>
        </row>
        <row r="436">
          <cell r="A436">
            <v>504</v>
          </cell>
          <cell r="B436">
            <v>313001013601</v>
          </cell>
          <cell r="C436">
            <v>504</v>
          </cell>
        </row>
        <row r="437">
          <cell r="A437">
            <v>435</v>
          </cell>
          <cell r="B437">
            <v>313001012868</v>
          </cell>
          <cell r="C437">
            <v>435</v>
          </cell>
        </row>
        <row r="438">
          <cell r="A438">
            <v>680</v>
          </cell>
          <cell r="B438">
            <v>313001063690</v>
          </cell>
          <cell r="C438">
            <v>680</v>
          </cell>
        </row>
        <row r="439">
          <cell r="A439">
            <v>731</v>
          </cell>
          <cell r="B439">
            <v>313001029124</v>
          </cell>
          <cell r="C439">
            <v>731</v>
          </cell>
        </row>
        <row r="440">
          <cell r="A440">
            <v>625</v>
          </cell>
          <cell r="B440">
            <v>313001013821</v>
          </cell>
          <cell r="C440">
            <v>625</v>
          </cell>
        </row>
        <row r="441">
          <cell r="A441">
            <v>223</v>
          </cell>
          <cell r="B441">
            <v>313001000622</v>
          </cell>
          <cell r="C441">
            <v>223</v>
          </cell>
        </row>
        <row r="442">
          <cell r="A442">
            <v>789</v>
          </cell>
          <cell r="B442">
            <v>313001029523</v>
          </cell>
          <cell r="C442">
            <v>789</v>
          </cell>
        </row>
        <row r="443">
          <cell r="A443">
            <v>722</v>
          </cell>
          <cell r="B443">
            <v>313001029108</v>
          </cell>
          <cell r="C443">
            <v>722</v>
          </cell>
        </row>
        <row r="444">
          <cell r="A444">
            <v>217</v>
          </cell>
          <cell r="B444">
            <v>313001000525</v>
          </cell>
          <cell r="C444">
            <v>217</v>
          </cell>
        </row>
        <row r="445">
          <cell r="A445">
            <v>228</v>
          </cell>
          <cell r="B445">
            <v>313001000924</v>
          </cell>
          <cell r="C445">
            <v>228</v>
          </cell>
        </row>
        <row r="446">
          <cell r="A446">
            <v>850</v>
          </cell>
          <cell r="B446">
            <v>313001030025</v>
          </cell>
          <cell r="C446">
            <v>850</v>
          </cell>
        </row>
        <row r="447">
          <cell r="A447">
            <v>837</v>
          </cell>
          <cell r="B447">
            <v>313001029841</v>
          </cell>
          <cell r="C447">
            <v>837</v>
          </cell>
        </row>
        <row r="448">
          <cell r="A448">
            <v>838</v>
          </cell>
          <cell r="B448">
            <v>313001029647</v>
          </cell>
          <cell r="C448">
            <v>838</v>
          </cell>
        </row>
        <row r="449">
          <cell r="A449">
            <v>349</v>
          </cell>
          <cell r="B449">
            <v>313001008046</v>
          </cell>
          <cell r="C449">
            <v>349</v>
          </cell>
        </row>
        <row r="450">
          <cell r="A450">
            <v>405</v>
          </cell>
          <cell r="B450">
            <v>313001009239</v>
          </cell>
          <cell r="C450">
            <v>405</v>
          </cell>
        </row>
        <row r="451">
          <cell r="A451">
            <v>449</v>
          </cell>
          <cell r="B451">
            <v>313001013082</v>
          </cell>
          <cell r="C451">
            <v>449</v>
          </cell>
        </row>
        <row r="452">
          <cell r="A452">
            <v>505</v>
          </cell>
          <cell r="B452">
            <v>313001013163</v>
          </cell>
          <cell r="C452">
            <v>505</v>
          </cell>
        </row>
        <row r="453">
          <cell r="A453">
            <v>602</v>
          </cell>
          <cell r="B453">
            <v>313001027539</v>
          </cell>
          <cell r="C453">
            <v>602</v>
          </cell>
        </row>
        <row r="454">
          <cell r="A454">
            <v>793</v>
          </cell>
          <cell r="B454">
            <v>313001029451</v>
          </cell>
          <cell r="C454">
            <v>793</v>
          </cell>
        </row>
        <row r="455">
          <cell r="A455">
            <v>852</v>
          </cell>
          <cell r="B455">
            <v>313001029990</v>
          </cell>
          <cell r="C455">
            <v>852</v>
          </cell>
        </row>
        <row r="456">
          <cell r="A456">
            <v>853</v>
          </cell>
          <cell r="B456">
            <v>313001030009</v>
          </cell>
          <cell r="C456">
            <v>853</v>
          </cell>
        </row>
        <row r="457">
          <cell r="A457">
            <v>854</v>
          </cell>
          <cell r="B457">
            <v>313001029931</v>
          </cell>
          <cell r="C457">
            <v>854</v>
          </cell>
        </row>
        <row r="458">
          <cell r="A458">
            <v>859</v>
          </cell>
          <cell r="B458">
            <v>313001030106</v>
          </cell>
          <cell r="C458">
            <v>859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XXXX"/>
      <sheetName val="Hoja3"/>
      <sheetName val="Hoja2"/>
      <sheetName val="COL2015"/>
      <sheetName val="Hoja5"/>
      <sheetName val="Hoja6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ID_
SEDE</v>
          </cell>
          <cell r="B1" t="str">
            <v>PRINCIPAL / SEDE</v>
          </cell>
          <cell r="C1" t="str">
            <v>LOCALIDAD</v>
          </cell>
          <cell r="D1" t="str">
            <v>UNALDE</v>
          </cell>
          <cell r="E1" t="str">
            <v>MODALIDAD / REGIMEN</v>
          </cell>
        </row>
        <row r="2">
          <cell r="A2">
            <v>4</v>
          </cell>
          <cell r="B2" t="str">
            <v xml:space="preserve">PRINCIPAL </v>
          </cell>
          <cell r="C2" t="str">
            <v>DE LA VIRGEN Y TURISTICA</v>
          </cell>
          <cell r="D2" t="str">
            <v>DE LA VIRGEN Y TURISTICA</v>
          </cell>
          <cell r="E2" t="str">
            <v>E. E. Oficial</v>
          </cell>
        </row>
        <row r="3">
          <cell r="A3">
            <v>132</v>
          </cell>
          <cell r="B3" t="str">
            <v>SEDE</v>
          </cell>
          <cell r="C3" t="str">
            <v>DE LA VIRGEN Y TURISTICA</v>
          </cell>
          <cell r="D3" t="str">
            <v>DE LA VIRGEN Y TURISTICA</v>
          </cell>
          <cell r="E3" t="str">
            <v>E. E. Oficial</v>
          </cell>
        </row>
        <row r="4">
          <cell r="A4">
            <v>9</v>
          </cell>
          <cell r="B4" t="str">
            <v xml:space="preserve">PRINCIPAL </v>
          </cell>
          <cell r="C4" t="str">
            <v>DE LA VIRGEN Y TURISTICA</v>
          </cell>
          <cell r="D4" t="str">
            <v>RURAL</v>
          </cell>
          <cell r="E4" t="str">
            <v>E. E. Oficial</v>
          </cell>
        </row>
        <row r="5">
          <cell r="A5">
            <v>166</v>
          </cell>
          <cell r="B5" t="str">
            <v>SEDE</v>
          </cell>
          <cell r="C5" t="str">
            <v>DE LA VIRGEN Y TURISTICA</v>
          </cell>
          <cell r="D5" t="str">
            <v>RURAL</v>
          </cell>
          <cell r="E5" t="str">
            <v>E. E. Oficial</v>
          </cell>
        </row>
        <row r="6">
          <cell r="A6">
            <v>182</v>
          </cell>
          <cell r="B6" t="str">
            <v>SEDE</v>
          </cell>
          <cell r="C6" t="str">
            <v>DE LA VIRGEN Y TURISTICA</v>
          </cell>
          <cell r="D6" t="str">
            <v>RURAL</v>
          </cell>
          <cell r="E6" t="str">
            <v>E. E. Oficial</v>
          </cell>
        </row>
        <row r="7">
          <cell r="A7">
            <v>11</v>
          </cell>
          <cell r="B7" t="str">
            <v xml:space="preserve">PRINCIPAL </v>
          </cell>
          <cell r="C7" t="str">
            <v>HISTORICA Y CARIBE NORTE</v>
          </cell>
          <cell r="D7" t="str">
            <v>SANTA RITA</v>
          </cell>
          <cell r="E7" t="str">
            <v>E. E. Oficial</v>
          </cell>
        </row>
        <row r="8">
          <cell r="A8">
            <v>102</v>
          </cell>
          <cell r="B8" t="str">
            <v>SEDE</v>
          </cell>
          <cell r="C8" t="str">
            <v>HISTORICA Y CARIBE NORTE</v>
          </cell>
          <cell r="D8" t="str">
            <v>SANTA RITA</v>
          </cell>
          <cell r="E8" t="str">
            <v>E. E. Oficial</v>
          </cell>
        </row>
        <row r="9">
          <cell r="A9">
            <v>5</v>
          </cell>
          <cell r="B9" t="str">
            <v>SEDE</v>
          </cell>
          <cell r="C9" t="str">
            <v>HISTORICA Y CARIBE NORTE</v>
          </cell>
          <cell r="D9" t="str">
            <v>SANTA RITA</v>
          </cell>
          <cell r="E9" t="str">
            <v>E. E. Oficial</v>
          </cell>
        </row>
        <row r="10">
          <cell r="A10">
            <v>18</v>
          </cell>
          <cell r="B10" t="str">
            <v xml:space="preserve">PRINCIPAL </v>
          </cell>
          <cell r="C10" t="str">
            <v>DE LA VIRGEN Y TURISTICA</v>
          </cell>
          <cell r="D10" t="str">
            <v>DE LA VIRGEN Y TURISTICA</v>
          </cell>
          <cell r="E10" t="str">
            <v>E. E. Oficial</v>
          </cell>
        </row>
        <row r="11">
          <cell r="A11">
            <v>22</v>
          </cell>
          <cell r="B11" t="str">
            <v xml:space="preserve">PRINCIPAL </v>
          </cell>
          <cell r="C11" t="str">
            <v>INDUSTRIAL Y DE LA BAHIA</v>
          </cell>
          <cell r="D11" t="str">
            <v>INDUSTRIAL Y DE LA BAHIA</v>
          </cell>
          <cell r="E11" t="str">
            <v>E. E. Oficial</v>
          </cell>
        </row>
        <row r="12">
          <cell r="A12">
            <v>24</v>
          </cell>
          <cell r="B12" t="str">
            <v xml:space="preserve">PRINCIPAL </v>
          </cell>
          <cell r="C12" t="str">
            <v>INDUSTRIAL Y DE LA BAHIA</v>
          </cell>
          <cell r="D12" t="str">
            <v>INDUSTRIAL Y DE LA BAHIA</v>
          </cell>
          <cell r="E12" t="str">
            <v>E. E. Oficial</v>
          </cell>
        </row>
        <row r="13">
          <cell r="A13">
            <v>67</v>
          </cell>
          <cell r="B13" t="str">
            <v>SEDE</v>
          </cell>
          <cell r="C13" t="str">
            <v>INDUSTRIAL Y DE LA BAHIA</v>
          </cell>
          <cell r="D13" t="str">
            <v>INDUSTRIAL Y DE LA BAHIA</v>
          </cell>
          <cell r="E13" t="str">
            <v>E. E. Oficial</v>
          </cell>
        </row>
        <row r="14">
          <cell r="A14">
            <v>25</v>
          </cell>
          <cell r="B14" t="str">
            <v xml:space="preserve">PRINCIPAL </v>
          </cell>
          <cell r="C14" t="str">
            <v>INDUSTRIAL Y DE LA BAHIA</v>
          </cell>
          <cell r="D14" t="str">
            <v>INDUSTRIAL Y DE LA BAHIA</v>
          </cell>
          <cell r="E14" t="str">
            <v>E. E. Oficial</v>
          </cell>
        </row>
        <row r="15">
          <cell r="A15">
            <v>30</v>
          </cell>
          <cell r="B15" t="str">
            <v xml:space="preserve">PRINCIPAL </v>
          </cell>
          <cell r="C15" t="str">
            <v>INDUSTRIAL Y DE LA BAHIA</v>
          </cell>
          <cell r="D15" t="str">
            <v>INDUSTRIAL Y DE LA BAHIA</v>
          </cell>
          <cell r="E15" t="str">
            <v>E. E. Oficial</v>
          </cell>
        </row>
        <row r="16">
          <cell r="A16">
            <v>31</v>
          </cell>
          <cell r="B16" t="str">
            <v xml:space="preserve">PRINCIPAL </v>
          </cell>
          <cell r="C16" t="str">
            <v>HISTORICA Y CARIBE NORTE</v>
          </cell>
          <cell r="D16" t="str">
            <v>SANTA RITA</v>
          </cell>
          <cell r="E16" t="str">
            <v>E. E. Oficial</v>
          </cell>
        </row>
        <row r="17">
          <cell r="A17">
            <v>125</v>
          </cell>
          <cell r="B17" t="str">
            <v>SEDE</v>
          </cell>
          <cell r="C17" t="str">
            <v>HISTORICA Y CARIBE NORTE</v>
          </cell>
          <cell r="D17" t="str">
            <v>SANTA RITA</v>
          </cell>
          <cell r="E17" t="str">
            <v>E. E. Oficial</v>
          </cell>
        </row>
        <row r="18">
          <cell r="A18">
            <v>76</v>
          </cell>
          <cell r="B18" t="str">
            <v>SEDE</v>
          </cell>
          <cell r="C18" t="str">
            <v>HISTORICA Y CARIBE NORTE</v>
          </cell>
          <cell r="D18" t="str">
            <v>SANTA RITA</v>
          </cell>
          <cell r="E18" t="str">
            <v>E. E. Oficial</v>
          </cell>
        </row>
        <row r="19">
          <cell r="A19">
            <v>69</v>
          </cell>
          <cell r="B19" t="str">
            <v>SEDE</v>
          </cell>
          <cell r="C19" t="str">
            <v>HISTORICA Y CARIBE NORTE</v>
          </cell>
          <cell r="D19" t="str">
            <v>SANTA RITA</v>
          </cell>
          <cell r="E19" t="str">
            <v>E. E. Oficial</v>
          </cell>
        </row>
        <row r="20">
          <cell r="A20">
            <v>137</v>
          </cell>
          <cell r="B20" t="str">
            <v>SEDE</v>
          </cell>
          <cell r="C20" t="str">
            <v>HISTORICA Y CARIBE NORTE</v>
          </cell>
          <cell r="D20" t="str">
            <v>SANTA RITA</v>
          </cell>
          <cell r="E20" t="str">
            <v>E. E. Oficial</v>
          </cell>
        </row>
        <row r="21">
          <cell r="A21">
            <v>145</v>
          </cell>
          <cell r="B21" t="str">
            <v>SEDE</v>
          </cell>
          <cell r="C21" t="str">
            <v>HISTORICA Y CARIBE NORTE</v>
          </cell>
          <cell r="D21" t="str">
            <v>SANTA RITA</v>
          </cell>
          <cell r="E21" t="str">
            <v>E. E. Oficial</v>
          </cell>
        </row>
        <row r="22">
          <cell r="A22">
            <v>32</v>
          </cell>
          <cell r="B22" t="str">
            <v xml:space="preserve">PRINCIPAL </v>
          </cell>
          <cell r="C22" t="str">
            <v>DE LA VIRGEN Y TURISTICA</v>
          </cell>
          <cell r="D22" t="str">
            <v>DE LA VIRGEN Y TURISTICA</v>
          </cell>
          <cell r="E22" t="str">
            <v>E. E. Oficial</v>
          </cell>
        </row>
        <row r="23">
          <cell r="A23">
            <v>200</v>
          </cell>
          <cell r="B23" t="str">
            <v>SEDE</v>
          </cell>
          <cell r="C23" t="str">
            <v>DE LA VIRGEN Y TURISTICA</v>
          </cell>
          <cell r="D23" t="str">
            <v>DE LA VIRGEN Y TURISTICA</v>
          </cell>
          <cell r="E23" t="str">
            <v>E. E. Oficial</v>
          </cell>
        </row>
        <row r="24">
          <cell r="A24">
            <v>36</v>
          </cell>
          <cell r="B24" t="str">
            <v xml:space="preserve">PRINCIPAL </v>
          </cell>
          <cell r="C24" t="str">
            <v>DE LA VIRGEN Y TURISTICA</v>
          </cell>
          <cell r="D24" t="str">
            <v>DE LA VIRGEN Y TURISTICA</v>
          </cell>
          <cell r="E24" t="str">
            <v>E. E. Oficial</v>
          </cell>
        </row>
        <row r="25">
          <cell r="A25">
            <v>33</v>
          </cell>
          <cell r="B25" t="str">
            <v>SEDE</v>
          </cell>
          <cell r="C25" t="str">
            <v>DE LA VIRGEN Y TURISTICA</v>
          </cell>
          <cell r="D25" t="str">
            <v>DE LA VIRGEN Y TURISTICA</v>
          </cell>
          <cell r="E25" t="str">
            <v>E. E. Oficial</v>
          </cell>
        </row>
        <row r="26">
          <cell r="A26">
            <v>35</v>
          </cell>
          <cell r="B26" t="str">
            <v>SEDE</v>
          </cell>
          <cell r="C26" t="str">
            <v>DE LA VIRGEN Y TURISTICA</v>
          </cell>
          <cell r="D26" t="str">
            <v>DE LA VIRGEN Y TURISTICA</v>
          </cell>
          <cell r="E26" t="str">
            <v>E. E. Oficial</v>
          </cell>
        </row>
        <row r="27">
          <cell r="A27">
            <v>86</v>
          </cell>
          <cell r="B27" t="str">
            <v>SEDE</v>
          </cell>
          <cell r="C27" t="str">
            <v>DE LA VIRGEN Y TURISTICA</v>
          </cell>
          <cell r="D27" t="str">
            <v>DE LA VIRGEN Y TURISTICA</v>
          </cell>
          <cell r="E27" t="str">
            <v>E. E. Oficial</v>
          </cell>
        </row>
        <row r="28">
          <cell r="A28">
            <v>37</v>
          </cell>
          <cell r="B28" t="str">
            <v xml:space="preserve">PRINCIPAL </v>
          </cell>
          <cell r="C28" t="str">
            <v>HISTORICA Y CARIBE NORTE</v>
          </cell>
          <cell r="D28" t="str">
            <v>SANTA RITA</v>
          </cell>
          <cell r="E28" t="str">
            <v>E. E. Oficial</v>
          </cell>
        </row>
        <row r="29">
          <cell r="A29">
            <v>12</v>
          </cell>
          <cell r="B29" t="str">
            <v>SEDE</v>
          </cell>
          <cell r="C29" t="str">
            <v>HISTORICA Y CARIBE NORTE</v>
          </cell>
          <cell r="D29" t="str">
            <v>SANTA RITA</v>
          </cell>
          <cell r="E29" t="str">
            <v>E. E. Oficial</v>
          </cell>
        </row>
        <row r="30">
          <cell r="A30">
            <v>13</v>
          </cell>
          <cell r="B30" t="str">
            <v>SEDE</v>
          </cell>
          <cell r="C30" t="str">
            <v>HISTORICA Y CARIBE NORTE</v>
          </cell>
          <cell r="D30" t="str">
            <v>SANTA RITA</v>
          </cell>
          <cell r="E30" t="str">
            <v>E. E. Oficial</v>
          </cell>
        </row>
        <row r="31">
          <cell r="A31">
            <v>15</v>
          </cell>
          <cell r="B31" t="str">
            <v>SEDE</v>
          </cell>
          <cell r="C31" t="str">
            <v>HISTORICA Y CARIBE NORTE</v>
          </cell>
          <cell r="D31" t="str">
            <v>SANTA RITA</v>
          </cell>
          <cell r="E31" t="str">
            <v>E. E. Oficial</v>
          </cell>
        </row>
        <row r="32">
          <cell r="A32">
            <v>38</v>
          </cell>
          <cell r="B32" t="str">
            <v xml:space="preserve">PRINCIPAL </v>
          </cell>
          <cell r="C32" t="str">
            <v>INDUSTRIAL Y DE LA BAHIA</v>
          </cell>
          <cell r="D32" t="str">
            <v>INDUSTRIAL Y DE LA BAHIA</v>
          </cell>
          <cell r="E32" t="str">
            <v>E. E. Oficial</v>
          </cell>
        </row>
        <row r="33">
          <cell r="A33">
            <v>42</v>
          </cell>
          <cell r="B33" t="str">
            <v xml:space="preserve">PRINCIPAL </v>
          </cell>
          <cell r="C33" t="str">
            <v>DE LA VIRGEN Y TURISTICA</v>
          </cell>
          <cell r="D33" t="str">
            <v>DE LA VIRGEN Y TURISTICA</v>
          </cell>
          <cell r="E33" t="str">
            <v>E. E. Oficial</v>
          </cell>
        </row>
        <row r="34">
          <cell r="A34">
            <v>399</v>
          </cell>
          <cell r="B34" t="str">
            <v>SEDE</v>
          </cell>
          <cell r="C34" t="str">
            <v>DE LA VIRGEN Y TURISTICA</v>
          </cell>
          <cell r="D34" t="str">
            <v>DE LA VIRGEN Y TURISTICA</v>
          </cell>
          <cell r="E34" t="str">
            <v>E. E. Oficial</v>
          </cell>
        </row>
        <row r="35">
          <cell r="A35">
            <v>44</v>
          </cell>
          <cell r="B35" t="str">
            <v xml:space="preserve">PRINCIPAL </v>
          </cell>
          <cell r="C35" t="str">
            <v>INDUSTRIAL Y DE LA BAHIA</v>
          </cell>
          <cell r="D35" t="str">
            <v>INDUSTRIAL Y DE LA BAHIA</v>
          </cell>
          <cell r="E35" t="str">
            <v>E. E. Oficial</v>
          </cell>
        </row>
        <row r="36">
          <cell r="A36">
            <v>98</v>
          </cell>
          <cell r="B36" t="str">
            <v>SEDE</v>
          </cell>
          <cell r="C36" t="str">
            <v>INDUSTRIAL Y DE LA BAHIA</v>
          </cell>
          <cell r="D36" t="str">
            <v>INDUSTRIAL Y DE LA BAHIA</v>
          </cell>
          <cell r="E36" t="str">
            <v>E. E. Oficial</v>
          </cell>
        </row>
        <row r="37">
          <cell r="A37">
            <v>134</v>
          </cell>
          <cell r="B37" t="str">
            <v>SEDE</v>
          </cell>
          <cell r="C37" t="str">
            <v>INDUSTRIAL Y DE LA BAHIA</v>
          </cell>
          <cell r="D37" t="str">
            <v>INDUSTRIAL Y DE LA BAHIA</v>
          </cell>
          <cell r="E37" t="str">
            <v>E. E. Oficial</v>
          </cell>
        </row>
        <row r="38">
          <cell r="A38">
            <v>154</v>
          </cell>
          <cell r="B38" t="str">
            <v>SEDE</v>
          </cell>
          <cell r="C38" t="str">
            <v>INDUSTRIAL Y DE LA BAHIA</v>
          </cell>
          <cell r="D38" t="str">
            <v>INDUSTRIAL Y DE LA BAHIA</v>
          </cell>
          <cell r="E38" t="str">
            <v>E. E. Oficial</v>
          </cell>
        </row>
        <row r="39">
          <cell r="A39">
            <v>45</v>
          </cell>
          <cell r="B39" t="str">
            <v xml:space="preserve">PRINCIPAL </v>
          </cell>
          <cell r="C39" t="str">
            <v>HISTORICA Y CARIBE NORTE</v>
          </cell>
          <cell r="D39" t="str">
            <v>SANTA RITA</v>
          </cell>
          <cell r="E39" t="str">
            <v>E. E. Oficial</v>
          </cell>
        </row>
        <row r="40">
          <cell r="A40">
            <v>126</v>
          </cell>
          <cell r="B40" t="str">
            <v>SEDE</v>
          </cell>
          <cell r="C40" t="str">
            <v>HISTORICA Y CARIBE NORTE</v>
          </cell>
          <cell r="D40" t="str">
            <v>SANTA RITA</v>
          </cell>
          <cell r="E40" t="str">
            <v>E. E. Oficial</v>
          </cell>
        </row>
        <row r="41">
          <cell r="A41">
            <v>63</v>
          </cell>
          <cell r="B41" t="str">
            <v>SEDE</v>
          </cell>
          <cell r="C41" t="str">
            <v>HISTORICA Y CARIBE NORTE</v>
          </cell>
          <cell r="D41" t="str">
            <v>SANTA RITA</v>
          </cell>
          <cell r="E41" t="str">
            <v>E. E. Oficial</v>
          </cell>
        </row>
        <row r="42">
          <cell r="A42">
            <v>146</v>
          </cell>
          <cell r="B42" t="str">
            <v>SEDE</v>
          </cell>
          <cell r="C42" t="str">
            <v>HISTORICA Y CARIBE NORTE</v>
          </cell>
          <cell r="D42" t="str">
            <v>SANTA RITA</v>
          </cell>
          <cell r="E42" t="str">
            <v>E. E. Oficial</v>
          </cell>
        </row>
        <row r="43">
          <cell r="A43">
            <v>50</v>
          </cell>
          <cell r="B43" t="str">
            <v xml:space="preserve">PRINCIPAL </v>
          </cell>
          <cell r="C43" t="str">
            <v>DE LA VIRGEN Y TURISTICA</v>
          </cell>
          <cell r="D43" t="str">
            <v>DE LA VIRGEN Y TURISTICA</v>
          </cell>
          <cell r="E43" t="str">
            <v>E. E. Oficial</v>
          </cell>
        </row>
        <row r="44">
          <cell r="A44">
            <v>58</v>
          </cell>
          <cell r="B44" t="str">
            <v xml:space="preserve">PRINCIPAL </v>
          </cell>
          <cell r="C44" t="str">
            <v>HISTORICA Y CARIBE NORTE</v>
          </cell>
          <cell r="D44" t="str">
            <v>COUNTRY</v>
          </cell>
          <cell r="E44" t="str">
            <v>E. E. Oficial</v>
          </cell>
        </row>
        <row r="45">
          <cell r="A45">
            <v>88</v>
          </cell>
          <cell r="B45" t="str">
            <v>SEDE</v>
          </cell>
          <cell r="C45" t="str">
            <v>HISTORICA Y CARIBE NORTE</v>
          </cell>
          <cell r="D45" t="str">
            <v>COUNTRY</v>
          </cell>
          <cell r="E45" t="str">
            <v>E. E. Oficial</v>
          </cell>
        </row>
        <row r="46">
          <cell r="A46">
            <v>59</v>
          </cell>
          <cell r="B46" t="str">
            <v xml:space="preserve">PRINCIPAL </v>
          </cell>
          <cell r="C46" t="str">
            <v>INDUSTRIAL Y DE LA BAHIA</v>
          </cell>
          <cell r="D46" t="str">
            <v>INDUSTRIAL Y DE LA BAHIA</v>
          </cell>
          <cell r="E46" t="str">
            <v>E. E. Oficial</v>
          </cell>
        </row>
        <row r="47">
          <cell r="A47">
            <v>123</v>
          </cell>
          <cell r="B47" t="str">
            <v>SEDE</v>
          </cell>
          <cell r="C47" t="str">
            <v>INDUSTRIAL Y DE LA BAHIA</v>
          </cell>
          <cell r="D47" t="str">
            <v>INDUSTRIAL Y DE LA BAHIA</v>
          </cell>
          <cell r="E47" t="str">
            <v>E. E. Oficial</v>
          </cell>
        </row>
        <row r="48">
          <cell r="A48">
            <v>144</v>
          </cell>
          <cell r="B48" t="str">
            <v>SEDE</v>
          </cell>
          <cell r="C48" t="str">
            <v>INDUSTRIAL Y DE LA BAHIA</v>
          </cell>
          <cell r="D48" t="str">
            <v>INDUSTRIAL Y DE LA BAHIA</v>
          </cell>
          <cell r="E48" t="str">
            <v>E. E. Oficial</v>
          </cell>
        </row>
        <row r="49">
          <cell r="A49">
            <v>60</v>
          </cell>
          <cell r="B49" t="str">
            <v xml:space="preserve">PRINCIPAL </v>
          </cell>
          <cell r="C49" t="str">
            <v>DE LA VIRGEN Y TURISTICA</v>
          </cell>
          <cell r="D49" t="str">
            <v>DE LA VIRGEN Y TURISTICA</v>
          </cell>
          <cell r="E49" t="str">
            <v>E. E. Oficial</v>
          </cell>
        </row>
        <row r="50">
          <cell r="A50">
            <v>53</v>
          </cell>
          <cell r="B50" t="str">
            <v>SEDE</v>
          </cell>
          <cell r="C50" t="str">
            <v>DE LA VIRGEN Y TURISTICA</v>
          </cell>
          <cell r="D50" t="str">
            <v>DE LA VIRGEN Y TURISTICA</v>
          </cell>
          <cell r="E50" t="str">
            <v>E. E. Oficial</v>
          </cell>
        </row>
        <row r="51">
          <cell r="A51">
            <v>64</v>
          </cell>
          <cell r="B51" t="str">
            <v xml:space="preserve">PRINCIPAL </v>
          </cell>
          <cell r="C51" t="str">
            <v>HISTORICA Y CARIBE NORTE</v>
          </cell>
          <cell r="D51" t="str">
            <v>SANTA RITA</v>
          </cell>
          <cell r="E51" t="str">
            <v>E. E. Oficial</v>
          </cell>
        </row>
        <row r="52">
          <cell r="A52">
            <v>10</v>
          </cell>
          <cell r="B52" t="str">
            <v>SEDE</v>
          </cell>
          <cell r="C52" t="str">
            <v>HISTORICA Y CARIBE NORTE</v>
          </cell>
          <cell r="D52" t="str">
            <v>SANTA RITA</v>
          </cell>
          <cell r="E52" t="str">
            <v>E. E. Oficial</v>
          </cell>
        </row>
        <row r="53">
          <cell r="A53">
            <v>39</v>
          </cell>
          <cell r="B53" t="str">
            <v>SEDE</v>
          </cell>
          <cell r="C53" t="str">
            <v>HISTORICA Y CARIBE NORTE</v>
          </cell>
          <cell r="D53" t="str">
            <v>SANTA RITA</v>
          </cell>
          <cell r="E53" t="str">
            <v>E. E. Oficial</v>
          </cell>
        </row>
        <row r="54">
          <cell r="A54">
            <v>72</v>
          </cell>
          <cell r="B54" t="str">
            <v>SEDE</v>
          </cell>
          <cell r="C54" t="str">
            <v>HISTORICA Y CARIBE NORTE</v>
          </cell>
          <cell r="D54" t="str">
            <v>SANTA RITA</v>
          </cell>
          <cell r="E54" t="str">
            <v>E. E. Oficial</v>
          </cell>
        </row>
        <row r="55">
          <cell r="A55">
            <v>66</v>
          </cell>
          <cell r="B55" t="str">
            <v xml:space="preserve">PRINCIPAL </v>
          </cell>
          <cell r="C55" t="str">
            <v>HISTORICA Y CARIBE NORTE</v>
          </cell>
          <cell r="D55" t="str">
            <v>COUNTRY</v>
          </cell>
          <cell r="E55" t="str">
            <v>E. E. en Administración</v>
          </cell>
        </row>
        <row r="56">
          <cell r="A56">
            <v>68</v>
          </cell>
          <cell r="B56" t="str">
            <v xml:space="preserve">PRINCIPAL </v>
          </cell>
          <cell r="C56" t="str">
            <v>HISTORICA Y CARIBE NORTE</v>
          </cell>
          <cell r="D56" t="str">
            <v>COUNTRY</v>
          </cell>
          <cell r="E56" t="str">
            <v>E. E. Oficial</v>
          </cell>
        </row>
        <row r="57">
          <cell r="A57">
            <v>49</v>
          </cell>
          <cell r="B57" t="str">
            <v>SEDE</v>
          </cell>
          <cell r="C57" t="str">
            <v>HISTORICA Y CARIBE NORTE</v>
          </cell>
          <cell r="D57" t="str">
            <v>COUNTRY</v>
          </cell>
          <cell r="E57" t="str">
            <v>E. E. Oficial</v>
          </cell>
        </row>
        <row r="58">
          <cell r="A58">
            <v>51</v>
          </cell>
          <cell r="B58" t="str">
            <v>SEDE</v>
          </cell>
          <cell r="C58" t="str">
            <v>HISTORICA Y CARIBE NORTE</v>
          </cell>
          <cell r="D58" t="str">
            <v>COUNTRY</v>
          </cell>
          <cell r="E58" t="str">
            <v>E. E. Oficial</v>
          </cell>
        </row>
        <row r="59">
          <cell r="A59">
            <v>75</v>
          </cell>
          <cell r="B59" t="str">
            <v>SEDE</v>
          </cell>
          <cell r="C59" t="str">
            <v>HISTORICA Y CARIBE NORTE</v>
          </cell>
          <cell r="D59" t="str">
            <v>COUNTRY</v>
          </cell>
          <cell r="E59" t="str">
            <v>E. E. Oficial</v>
          </cell>
        </row>
        <row r="60">
          <cell r="A60">
            <v>121</v>
          </cell>
          <cell r="B60" t="str">
            <v>SEDE</v>
          </cell>
          <cell r="C60" t="str">
            <v>HISTORICA Y CARIBE NORTE</v>
          </cell>
          <cell r="D60" t="str">
            <v>COUNTRY</v>
          </cell>
          <cell r="E60" t="str">
            <v>E. E. Oficial</v>
          </cell>
        </row>
        <row r="61">
          <cell r="A61">
            <v>70</v>
          </cell>
          <cell r="B61" t="str">
            <v xml:space="preserve">PRINCIPAL </v>
          </cell>
          <cell r="C61" t="str">
            <v>DE LA VIRGEN Y TURISTICA</v>
          </cell>
          <cell r="D61" t="str">
            <v>DE LA VIRGEN Y TURISTICA</v>
          </cell>
          <cell r="E61" t="str">
            <v>E. E. Oficial</v>
          </cell>
        </row>
        <row r="62">
          <cell r="A62">
            <v>19</v>
          </cell>
          <cell r="B62" t="str">
            <v>SEDE</v>
          </cell>
          <cell r="C62" t="str">
            <v>DE LA VIRGEN Y TURISTICA</v>
          </cell>
          <cell r="D62" t="str">
            <v>DE LA VIRGEN Y TURISTICA</v>
          </cell>
          <cell r="E62" t="str">
            <v>E. E. Oficial</v>
          </cell>
        </row>
        <row r="63">
          <cell r="A63">
            <v>87</v>
          </cell>
          <cell r="B63" t="str">
            <v>SEDE</v>
          </cell>
          <cell r="C63" t="str">
            <v>DE LA VIRGEN Y TURISTICA</v>
          </cell>
          <cell r="D63" t="str">
            <v>DE LA VIRGEN Y TURISTICA</v>
          </cell>
          <cell r="E63" t="str">
            <v>E. E. Oficial</v>
          </cell>
        </row>
        <row r="64">
          <cell r="A64">
            <v>199</v>
          </cell>
          <cell r="B64" t="str">
            <v>SEDE</v>
          </cell>
          <cell r="C64" t="str">
            <v>DE LA VIRGEN Y TURISTICA</v>
          </cell>
          <cell r="D64" t="str">
            <v>DE LA VIRGEN Y TURISTICA</v>
          </cell>
          <cell r="E64" t="str">
            <v>E. E. Oficial</v>
          </cell>
        </row>
        <row r="65">
          <cell r="A65">
            <v>71</v>
          </cell>
          <cell r="B65" t="str">
            <v>PRINCIPAL</v>
          </cell>
          <cell r="C65" t="str">
            <v>DE LA VIRGEN Y TURISTICA</v>
          </cell>
          <cell r="D65" t="str">
            <v>DE LA VIRGEN Y TURISTICA</v>
          </cell>
          <cell r="E65" t="str">
            <v>E. E. Oficial</v>
          </cell>
        </row>
        <row r="66">
          <cell r="A66">
            <v>73</v>
          </cell>
          <cell r="B66" t="str">
            <v>PRINCIPAL</v>
          </cell>
          <cell r="C66" t="str">
            <v>HISTORICA Y CARIBE NORTE</v>
          </cell>
          <cell r="D66" t="str">
            <v>COUNTRY</v>
          </cell>
          <cell r="E66" t="str">
            <v>E. E. Oficial</v>
          </cell>
        </row>
        <row r="67">
          <cell r="A67">
            <v>43</v>
          </cell>
          <cell r="B67" t="str">
            <v>SEDE</v>
          </cell>
          <cell r="C67" t="str">
            <v>HISTORICA Y CARIBE NORTE</v>
          </cell>
          <cell r="D67" t="str">
            <v>COUNTRY</v>
          </cell>
          <cell r="E67" t="str">
            <v>E. E. Oficial</v>
          </cell>
        </row>
        <row r="68">
          <cell r="A68">
            <v>21</v>
          </cell>
          <cell r="B68" t="str">
            <v>SEDE</v>
          </cell>
          <cell r="C68" t="str">
            <v>HISTORICA Y CARIBE NORTE</v>
          </cell>
          <cell r="D68" t="str">
            <v>COUNTRY</v>
          </cell>
          <cell r="E68" t="str">
            <v>E. E. Oficial</v>
          </cell>
        </row>
        <row r="69">
          <cell r="A69">
            <v>79</v>
          </cell>
          <cell r="B69" t="str">
            <v>PRINCIPAL</v>
          </cell>
          <cell r="C69" t="str">
            <v>HISTORICA Y CARIBE NORTE</v>
          </cell>
          <cell r="D69" t="str">
            <v>COUNTRY</v>
          </cell>
          <cell r="E69" t="str">
            <v>E. E. Oficial</v>
          </cell>
        </row>
        <row r="70">
          <cell r="A70">
            <v>83</v>
          </cell>
          <cell r="B70" t="str">
            <v>PRINCIPAL</v>
          </cell>
          <cell r="C70" t="str">
            <v>DE LA VIRGEN Y TURISTICA</v>
          </cell>
          <cell r="D70" t="str">
            <v>DE LA VIRGEN Y TURISTICA</v>
          </cell>
          <cell r="E70" t="str">
            <v>E. E. Oficial</v>
          </cell>
        </row>
        <row r="71">
          <cell r="A71">
            <v>65</v>
          </cell>
          <cell r="B71" t="str">
            <v>SEDE</v>
          </cell>
          <cell r="C71" t="str">
            <v>DE LA VIRGEN Y TURISTICA</v>
          </cell>
          <cell r="D71" t="str">
            <v>DE LA VIRGEN Y TURISTICA</v>
          </cell>
          <cell r="E71" t="str">
            <v>E. E. Oficial</v>
          </cell>
        </row>
        <row r="72">
          <cell r="A72">
            <v>77</v>
          </cell>
          <cell r="B72" t="str">
            <v>SEDE</v>
          </cell>
          <cell r="C72" t="str">
            <v>DE LA VIRGEN Y TURISTICA</v>
          </cell>
          <cell r="D72" t="str">
            <v>DE LA VIRGEN Y TURISTICA</v>
          </cell>
          <cell r="E72" t="str">
            <v>E. E. Oficial</v>
          </cell>
        </row>
        <row r="73">
          <cell r="A73">
            <v>81</v>
          </cell>
          <cell r="B73" t="str">
            <v>SEDE</v>
          </cell>
          <cell r="C73" t="str">
            <v>DE LA VIRGEN Y TURISTICA</v>
          </cell>
          <cell r="D73" t="str">
            <v>DE LA VIRGEN Y TURISTICA</v>
          </cell>
          <cell r="E73" t="str">
            <v>E. E. Oficial</v>
          </cell>
        </row>
        <row r="74">
          <cell r="A74">
            <v>89</v>
          </cell>
          <cell r="B74" t="str">
            <v>PRINCIPAL</v>
          </cell>
          <cell r="C74" t="str">
            <v>INDUSTRIAL Y DE LA BAHIA</v>
          </cell>
          <cell r="D74" t="str">
            <v>INDUSTRIAL Y DE LA BAHIA</v>
          </cell>
          <cell r="E74" t="str">
            <v>E. E. Oficial</v>
          </cell>
        </row>
        <row r="75">
          <cell r="A75">
            <v>90</v>
          </cell>
          <cell r="B75" t="str">
            <v>PRINCIPAL</v>
          </cell>
          <cell r="C75" t="str">
            <v>DE LA VIRGEN Y TURISTICA</v>
          </cell>
          <cell r="D75" t="str">
            <v>DE LA VIRGEN Y TURISTICA</v>
          </cell>
          <cell r="E75" t="str">
            <v>E. E. Oficial</v>
          </cell>
        </row>
        <row r="76">
          <cell r="A76">
            <v>91</v>
          </cell>
          <cell r="B76" t="str">
            <v>PRINCIPAL</v>
          </cell>
          <cell r="C76" t="str">
            <v>HISTORICA Y CARIBE NORTE</v>
          </cell>
          <cell r="D76" t="str">
            <v>SANTA RITA</v>
          </cell>
          <cell r="E76" t="str">
            <v>E. E. Oficial</v>
          </cell>
        </row>
        <row r="77">
          <cell r="A77">
            <v>16</v>
          </cell>
          <cell r="B77" t="str">
            <v>SEDE</v>
          </cell>
          <cell r="C77" t="str">
            <v>INDUSTRIAL Y DE LA BAHIA</v>
          </cell>
          <cell r="D77" t="str">
            <v>INDUSTRIAL Y DE LA BAHIA</v>
          </cell>
          <cell r="E77" t="str">
            <v>E. E. Oficial</v>
          </cell>
        </row>
        <row r="78">
          <cell r="A78">
            <v>92</v>
          </cell>
          <cell r="B78" t="str">
            <v>PRINCIPAL</v>
          </cell>
          <cell r="C78" t="str">
            <v>INDUSTRIAL Y DE LA BAHIA</v>
          </cell>
          <cell r="D78" t="str">
            <v>INDUSTRIAL Y DE LA BAHIA</v>
          </cell>
          <cell r="E78" t="str">
            <v>E. E. Oficial</v>
          </cell>
        </row>
        <row r="79">
          <cell r="A79">
            <v>101</v>
          </cell>
          <cell r="B79" t="str">
            <v>SEDE</v>
          </cell>
          <cell r="C79" t="str">
            <v>INDUSTRIAL Y DE LA BAHIA</v>
          </cell>
          <cell r="D79" t="str">
            <v>INDUSTRIAL Y DE LA BAHIA</v>
          </cell>
          <cell r="E79" t="str">
            <v>E. E. Oficial</v>
          </cell>
        </row>
        <row r="80">
          <cell r="A80">
            <v>128</v>
          </cell>
          <cell r="B80" t="str">
            <v>SEDE</v>
          </cell>
          <cell r="C80" t="str">
            <v>INDUSTRIAL Y DE LA BAHIA</v>
          </cell>
          <cell r="D80" t="str">
            <v>INDUSTRIAL Y DE LA BAHIA</v>
          </cell>
          <cell r="E80" t="str">
            <v>E. E. Oficial</v>
          </cell>
        </row>
        <row r="81">
          <cell r="A81">
            <v>93</v>
          </cell>
          <cell r="B81" t="str">
            <v>PRINCIPAL</v>
          </cell>
          <cell r="C81" t="str">
            <v>HISTORICA Y CARIBE NORTE</v>
          </cell>
          <cell r="D81" t="str">
            <v>SANTA RITA</v>
          </cell>
          <cell r="E81" t="str">
            <v>E. E. Oficial</v>
          </cell>
        </row>
        <row r="82">
          <cell r="A82">
            <v>34</v>
          </cell>
          <cell r="B82" t="str">
            <v>SEDE</v>
          </cell>
          <cell r="C82" t="str">
            <v>HISTORICA Y CARIBE NORTE</v>
          </cell>
          <cell r="D82" t="str">
            <v>COUNTRY</v>
          </cell>
          <cell r="E82" t="str">
            <v>E. E. Oficial</v>
          </cell>
        </row>
        <row r="83">
          <cell r="A83">
            <v>94</v>
          </cell>
          <cell r="B83" t="str">
            <v>PRINCIPAL</v>
          </cell>
          <cell r="C83" t="str">
            <v>HISTORICA Y CARIBE NORTE</v>
          </cell>
          <cell r="D83" t="str">
            <v>COUNTRY</v>
          </cell>
          <cell r="E83" t="str">
            <v>E. E. Oficial</v>
          </cell>
        </row>
        <row r="84">
          <cell r="A84">
            <v>97</v>
          </cell>
          <cell r="B84" t="str">
            <v>PRINCIPAL</v>
          </cell>
          <cell r="C84" t="str">
            <v>INDUSTRIAL Y DE LA BAHIA</v>
          </cell>
          <cell r="D84" t="str">
            <v>INDUSTRIAL Y DE LA BAHIA</v>
          </cell>
          <cell r="E84" t="str">
            <v>E. E. Oficial</v>
          </cell>
        </row>
        <row r="85">
          <cell r="A85">
            <v>115</v>
          </cell>
          <cell r="B85" t="str">
            <v>SEDE</v>
          </cell>
          <cell r="C85" t="str">
            <v>INDUSTRIAL Y DE LA BAHIA</v>
          </cell>
          <cell r="D85" t="str">
            <v>INDUSTRIAL Y DE LA BAHIA</v>
          </cell>
          <cell r="E85" t="str">
            <v>E. E. Oficial</v>
          </cell>
        </row>
        <row r="86">
          <cell r="A86">
            <v>124</v>
          </cell>
          <cell r="B86" t="str">
            <v>SEDE</v>
          </cell>
          <cell r="C86" t="str">
            <v>INDUSTRIAL Y DE LA BAHIA</v>
          </cell>
          <cell r="D86" t="str">
            <v>INDUSTRIAL Y DE LA BAHIA</v>
          </cell>
          <cell r="E86" t="str">
            <v>E. E. Oficial</v>
          </cell>
        </row>
        <row r="87">
          <cell r="A87">
            <v>99</v>
          </cell>
          <cell r="B87" t="str">
            <v>PRINCIPAL</v>
          </cell>
          <cell r="C87" t="str">
            <v>DE LA VIRGEN Y TURISTICA</v>
          </cell>
          <cell r="D87" t="str">
            <v>DE LA VIRGEN Y TURISTICA</v>
          </cell>
          <cell r="E87" t="str">
            <v>E. E. Oficial</v>
          </cell>
        </row>
        <row r="88">
          <cell r="A88">
            <v>110</v>
          </cell>
          <cell r="B88" t="str">
            <v>SEDE</v>
          </cell>
          <cell r="C88" t="str">
            <v>DE LA VIRGEN Y TURISTICA</v>
          </cell>
          <cell r="D88" t="str">
            <v>DE LA VIRGEN Y TURISTICA</v>
          </cell>
          <cell r="E88" t="str">
            <v>E. E. Oficial</v>
          </cell>
        </row>
        <row r="89">
          <cell r="A89">
            <v>116</v>
          </cell>
          <cell r="B89" t="str">
            <v>SEDE</v>
          </cell>
          <cell r="C89" t="str">
            <v>DE LA VIRGEN Y TURISTICA</v>
          </cell>
          <cell r="D89" t="str">
            <v>DE LA VIRGEN Y TURISTICA</v>
          </cell>
          <cell r="E89" t="str">
            <v>E. E. Oficial</v>
          </cell>
        </row>
        <row r="90">
          <cell r="A90">
            <v>104</v>
          </cell>
          <cell r="B90" t="str">
            <v>PRINCIPAL</v>
          </cell>
          <cell r="C90" t="str">
            <v>INDUSTRIAL Y DE LA BAHIA</v>
          </cell>
          <cell r="D90" t="str">
            <v>INDUSTRIAL Y DE LA BAHIA</v>
          </cell>
          <cell r="E90" t="str">
            <v>E. E. Oficial</v>
          </cell>
        </row>
        <row r="91">
          <cell r="A91">
            <v>368</v>
          </cell>
          <cell r="B91" t="str">
            <v>SEDE</v>
          </cell>
          <cell r="C91" t="str">
            <v>INDUSTRIAL Y DE LA BAHIA</v>
          </cell>
          <cell r="D91" t="str">
            <v>INDUSTRIAL Y DE LA BAHIA</v>
          </cell>
          <cell r="E91" t="str">
            <v>E. E. Oficial</v>
          </cell>
        </row>
        <row r="92">
          <cell r="A92">
            <v>105</v>
          </cell>
          <cell r="B92" t="str">
            <v>PRINCIPAL</v>
          </cell>
          <cell r="C92" t="str">
            <v>DE LA VIRGEN Y TURISTICA</v>
          </cell>
          <cell r="D92" t="str">
            <v>DE LA VIRGEN Y TURISTICA</v>
          </cell>
          <cell r="E92" t="str">
            <v>E. E. Oficial</v>
          </cell>
        </row>
        <row r="93">
          <cell r="A93">
            <v>106</v>
          </cell>
          <cell r="B93" t="str">
            <v>PRINCIPAL</v>
          </cell>
          <cell r="C93" t="str">
            <v>DE LA VIRGEN Y TURISTICA</v>
          </cell>
          <cell r="D93" t="str">
            <v>DE LA VIRGEN Y TURISTICA</v>
          </cell>
          <cell r="E93" t="str">
            <v>E. E. Oficial</v>
          </cell>
        </row>
        <row r="94">
          <cell r="A94">
            <v>54</v>
          </cell>
          <cell r="B94" t="str">
            <v>SEDE</v>
          </cell>
          <cell r="C94" t="str">
            <v>DE LA VIRGEN Y TURISTICA</v>
          </cell>
          <cell r="D94" t="str">
            <v>DE LA VIRGEN Y TURISTICA</v>
          </cell>
          <cell r="E94" t="str">
            <v>E. E. Oficial</v>
          </cell>
        </row>
        <row r="95">
          <cell r="A95">
            <v>129</v>
          </cell>
          <cell r="B95" t="str">
            <v>SEDE</v>
          </cell>
          <cell r="C95" t="str">
            <v>DE LA VIRGEN Y TURISTICA</v>
          </cell>
          <cell r="D95" t="str">
            <v>DE LA VIRGEN Y TURISTICA</v>
          </cell>
          <cell r="E95" t="str">
            <v>E. E. Oficial</v>
          </cell>
        </row>
        <row r="96">
          <cell r="A96">
            <v>107</v>
          </cell>
          <cell r="B96" t="str">
            <v>PRINCIPAL</v>
          </cell>
          <cell r="C96" t="str">
            <v>INDUSTRIAL Y DE LA BAHIA</v>
          </cell>
          <cell r="D96" t="str">
            <v>INDUSTRIAL Y DE LA BAHIA</v>
          </cell>
          <cell r="E96" t="str">
            <v>E. E. Oficial</v>
          </cell>
        </row>
        <row r="97">
          <cell r="A97">
            <v>100</v>
          </cell>
          <cell r="B97" t="str">
            <v>SEDE</v>
          </cell>
          <cell r="C97" t="str">
            <v>INDUSTRIAL Y DE LA BAHIA</v>
          </cell>
          <cell r="D97" t="str">
            <v>INDUSTRIAL Y DE LA BAHIA</v>
          </cell>
          <cell r="E97" t="str">
            <v>E. E. Oficial</v>
          </cell>
        </row>
        <row r="98">
          <cell r="A98">
            <v>111</v>
          </cell>
          <cell r="B98" t="str">
            <v>PRINCIPAL</v>
          </cell>
          <cell r="C98" t="str">
            <v>HISTORICA Y CARIBE NORTE</v>
          </cell>
          <cell r="D98" t="str">
            <v>COUNTRY</v>
          </cell>
          <cell r="E98" t="str">
            <v>E. E. Oficial</v>
          </cell>
        </row>
        <row r="99">
          <cell r="A99">
            <v>112</v>
          </cell>
          <cell r="B99" t="str">
            <v>PRINCIPAL</v>
          </cell>
          <cell r="C99" t="str">
            <v>HISTORICA Y CARIBE NORTE</v>
          </cell>
          <cell r="D99" t="str">
            <v>SANTA RITA</v>
          </cell>
          <cell r="E99" t="str">
            <v>E. E. Oficial</v>
          </cell>
        </row>
        <row r="100">
          <cell r="A100">
            <v>26</v>
          </cell>
          <cell r="B100" t="str">
            <v>SEDE</v>
          </cell>
          <cell r="C100" t="str">
            <v>HISTORICA Y CARIBE NORTE</v>
          </cell>
          <cell r="D100" t="str">
            <v>SANTA RITA</v>
          </cell>
          <cell r="E100" t="str">
            <v>E. E. Oficial</v>
          </cell>
        </row>
        <row r="101">
          <cell r="A101">
            <v>80</v>
          </cell>
          <cell r="B101" t="str">
            <v>SEDE</v>
          </cell>
          <cell r="C101" t="str">
            <v>HISTORICA Y CARIBE NORTE</v>
          </cell>
          <cell r="D101" t="str">
            <v>SANTA RITA</v>
          </cell>
          <cell r="E101" t="str">
            <v>E. E. Oficial</v>
          </cell>
        </row>
        <row r="102">
          <cell r="A102">
            <v>163</v>
          </cell>
          <cell r="B102" t="str">
            <v>SEDE</v>
          </cell>
          <cell r="C102" t="str">
            <v>HISTORICA Y CARIBE NORTE</v>
          </cell>
          <cell r="D102" t="str">
            <v>SANTA RITA</v>
          </cell>
          <cell r="E102" t="str">
            <v>E. E. Oficial</v>
          </cell>
        </row>
        <row r="103">
          <cell r="A103">
            <v>113</v>
          </cell>
          <cell r="B103" t="str">
            <v>PRINCIPAL</v>
          </cell>
          <cell r="C103" t="str">
            <v>DE LA VIRGEN Y TURISTICA</v>
          </cell>
          <cell r="D103" t="str">
            <v>DE LA VIRGEN Y TURISTICA</v>
          </cell>
          <cell r="E103" t="str">
            <v>E. E. Oficial</v>
          </cell>
        </row>
        <row r="104">
          <cell r="A104">
            <v>103</v>
          </cell>
          <cell r="B104" t="str">
            <v>SEDE</v>
          </cell>
          <cell r="C104" t="str">
            <v>DE LA VIRGEN Y TURISTICA</v>
          </cell>
          <cell r="D104" t="str">
            <v>DE LA VIRGEN Y TURISTICA</v>
          </cell>
          <cell r="E104" t="str">
            <v>E. E. Oficial</v>
          </cell>
        </row>
        <row r="105">
          <cell r="A105">
            <v>120</v>
          </cell>
          <cell r="B105" t="str">
            <v>PRINCIPAL</v>
          </cell>
          <cell r="C105" t="str">
            <v>DE LA VIRGEN Y TURISTICA</v>
          </cell>
          <cell r="D105" t="str">
            <v>DE LA VIRGEN Y TURISTICA</v>
          </cell>
          <cell r="E105" t="str">
            <v>E. E. Oficial</v>
          </cell>
        </row>
        <row r="106">
          <cell r="A106">
            <v>122</v>
          </cell>
          <cell r="B106" t="str">
            <v>PRINCIPAL</v>
          </cell>
          <cell r="C106" t="str">
            <v>INDUSTRIAL Y DE LA BAHIA</v>
          </cell>
          <cell r="D106" t="str">
            <v>INDUSTRIAL Y DE LA BAHIA</v>
          </cell>
          <cell r="E106" t="str">
            <v>E. E. Oficial</v>
          </cell>
        </row>
        <row r="107">
          <cell r="A107">
            <v>133</v>
          </cell>
          <cell r="B107" t="str">
            <v>SEDE</v>
          </cell>
          <cell r="C107" t="str">
            <v>INDUSTRIAL Y DE LA BAHIA</v>
          </cell>
          <cell r="D107" t="str">
            <v>INDUSTRIAL Y DE LA BAHIA</v>
          </cell>
          <cell r="E107" t="str">
            <v>E. E. Oficial</v>
          </cell>
        </row>
        <row r="108">
          <cell r="A108">
            <v>131</v>
          </cell>
          <cell r="B108" t="str">
            <v>PRINCIPAL</v>
          </cell>
          <cell r="C108" t="str">
            <v>DE LA VIRGEN Y TURISTICA</v>
          </cell>
          <cell r="D108" t="str">
            <v>DE LA VIRGEN Y TURISTICA</v>
          </cell>
          <cell r="E108" t="str">
            <v>E. E. Oficial</v>
          </cell>
        </row>
        <row r="109">
          <cell r="A109">
            <v>661</v>
          </cell>
          <cell r="B109" t="str">
            <v>SEDE</v>
          </cell>
          <cell r="C109" t="str">
            <v>DE LA VIRGEN Y TURISTICA</v>
          </cell>
          <cell r="D109" t="str">
            <v>DE LA VIRGEN Y TURISTICA</v>
          </cell>
          <cell r="E109" t="str">
            <v>E. E. Oficial</v>
          </cell>
        </row>
        <row r="110">
          <cell r="A110">
            <v>139</v>
          </cell>
          <cell r="B110" t="str">
            <v>PRINCIPAL</v>
          </cell>
          <cell r="C110" t="str">
            <v>DE LA VIRGEN Y TURISTICA</v>
          </cell>
          <cell r="D110" t="str">
            <v>DE LA VIRGEN Y TURISTICA</v>
          </cell>
          <cell r="E110" t="str">
            <v>E. E. Oficial</v>
          </cell>
        </row>
        <row r="111">
          <cell r="A111">
            <v>148</v>
          </cell>
          <cell r="B111" t="str">
            <v>PRINCIPAL</v>
          </cell>
          <cell r="C111" t="str">
            <v>INDUSTRIAL Y DE LA BAHIA</v>
          </cell>
          <cell r="D111" t="str">
            <v>INDUSTRIAL Y DE LA BAHIA</v>
          </cell>
          <cell r="E111" t="str">
            <v>E. E. Oficial</v>
          </cell>
        </row>
        <row r="112">
          <cell r="A112">
            <v>149</v>
          </cell>
          <cell r="B112" t="str">
            <v>PRINCIPAL</v>
          </cell>
          <cell r="C112" t="str">
            <v>DE LA VIRGEN Y TURISTICA</v>
          </cell>
          <cell r="D112" t="str">
            <v>DE LA VIRGEN Y TURISTICA</v>
          </cell>
          <cell r="E112" t="str">
            <v>E. E. Oficial</v>
          </cell>
        </row>
        <row r="113">
          <cell r="A113">
            <v>153</v>
          </cell>
          <cell r="B113" t="str">
            <v xml:space="preserve">PRINCIPAL </v>
          </cell>
          <cell r="C113" t="str">
            <v>DE LA VIRGEN Y TURISTICA</v>
          </cell>
          <cell r="D113" t="str">
            <v>DE LA VIRGEN Y TURISTICA</v>
          </cell>
          <cell r="E113" t="str">
            <v>E. E. Oficial</v>
          </cell>
        </row>
        <row r="114">
          <cell r="A114">
            <v>156</v>
          </cell>
          <cell r="B114" t="str">
            <v>PRINCIPAL</v>
          </cell>
          <cell r="C114" t="str">
            <v>DE LA VIRGEN Y TURISTICA</v>
          </cell>
          <cell r="D114" t="str">
            <v>DE LA VIRGEN Y TURISTICA</v>
          </cell>
          <cell r="E114" t="str">
            <v>E. E. Oficial</v>
          </cell>
        </row>
        <row r="115">
          <cell r="A115">
            <v>159</v>
          </cell>
          <cell r="B115" t="str">
            <v>PRINCIPAL</v>
          </cell>
          <cell r="C115" t="str">
            <v>INDUSTRIAL Y DE LA BAHIA</v>
          </cell>
          <cell r="D115" t="str">
            <v>INDUSTRIAL Y DE LA BAHIA</v>
          </cell>
          <cell r="E115" t="str">
            <v>E. E. Oficial</v>
          </cell>
        </row>
        <row r="116">
          <cell r="A116">
            <v>162</v>
          </cell>
          <cell r="B116" t="str">
            <v>PRINCIPAL</v>
          </cell>
          <cell r="C116" t="str">
            <v>HISTORICA Y CARIBE NORTE</v>
          </cell>
          <cell r="D116" t="str">
            <v>COUNTRY</v>
          </cell>
          <cell r="E116" t="str">
            <v>E. E. Oficial</v>
          </cell>
        </row>
        <row r="117">
          <cell r="A117">
            <v>95</v>
          </cell>
          <cell r="B117" t="str">
            <v>SEDE</v>
          </cell>
          <cell r="C117" t="str">
            <v>HISTORICA Y CARIBE NORTE</v>
          </cell>
          <cell r="D117" t="str">
            <v>COUNTRY</v>
          </cell>
          <cell r="E117" t="str">
            <v>E. E. Oficial</v>
          </cell>
        </row>
        <row r="118">
          <cell r="A118">
            <v>165</v>
          </cell>
          <cell r="B118" t="str">
            <v>PRINCIPAL</v>
          </cell>
          <cell r="C118" t="str">
            <v>DE LA VIRGEN Y TURISTICA</v>
          </cell>
          <cell r="D118" t="str">
            <v>RURAL</v>
          </cell>
          <cell r="E118" t="str">
            <v>E. E. Oficial</v>
          </cell>
        </row>
        <row r="119">
          <cell r="A119">
            <v>167</v>
          </cell>
          <cell r="B119" t="str">
            <v>PRINCIPAL</v>
          </cell>
          <cell r="C119" t="str">
            <v>HISTORICA Y CARIBE NORTE</v>
          </cell>
          <cell r="D119" t="str">
            <v>RURAL</v>
          </cell>
          <cell r="E119" t="str">
            <v>E. E. Oficial</v>
          </cell>
        </row>
        <row r="120">
          <cell r="A120">
            <v>168</v>
          </cell>
          <cell r="B120" t="str">
            <v>PRINCIPAL</v>
          </cell>
          <cell r="C120" t="str">
            <v>HISTORICA Y CARIBE NORTE</v>
          </cell>
          <cell r="D120" t="str">
            <v>RURAL</v>
          </cell>
          <cell r="E120" t="str">
            <v>E. E. Oficial</v>
          </cell>
        </row>
        <row r="121">
          <cell r="A121">
            <v>170</v>
          </cell>
          <cell r="B121" t="str">
            <v>PRINCIPAL</v>
          </cell>
          <cell r="C121" t="str">
            <v>DE LA VIRGEN Y TURISTICA</v>
          </cell>
          <cell r="D121" t="str">
            <v>RURAL</v>
          </cell>
          <cell r="E121" t="str">
            <v>E. E. Oficial</v>
          </cell>
        </row>
        <row r="122">
          <cell r="A122">
            <v>173</v>
          </cell>
          <cell r="B122" t="str">
            <v>PRINCIPAL</v>
          </cell>
          <cell r="C122" t="str">
            <v>HISTORICA Y CARIBE NORTE</v>
          </cell>
          <cell r="D122" t="str">
            <v>RURAL</v>
          </cell>
          <cell r="E122" t="str">
            <v>E. E. Oficial</v>
          </cell>
        </row>
        <row r="123">
          <cell r="A123">
            <v>175</v>
          </cell>
          <cell r="B123" t="str">
            <v>SEDE</v>
          </cell>
          <cell r="C123" t="str">
            <v>HISTORICA Y CARIBE NORTE</v>
          </cell>
          <cell r="D123" t="str">
            <v>RURAL</v>
          </cell>
          <cell r="E123" t="str">
            <v>E. E. Oficial</v>
          </cell>
        </row>
        <row r="124">
          <cell r="A124">
            <v>176</v>
          </cell>
          <cell r="B124" t="str">
            <v>PRINCIPAL</v>
          </cell>
          <cell r="C124" t="str">
            <v>HISTORICA Y CARIBE NORTE</v>
          </cell>
          <cell r="D124" t="str">
            <v>RURAL</v>
          </cell>
          <cell r="E124" t="str">
            <v>E. E. Oficial</v>
          </cell>
        </row>
        <row r="125">
          <cell r="A125">
            <v>177</v>
          </cell>
          <cell r="B125" t="str">
            <v>PRINCIPAL</v>
          </cell>
          <cell r="C125" t="str">
            <v>DE LA VIRGEN Y TURISTICA</v>
          </cell>
          <cell r="D125" t="str">
            <v>RURAL</v>
          </cell>
          <cell r="E125" t="str">
            <v>E. E. Oficial</v>
          </cell>
        </row>
        <row r="126">
          <cell r="A126">
            <v>179</v>
          </cell>
          <cell r="B126" t="str">
            <v>PRINCIPAL</v>
          </cell>
          <cell r="C126" t="str">
            <v>INDUSTRIAL Y DE LA BAHIA</v>
          </cell>
          <cell r="D126" t="str">
            <v>RURAL</v>
          </cell>
          <cell r="E126" t="str">
            <v>E. E. Oficial</v>
          </cell>
        </row>
        <row r="127">
          <cell r="A127">
            <v>195</v>
          </cell>
          <cell r="B127" t="str">
            <v>SEDE</v>
          </cell>
          <cell r="C127" t="str">
            <v>INDUSTRIAL Y DE LA BAHIA</v>
          </cell>
          <cell r="D127" t="str">
            <v>RURAL</v>
          </cell>
          <cell r="E127" t="str">
            <v>E. E. Oficial</v>
          </cell>
        </row>
        <row r="128">
          <cell r="A128">
            <v>180</v>
          </cell>
          <cell r="B128" t="str">
            <v>PRINCIPAL</v>
          </cell>
          <cell r="C128" t="str">
            <v>HISTORICA Y CARIBE NORTE</v>
          </cell>
          <cell r="D128" t="str">
            <v>RURAL</v>
          </cell>
          <cell r="E128" t="str">
            <v>E. E. Oficial</v>
          </cell>
        </row>
        <row r="129">
          <cell r="A129">
            <v>183</v>
          </cell>
          <cell r="B129" t="str">
            <v>PRINCIPAL</v>
          </cell>
          <cell r="C129" t="str">
            <v>DE LA VIRGEN Y TURISTICA</v>
          </cell>
          <cell r="D129" t="str">
            <v>RURAL</v>
          </cell>
          <cell r="E129" t="str">
            <v>E. E. Oficial</v>
          </cell>
        </row>
        <row r="130">
          <cell r="A130">
            <v>184</v>
          </cell>
          <cell r="B130" t="str">
            <v>PRINCIPAL</v>
          </cell>
          <cell r="C130" t="str">
            <v>DE LA VIRGEN Y TURISTICA</v>
          </cell>
          <cell r="D130" t="str">
            <v>RURAL</v>
          </cell>
          <cell r="E130" t="str">
            <v>E. E. Oficial</v>
          </cell>
        </row>
        <row r="131">
          <cell r="A131">
            <v>194</v>
          </cell>
          <cell r="B131" t="str">
            <v>SEDE</v>
          </cell>
          <cell r="C131" t="str">
            <v>DE LA VIRGEN Y TURISTICA</v>
          </cell>
          <cell r="D131" t="str">
            <v>RURAL</v>
          </cell>
          <cell r="E131" t="str">
            <v>E. E. Oficial</v>
          </cell>
        </row>
        <row r="132">
          <cell r="A132">
            <v>185</v>
          </cell>
          <cell r="B132" t="str">
            <v>PRINCIPAL</v>
          </cell>
          <cell r="C132" t="str">
            <v>HISTORICA Y CARIBE NORTE</v>
          </cell>
          <cell r="D132" t="str">
            <v>RURAL</v>
          </cell>
          <cell r="E132" t="str">
            <v>E. E. Oficial</v>
          </cell>
        </row>
        <row r="133">
          <cell r="A133">
            <v>186</v>
          </cell>
          <cell r="B133" t="str">
            <v>PRINCIPAL</v>
          </cell>
          <cell r="C133" t="str">
            <v>HISTORICA Y CARIBE NORTE</v>
          </cell>
          <cell r="D133" t="str">
            <v>RURAL</v>
          </cell>
          <cell r="E133" t="str">
            <v>E. E. en Administración</v>
          </cell>
        </row>
        <row r="134">
          <cell r="A134">
            <v>189</v>
          </cell>
          <cell r="B134" t="str">
            <v>PRINCIPAL</v>
          </cell>
          <cell r="C134" t="str">
            <v>HISTORICA Y CARIBE NORTE</v>
          </cell>
          <cell r="D134" t="str">
            <v>RURAL</v>
          </cell>
          <cell r="E134" t="str">
            <v>E. E. Oficial</v>
          </cell>
        </row>
        <row r="135">
          <cell r="A135">
            <v>190</v>
          </cell>
          <cell r="B135" t="str">
            <v>PRINCIPAL</v>
          </cell>
          <cell r="C135" t="str">
            <v>INDUSTRIAL Y DE LA BAHIA</v>
          </cell>
          <cell r="D135" t="str">
            <v>INDUSTRIAL Y DE LA BAHIA</v>
          </cell>
          <cell r="E135" t="str">
            <v>E. E. Oficial</v>
          </cell>
        </row>
        <row r="136">
          <cell r="A136">
            <v>117</v>
          </cell>
          <cell r="B136" t="str">
            <v>SEDE</v>
          </cell>
          <cell r="C136" t="str">
            <v>INDUSTRIAL Y DE LA BAHIA</v>
          </cell>
          <cell r="D136" t="str">
            <v>INDUSTRIAL Y DE LA BAHIA</v>
          </cell>
          <cell r="E136" t="str">
            <v>E. E. Oficial</v>
          </cell>
        </row>
        <row r="137">
          <cell r="A137">
            <v>178</v>
          </cell>
          <cell r="B137" t="str">
            <v>SEDE</v>
          </cell>
          <cell r="C137" t="str">
            <v>INDUSTRIAL Y DE LA BAHIA</v>
          </cell>
          <cell r="D137" t="str">
            <v>INDUSTRIAL Y DE LA BAHIA</v>
          </cell>
          <cell r="E137" t="str">
            <v>E. E. Oficial</v>
          </cell>
        </row>
        <row r="138">
          <cell r="A138">
            <v>188</v>
          </cell>
          <cell r="B138" t="str">
            <v>SEDE</v>
          </cell>
          <cell r="C138" t="str">
            <v>INDUSTRIAL Y DE LA BAHIA</v>
          </cell>
          <cell r="D138" t="str">
            <v>INDUSTRIAL Y DE LA BAHIA</v>
          </cell>
          <cell r="E138" t="str">
            <v>E. E. Oficial</v>
          </cell>
        </row>
        <row r="139">
          <cell r="A139">
            <v>174</v>
          </cell>
          <cell r="B139" t="str">
            <v>SEDE</v>
          </cell>
          <cell r="C139" t="str">
            <v>INDUSTRIAL Y DE LA BAHIA</v>
          </cell>
          <cell r="D139" t="str">
            <v>INDUSTRIAL Y DE LA BAHIA</v>
          </cell>
          <cell r="E139" t="str">
            <v>E. E. Oficial</v>
          </cell>
        </row>
        <row r="140">
          <cell r="A140">
            <v>191</v>
          </cell>
          <cell r="B140" t="str">
            <v>PRINCIPAL</v>
          </cell>
          <cell r="C140" t="str">
            <v>HISTORICA Y CARIBE NORTE</v>
          </cell>
          <cell r="D140" t="str">
            <v>RURAL</v>
          </cell>
          <cell r="E140" t="str">
            <v>E. E. Oficial</v>
          </cell>
        </row>
        <row r="141">
          <cell r="A141">
            <v>192</v>
          </cell>
          <cell r="B141" t="str">
            <v>PRINCIPAL</v>
          </cell>
          <cell r="C141" t="str">
            <v>INDUSTRIAL Y DE LA BAHIA</v>
          </cell>
          <cell r="D141" t="str">
            <v>RURAL</v>
          </cell>
          <cell r="E141" t="str">
            <v>E. E. Oficial</v>
          </cell>
        </row>
        <row r="142">
          <cell r="A142">
            <v>204</v>
          </cell>
          <cell r="B142" t="str">
            <v>SEDE</v>
          </cell>
          <cell r="C142" t="str">
            <v>INDUSTRIAL Y DE LA BAHIA</v>
          </cell>
          <cell r="D142" t="str">
            <v>RURAL</v>
          </cell>
          <cell r="E142" t="str">
            <v>E. E. Oficial</v>
          </cell>
        </row>
        <row r="143">
          <cell r="A143">
            <v>193</v>
          </cell>
          <cell r="B143" t="str">
            <v>PRINCIPAL</v>
          </cell>
          <cell r="C143" t="str">
            <v>DE LA VIRGEN Y TURISTICA</v>
          </cell>
          <cell r="D143" t="str">
            <v>RURAL</v>
          </cell>
          <cell r="E143" t="str">
            <v>E. E. Oficial</v>
          </cell>
        </row>
        <row r="144">
          <cell r="A144">
            <v>187</v>
          </cell>
          <cell r="B144" t="str">
            <v>SEDE</v>
          </cell>
          <cell r="C144" t="str">
            <v>DE LA VIRGEN Y TURISTICA</v>
          </cell>
          <cell r="D144" t="str">
            <v>RURAL</v>
          </cell>
          <cell r="E144" t="str">
            <v>E. E. Oficial</v>
          </cell>
        </row>
        <row r="145">
          <cell r="A145">
            <v>169</v>
          </cell>
          <cell r="B145" t="str">
            <v>SEDE</v>
          </cell>
          <cell r="C145" t="str">
            <v>DE LA VIRGEN Y TURISTICA</v>
          </cell>
          <cell r="D145" t="str">
            <v>RURAL</v>
          </cell>
          <cell r="E145" t="str">
            <v>E. E. Oficial</v>
          </cell>
        </row>
        <row r="146">
          <cell r="A146">
            <v>197</v>
          </cell>
          <cell r="B146" t="str">
            <v>PRINCIPAL</v>
          </cell>
          <cell r="C146" t="str">
            <v>HISTORICA Y CARIBE NORTE</v>
          </cell>
          <cell r="D146" t="str">
            <v>COUNTRY</v>
          </cell>
          <cell r="E146" t="str">
            <v>E. E. Oficial</v>
          </cell>
        </row>
        <row r="147">
          <cell r="A147">
            <v>164</v>
          </cell>
          <cell r="B147" t="str">
            <v>SEDE</v>
          </cell>
          <cell r="C147" t="str">
            <v>HISTORICA Y CARIBE NORTE</v>
          </cell>
          <cell r="D147" t="str">
            <v>COUNTRY</v>
          </cell>
          <cell r="E147" t="str">
            <v>E. E. Oficial</v>
          </cell>
        </row>
        <row r="148">
          <cell r="A148">
            <v>147</v>
          </cell>
          <cell r="B148" t="str">
            <v>SEDE</v>
          </cell>
          <cell r="C148" t="str">
            <v>HISTORICA Y CARIBE NORTE</v>
          </cell>
          <cell r="D148" t="str">
            <v>COUNTRY</v>
          </cell>
          <cell r="E148" t="str">
            <v>E. E. Oficial</v>
          </cell>
        </row>
        <row r="149">
          <cell r="A149">
            <v>198</v>
          </cell>
          <cell r="B149" t="str">
            <v>PRINCIPAL</v>
          </cell>
          <cell r="C149" t="str">
            <v>DE LA VIRGEN Y TURISTICA</v>
          </cell>
          <cell r="D149" t="str">
            <v>DE LA VIRGEN Y TURISTICA</v>
          </cell>
          <cell r="E149" t="str">
            <v>E. E. Oficial</v>
          </cell>
        </row>
        <row r="150">
          <cell r="A150">
            <v>202</v>
          </cell>
          <cell r="B150" t="str">
            <v>PRINCIPAL</v>
          </cell>
          <cell r="C150" t="str">
            <v>INDUSTRIAL Y DE LA BAHIA</v>
          </cell>
          <cell r="D150" t="str">
            <v>RURAL</v>
          </cell>
          <cell r="E150" t="str">
            <v>E. E. Oficial</v>
          </cell>
        </row>
        <row r="151">
          <cell r="A151">
            <v>203</v>
          </cell>
          <cell r="B151" t="str">
            <v>PRINCIPAL</v>
          </cell>
          <cell r="C151" t="str">
            <v>INDUSTRIAL Y DE LA BAHIA</v>
          </cell>
          <cell r="D151" t="str">
            <v>RURAL</v>
          </cell>
          <cell r="E151" t="str">
            <v>E. E. Oficial</v>
          </cell>
        </row>
        <row r="152">
          <cell r="A152">
            <v>219</v>
          </cell>
          <cell r="B152" t="str">
            <v>PRINCIPAL</v>
          </cell>
          <cell r="C152" t="str">
            <v>HISTORICA Y CARIBE NORTE</v>
          </cell>
          <cell r="D152" t="str">
            <v>SANTA RITA</v>
          </cell>
          <cell r="E152" t="str">
            <v>E. E. en Administración</v>
          </cell>
        </row>
        <row r="153">
          <cell r="A153">
            <v>240</v>
          </cell>
          <cell r="B153" t="str">
            <v>PRINCIPAL</v>
          </cell>
          <cell r="C153" t="str">
            <v>INDUSTRIAL Y DE LA BAHIA</v>
          </cell>
          <cell r="D153" t="str">
            <v>INDUSTRIAL Y DE LA BAHIA</v>
          </cell>
          <cell r="E153" t="str">
            <v>E. E. en Administración</v>
          </cell>
        </row>
        <row r="154">
          <cell r="A154">
            <v>248</v>
          </cell>
          <cell r="B154" t="str">
            <v>PRINCIPAL</v>
          </cell>
          <cell r="C154" t="str">
            <v>INDUSTRIAL Y DE LA BAHIA</v>
          </cell>
          <cell r="D154" t="str">
            <v>INDUSTRIAL Y DE LA BAHIA</v>
          </cell>
          <cell r="E154" t="str">
            <v>E. E. de Rég. Especial</v>
          </cell>
        </row>
        <row r="155">
          <cell r="A155">
            <v>255</v>
          </cell>
          <cell r="B155" t="str">
            <v>PRINCIPAL</v>
          </cell>
          <cell r="C155" t="str">
            <v>HISTORICA Y CARIBE NORTE</v>
          </cell>
          <cell r="D155" t="str">
            <v>SANTA RITA</v>
          </cell>
          <cell r="E155" t="str">
            <v>E. E. de Rég. Especial</v>
          </cell>
        </row>
        <row r="156">
          <cell r="A156">
            <v>257</v>
          </cell>
          <cell r="B156" t="str">
            <v>PRINCIPAL</v>
          </cell>
          <cell r="C156" t="str">
            <v>HISTORICA Y CARIBE NORTE</v>
          </cell>
          <cell r="D156" t="str">
            <v>COUNTRY</v>
          </cell>
          <cell r="E156" t="str">
            <v>E. E. Oficial</v>
          </cell>
        </row>
        <row r="157">
          <cell r="A157">
            <v>270</v>
          </cell>
          <cell r="B157" t="str">
            <v>PRINCIPAL</v>
          </cell>
          <cell r="C157" t="str">
            <v>DE LA VIRGEN Y TURISTICA</v>
          </cell>
          <cell r="D157" t="str">
            <v>DE LA VIRGEN Y TURISTICA</v>
          </cell>
          <cell r="E157" t="str">
            <v>E. E. Oficial</v>
          </cell>
        </row>
        <row r="158">
          <cell r="A158">
            <v>14</v>
          </cell>
          <cell r="B158" t="str">
            <v>SEDE</v>
          </cell>
          <cell r="C158" t="str">
            <v>DE LA VIRGEN Y TURISTICA</v>
          </cell>
          <cell r="D158" t="str">
            <v>DE LA VIRGEN Y TURISTICA</v>
          </cell>
          <cell r="E158" t="str">
            <v>E. E. Oficial</v>
          </cell>
        </row>
        <row r="159">
          <cell r="A159">
            <v>23</v>
          </cell>
          <cell r="B159" t="str">
            <v>SEDE</v>
          </cell>
          <cell r="C159" t="str">
            <v>DE LA VIRGEN Y TURISTICA</v>
          </cell>
          <cell r="D159" t="str">
            <v>DE LA VIRGEN Y TURISTICA</v>
          </cell>
          <cell r="E159" t="str">
            <v>E. E. Oficial</v>
          </cell>
        </row>
        <row r="160">
          <cell r="A160">
            <v>96</v>
          </cell>
          <cell r="B160" t="str">
            <v>SEDE</v>
          </cell>
          <cell r="C160" t="str">
            <v>DE LA VIRGEN Y TURISTICA</v>
          </cell>
          <cell r="D160" t="str">
            <v>DE LA VIRGEN Y TURISTICA</v>
          </cell>
          <cell r="E160" t="str">
            <v>E. E. Oficial</v>
          </cell>
        </row>
        <row r="161">
          <cell r="A161">
            <v>285</v>
          </cell>
          <cell r="B161" t="str">
            <v>PRINCIPAL</v>
          </cell>
          <cell r="C161" t="str">
            <v>INDUSTRIAL Y DE LA BAHIA</v>
          </cell>
          <cell r="D161" t="str">
            <v>INDUSTRIAL Y DE LA BAHIA</v>
          </cell>
          <cell r="E161" t="str">
            <v>E. E. de Rég. Especial</v>
          </cell>
        </row>
        <row r="162">
          <cell r="A162">
            <v>355</v>
          </cell>
          <cell r="B162" t="str">
            <v>PRINCIPAL</v>
          </cell>
          <cell r="C162" t="str">
            <v>INDUSTRIAL Y DE LA BAHIA</v>
          </cell>
          <cell r="D162" t="str">
            <v>INDUSTRIAL Y DE LA BAHIA</v>
          </cell>
          <cell r="E162" t="str">
            <v>E. E. Oficial</v>
          </cell>
        </row>
        <row r="163">
          <cell r="A163">
            <v>135</v>
          </cell>
          <cell r="B163" t="str">
            <v>SEDE</v>
          </cell>
          <cell r="C163" t="str">
            <v>INDUSTRIAL Y DE LA BAHIA</v>
          </cell>
          <cell r="D163" t="str">
            <v>INDUSTRIAL Y DE LA BAHIA</v>
          </cell>
          <cell r="E163" t="str">
            <v>E. E. Oficial</v>
          </cell>
        </row>
        <row r="164">
          <cell r="A164">
            <v>196</v>
          </cell>
          <cell r="B164" t="str">
            <v>SEDE</v>
          </cell>
          <cell r="C164" t="str">
            <v>INDUSTRIAL Y DE LA BAHIA</v>
          </cell>
          <cell r="D164" t="str">
            <v>INDUSTRIAL Y DE LA BAHIA</v>
          </cell>
          <cell r="E164" t="str">
            <v>E. E. Oficial</v>
          </cell>
        </row>
        <row r="165">
          <cell r="A165">
            <v>492</v>
          </cell>
          <cell r="B165" t="str">
            <v>PRINCIPAL</v>
          </cell>
          <cell r="C165" t="str">
            <v>DE LA VIRGEN Y TURISTICA</v>
          </cell>
          <cell r="D165" t="str">
            <v>RURAL</v>
          </cell>
          <cell r="E165" t="str">
            <v>E. E. Oficial</v>
          </cell>
        </row>
        <row r="166">
          <cell r="A166">
            <v>181</v>
          </cell>
          <cell r="B166" t="str">
            <v>SEDE</v>
          </cell>
          <cell r="C166" t="str">
            <v>DE LA VIRGEN Y TURISTICA</v>
          </cell>
          <cell r="D166" t="str">
            <v>RURAL</v>
          </cell>
          <cell r="E166" t="str">
            <v>E. E. Oficial</v>
          </cell>
        </row>
        <row r="167">
          <cell r="A167">
            <v>494</v>
          </cell>
          <cell r="B167" t="str">
            <v>SEDE</v>
          </cell>
          <cell r="C167" t="str">
            <v>DE LA VIRGEN Y TURISTICA</v>
          </cell>
          <cell r="D167" t="str">
            <v>RURAL</v>
          </cell>
          <cell r="E167" t="str">
            <v>E. E. Oficial</v>
          </cell>
        </row>
        <row r="168">
          <cell r="A168">
            <v>151</v>
          </cell>
          <cell r="B168" t="str">
            <v>SEDE</v>
          </cell>
          <cell r="C168" t="str">
            <v>DE LA VIRGEN Y TURISTICA</v>
          </cell>
          <cell r="D168" t="str">
            <v>RURAL</v>
          </cell>
          <cell r="E168" t="str">
            <v>E. E. Oficial</v>
          </cell>
        </row>
        <row r="169">
          <cell r="A169">
            <v>503</v>
          </cell>
          <cell r="B169" t="str">
            <v>PRINCIPAL</v>
          </cell>
          <cell r="C169" t="str">
            <v>INDUSTRIAL Y DE LA BAHIA</v>
          </cell>
          <cell r="D169" t="str">
            <v>INDUSTRIAL Y DE LA BAHIA</v>
          </cell>
          <cell r="E169" t="str">
            <v>E. E. Oficial</v>
          </cell>
        </row>
        <row r="170">
          <cell r="A170">
            <v>543</v>
          </cell>
          <cell r="B170" t="str">
            <v>PRINCIPAL</v>
          </cell>
          <cell r="C170" t="str">
            <v>INDUSTRIAL Y DE LA BAHIA</v>
          </cell>
          <cell r="D170" t="str">
            <v>INDUSTRIAL Y DE LA BAHIA</v>
          </cell>
          <cell r="E170" t="str">
            <v>E. E. en Administración</v>
          </cell>
        </row>
        <row r="171">
          <cell r="A171">
            <v>556</v>
          </cell>
          <cell r="B171" t="str">
            <v>PRINCIPAL</v>
          </cell>
          <cell r="C171" t="str">
            <v>INDUSTRIAL Y DE LA BAHIA</v>
          </cell>
          <cell r="D171" t="str">
            <v>INDUSTRIAL Y DE LA BAHIA</v>
          </cell>
          <cell r="E171" t="str">
            <v>E. E. en Administración</v>
          </cell>
        </row>
        <row r="172">
          <cell r="A172">
            <v>558</v>
          </cell>
          <cell r="B172" t="str">
            <v>PRINCIPAL</v>
          </cell>
          <cell r="C172" t="str">
            <v>INDUSTRIAL Y DE LA BAHIA</v>
          </cell>
          <cell r="D172" t="str">
            <v>INDUSTRIAL Y DE LA BAHIA</v>
          </cell>
          <cell r="E172" t="str">
            <v>E. E. en Administración</v>
          </cell>
        </row>
        <row r="173">
          <cell r="A173">
            <v>566</v>
          </cell>
          <cell r="B173" t="str">
            <v>PRINCIPAL</v>
          </cell>
          <cell r="C173" t="str">
            <v>INDUSTRIAL Y DE LA BAHIA</v>
          </cell>
          <cell r="D173" t="str">
            <v>INDUSTRIAL Y DE LA BAHIA</v>
          </cell>
          <cell r="E173" t="str">
            <v>E. E. en Administración</v>
          </cell>
        </row>
        <row r="174">
          <cell r="A174">
            <v>577</v>
          </cell>
          <cell r="B174" t="str">
            <v>PRINCIPAL</v>
          </cell>
          <cell r="C174" t="str">
            <v>INDUSTRIAL Y DE LA BAHIA</v>
          </cell>
          <cell r="D174" t="str">
            <v>INDUSTRIAL Y DE LA BAHIA</v>
          </cell>
          <cell r="E174" t="str">
            <v>E. E. Oficial</v>
          </cell>
        </row>
        <row r="175">
          <cell r="A175">
            <v>605</v>
          </cell>
          <cell r="B175" t="str">
            <v>PRINCIPAL</v>
          </cell>
          <cell r="C175" t="str">
            <v>HISTORICA Y CARIBE NORTE</v>
          </cell>
          <cell r="D175" t="str">
            <v>COUNTRY</v>
          </cell>
          <cell r="E175" t="str">
            <v>E. E. Oficial</v>
          </cell>
        </row>
        <row r="176">
          <cell r="A176">
            <v>606</v>
          </cell>
          <cell r="B176" t="str">
            <v>PRINCIPAL</v>
          </cell>
          <cell r="C176" t="str">
            <v>HISTORICA Y CARIBE NORTE</v>
          </cell>
          <cell r="D176" t="str">
            <v>COUNTRY</v>
          </cell>
          <cell r="E176" t="str">
            <v>E. E. Oficial</v>
          </cell>
        </row>
        <row r="177">
          <cell r="A177">
            <v>29</v>
          </cell>
          <cell r="B177" t="str">
            <v>SEDE</v>
          </cell>
          <cell r="C177" t="str">
            <v>HISTORICA Y CARIBE NORTE</v>
          </cell>
          <cell r="D177" t="str">
            <v>COUNTRY</v>
          </cell>
          <cell r="E177" t="str">
            <v>E. E. Oficial</v>
          </cell>
        </row>
        <row r="178">
          <cell r="A178">
            <v>161</v>
          </cell>
          <cell r="B178" t="str">
            <v>SEDE</v>
          </cell>
          <cell r="C178" t="str">
            <v>HISTORICA Y CARIBE NORTE</v>
          </cell>
          <cell r="D178" t="str">
            <v>COUNTRY</v>
          </cell>
          <cell r="E178" t="str">
            <v>E. E. Oficial</v>
          </cell>
        </row>
        <row r="179">
          <cell r="A179">
            <v>633</v>
          </cell>
          <cell r="B179" t="str">
            <v>PRINCIPAL</v>
          </cell>
          <cell r="C179" t="str">
            <v>HISTORICA Y CARIBE NORTE</v>
          </cell>
          <cell r="D179" t="str">
            <v>COUNTRY</v>
          </cell>
          <cell r="E179" t="str">
            <v>E. E. Oficial</v>
          </cell>
        </row>
        <row r="180">
          <cell r="A180">
            <v>20</v>
          </cell>
          <cell r="B180" t="str">
            <v>SEDE</v>
          </cell>
          <cell r="C180" t="str">
            <v>HISTORICA Y CARIBE NORTE</v>
          </cell>
          <cell r="D180" t="str">
            <v>COUNTRY</v>
          </cell>
          <cell r="E180" t="str">
            <v>E. E. Oficial</v>
          </cell>
        </row>
        <row r="181">
          <cell r="A181">
            <v>136</v>
          </cell>
          <cell r="B181" t="str">
            <v>SEDE</v>
          </cell>
          <cell r="C181" t="str">
            <v>HISTORICA Y CARIBE NORTE</v>
          </cell>
          <cell r="D181" t="str">
            <v>COUNTRY</v>
          </cell>
          <cell r="E181" t="str">
            <v>E. E. Oficial</v>
          </cell>
        </row>
        <row r="182">
          <cell r="A182">
            <v>636</v>
          </cell>
          <cell r="B182" t="str">
            <v>PRINCIPAL</v>
          </cell>
          <cell r="C182" t="str">
            <v>DE LA VIRGEN Y TURISTICA</v>
          </cell>
          <cell r="D182" t="str">
            <v>DE LA VIRGEN Y TURISTICA</v>
          </cell>
          <cell r="E182" t="str">
            <v>E. E. en Administración</v>
          </cell>
        </row>
        <row r="183">
          <cell r="A183">
            <v>663</v>
          </cell>
          <cell r="B183" t="str">
            <v>PRINCIPAL</v>
          </cell>
          <cell r="C183" t="str">
            <v>INDUSTRIAL Y DE LA BAHIA</v>
          </cell>
          <cell r="D183" t="str">
            <v>INDUSTRIAL Y DE LA BAHIA</v>
          </cell>
          <cell r="E183" t="str">
            <v>E. E. en Administración</v>
          </cell>
        </row>
        <row r="184">
          <cell r="A184">
            <v>717</v>
          </cell>
          <cell r="B184" t="str">
            <v>PRINCIPAL</v>
          </cell>
          <cell r="C184" t="str">
            <v>DE LA VIRGEN Y TURISTICA</v>
          </cell>
          <cell r="D184" t="str">
            <v>DE LA VIRGEN Y TURISTICA</v>
          </cell>
          <cell r="E184" t="str">
            <v>E. E. Oficial</v>
          </cell>
        </row>
        <row r="185">
          <cell r="A185">
            <v>738</v>
          </cell>
          <cell r="B185" t="str">
            <v>PRINCIPAL</v>
          </cell>
          <cell r="C185" t="str">
            <v>HISTORICA Y CARIBE NORTE</v>
          </cell>
          <cell r="D185" t="str">
            <v>COUNTRY</v>
          </cell>
          <cell r="E185" t="str">
            <v>E. E. Oficial</v>
          </cell>
        </row>
        <row r="186">
          <cell r="A186">
            <v>788</v>
          </cell>
          <cell r="B186" t="str">
            <v>PRINCIPAL</v>
          </cell>
          <cell r="C186" t="str">
            <v>DE LA VIRGEN Y TURISTICA</v>
          </cell>
          <cell r="D186" t="str">
            <v>DE LA VIRGEN Y TURISTICA</v>
          </cell>
          <cell r="E186" t="str">
            <v>E.E Oficial en Concesion</v>
          </cell>
        </row>
        <row r="187">
          <cell r="A187">
            <v>828</v>
          </cell>
          <cell r="B187" t="str">
            <v>PRINCIPAL</v>
          </cell>
          <cell r="C187" t="str">
            <v>DE LA VIRGEN Y TURISTICA</v>
          </cell>
          <cell r="D187" t="str">
            <v>DE LA VIRGEN Y TURISTICA</v>
          </cell>
          <cell r="E187" t="str">
            <v>E. E. en Administración</v>
          </cell>
        </row>
        <row r="188">
          <cell r="A188">
            <v>839</v>
          </cell>
          <cell r="B188" t="str">
            <v>PRINCIPAL</v>
          </cell>
          <cell r="C188" t="str">
            <v>DE LA VIRGEN Y TURISTICA</v>
          </cell>
          <cell r="D188" t="str">
            <v>DE LA VIRGEN Y TURISTICA</v>
          </cell>
          <cell r="E188" t="str">
            <v>E.E Oficial en Concesion</v>
          </cell>
        </row>
        <row r="189">
          <cell r="A189">
            <v>842</v>
          </cell>
          <cell r="B189" t="str">
            <v>PRINCIPAL</v>
          </cell>
          <cell r="C189" t="str">
            <v>INDUSTRIAL Y DE LA BAHIA</v>
          </cell>
          <cell r="D189" t="str">
            <v>INDUSTRIAL Y DE LA BAHIA</v>
          </cell>
          <cell r="E189" t="str">
            <v>E.E Oficial en Concesion</v>
          </cell>
        </row>
        <row r="190">
          <cell r="A190">
            <v>858</v>
          </cell>
          <cell r="B190" t="str">
            <v>PRINCIPAL</v>
          </cell>
          <cell r="C190" t="str">
            <v>INDUSTRIAL Y DE LA BAHIA</v>
          </cell>
          <cell r="D190" t="str">
            <v>INDUSTRIAL Y DE LA BAHIA</v>
          </cell>
          <cell r="E190" t="str">
            <v>PRIVADO</v>
          </cell>
        </row>
        <row r="191">
          <cell r="A191">
            <v>857</v>
          </cell>
          <cell r="B191" t="str">
            <v>PRINCIPAL</v>
          </cell>
          <cell r="C191" t="str">
            <v>HISTORICA Y CARIBE NORTE</v>
          </cell>
          <cell r="D191" t="str">
            <v>SANTA RITA</v>
          </cell>
          <cell r="E191" t="str">
            <v>PRIVADO</v>
          </cell>
        </row>
        <row r="192">
          <cell r="A192">
            <v>251</v>
          </cell>
          <cell r="B192" t="str">
            <v>PRINCIPAL</v>
          </cell>
          <cell r="C192" t="str">
            <v>DE LA VIRGEN Y TURISTICA</v>
          </cell>
          <cell r="D192" t="str">
            <v>DE LA VIRGEN Y TURISTICA</v>
          </cell>
          <cell r="E192" t="str">
            <v>PRIVADO</v>
          </cell>
        </row>
        <row r="193">
          <cell r="A193">
            <v>302</v>
          </cell>
          <cell r="B193" t="str">
            <v>PRINCIPAL</v>
          </cell>
          <cell r="C193" t="str">
            <v>DE LA VIRGEN Y TURISTICA</v>
          </cell>
          <cell r="D193" t="str">
            <v>DE LA VIRGEN Y TURISTICA</v>
          </cell>
          <cell r="E193" t="str">
            <v>PRIVADO</v>
          </cell>
        </row>
        <row r="194">
          <cell r="A194">
            <v>303</v>
          </cell>
          <cell r="B194" t="str">
            <v>PRINCIPAL</v>
          </cell>
          <cell r="C194" t="str">
            <v>DE LA VIRGEN Y TURISTICA</v>
          </cell>
          <cell r="D194" t="str">
            <v>DE LA VIRGEN Y TURISTICA</v>
          </cell>
          <cell r="E194" t="str">
            <v>PRIVADO</v>
          </cell>
        </row>
        <row r="195">
          <cell r="A195">
            <v>324</v>
          </cell>
          <cell r="B195" t="str">
            <v>PRINCIPAL</v>
          </cell>
          <cell r="C195" t="str">
            <v>DE LA VIRGEN Y TURISTICA</v>
          </cell>
          <cell r="D195" t="str">
            <v>DE LA VIRGEN Y TURISTICA</v>
          </cell>
          <cell r="E195" t="str">
            <v>PRIVADO</v>
          </cell>
        </row>
        <row r="196">
          <cell r="A196">
            <v>328</v>
          </cell>
          <cell r="B196" t="str">
            <v>PRINCIPAL</v>
          </cell>
          <cell r="C196" t="str">
            <v>DE LA VIRGEN Y TURISTICA</v>
          </cell>
          <cell r="D196" t="str">
            <v>DE LA VIRGEN Y TURISTICA</v>
          </cell>
          <cell r="E196" t="str">
            <v>PRIVADO</v>
          </cell>
        </row>
        <row r="197">
          <cell r="A197">
            <v>337</v>
          </cell>
          <cell r="B197" t="str">
            <v>PRINCIPAL</v>
          </cell>
          <cell r="C197" t="str">
            <v>DE LA VIRGEN Y TURISTICA</v>
          </cell>
          <cell r="D197" t="str">
            <v>DE LA VIRGEN Y TURISTICA</v>
          </cell>
          <cell r="E197" t="str">
            <v>PRIVADO</v>
          </cell>
        </row>
        <row r="198">
          <cell r="A198">
            <v>342</v>
          </cell>
          <cell r="B198" t="str">
            <v>PRINCIPAL</v>
          </cell>
          <cell r="C198" t="str">
            <v>DE LA VIRGEN Y TURISTICA</v>
          </cell>
          <cell r="D198" t="str">
            <v>DE LA VIRGEN Y TURISTICA</v>
          </cell>
          <cell r="E198" t="str">
            <v>PRIVADO</v>
          </cell>
        </row>
        <row r="199">
          <cell r="A199">
            <v>345</v>
          </cell>
          <cell r="B199" t="str">
            <v>PRINCIPAL</v>
          </cell>
          <cell r="C199" t="str">
            <v>DE LA VIRGEN Y TURISTICA</v>
          </cell>
          <cell r="D199" t="str">
            <v>DE LA VIRGEN Y TURISTICA</v>
          </cell>
          <cell r="E199" t="str">
            <v>PRIVADO</v>
          </cell>
        </row>
        <row r="200">
          <cell r="A200">
            <v>346</v>
          </cell>
          <cell r="B200" t="str">
            <v>PRINCIPAL</v>
          </cell>
          <cell r="C200" t="str">
            <v>DE LA VIRGEN Y TURISTICA</v>
          </cell>
          <cell r="D200" t="str">
            <v>DE LA VIRGEN Y TURISTICA</v>
          </cell>
          <cell r="E200" t="str">
            <v>PRIVADO</v>
          </cell>
        </row>
        <row r="201">
          <cell r="A201">
            <v>363</v>
          </cell>
          <cell r="B201" t="str">
            <v>PRINCIPAL</v>
          </cell>
          <cell r="C201" t="str">
            <v>DE LA VIRGEN Y TURISTICA</v>
          </cell>
          <cell r="D201" t="str">
            <v>DE LA VIRGEN Y TURISTICA</v>
          </cell>
          <cell r="E201" t="str">
            <v>PRIVADO</v>
          </cell>
        </row>
        <row r="202">
          <cell r="A202">
            <v>374</v>
          </cell>
          <cell r="B202" t="str">
            <v>PRINCIPAL</v>
          </cell>
          <cell r="C202" t="str">
            <v>DE LA VIRGEN Y TURISTICA</v>
          </cell>
          <cell r="D202" t="str">
            <v>DE LA VIRGEN Y TURISTICA</v>
          </cell>
          <cell r="E202" t="str">
            <v>PRIVADO</v>
          </cell>
        </row>
        <row r="203">
          <cell r="A203">
            <v>402</v>
          </cell>
          <cell r="B203" t="str">
            <v>PRINCIPAL</v>
          </cell>
          <cell r="C203" t="str">
            <v>DE LA VIRGEN Y TURISTICA</v>
          </cell>
          <cell r="D203" t="str">
            <v>DE LA VIRGEN Y TURISTICA</v>
          </cell>
          <cell r="E203" t="str">
            <v>PRIVADO</v>
          </cell>
        </row>
        <row r="204">
          <cell r="A204">
            <v>406</v>
          </cell>
          <cell r="B204" t="str">
            <v>PRINCIPAL</v>
          </cell>
          <cell r="C204" t="str">
            <v>DE LA VIRGEN Y TURISTICA</v>
          </cell>
          <cell r="D204" t="str">
            <v>DE LA VIRGEN Y TURISTICA</v>
          </cell>
          <cell r="E204" t="str">
            <v>PRIVADO</v>
          </cell>
        </row>
        <row r="205">
          <cell r="A205">
            <v>415</v>
          </cell>
          <cell r="B205" t="str">
            <v>PRINCIPAL</v>
          </cell>
          <cell r="C205" t="str">
            <v>DE LA VIRGEN Y TURISTICA</v>
          </cell>
          <cell r="D205" t="str">
            <v>DE LA VIRGEN Y TURISTICA</v>
          </cell>
          <cell r="E205" t="str">
            <v>PRIVADO</v>
          </cell>
        </row>
        <row r="206">
          <cell r="A206">
            <v>428</v>
          </cell>
          <cell r="B206" t="str">
            <v>PRINCIPAL</v>
          </cell>
          <cell r="C206" t="str">
            <v>DE LA VIRGEN Y TURISTICA</v>
          </cell>
          <cell r="D206" t="str">
            <v>DE LA VIRGEN Y TURISTICA</v>
          </cell>
          <cell r="E206" t="str">
            <v>PRIVADO</v>
          </cell>
        </row>
        <row r="207">
          <cell r="A207">
            <v>472</v>
          </cell>
          <cell r="B207" t="str">
            <v>PRINCIPAL</v>
          </cell>
          <cell r="C207" t="str">
            <v>DE LA VIRGEN Y TURISTICA</v>
          </cell>
          <cell r="D207" t="str">
            <v>DE LA VIRGEN Y TURISTICA</v>
          </cell>
          <cell r="E207" t="str">
            <v>PRIVADO</v>
          </cell>
        </row>
        <row r="208">
          <cell r="A208">
            <v>514</v>
          </cell>
          <cell r="B208" t="str">
            <v>PRINCIPAL</v>
          </cell>
          <cell r="C208" t="str">
            <v>DE LA VIRGEN Y TURISTICA</v>
          </cell>
          <cell r="D208" t="str">
            <v>DE LA VIRGEN Y TURISTICA</v>
          </cell>
          <cell r="E208" t="str">
            <v>PRIVADO</v>
          </cell>
        </row>
        <row r="209">
          <cell r="A209">
            <v>561</v>
          </cell>
          <cell r="B209" t="str">
            <v>PRINCIPAL</v>
          </cell>
          <cell r="C209" t="str">
            <v>DE LA VIRGEN Y TURISTICA</v>
          </cell>
          <cell r="D209" t="str">
            <v>DE LA VIRGEN Y TURISTICA</v>
          </cell>
          <cell r="E209" t="str">
            <v>PRIVADO</v>
          </cell>
        </row>
        <row r="210">
          <cell r="A210">
            <v>562</v>
          </cell>
          <cell r="B210" t="str">
            <v>PRINCIPAL</v>
          </cell>
          <cell r="C210" t="str">
            <v>DE LA VIRGEN Y TURISTICA</v>
          </cell>
          <cell r="D210" t="str">
            <v>DE LA VIRGEN Y TURISTICA</v>
          </cell>
          <cell r="E210" t="str">
            <v>PRIVADO</v>
          </cell>
        </row>
        <row r="211">
          <cell r="A211">
            <v>564</v>
          </cell>
          <cell r="B211" t="str">
            <v>PRINCIPAL</v>
          </cell>
          <cell r="C211" t="str">
            <v>DE LA VIRGEN Y TURISTICA</v>
          </cell>
          <cell r="D211" t="str">
            <v>DE LA VIRGEN Y TURISTICA</v>
          </cell>
          <cell r="E211" t="str">
            <v>PRIVADO</v>
          </cell>
        </row>
        <row r="212">
          <cell r="A212">
            <v>568</v>
          </cell>
          <cell r="B212" t="str">
            <v>PRINCIPAL</v>
          </cell>
          <cell r="C212" t="str">
            <v>DE LA VIRGEN Y TURISTICA</v>
          </cell>
          <cell r="D212" t="str">
            <v>DE LA VIRGEN Y TURISTICA</v>
          </cell>
          <cell r="E212" t="str">
            <v>PRIVADO</v>
          </cell>
        </row>
        <row r="213">
          <cell r="A213">
            <v>588</v>
          </cell>
          <cell r="B213" t="str">
            <v>PRINCIPAL</v>
          </cell>
          <cell r="C213" t="str">
            <v>DE LA VIRGEN Y TURISTICA</v>
          </cell>
          <cell r="D213" t="str">
            <v>DE LA VIRGEN Y TURISTICA</v>
          </cell>
          <cell r="E213" t="str">
            <v>PRIVADO</v>
          </cell>
        </row>
        <row r="214">
          <cell r="A214">
            <v>591</v>
          </cell>
          <cell r="B214" t="str">
            <v>PRINCIPAL</v>
          </cell>
          <cell r="C214" t="str">
            <v>HISTORICA Y CARIBE NORTE</v>
          </cell>
          <cell r="D214" t="str">
            <v>COUNTRY</v>
          </cell>
          <cell r="E214" t="str">
            <v>PRIVADO</v>
          </cell>
        </row>
        <row r="215">
          <cell r="A215">
            <v>592</v>
          </cell>
          <cell r="B215" t="str">
            <v>PRINCIPAL</v>
          </cell>
          <cell r="C215" t="str">
            <v>DE LA VIRGEN Y TURISTICA</v>
          </cell>
          <cell r="D215" t="str">
            <v>DE LA VIRGEN Y TURISTICA</v>
          </cell>
          <cell r="E215" t="str">
            <v>PRIVADO</v>
          </cell>
        </row>
        <row r="216">
          <cell r="A216">
            <v>614</v>
          </cell>
          <cell r="B216" t="str">
            <v>PRINCIPAL</v>
          </cell>
          <cell r="C216" t="str">
            <v>DE LA VIRGEN Y TURISTICA</v>
          </cell>
          <cell r="D216" t="str">
            <v>DE LA VIRGEN Y TURISTICA</v>
          </cell>
          <cell r="E216" t="str">
            <v>PRIVADO</v>
          </cell>
        </row>
        <row r="217">
          <cell r="A217">
            <v>615</v>
          </cell>
          <cell r="B217" t="str">
            <v>PRINCIPAL</v>
          </cell>
          <cell r="C217" t="str">
            <v>DE LA VIRGEN Y TURISTICA</v>
          </cell>
          <cell r="D217" t="str">
            <v>DE LA VIRGEN Y TURISTICA</v>
          </cell>
          <cell r="E217" t="str">
            <v>PRIVADO</v>
          </cell>
        </row>
        <row r="218">
          <cell r="A218">
            <v>641</v>
          </cell>
          <cell r="B218" t="str">
            <v>PRINCIPAL</v>
          </cell>
          <cell r="C218" t="str">
            <v>DE LA VIRGEN Y TURISTICA</v>
          </cell>
          <cell r="D218" t="str">
            <v>DE LA VIRGEN Y TURISTICA</v>
          </cell>
          <cell r="E218" t="str">
            <v>PRIVADO</v>
          </cell>
        </row>
        <row r="219">
          <cell r="A219">
            <v>652</v>
          </cell>
          <cell r="B219" t="str">
            <v>PRINCIPAL</v>
          </cell>
          <cell r="C219" t="str">
            <v>DE LA VIRGEN Y TURISTICA</v>
          </cell>
          <cell r="D219" t="str">
            <v>DE LA VIRGEN Y TURISTICA</v>
          </cell>
          <cell r="E219" t="str">
            <v>PRIVADO</v>
          </cell>
        </row>
        <row r="220">
          <cell r="A220">
            <v>654</v>
          </cell>
          <cell r="B220" t="str">
            <v>PRINCIPAL</v>
          </cell>
          <cell r="C220" t="str">
            <v>DE LA VIRGEN Y TURISTICA</v>
          </cell>
          <cell r="D220" t="str">
            <v>DE LA VIRGEN Y TURISTICA</v>
          </cell>
          <cell r="E220" t="str">
            <v>PRIVADO</v>
          </cell>
        </row>
        <row r="221">
          <cell r="A221">
            <v>384</v>
          </cell>
          <cell r="B221" t="str">
            <v>PRINCIPAL</v>
          </cell>
          <cell r="C221" t="str">
            <v>DE LA VIRGEN Y TURISTICA</v>
          </cell>
          <cell r="D221" t="str">
            <v>DE LA VIRGEN Y TURISTICA</v>
          </cell>
          <cell r="E221" t="str">
            <v>PRIVADO</v>
          </cell>
        </row>
        <row r="222">
          <cell r="A222">
            <v>637</v>
          </cell>
          <cell r="B222" t="str">
            <v>PRINCIPAL</v>
          </cell>
          <cell r="C222" t="str">
            <v>DE LA VIRGEN Y TURISTICA</v>
          </cell>
          <cell r="D222" t="str">
            <v>DE LA VIRGEN Y TURISTICA</v>
          </cell>
          <cell r="E222" t="str">
            <v>PRIVADO</v>
          </cell>
        </row>
        <row r="223">
          <cell r="A223">
            <v>790</v>
          </cell>
          <cell r="B223" t="str">
            <v>PRINCIPAL</v>
          </cell>
          <cell r="C223" t="str">
            <v>DE LA VIRGEN Y TURISTICA</v>
          </cell>
          <cell r="D223" t="str">
            <v>DE LA VIRGEN Y TURISTICA</v>
          </cell>
          <cell r="E223" t="str">
            <v>PRIVADO</v>
          </cell>
        </row>
        <row r="224">
          <cell r="A224">
            <v>792</v>
          </cell>
          <cell r="B224" t="str">
            <v>PRINCIPAL</v>
          </cell>
          <cell r="C224" t="str">
            <v>DE LA VIRGEN Y TURISTICA</v>
          </cell>
          <cell r="D224" t="str">
            <v>DE LA VIRGEN Y TURISTICA</v>
          </cell>
          <cell r="E224" t="str">
            <v>PRIVADO</v>
          </cell>
        </row>
        <row r="225">
          <cell r="A225">
            <v>797</v>
          </cell>
          <cell r="B225" t="str">
            <v>PRINCIPAL</v>
          </cell>
          <cell r="C225" t="str">
            <v>DE LA VIRGEN Y TURISTICA</v>
          </cell>
          <cell r="D225" t="str">
            <v>DE LA VIRGEN Y TURISTICA</v>
          </cell>
          <cell r="E225" t="str">
            <v>PRIVADO</v>
          </cell>
        </row>
        <row r="226">
          <cell r="A226">
            <v>809</v>
          </cell>
          <cell r="B226" t="str">
            <v>PRINCIPAL</v>
          </cell>
          <cell r="C226" t="str">
            <v>DE LA VIRGEN Y TURISTICA</v>
          </cell>
          <cell r="D226" t="str">
            <v>DE LA VIRGEN Y TURISTICA</v>
          </cell>
          <cell r="E226" t="str">
            <v>PRIVADO</v>
          </cell>
        </row>
        <row r="227">
          <cell r="A227">
            <v>365</v>
          </cell>
          <cell r="B227" t="str">
            <v>PRINCIPAL</v>
          </cell>
          <cell r="C227" t="str">
            <v>DE LA VIRGEN Y TURISTICA</v>
          </cell>
          <cell r="D227" t="str">
            <v>DE LA VIRGEN Y TURISTICA</v>
          </cell>
          <cell r="E227" t="str">
            <v>PRIVADO</v>
          </cell>
        </row>
        <row r="228">
          <cell r="A228">
            <v>487</v>
          </cell>
          <cell r="B228" t="str">
            <v>PRINCIPAL</v>
          </cell>
          <cell r="C228" t="str">
            <v>DE LA VIRGEN Y TURISTICA</v>
          </cell>
          <cell r="D228" t="str">
            <v>DE LA VIRGEN Y TURISTICA</v>
          </cell>
          <cell r="E228" t="str">
            <v>PRIVADO</v>
          </cell>
        </row>
        <row r="229">
          <cell r="A229">
            <v>743</v>
          </cell>
          <cell r="B229" t="str">
            <v>PRINCIPAL</v>
          </cell>
          <cell r="C229" t="str">
            <v>DE LA VIRGEN Y TURISTICA</v>
          </cell>
          <cell r="D229" t="str">
            <v>DE LA VIRGEN Y TURISTICA</v>
          </cell>
          <cell r="E229" t="str">
            <v>PRIVADO</v>
          </cell>
        </row>
        <row r="230">
          <cell r="A230">
            <v>794</v>
          </cell>
          <cell r="B230" t="str">
            <v>PRINCIPAL</v>
          </cell>
          <cell r="C230" t="str">
            <v>DE LA VIRGEN Y TURISTICA</v>
          </cell>
          <cell r="D230" t="str">
            <v>DE LA VIRGEN Y TURISTICA</v>
          </cell>
          <cell r="E230" t="str">
            <v>PRIVADO</v>
          </cell>
        </row>
        <row r="231">
          <cell r="A231">
            <v>242</v>
          </cell>
          <cell r="B231" t="str">
            <v>PRINCIPAL</v>
          </cell>
          <cell r="C231" t="str">
            <v>DE LA VIRGEN Y TURISTICA</v>
          </cell>
          <cell r="D231" t="str">
            <v>DE LA VIRGEN Y TURISTICA</v>
          </cell>
          <cell r="E231" t="str">
            <v>PRIVADO</v>
          </cell>
        </row>
        <row r="232">
          <cell r="A232">
            <v>319</v>
          </cell>
          <cell r="B232" t="str">
            <v>PRINCIPAL</v>
          </cell>
          <cell r="C232" t="str">
            <v>DE LA VIRGEN Y TURISTICA</v>
          </cell>
          <cell r="D232" t="str">
            <v>DE LA VIRGEN Y TURISTICA</v>
          </cell>
          <cell r="E232" t="str">
            <v>PRIVADO</v>
          </cell>
        </row>
        <row r="233">
          <cell r="A233">
            <v>352</v>
          </cell>
          <cell r="B233" t="str">
            <v>PRINCIPAL</v>
          </cell>
          <cell r="C233" t="str">
            <v>DE LA VIRGEN Y TURISTICA</v>
          </cell>
          <cell r="D233" t="str">
            <v>DE LA VIRGEN Y TURISTICA</v>
          </cell>
          <cell r="E233" t="str">
            <v>PRIVADO</v>
          </cell>
        </row>
        <row r="234">
          <cell r="A234">
            <v>469</v>
          </cell>
          <cell r="B234" t="str">
            <v>PRINCIPAL</v>
          </cell>
          <cell r="C234" t="str">
            <v>DE LA VIRGEN Y TURISTICA</v>
          </cell>
          <cell r="D234" t="str">
            <v>DE LA VIRGEN Y TURISTICA</v>
          </cell>
          <cell r="E234" t="str">
            <v>PRIVADO</v>
          </cell>
        </row>
        <row r="235">
          <cell r="A235">
            <v>570</v>
          </cell>
          <cell r="B235" t="str">
            <v>PRINCIPAL</v>
          </cell>
          <cell r="C235" t="str">
            <v>DE LA VIRGEN Y TURISTICA</v>
          </cell>
          <cell r="D235" t="str">
            <v>DE LA VIRGEN Y TURISTICA</v>
          </cell>
          <cell r="E235" t="str">
            <v>PRIVADO</v>
          </cell>
        </row>
        <row r="236">
          <cell r="A236">
            <v>353</v>
          </cell>
          <cell r="B236" t="str">
            <v>PRINCIPAL</v>
          </cell>
          <cell r="C236" t="str">
            <v>DE LA VIRGEN Y TURISTICA</v>
          </cell>
          <cell r="D236" t="str">
            <v>DE LA VIRGEN Y TURISTICA</v>
          </cell>
          <cell r="E236" t="str">
            <v>PRIVADO</v>
          </cell>
        </row>
        <row r="237">
          <cell r="A237">
            <v>746</v>
          </cell>
          <cell r="B237" t="str">
            <v>PRINCIPAL</v>
          </cell>
          <cell r="C237" t="str">
            <v>DE LA VIRGEN Y TURISTICA</v>
          </cell>
          <cell r="D237" t="str">
            <v>DE LA VIRGEN Y TURISTICA</v>
          </cell>
          <cell r="E237" t="str">
            <v>PRIVADO</v>
          </cell>
        </row>
        <row r="238">
          <cell r="A238">
            <v>326</v>
          </cell>
          <cell r="B238" t="str">
            <v>PRINCIPAL</v>
          </cell>
          <cell r="C238" t="str">
            <v>DE LA VIRGEN Y TURISTICA</v>
          </cell>
          <cell r="D238" t="str">
            <v>DE LA VIRGEN Y TURISTICA</v>
          </cell>
          <cell r="E238" t="str">
            <v>PRIVADO</v>
          </cell>
        </row>
        <row r="239">
          <cell r="A239">
            <v>612</v>
          </cell>
          <cell r="B239" t="str">
            <v>PRINCIPAL</v>
          </cell>
          <cell r="C239" t="str">
            <v>DE LA VIRGEN Y TURISTICA</v>
          </cell>
          <cell r="D239" t="str">
            <v>DE LA VIRGEN Y TURISTICA</v>
          </cell>
          <cell r="E239" t="str">
            <v>PRIVADO</v>
          </cell>
        </row>
        <row r="240">
          <cell r="A240">
            <v>266</v>
          </cell>
          <cell r="B240" t="str">
            <v>PRINCIPAL</v>
          </cell>
          <cell r="C240" t="str">
            <v>DE LA VIRGEN Y TURISTICA</v>
          </cell>
          <cell r="D240" t="str">
            <v>RURAL</v>
          </cell>
          <cell r="E240" t="str">
            <v>PRIVADO</v>
          </cell>
        </row>
        <row r="241">
          <cell r="A241">
            <v>271</v>
          </cell>
          <cell r="B241" t="str">
            <v>PRINCIPAL</v>
          </cell>
          <cell r="C241" t="str">
            <v>DE LA VIRGEN Y TURISTICA</v>
          </cell>
          <cell r="D241" t="str">
            <v>RURAL</v>
          </cell>
          <cell r="E241" t="str">
            <v>PRIVADO</v>
          </cell>
        </row>
        <row r="242">
          <cell r="A242">
            <v>293</v>
          </cell>
          <cell r="B242" t="str">
            <v>PRINCIPAL</v>
          </cell>
          <cell r="C242" t="str">
            <v>DE LA VIRGEN Y TURISTICA</v>
          </cell>
          <cell r="D242" t="str">
            <v>RURAL</v>
          </cell>
          <cell r="E242" t="str">
            <v>PRIVADO</v>
          </cell>
        </row>
        <row r="243">
          <cell r="A243">
            <v>426</v>
          </cell>
          <cell r="B243" t="str">
            <v>PRINCIPAL</v>
          </cell>
          <cell r="C243" t="str">
            <v>DE LA VIRGEN Y TURISTICA</v>
          </cell>
          <cell r="D243" t="str">
            <v>RURAL</v>
          </cell>
          <cell r="E243" t="str">
            <v>PRIVADO</v>
          </cell>
        </row>
        <row r="244">
          <cell r="A244">
            <v>490</v>
          </cell>
          <cell r="B244" t="str">
            <v>PRINCIPAL</v>
          </cell>
          <cell r="C244" t="str">
            <v>DE LA VIRGEN Y TURISTICA</v>
          </cell>
          <cell r="D244" t="str">
            <v>RURAL</v>
          </cell>
          <cell r="E244" t="str">
            <v>PRIVADO</v>
          </cell>
        </row>
        <row r="245">
          <cell r="A245">
            <v>501</v>
          </cell>
          <cell r="B245" t="str">
            <v>PRINCIPAL</v>
          </cell>
          <cell r="C245" t="str">
            <v>INDUSTRIAL Y DE LA BAHIA</v>
          </cell>
          <cell r="D245" t="str">
            <v>RURAL</v>
          </cell>
          <cell r="E245" t="str">
            <v>PRIVADO</v>
          </cell>
        </row>
        <row r="246">
          <cell r="A246">
            <v>569</v>
          </cell>
          <cell r="B246" t="str">
            <v>PRINCIPAL</v>
          </cell>
          <cell r="C246" t="str">
            <v>DE LA VIRGEN Y TURISTICA</v>
          </cell>
          <cell r="D246" t="str">
            <v>RURAL</v>
          </cell>
          <cell r="E246" t="str">
            <v>PRIVADO</v>
          </cell>
        </row>
        <row r="247">
          <cell r="A247">
            <v>807</v>
          </cell>
          <cell r="B247" t="str">
            <v>PRINCIPAL</v>
          </cell>
          <cell r="C247" t="str">
            <v>DE LA VIRGEN Y TURISTICA</v>
          </cell>
          <cell r="D247" t="str">
            <v>RURAL</v>
          </cell>
          <cell r="E247" t="str">
            <v>PRIVADO</v>
          </cell>
        </row>
        <row r="248">
          <cell r="A248">
            <v>294</v>
          </cell>
          <cell r="B248" t="str">
            <v>PRINCIPAL</v>
          </cell>
          <cell r="C248" t="str">
            <v>DE LA VIRGEN Y TURISTICA</v>
          </cell>
          <cell r="D248" t="str">
            <v>RURAL</v>
          </cell>
          <cell r="E248" t="str">
            <v>PRIVADO</v>
          </cell>
        </row>
        <row r="249">
          <cell r="A249">
            <v>851</v>
          </cell>
          <cell r="B249" t="str">
            <v>PRINCIPAL</v>
          </cell>
          <cell r="C249" t="str">
            <v>DE LA VIRGEN Y TURISTICA</v>
          </cell>
          <cell r="D249" t="str">
            <v>RURAL</v>
          </cell>
          <cell r="E249" t="str">
            <v>PRIVADO</v>
          </cell>
        </row>
        <row r="250">
          <cell r="A250">
            <v>845</v>
          </cell>
          <cell r="B250" t="str">
            <v>PRINCIPAL</v>
          </cell>
          <cell r="C250" t="str">
            <v>DE LA VIRGEN Y TURISTICA</v>
          </cell>
          <cell r="D250" t="str">
            <v>RURAL</v>
          </cell>
          <cell r="E250" t="str">
            <v>PRIVADO</v>
          </cell>
        </row>
        <row r="251">
          <cell r="A251">
            <v>208</v>
          </cell>
          <cell r="B251" t="str">
            <v>PRINCIPAL</v>
          </cell>
          <cell r="C251" t="str">
            <v>HISTORICA Y CARIBE NORTE</v>
          </cell>
          <cell r="D251" t="str">
            <v>COUNTRY</v>
          </cell>
          <cell r="E251" t="str">
            <v>PRIVADO</v>
          </cell>
        </row>
        <row r="252">
          <cell r="A252">
            <v>209</v>
          </cell>
          <cell r="B252" t="str">
            <v>PRINCIPAL</v>
          </cell>
          <cell r="C252" t="str">
            <v>HISTORICA Y CARIBE NORTE</v>
          </cell>
          <cell r="D252" t="str">
            <v>COUNTRY</v>
          </cell>
          <cell r="E252" t="str">
            <v>PRIVADO</v>
          </cell>
        </row>
        <row r="253">
          <cell r="A253">
            <v>213</v>
          </cell>
          <cell r="B253" t="str">
            <v>PRINCIPAL</v>
          </cell>
          <cell r="C253" t="str">
            <v>HISTORICA Y CARIBE NORTE</v>
          </cell>
          <cell r="D253" t="str">
            <v>COUNTRY</v>
          </cell>
          <cell r="E253" t="str">
            <v>PRIVADO</v>
          </cell>
        </row>
        <row r="254">
          <cell r="A254">
            <v>214</v>
          </cell>
          <cell r="B254" t="str">
            <v>PRINCIPAL</v>
          </cell>
          <cell r="C254" t="str">
            <v>HISTORICA Y CARIBE NORTE</v>
          </cell>
          <cell r="D254" t="str">
            <v>COUNTRY</v>
          </cell>
          <cell r="E254" t="str">
            <v>PRIVADO</v>
          </cell>
        </row>
        <row r="255">
          <cell r="A255">
            <v>216</v>
          </cell>
          <cell r="B255" t="str">
            <v>PRINCIPAL</v>
          </cell>
          <cell r="C255" t="str">
            <v>HISTORICA Y CARIBE NORTE</v>
          </cell>
          <cell r="D255" t="str">
            <v>COUNTRY</v>
          </cell>
          <cell r="E255" t="str">
            <v>PRIVADO</v>
          </cell>
        </row>
        <row r="256">
          <cell r="A256">
            <v>218</v>
          </cell>
          <cell r="B256" t="str">
            <v>PRINCIPAL</v>
          </cell>
          <cell r="C256" t="str">
            <v>HISTORICA Y CARIBE NORTE</v>
          </cell>
          <cell r="D256" t="str">
            <v>COUNTRY</v>
          </cell>
          <cell r="E256" t="str">
            <v>PRIVADO</v>
          </cell>
        </row>
        <row r="257">
          <cell r="A257">
            <v>241</v>
          </cell>
          <cell r="B257" t="str">
            <v>PRINCIPAL</v>
          </cell>
          <cell r="C257" t="str">
            <v>HISTORICA Y CARIBE NORTE</v>
          </cell>
          <cell r="D257" t="str">
            <v>COUNTRY</v>
          </cell>
          <cell r="E257" t="str">
            <v>PRIVADO</v>
          </cell>
        </row>
        <row r="258">
          <cell r="A258">
            <v>249</v>
          </cell>
          <cell r="B258" t="str">
            <v>PRINCIPAL</v>
          </cell>
          <cell r="C258" t="str">
            <v>HISTORICA Y CARIBE NORTE</v>
          </cell>
          <cell r="D258" t="str">
            <v>COUNTRY</v>
          </cell>
          <cell r="E258" t="str">
            <v>PRIVADO</v>
          </cell>
        </row>
        <row r="259">
          <cell r="A259">
            <v>252</v>
          </cell>
          <cell r="B259" t="str">
            <v>PRINCIPAL</v>
          </cell>
          <cell r="C259" t="str">
            <v>HISTORICA Y CARIBE NORTE</v>
          </cell>
          <cell r="D259" t="str">
            <v>COUNTRY</v>
          </cell>
          <cell r="E259" t="str">
            <v>PRIVADO</v>
          </cell>
        </row>
        <row r="260">
          <cell r="A260">
            <v>268</v>
          </cell>
          <cell r="B260" t="str">
            <v>PRINCIPAL</v>
          </cell>
          <cell r="C260" t="str">
            <v>HISTORICA Y CARIBE NORTE</v>
          </cell>
          <cell r="D260" t="str">
            <v>COUNTRY</v>
          </cell>
          <cell r="E260" t="str">
            <v>PRIVADO</v>
          </cell>
        </row>
        <row r="261">
          <cell r="A261">
            <v>284</v>
          </cell>
          <cell r="B261" t="str">
            <v>PRINCIPAL</v>
          </cell>
          <cell r="C261" t="str">
            <v>HISTORICA Y CARIBE NORTE</v>
          </cell>
          <cell r="D261" t="str">
            <v>COUNTRY</v>
          </cell>
          <cell r="E261" t="str">
            <v>PRIVADO</v>
          </cell>
        </row>
        <row r="262">
          <cell r="A262">
            <v>287</v>
          </cell>
          <cell r="B262" t="str">
            <v>PRINCIPAL</v>
          </cell>
          <cell r="C262" t="str">
            <v>HISTORICA Y CARIBE NORTE</v>
          </cell>
          <cell r="D262" t="str">
            <v>COUNTRY</v>
          </cell>
          <cell r="E262" t="str">
            <v>PRIVADO</v>
          </cell>
        </row>
        <row r="263">
          <cell r="A263">
            <v>289</v>
          </cell>
          <cell r="B263" t="str">
            <v>PRINCIPAL</v>
          </cell>
          <cell r="C263" t="str">
            <v>HISTORICA Y CARIBE NORTE</v>
          </cell>
          <cell r="D263" t="str">
            <v>COUNTRY</v>
          </cell>
          <cell r="E263" t="str">
            <v>PRIVADO</v>
          </cell>
        </row>
        <row r="264">
          <cell r="A264">
            <v>299</v>
          </cell>
          <cell r="B264" t="str">
            <v>PRINCIPAL</v>
          </cell>
          <cell r="C264" t="str">
            <v>HISTORICA Y CARIBE NORTE</v>
          </cell>
          <cell r="D264" t="str">
            <v>COUNTRY</v>
          </cell>
          <cell r="E264" t="str">
            <v>PRIVADO</v>
          </cell>
        </row>
        <row r="265">
          <cell r="A265">
            <v>305</v>
          </cell>
          <cell r="B265" t="str">
            <v>PRINCIPAL</v>
          </cell>
          <cell r="C265" t="str">
            <v>HISTORICA Y CARIBE NORTE</v>
          </cell>
          <cell r="D265" t="str">
            <v>COUNTRY</v>
          </cell>
          <cell r="E265" t="str">
            <v>PRIVADO</v>
          </cell>
        </row>
        <row r="266">
          <cell r="A266">
            <v>306</v>
          </cell>
          <cell r="B266" t="str">
            <v>PRINCIPAL</v>
          </cell>
          <cell r="C266" t="str">
            <v>HISTORICA Y CARIBE NORTE</v>
          </cell>
          <cell r="D266" t="str">
            <v>COUNTRY</v>
          </cell>
          <cell r="E266" t="str">
            <v>PRIVADO</v>
          </cell>
        </row>
        <row r="267">
          <cell r="A267">
            <v>312</v>
          </cell>
          <cell r="B267" t="str">
            <v>PRINCIPAL</v>
          </cell>
          <cell r="C267" t="str">
            <v>HISTORICA Y CARIBE NORTE</v>
          </cell>
          <cell r="D267" t="str">
            <v>COUNTRY</v>
          </cell>
          <cell r="E267" t="str">
            <v>PRIVADO</v>
          </cell>
        </row>
        <row r="268">
          <cell r="A268">
            <v>334</v>
          </cell>
          <cell r="B268" t="str">
            <v>PRINCIPAL</v>
          </cell>
          <cell r="C268" t="str">
            <v>HISTORICA Y CARIBE NORTE</v>
          </cell>
          <cell r="D268" t="str">
            <v>COUNTRY</v>
          </cell>
          <cell r="E268" t="str">
            <v>PRIVADO</v>
          </cell>
        </row>
        <row r="269">
          <cell r="A269">
            <v>341</v>
          </cell>
          <cell r="B269" t="str">
            <v>PRINCIPAL</v>
          </cell>
          <cell r="C269" t="str">
            <v>HISTORICA Y CARIBE NORTE</v>
          </cell>
          <cell r="D269" t="str">
            <v>COUNTRY</v>
          </cell>
          <cell r="E269" t="str">
            <v>PRIVADO</v>
          </cell>
        </row>
        <row r="270">
          <cell r="A270">
            <v>343</v>
          </cell>
          <cell r="B270" t="str">
            <v>PRINCIPAL</v>
          </cell>
          <cell r="C270" t="str">
            <v>HISTORICA Y CARIBE NORTE</v>
          </cell>
          <cell r="D270" t="str">
            <v>COUNTRY</v>
          </cell>
          <cell r="E270" t="str">
            <v>PRIVADO</v>
          </cell>
        </row>
        <row r="271">
          <cell r="A271">
            <v>362</v>
          </cell>
          <cell r="B271" t="str">
            <v>PRINCIPAL</v>
          </cell>
          <cell r="C271" t="str">
            <v>HISTORICA Y CARIBE NORTE</v>
          </cell>
          <cell r="D271" t="str">
            <v>COUNTRY</v>
          </cell>
          <cell r="E271" t="str">
            <v>PRIVADO</v>
          </cell>
        </row>
        <row r="272">
          <cell r="A272">
            <v>367</v>
          </cell>
          <cell r="B272" t="str">
            <v>PRINCIPAL</v>
          </cell>
          <cell r="C272" t="str">
            <v>HISTORICA Y CARIBE NORTE</v>
          </cell>
          <cell r="D272" t="str">
            <v>COUNTRY</v>
          </cell>
          <cell r="E272" t="str">
            <v>PRIVADO</v>
          </cell>
        </row>
        <row r="273">
          <cell r="A273">
            <v>400</v>
          </cell>
          <cell r="B273" t="str">
            <v>PRINCIPAL</v>
          </cell>
          <cell r="C273" t="str">
            <v>HISTORICA Y CARIBE NORTE</v>
          </cell>
          <cell r="D273" t="str">
            <v>COUNTRY</v>
          </cell>
          <cell r="E273" t="str">
            <v>PRIVADO</v>
          </cell>
        </row>
        <row r="274">
          <cell r="A274">
            <v>403</v>
          </cell>
          <cell r="B274" t="str">
            <v>PRINCIPAL</v>
          </cell>
          <cell r="C274" t="str">
            <v>HISTORICA Y CARIBE NORTE</v>
          </cell>
          <cell r="D274" t="str">
            <v>COUNTRY</v>
          </cell>
          <cell r="E274" t="str">
            <v>PRIVADO</v>
          </cell>
        </row>
        <row r="275">
          <cell r="A275">
            <v>408</v>
          </cell>
          <cell r="B275" t="str">
            <v>PRINCIPAL</v>
          </cell>
          <cell r="C275" t="str">
            <v>HISTORICA Y CARIBE NORTE</v>
          </cell>
          <cell r="D275" t="str">
            <v>COUNTRY</v>
          </cell>
          <cell r="E275" t="str">
            <v>PRIVADO</v>
          </cell>
        </row>
        <row r="276">
          <cell r="A276">
            <v>414</v>
          </cell>
          <cell r="B276" t="str">
            <v>PRINCIPAL</v>
          </cell>
          <cell r="C276" t="str">
            <v>HISTORICA Y CARIBE NORTE</v>
          </cell>
          <cell r="D276" t="str">
            <v>COUNTRY</v>
          </cell>
          <cell r="E276" t="str">
            <v>PRIVADO</v>
          </cell>
        </row>
        <row r="277">
          <cell r="A277">
            <v>440</v>
          </cell>
          <cell r="B277" t="str">
            <v>PRINCIPAL</v>
          </cell>
          <cell r="C277" t="str">
            <v>HISTORICA Y CARIBE NORTE</v>
          </cell>
          <cell r="D277" t="str">
            <v>COUNTRY</v>
          </cell>
          <cell r="E277" t="str">
            <v>PRIVADO</v>
          </cell>
        </row>
        <row r="278">
          <cell r="A278">
            <v>459</v>
          </cell>
          <cell r="B278" t="str">
            <v>PRINCIPAL</v>
          </cell>
          <cell r="C278" t="str">
            <v>HISTORICA Y CARIBE NORTE</v>
          </cell>
          <cell r="D278" t="str">
            <v>COUNTRY</v>
          </cell>
          <cell r="E278" t="str">
            <v>PRIVADO</v>
          </cell>
        </row>
        <row r="279">
          <cell r="A279">
            <v>462</v>
          </cell>
          <cell r="B279" t="str">
            <v>PRINCIPAL</v>
          </cell>
          <cell r="C279" t="str">
            <v>HISTORICA Y CARIBE NORTE</v>
          </cell>
          <cell r="D279" t="str">
            <v>COUNTRY</v>
          </cell>
          <cell r="E279" t="str">
            <v>PRIVADO</v>
          </cell>
        </row>
        <row r="280">
          <cell r="A280">
            <v>464</v>
          </cell>
          <cell r="B280" t="str">
            <v>PRINCIPAL</v>
          </cell>
          <cell r="C280" t="str">
            <v>HISTORICA Y CARIBE NORTE</v>
          </cell>
          <cell r="D280" t="str">
            <v>COUNTRY</v>
          </cell>
          <cell r="E280" t="str">
            <v>PRIVADO</v>
          </cell>
        </row>
        <row r="281">
          <cell r="A281">
            <v>466</v>
          </cell>
          <cell r="B281" t="str">
            <v>PRINCIPAL</v>
          </cell>
          <cell r="C281" t="str">
            <v>HISTORICA Y CARIBE NORTE</v>
          </cell>
          <cell r="D281" t="str">
            <v>COUNTRY</v>
          </cell>
          <cell r="E281" t="str">
            <v>PRIVADO</v>
          </cell>
        </row>
        <row r="282">
          <cell r="A282">
            <v>497</v>
          </cell>
          <cell r="B282" t="str">
            <v>PRINCIPAL</v>
          </cell>
          <cell r="C282" t="str">
            <v>HISTORICA Y CARIBE NORTE</v>
          </cell>
          <cell r="D282" t="str">
            <v>COUNTRY</v>
          </cell>
          <cell r="E282" t="str">
            <v>PRIVADO</v>
          </cell>
        </row>
        <row r="283">
          <cell r="A283">
            <v>545</v>
          </cell>
          <cell r="B283" t="str">
            <v>PRINCIPAL</v>
          </cell>
          <cell r="C283" t="str">
            <v>HISTORICA Y CARIBE NORTE</v>
          </cell>
          <cell r="D283" t="str">
            <v>COUNTRY</v>
          </cell>
          <cell r="E283" t="str">
            <v>PRIVADO</v>
          </cell>
        </row>
        <row r="284">
          <cell r="A284">
            <v>622</v>
          </cell>
          <cell r="B284" t="str">
            <v>PRINCIPAL</v>
          </cell>
          <cell r="C284" t="str">
            <v>INDUSTRIAL Y DE LA BAHIA</v>
          </cell>
          <cell r="D284" t="str">
            <v>INDUSTRIAL Y DE LA BAHIA</v>
          </cell>
          <cell r="E284" t="str">
            <v>PRIVADO</v>
          </cell>
        </row>
        <row r="285">
          <cell r="A285">
            <v>656</v>
          </cell>
          <cell r="B285" t="str">
            <v>PRINCIPAL</v>
          </cell>
          <cell r="C285" t="str">
            <v>HISTORICA Y CARIBE NORTE</v>
          </cell>
          <cell r="D285" t="str">
            <v>COUNTRY</v>
          </cell>
          <cell r="E285" t="str">
            <v>PRIVADO</v>
          </cell>
        </row>
        <row r="286">
          <cell r="A286">
            <v>354</v>
          </cell>
          <cell r="B286" t="str">
            <v>PRINCIPAL</v>
          </cell>
          <cell r="C286" t="str">
            <v>HISTORICA Y CARIBE NORTE</v>
          </cell>
          <cell r="D286" t="str">
            <v>COUNTRY</v>
          </cell>
          <cell r="E286" t="str">
            <v>PRIVADO</v>
          </cell>
        </row>
        <row r="287">
          <cell r="A287">
            <v>336</v>
          </cell>
          <cell r="B287" t="str">
            <v>PRINCIPAL</v>
          </cell>
          <cell r="C287" t="str">
            <v>HISTORICA Y CARIBE NORTE</v>
          </cell>
          <cell r="D287" t="str">
            <v>COUNTRY</v>
          </cell>
          <cell r="E287" t="str">
            <v>PRIVADO</v>
          </cell>
        </row>
        <row r="288">
          <cell r="A288">
            <v>364</v>
          </cell>
          <cell r="B288" t="str">
            <v>PRINCIPAL</v>
          </cell>
          <cell r="C288" t="str">
            <v>HISTORICA Y CARIBE NORTE</v>
          </cell>
          <cell r="D288" t="str">
            <v>COUNTRY</v>
          </cell>
          <cell r="E288" t="str">
            <v>PRIVADO</v>
          </cell>
        </row>
        <row r="289">
          <cell r="A289">
            <v>311</v>
          </cell>
          <cell r="B289" t="str">
            <v>PRINCIPAL</v>
          </cell>
          <cell r="C289" t="str">
            <v>HISTORICA Y CARIBE NORTE</v>
          </cell>
          <cell r="D289" t="str">
            <v>COUNTRY</v>
          </cell>
          <cell r="E289" t="str">
            <v>PRIVADO</v>
          </cell>
        </row>
        <row r="290">
          <cell r="A290">
            <v>522</v>
          </cell>
          <cell r="B290" t="str">
            <v>PRINCIPAL</v>
          </cell>
          <cell r="C290" t="str">
            <v>HISTORICA Y CARIBE NORTE</v>
          </cell>
          <cell r="D290" t="str">
            <v>COUNTRY</v>
          </cell>
          <cell r="E290" t="str">
            <v>PRIVADO</v>
          </cell>
        </row>
        <row r="291">
          <cell r="A291">
            <v>723</v>
          </cell>
          <cell r="B291" t="str">
            <v>PRINCIPAL</v>
          </cell>
          <cell r="C291" t="str">
            <v>HISTORICA Y CARIBE NORTE</v>
          </cell>
          <cell r="D291" t="str">
            <v>COUNTRY</v>
          </cell>
          <cell r="E291" t="str">
            <v>PRIVADO</v>
          </cell>
        </row>
        <row r="292">
          <cell r="A292">
            <v>554</v>
          </cell>
          <cell r="B292" t="str">
            <v>PRINCIPAL</v>
          </cell>
          <cell r="C292" t="str">
            <v>HISTORICA Y CARIBE NORTE</v>
          </cell>
          <cell r="D292" t="str">
            <v>COUNTRY</v>
          </cell>
          <cell r="E292" t="str">
            <v>PRIVADO</v>
          </cell>
        </row>
        <row r="293">
          <cell r="A293">
            <v>805</v>
          </cell>
          <cell r="B293" t="str">
            <v>PRINCIPAL</v>
          </cell>
          <cell r="C293" t="str">
            <v>HISTORICA Y CARIBE NORTE</v>
          </cell>
          <cell r="D293" t="str">
            <v>COUNTRY</v>
          </cell>
          <cell r="E293" t="str">
            <v>PRIVADO</v>
          </cell>
        </row>
        <row r="294">
          <cell r="A294">
            <v>465</v>
          </cell>
          <cell r="B294" t="str">
            <v>PRINCIPAL</v>
          </cell>
          <cell r="C294" t="str">
            <v>HISTORICA Y CARIBE NORTE</v>
          </cell>
          <cell r="D294" t="str">
            <v>COUNTRY</v>
          </cell>
          <cell r="E294" t="str">
            <v>PRIVADO</v>
          </cell>
        </row>
        <row r="295">
          <cell r="A295">
            <v>394</v>
          </cell>
          <cell r="B295" t="str">
            <v>PRINCIPAL</v>
          </cell>
          <cell r="C295" t="str">
            <v>HISTORICA Y CARIBE NORTE</v>
          </cell>
          <cell r="D295" t="str">
            <v>COUNTRY</v>
          </cell>
          <cell r="E295" t="str">
            <v>PRIVADO</v>
          </cell>
        </row>
        <row r="296">
          <cell r="A296">
            <v>720</v>
          </cell>
          <cell r="B296" t="str">
            <v>PRINCIPAL</v>
          </cell>
          <cell r="C296" t="str">
            <v>HISTORICA Y CARIBE NORTE</v>
          </cell>
          <cell r="D296" t="str">
            <v>COUNTRY</v>
          </cell>
          <cell r="E296" t="str">
            <v>PRIVADO</v>
          </cell>
        </row>
        <row r="297">
          <cell r="A297">
            <v>798</v>
          </cell>
          <cell r="B297" t="str">
            <v>PRINCIPAL</v>
          </cell>
          <cell r="C297" t="str">
            <v>HISTORICA Y CARIBE NORTE</v>
          </cell>
          <cell r="D297" t="str">
            <v>COUNTRY</v>
          </cell>
          <cell r="E297" t="str">
            <v>PRIVADO</v>
          </cell>
        </row>
        <row r="298">
          <cell r="A298">
            <v>808</v>
          </cell>
          <cell r="B298" t="str">
            <v>PRINCIPAL</v>
          </cell>
          <cell r="C298" t="str">
            <v>HISTORICA Y CARIBE NORTE</v>
          </cell>
          <cell r="D298" t="str">
            <v>COUNTRY</v>
          </cell>
          <cell r="E298" t="str">
            <v>PRIVADO</v>
          </cell>
        </row>
        <row r="299">
          <cell r="A299">
            <v>259</v>
          </cell>
          <cell r="B299" t="str">
            <v>PRINCIPAL</v>
          </cell>
          <cell r="C299" t="str">
            <v>HISTORICA Y CARIBE NORTE</v>
          </cell>
          <cell r="D299" t="str">
            <v>COUNTRY</v>
          </cell>
          <cell r="E299" t="str">
            <v>PRIVADO</v>
          </cell>
        </row>
        <row r="300">
          <cell r="A300">
            <v>396</v>
          </cell>
          <cell r="B300" t="str">
            <v>PRINCIPAL</v>
          </cell>
          <cell r="C300" t="str">
            <v>HISTORICA Y CARIBE NORTE</v>
          </cell>
          <cell r="D300" t="str">
            <v>COUNTRY</v>
          </cell>
          <cell r="E300" t="str">
            <v>PRIVADO</v>
          </cell>
        </row>
        <row r="301">
          <cell r="A301">
            <v>463</v>
          </cell>
          <cell r="B301" t="str">
            <v>PRINCIPAL</v>
          </cell>
          <cell r="C301" t="str">
            <v>HISTORICA Y CARIBE NORTE</v>
          </cell>
          <cell r="D301" t="str">
            <v>COUNTRY</v>
          </cell>
          <cell r="E301" t="str">
            <v>PRIVADO</v>
          </cell>
        </row>
        <row r="302">
          <cell r="A302">
            <v>515</v>
          </cell>
          <cell r="B302" t="str">
            <v>PRINCIPAL</v>
          </cell>
          <cell r="C302" t="str">
            <v>HISTORICA Y CARIBE NORTE</v>
          </cell>
          <cell r="D302" t="str">
            <v>COUNTRY</v>
          </cell>
          <cell r="E302" t="str">
            <v>PRIVADO</v>
          </cell>
        </row>
        <row r="303">
          <cell r="A303">
            <v>437</v>
          </cell>
          <cell r="B303" t="str">
            <v>PRINCIPAL</v>
          </cell>
          <cell r="C303" t="str">
            <v>HISTORICA Y CARIBE NORTE</v>
          </cell>
          <cell r="D303" t="str">
            <v>COUNTRY</v>
          </cell>
          <cell r="E303" t="str">
            <v>PRIVADO</v>
          </cell>
        </row>
        <row r="304">
          <cell r="A304">
            <v>848</v>
          </cell>
          <cell r="B304" t="str">
            <v>PRINCIPAL</v>
          </cell>
          <cell r="C304" t="str">
            <v>HISTORICA Y CARIBE NORTE</v>
          </cell>
          <cell r="D304" t="str">
            <v>COUNTRY</v>
          </cell>
          <cell r="E304" t="str">
            <v>PRIVADO</v>
          </cell>
        </row>
        <row r="305">
          <cell r="A305">
            <v>856</v>
          </cell>
          <cell r="B305" t="str">
            <v>PRINCIPAL</v>
          </cell>
          <cell r="C305" t="str">
            <v>HISTORICA Y CARIBE NORTE</v>
          </cell>
          <cell r="D305" t="str">
            <v>COUNTRY</v>
          </cell>
          <cell r="E305" t="str">
            <v>PRIVADO</v>
          </cell>
        </row>
        <row r="306">
          <cell r="A306">
            <v>846</v>
          </cell>
          <cell r="B306" t="str">
            <v>PRINCIPAL</v>
          </cell>
          <cell r="C306" t="str">
            <v>HISTORICA Y CARIBE NORTE</v>
          </cell>
          <cell r="D306" t="str">
            <v>COUNTRY</v>
          </cell>
          <cell r="E306" t="str">
            <v>PRIVADO</v>
          </cell>
        </row>
        <row r="307">
          <cell r="A307">
            <v>806</v>
          </cell>
          <cell r="B307" t="str">
            <v>PRINCIPAL</v>
          </cell>
          <cell r="C307" t="str">
            <v>INDUSTRIAL Y DE LA BAHIA</v>
          </cell>
          <cell r="D307" t="str">
            <v>INDUSTRIAL Y DE LA BAHIA</v>
          </cell>
          <cell r="E307" t="str">
            <v>PRIVADO</v>
          </cell>
        </row>
        <row r="308">
          <cell r="A308">
            <v>630</v>
          </cell>
          <cell r="B308" t="str">
            <v>PRINCIPAL</v>
          </cell>
          <cell r="C308" t="str">
            <v>INDUSTRIAL Y DE LA BAHIA</v>
          </cell>
          <cell r="D308" t="str">
            <v>INDUSTRIAL Y DE LA BAHIA</v>
          </cell>
          <cell r="E308" t="str">
            <v>PRIVADO</v>
          </cell>
        </row>
        <row r="309">
          <cell r="A309">
            <v>260</v>
          </cell>
          <cell r="B309" t="str">
            <v>PRINCIPAL</v>
          </cell>
          <cell r="C309" t="str">
            <v>INDUSTRIAL Y DE LA BAHIA</v>
          </cell>
          <cell r="D309" t="str">
            <v>INDUSTRIAL Y DE LA BAHIA</v>
          </cell>
          <cell r="E309" t="str">
            <v>PRIVADO</v>
          </cell>
        </row>
        <row r="310">
          <cell r="A310">
            <v>263</v>
          </cell>
          <cell r="B310" t="str">
            <v>PRINCIPAL</v>
          </cell>
          <cell r="C310" t="str">
            <v>INDUSTRIAL Y DE LA BAHIA</v>
          </cell>
          <cell r="D310" t="str">
            <v>INDUSTRIAL Y DE LA BAHIA</v>
          </cell>
          <cell r="E310" t="str">
            <v>PRIVADO</v>
          </cell>
        </row>
        <row r="311">
          <cell r="A311">
            <v>276</v>
          </cell>
          <cell r="B311" t="str">
            <v>PRINCIPAL</v>
          </cell>
          <cell r="C311" t="str">
            <v>INDUSTRIAL Y DE LA BAHIA</v>
          </cell>
          <cell r="D311" t="str">
            <v>INDUSTRIAL Y DE LA BAHIA</v>
          </cell>
          <cell r="E311" t="str">
            <v>PRIVADO</v>
          </cell>
        </row>
        <row r="312">
          <cell r="A312">
            <v>298</v>
          </cell>
          <cell r="B312" t="str">
            <v>PRINCIPAL</v>
          </cell>
          <cell r="C312" t="str">
            <v>INDUSTRIAL Y DE LA BAHIA</v>
          </cell>
          <cell r="D312" t="str">
            <v>INDUSTRIAL Y DE LA BAHIA</v>
          </cell>
          <cell r="E312" t="str">
            <v>PRIVADO</v>
          </cell>
        </row>
        <row r="313">
          <cell r="A313">
            <v>313</v>
          </cell>
          <cell r="B313" t="str">
            <v>PRINCIPAL</v>
          </cell>
          <cell r="C313" t="str">
            <v>INDUSTRIAL Y DE LA BAHIA</v>
          </cell>
          <cell r="D313" t="str">
            <v>INDUSTRIAL Y DE LA BAHIA</v>
          </cell>
          <cell r="E313" t="str">
            <v>PRIVADO</v>
          </cell>
        </row>
        <row r="314">
          <cell r="A314">
            <v>314</v>
          </cell>
          <cell r="B314" t="str">
            <v>PRINCIPAL</v>
          </cell>
          <cell r="C314" t="str">
            <v>INDUSTRIAL Y DE LA BAHIA</v>
          </cell>
          <cell r="D314" t="str">
            <v>INDUSTRIAL Y DE LA BAHIA</v>
          </cell>
          <cell r="E314" t="str">
            <v>PRIVADO</v>
          </cell>
        </row>
        <row r="315">
          <cell r="A315">
            <v>315</v>
          </cell>
          <cell r="B315" t="str">
            <v>PRINCIPAL</v>
          </cell>
          <cell r="C315" t="str">
            <v>INDUSTRIAL Y DE LA BAHIA</v>
          </cell>
          <cell r="D315" t="str">
            <v>INDUSTRIAL Y DE LA BAHIA</v>
          </cell>
          <cell r="E315" t="str">
            <v>PRIVADO</v>
          </cell>
        </row>
        <row r="316">
          <cell r="A316">
            <v>327</v>
          </cell>
          <cell r="B316" t="str">
            <v>PRINCIPAL</v>
          </cell>
          <cell r="C316" t="str">
            <v>INDUSTRIAL Y DE LA BAHIA</v>
          </cell>
          <cell r="D316" t="str">
            <v>INDUSTRIAL Y DE LA BAHIA</v>
          </cell>
          <cell r="E316" t="str">
            <v>PRIVADO</v>
          </cell>
        </row>
        <row r="317">
          <cell r="A317">
            <v>335</v>
          </cell>
          <cell r="B317" t="str">
            <v>PRINCIPAL</v>
          </cell>
          <cell r="C317" t="str">
            <v>INDUSTRIAL Y DE LA BAHIA</v>
          </cell>
          <cell r="D317" t="str">
            <v>INDUSTRIAL Y DE LA BAHIA</v>
          </cell>
          <cell r="E317" t="str">
            <v>PRIVADO</v>
          </cell>
        </row>
        <row r="318">
          <cell r="A318">
            <v>366</v>
          </cell>
          <cell r="B318" t="str">
            <v>PRINCIPAL</v>
          </cell>
          <cell r="C318" t="str">
            <v>INDUSTRIAL Y DE LA BAHIA</v>
          </cell>
          <cell r="D318" t="str">
            <v>INDUSTRIAL Y DE LA BAHIA</v>
          </cell>
          <cell r="E318" t="str">
            <v>PRIVADO</v>
          </cell>
        </row>
        <row r="319">
          <cell r="A319">
            <v>370</v>
          </cell>
          <cell r="B319" t="str">
            <v>PRINCIPAL</v>
          </cell>
          <cell r="C319" t="str">
            <v>INDUSTRIAL Y DE LA BAHIA</v>
          </cell>
          <cell r="D319" t="str">
            <v>INDUSTRIAL Y DE LA BAHIA</v>
          </cell>
          <cell r="E319" t="str">
            <v>PRIVADO</v>
          </cell>
        </row>
        <row r="320">
          <cell r="A320">
            <v>386</v>
          </cell>
          <cell r="B320" t="str">
            <v>PRINCIPAL</v>
          </cell>
          <cell r="C320" t="str">
            <v>INDUSTRIAL Y DE LA BAHIA</v>
          </cell>
          <cell r="D320" t="str">
            <v>INDUSTRIAL Y DE LA BAHIA</v>
          </cell>
          <cell r="E320" t="str">
            <v>PRIVADO</v>
          </cell>
        </row>
        <row r="321">
          <cell r="A321">
            <v>387</v>
          </cell>
          <cell r="B321" t="str">
            <v>PRINCIPAL</v>
          </cell>
          <cell r="C321" t="str">
            <v>INDUSTRIAL Y DE LA BAHIA</v>
          </cell>
          <cell r="D321" t="str">
            <v>INDUSTRIAL Y DE LA BAHIA</v>
          </cell>
          <cell r="E321" t="str">
            <v>PRIVADO</v>
          </cell>
        </row>
        <row r="322">
          <cell r="A322">
            <v>393</v>
          </cell>
          <cell r="B322" t="str">
            <v>PRINCIPAL</v>
          </cell>
          <cell r="C322" t="str">
            <v>INDUSTRIAL Y DE LA BAHIA</v>
          </cell>
          <cell r="D322" t="str">
            <v>INDUSTRIAL Y DE LA BAHIA</v>
          </cell>
          <cell r="E322" t="str">
            <v>PRIVADO</v>
          </cell>
        </row>
        <row r="323">
          <cell r="A323">
            <v>417</v>
          </cell>
          <cell r="B323" t="str">
            <v>PRINCIPAL</v>
          </cell>
          <cell r="C323" t="str">
            <v>INDUSTRIAL Y DE LA BAHIA</v>
          </cell>
          <cell r="D323" t="str">
            <v>INDUSTRIAL Y DE LA BAHIA</v>
          </cell>
          <cell r="E323" t="str">
            <v>PRIVADO</v>
          </cell>
        </row>
        <row r="324">
          <cell r="A324">
            <v>418</v>
          </cell>
          <cell r="B324" t="str">
            <v>PRINCIPAL</v>
          </cell>
          <cell r="C324" t="str">
            <v>INDUSTRIAL Y DE LA BAHIA</v>
          </cell>
          <cell r="D324" t="str">
            <v>INDUSTRIAL Y DE LA BAHIA</v>
          </cell>
          <cell r="E324" t="str">
            <v>PRIVADO</v>
          </cell>
        </row>
        <row r="325">
          <cell r="A325">
            <v>420</v>
          </cell>
          <cell r="B325" t="str">
            <v>PRINCIPAL</v>
          </cell>
          <cell r="C325" t="str">
            <v>INDUSTRIAL Y DE LA BAHIA</v>
          </cell>
          <cell r="D325" t="str">
            <v>INDUSTRIAL Y DE LA BAHIA</v>
          </cell>
          <cell r="E325" t="str">
            <v>PRIVADO</v>
          </cell>
        </row>
        <row r="326">
          <cell r="A326">
            <v>422</v>
          </cell>
          <cell r="B326" t="str">
            <v>PRINCIPAL</v>
          </cell>
          <cell r="C326" t="str">
            <v>INDUSTRIAL Y DE LA BAHIA</v>
          </cell>
          <cell r="D326" t="str">
            <v>INDUSTRIAL Y DE LA BAHIA</v>
          </cell>
          <cell r="E326" t="str">
            <v>PRIVADO</v>
          </cell>
        </row>
        <row r="327">
          <cell r="A327">
            <v>433</v>
          </cell>
          <cell r="B327" t="str">
            <v>PRINCIPAL</v>
          </cell>
          <cell r="C327" t="str">
            <v>INDUSTRIAL Y DE LA BAHIA</v>
          </cell>
          <cell r="D327" t="str">
            <v>INDUSTRIAL Y DE LA BAHIA</v>
          </cell>
          <cell r="E327" t="str">
            <v>PRIVADO</v>
          </cell>
        </row>
        <row r="328">
          <cell r="A328">
            <v>436</v>
          </cell>
          <cell r="B328" t="str">
            <v>PRINCIPAL</v>
          </cell>
          <cell r="C328" t="str">
            <v>INDUSTRIAL Y DE LA BAHIA</v>
          </cell>
          <cell r="D328" t="str">
            <v>INDUSTRIAL Y DE LA BAHIA</v>
          </cell>
          <cell r="E328" t="str">
            <v>PRIVADO</v>
          </cell>
        </row>
        <row r="329">
          <cell r="A329">
            <v>439</v>
          </cell>
          <cell r="B329" t="str">
            <v>PRINCIPAL</v>
          </cell>
          <cell r="C329" t="str">
            <v>INDUSTRIAL Y DE LA BAHIA</v>
          </cell>
          <cell r="D329" t="str">
            <v>INDUSTRIAL Y DE LA BAHIA</v>
          </cell>
          <cell r="E329" t="str">
            <v>PRIVADO</v>
          </cell>
        </row>
        <row r="330">
          <cell r="A330">
            <v>450</v>
          </cell>
          <cell r="B330" t="str">
            <v>PRINCIPAL</v>
          </cell>
          <cell r="C330" t="str">
            <v>INDUSTRIAL Y DE LA BAHIA</v>
          </cell>
          <cell r="D330" t="str">
            <v>INDUSTRIAL Y DE LA BAHIA</v>
          </cell>
          <cell r="E330" t="str">
            <v>PRIVADO</v>
          </cell>
        </row>
        <row r="331">
          <cell r="A331">
            <v>474</v>
          </cell>
          <cell r="B331" t="str">
            <v>PRINCIPAL</v>
          </cell>
          <cell r="C331" t="str">
            <v>INDUSTRIAL Y DE LA BAHIA</v>
          </cell>
          <cell r="D331" t="str">
            <v>INDUSTRIAL Y DE LA BAHIA</v>
          </cell>
          <cell r="E331" t="str">
            <v>PRIVADO</v>
          </cell>
        </row>
        <row r="332">
          <cell r="A332">
            <v>475</v>
          </cell>
          <cell r="B332" t="str">
            <v>PRINCIPAL</v>
          </cell>
          <cell r="C332" t="str">
            <v>INDUSTRIAL Y DE LA BAHIA</v>
          </cell>
          <cell r="D332" t="str">
            <v>INDUSTRIAL Y DE LA BAHIA</v>
          </cell>
          <cell r="E332" t="str">
            <v>PRIVADO</v>
          </cell>
        </row>
        <row r="333">
          <cell r="A333">
            <v>476</v>
          </cell>
          <cell r="B333" t="str">
            <v>PRINCIPAL</v>
          </cell>
          <cell r="C333" t="str">
            <v>INDUSTRIAL Y DE LA BAHIA</v>
          </cell>
          <cell r="D333" t="str">
            <v>INDUSTRIAL Y DE LA BAHIA</v>
          </cell>
          <cell r="E333" t="str">
            <v>PRIVADO</v>
          </cell>
        </row>
        <row r="334">
          <cell r="A334">
            <v>477</v>
          </cell>
          <cell r="B334" t="str">
            <v>PRINCIPAL</v>
          </cell>
          <cell r="C334" t="str">
            <v>INDUSTRIAL Y DE LA BAHIA</v>
          </cell>
          <cell r="D334" t="str">
            <v>INDUSTRIAL Y DE LA BAHIA</v>
          </cell>
          <cell r="E334" t="str">
            <v>PRIVADO</v>
          </cell>
        </row>
        <row r="335">
          <cell r="A335">
            <v>478</v>
          </cell>
          <cell r="B335" t="str">
            <v>PRINCIPAL</v>
          </cell>
          <cell r="C335" t="str">
            <v>INDUSTRIAL Y DE LA BAHIA</v>
          </cell>
          <cell r="D335" t="str">
            <v>INDUSTRIAL Y DE LA BAHIA</v>
          </cell>
          <cell r="E335" t="str">
            <v>PRIVADO</v>
          </cell>
        </row>
        <row r="336">
          <cell r="A336">
            <v>480</v>
          </cell>
          <cell r="B336" t="str">
            <v>PRINCIPAL</v>
          </cell>
          <cell r="C336" t="str">
            <v>INDUSTRIAL Y DE LA BAHIA</v>
          </cell>
          <cell r="D336" t="str">
            <v>INDUSTRIAL Y DE LA BAHIA</v>
          </cell>
          <cell r="E336" t="str">
            <v>PRIVADO</v>
          </cell>
        </row>
        <row r="337">
          <cell r="A337">
            <v>481</v>
          </cell>
          <cell r="B337" t="str">
            <v>PRINCIPAL</v>
          </cell>
          <cell r="C337" t="str">
            <v>INDUSTRIAL Y DE LA BAHIA</v>
          </cell>
          <cell r="D337" t="str">
            <v>INDUSTRIAL Y DE LA BAHIA</v>
          </cell>
          <cell r="E337" t="str">
            <v>PRIVADO</v>
          </cell>
        </row>
        <row r="338">
          <cell r="A338">
            <v>486</v>
          </cell>
          <cell r="B338" t="str">
            <v>PRINCIPAL</v>
          </cell>
          <cell r="C338" t="str">
            <v>INDUSTRIAL Y DE LA BAHIA</v>
          </cell>
          <cell r="D338" t="str">
            <v>INDUSTRIAL Y DE LA BAHIA</v>
          </cell>
          <cell r="E338" t="str">
            <v>PRIVADO</v>
          </cell>
        </row>
        <row r="339">
          <cell r="A339">
            <v>488</v>
          </cell>
          <cell r="B339" t="str">
            <v>PRINCIPAL</v>
          </cell>
          <cell r="C339" t="str">
            <v>INDUSTRIAL Y DE LA BAHIA</v>
          </cell>
          <cell r="D339" t="str">
            <v>INDUSTRIAL Y DE LA BAHIA</v>
          </cell>
          <cell r="E339" t="str">
            <v>PRIVADO</v>
          </cell>
        </row>
        <row r="340">
          <cell r="A340">
            <v>495</v>
          </cell>
          <cell r="B340" t="str">
            <v>PRINCIPAL</v>
          </cell>
          <cell r="C340" t="str">
            <v>INDUSTRIAL Y DE LA BAHIA</v>
          </cell>
          <cell r="D340" t="str">
            <v>INDUSTRIAL Y DE LA BAHIA</v>
          </cell>
          <cell r="E340" t="str">
            <v>PRIVADO</v>
          </cell>
        </row>
        <row r="341">
          <cell r="A341">
            <v>498</v>
          </cell>
          <cell r="B341" t="str">
            <v>PRINCIPAL</v>
          </cell>
          <cell r="C341" t="str">
            <v>INDUSTRIAL Y DE LA BAHIA</v>
          </cell>
          <cell r="D341" t="str">
            <v>INDUSTRIAL Y DE LA BAHIA</v>
          </cell>
          <cell r="E341" t="str">
            <v>PRIVADO</v>
          </cell>
        </row>
        <row r="342">
          <cell r="A342">
            <v>500</v>
          </cell>
          <cell r="B342" t="str">
            <v>PRINCIPAL</v>
          </cell>
          <cell r="C342" t="str">
            <v>INDUSTRIAL Y DE LA BAHIA</v>
          </cell>
          <cell r="D342" t="str">
            <v>INDUSTRIAL Y DE LA BAHIA</v>
          </cell>
          <cell r="E342" t="str">
            <v>PRIVADO</v>
          </cell>
        </row>
        <row r="343">
          <cell r="A343">
            <v>524</v>
          </cell>
          <cell r="B343" t="str">
            <v>PRINCIPAL</v>
          </cell>
          <cell r="C343" t="str">
            <v>INDUSTRIAL Y DE LA BAHIA</v>
          </cell>
          <cell r="D343" t="str">
            <v>INDUSTRIAL Y DE LA BAHIA</v>
          </cell>
          <cell r="E343" t="str">
            <v>PRIVADO</v>
          </cell>
        </row>
        <row r="344">
          <cell r="A344">
            <v>529</v>
          </cell>
          <cell r="B344" t="str">
            <v>PRINCIPAL</v>
          </cell>
          <cell r="C344" t="str">
            <v>INDUSTRIAL Y DE LA BAHIA</v>
          </cell>
          <cell r="D344" t="str">
            <v>INDUSTRIAL Y DE LA BAHIA</v>
          </cell>
          <cell r="E344" t="str">
            <v>PRIVADO</v>
          </cell>
        </row>
        <row r="345">
          <cell r="A345">
            <v>530</v>
          </cell>
          <cell r="B345" t="str">
            <v>PRINCIPAL</v>
          </cell>
          <cell r="C345" t="str">
            <v>INDUSTRIAL Y DE LA BAHIA</v>
          </cell>
          <cell r="D345" t="str">
            <v>INDUSTRIAL Y DE LA BAHIA</v>
          </cell>
          <cell r="E345" t="str">
            <v>PRIVADO</v>
          </cell>
        </row>
        <row r="346">
          <cell r="A346">
            <v>537</v>
          </cell>
          <cell r="B346" t="str">
            <v>PRINCIPAL</v>
          </cell>
          <cell r="C346" t="str">
            <v>INDUSTRIAL Y DE LA BAHIA</v>
          </cell>
          <cell r="D346" t="str">
            <v>INDUSTRIAL Y DE LA BAHIA</v>
          </cell>
          <cell r="E346" t="str">
            <v>PRIVADO</v>
          </cell>
        </row>
        <row r="347">
          <cell r="A347">
            <v>544</v>
          </cell>
          <cell r="B347" t="str">
            <v>PRINCIPAL</v>
          </cell>
          <cell r="C347" t="str">
            <v>INDUSTRIAL Y DE LA BAHIA</v>
          </cell>
          <cell r="D347" t="str">
            <v>INDUSTRIAL Y DE LA BAHIA</v>
          </cell>
          <cell r="E347" t="str">
            <v>PRIVADO</v>
          </cell>
        </row>
        <row r="348">
          <cell r="A348">
            <v>557</v>
          </cell>
          <cell r="B348" t="str">
            <v>PRINCIPAL</v>
          </cell>
          <cell r="C348" t="str">
            <v>INDUSTRIAL Y DE LA BAHIA</v>
          </cell>
          <cell r="D348" t="str">
            <v>INDUSTRIAL Y DE LA BAHIA</v>
          </cell>
          <cell r="E348" t="str">
            <v>PRIVADO</v>
          </cell>
        </row>
        <row r="349">
          <cell r="A349">
            <v>567</v>
          </cell>
          <cell r="B349" t="str">
            <v>PRINCIPAL</v>
          </cell>
          <cell r="C349" t="str">
            <v>INDUSTRIAL Y DE LA BAHIA</v>
          </cell>
          <cell r="D349" t="str">
            <v>INDUSTRIAL Y DE LA BAHIA</v>
          </cell>
          <cell r="E349" t="str">
            <v>PRIVADO</v>
          </cell>
        </row>
        <row r="350">
          <cell r="A350">
            <v>573</v>
          </cell>
          <cell r="B350" t="str">
            <v>PRINCIPAL</v>
          </cell>
          <cell r="C350" t="str">
            <v>INDUSTRIAL Y DE LA BAHIA</v>
          </cell>
          <cell r="D350" t="str">
            <v>INDUSTRIAL Y DE LA BAHIA</v>
          </cell>
          <cell r="E350" t="str">
            <v>PRIVADO</v>
          </cell>
        </row>
        <row r="351">
          <cell r="A351">
            <v>580</v>
          </cell>
          <cell r="B351" t="str">
            <v>PRINCIPAL</v>
          </cell>
          <cell r="C351" t="str">
            <v>INDUSTRIAL Y DE LA BAHIA</v>
          </cell>
          <cell r="D351" t="str">
            <v>INDUSTRIAL Y DE LA BAHIA</v>
          </cell>
          <cell r="E351" t="str">
            <v>PRIVADO</v>
          </cell>
        </row>
        <row r="352">
          <cell r="A352">
            <v>582</v>
          </cell>
          <cell r="B352" t="str">
            <v>PRINCIPAL</v>
          </cell>
          <cell r="C352" t="str">
            <v>INDUSTRIAL Y DE LA BAHIA</v>
          </cell>
          <cell r="D352" t="str">
            <v>INDUSTRIAL Y DE LA BAHIA</v>
          </cell>
          <cell r="E352" t="str">
            <v>PRIVADO</v>
          </cell>
        </row>
        <row r="353">
          <cell r="A353">
            <v>604</v>
          </cell>
          <cell r="B353" t="str">
            <v>PRINCIPAL</v>
          </cell>
          <cell r="C353" t="str">
            <v>INDUSTRIAL Y DE LA BAHIA</v>
          </cell>
          <cell r="D353" t="str">
            <v>INDUSTRIAL Y DE LA BAHIA</v>
          </cell>
          <cell r="E353" t="str">
            <v>PRIVADO</v>
          </cell>
        </row>
        <row r="354">
          <cell r="A354">
            <v>608</v>
          </cell>
          <cell r="B354" t="str">
            <v>PRINCIPAL</v>
          </cell>
          <cell r="C354" t="str">
            <v>INDUSTRIAL Y DE LA BAHIA</v>
          </cell>
          <cell r="D354" t="str">
            <v>INDUSTRIAL Y DE LA BAHIA</v>
          </cell>
          <cell r="E354" t="str">
            <v>PRIVADO</v>
          </cell>
        </row>
        <row r="355">
          <cell r="A355">
            <v>610</v>
          </cell>
          <cell r="B355" t="str">
            <v>PRINCIPAL</v>
          </cell>
          <cell r="C355" t="str">
            <v>INDUSTRIAL Y DE LA BAHIA</v>
          </cell>
          <cell r="D355" t="str">
            <v>INDUSTRIAL Y DE LA BAHIA</v>
          </cell>
          <cell r="E355" t="str">
            <v>PRIVADO</v>
          </cell>
        </row>
        <row r="356">
          <cell r="A356">
            <v>618</v>
          </cell>
          <cell r="B356" t="str">
            <v>PRINCIPAL</v>
          </cell>
          <cell r="C356" t="str">
            <v>INDUSTRIAL Y DE LA BAHIA</v>
          </cell>
          <cell r="D356" t="str">
            <v>INDUSTRIAL Y DE LA BAHIA</v>
          </cell>
          <cell r="E356" t="str">
            <v>PRIVADO</v>
          </cell>
        </row>
        <row r="357">
          <cell r="A357">
            <v>619</v>
          </cell>
          <cell r="B357" t="str">
            <v>PRINCIPAL</v>
          </cell>
          <cell r="C357" t="str">
            <v>INDUSTRIAL Y DE LA BAHIA</v>
          </cell>
          <cell r="D357" t="str">
            <v>INDUSTRIAL Y DE LA BAHIA</v>
          </cell>
          <cell r="E357" t="str">
            <v>PRIVADO</v>
          </cell>
        </row>
        <row r="358">
          <cell r="A358">
            <v>629</v>
          </cell>
          <cell r="B358" t="str">
            <v>PRINCIPAL</v>
          </cell>
          <cell r="C358" t="str">
            <v>INDUSTRIAL Y DE LA BAHIA</v>
          </cell>
          <cell r="D358" t="str">
            <v>INDUSTRIAL Y DE LA BAHIA</v>
          </cell>
          <cell r="E358" t="str">
            <v>PRIVADO</v>
          </cell>
        </row>
        <row r="359">
          <cell r="A359">
            <v>320</v>
          </cell>
          <cell r="B359" t="str">
            <v>PRINCIPAL</v>
          </cell>
          <cell r="C359" t="str">
            <v>INDUSTRIAL Y DE LA BAHIA</v>
          </cell>
          <cell r="D359" t="str">
            <v>INDUSTRIAL Y DE LA BAHIA</v>
          </cell>
          <cell r="E359" t="str">
            <v>PRIVADO</v>
          </cell>
        </row>
        <row r="360">
          <cell r="A360">
            <v>534</v>
          </cell>
          <cell r="B360" t="str">
            <v>PRINCIPAL</v>
          </cell>
          <cell r="C360" t="str">
            <v>INDUSTRIAL Y DE LA BAHIA</v>
          </cell>
          <cell r="D360" t="str">
            <v>INDUSTRIAL Y DE LA BAHIA</v>
          </cell>
          <cell r="E360" t="str">
            <v>PRIVADO</v>
          </cell>
        </row>
        <row r="361">
          <cell r="A361">
            <v>578</v>
          </cell>
          <cell r="B361" t="str">
            <v>PRINCIPAL</v>
          </cell>
          <cell r="C361" t="str">
            <v>INDUSTRIAL Y DE LA BAHIA</v>
          </cell>
          <cell r="D361" t="str">
            <v>INDUSTRIAL Y DE LA BAHIA</v>
          </cell>
          <cell r="E361" t="str">
            <v>PRIVADO</v>
          </cell>
        </row>
        <row r="362">
          <cell r="A362">
            <v>581</v>
          </cell>
          <cell r="B362" t="str">
            <v>PRINCIPAL</v>
          </cell>
          <cell r="C362" t="str">
            <v>INDUSTRIAL Y DE LA BAHIA</v>
          </cell>
          <cell r="D362" t="str">
            <v>INDUSTRIAL Y DE LA BAHIA</v>
          </cell>
          <cell r="E362" t="str">
            <v>PRIVADO</v>
          </cell>
        </row>
        <row r="363">
          <cell r="A363">
            <v>290</v>
          </cell>
          <cell r="B363" t="str">
            <v>PRINCIPAL</v>
          </cell>
          <cell r="C363" t="str">
            <v>INDUSTRIAL Y DE LA BAHIA</v>
          </cell>
          <cell r="D363" t="str">
            <v>INDUSTRIAL Y DE LA BAHIA</v>
          </cell>
          <cell r="E363" t="str">
            <v>PRIVADO</v>
          </cell>
        </row>
        <row r="364">
          <cell r="A364">
            <v>719</v>
          </cell>
          <cell r="B364" t="str">
            <v>PRINCIPAL</v>
          </cell>
          <cell r="C364" t="str">
            <v>INDUSTRIAL Y DE LA BAHIA</v>
          </cell>
          <cell r="D364" t="str">
            <v>INDUSTRIAL Y DE LA BAHIA</v>
          </cell>
          <cell r="E364" t="str">
            <v>PRIVADO</v>
          </cell>
        </row>
        <row r="365">
          <cell r="A365">
            <v>321</v>
          </cell>
          <cell r="B365" t="str">
            <v>PRINCIPAL</v>
          </cell>
          <cell r="C365" t="str">
            <v>INDUSTRIAL Y DE LA BAHIA</v>
          </cell>
          <cell r="D365" t="str">
            <v>INDUSTRIAL Y DE LA BAHIA</v>
          </cell>
          <cell r="E365" t="str">
            <v>PRIVADO</v>
          </cell>
        </row>
        <row r="366">
          <cell r="A366">
            <v>725</v>
          </cell>
          <cell r="B366" t="str">
            <v>PRINCIPAL</v>
          </cell>
          <cell r="C366" t="str">
            <v>INDUSTRIAL Y DE LA BAHIA</v>
          </cell>
          <cell r="D366" t="str">
            <v>INDUSTRIAL Y DE LA BAHIA</v>
          </cell>
          <cell r="E366" t="str">
            <v>PRIVADO</v>
          </cell>
        </row>
        <row r="367">
          <cell r="A367">
            <v>727</v>
          </cell>
          <cell r="B367" t="str">
            <v>PRINCIPAL</v>
          </cell>
          <cell r="C367" t="str">
            <v>INDUSTRIAL Y DE LA BAHIA</v>
          </cell>
          <cell r="D367" t="str">
            <v>INDUSTRIAL Y DE LA BAHIA</v>
          </cell>
          <cell r="E367" t="str">
            <v>PRIVADO</v>
          </cell>
        </row>
        <row r="368">
          <cell r="A368">
            <v>233</v>
          </cell>
          <cell r="B368" t="str">
            <v>PRINCIPAL</v>
          </cell>
          <cell r="C368" t="str">
            <v>INDUSTRIAL Y DE LA BAHIA</v>
          </cell>
          <cell r="D368" t="str">
            <v>INDUSTRIAL Y DE LA BAHIA</v>
          </cell>
          <cell r="E368" t="str">
            <v>PRIVADO</v>
          </cell>
        </row>
        <row r="369">
          <cell r="A369">
            <v>528</v>
          </cell>
          <cell r="B369" t="str">
            <v>PRINCIPAL</v>
          </cell>
          <cell r="C369" t="str">
            <v>INDUSTRIAL Y DE LA BAHIA</v>
          </cell>
          <cell r="D369" t="str">
            <v>INDUSTRIAL Y DE LA BAHIA</v>
          </cell>
          <cell r="E369" t="str">
            <v>PRIVADO</v>
          </cell>
        </row>
        <row r="370">
          <cell r="A370">
            <v>748</v>
          </cell>
          <cell r="B370" t="str">
            <v>PRINCIPAL</v>
          </cell>
          <cell r="C370" t="str">
            <v>INDUSTRIAL Y DE LA BAHIA</v>
          </cell>
          <cell r="D370" t="str">
            <v>INDUSTRIAL Y DE LA BAHIA</v>
          </cell>
          <cell r="E370" t="str">
            <v>PRIVADO</v>
          </cell>
        </row>
        <row r="371">
          <cell r="A371">
            <v>359</v>
          </cell>
          <cell r="B371" t="str">
            <v>PRINCIPAL</v>
          </cell>
          <cell r="C371" t="str">
            <v>INDUSTRIAL Y DE LA BAHIA</v>
          </cell>
          <cell r="D371" t="str">
            <v>INDUSTRIAL Y DE LA BAHIA</v>
          </cell>
          <cell r="E371" t="str">
            <v>PRIVADO</v>
          </cell>
        </row>
        <row r="372">
          <cell r="A372">
            <v>536</v>
          </cell>
          <cell r="B372" t="str">
            <v>PRINCIPAL</v>
          </cell>
          <cell r="C372" t="str">
            <v>INDUSTRIAL Y DE LA BAHIA</v>
          </cell>
          <cell r="D372" t="str">
            <v>INDUSTRIAL Y DE LA BAHIA</v>
          </cell>
          <cell r="E372" t="str">
            <v>PRIVADO</v>
          </cell>
        </row>
        <row r="373">
          <cell r="A373">
            <v>816</v>
          </cell>
          <cell r="B373" t="str">
            <v>PRINCIPAL</v>
          </cell>
          <cell r="C373" t="str">
            <v>INDUSTRIAL Y DE LA BAHIA</v>
          </cell>
          <cell r="D373" t="str">
            <v>INDUSTRIAL Y DE LA BAHIA</v>
          </cell>
          <cell r="E373" t="str">
            <v>PRIVADO</v>
          </cell>
        </row>
        <row r="374">
          <cell r="A374">
            <v>817</v>
          </cell>
          <cell r="B374" t="str">
            <v>PRINCIPAL</v>
          </cell>
          <cell r="C374" t="str">
            <v>INDUSTRIAL Y DE LA BAHIA</v>
          </cell>
          <cell r="D374" t="str">
            <v>INDUSTRIAL Y DE LA BAHIA</v>
          </cell>
          <cell r="E374" t="str">
            <v>PRIVADO</v>
          </cell>
        </row>
        <row r="375">
          <cell r="A375">
            <v>419</v>
          </cell>
          <cell r="B375" t="str">
            <v>PRINCIPAL</v>
          </cell>
          <cell r="C375" t="str">
            <v>INDUSTRIAL Y DE LA BAHIA</v>
          </cell>
          <cell r="D375" t="str">
            <v>INDUSTRIAL Y DE LA BAHIA</v>
          </cell>
          <cell r="E375" t="str">
            <v>PRIVADO</v>
          </cell>
        </row>
        <row r="376">
          <cell r="A376">
            <v>526</v>
          </cell>
          <cell r="B376" t="str">
            <v>PRINCIPAL</v>
          </cell>
          <cell r="C376" t="str">
            <v>INDUSTRIAL Y DE LA BAHIA</v>
          </cell>
          <cell r="D376" t="str">
            <v>INDUSTRIAL Y DE LA BAHIA</v>
          </cell>
          <cell r="E376" t="str">
            <v>PRIVADO</v>
          </cell>
        </row>
        <row r="377">
          <cell r="A377">
            <v>620</v>
          </cell>
          <cell r="B377" t="str">
            <v>PRINCIPAL</v>
          </cell>
          <cell r="C377" t="str">
            <v>INDUSTRIAL Y DE LA BAHIA</v>
          </cell>
          <cell r="D377" t="str">
            <v>INDUSTRIAL Y DE LA BAHIA</v>
          </cell>
          <cell r="E377" t="str">
            <v>PRIVADO</v>
          </cell>
        </row>
        <row r="378">
          <cell r="A378">
            <v>642</v>
          </cell>
          <cell r="B378" t="str">
            <v>PRINCIPAL</v>
          </cell>
          <cell r="C378" t="str">
            <v>INDUSTRIAL Y DE LA BAHIA</v>
          </cell>
          <cell r="D378" t="str">
            <v>INDUSTRIAL Y DE LA BAHIA</v>
          </cell>
          <cell r="E378" t="str">
            <v>PRIVADO</v>
          </cell>
        </row>
        <row r="379">
          <cell r="A379">
            <v>819</v>
          </cell>
          <cell r="B379" t="str">
            <v>PRINCIPAL</v>
          </cell>
          <cell r="C379" t="str">
            <v>INDUSTRIAL Y DE LA BAHIA</v>
          </cell>
          <cell r="D379" t="str">
            <v>INDUSTRIAL Y DE LA BAHIA</v>
          </cell>
          <cell r="E379" t="str">
            <v>PRIVADO</v>
          </cell>
        </row>
        <row r="380">
          <cell r="A380">
            <v>820</v>
          </cell>
          <cell r="B380" t="str">
            <v>PRINCIPAL</v>
          </cell>
          <cell r="C380" t="str">
            <v>INDUSTRIAL Y DE LA BAHIA</v>
          </cell>
          <cell r="D380" t="str">
            <v>INDUSTRIAL Y DE LA BAHIA</v>
          </cell>
          <cell r="E380" t="str">
            <v>PRIVADO</v>
          </cell>
        </row>
        <row r="381">
          <cell r="A381">
            <v>821</v>
          </cell>
          <cell r="B381" t="str">
            <v>PRINCIPAL</v>
          </cell>
          <cell r="C381" t="str">
            <v>INDUSTRIAL Y DE LA BAHIA</v>
          </cell>
          <cell r="D381" t="str">
            <v>INDUSTRIAL Y DE LA BAHIA</v>
          </cell>
          <cell r="E381" t="str">
            <v>PRIVADO</v>
          </cell>
        </row>
        <row r="382">
          <cell r="A382">
            <v>822</v>
          </cell>
          <cell r="B382" t="str">
            <v>PRINCIPAL</v>
          </cell>
          <cell r="C382" t="str">
            <v>INDUSTRIAL Y DE LA BAHIA</v>
          </cell>
          <cell r="D382" t="str">
            <v>INDUSTRIAL Y DE LA BAHIA</v>
          </cell>
          <cell r="E382" t="str">
            <v>PRIVADO</v>
          </cell>
        </row>
        <row r="383">
          <cell r="A383">
            <v>823</v>
          </cell>
          <cell r="B383" t="str">
            <v>PRINCIPAL</v>
          </cell>
          <cell r="C383" t="str">
            <v>INDUSTRIAL Y DE LA BAHIA</v>
          </cell>
          <cell r="D383" t="str">
            <v>INDUSTRIAL Y DE LA BAHIA</v>
          </cell>
          <cell r="E383" t="str">
            <v>PRIVADO</v>
          </cell>
        </row>
        <row r="384">
          <cell r="A384">
            <v>824</v>
          </cell>
          <cell r="B384" t="str">
            <v>PRINCIPAL</v>
          </cell>
          <cell r="C384" t="str">
            <v>INDUSTRIAL Y DE LA BAHIA</v>
          </cell>
          <cell r="D384" t="str">
            <v>INDUSTRIAL Y DE LA BAHIA</v>
          </cell>
          <cell r="E384" t="str">
            <v>PRIVADO</v>
          </cell>
        </row>
        <row r="385">
          <cell r="A385">
            <v>825</v>
          </cell>
          <cell r="B385" t="str">
            <v>PRINCIPAL</v>
          </cell>
          <cell r="C385" t="str">
            <v>INDUSTRIAL Y DE LA BAHIA</v>
          </cell>
          <cell r="D385" t="str">
            <v>INDUSTRIAL Y DE LA BAHIA</v>
          </cell>
          <cell r="E385" t="str">
            <v>PRIVADO</v>
          </cell>
        </row>
        <row r="386">
          <cell r="A386">
            <v>207</v>
          </cell>
          <cell r="B386" t="str">
            <v>PRINCIPAL</v>
          </cell>
          <cell r="C386" t="str">
            <v>INDUSTRIAL Y DE LA BAHIA</v>
          </cell>
          <cell r="D386" t="str">
            <v>INDUSTRIAL Y DE LA BAHIA</v>
          </cell>
          <cell r="E386" t="str">
            <v>PRIVADO</v>
          </cell>
        </row>
        <row r="387">
          <cell r="A387">
            <v>283</v>
          </cell>
          <cell r="B387" t="str">
            <v>PRINCIPAL</v>
          </cell>
          <cell r="C387" t="str">
            <v>INDUSTRIAL Y DE LA BAHIA</v>
          </cell>
          <cell r="D387" t="str">
            <v>INDUSTRIAL Y DE LA BAHIA</v>
          </cell>
          <cell r="E387" t="str">
            <v>PRIVADO</v>
          </cell>
        </row>
        <row r="388">
          <cell r="A388">
            <v>611</v>
          </cell>
          <cell r="B388" t="str">
            <v>PRINCIPAL</v>
          </cell>
          <cell r="C388" t="str">
            <v>INDUSTRIAL Y DE LA BAHIA</v>
          </cell>
          <cell r="D388" t="str">
            <v>INDUSTRIAL Y DE LA BAHIA</v>
          </cell>
          <cell r="E388" t="str">
            <v>PRIVADO</v>
          </cell>
        </row>
        <row r="389">
          <cell r="A389">
            <v>485</v>
          </cell>
          <cell r="B389" t="str">
            <v>PRINCIPAL</v>
          </cell>
          <cell r="C389" t="str">
            <v>INDUSTRIAL Y DE LA BAHIA</v>
          </cell>
          <cell r="D389" t="str">
            <v>INDUSTRIAL Y DE LA BAHIA</v>
          </cell>
          <cell r="E389" t="str">
            <v>PRIVADO</v>
          </cell>
        </row>
        <row r="390">
          <cell r="A390">
            <v>574</v>
          </cell>
          <cell r="B390" t="str">
            <v>PRINCIPAL</v>
          </cell>
          <cell r="C390" t="str">
            <v>INDUSTRIAL Y DE LA BAHIA</v>
          </cell>
          <cell r="D390" t="str">
            <v>INDUSTRIAL Y DE LA BAHIA</v>
          </cell>
          <cell r="E390" t="str">
            <v>PRIVADO</v>
          </cell>
        </row>
        <row r="391">
          <cell r="A391">
            <v>489</v>
          </cell>
          <cell r="B391" t="str">
            <v>PRINCIPAL</v>
          </cell>
          <cell r="C391" t="str">
            <v>INDUSTRIAL Y DE LA BAHIA</v>
          </cell>
          <cell r="D391" t="str">
            <v>INDUSTRIAL Y DE LA BAHIA</v>
          </cell>
          <cell r="E391" t="str">
            <v>PRIVADO</v>
          </cell>
        </row>
        <row r="392">
          <cell r="A392">
            <v>274</v>
          </cell>
          <cell r="B392" t="str">
            <v>PRINCIPAL</v>
          </cell>
          <cell r="C392" t="str">
            <v>INDUSTRIAL Y DE LA BAHIA</v>
          </cell>
          <cell r="D392" t="str">
            <v>INDUSTRIAL Y DE LA BAHIA</v>
          </cell>
          <cell r="E392" t="str">
            <v>PRIVADO</v>
          </cell>
        </row>
        <row r="393">
          <cell r="A393">
            <v>310</v>
          </cell>
          <cell r="B393" t="str">
            <v>PRINCIPAL</v>
          </cell>
          <cell r="C393" t="str">
            <v>INDUSTRIAL Y DE LA BAHIA</v>
          </cell>
          <cell r="D393" t="str">
            <v>INDUSTRIAL Y DE LA BAHIA</v>
          </cell>
          <cell r="E393" t="str">
            <v>PRIVADO</v>
          </cell>
        </row>
        <row r="394">
          <cell r="A394">
            <v>827</v>
          </cell>
          <cell r="B394" t="str">
            <v>PRINCIPAL</v>
          </cell>
          <cell r="C394" t="str">
            <v>INDUSTRIAL Y DE LA BAHIA</v>
          </cell>
          <cell r="D394" t="str">
            <v>INDUSTRIAL Y DE LA BAHIA</v>
          </cell>
          <cell r="E394" t="str">
            <v>PRIVADO</v>
          </cell>
        </row>
        <row r="395">
          <cell r="A395">
            <v>841</v>
          </cell>
          <cell r="B395" t="str">
            <v>PRINCIPAL</v>
          </cell>
          <cell r="C395" t="str">
            <v>INDUSTRIAL Y DE LA BAHIA</v>
          </cell>
          <cell r="D395" t="str">
            <v>INDUSTRIAL Y DE LA BAHIA</v>
          </cell>
          <cell r="E395" t="str">
            <v>PRIVADO</v>
          </cell>
        </row>
        <row r="396">
          <cell r="A396">
            <v>621</v>
          </cell>
          <cell r="B396" t="str">
            <v>PRINCIPAL</v>
          </cell>
          <cell r="C396" t="str">
            <v>INDUSTRIAL Y DE LA BAHIA</v>
          </cell>
          <cell r="D396" t="str">
            <v>INDUSTRIAL Y DE LA BAHIA</v>
          </cell>
          <cell r="E396" t="str">
            <v>PRIVADO</v>
          </cell>
        </row>
        <row r="397">
          <cell r="A397">
            <v>829</v>
          </cell>
          <cell r="B397" t="str">
            <v>PRINCIPAL</v>
          </cell>
          <cell r="C397" t="str">
            <v>INDUSTRIAL Y DE LA BAHIA</v>
          </cell>
          <cell r="D397" t="str">
            <v>INDUSTRIAL Y DE LA BAHIA</v>
          </cell>
          <cell r="E397" t="str">
            <v>PRIVADO</v>
          </cell>
        </row>
        <row r="398">
          <cell r="A398">
            <v>855</v>
          </cell>
          <cell r="B398" t="str">
            <v/>
          </cell>
          <cell r="C398" t="str">
            <v>INDUSTRIAL Y DE LA BAHIA</v>
          </cell>
          <cell r="D398" t="str">
            <v>INDUSTRIAL Y DE LA BAHIA</v>
          </cell>
          <cell r="E398" t="str">
            <v>PRIVADO</v>
          </cell>
        </row>
        <row r="399">
          <cell r="A399">
            <v>844</v>
          </cell>
          <cell r="B399" t="str">
            <v>PRINCIPAL</v>
          </cell>
          <cell r="C399" t="str">
            <v>INDUSTRIAL Y DE LA BAHIA</v>
          </cell>
          <cell r="D399" t="str">
            <v>INDUSTRIAL Y DE LA BAHIA</v>
          </cell>
          <cell r="E399" t="str">
            <v>PRIVADO</v>
          </cell>
        </row>
        <row r="400">
          <cell r="A400">
            <v>836</v>
          </cell>
          <cell r="B400" t="str">
            <v>PRINCIPAL</v>
          </cell>
          <cell r="C400" t="str">
            <v>INDUSTRIAL Y DE LA BAHIA</v>
          </cell>
          <cell r="D400" t="str">
            <v>INDUSTRIAL Y DE LA BAHIA</v>
          </cell>
          <cell r="E400" t="str">
            <v>PRIVADO</v>
          </cell>
        </row>
        <row r="401">
          <cell r="A401">
            <v>834</v>
          </cell>
          <cell r="B401" t="str">
            <v>PRINCIPAL</v>
          </cell>
          <cell r="C401" t="str">
            <v>INDUSTRIAL Y DE LA BAHIA</v>
          </cell>
          <cell r="D401" t="str">
            <v>INDUSTRIAL Y DE LA BAHIA</v>
          </cell>
          <cell r="E401" t="str">
            <v>PRIVADO</v>
          </cell>
        </row>
        <row r="402">
          <cell r="A402">
            <v>721</v>
          </cell>
          <cell r="B402" t="str">
            <v>PRINCIPAL</v>
          </cell>
          <cell r="C402" t="str">
            <v>INDUSTRIAL Y DE LA BAHIA</v>
          </cell>
          <cell r="D402" t="str">
            <v>INDUSTRIAL Y DE LA BAHIA</v>
          </cell>
          <cell r="E402" t="str">
            <v>PRIVADO</v>
          </cell>
        </row>
        <row r="403">
          <cell r="A403">
            <v>849</v>
          </cell>
          <cell r="B403" t="str">
            <v>PRINCIPAL</v>
          </cell>
          <cell r="C403" t="str">
            <v>INDUSTRIAL Y DE LA BAHIA</v>
          </cell>
          <cell r="D403" t="str">
            <v>INDUSTRIAL Y DE LA BAHIA</v>
          </cell>
          <cell r="E403" t="str">
            <v>PRIVADO</v>
          </cell>
        </row>
        <row r="404">
          <cell r="A404">
            <v>847</v>
          </cell>
          <cell r="B404" t="str">
            <v>PRINCIPAL</v>
          </cell>
          <cell r="C404" t="str">
            <v>INDUSTRIAL Y DE LA BAHIA</v>
          </cell>
          <cell r="D404" t="str">
            <v>INDUSTRIAL Y DE LA BAHIA</v>
          </cell>
          <cell r="E404" t="str">
            <v>PRIVADO</v>
          </cell>
        </row>
        <row r="405">
          <cell r="A405">
            <v>843</v>
          </cell>
          <cell r="B405" t="str">
            <v>PRINCIPAL</v>
          </cell>
          <cell r="C405" t="str">
            <v>INDUSTRIAL Y DE LA BAHIA</v>
          </cell>
          <cell r="D405" t="str">
            <v>INDUSTRIAL Y DE LA BAHIA</v>
          </cell>
          <cell r="E405" t="str">
            <v>PRIVADO</v>
          </cell>
        </row>
        <row r="406">
          <cell r="A406">
            <v>205</v>
          </cell>
          <cell r="B406" t="str">
            <v>PRINCIPAL</v>
          </cell>
          <cell r="C406" t="str">
            <v>HISTORICA Y CARIBE NORTE</v>
          </cell>
          <cell r="D406" t="str">
            <v>SANTA RITA</v>
          </cell>
          <cell r="E406" t="str">
            <v>PRIVADO</v>
          </cell>
        </row>
        <row r="407">
          <cell r="A407">
            <v>211</v>
          </cell>
          <cell r="B407" t="str">
            <v>PRINCIPAL</v>
          </cell>
          <cell r="C407" t="str">
            <v>HISTORICA Y CARIBE NORTE</v>
          </cell>
          <cell r="D407" t="str">
            <v>SANTA RITA</v>
          </cell>
          <cell r="E407" t="str">
            <v>PRIVADO</v>
          </cell>
        </row>
        <row r="408">
          <cell r="A408">
            <v>222</v>
          </cell>
          <cell r="B408" t="str">
            <v>PRINCIPAL</v>
          </cell>
          <cell r="C408" t="str">
            <v>HISTORICA Y CARIBE NORTE</v>
          </cell>
          <cell r="D408" t="str">
            <v>SANTA RITA</v>
          </cell>
          <cell r="E408" t="str">
            <v>PRIVADO</v>
          </cell>
        </row>
        <row r="409">
          <cell r="A409">
            <v>227</v>
          </cell>
          <cell r="B409" t="str">
            <v>PRINCIPAL</v>
          </cell>
          <cell r="C409" t="str">
            <v>HISTORICA Y CARIBE NORTE</v>
          </cell>
          <cell r="D409" t="str">
            <v>SANTA RITA</v>
          </cell>
          <cell r="E409" t="str">
            <v>PRIVADO</v>
          </cell>
        </row>
        <row r="410">
          <cell r="A410">
            <v>231</v>
          </cell>
          <cell r="B410" t="str">
            <v>PRINCIPAL</v>
          </cell>
          <cell r="C410" t="str">
            <v>HISTORICA Y CARIBE NORTE</v>
          </cell>
          <cell r="D410" t="str">
            <v>SANTA RITA</v>
          </cell>
          <cell r="E410" t="str">
            <v>PRIVADO</v>
          </cell>
        </row>
        <row r="411">
          <cell r="A411">
            <v>234</v>
          </cell>
          <cell r="B411" t="str">
            <v>PRINCIPAL</v>
          </cell>
          <cell r="C411" t="str">
            <v>HISTORICA Y CARIBE NORTE</v>
          </cell>
          <cell r="D411" t="str">
            <v>SANTA RITA</v>
          </cell>
          <cell r="E411" t="str">
            <v>PRIVADO</v>
          </cell>
        </row>
        <row r="412">
          <cell r="A412">
            <v>235</v>
          </cell>
          <cell r="B412" t="str">
            <v>PRINCIPAL</v>
          </cell>
          <cell r="C412" t="str">
            <v>HISTORICA Y CARIBE NORTE</v>
          </cell>
          <cell r="D412" t="str">
            <v>SANTA RITA</v>
          </cell>
          <cell r="E412" t="str">
            <v>PRIVADO</v>
          </cell>
        </row>
        <row r="413">
          <cell r="A413">
            <v>239</v>
          </cell>
          <cell r="B413" t="str">
            <v>PRINCIPAL</v>
          </cell>
          <cell r="C413" t="str">
            <v>HISTORICA Y CARIBE NORTE</v>
          </cell>
          <cell r="D413" t="str">
            <v>SANTA RITA</v>
          </cell>
          <cell r="E413" t="str">
            <v>PRIVADO</v>
          </cell>
        </row>
        <row r="414">
          <cell r="A414">
            <v>250</v>
          </cell>
          <cell r="B414" t="str">
            <v>PRINCIPAL</v>
          </cell>
          <cell r="C414" t="str">
            <v>HISTORICA Y CARIBE NORTE</v>
          </cell>
          <cell r="D414" t="str">
            <v>SANTA RITA</v>
          </cell>
          <cell r="E414" t="str">
            <v>PRIVADO</v>
          </cell>
        </row>
        <row r="415">
          <cell r="A415">
            <v>264</v>
          </cell>
          <cell r="B415" t="str">
            <v>PRINCIPAL</v>
          </cell>
          <cell r="C415" t="str">
            <v>HISTORICA Y CARIBE NORTE</v>
          </cell>
          <cell r="D415" t="str">
            <v>SANTA RITA</v>
          </cell>
          <cell r="E415" t="str">
            <v>PRIVADO</v>
          </cell>
        </row>
        <row r="416">
          <cell r="A416">
            <v>278</v>
          </cell>
          <cell r="B416" t="str">
            <v>PRINCIPAL</v>
          </cell>
          <cell r="C416" t="str">
            <v>HISTORICA Y CARIBE NORTE</v>
          </cell>
          <cell r="D416" t="str">
            <v>SANTA RITA</v>
          </cell>
          <cell r="E416" t="str">
            <v>PRIVADO</v>
          </cell>
        </row>
        <row r="417">
          <cell r="A417">
            <v>286</v>
          </cell>
          <cell r="B417" t="str">
            <v>PRINCIPAL</v>
          </cell>
          <cell r="C417" t="str">
            <v>HISTORICA Y CARIBE NORTE</v>
          </cell>
          <cell r="D417" t="str">
            <v>SANTA RITA</v>
          </cell>
          <cell r="E417" t="str">
            <v>PRIVADO</v>
          </cell>
        </row>
        <row r="418">
          <cell r="A418">
            <v>323</v>
          </cell>
          <cell r="B418" t="str">
            <v>PRINCIPAL</v>
          </cell>
          <cell r="C418" t="str">
            <v>HISTORICA Y CARIBE NORTE</v>
          </cell>
          <cell r="D418" t="str">
            <v>SANTA RITA</v>
          </cell>
          <cell r="E418" t="str">
            <v>PRIVADO</v>
          </cell>
        </row>
        <row r="419">
          <cell r="A419">
            <v>329</v>
          </cell>
          <cell r="B419" t="str">
            <v>PRINCIPAL</v>
          </cell>
          <cell r="C419" t="str">
            <v>HISTORICA Y CARIBE NORTE</v>
          </cell>
          <cell r="D419" t="str">
            <v>SANTA RITA</v>
          </cell>
          <cell r="E419" t="str">
            <v>PRIVADO</v>
          </cell>
        </row>
        <row r="420">
          <cell r="A420">
            <v>339</v>
          </cell>
          <cell r="B420" t="str">
            <v>PRINCIPAL</v>
          </cell>
          <cell r="C420" t="str">
            <v>HISTORICA Y CARIBE NORTE</v>
          </cell>
          <cell r="D420" t="str">
            <v>SANTA RITA</v>
          </cell>
          <cell r="E420" t="str">
            <v>PRIVADO</v>
          </cell>
        </row>
        <row r="421">
          <cell r="A421">
            <v>356</v>
          </cell>
          <cell r="B421" t="str">
            <v>PRINCIPAL</v>
          </cell>
          <cell r="C421" t="str">
            <v>HISTORICA Y CARIBE NORTE</v>
          </cell>
          <cell r="D421" t="str">
            <v>SANTA RITA</v>
          </cell>
          <cell r="E421" t="str">
            <v>PRIVADO</v>
          </cell>
        </row>
        <row r="422">
          <cell r="A422">
            <v>378</v>
          </cell>
          <cell r="B422" t="str">
            <v>PRINCIPAL</v>
          </cell>
          <cell r="C422" t="str">
            <v>HISTORICA Y CARIBE NORTE</v>
          </cell>
          <cell r="D422" t="str">
            <v>SANTA RITA</v>
          </cell>
          <cell r="E422" t="str">
            <v>PRIVADO</v>
          </cell>
        </row>
        <row r="423">
          <cell r="A423">
            <v>381</v>
          </cell>
          <cell r="B423" t="str">
            <v>PRINCIPAL</v>
          </cell>
          <cell r="C423" t="str">
            <v>HISTORICA Y CARIBE NORTE</v>
          </cell>
          <cell r="D423" t="str">
            <v>SANTA RITA</v>
          </cell>
          <cell r="E423" t="str">
            <v>PRIVADO</v>
          </cell>
        </row>
        <row r="424">
          <cell r="A424">
            <v>389</v>
          </cell>
          <cell r="B424" t="str">
            <v>PRINCIPAL</v>
          </cell>
          <cell r="C424" t="str">
            <v>HISTORICA Y CARIBE NORTE</v>
          </cell>
          <cell r="D424" t="str">
            <v>SANTA RITA</v>
          </cell>
          <cell r="E424" t="str">
            <v>PRIVADO</v>
          </cell>
        </row>
        <row r="425">
          <cell r="A425">
            <v>395</v>
          </cell>
          <cell r="B425" t="str">
            <v>PRINCIPAL</v>
          </cell>
          <cell r="C425" t="str">
            <v>HISTORICA Y CARIBE NORTE</v>
          </cell>
          <cell r="D425" t="str">
            <v>SANTA RITA</v>
          </cell>
          <cell r="E425" t="str">
            <v>PRIVADO</v>
          </cell>
        </row>
        <row r="426">
          <cell r="A426">
            <v>412</v>
          </cell>
          <cell r="B426" t="str">
            <v>PRINCIPAL</v>
          </cell>
          <cell r="C426" t="str">
            <v>HISTORICA Y CARIBE NORTE</v>
          </cell>
          <cell r="D426" t="str">
            <v>SANTA RITA</v>
          </cell>
          <cell r="E426" t="str">
            <v>PRIVADO</v>
          </cell>
        </row>
        <row r="427">
          <cell r="A427">
            <v>441</v>
          </cell>
          <cell r="B427" t="str">
            <v>PRINCIPAL</v>
          </cell>
          <cell r="C427" t="str">
            <v>HISTORICA Y CARIBE NORTE</v>
          </cell>
          <cell r="D427" t="str">
            <v>SANTA RITA</v>
          </cell>
          <cell r="E427" t="str">
            <v>PRIVADO</v>
          </cell>
        </row>
        <row r="428">
          <cell r="A428">
            <v>453</v>
          </cell>
          <cell r="B428" t="str">
            <v>PRINCIPAL</v>
          </cell>
          <cell r="C428" t="str">
            <v>HISTORICA Y CARIBE NORTE</v>
          </cell>
          <cell r="D428" t="str">
            <v>SANTA RITA</v>
          </cell>
          <cell r="E428" t="str">
            <v>PRIVADO</v>
          </cell>
        </row>
        <row r="429">
          <cell r="A429">
            <v>506</v>
          </cell>
          <cell r="B429" t="str">
            <v>PRINCIPAL</v>
          </cell>
          <cell r="C429" t="str">
            <v>HISTORICA Y CARIBE NORTE</v>
          </cell>
          <cell r="D429" t="str">
            <v>SANTA RITA</v>
          </cell>
          <cell r="E429" t="str">
            <v>PRIVADO</v>
          </cell>
        </row>
        <row r="430">
          <cell r="A430">
            <v>507</v>
          </cell>
          <cell r="B430" t="str">
            <v>PRINCIPAL</v>
          </cell>
          <cell r="C430" t="str">
            <v>HISTORICA Y CARIBE NORTE</v>
          </cell>
          <cell r="D430" t="str">
            <v>SANTA RITA</v>
          </cell>
          <cell r="E430" t="str">
            <v>PRIVADO</v>
          </cell>
        </row>
        <row r="431">
          <cell r="A431">
            <v>550</v>
          </cell>
          <cell r="B431" t="str">
            <v>PRINCIPAL</v>
          </cell>
          <cell r="C431" t="str">
            <v>HISTORICA Y CARIBE NORTE</v>
          </cell>
          <cell r="D431" t="str">
            <v>SANTA RITA</v>
          </cell>
          <cell r="E431" t="str">
            <v>PRIVADO</v>
          </cell>
        </row>
        <row r="432">
          <cell r="A432">
            <v>596</v>
          </cell>
          <cell r="B432" t="str">
            <v>PRINCIPAL</v>
          </cell>
          <cell r="C432" t="str">
            <v>HISTORICA Y CARIBE NORTE</v>
          </cell>
          <cell r="D432" t="str">
            <v>SANTA RITA</v>
          </cell>
          <cell r="E432" t="str">
            <v>PRIVADO</v>
          </cell>
        </row>
        <row r="433">
          <cell r="A433">
            <v>653</v>
          </cell>
          <cell r="B433" t="str">
            <v>PRINCIPAL</v>
          </cell>
          <cell r="C433" t="str">
            <v>HISTORICA Y CARIBE NORTE</v>
          </cell>
          <cell r="D433" t="str">
            <v>SANTA RITA</v>
          </cell>
          <cell r="E433" t="str">
            <v>PRIVADO</v>
          </cell>
        </row>
        <row r="434">
          <cell r="A434">
            <v>655</v>
          </cell>
          <cell r="B434" t="str">
            <v>PRINCIPAL</v>
          </cell>
          <cell r="C434" t="str">
            <v>HISTORICA Y CARIBE NORTE</v>
          </cell>
          <cell r="D434" t="str">
            <v>SANTA RITA</v>
          </cell>
          <cell r="E434" t="str">
            <v>PRIVADO</v>
          </cell>
        </row>
        <row r="435">
          <cell r="A435">
            <v>409</v>
          </cell>
          <cell r="B435" t="str">
            <v>PRINCIPAL</v>
          </cell>
          <cell r="C435" t="str">
            <v>HISTORICA Y CARIBE NORTE</v>
          </cell>
          <cell r="D435" t="str">
            <v>SANTA RITA</v>
          </cell>
          <cell r="E435" t="str">
            <v>PRIVADO</v>
          </cell>
        </row>
        <row r="436">
          <cell r="A436">
            <v>504</v>
          </cell>
          <cell r="B436" t="str">
            <v>PRINCIPAL</v>
          </cell>
          <cell r="C436" t="str">
            <v>HISTORICA Y CARIBE NORTE</v>
          </cell>
          <cell r="D436" t="str">
            <v>SANTA RITA</v>
          </cell>
          <cell r="E436" t="str">
            <v>PRIVADO</v>
          </cell>
        </row>
        <row r="437">
          <cell r="A437">
            <v>435</v>
          </cell>
          <cell r="B437" t="str">
            <v>PRINCIPAL</v>
          </cell>
          <cell r="C437" t="str">
            <v>HISTORICA Y CARIBE NORTE</v>
          </cell>
          <cell r="D437" t="str">
            <v>SANTA RITA</v>
          </cell>
          <cell r="E437" t="str">
            <v>PRIVADO</v>
          </cell>
        </row>
        <row r="438">
          <cell r="A438">
            <v>680</v>
          </cell>
          <cell r="B438" t="str">
            <v>PRINCIPAL</v>
          </cell>
          <cell r="C438" t="str">
            <v>HISTORICA Y CARIBE NORTE</v>
          </cell>
          <cell r="D438" t="str">
            <v>SANTA RITA</v>
          </cell>
          <cell r="E438" t="str">
            <v>PRIVADO</v>
          </cell>
        </row>
        <row r="439">
          <cell r="A439">
            <v>731</v>
          </cell>
          <cell r="B439" t="str">
            <v>PRINCIPAL</v>
          </cell>
          <cell r="C439" t="str">
            <v>HISTORICA Y CARIBE NORTE</v>
          </cell>
          <cell r="D439" t="str">
            <v>SANTA RITA</v>
          </cell>
          <cell r="E439" t="str">
            <v>PRIVADO</v>
          </cell>
        </row>
        <row r="440">
          <cell r="A440">
            <v>625</v>
          </cell>
          <cell r="B440" t="str">
            <v>PRINCIPAL</v>
          </cell>
          <cell r="C440" t="str">
            <v>HISTORICA Y CARIBE NORTE</v>
          </cell>
          <cell r="D440" t="str">
            <v>SANTA RITA</v>
          </cell>
          <cell r="E440" t="str">
            <v>PRIVADO</v>
          </cell>
        </row>
        <row r="441">
          <cell r="A441">
            <v>223</v>
          </cell>
          <cell r="B441" t="str">
            <v>PRINCIPAL</v>
          </cell>
          <cell r="C441" t="str">
            <v>HISTORICA Y CARIBE NORTE</v>
          </cell>
          <cell r="D441" t="str">
            <v>SANTA RITA</v>
          </cell>
          <cell r="E441" t="str">
            <v>PRIVADO</v>
          </cell>
        </row>
        <row r="442">
          <cell r="A442">
            <v>789</v>
          </cell>
          <cell r="B442" t="str">
            <v>PRINCIPAL</v>
          </cell>
          <cell r="C442" t="str">
            <v>HISTORICA Y CARIBE NORTE</v>
          </cell>
          <cell r="D442" t="str">
            <v>SANTA RITA</v>
          </cell>
          <cell r="E442" t="str">
            <v>PRIVADO</v>
          </cell>
        </row>
        <row r="443">
          <cell r="A443">
            <v>722</v>
          </cell>
          <cell r="B443" t="str">
            <v>PRINCIPAL</v>
          </cell>
          <cell r="C443" t="str">
            <v>HISTORICA Y CARIBE NORTE</v>
          </cell>
          <cell r="D443" t="str">
            <v>SANTA RITA</v>
          </cell>
          <cell r="E443" t="str">
            <v>PRIVADO</v>
          </cell>
        </row>
        <row r="444">
          <cell r="A444">
            <v>217</v>
          </cell>
          <cell r="B444" t="str">
            <v>PRINCIPAL</v>
          </cell>
          <cell r="C444" t="str">
            <v>HISTORICA Y CARIBE NORTE</v>
          </cell>
          <cell r="D444" t="str">
            <v>SANTA RITA</v>
          </cell>
          <cell r="E444" t="str">
            <v>PRIVADO</v>
          </cell>
        </row>
        <row r="445">
          <cell r="A445">
            <v>228</v>
          </cell>
          <cell r="B445" t="str">
            <v>PRINCIPAL</v>
          </cell>
          <cell r="C445" t="str">
            <v>HISTORICA Y CARIBE NORTE</v>
          </cell>
          <cell r="D445" t="str">
            <v>SANTA RITA</v>
          </cell>
          <cell r="E445" t="str">
            <v>PRIVADO</v>
          </cell>
        </row>
        <row r="446">
          <cell r="A446">
            <v>850</v>
          </cell>
          <cell r="B446" t="str">
            <v>PRINCIPAL</v>
          </cell>
          <cell r="C446" t="str">
            <v>HISTORICA Y CARIBE NORTE</v>
          </cell>
          <cell r="D446" t="str">
            <v>SANTA RITA</v>
          </cell>
          <cell r="E446" t="str">
            <v>PRIVADO</v>
          </cell>
        </row>
        <row r="447">
          <cell r="A447">
            <v>837</v>
          </cell>
          <cell r="B447" t="str">
            <v>PRINCIPAL</v>
          </cell>
          <cell r="C447" t="str">
            <v>HISTORICA Y CARIBE NORTE</v>
          </cell>
          <cell r="D447" t="str">
            <v>SANTA RITA</v>
          </cell>
          <cell r="E447" t="str">
            <v>PRIVADO</v>
          </cell>
        </row>
        <row r="448">
          <cell r="A448">
            <v>838</v>
          </cell>
          <cell r="B448" t="str">
            <v>PRINCIPAL</v>
          </cell>
          <cell r="C448" t="str">
            <v>HISTORICA Y CARIBE NORTE</v>
          </cell>
          <cell r="D448" t="str">
            <v>SANTA RITA</v>
          </cell>
          <cell r="E448" t="str">
            <v>PRIVADO</v>
          </cell>
        </row>
        <row r="449">
          <cell r="A449">
            <v>349</v>
          </cell>
          <cell r="B449" t="str">
            <v>PRINCIPAL</v>
          </cell>
          <cell r="C449" t="str">
            <v>INDUSTRIAL Y DE LA BAHIA</v>
          </cell>
          <cell r="D449" t="str">
            <v>INDUSTRIAL Y DE LA BAHIA</v>
          </cell>
          <cell r="E449" t="str">
            <v>PRIVADO</v>
          </cell>
        </row>
        <row r="450">
          <cell r="A450">
            <v>405</v>
          </cell>
          <cell r="B450" t="str">
            <v>PRINCIPAL</v>
          </cell>
          <cell r="C450" t="str">
            <v>DE LA VIRGEN Y TURISTICA</v>
          </cell>
          <cell r="D450" t="str">
            <v>DE LA VIRGEN Y TURISTICA</v>
          </cell>
          <cell r="E450" t="str">
            <v>PRIVADO</v>
          </cell>
        </row>
        <row r="451">
          <cell r="A451">
            <v>449</v>
          </cell>
          <cell r="B451" t="str">
            <v>PRINCIPAL</v>
          </cell>
          <cell r="C451" t="str">
            <v>DE LA VIRGEN Y TURISTICA</v>
          </cell>
          <cell r="D451" t="str">
            <v>DE LA VIRGEN Y TURISTICA</v>
          </cell>
          <cell r="E451" t="str">
            <v>PRIVADO</v>
          </cell>
        </row>
        <row r="452">
          <cell r="A452">
            <v>505</v>
          </cell>
          <cell r="B452" t="str">
            <v>PRINCIPAL</v>
          </cell>
          <cell r="C452" t="str">
            <v>HISTORICA Y CARIBE NORTE</v>
          </cell>
          <cell r="D452" t="str">
            <v>SANTA RITA</v>
          </cell>
          <cell r="E452" t="str">
            <v>PRIVADO</v>
          </cell>
        </row>
        <row r="453">
          <cell r="A453">
            <v>602</v>
          </cell>
          <cell r="B453" t="str">
            <v>PRINCIPAL</v>
          </cell>
          <cell r="C453" t="str">
            <v>HISTORICA Y CARIBE NORTE</v>
          </cell>
          <cell r="D453" t="str">
            <v>SANTA RITA</v>
          </cell>
          <cell r="E453" t="str">
            <v>PRIVADO</v>
          </cell>
        </row>
        <row r="454">
          <cell r="A454">
            <v>793</v>
          </cell>
          <cell r="B454" t="str">
            <v>PRINCIPAL</v>
          </cell>
          <cell r="C454" t="str">
            <v>DE LA VIRGEN Y TURISTICA</v>
          </cell>
          <cell r="D454" t="str">
            <v>DE LA VIRGEN Y TURISTICA</v>
          </cell>
          <cell r="E454" t="str">
            <v>PRIVADO</v>
          </cell>
        </row>
        <row r="455">
          <cell r="A455">
            <v>852</v>
          </cell>
          <cell r="B455" t="str">
            <v>PRINCIPAL</v>
          </cell>
          <cell r="C455" t="str">
            <v>INDUSTRIAL Y DE LA BAHIA</v>
          </cell>
          <cell r="D455" t="str">
            <v>INDUSTRIAL Y DE LA BAHIA</v>
          </cell>
          <cell r="E455" t="str">
            <v>PRIVADO</v>
          </cell>
        </row>
        <row r="456">
          <cell r="A456">
            <v>853</v>
          </cell>
          <cell r="B456" t="str">
            <v>PRINCIPAL</v>
          </cell>
          <cell r="C456" t="str">
            <v>INDUSTRIAL Y DE LA BAHIA</v>
          </cell>
          <cell r="D456" t="str">
            <v>INDUSTRIAL Y DE LA BAHIA</v>
          </cell>
          <cell r="E456" t="str">
            <v>PRIVADO</v>
          </cell>
        </row>
        <row r="457">
          <cell r="A457">
            <v>854</v>
          </cell>
          <cell r="B457" t="str">
            <v>PRINCIPAL</v>
          </cell>
          <cell r="C457" t="str">
            <v>INDUSTRIAL Y DE LA BAHIA</v>
          </cell>
          <cell r="D457" t="str">
            <v>INDUSTRIAL Y DE LA BAHIA</v>
          </cell>
          <cell r="E457" t="str">
            <v>PRIVADO</v>
          </cell>
        </row>
        <row r="458">
          <cell r="A458">
            <v>859</v>
          </cell>
          <cell r="B458" t="str">
            <v>PRINCIPAL</v>
          </cell>
          <cell r="C458" t="str">
            <v>DE LA VIRGEN Y TURISTICA</v>
          </cell>
          <cell r="D458" t="str">
            <v>DE LA VIRGEN Y TURISTICA</v>
          </cell>
          <cell r="E458" t="str">
            <v>PRIVADO</v>
          </cell>
        </row>
      </sheetData>
      <sheetData sheetId="6">
        <row r="1">
          <cell r="A1" t="str">
            <v>ID_
SEDE</v>
          </cell>
          <cell r="B1" t="str">
            <v>CODIGO_DANE</v>
          </cell>
          <cell r="C1" t="str">
            <v>ID_
COL</v>
          </cell>
        </row>
        <row r="2">
          <cell r="A2">
            <v>4</v>
          </cell>
          <cell r="B2">
            <v>113001012788</v>
          </cell>
          <cell r="C2">
            <v>4</v>
          </cell>
        </row>
        <row r="3">
          <cell r="A3">
            <v>132</v>
          </cell>
          <cell r="B3">
            <v>113001007296</v>
          </cell>
          <cell r="C3">
            <v>4</v>
          </cell>
        </row>
        <row r="4">
          <cell r="A4">
            <v>9</v>
          </cell>
          <cell r="B4">
            <v>113001000143</v>
          </cell>
          <cell r="C4">
            <v>9</v>
          </cell>
        </row>
        <row r="5">
          <cell r="A5">
            <v>166</v>
          </cell>
          <cell r="B5">
            <v>213001000083</v>
          </cell>
          <cell r="C5">
            <v>9</v>
          </cell>
        </row>
        <row r="6">
          <cell r="A6">
            <v>182</v>
          </cell>
          <cell r="B6">
            <v>213001001951</v>
          </cell>
          <cell r="C6">
            <v>9</v>
          </cell>
        </row>
        <row r="7">
          <cell r="A7">
            <v>11</v>
          </cell>
          <cell r="B7">
            <v>113001000160</v>
          </cell>
          <cell r="C7">
            <v>11</v>
          </cell>
        </row>
        <row r="8">
          <cell r="A8">
            <v>102</v>
          </cell>
          <cell r="B8">
            <v>113001003967</v>
          </cell>
          <cell r="C8">
            <v>11</v>
          </cell>
        </row>
        <row r="9">
          <cell r="A9">
            <v>5</v>
          </cell>
          <cell r="B9">
            <v>113001012711</v>
          </cell>
          <cell r="C9">
            <v>11</v>
          </cell>
        </row>
        <row r="10">
          <cell r="A10">
            <v>18</v>
          </cell>
          <cell r="B10">
            <v>113001000241</v>
          </cell>
          <cell r="C10">
            <v>18</v>
          </cell>
        </row>
        <row r="11">
          <cell r="A11">
            <v>22</v>
          </cell>
          <cell r="B11">
            <v>113001000348</v>
          </cell>
          <cell r="C11">
            <v>22</v>
          </cell>
        </row>
        <row r="12">
          <cell r="A12">
            <v>24</v>
          </cell>
          <cell r="B12">
            <v>113001000429</v>
          </cell>
          <cell r="C12">
            <v>24</v>
          </cell>
        </row>
        <row r="13">
          <cell r="A13">
            <v>67</v>
          </cell>
          <cell r="B13">
            <v>113001001981</v>
          </cell>
          <cell r="C13">
            <v>24</v>
          </cell>
        </row>
        <row r="14">
          <cell r="A14">
            <v>25</v>
          </cell>
          <cell r="B14">
            <v>113001000437</v>
          </cell>
          <cell r="C14">
            <v>25</v>
          </cell>
        </row>
        <row r="15">
          <cell r="A15">
            <v>30</v>
          </cell>
          <cell r="B15">
            <v>113001000721</v>
          </cell>
          <cell r="C15">
            <v>30</v>
          </cell>
        </row>
        <row r="16">
          <cell r="A16">
            <v>31</v>
          </cell>
          <cell r="B16">
            <v>113001000739</v>
          </cell>
          <cell r="C16">
            <v>31</v>
          </cell>
        </row>
        <row r="17">
          <cell r="A17">
            <v>125</v>
          </cell>
          <cell r="B17">
            <v>113001002081</v>
          </cell>
          <cell r="C17">
            <v>31</v>
          </cell>
        </row>
        <row r="18">
          <cell r="A18">
            <v>76</v>
          </cell>
          <cell r="B18">
            <v>113001002553</v>
          </cell>
          <cell r="C18">
            <v>31</v>
          </cell>
        </row>
        <row r="19">
          <cell r="A19">
            <v>69</v>
          </cell>
          <cell r="B19">
            <v>113001005889</v>
          </cell>
          <cell r="C19">
            <v>31</v>
          </cell>
        </row>
        <row r="20">
          <cell r="A20">
            <v>137</v>
          </cell>
          <cell r="B20">
            <v>113001007806</v>
          </cell>
          <cell r="C20">
            <v>31</v>
          </cell>
        </row>
        <row r="21">
          <cell r="A21">
            <v>145</v>
          </cell>
          <cell r="B21">
            <v>113001008217</v>
          </cell>
          <cell r="C21">
            <v>31</v>
          </cell>
        </row>
        <row r="22">
          <cell r="A22">
            <v>32</v>
          </cell>
          <cell r="B22">
            <v>113001000771</v>
          </cell>
          <cell r="C22">
            <v>32</v>
          </cell>
        </row>
        <row r="23">
          <cell r="A23">
            <v>200</v>
          </cell>
          <cell r="B23">
            <v>113001000275</v>
          </cell>
          <cell r="C23">
            <v>32</v>
          </cell>
        </row>
        <row r="24">
          <cell r="A24">
            <v>36</v>
          </cell>
          <cell r="B24">
            <v>113001000852</v>
          </cell>
          <cell r="C24">
            <v>36</v>
          </cell>
        </row>
        <row r="25">
          <cell r="A25">
            <v>33</v>
          </cell>
          <cell r="B25">
            <v>113001000798</v>
          </cell>
          <cell r="C25">
            <v>36</v>
          </cell>
        </row>
        <row r="26">
          <cell r="A26">
            <v>35</v>
          </cell>
          <cell r="B26">
            <v>113001000836</v>
          </cell>
          <cell r="C26">
            <v>36</v>
          </cell>
        </row>
        <row r="27">
          <cell r="A27">
            <v>86</v>
          </cell>
          <cell r="B27">
            <v>113001002871</v>
          </cell>
          <cell r="C27">
            <v>36</v>
          </cell>
        </row>
        <row r="28">
          <cell r="A28">
            <v>37</v>
          </cell>
          <cell r="B28">
            <v>113001000879</v>
          </cell>
          <cell r="C28">
            <v>37</v>
          </cell>
        </row>
        <row r="29">
          <cell r="A29">
            <v>12</v>
          </cell>
          <cell r="B29">
            <v>113001000178</v>
          </cell>
          <cell r="C29">
            <v>37</v>
          </cell>
        </row>
        <row r="30">
          <cell r="A30">
            <v>13</v>
          </cell>
          <cell r="B30">
            <v>113001000186</v>
          </cell>
          <cell r="C30">
            <v>37</v>
          </cell>
        </row>
        <row r="31">
          <cell r="A31">
            <v>15</v>
          </cell>
          <cell r="B31">
            <v>113001000208</v>
          </cell>
          <cell r="C31">
            <v>37</v>
          </cell>
        </row>
        <row r="32">
          <cell r="A32">
            <v>38</v>
          </cell>
          <cell r="B32">
            <v>113001001336</v>
          </cell>
          <cell r="C32">
            <v>38</v>
          </cell>
        </row>
        <row r="33">
          <cell r="A33">
            <v>42</v>
          </cell>
          <cell r="B33">
            <v>113001001450</v>
          </cell>
          <cell r="C33">
            <v>42</v>
          </cell>
        </row>
        <row r="34">
          <cell r="A34">
            <v>399</v>
          </cell>
          <cell r="B34">
            <v>313001000118</v>
          </cell>
          <cell r="C34">
            <v>399</v>
          </cell>
        </row>
        <row r="35">
          <cell r="A35">
            <v>44</v>
          </cell>
          <cell r="B35">
            <v>113001001484</v>
          </cell>
          <cell r="C35">
            <v>44</v>
          </cell>
        </row>
        <row r="36">
          <cell r="A36">
            <v>98</v>
          </cell>
          <cell r="B36">
            <v>113001003754</v>
          </cell>
          <cell r="C36">
            <v>44</v>
          </cell>
        </row>
        <row r="37">
          <cell r="A37">
            <v>134</v>
          </cell>
          <cell r="B37">
            <v>113001007709</v>
          </cell>
          <cell r="C37">
            <v>44</v>
          </cell>
        </row>
        <row r="38">
          <cell r="A38">
            <v>154</v>
          </cell>
          <cell r="B38">
            <v>113001008926</v>
          </cell>
          <cell r="C38">
            <v>44</v>
          </cell>
        </row>
        <row r="39">
          <cell r="A39">
            <v>45</v>
          </cell>
          <cell r="B39">
            <v>113001001492</v>
          </cell>
          <cell r="C39">
            <v>45</v>
          </cell>
        </row>
        <row r="40">
          <cell r="A40">
            <v>126</v>
          </cell>
          <cell r="B40">
            <v>113001000712</v>
          </cell>
          <cell r="C40">
            <v>45</v>
          </cell>
        </row>
        <row r="41">
          <cell r="A41">
            <v>63</v>
          </cell>
          <cell r="B41">
            <v>113001001786</v>
          </cell>
          <cell r="C41">
            <v>45</v>
          </cell>
        </row>
        <row r="42">
          <cell r="A42">
            <v>146</v>
          </cell>
          <cell r="B42">
            <v>113001008225</v>
          </cell>
          <cell r="C42">
            <v>45</v>
          </cell>
        </row>
        <row r="43">
          <cell r="A43">
            <v>50</v>
          </cell>
          <cell r="B43">
            <v>113001001581</v>
          </cell>
          <cell r="C43">
            <v>50</v>
          </cell>
        </row>
        <row r="44">
          <cell r="A44">
            <v>58</v>
          </cell>
          <cell r="B44">
            <v>113001001697</v>
          </cell>
          <cell r="C44">
            <v>58</v>
          </cell>
        </row>
        <row r="45">
          <cell r="A45">
            <v>88</v>
          </cell>
          <cell r="B45">
            <v>113001007121</v>
          </cell>
          <cell r="C45">
            <v>58</v>
          </cell>
        </row>
        <row r="46">
          <cell r="A46">
            <v>59</v>
          </cell>
          <cell r="B46">
            <v>113001001719</v>
          </cell>
          <cell r="C46">
            <v>59</v>
          </cell>
        </row>
        <row r="47">
          <cell r="A47">
            <v>123</v>
          </cell>
          <cell r="B47">
            <v>113001006818</v>
          </cell>
          <cell r="C47">
            <v>59</v>
          </cell>
        </row>
        <row r="48">
          <cell r="A48">
            <v>144</v>
          </cell>
          <cell r="B48">
            <v>113001008195</v>
          </cell>
          <cell r="C48">
            <v>59</v>
          </cell>
        </row>
        <row r="49">
          <cell r="A49">
            <v>60</v>
          </cell>
          <cell r="B49">
            <v>113001001727</v>
          </cell>
          <cell r="C49">
            <v>60</v>
          </cell>
        </row>
        <row r="50">
          <cell r="A50">
            <v>53</v>
          </cell>
          <cell r="B50">
            <v>113001001646</v>
          </cell>
          <cell r="C50">
            <v>60</v>
          </cell>
        </row>
        <row r="51">
          <cell r="A51">
            <v>64</v>
          </cell>
          <cell r="B51">
            <v>113001001816</v>
          </cell>
          <cell r="C51">
            <v>64</v>
          </cell>
        </row>
        <row r="52">
          <cell r="A52">
            <v>10</v>
          </cell>
          <cell r="B52">
            <v>113001000151</v>
          </cell>
          <cell r="C52">
            <v>64</v>
          </cell>
        </row>
        <row r="53">
          <cell r="A53">
            <v>39</v>
          </cell>
          <cell r="B53">
            <v>113001001352</v>
          </cell>
          <cell r="C53">
            <v>64</v>
          </cell>
        </row>
        <row r="54">
          <cell r="A54">
            <v>72</v>
          </cell>
          <cell r="B54">
            <v>113001002162</v>
          </cell>
          <cell r="C54">
            <v>64</v>
          </cell>
        </row>
        <row r="55">
          <cell r="A55">
            <v>66</v>
          </cell>
          <cell r="B55">
            <v>113001001972</v>
          </cell>
          <cell r="C55">
            <v>66</v>
          </cell>
        </row>
        <row r="56">
          <cell r="A56">
            <v>68</v>
          </cell>
          <cell r="B56">
            <v>113001002057</v>
          </cell>
          <cell r="C56">
            <v>68</v>
          </cell>
        </row>
        <row r="57">
          <cell r="A57">
            <v>49</v>
          </cell>
          <cell r="B57">
            <v>113001001573</v>
          </cell>
          <cell r="C57">
            <v>68</v>
          </cell>
        </row>
        <row r="58">
          <cell r="A58">
            <v>51</v>
          </cell>
          <cell r="B58">
            <v>113001001590</v>
          </cell>
          <cell r="C58">
            <v>68</v>
          </cell>
        </row>
        <row r="59">
          <cell r="A59">
            <v>75</v>
          </cell>
          <cell r="B59">
            <v>113001002481</v>
          </cell>
          <cell r="C59">
            <v>68</v>
          </cell>
        </row>
        <row r="60">
          <cell r="A60">
            <v>121</v>
          </cell>
          <cell r="B60">
            <v>113001027157</v>
          </cell>
          <cell r="C60">
            <v>68</v>
          </cell>
        </row>
        <row r="61">
          <cell r="A61">
            <v>70</v>
          </cell>
          <cell r="B61">
            <v>113001002120</v>
          </cell>
          <cell r="C61">
            <v>70</v>
          </cell>
        </row>
        <row r="62">
          <cell r="A62">
            <v>19</v>
          </cell>
          <cell r="B62">
            <v>113001000267</v>
          </cell>
          <cell r="C62">
            <v>70</v>
          </cell>
        </row>
        <row r="63">
          <cell r="A63">
            <v>87</v>
          </cell>
          <cell r="B63">
            <v>113001002880</v>
          </cell>
          <cell r="C63">
            <v>70</v>
          </cell>
        </row>
        <row r="64">
          <cell r="A64">
            <v>199</v>
          </cell>
          <cell r="B64">
            <v>213001008084</v>
          </cell>
          <cell r="C64">
            <v>70</v>
          </cell>
        </row>
        <row r="65">
          <cell r="A65">
            <v>71</v>
          </cell>
          <cell r="B65">
            <v>113001002138</v>
          </cell>
          <cell r="C65">
            <v>71</v>
          </cell>
        </row>
        <row r="66">
          <cell r="A66">
            <v>73</v>
          </cell>
          <cell r="B66">
            <v>113001002413</v>
          </cell>
          <cell r="C66">
            <v>73</v>
          </cell>
        </row>
        <row r="67">
          <cell r="A67">
            <v>43</v>
          </cell>
          <cell r="B67">
            <v>113001000101</v>
          </cell>
          <cell r="C67">
            <v>73</v>
          </cell>
        </row>
        <row r="68">
          <cell r="A68">
            <v>21</v>
          </cell>
          <cell r="B68">
            <v>113001000313</v>
          </cell>
          <cell r="C68">
            <v>73</v>
          </cell>
        </row>
        <row r="69">
          <cell r="A69">
            <v>79</v>
          </cell>
          <cell r="B69">
            <v>113001002626</v>
          </cell>
          <cell r="C69">
            <v>79</v>
          </cell>
        </row>
        <row r="70">
          <cell r="A70">
            <v>83</v>
          </cell>
          <cell r="B70">
            <v>113001002812</v>
          </cell>
          <cell r="C70">
            <v>83</v>
          </cell>
        </row>
        <row r="71">
          <cell r="A71">
            <v>65</v>
          </cell>
          <cell r="B71">
            <v>113001001964</v>
          </cell>
          <cell r="C71">
            <v>83</v>
          </cell>
        </row>
        <row r="72">
          <cell r="A72">
            <v>77</v>
          </cell>
          <cell r="B72">
            <v>113001002596</v>
          </cell>
          <cell r="C72">
            <v>83</v>
          </cell>
        </row>
        <row r="73">
          <cell r="A73">
            <v>81</v>
          </cell>
          <cell r="B73">
            <v>113001002651</v>
          </cell>
          <cell r="C73">
            <v>83</v>
          </cell>
        </row>
        <row r="74">
          <cell r="A74">
            <v>89</v>
          </cell>
          <cell r="B74">
            <v>113001002952</v>
          </cell>
          <cell r="C74">
            <v>89</v>
          </cell>
        </row>
        <row r="75">
          <cell r="A75">
            <v>90</v>
          </cell>
          <cell r="B75">
            <v>113001020969</v>
          </cell>
          <cell r="C75">
            <v>90</v>
          </cell>
        </row>
        <row r="76">
          <cell r="A76">
            <v>91</v>
          </cell>
          <cell r="B76">
            <v>113001002979</v>
          </cell>
          <cell r="C76">
            <v>91</v>
          </cell>
        </row>
        <row r="77">
          <cell r="A77">
            <v>16</v>
          </cell>
          <cell r="B77">
            <v>113001000224</v>
          </cell>
          <cell r="C77">
            <v>92</v>
          </cell>
        </row>
        <row r="78">
          <cell r="A78">
            <v>92</v>
          </cell>
          <cell r="B78">
            <v>113001003053</v>
          </cell>
          <cell r="C78">
            <v>92</v>
          </cell>
        </row>
        <row r="79">
          <cell r="A79">
            <v>101</v>
          </cell>
          <cell r="B79">
            <v>113001003797</v>
          </cell>
          <cell r="C79">
            <v>92</v>
          </cell>
        </row>
        <row r="80">
          <cell r="A80">
            <v>128</v>
          </cell>
          <cell r="B80">
            <v>113001007083</v>
          </cell>
          <cell r="C80">
            <v>92</v>
          </cell>
        </row>
        <row r="81">
          <cell r="A81">
            <v>93</v>
          </cell>
          <cell r="B81">
            <v>113001003061</v>
          </cell>
          <cell r="C81">
            <v>93</v>
          </cell>
        </row>
        <row r="82">
          <cell r="A82">
            <v>34</v>
          </cell>
          <cell r="B82">
            <v>113001000810</v>
          </cell>
          <cell r="C82">
            <v>94</v>
          </cell>
        </row>
        <row r="83">
          <cell r="A83">
            <v>94</v>
          </cell>
          <cell r="B83">
            <v>113001003126</v>
          </cell>
          <cell r="C83">
            <v>94</v>
          </cell>
        </row>
        <row r="84">
          <cell r="A84">
            <v>97</v>
          </cell>
          <cell r="B84">
            <v>113001003274</v>
          </cell>
          <cell r="C84">
            <v>97</v>
          </cell>
        </row>
        <row r="85">
          <cell r="A85">
            <v>115</v>
          </cell>
          <cell r="B85">
            <v>113001005757</v>
          </cell>
          <cell r="C85">
            <v>97</v>
          </cell>
        </row>
        <row r="86">
          <cell r="A86">
            <v>124</v>
          </cell>
          <cell r="B86">
            <v>113001006826</v>
          </cell>
          <cell r="C86">
            <v>97</v>
          </cell>
        </row>
        <row r="87">
          <cell r="A87">
            <v>99</v>
          </cell>
          <cell r="B87">
            <v>113001003771</v>
          </cell>
          <cell r="C87">
            <v>99</v>
          </cell>
        </row>
        <row r="88">
          <cell r="A88">
            <v>110</v>
          </cell>
          <cell r="B88">
            <v>113001005200</v>
          </cell>
          <cell r="C88">
            <v>99</v>
          </cell>
        </row>
        <row r="89">
          <cell r="A89">
            <v>116</v>
          </cell>
          <cell r="B89">
            <v>113001006010</v>
          </cell>
          <cell r="C89">
            <v>99</v>
          </cell>
        </row>
        <row r="90">
          <cell r="A90">
            <v>104</v>
          </cell>
          <cell r="B90">
            <v>113001004149</v>
          </cell>
          <cell r="C90">
            <v>104</v>
          </cell>
        </row>
        <row r="91">
          <cell r="A91">
            <v>368</v>
          </cell>
          <cell r="B91">
            <v>313001008569</v>
          </cell>
          <cell r="C91">
            <v>104</v>
          </cell>
        </row>
        <row r="92">
          <cell r="A92">
            <v>105</v>
          </cell>
          <cell r="B92">
            <v>113001008284</v>
          </cell>
          <cell r="C92">
            <v>105</v>
          </cell>
        </row>
        <row r="93">
          <cell r="A93">
            <v>106</v>
          </cell>
          <cell r="B93">
            <v>113001004254</v>
          </cell>
          <cell r="C93">
            <v>106</v>
          </cell>
        </row>
        <row r="94">
          <cell r="A94">
            <v>54</v>
          </cell>
          <cell r="B94">
            <v>113001001654</v>
          </cell>
          <cell r="C94">
            <v>106</v>
          </cell>
        </row>
        <row r="95">
          <cell r="A95">
            <v>129</v>
          </cell>
          <cell r="B95">
            <v>113001007113</v>
          </cell>
          <cell r="C95">
            <v>106</v>
          </cell>
        </row>
        <row r="96">
          <cell r="A96">
            <v>107</v>
          </cell>
          <cell r="B96">
            <v>113001004289</v>
          </cell>
          <cell r="C96">
            <v>107</v>
          </cell>
        </row>
        <row r="97">
          <cell r="A97">
            <v>100</v>
          </cell>
          <cell r="B97">
            <v>113001003789</v>
          </cell>
          <cell r="C97">
            <v>107</v>
          </cell>
        </row>
        <row r="98">
          <cell r="A98">
            <v>111</v>
          </cell>
          <cell r="B98">
            <v>113001005358</v>
          </cell>
          <cell r="C98">
            <v>111</v>
          </cell>
        </row>
        <row r="99">
          <cell r="A99">
            <v>112</v>
          </cell>
          <cell r="B99">
            <v>113001005374</v>
          </cell>
          <cell r="C99">
            <v>112</v>
          </cell>
        </row>
        <row r="100">
          <cell r="A100">
            <v>26</v>
          </cell>
          <cell r="B100">
            <v>113001000674</v>
          </cell>
          <cell r="C100">
            <v>112</v>
          </cell>
        </row>
        <row r="101">
          <cell r="A101">
            <v>80</v>
          </cell>
          <cell r="B101">
            <v>113001002642</v>
          </cell>
          <cell r="C101">
            <v>112</v>
          </cell>
        </row>
        <row r="102">
          <cell r="A102">
            <v>163</v>
          </cell>
          <cell r="B102">
            <v>113001012559</v>
          </cell>
          <cell r="C102">
            <v>112</v>
          </cell>
        </row>
        <row r="103">
          <cell r="A103">
            <v>113</v>
          </cell>
          <cell r="B103">
            <v>113001005544</v>
          </cell>
          <cell r="C103">
            <v>113</v>
          </cell>
        </row>
        <row r="104">
          <cell r="A104">
            <v>103</v>
          </cell>
          <cell r="B104">
            <v>113001004041</v>
          </cell>
          <cell r="C104">
            <v>113</v>
          </cell>
        </row>
        <row r="105">
          <cell r="A105">
            <v>120</v>
          </cell>
          <cell r="B105">
            <v>113001006711</v>
          </cell>
          <cell r="C105">
            <v>120</v>
          </cell>
        </row>
        <row r="106">
          <cell r="A106">
            <v>122</v>
          </cell>
          <cell r="B106">
            <v>113001006800</v>
          </cell>
          <cell r="C106">
            <v>122</v>
          </cell>
        </row>
        <row r="107">
          <cell r="A107">
            <v>133</v>
          </cell>
          <cell r="B107">
            <v>113001007563</v>
          </cell>
          <cell r="C107">
            <v>122</v>
          </cell>
        </row>
        <row r="108">
          <cell r="A108">
            <v>131</v>
          </cell>
          <cell r="B108">
            <v>113001007199</v>
          </cell>
          <cell r="C108">
            <v>131</v>
          </cell>
        </row>
        <row r="109">
          <cell r="A109">
            <v>661</v>
          </cell>
          <cell r="B109">
            <v>113001028935</v>
          </cell>
          <cell r="C109">
            <v>131</v>
          </cell>
        </row>
        <row r="110">
          <cell r="A110">
            <v>139</v>
          </cell>
          <cell r="B110">
            <v>113001007857</v>
          </cell>
          <cell r="C110">
            <v>139</v>
          </cell>
        </row>
        <row r="111">
          <cell r="A111">
            <v>148</v>
          </cell>
          <cell r="B111">
            <v>113001008268</v>
          </cell>
          <cell r="C111">
            <v>148</v>
          </cell>
        </row>
        <row r="112">
          <cell r="A112">
            <v>149</v>
          </cell>
          <cell r="B112">
            <v>113001008276</v>
          </cell>
          <cell r="C112">
            <v>149</v>
          </cell>
        </row>
        <row r="113">
          <cell r="A113">
            <v>153</v>
          </cell>
          <cell r="B113">
            <v>113001000259</v>
          </cell>
          <cell r="C113">
            <v>153</v>
          </cell>
        </row>
        <row r="114">
          <cell r="A114">
            <v>156</v>
          </cell>
          <cell r="B114">
            <v>113001009281</v>
          </cell>
          <cell r="C114">
            <v>156</v>
          </cell>
        </row>
        <row r="115">
          <cell r="A115">
            <v>159</v>
          </cell>
          <cell r="B115">
            <v>113001012427</v>
          </cell>
          <cell r="C115">
            <v>159</v>
          </cell>
        </row>
        <row r="116">
          <cell r="A116">
            <v>162</v>
          </cell>
          <cell r="B116">
            <v>113001012508</v>
          </cell>
          <cell r="C116">
            <v>162</v>
          </cell>
        </row>
        <row r="117">
          <cell r="A117">
            <v>95</v>
          </cell>
          <cell r="B117">
            <v>113001003151</v>
          </cell>
          <cell r="C117">
            <v>162</v>
          </cell>
        </row>
        <row r="118">
          <cell r="A118">
            <v>165</v>
          </cell>
          <cell r="B118">
            <v>213001000075</v>
          </cell>
          <cell r="C118">
            <v>165</v>
          </cell>
        </row>
        <row r="119">
          <cell r="A119">
            <v>167</v>
          </cell>
          <cell r="B119">
            <v>213001000091</v>
          </cell>
          <cell r="C119">
            <v>167</v>
          </cell>
        </row>
        <row r="120">
          <cell r="A120">
            <v>168</v>
          </cell>
          <cell r="B120">
            <v>213001000059</v>
          </cell>
          <cell r="C120">
            <v>168</v>
          </cell>
        </row>
        <row r="121">
          <cell r="A121">
            <v>170</v>
          </cell>
          <cell r="B121">
            <v>213001000245</v>
          </cell>
          <cell r="C121">
            <v>170</v>
          </cell>
        </row>
        <row r="122">
          <cell r="A122">
            <v>173</v>
          </cell>
          <cell r="B122">
            <v>213001001250</v>
          </cell>
          <cell r="C122">
            <v>173</v>
          </cell>
        </row>
        <row r="123">
          <cell r="A123">
            <v>175</v>
          </cell>
          <cell r="B123">
            <v>213001001276</v>
          </cell>
          <cell r="C123">
            <v>173</v>
          </cell>
        </row>
        <row r="124">
          <cell r="A124">
            <v>176</v>
          </cell>
          <cell r="B124">
            <v>213001001292</v>
          </cell>
          <cell r="C124">
            <v>176</v>
          </cell>
        </row>
        <row r="125">
          <cell r="A125">
            <v>177</v>
          </cell>
          <cell r="B125">
            <v>213001001306</v>
          </cell>
          <cell r="C125">
            <v>177</v>
          </cell>
        </row>
        <row r="126">
          <cell r="A126">
            <v>179</v>
          </cell>
          <cell r="B126">
            <v>213001001632</v>
          </cell>
          <cell r="C126">
            <v>179</v>
          </cell>
        </row>
        <row r="127">
          <cell r="A127">
            <v>195</v>
          </cell>
          <cell r="B127">
            <v>213001007550</v>
          </cell>
          <cell r="C127">
            <v>179</v>
          </cell>
        </row>
        <row r="128">
          <cell r="A128">
            <v>180</v>
          </cell>
          <cell r="B128">
            <v>213001001900</v>
          </cell>
          <cell r="C128">
            <v>180</v>
          </cell>
        </row>
        <row r="129">
          <cell r="A129">
            <v>183</v>
          </cell>
          <cell r="B129">
            <v>213001002531</v>
          </cell>
          <cell r="C129">
            <v>183</v>
          </cell>
        </row>
        <row r="130">
          <cell r="A130">
            <v>184</v>
          </cell>
          <cell r="B130">
            <v>213001002809</v>
          </cell>
          <cell r="C130">
            <v>184</v>
          </cell>
        </row>
        <row r="131">
          <cell r="A131">
            <v>194</v>
          </cell>
          <cell r="B131">
            <v>213001007541</v>
          </cell>
          <cell r="C131">
            <v>184</v>
          </cell>
        </row>
        <row r="132">
          <cell r="A132">
            <v>185</v>
          </cell>
          <cell r="B132">
            <v>213001002949</v>
          </cell>
          <cell r="C132">
            <v>185</v>
          </cell>
        </row>
        <row r="133">
          <cell r="A133">
            <v>186</v>
          </cell>
          <cell r="B133">
            <v>213001001942</v>
          </cell>
          <cell r="C133">
            <v>186</v>
          </cell>
        </row>
        <row r="134">
          <cell r="A134">
            <v>189</v>
          </cell>
          <cell r="B134">
            <v>213001027020</v>
          </cell>
          <cell r="C134">
            <v>189</v>
          </cell>
        </row>
        <row r="135">
          <cell r="A135">
            <v>190</v>
          </cell>
          <cell r="B135">
            <v>213001007231</v>
          </cell>
          <cell r="C135">
            <v>190</v>
          </cell>
        </row>
        <row r="136">
          <cell r="A136">
            <v>117</v>
          </cell>
          <cell r="B136">
            <v>113001006133</v>
          </cell>
          <cell r="C136">
            <v>190</v>
          </cell>
        </row>
        <row r="137">
          <cell r="A137">
            <v>178</v>
          </cell>
          <cell r="B137">
            <v>213001001501</v>
          </cell>
          <cell r="C137">
            <v>190</v>
          </cell>
        </row>
        <row r="138">
          <cell r="A138">
            <v>188</v>
          </cell>
          <cell r="B138">
            <v>213001004313</v>
          </cell>
          <cell r="C138">
            <v>190</v>
          </cell>
        </row>
        <row r="139">
          <cell r="A139">
            <v>174</v>
          </cell>
          <cell r="B139">
            <v>213001001268</v>
          </cell>
          <cell r="C139">
            <v>190</v>
          </cell>
        </row>
        <row r="140">
          <cell r="A140">
            <v>191</v>
          </cell>
          <cell r="B140">
            <v>213001007401</v>
          </cell>
          <cell r="C140">
            <v>191</v>
          </cell>
        </row>
        <row r="141">
          <cell r="A141">
            <v>192</v>
          </cell>
          <cell r="B141">
            <v>313001005225</v>
          </cell>
          <cell r="C141">
            <v>192</v>
          </cell>
        </row>
        <row r="142">
          <cell r="A142">
            <v>204</v>
          </cell>
          <cell r="B142">
            <v>213001012391</v>
          </cell>
          <cell r="C142">
            <v>192</v>
          </cell>
        </row>
        <row r="143">
          <cell r="A143">
            <v>193</v>
          </cell>
          <cell r="B143">
            <v>213001007533</v>
          </cell>
          <cell r="C143">
            <v>193</v>
          </cell>
        </row>
        <row r="144">
          <cell r="A144">
            <v>187</v>
          </cell>
          <cell r="B144">
            <v>213001000164</v>
          </cell>
          <cell r="C144">
            <v>193</v>
          </cell>
        </row>
        <row r="145">
          <cell r="A145">
            <v>169</v>
          </cell>
          <cell r="B145">
            <v>213001000211</v>
          </cell>
          <cell r="C145">
            <v>193</v>
          </cell>
        </row>
        <row r="146">
          <cell r="A146">
            <v>197</v>
          </cell>
          <cell r="B146">
            <v>213001007797</v>
          </cell>
          <cell r="C146">
            <v>197</v>
          </cell>
        </row>
        <row r="147">
          <cell r="A147">
            <v>164</v>
          </cell>
          <cell r="B147">
            <v>113001002839</v>
          </cell>
          <cell r="C147">
            <v>197</v>
          </cell>
        </row>
        <row r="148">
          <cell r="A148">
            <v>147</v>
          </cell>
          <cell r="B148">
            <v>113001008241</v>
          </cell>
          <cell r="C148">
            <v>197</v>
          </cell>
        </row>
        <row r="149">
          <cell r="A149">
            <v>198</v>
          </cell>
          <cell r="B149">
            <v>113001000321</v>
          </cell>
          <cell r="C149">
            <v>198</v>
          </cell>
        </row>
        <row r="150">
          <cell r="A150">
            <v>202</v>
          </cell>
          <cell r="B150">
            <v>213001009048</v>
          </cell>
          <cell r="C150">
            <v>202</v>
          </cell>
        </row>
        <row r="151">
          <cell r="A151">
            <v>203</v>
          </cell>
          <cell r="B151">
            <v>213001009056</v>
          </cell>
          <cell r="C151">
            <v>203</v>
          </cell>
        </row>
        <row r="152">
          <cell r="A152">
            <v>219</v>
          </cell>
          <cell r="B152">
            <v>313001000568</v>
          </cell>
          <cell r="C152">
            <v>219</v>
          </cell>
        </row>
        <row r="153">
          <cell r="A153">
            <v>240</v>
          </cell>
          <cell r="B153">
            <v>313001001181</v>
          </cell>
          <cell r="C153">
            <v>240</v>
          </cell>
        </row>
        <row r="154">
          <cell r="A154">
            <v>248</v>
          </cell>
          <cell r="B154">
            <v>313001002251</v>
          </cell>
          <cell r="C154">
            <v>248</v>
          </cell>
        </row>
        <row r="155">
          <cell r="A155">
            <v>255</v>
          </cell>
          <cell r="B155">
            <v>313001002421</v>
          </cell>
          <cell r="C155">
            <v>255</v>
          </cell>
        </row>
        <row r="156">
          <cell r="A156">
            <v>257</v>
          </cell>
          <cell r="B156">
            <v>313001002714</v>
          </cell>
          <cell r="C156">
            <v>257</v>
          </cell>
        </row>
        <row r="157">
          <cell r="A157">
            <v>270</v>
          </cell>
          <cell r="B157">
            <v>313001004750</v>
          </cell>
          <cell r="C157">
            <v>270</v>
          </cell>
        </row>
        <row r="158">
          <cell r="A158">
            <v>14</v>
          </cell>
          <cell r="B158">
            <v>113001000194</v>
          </cell>
          <cell r="C158">
            <v>270</v>
          </cell>
        </row>
        <row r="159">
          <cell r="A159">
            <v>23</v>
          </cell>
          <cell r="B159">
            <v>113001000364</v>
          </cell>
          <cell r="C159">
            <v>270</v>
          </cell>
        </row>
        <row r="160">
          <cell r="A160">
            <v>96</v>
          </cell>
          <cell r="B160">
            <v>113001003223</v>
          </cell>
          <cell r="C160">
            <v>270</v>
          </cell>
        </row>
        <row r="161">
          <cell r="A161">
            <v>285</v>
          </cell>
          <cell r="B161">
            <v>313001005331</v>
          </cell>
          <cell r="C161">
            <v>285</v>
          </cell>
        </row>
        <row r="162">
          <cell r="A162">
            <v>355</v>
          </cell>
          <cell r="B162">
            <v>313001008411</v>
          </cell>
          <cell r="C162">
            <v>355</v>
          </cell>
        </row>
        <row r="163">
          <cell r="A163">
            <v>135</v>
          </cell>
          <cell r="B163">
            <v>113001007725</v>
          </cell>
          <cell r="C163">
            <v>355</v>
          </cell>
        </row>
        <row r="164">
          <cell r="A164">
            <v>196</v>
          </cell>
          <cell r="B164">
            <v>213001007339</v>
          </cell>
          <cell r="C164">
            <v>355</v>
          </cell>
        </row>
        <row r="165">
          <cell r="A165">
            <v>492</v>
          </cell>
          <cell r="B165">
            <v>413001004703</v>
          </cell>
          <cell r="C165">
            <v>492</v>
          </cell>
        </row>
        <row r="166">
          <cell r="A166">
            <v>181</v>
          </cell>
          <cell r="B166">
            <v>213001001918</v>
          </cell>
          <cell r="C166">
            <v>492</v>
          </cell>
        </row>
        <row r="167">
          <cell r="A167">
            <v>494</v>
          </cell>
          <cell r="B167">
            <v>413001006234</v>
          </cell>
          <cell r="C167">
            <v>492</v>
          </cell>
        </row>
        <row r="168">
          <cell r="A168">
            <v>151</v>
          </cell>
          <cell r="B168">
            <v>413001006315</v>
          </cell>
          <cell r="C168">
            <v>492</v>
          </cell>
        </row>
        <row r="169">
          <cell r="A169">
            <v>503</v>
          </cell>
          <cell r="B169">
            <v>113001013814</v>
          </cell>
          <cell r="C169">
            <v>503</v>
          </cell>
        </row>
        <row r="170">
          <cell r="A170">
            <v>543</v>
          </cell>
          <cell r="B170">
            <v>313001013783</v>
          </cell>
          <cell r="C170">
            <v>543</v>
          </cell>
        </row>
        <row r="171">
          <cell r="A171">
            <v>556</v>
          </cell>
          <cell r="B171">
            <v>313001027059</v>
          </cell>
          <cell r="C171">
            <v>556</v>
          </cell>
        </row>
        <row r="172">
          <cell r="A172">
            <v>558</v>
          </cell>
          <cell r="B172">
            <v>313001027075</v>
          </cell>
          <cell r="C172">
            <v>558</v>
          </cell>
        </row>
        <row r="173">
          <cell r="A173">
            <v>566</v>
          </cell>
          <cell r="B173">
            <v>313001027199</v>
          </cell>
          <cell r="C173">
            <v>566</v>
          </cell>
        </row>
        <row r="174">
          <cell r="A174">
            <v>577</v>
          </cell>
          <cell r="B174">
            <v>313001027253</v>
          </cell>
          <cell r="C174">
            <v>577</v>
          </cell>
        </row>
        <row r="175">
          <cell r="A175">
            <v>605</v>
          </cell>
          <cell r="B175">
            <v>113001028483</v>
          </cell>
          <cell r="C175">
            <v>605</v>
          </cell>
        </row>
        <row r="176">
          <cell r="A176">
            <v>606</v>
          </cell>
          <cell r="B176">
            <v>113001028469</v>
          </cell>
          <cell r="C176">
            <v>606</v>
          </cell>
        </row>
        <row r="177">
          <cell r="A177">
            <v>29</v>
          </cell>
          <cell r="B177">
            <v>113001000704</v>
          </cell>
          <cell r="C177">
            <v>606</v>
          </cell>
        </row>
        <row r="178">
          <cell r="A178">
            <v>161</v>
          </cell>
          <cell r="B178">
            <v>113001012494</v>
          </cell>
          <cell r="C178">
            <v>606</v>
          </cell>
        </row>
        <row r="179">
          <cell r="A179">
            <v>633</v>
          </cell>
          <cell r="B179">
            <v>113001028919</v>
          </cell>
          <cell r="C179">
            <v>633</v>
          </cell>
        </row>
        <row r="180">
          <cell r="A180">
            <v>20</v>
          </cell>
          <cell r="B180">
            <v>113001000283</v>
          </cell>
          <cell r="C180">
            <v>633</v>
          </cell>
        </row>
        <row r="181">
          <cell r="A181">
            <v>136</v>
          </cell>
          <cell r="B181">
            <v>113001007776</v>
          </cell>
          <cell r="C181">
            <v>633</v>
          </cell>
        </row>
        <row r="182">
          <cell r="A182">
            <v>636</v>
          </cell>
          <cell r="B182">
            <v>113001028421</v>
          </cell>
          <cell r="C182">
            <v>636</v>
          </cell>
        </row>
        <row r="183">
          <cell r="A183">
            <v>663</v>
          </cell>
          <cell r="B183">
            <v>113001028927</v>
          </cell>
          <cell r="C183">
            <v>663</v>
          </cell>
        </row>
        <row r="184">
          <cell r="A184">
            <v>717</v>
          </cell>
          <cell r="B184">
            <v>113001029095</v>
          </cell>
          <cell r="C184">
            <v>717</v>
          </cell>
        </row>
        <row r="185">
          <cell r="A185">
            <v>738</v>
          </cell>
          <cell r="B185">
            <v>313001029264</v>
          </cell>
          <cell r="C185">
            <v>738</v>
          </cell>
        </row>
        <row r="186">
          <cell r="A186">
            <v>788</v>
          </cell>
          <cell r="B186">
            <v>313001029396</v>
          </cell>
          <cell r="C186">
            <v>788</v>
          </cell>
        </row>
        <row r="187">
          <cell r="A187">
            <v>828</v>
          </cell>
          <cell r="B187">
            <v>113001029800</v>
          </cell>
          <cell r="C187">
            <v>828</v>
          </cell>
        </row>
        <row r="188">
          <cell r="A188">
            <v>839</v>
          </cell>
          <cell r="B188">
            <v>113001029851</v>
          </cell>
          <cell r="C188">
            <v>839</v>
          </cell>
        </row>
        <row r="189">
          <cell r="A189">
            <v>842</v>
          </cell>
          <cell r="B189">
            <v>113001029893</v>
          </cell>
          <cell r="C189">
            <v>842</v>
          </cell>
        </row>
        <row r="190">
          <cell r="A190">
            <v>858</v>
          </cell>
          <cell r="B190">
            <v>113001030085</v>
          </cell>
          <cell r="C190">
            <v>858</v>
          </cell>
        </row>
        <row r="191">
          <cell r="A191">
            <v>857</v>
          </cell>
          <cell r="B191">
            <v>113001030093</v>
          </cell>
          <cell r="C191">
            <v>857</v>
          </cell>
        </row>
        <row r="192">
          <cell r="A192">
            <v>251</v>
          </cell>
          <cell r="B192">
            <v>313001002307</v>
          </cell>
          <cell r="C192">
            <v>251</v>
          </cell>
        </row>
        <row r="193">
          <cell r="A193">
            <v>302</v>
          </cell>
          <cell r="B193">
            <v>313001006159</v>
          </cell>
          <cell r="C193">
            <v>302</v>
          </cell>
        </row>
        <row r="194">
          <cell r="A194">
            <v>303</v>
          </cell>
          <cell r="B194">
            <v>313001006281</v>
          </cell>
          <cell r="C194">
            <v>303</v>
          </cell>
        </row>
        <row r="195">
          <cell r="A195">
            <v>324</v>
          </cell>
          <cell r="B195">
            <v>313001007091</v>
          </cell>
          <cell r="C195">
            <v>324</v>
          </cell>
        </row>
        <row r="196">
          <cell r="A196">
            <v>328</v>
          </cell>
          <cell r="B196">
            <v>313001007309</v>
          </cell>
          <cell r="C196">
            <v>328</v>
          </cell>
        </row>
        <row r="197">
          <cell r="A197">
            <v>337</v>
          </cell>
          <cell r="B197">
            <v>313001007651</v>
          </cell>
          <cell r="C197">
            <v>337</v>
          </cell>
        </row>
        <row r="198">
          <cell r="A198">
            <v>342</v>
          </cell>
          <cell r="B198">
            <v>313001007821</v>
          </cell>
          <cell r="C198">
            <v>342</v>
          </cell>
        </row>
        <row r="199">
          <cell r="A199">
            <v>345</v>
          </cell>
          <cell r="B199">
            <v>313001007911</v>
          </cell>
          <cell r="C199">
            <v>345</v>
          </cell>
        </row>
        <row r="200">
          <cell r="A200">
            <v>346</v>
          </cell>
          <cell r="B200">
            <v>313001007929</v>
          </cell>
          <cell r="C200">
            <v>346</v>
          </cell>
        </row>
        <row r="201">
          <cell r="A201">
            <v>363</v>
          </cell>
          <cell r="B201">
            <v>313001008518</v>
          </cell>
          <cell r="C201">
            <v>363</v>
          </cell>
        </row>
        <row r="202">
          <cell r="A202">
            <v>374</v>
          </cell>
          <cell r="B202">
            <v>313001008674</v>
          </cell>
          <cell r="C202">
            <v>374</v>
          </cell>
        </row>
        <row r="203">
          <cell r="A203">
            <v>402</v>
          </cell>
          <cell r="B203">
            <v>313001009204</v>
          </cell>
          <cell r="C203">
            <v>402</v>
          </cell>
        </row>
        <row r="204">
          <cell r="A204">
            <v>406</v>
          </cell>
          <cell r="B204">
            <v>313001009247</v>
          </cell>
          <cell r="C204">
            <v>406</v>
          </cell>
        </row>
        <row r="205">
          <cell r="A205">
            <v>415</v>
          </cell>
          <cell r="B205">
            <v>313001009417</v>
          </cell>
          <cell r="C205">
            <v>415</v>
          </cell>
        </row>
        <row r="206">
          <cell r="A206">
            <v>428</v>
          </cell>
          <cell r="B206">
            <v>313001012761</v>
          </cell>
          <cell r="C206">
            <v>428</v>
          </cell>
        </row>
        <row r="207">
          <cell r="A207">
            <v>472</v>
          </cell>
          <cell r="B207">
            <v>313001013406</v>
          </cell>
          <cell r="C207">
            <v>472</v>
          </cell>
        </row>
        <row r="208">
          <cell r="A208">
            <v>514</v>
          </cell>
          <cell r="B208">
            <v>313001013872</v>
          </cell>
          <cell r="C208">
            <v>514</v>
          </cell>
        </row>
        <row r="209">
          <cell r="A209">
            <v>561</v>
          </cell>
          <cell r="B209">
            <v>313001027164</v>
          </cell>
          <cell r="C209">
            <v>561</v>
          </cell>
        </row>
        <row r="210">
          <cell r="A210">
            <v>562</v>
          </cell>
          <cell r="B210">
            <v>313001013961</v>
          </cell>
          <cell r="C210">
            <v>562</v>
          </cell>
        </row>
        <row r="211">
          <cell r="A211">
            <v>564</v>
          </cell>
          <cell r="B211">
            <v>313001027113</v>
          </cell>
          <cell r="C211">
            <v>564</v>
          </cell>
        </row>
        <row r="212">
          <cell r="A212">
            <v>568</v>
          </cell>
          <cell r="B212">
            <v>313001027130</v>
          </cell>
          <cell r="C212">
            <v>568</v>
          </cell>
        </row>
        <row r="213">
          <cell r="A213">
            <v>588</v>
          </cell>
          <cell r="B213">
            <v>313001027474</v>
          </cell>
          <cell r="C213">
            <v>588</v>
          </cell>
        </row>
        <row r="214">
          <cell r="A214">
            <v>591</v>
          </cell>
          <cell r="B214">
            <v>313001028639</v>
          </cell>
          <cell r="C214">
            <v>591</v>
          </cell>
        </row>
        <row r="215">
          <cell r="A215">
            <v>592</v>
          </cell>
          <cell r="B215">
            <v>313001027440</v>
          </cell>
          <cell r="C215">
            <v>592</v>
          </cell>
        </row>
        <row r="216">
          <cell r="A216">
            <v>614</v>
          </cell>
          <cell r="B216">
            <v>313001028868</v>
          </cell>
          <cell r="C216">
            <v>614</v>
          </cell>
        </row>
        <row r="217">
          <cell r="A217">
            <v>615</v>
          </cell>
          <cell r="B217">
            <v>313001028225</v>
          </cell>
          <cell r="C217">
            <v>615</v>
          </cell>
        </row>
        <row r="218">
          <cell r="A218">
            <v>641</v>
          </cell>
          <cell r="B218">
            <v>313001028771</v>
          </cell>
          <cell r="C218">
            <v>641</v>
          </cell>
        </row>
        <row r="219">
          <cell r="A219">
            <v>652</v>
          </cell>
          <cell r="B219">
            <v>313001028843</v>
          </cell>
          <cell r="C219">
            <v>652</v>
          </cell>
        </row>
        <row r="220">
          <cell r="A220">
            <v>654</v>
          </cell>
          <cell r="B220">
            <v>313001028985</v>
          </cell>
          <cell r="C220">
            <v>654</v>
          </cell>
        </row>
        <row r="221">
          <cell r="A221">
            <v>384</v>
          </cell>
          <cell r="B221">
            <v>313001008879</v>
          </cell>
          <cell r="C221">
            <v>384</v>
          </cell>
        </row>
        <row r="222">
          <cell r="A222">
            <v>637</v>
          </cell>
          <cell r="B222">
            <v>313001028875</v>
          </cell>
          <cell r="C222">
            <v>637</v>
          </cell>
        </row>
        <row r="223">
          <cell r="A223">
            <v>790</v>
          </cell>
          <cell r="B223">
            <v>313001029426</v>
          </cell>
          <cell r="C223">
            <v>790</v>
          </cell>
        </row>
        <row r="224">
          <cell r="A224">
            <v>792</v>
          </cell>
          <cell r="B224">
            <v>313001029434</v>
          </cell>
          <cell r="C224">
            <v>792</v>
          </cell>
        </row>
        <row r="225">
          <cell r="A225">
            <v>797</v>
          </cell>
          <cell r="B225">
            <v>313001029141</v>
          </cell>
          <cell r="C225">
            <v>797</v>
          </cell>
        </row>
        <row r="226">
          <cell r="A226">
            <v>809</v>
          </cell>
          <cell r="B226">
            <v>313001013279</v>
          </cell>
          <cell r="C226">
            <v>809</v>
          </cell>
        </row>
        <row r="227">
          <cell r="A227">
            <v>365</v>
          </cell>
          <cell r="B227">
            <v>313001008534</v>
          </cell>
          <cell r="C227">
            <v>365</v>
          </cell>
        </row>
        <row r="228">
          <cell r="A228">
            <v>487</v>
          </cell>
          <cell r="B228">
            <v>313001013554</v>
          </cell>
          <cell r="C228">
            <v>487</v>
          </cell>
        </row>
        <row r="229">
          <cell r="A229">
            <v>743</v>
          </cell>
          <cell r="B229">
            <v>313001029281</v>
          </cell>
          <cell r="C229">
            <v>743</v>
          </cell>
        </row>
        <row r="230">
          <cell r="A230">
            <v>794</v>
          </cell>
          <cell r="B230">
            <v>313001029418</v>
          </cell>
          <cell r="C230">
            <v>794</v>
          </cell>
        </row>
        <row r="231">
          <cell r="A231">
            <v>242</v>
          </cell>
          <cell r="B231">
            <v>313001001211</v>
          </cell>
          <cell r="C231">
            <v>242</v>
          </cell>
        </row>
        <row r="232">
          <cell r="A232">
            <v>319</v>
          </cell>
          <cell r="B232">
            <v>313001007007</v>
          </cell>
          <cell r="C232">
            <v>319</v>
          </cell>
        </row>
        <row r="233">
          <cell r="A233">
            <v>352</v>
          </cell>
          <cell r="B233">
            <v>313001008381</v>
          </cell>
          <cell r="C233">
            <v>352</v>
          </cell>
        </row>
        <row r="234">
          <cell r="A234">
            <v>469</v>
          </cell>
          <cell r="B234">
            <v>313001013376</v>
          </cell>
          <cell r="C234">
            <v>469</v>
          </cell>
        </row>
        <row r="235">
          <cell r="A235">
            <v>570</v>
          </cell>
          <cell r="B235">
            <v>313001027148</v>
          </cell>
          <cell r="C235">
            <v>570</v>
          </cell>
        </row>
        <row r="236">
          <cell r="A236">
            <v>353</v>
          </cell>
          <cell r="B236">
            <v>313001008399</v>
          </cell>
          <cell r="C236">
            <v>353</v>
          </cell>
        </row>
        <row r="237">
          <cell r="A237">
            <v>746</v>
          </cell>
          <cell r="B237">
            <v>313001029302</v>
          </cell>
          <cell r="C237">
            <v>746</v>
          </cell>
        </row>
        <row r="238">
          <cell r="A238">
            <v>326</v>
          </cell>
          <cell r="B238">
            <v>313001007228</v>
          </cell>
          <cell r="C238">
            <v>326</v>
          </cell>
        </row>
        <row r="239">
          <cell r="A239">
            <v>612</v>
          </cell>
          <cell r="B239">
            <v>313001028292</v>
          </cell>
          <cell r="C239">
            <v>612</v>
          </cell>
        </row>
        <row r="240">
          <cell r="A240">
            <v>266</v>
          </cell>
          <cell r="B240">
            <v>313001003931</v>
          </cell>
          <cell r="C240">
            <v>266</v>
          </cell>
        </row>
        <row r="241">
          <cell r="A241">
            <v>271</v>
          </cell>
          <cell r="B241">
            <v>313001004768</v>
          </cell>
          <cell r="C241">
            <v>271</v>
          </cell>
        </row>
        <row r="242">
          <cell r="A242">
            <v>293</v>
          </cell>
          <cell r="B242">
            <v>313001005705</v>
          </cell>
          <cell r="C242">
            <v>293</v>
          </cell>
        </row>
        <row r="243">
          <cell r="A243">
            <v>426</v>
          </cell>
          <cell r="B243">
            <v>313001012744</v>
          </cell>
          <cell r="C243">
            <v>426</v>
          </cell>
        </row>
        <row r="244">
          <cell r="A244">
            <v>490</v>
          </cell>
          <cell r="B244">
            <v>313836000348</v>
          </cell>
          <cell r="C244">
            <v>490</v>
          </cell>
        </row>
        <row r="245">
          <cell r="A245">
            <v>501</v>
          </cell>
          <cell r="B245">
            <v>413001013176</v>
          </cell>
          <cell r="C245">
            <v>501</v>
          </cell>
        </row>
        <row r="246">
          <cell r="A246">
            <v>569</v>
          </cell>
          <cell r="B246">
            <v>413001027126</v>
          </cell>
          <cell r="C246">
            <v>569</v>
          </cell>
        </row>
        <row r="247">
          <cell r="A247">
            <v>807</v>
          </cell>
          <cell r="B247">
            <v>413001029561</v>
          </cell>
          <cell r="C247">
            <v>807</v>
          </cell>
        </row>
        <row r="248">
          <cell r="A248">
            <v>294</v>
          </cell>
          <cell r="B248">
            <v>313001005748</v>
          </cell>
          <cell r="C248">
            <v>294</v>
          </cell>
        </row>
        <row r="249">
          <cell r="A249">
            <v>851</v>
          </cell>
          <cell r="B249">
            <v>313836000623</v>
          </cell>
          <cell r="C249">
            <v>851</v>
          </cell>
        </row>
        <row r="250">
          <cell r="A250">
            <v>845</v>
          </cell>
          <cell r="B250">
            <v>413001029919</v>
          </cell>
          <cell r="C250">
            <v>845</v>
          </cell>
        </row>
        <row r="251">
          <cell r="A251">
            <v>208</v>
          </cell>
          <cell r="B251">
            <v>313001000185</v>
          </cell>
          <cell r="C251">
            <v>208</v>
          </cell>
        </row>
        <row r="252">
          <cell r="A252">
            <v>209</v>
          </cell>
          <cell r="B252">
            <v>313001000193</v>
          </cell>
          <cell r="C252">
            <v>209</v>
          </cell>
        </row>
        <row r="253">
          <cell r="A253">
            <v>213</v>
          </cell>
          <cell r="B253">
            <v>313001000240</v>
          </cell>
          <cell r="C253">
            <v>213</v>
          </cell>
        </row>
        <row r="254">
          <cell r="A254">
            <v>214</v>
          </cell>
          <cell r="B254">
            <v>313001000282</v>
          </cell>
          <cell r="C254">
            <v>214</v>
          </cell>
        </row>
        <row r="255">
          <cell r="A255">
            <v>216</v>
          </cell>
          <cell r="B255">
            <v>313001000495</v>
          </cell>
          <cell r="C255">
            <v>216</v>
          </cell>
        </row>
        <row r="256">
          <cell r="A256">
            <v>218</v>
          </cell>
          <cell r="B256">
            <v>313001000541</v>
          </cell>
          <cell r="C256">
            <v>218</v>
          </cell>
        </row>
        <row r="257">
          <cell r="A257">
            <v>241</v>
          </cell>
          <cell r="B257">
            <v>313001001190</v>
          </cell>
          <cell r="C257">
            <v>241</v>
          </cell>
        </row>
        <row r="258">
          <cell r="A258">
            <v>249</v>
          </cell>
          <cell r="B258">
            <v>313001002269</v>
          </cell>
          <cell r="C258">
            <v>249</v>
          </cell>
        </row>
        <row r="259">
          <cell r="A259">
            <v>252</v>
          </cell>
          <cell r="B259">
            <v>313001002340</v>
          </cell>
          <cell r="C259">
            <v>252</v>
          </cell>
        </row>
        <row r="260">
          <cell r="A260">
            <v>268</v>
          </cell>
          <cell r="B260">
            <v>313001003800</v>
          </cell>
          <cell r="C260">
            <v>268</v>
          </cell>
        </row>
        <row r="261">
          <cell r="A261">
            <v>284</v>
          </cell>
          <cell r="B261">
            <v>313001005284</v>
          </cell>
          <cell r="C261">
            <v>284</v>
          </cell>
        </row>
        <row r="262">
          <cell r="A262">
            <v>287</v>
          </cell>
          <cell r="B262">
            <v>313001005551</v>
          </cell>
          <cell r="C262">
            <v>287</v>
          </cell>
        </row>
        <row r="263">
          <cell r="A263">
            <v>289</v>
          </cell>
          <cell r="B263">
            <v>313001005594</v>
          </cell>
          <cell r="C263">
            <v>289</v>
          </cell>
        </row>
        <row r="264">
          <cell r="A264">
            <v>299</v>
          </cell>
          <cell r="B264">
            <v>313001005985</v>
          </cell>
          <cell r="C264">
            <v>299</v>
          </cell>
        </row>
        <row r="265">
          <cell r="A265">
            <v>305</v>
          </cell>
          <cell r="B265">
            <v>313001006337</v>
          </cell>
          <cell r="C265">
            <v>305</v>
          </cell>
        </row>
        <row r="266">
          <cell r="A266">
            <v>306</v>
          </cell>
          <cell r="B266">
            <v>313001006345</v>
          </cell>
          <cell r="C266">
            <v>306</v>
          </cell>
        </row>
        <row r="267">
          <cell r="A267">
            <v>312</v>
          </cell>
          <cell r="B267">
            <v>313001006647</v>
          </cell>
          <cell r="C267">
            <v>312</v>
          </cell>
        </row>
        <row r="268">
          <cell r="A268">
            <v>334</v>
          </cell>
          <cell r="B268">
            <v>313001006515</v>
          </cell>
          <cell r="C268">
            <v>334</v>
          </cell>
        </row>
        <row r="269">
          <cell r="A269">
            <v>341</v>
          </cell>
          <cell r="B269">
            <v>313001000169</v>
          </cell>
          <cell r="C269">
            <v>341</v>
          </cell>
        </row>
        <row r="270">
          <cell r="A270">
            <v>343</v>
          </cell>
          <cell r="B270">
            <v>313001007872</v>
          </cell>
          <cell r="C270">
            <v>343</v>
          </cell>
        </row>
        <row r="271">
          <cell r="A271">
            <v>362</v>
          </cell>
          <cell r="B271">
            <v>313001008500</v>
          </cell>
          <cell r="C271">
            <v>362</v>
          </cell>
        </row>
        <row r="272">
          <cell r="A272">
            <v>367</v>
          </cell>
          <cell r="B272">
            <v>313001008551</v>
          </cell>
          <cell r="C272">
            <v>367</v>
          </cell>
        </row>
        <row r="273">
          <cell r="A273">
            <v>400</v>
          </cell>
          <cell r="B273">
            <v>313001009174</v>
          </cell>
          <cell r="C273">
            <v>400</v>
          </cell>
        </row>
        <row r="274">
          <cell r="A274">
            <v>403</v>
          </cell>
          <cell r="B274">
            <v>313001000509</v>
          </cell>
          <cell r="C274">
            <v>403</v>
          </cell>
        </row>
        <row r="275">
          <cell r="A275">
            <v>408</v>
          </cell>
          <cell r="B275">
            <v>313001009263</v>
          </cell>
          <cell r="C275">
            <v>408</v>
          </cell>
        </row>
        <row r="276">
          <cell r="A276">
            <v>414</v>
          </cell>
          <cell r="B276">
            <v>313001009409</v>
          </cell>
          <cell r="C276">
            <v>414</v>
          </cell>
        </row>
        <row r="277">
          <cell r="A277">
            <v>440</v>
          </cell>
          <cell r="B277">
            <v>313001012957</v>
          </cell>
          <cell r="C277">
            <v>440</v>
          </cell>
        </row>
        <row r="278">
          <cell r="A278">
            <v>459</v>
          </cell>
          <cell r="B278">
            <v>313001013261</v>
          </cell>
          <cell r="C278">
            <v>459</v>
          </cell>
        </row>
        <row r="279">
          <cell r="A279">
            <v>462</v>
          </cell>
          <cell r="B279">
            <v>313001013309</v>
          </cell>
          <cell r="C279">
            <v>462</v>
          </cell>
        </row>
        <row r="280">
          <cell r="A280">
            <v>464</v>
          </cell>
          <cell r="B280">
            <v>313001013325</v>
          </cell>
          <cell r="C280">
            <v>464</v>
          </cell>
        </row>
        <row r="281">
          <cell r="A281">
            <v>466</v>
          </cell>
          <cell r="B281">
            <v>313001013341</v>
          </cell>
          <cell r="C281">
            <v>466</v>
          </cell>
        </row>
        <row r="282">
          <cell r="A282">
            <v>497</v>
          </cell>
          <cell r="B282">
            <v>413001008008</v>
          </cell>
          <cell r="C282">
            <v>497</v>
          </cell>
        </row>
        <row r="283">
          <cell r="A283">
            <v>545</v>
          </cell>
          <cell r="B283">
            <v>313001014011</v>
          </cell>
          <cell r="C283">
            <v>545</v>
          </cell>
        </row>
        <row r="284">
          <cell r="A284">
            <v>622</v>
          </cell>
          <cell r="B284">
            <v>313001028021</v>
          </cell>
          <cell r="C284">
            <v>622</v>
          </cell>
        </row>
        <row r="285">
          <cell r="A285">
            <v>656</v>
          </cell>
          <cell r="B285">
            <v>313001028314</v>
          </cell>
          <cell r="C285">
            <v>656</v>
          </cell>
        </row>
        <row r="286">
          <cell r="A286">
            <v>354</v>
          </cell>
          <cell r="B286">
            <v>313001008402</v>
          </cell>
          <cell r="C286">
            <v>354</v>
          </cell>
        </row>
        <row r="287">
          <cell r="A287">
            <v>336</v>
          </cell>
          <cell r="B287">
            <v>313001007627</v>
          </cell>
          <cell r="C287">
            <v>336</v>
          </cell>
        </row>
        <row r="288">
          <cell r="A288">
            <v>364</v>
          </cell>
          <cell r="B288">
            <v>313001008526</v>
          </cell>
          <cell r="C288">
            <v>364</v>
          </cell>
        </row>
        <row r="289">
          <cell r="A289">
            <v>311</v>
          </cell>
          <cell r="B289">
            <v>313001006639</v>
          </cell>
          <cell r="C289">
            <v>311</v>
          </cell>
        </row>
        <row r="290">
          <cell r="A290">
            <v>522</v>
          </cell>
          <cell r="B290">
            <v>313001013597</v>
          </cell>
          <cell r="C290">
            <v>522</v>
          </cell>
        </row>
        <row r="291">
          <cell r="A291">
            <v>723</v>
          </cell>
          <cell r="B291">
            <v>313001029183</v>
          </cell>
          <cell r="C291">
            <v>723</v>
          </cell>
        </row>
        <row r="292">
          <cell r="A292">
            <v>554</v>
          </cell>
          <cell r="B292">
            <v>313001028322</v>
          </cell>
          <cell r="C292">
            <v>554</v>
          </cell>
        </row>
        <row r="293">
          <cell r="A293">
            <v>805</v>
          </cell>
          <cell r="B293">
            <v>-313001029558</v>
          </cell>
          <cell r="C293">
            <v>805</v>
          </cell>
        </row>
        <row r="294">
          <cell r="A294">
            <v>465</v>
          </cell>
          <cell r="B294">
            <v>313001013333</v>
          </cell>
          <cell r="C294">
            <v>465</v>
          </cell>
        </row>
        <row r="295">
          <cell r="A295">
            <v>394</v>
          </cell>
          <cell r="B295">
            <v>313001012701</v>
          </cell>
          <cell r="C295">
            <v>394</v>
          </cell>
        </row>
        <row r="296">
          <cell r="A296">
            <v>720</v>
          </cell>
          <cell r="B296">
            <v>313001029051</v>
          </cell>
          <cell r="C296">
            <v>720</v>
          </cell>
        </row>
        <row r="297">
          <cell r="A297">
            <v>798</v>
          </cell>
          <cell r="B297">
            <v>313001029507</v>
          </cell>
          <cell r="C297">
            <v>798</v>
          </cell>
        </row>
        <row r="298">
          <cell r="A298">
            <v>808</v>
          </cell>
          <cell r="B298">
            <v>313001029388</v>
          </cell>
          <cell r="C298">
            <v>808</v>
          </cell>
        </row>
        <row r="299">
          <cell r="A299">
            <v>259</v>
          </cell>
          <cell r="B299">
            <v>313001003095</v>
          </cell>
          <cell r="C299">
            <v>259</v>
          </cell>
        </row>
        <row r="300">
          <cell r="A300">
            <v>396</v>
          </cell>
          <cell r="B300">
            <v>313001009085</v>
          </cell>
          <cell r="C300">
            <v>396</v>
          </cell>
        </row>
        <row r="301">
          <cell r="A301">
            <v>463</v>
          </cell>
          <cell r="B301">
            <v>313001013317</v>
          </cell>
          <cell r="C301">
            <v>463</v>
          </cell>
        </row>
        <row r="302">
          <cell r="A302">
            <v>515</v>
          </cell>
          <cell r="B302">
            <v>313001013848</v>
          </cell>
          <cell r="C302">
            <v>515</v>
          </cell>
        </row>
        <row r="303">
          <cell r="A303">
            <v>437</v>
          </cell>
          <cell r="B303">
            <v>313001012892</v>
          </cell>
          <cell r="C303">
            <v>437</v>
          </cell>
        </row>
        <row r="304">
          <cell r="A304">
            <v>848</v>
          </cell>
          <cell r="B304">
            <v>313001029922</v>
          </cell>
          <cell r="C304">
            <v>848</v>
          </cell>
        </row>
        <row r="305">
          <cell r="A305">
            <v>856</v>
          </cell>
          <cell r="B305">
            <v>313001029957</v>
          </cell>
          <cell r="C305">
            <v>856</v>
          </cell>
        </row>
        <row r="306">
          <cell r="A306">
            <v>846</v>
          </cell>
          <cell r="B306">
            <v>313001029906</v>
          </cell>
          <cell r="C306">
            <v>846</v>
          </cell>
        </row>
        <row r="307">
          <cell r="A307">
            <v>806</v>
          </cell>
          <cell r="B307">
            <v>313001029353</v>
          </cell>
          <cell r="C307">
            <v>806</v>
          </cell>
        </row>
        <row r="308">
          <cell r="A308">
            <v>630</v>
          </cell>
          <cell r="B308">
            <v>313001028789</v>
          </cell>
          <cell r="C308">
            <v>630</v>
          </cell>
        </row>
        <row r="309">
          <cell r="A309">
            <v>260</v>
          </cell>
          <cell r="B309">
            <v>313001003117</v>
          </cell>
          <cell r="C309">
            <v>260</v>
          </cell>
        </row>
        <row r="310">
          <cell r="A310">
            <v>263</v>
          </cell>
          <cell r="B310">
            <v>313001003834</v>
          </cell>
          <cell r="C310">
            <v>263</v>
          </cell>
        </row>
        <row r="311">
          <cell r="A311">
            <v>276</v>
          </cell>
          <cell r="B311">
            <v>313001005098</v>
          </cell>
          <cell r="C311">
            <v>276</v>
          </cell>
        </row>
        <row r="312">
          <cell r="A312">
            <v>298</v>
          </cell>
          <cell r="B312">
            <v>313001005845</v>
          </cell>
          <cell r="C312">
            <v>298</v>
          </cell>
        </row>
        <row r="313">
          <cell r="A313">
            <v>313</v>
          </cell>
          <cell r="B313">
            <v>313001006698</v>
          </cell>
          <cell r="C313">
            <v>313</v>
          </cell>
        </row>
        <row r="314">
          <cell r="A314">
            <v>314</v>
          </cell>
          <cell r="B314">
            <v>313001006701</v>
          </cell>
          <cell r="C314">
            <v>314</v>
          </cell>
        </row>
        <row r="315">
          <cell r="A315">
            <v>315</v>
          </cell>
          <cell r="B315">
            <v>313001006736</v>
          </cell>
          <cell r="C315">
            <v>315</v>
          </cell>
        </row>
        <row r="316">
          <cell r="A316">
            <v>327</v>
          </cell>
          <cell r="B316">
            <v>313001007244</v>
          </cell>
          <cell r="C316">
            <v>327</v>
          </cell>
        </row>
        <row r="317">
          <cell r="A317">
            <v>335</v>
          </cell>
          <cell r="B317">
            <v>313001007619</v>
          </cell>
          <cell r="C317">
            <v>335</v>
          </cell>
        </row>
        <row r="318">
          <cell r="A318">
            <v>366</v>
          </cell>
          <cell r="B318">
            <v>313001008542</v>
          </cell>
          <cell r="C318">
            <v>366</v>
          </cell>
        </row>
        <row r="319">
          <cell r="A319">
            <v>370</v>
          </cell>
          <cell r="B319">
            <v>313001008585</v>
          </cell>
          <cell r="C319">
            <v>370</v>
          </cell>
        </row>
        <row r="320">
          <cell r="A320">
            <v>386</v>
          </cell>
          <cell r="B320">
            <v>313001008933</v>
          </cell>
          <cell r="C320">
            <v>386</v>
          </cell>
        </row>
        <row r="321">
          <cell r="A321">
            <v>387</v>
          </cell>
          <cell r="B321">
            <v>313001008941</v>
          </cell>
          <cell r="C321">
            <v>387</v>
          </cell>
        </row>
        <row r="322">
          <cell r="A322">
            <v>393</v>
          </cell>
          <cell r="B322">
            <v>313001009034</v>
          </cell>
          <cell r="C322">
            <v>393</v>
          </cell>
        </row>
        <row r="323">
          <cell r="A323">
            <v>417</v>
          </cell>
          <cell r="B323">
            <v>313001012264</v>
          </cell>
          <cell r="C323">
            <v>417</v>
          </cell>
        </row>
        <row r="324">
          <cell r="A324">
            <v>418</v>
          </cell>
          <cell r="B324">
            <v>313001012281</v>
          </cell>
          <cell r="C324">
            <v>418</v>
          </cell>
        </row>
        <row r="325">
          <cell r="A325">
            <v>420</v>
          </cell>
          <cell r="B325">
            <v>313001012515</v>
          </cell>
          <cell r="C325">
            <v>420</v>
          </cell>
        </row>
        <row r="326">
          <cell r="A326">
            <v>422</v>
          </cell>
          <cell r="B326">
            <v>313001012540</v>
          </cell>
          <cell r="C326">
            <v>422</v>
          </cell>
        </row>
        <row r="327">
          <cell r="A327">
            <v>433</v>
          </cell>
          <cell r="B327">
            <v>313001012833</v>
          </cell>
          <cell r="C327">
            <v>433</v>
          </cell>
        </row>
        <row r="328">
          <cell r="A328">
            <v>436</v>
          </cell>
          <cell r="B328">
            <v>313001012876</v>
          </cell>
          <cell r="C328">
            <v>436</v>
          </cell>
        </row>
        <row r="329">
          <cell r="A329">
            <v>439</v>
          </cell>
          <cell r="B329">
            <v>313001012931</v>
          </cell>
          <cell r="C329">
            <v>439</v>
          </cell>
        </row>
        <row r="330">
          <cell r="A330">
            <v>450</v>
          </cell>
          <cell r="B330">
            <v>313001013091</v>
          </cell>
          <cell r="C330">
            <v>450</v>
          </cell>
        </row>
        <row r="331">
          <cell r="A331">
            <v>474</v>
          </cell>
          <cell r="B331">
            <v>313001013422</v>
          </cell>
          <cell r="C331">
            <v>474</v>
          </cell>
        </row>
        <row r="332">
          <cell r="A332">
            <v>475</v>
          </cell>
          <cell r="B332">
            <v>313001013431</v>
          </cell>
          <cell r="C332">
            <v>475</v>
          </cell>
        </row>
        <row r="333">
          <cell r="A333">
            <v>476</v>
          </cell>
          <cell r="B333">
            <v>313001013635</v>
          </cell>
          <cell r="C333">
            <v>476</v>
          </cell>
        </row>
        <row r="334">
          <cell r="A334">
            <v>477</v>
          </cell>
          <cell r="B334">
            <v>313001013457</v>
          </cell>
          <cell r="C334">
            <v>477</v>
          </cell>
        </row>
        <row r="335">
          <cell r="A335">
            <v>478</v>
          </cell>
          <cell r="B335">
            <v>313001013465</v>
          </cell>
          <cell r="C335">
            <v>478</v>
          </cell>
        </row>
        <row r="336">
          <cell r="A336">
            <v>480</v>
          </cell>
          <cell r="B336">
            <v>313001013481</v>
          </cell>
          <cell r="C336">
            <v>480</v>
          </cell>
        </row>
        <row r="337">
          <cell r="A337">
            <v>481</v>
          </cell>
          <cell r="B337">
            <v>313001013490</v>
          </cell>
          <cell r="C337">
            <v>481</v>
          </cell>
        </row>
        <row r="338">
          <cell r="A338">
            <v>486</v>
          </cell>
          <cell r="B338">
            <v>313001013546</v>
          </cell>
          <cell r="C338">
            <v>486</v>
          </cell>
        </row>
        <row r="339">
          <cell r="A339">
            <v>488</v>
          </cell>
          <cell r="B339">
            <v>313001013571</v>
          </cell>
          <cell r="C339">
            <v>488</v>
          </cell>
        </row>
        <row r="340">
          <cell r="A340">
            <v>495</v>
          </cell>
          <cell r="B340">
            <v>413001007630</v>
          </cell>
          <cell r="C340">
            <v>495</v>
          </cell>
        </row>
        <row r="341">
          <cell r="A341">
            <v>498</v>
          </cell>
          <cell r="B341">
            <v>413001008024</v>
          </cell>
          <cell r="C341">
            <v>498</v>
          </cell>
        </row>
        <row r="342">
          <cell r="A342">
            <v>500</v>
          </cell>
          <cell r="B342">
            <v>413001007648</v>
          </cell>
          <cell r="C342">
            <v>500</v>
          </cell>
        </row>
        <row r="343">
          <cell r="A343">
            <v>524</v>
          </cell>
          <cell r="B343">
            <v>313001013643</v>
          </cell>
          <cell r="C343">
            <v>524</v>
          </cell>
        </row>
        <row r="344">
          <cell r="A344">
            <v>529</v>
          </cell>
          <cell r="B344">
            <v>313001013791</v>
          </cell>
          <cell r="C344">
            <v>529</v>
          </cell>
        </row>
        <row r="345">
          <cell r="A345">
            <v>530</v>
          </cell>
          <cell r="B345">
            <v>313001013775</v>
          </cell>
          <cell r="C345">
            <v>530</v>
          </cell>
        </row>
        <row r="346">
          <cell r="A346">
            <v>537</v>
          </cell>
          <cell r="B346">
            <v>313001013856</v>
          </cell>
          <cell r="C346">
            <v>537</v>
          </cell>
        </row>
        <row r="347">
          <cell r="A347">
            <v>544</v>
          </cell>
          <cell r="B347">
            <v>113001012583</v>
          </cell>
          <cell r="C347">
            <v>544</v>
          </cell>
        </row>
        <row r="348">
          <cell r="A348">
            <v>557</v>
          </cell>
          <cell r="B348">
            <v>313001027067</v>
          </cell>
          <cell r="C348">
            <v>557</v>
          </cell>
        </row>
        <row r="349">
          <cell r="A349">
            <v>567</v>
          </cell>
          <cell r="B349">
            <v>313001027202</v>
          </cell>
          <cell r="C349">
            <v>567</v>
          </cell>
        </row>
        <row r="350">
          <cell r="A350">
            <v>573</v>
          </cell>
          <cell r="B350">
            <v>313001027229</v>
          </cell>
          <cell r="C350">
            <v>573</v>
          </cell>
        </row>
        <row r="351">
          <cell r="A351">
            <v>580</v>
          </cell>
          <cell r="B351">
            <v>313001027288</v>
          </cell>
          <cell r="C351">
            <v>580</v>
          </cell>
        </row>
        <row r="352">
          <cell r="A352">
            <v>582</v>
          </cell>
          <cell r="B352">
            <v>313001027296</v>
          </cell>
          <cell r="C352">
            <v>582</v>
          </cell>
        </row>
        <row r="353">
          <cell r="A353">
            <v>604</v>
          </cell>
          <cell r="B353">
            <v>313001027997</v>
          </cell>
          <cell r="C353">
            <v>604</v>
          </cell>
        </row>
        <row r="354">
          <cell r="A354">
            <v>608</v>
          </cell>
          <cell r="B354">
            <v>313001028692</v>
          </cell>
          <cell r="C354">
            <v>608</v>
          </cell>
        </row>
        <row r="355">
          <cell r="A355">
            <v>610</v>
          </cell>
          <cell r="B355">
            <v>313001028039</v>
          </cell>
          <cell r="C355">
            <v>610</v>
          </cell>
        </row>
        <row r="356">
          <cell r="A356">
            <v>618</v>
          </cell>
          <cell r="B356">
            <v>313001028098</v>
          </cell>
          <cell r="C356">
            <v>618</v>
          </cell>
        </row>
        <row r="357">
          <cell r="A357">
            <v>619</v>
          </cell>
          <cell r="B357">
            <v>313001028101</v>
          </cell>
          <cell r="C357">
            <v>619</v>
          </cell>
        </row>
        <row r="358">
          <cell r="A358">
            <v>629</v>
          </cell>
          <cell r="B358">
            <v>313001027989</v>
          </cell>
          <cell r="C358">
            <v>629</v>
          </cell>
        </row>
        <row r="359">
          <cell r="A359">
            <v>320</v>
          </cell>
          <cell r="B359">
            <v>313001007040</v>
          </cell>
          <cell r="C359">
            <v>320</v>
          </cell>
        </row>
        <row r="360">
          <cell r="A360">
            <v>534</v>
          </cell>
          <cell r="B360">
            <v>313001013937</v>
          </cell>
          <cell r="C360">
            <v>534</v>
          </cell>
        </row>
        <row r="361">
          <cell r="A361">
            <v>578</v>
          </cell>
          <cell r="B361">
            <v>313001027261</v>
          </cell>
          <cell r="C361">
            <v>578</v>
          </cell>
        </row>
        <row r="362">
          <cell r="A362">
            <v>581</v>
          </cell>
          <cell r="B362">
            <v>313001028012</v>
          </cell>
          <cell r="C362">
            <v>581</v>
          </cell>
        </row>
        <row r="363">
          <cell r="A363">
            <v>290</v>
          </cell>
          <cell r="B363">
            <v>313001005632</v>
          </cell>
          <cell r="C363">
            <v>290</v>
          </cell>
        </row>
        <row r="364">
          <cell r="A364">
            <v>719</v>
          </cell>
          <cell r="B364">
            <v>313001029060</v>
          </cell>
          <cell r="C364">
            <v>719</v>
          </cell>
        </row>
        <row r="365">
          <cell r="A365">
            <v>321</v>
          </cell>
          <cell r="B365">
            <v>313001007058</v>
          </cell>
          <cell r="C365">
            <v>321</v>
          </cell>
        </row>
        <row r="366">
          <cell r="A366">
            <v>725</v>
          </cell>
          <cell r="B366">
            <v>313001029213</v>
          </cell>
          <cell r="C366">
            <v>725</v>
          </cell>
        </row>
        <row r="367">
          <cell r="A367">
            <v>727</v>
          </cell>
          <cell r="B367">
            <v>313001029205</v>
          </cell>
          <cell r="C367">
            <v>727</v>
          </cell>
        </row>
        <row r="368">
          <cell r="A368">
            <v>233</v>
          </cell>
          <cell r="B368">
            <v>313001001050</v>
          </cell>
          <cell r="C368">
            <v>233</v>
          </cell>
        </row>
        <row r="369">
          <cell r="A369">
            <v>528</v>
          </cell>
          <cell r="B369">
            <v>313001013805</v>
          </cell>
          <cell r="C369">
            <v>528</v>
          </cell>
        </row>
        <row r="370">
          <cell r="A370">
            <v>748</v>
          </cell>
          <cell r="B370">
            <v>313001029337</v>
          </cell>
          <cell r="C370">
            <v>748</v>
          </cell>
        </row>
        <row r="371">
          <cell r="A371">
            <v>359</v>
          </cell>
          <cell r="B371">
            <v>313001006485</v>
          </cell>
          <cell r="C371">
            <v>359</v>
          </cell>
        </row>
        <row r="372">
          <cell r="A372">
            <v>536</v>
          </cell>
          <cell r="B372">
            <v>313001013945</v>
          </cell>
          <cell r="C372">
            <v>536</v>
          </cell>
        </row>
        <row r="373">
          <cell r="A373">
            <v>816</v>
          </cell>
          <cell r="B373">
            <v>313001029540</v>
          </cell>
          <cell r="C373">
            <v>816</v>
          </cell>
        </row>
        <row r="374">
          <cell r="A374">
            <v>817</v>
          </cell>
          <cell r="B374">
            <v>313001029531</v>
          </cell>
          <cell r="C374">
            <v>817</v>
          </cell>
        </row>
        <row r="375">
          <cell r="A375">
            <v>419</v>
          </cell>
          <cell r="B375">
            <v>313001012353</v>
          </cell>
          <cell r="C375">
            <v>419</v>
          </cell>
        </row>
        <row r="376">
          <cell r="A376">
            <v>526</v>
          </cell>
          <cell r="B376">
            <v>313001013651</v>
          </cell>
          <cell r="C376">
            <v>526</v>
          </cell>
        </row>
        <row r="377">
          <cell r="A377">
            <v>620</v>
          </cell>
          <cell r="B377">
            <v>313001028829</v>
          </cell>
          <cell r="C377">
            <v>620</v>
          </cell>
        </row>
        <row r="378">
          <cell r="A378">
            <v>642</v>
          </cell>
          <cell r="B378">
            <v>313001028811</v>
          </cell>
          <cell r="C378">
            <v>642</v>
          </cell>
        </row>
        <row r="379">
          <cell r="A379">
            <v>819</v>
          </cell>
          <cell r="B379">
            <v>313001029680</v>
          </cell>
          <cell r="C379">
            <v>819</v>
          </cell>
        </row>
        <row r="380">
          <cell r="A380">
            <v>820</v>
          </cell>
          <cell r="B380">
            <v>313001029655</v>
          </cell>
          <cell r="C380">
            <v>820</v>
          </cell>
        </row>
        <row r="381">
          <cell r="A381">
            <v>821</v>
          </cell>
          <cell r="B381">
            <v>313001029698</v>
          </cell>
          <cell r="C381">
            <v>821</v>
          </cell>
        </row>
        <row r="382">
          <cell r="A382">
            <v>822</v>
          </cell>
          <cell r="B382">
            <v>313001029752</v>
          </cell>
          <cell r="C382">
            <v>822</v>
          </cell>
        </row>
        <row r="383">
          <cell r="A383">
            <v>823</v>
          </cell>
          <cell r="B383">
            <v>313001029728</v>
          </cell>
          <cell r="C383">
            <v>823</v>
          </cell>
        </row>
        <row r="384">
          <cell r="A384">
            <v>824</v>
          </cell>
          <cell r="B384">
            <v>313001029736</v>
          </cell>
          <cell r="C384">
            <v>824</v>
          </cell>
        </row>
        <row r="385">
          <cell r="A385">
            <v>825</v>
          </cell>
          <cell r="B385">
            <v>313001029701</v>
          </cell>
          <cell r="C385">
            <v>825</v>
          </cell>
        </row>
        <row r="386">
          <cell r="A386">
            <v>207</v>
          </cell>
          <cell r="B386">
            <v>313001000142</v>
          </cell>
          <cell r="C386">
            <v>207</v>
          </cell>
        </row>
        <row r="387">
          <cell r="A387">
            <v>283</v>
          </cell>
          <cell r="B387">
            <v>313001005276</v>
          </cell>
          <cell r="C387">
            <v>283</v>
          </cell>
        </row>
        <row r="388">
          <cell r="A388">
            <v>611</v>
          </cell>
          <cell r="B388">
            <v>313001028110</v>
          </cell>
          <cell r="C388">
            <v>611</v>
          </cell>
        </row>
        <row r="389">
          <cell r="A389">
            <v>485</v>
          </cell>
          <cell r="B389">
            <v>313001013538</v>
          </cell>
          <cell r="C389">
            <v>485</v>
          </cell>
        </row>
        <row r="390">
          <cell r="A390">
            <v>574</v>
          </cell>
          <cell r="B390">
            <v>313001027237</v>
          </cell>
          <cell r="C390">
            <v>574</v>
          </cell>
        </row>
        <row r="391">
          <cell r="A391">
            <v>489</v>
          </cell>
          <cell r="B391">
            <v>313001013589</v>
          </cell>
          <cell r="C391">
            <v>489</v>
          </cell>
        </row>
        <row r="392">
          <cell r="A392">
            <v>274</v>
          </cell>
          <cell r="B392">
            <v>313001004857</v>
          </cell>
          <cell r="C392">
            <v>274</v>
          </cell>
        </row>
        <row r="393">
          <cell r="A393">
            <v>310</v>
          </cell>
          <cell r="B393">
            <v>313001006621</v>
          </cell>
          <cell r="C393">
            <v>310</v>
          </cell>
        </row>
        <row r="394">
          <cell r="A394">
            <v>827</v>
          </cell>
          <cell r="B394">
            <v>313001029710</v>
          </cell>
          <cell r="C394">
            <v>827</v>
          </cell>
        </row>
        <row r="395">
          <cell r="A395">
            <v>841</v>
          </cell>
          <cell r="B395">
            <v>313001029868</v>
          </cell>
          <cell r="C395">
            <v>841</v>
          </cell>
        </row>
        <row r="396">
          <cell r="A396">
            <v>621</v>
          </cell>
          <cell r="B396">
            <v>313001028055</v>
          </cell>
          <cell r="C396">
            <v>621</v>
          </cell>
        </row>
        <row r="397">
          <cell r="A397">
            <v>829</v>
          </cell>
          <cell r="B397">
            <v>313001029817</v>
          </cell>
          <cell r="C397">
            <v>829</v>
          </cell>
        </row>
        <row r="398">
          <cell r="A398">
            <v>855</v>
          </cell>
          <cell r="B398">
            <v>313001029965</v>
          </cell>
          <cell r="C398">
            <v>855</v>
          </cell>
        </row>
        <row r="399">
          <cell r="A399">
            <v>844</v>
          </cell>
          <cell r="B399">
            <v>313001029884</v>
          </cell>
          <cell r="C399">
            <v>844</v>
          </cell>
        </row>
        <row r="400">
          <cell r="A400">
            <v>836</v>
          </cell>
          <cell r="B400">
            <v>313001029833</v>
          </cell>
          <cell r="C400">
            <v>836</v>
          </cell>
        </row>
        <row r="401">
          <cell r="A401">
            <v>834</v>
          </cell>
          <cell r="B401">
            <v>313001029671</v>
          </cell>
          <cell r="C401">
            <v>834</v>
          </cell>
        </row>
        <row r="402">
          <cell r="A402">
            <v>721</v>
          </cell>
          <cell r="B402">
            <v>313001029116</v>
          </cell>
          <cell r="C402">
            <v>721</v>
          </cell>
        </row>
        <row r="403">
          <cell r="A403">
            <v>849</v>
          </cell>
          <cell r="B403">
            <v>313001029973</v>
          </cell>
          <cell r="C403">
            <v>849</v>
          </cell>
        </row>
        <row r="404">
          <cell r="A404">
            <v>847</v>
          </cell>
          <cell r="B404">
            <v>313001029981</v>
          </cell>
          <cell r="C404">
            <v>847</v>
          </cell>
        </row>
        <row r="405">
          <cell r="A405">
            <v>843</v>
          </cell>
          <cell r="B405">
            <v>313001029876</v>
          </cell>
          <cell r="C405">
            <v>843</v>
          </cell>
        </row>
        <row r="406">
          <cell r="A406">
            <v>205</v>
          </cell>
          <cell r="B406">
            <v>313001000045</v>
          </cell>
          <cell r="C406">
            <v>205</v>
          </cell>
        </row>
        <row r="407">
          <cell r="A407">
            <v>211</v>
          </cell>
          <cell r="B407">
            <v>313001000215</v>
          </cell>
          <cell r="C407">
            <v>211</v>
          </cell>
        </row>
        <row r="408">
          <cell r="A408">
            <v>222</v>
          </cell>
          <cell r="B408">
            <v>313001000592</v>
          </cell>
          <cell r="C408">
            <v>222</v>
          </cell>
        </row>
        <row r="409">
          <cell r="A409">
            <v>227</v>
          </cell>
          <cell r="B409">
            <v>313001000916</v>
          </cell>
          <cell r="C409">
            <v>227</v>
          </cell>
        </row>
        <row r="410">
          <cell r="A410">
            <v>231</v>
          </cell>
          <cell r="B410">
            <v>313001000975</v>
          </cell>
          <cell r="C410">
            <v>231</v>
          </cell>
        </row>
        <row r="411">
          <cell r="A411">
            <v>234</v>
          </cell>
          <cell r="B411">
            <v>313001001068</v>
          </cell>
          <cell r="C411">
            <v>234</v>
          </cell>
        </row>
        <row r="412">
          <cell r="A412">
            <v>235</v>
          </cell>
          <cell r="B412">
            <v>313001001076</v>
          </cell>
          <cell r="C412">
            <v>235</v>
          </cell>
        </row>
        <row r="413">
          <cell r="A413">
            <v>239</v>
          </cell>
          <cell r="B413">
            <v>313001001165</v>
          </cell>
          <cell r="C413">
            <v>239</v>
          </cell>
        </row>
        <row r="414">
          <cell r="A414">
            <v>250</v>
          </cell>
          <cell r="B414">
            <v>313001002277</v>
          </cell>
          <cell r="C414">
            <v>250</v>
          </cell>
        </row>
        <row r="415">
          <cell r="A415">
            <v>264</v>
          </cell>
          <cell r="B415">
            <v>313001003842</v>
          </cell>
          <cell r="C415">
            <v>264</v>
          </cell>
        </row>
        <row r="416">
          <cell r="A416">
            <v>278</v>
          </cell>
          <cell r="B416">
            <v>313001005136</v>
          </cell>
          <cell r="C416">
            <v>278</v>
          </cell>
        </row>
        <row r="417">
          <cell r="A417">
            <v>286</v>
          </cell>
          <cell r="B417">
            <v>313001005411</v>
          </cell>
          <cell r="C417">
            <v>286</v>
          </cell>
        </row>
        <row r="418">
          <cell r="A418">
            <v>323</v>
          </cell>
          <cell r="B418">
            <v>313001007074</v>
          </cell>
          <cell r="C418">
            <v>323</v>
          </cell>
        </row>
        <row r="419">
          <cell r="A419">
            <v>329</v>
          </cell>
          <cell r="B419">
            <v>313001007325</v>
          </cell>
          <cell r="C419">
            <v>329</v>
          </cell>
        </row>
        <row r="420">
          <cell r="A420">
            <v>339</v>
          </cell>
          <cell r="B420">
            <v>313001007686</v>
          </cell>
          <cell r="C420">
            <v>339</v>
          </cell>
        </row>
        <row r="421">
          <cell r="A421">
            <v>356</v>
          </cell>
          <cell r="B421">
            <v>313001008429</v>
          </cell>
          <cell r="C421">
            <v>356</v>
          </cell>
        </row>
        <row r="422">
          <cell r="A422">
            <v>378</v>
          </cell>
          <cell r="B422">
            <v>313001008739</v>
          </cell>
          <cell r="C422">
            <v>378</v>
          </cell>
        </row>
        <row r="423">
          <cell r="A423">
            <v>381</v>
          </cell>
          <cell r="B423">
            <v>313001008771</v>
          </cell>
          <cell r="C423">
            <v>381</v>
          </cell>
        </row>
        <row r="424">
          <cell r="A424">
            <v>389</v>
          </cell>
          <cell r="B424">
            <v>313001008984</v>
          </cell>
          <cell r="C424">
            <v>389</v>
          </cell>
        </row>
        <row r="425">
          <cell r="A425">
            <v>395</v>
          </cell>
          <cell r="B425">
            <v>313001009450</v>
          </cell>
          <cell r="C425">
            <v>395</v>
          </cell>
        </row>
        <row r="426">
          <cell r="A426">
            <v>412</v>
          </cell>
          <cell r="B426">
            <v>313001009361</v>
          </cell>
          <cell r="C426">
            <v>412</v>
          </cell>
        </row>
        <row r="427">
          <cell r="A427">
            <v>441</v>
          </cell>
          <cell r="B427">
            <v>313001012973</v>
          </cell>
          <cell r="C427">
            <v>441</v>
          </cell>
        </row>
        <row r="428">
          <cell r="A428">
            <v>453</v>
          </cell>
          <cell r="B428">
            <v>313001013198</v>
          </cell>
          <cell r="C428">
            <v>453</v>
          </cell>
        </row>
        <row r="429">
          <cell r="A429">
            <v>506</v>
          </cell>
          <cell r="B429">
            <v>313001027351</v>
          </cell>
          <cell r="C429">
            <v>506</v>
          </cell>
        </row>
        <row r="430">
          <cell r="A430">
            <v>507</v>
          </cell>
          <cell r="B430">
            <v>313001013619</v>
          </cell>
          <cell r="C430">
            <v>507</v>
          </cell>
        </row>
        <row r="431">
          <cell r="A431">
            <v>550</v>
          </cell>
          <cell r="B431">
            <v>313001013953</v>
          </cell>
          <cell r="C431">
            <v>550</v>
          </cell>
        </row>
        <row r="432">
          <cell r="A432">
            <v>596</v>
          </cell>
          <cell r="B432">
            <v>313001027377</v>
          </cell>
          <cell r="C432">
            <v>596</v>
          </cell>
        </row>
        <row r="433">
          <cell r="A433">
            <v>653</v>
          </cell>
          <cell r="B433">
            <v>313001007163</v>
          </cell>
          <cell r="C433">
            <v>653</v>
          </cell>
        </row>
        <row r="434">
          <cell r="A434">
            <v>655</v>
          </cell>
          <cell r="B434">
            <v>313001028891</v>
          </cell>
          <cell r="C434">
            <v>655</v>
          </cell>
        </row>
        <row r="435">
          <cell r="A435">
            <v>409</v>
          </cell>
          <cell r="B435">
            <v>313001009328</v>
          </cell>
          <cell r="C435">
            <v>409</v>
          </cell>
        </row>
        <row r="436">
          <cell r="A436">
            <v>504</v>
          </cell>
          <cell r="B436">
            <v>313001013601</v>
          </cell>
          <cell r="C436">
            <v>504</v>
          </cell>
        </row>
        <row r="437">
          <cell r="A437">
            <v>435</v>
          </cell>
          <cell r="B437">
            <v>313001012868</v>
          </cell>
          <cell r="C437">
            <v>435</v>
          </cell>
        </row>
        <row r="438">
          <cell r="A438">
            <v>680</v>
          </cell>
          <cell r="B438">
            <v>313001063690</v>
          </cell>
          <cell r="C438">
            <v>680</v>
          </cell>
        </row>
        <row r="439">
          <cell r="A439">
            <v>731</v>
          </cell>
          <cell r="B439">
            <v>313001029124</v>
          </cell>
          <cell r="C439">
            <v>731</v>
          </cell>
        </row>
        <row r="440">
          <cell r="A440">
            <v>625</v>
          </cell>
          <cell r="B440">
            <v>313001013821</v>
          </cell>
          <cell r="C440">
            <v>625</v>
          </cell>
        </row>
        <row r="441">
          <cell r="A441">
            <v>223</v>
          </cell>
          <cell r="B441">
            <v>313001000622</v>
          </cell>
          <cell r="C441">
            <v>223</v>
          </cell>
        </row>
        <row r="442">
          <cell r="A442">
            <v>789</v>
          </cell>
          <cell r="B442">
            <v>313001029523</v>
          </cell>
          <cell r="C442">
            <v>789</v>
          </cell>
        </row>
        <row r="443">
          <cell r="A443">
            <v>722</v>
          </cell>
          <cell r="B443">
            <v>313001029108</v>
          </cell>
          <cell r="C443">
            <v>722</v>
          </cell>
        </row>
        <row r="444">
          <cell r="A444">
            <v>217</v>
          </cell>
          <cell r="B444">
            <v>313001000525</v>
          </cell>
          <cell r="C444">
            <v>217</v>
          </cell>
        </row>
        <row r="445">
          <cell r="A445">
            <v>228</v>
          </cell>
          <cell r="B445">
            <v>313001000924</v>
          </cell>
          <cell r="C445">
            <v>228</v>
          </cell>
        </row>
        <row r="446">
          <cell r="A446">
            <v>850</v>
          </cell>
          <cell r="B446">
            <v>313001030025</v>
          </cell>
          <cell r="C446">
            <v>850</v>
          </cell>
        </row>
        <row r="447">
          <cell r="A447">
            <v>837</v>
          </cell>
          <cell r="B447">
            <v>313001029841</v>
          </cell>
          <cell r="C447">
            <v>837</v>
          </cell>
        </row>
        <row r="448">
          <cell r="A448">
            <v>838</v>
          </cell>
          <cell r="B448">
            <v>313001029647</v>
          </cell>
          <cell r="C448">
            <v>838</v>
          </cell>
        </row>
        <row r="449">
          <cell r="A449">
            <v>349</v>
          </cell>
          <cell r="B449">
            <v>313001008046</v>
          </cell>
          <cell r="C449">
            <v>349</v>
          </cell>
        </row>
        <row r="450">
          <cell r="A450">
            <v>405</v>
          </cell>
          <cell r="B450">
            <v>313001009239</v>
          </cell>
          <cell r="C450">
            <v>405</v>
          </cell>
        </row>
        <row r="451">
          <cell r="A451">
            <v>449</v>
          </cell>
          <cell r="B451">
            <v>313001013082</v>
          </cell>
          <cell r="C451">
            <v>449</v>
          </cell>
        </row>
        <row r="452">
          <cell r="A452">
            <v>505</v>
          </cell>
          <cell r="B452">
            <v>313001013163</v>
          </cell>
          <cell r="C452">
            <v>505</v>
          </cell>
        </row>
        <row r="453">
          <cell r="A453">
            <v>602</v>
          </cell>
          <cell r="B453">
            <v>313001027539</v>
          </cell>
          <cell r="C453">
            <v>602</v>
          </cell>
        </row>
        <row r="454">
          <cell r="A454">
            <v>793</v>
          </cell>
          <cell r="B454">
            <v>313001029451</v>
          </cell>
          <cell r="C454">
            <v>793</v>
          </cell>
        </row>
        <row r="455">
          <cell r="A455">
            <v>852</v>
          </cell>
          <cell r="B455">
            <v>313001029990</v>
          </cell>
          <cell r="C455">
            <v>852</v>
          </cell>
        </row>
        <row r="456">
          <cell r="A456">
            <v>853</v>
          </cell>
          <cell r="B456">
            <v>313001030009</v>
          </cell>
          <cell r="C456">
            <v>853</v>
          </cell>
        </row>
        <row r="457">
          <cell r="A457">
            <v>854</v>
          </cell>
          <cell r="B457">
            <v>313001029931</v>
          </cell>
          <cell r="C457">
            <v>854</v>
          </cell>
        </row>
        <row r="458">
          <cell r="A458">
            <v>859</v>
          </cell>
          <cell r="B458">
            <v>313001030106</v>
          </cell>
          <cell r="C458">
            <v>859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_CORTE_AGOSTO_30_2020_"/>
      <sheetName val="Hoja1"/>
    </sheetNames>
    <sheetDataSet>
      <sheetData sheetId="0"/>
      <sheetData sheetId="1">
        <row r="1">
          <cell r="A1" t="str">
            <v>ID_SEDE</v>
          </cell>
          <cell r="B1" t="str">
            <v>CODIGO_DANE PRINCIPAL</v>
          </cell>
          <cell r="C1" t="str">
            <v>CODIGO_DANE SEDE</v>
          </cell>
          <cell r="D1" t="str">
            <v>ID_COL</v>
          </cell>
          <cell r="E1" t="str">
            <v>SECTOR</v>
          </cell>
        </row>
        <row r="2">
          <cell r="A2">
            <v>4</v>
          </cell>
          <cell r="B2">
            <v>113001012788</v>
          </cell>
          <cell r="C2">
            <v>113001012788</v>
          </cell>
          <cell r="D2">
            <v>4</v>
          </cell>
          <cell r="E2" t="str">
            <v>OFICIAL</v>
          </cell>
        </row>
        <row r="3">
          <cell r="A3">
            <v>132</v>
          </cell>
          <cell r="B3">
            <v>113001012788</v>
          </cell>
          <cell r="C3">
            <v>113001007296</v>
          </cell>
          <cell r="D3">
            <v>4</v>
          </cell>
          <cell r="E3" t="str">
            <v>OFICIAL</v>
          </cell>
        </row>
        <row r="4">
          <cell r="A4">
            <v>9</v>
          </cell>
          <cell r="B4">
            <v>113001000143</v>
          </cell>
          <cell r="C4">
            <v>113001000143</v>
          </cell>
          <cell r="D4">
            <v>9</v>
          </cell>
          <cell r="E4" t="str">
            <v>OFICIAL</v>
          </cell>
        </row>
        <row r="5">
          <cell r="A5">
            <v>166</v>
          </cell>
          <cell r="B5">
            <v>113001000143</v>
          </cell>
          <cell r="C5">
            <v>213001000083</v>
          </cell>
          <cell r="D5">
            <v>9</v>
          </cell>
          <cell r="E5" t="str">
            <v>OFICIAL</v>
          </cell>
        </row>
        <row r="6">
          <cell r="A6">
            <v>182</v>
          </cell>
          <cell r="B6">
            <v>113001000143</v>
          </cell>
          <cell r="C6">
            <v>213001001951</v>
          </cell>
          <cell r="D6">
            <v>9</v>
          </cell>
          <cell r="E6" t="str">
            <v>OFICIAL</v>
          </cell>
        </row>
        <row r="7">
          <cell r="A7">
            <v>915</v>
          </cell>
          <cell r="B7">
            <v>113001000143</v>
          </cell>
          <cell r="C7">
            <v>213001800187</v>
          </cell>
          <cell r="D7">
            <v>9</v>
          </cell>
          <cell r="E7" t="str">
            <v>OFICIAL</v>
          </cell>
        </row>
        <row r="8">
          <cell r="A8">
            <v>5</v>
          </cell>
          <cell r="B8">
            <v>113001000160</v>
          </cell>
          <cell r="C8">
            <v>113001012711</v>
          </cell>
          <cell r="D8">
            <v>11</v>
          </cell>
          <cell r="E8" t="str">
            <v>OFICIAL</v>
          </cell>
        </row>
        <row r="9">
          <cell r="A9">
            <v>11</v>
          </cell>
          <cell r="B9">
            <v>113001000160</v>
          </cell>
          <cell r="C9">
            <v>113001000160</v>
          </cell>
          <cell r="D9">
            <v>11</v>
          </cell>
          <cell r="E9" t="str">
            <v>OFICIAL</v>
          </cell>
        </row>
        <row r="10">
          <cell r="A10">
            <v>102</v>
          </cell>
          <cell r="B10">
            <v>113001000160</v>
          </cell>
          <cell r="C10">
            <v>113001003967</v>
          </cell>
          <cell r="D10">
            <v>11</v>
          </cell>
          <cell r="E10" t="str">
            <v>OFICIAL</v>
          </cell>
        </row>
        <row r="11">
          <cell r="A11">
            <v>18</v>
          </cell>
          <cell r="B11">
            <v>113001000241</v>
          </cell>
          <cell r="C11">
            <v>113001000241</v>
          </cell>
          <cell r="D11">
            <v>18</v>
          </cell>
          <cell r="E11" t="str">
            <v>OFICIAL</v>
          </cell>
        </row>
        <row r="12">
          <cell r="A12">
            <v>22</v>
          </cell>
          <cell r="B12">
            <v>113001000348</v>
          </cell>
          <cell r="C12">
            <v>113001000348</v>
          </cell>
          <cell r="D12">
            <v>22</v>
          </cell>
          <cell r="E12" t="str">
            <v>OFICIAL</v>
          </cell>
        </row>
        <row r="13">
          <cell r="A13">
            <v>24</v>
          </cell>
          <cell r="B13">
            <v>113001000429</v>
          </cell>
          <cell r="C13">
            <v>113001000429</v>
          </cell>
          <cell r="D13">
            <v>24</v>
          </cell>
          <cell r="E13" t="str">
            <v>OFICIAL</v>
          </cell>
        </row>
        <row r="14">
          <cell r="A14">
            <v>67</v>
          </cell>
          <cell r="B14">
            <v>113001000429</v>
          </cell>
          <cell r="C14">
            <v>113001001981</v>
          </cell>
          <cell r="D14">
            <v>24</v>
          </cell>
          <cell r="E14" t="str">
            <v>OFICIAL</v>
          </cell>
        </row>
        <row r="15">
          <cell r="A15">
            <v>25</v>
          </cell>
          <cell r="B15">
            <v>113001000437</v>
          </cell>
          <cell r="C15">
            <v>113001000437</v>
          </cell>
          <cell r="D15">
            <v>25</v>
          </cell>
          <cell r="E15" t="str">
            <v>OFICIAL</v>
          </cell>
        </row>
        <row r="16">
          <cell r="A16">
            <v>30</v>
          </cell>
          <cell r="B16">
            <v>113001000721</v>
          </cell>
          <cell r="C16">
            <v>113001000721</v>
          </cell>
          <cell r="D16">
            <v>30</v>
          </cell>
          <cell r="E16" t="str">
            <v>OFICIAL</v>
          </cell>
        </row>
        <row r="17">
          <cell r="A17">
            <v>31</v>
          </cell>
          <cell r="B17">
            <v>113001000739</v>
          </cell>
          <cell r="C17">
            <v>113001000739</v>
          </cell>
          <cell r="D17">
            <v>31</v>
          </cell>
          <cell r="E17" t="str">
            <v>OFICIAL</v>
          </cell>
        </row>
        <row r="18">
          <cell r="A18">
            <v>76</v>
          </cell>
          <cell r="B18">
            <v>113001000739</v>
          </cell>
          <cell r="C18">
            <v>113001002553</v>
          </cell>
          <cell r="D18">
            <v>31</v>
          </cell>
          <cell r="E18" t="str">
            <v>OFICIAL</v>
          </cell>
        </row>
        <row r="19">
          <cell r="A19">
            <v>137</v>
          </cell>
          <cell r="B19">
            <v>113001000739</v>
          </cell>
          <cell r="C19">
            <v>113001007806</v>
          </cell>
          <cell r="D19">
            <v>31</v>
          </cell>
          <cell r="E19" t="str">
            <v>OFICIAL</v>
          </cell>
        </row>
        <row r="20">
          <cell r="A20">
            <v>145</v>
          </cell>
          <cell r="B20">
            <v>113001000739</v>
          </cell>
          <cell r="C20">
            <v>113001008217</v>
          </cell>
          <cell r="D20">
            <v>31</v>
          </cell>
          <cell r="E20" t="str">
            <v>OFICIAL</v>
          </cell>
        </row>
        <row r="21">
          <cell r="A21">
            <v>32</v>
          </cell>
          <cell r="B21">
            <v>113001000771</v>
          </cell>
          <cell r="C21">
            <v>113001000771</v>
          </cell>
          <cell r="D21">
            <v>32</v>
          </cell>
          <cell r="E21" t="str">
            <v>OFICIAL</v>
          </cell>
        </row>
        <row r="22">
          <cell r="A22">
            <v>200</v>
          </cell>
          <cell r="B22">
            <v>113001000771</v>
          </cell>
          <cell r="C22">
            <v>113001000275</v>
          </cell>
          <cell r="D22">
            <v>32</v>
          </cell>
          <cell r="E22" t="str">
            <v>OFICIAL</v>
          </cell>
        </row>
        <row r="23">
          <cell r="A23">
            <v>33</v>
          </cell>
          <cell r="B23">
            <v>113001000852</v>
          </cell>
          <cell r="C23">
            <v>113001000798</v>
          </cell>
          <cell r="D23">
            <v>36</v>
          </cell>
          <cell r="E23" t="str">
            <v>OFICIAL</v>
          </cell>
        </row>
        <row r="24">
          <cell r="A24">
            <v>35</v>
          </cell>
          <cell r="B24">
            <v>113001000852</v>
          </cell>
          <cell r="C24">
            <v>113001000836</v>
          </cell>
          <cell r="D24">
            <v>36</v>
          </cell>
          <cell r="E24" t="str">
            <v>OFICIAL</v>
          </cell>
        </row>
        <row r="25">
          <cell r="A25">
            <v>36</v>
          </cell>
          <cell r="B25">
            <v>113001000852</v>
          </cell>
          <cell r="C25">
            <v>113001000852</v>
          </cell>
          <cell r="D25">
            <v>36</v>
          </cell>
          <cell r="E25" t="str">
            <v>OFICIAL</v>
          </cell>
        </row>
        <row r="26">
          <cell r="A26">
            <v>86</v>
          </cell>
          <cell r="B26">
            <v>113001000852</v>
          </cell>
          <cell r="C26">
            <v>113001002871</v>
          </cell>
          <cell r="D26">
            <v>36</v>
          </cell>
          <cell r="E26" t="str">
            <v>OFICIAL</v>
          </cell>
        </row>
        <row r="27">
          <cell r="A27">
            <v>12</v>
          </cell>
          <cell r="B27">
            <v>113001000879</v>
          </cell>
          <cell r="C27">
            <v>113001000178</v>
          </cell>
          <cell r="D27">
            <v>37</v>
          </cell>
          <cell r="E27" t="str">
            <v>OFICIAL</v>
          </cell>
        </row>
        <row r="28">
          <cell r="A28">
            <v>13</v>
          </cell>
          <cell r="B28">
            <v>113001000879</v>
          </cell>
          <cell r="C28">
            <v>113001000186</v>
          </cell>
          <cell r="D28">
            <v>37</v>
          </cell>
          <cell r="E28" t="str">
            <v>OFICIAL</v>
          </cell>
        </row>
        <row r="29">
          <cell r="A29">
            <v>15</v>
          </cell>
          <cell r="B29">
            <v>113001000879</v>
          </cell>
          <cell r="C29">
            <v>113001000208</v>
          </cell>
          <cell r="D29">
            <v>37</v>
          </cell>
          <cell r="E29" t="str">
            <v>OFICIAL</v>
          </cell>
        </row>
        <row r="30">
          <cell r="A30">
            <v>37</v>
          </cell>
          <cell r="B30">
            <v>113001000879</v>
          </cell>
          <cell r="C30">
            <v>113001000879</v>
          </cell>
          <cell r="D30">
            <v>37</v>
          </cell>
          <cell r="E30" t="str">
            <v>OFICIAL</v>
          </cell>
        </row>
        <row r="31">
          <cell r="A31">
            <v>38</v>
          </cell>
          <cell r="B31">
            <v>113001001336</v>
          </cell>
          <cell r="C31">
            <v>113001001336</v>
          </cell>
          <cell r="D31">
            <v>38</v>
          </cell>
          <cell r="E31" t="str">
            <v>OFICIAL</v>
          </cell>
        </row>
        <row r="32">
          <cell r="A32">
            <v>42</v>
          </cell>
          <cell r="B32">
            <v>113001001450</v>
          </cell>
          <cell r="C32">
            <v>113001001450</v>
          </cell>
          <cell r="D32">
            <v>42</v>
          </cell>
          <cell r="E32" t="str">
            <v>OFICIAL</v>
          </cell>
        </row>
        <row r="33">
          <cell r="A33">
            <v>399</v>
          </cell>
          <cell r="B33">
            <v>113001001450</v>
          </cell>
          <cell r="C33">
            <v>313001000118</v>
          </cell>
          <cell r="D33">
            <v>42</v>
          </cell>
          <cell r="E33" t="str">
            <v>OFICIAL</v>
          </cell>
        </row>
        <row r="34">
          <cell r="A34">
            <v>44</v>
          </cell>
          <cell r="B34">
            <v>113001001484</v>
          </cell>
          <cell r="C34">
            <v>113001001484</v>
          </cell>
          <cell r="D34">
            <v>44</v>
          </cell>
          <cell r="E34" t="str">
            <v>OFICIAL</v>
          </cell>
        </row>
        <row r="35">
          <cell r="A35">
            <v>98</v>
          </cell>
          <cell r="B35">
            <v>113001001484</v>
          </cell>
          <cell r="C35">
            <v>113001003754</v>
          </cell>
          <cell r="D35">
            <v>44</v>
          </cell>
          <cell r="E35" t="str">
            <v>OFICIAL</v>
          </cell>
        </row>
        <row r="36">
          <cell r="A36">
            <v>134</v>
          </cell>
          <cell r="B36">
            <v>113001001484</v>
          </cell>
          <cell r="C36">
            <v>113001007709</v>
          </cell>
          <cell r="D36">
            <v>44</v>
          </cell>
          <cell r="E36" t="str">
            <v>OFICIAL</v>
          </cell>
        </row>
        <row r="37">
          <cell r="A37">
            <v>154</v>
          </cell>
          <cell r="B37">
            <v>113001001484</v>
          </cell>
          <cell r="C37">
            <v>113001008926</v>
          </cell>
          <cell r="D37">
            <v>44</v>
          </cell>
          <cell r="E37" t="str">
            <v>OFICIAL</v>
          </cell>
        </row>
        <row r="38">
          <cell r="A38">
            <v>45</v>
          </cell>
          <cell r="B38">
            <v>113001001492</v>
          </cell>
          <cell r="C38">
            <v>113001001492</v>
          </cell>
          <cell r="D38">
            <v>45</v>
          </cell>
          <cell r="E38" t="str">
            <v>OFICIAL</v>
          </cell>
        </row>
        <row r="39">
          <cell r="A39">
            <v>63</v>
          </cell>
          <cell r="B39">
            <v>113001001492</v>
          </cell>
          <cell r="C39">
            <v>113001001786</v>
          </cell>
          <cell r="D39">
            <v>45</v>
          </cell>
          <cell r="E39" t="str">
            <v>OFICIAL</v>
          </cell>
        </row>
        <row r="40">
          <cell r="A40">
            <v>126</v>
          </cell>
          <cell r="B40">
            <v>113001001492</v>
          </cell>
          <cell r="C40">
            <v>113001000712</v>
          </cell>
          <cell r="D40">
            <v>45</v>
          </cell>
          <cell r="E40" t="str">
            <v>OFICIAL</v>
          </cell>
        </row>
        <row r="41">
          <cell r="A41">
            <v>146</v>
          </cell>
          <cell r="B41">
            <v>113001001492</v>
          </cell>
          <cell r="C41">
            <v>113001008225</v>
          </cell>
          <cell r="D41">
            <v>45</v>
          </cell>
          <cell r="E41" t="str">
            <v>OFICIAL</v>
          </cell>
        </row>
        <row r="42">
          <cell r="A42">
            <v>50</v>
          </cell>
          <cell r="B42">
            <v>113001001581</v>
          </cell>
          <cell r="C42">
            <v>113001001581</v>
          </cell>
          <cell r="D42">
            <v>50</v>
          </cell>
          <cell r="E42" t="str">
            <v>OFICIAL</v>
          </cell>
        </row>
        <row r="43">
          <cell r="A43">
            <v>58</v>
          </cell>
          <cell r="B43">
            <v>113001001697</v>
          </cell>
          <cell r="C43">
            <v>113001001697</v>
          </cell>
          <cell r="D43">
            <v>58</v>
          </cell>
          <cell r="E43" t="str">
            <v>OFICIAL</v>
          </cell>
        </row>
        <row r="44">
          <cell r="A44">
            <v>88</v>
          </cell>
          <cell r="B44">
            <v>113001001697</v>
          </cell>
          <cell r="C44">
            <v>113001007121</v>
          </cell>
          <cell r="D44">
            <v>58</v>
          </cell>
          <cell r="E44" t="str">
            <v>OFICIAL</v>
          </cell>
        </row>
        <row r="45">
          <cell r="A45">
            <v>59</v>
          </cell>
          <cell r="B45">
            <v>113001001719</v>
          </cell>
          <cell r="C45">
            <v>113001001719</v>
          </cell>
          <cell r="D45">
            <v>59</v>
          </cell>
          <cell r="E45" t="str">
            <v>OFICIAL</v>
          </cell>
        </row>
        <row r="46">
          <cell r="A46">
            <v>123</v>
          </cell>
          <cell r="B46">
            <v>113001001719</v>
          </cell>
          <cell r="C46">
            <v>113001006818</v>
          </cell>
          <cell r="D46">
            <v>59</v>
          </cell>
          <cell r="E46" t="str">
            <v>OFICIAL</v>
          </cell>
        </row>
        <row r="47">
          <cell r="A47">
            <v>144</v>
          </cell>
          <cell r="B47">
            <v>113001001719</v>
          </cell>
          <cell r="C47">
            <v>113001008195</v>
          </cell>
          <cell r="D47">
            <v>59</v>
          </cell>
          <cell r="E47" t="str">
            <v>OFICIAL</v>
          </cell>
        </row>
        <row r="48">
          <cell r="A48">
            <v>53</v>
          </cell>
          <cell r="B48">
            <v>113001001727</v>
          </cell>
          <cell r="C48">
            <v>113001001646</v>
          </cell>
          <cell r="D48">
            <v>60</v>
          </cell>
          <cell r="E48" t="str">
            <v>OFICIAL</v>
          </cell>
        </row>
        <row r="49">
          <cell r="A49">
            <v>60</v>
          </cell>
          <cell r="B49">
            <v>113001001727</v>
          </cell>
          <cell r="C49">
            <v>113001001727</v>
          </cell>
          <cell r="D49">
            <v>60</v>
          </cell>
          <cell r="E49" t="str">
            <v>OFICIAL</v>
          </cell>
        </row>
        <row r="50">
          <cell r="A50">
            <v>10</v>
          </cell>
          <cell r="B50">
            <v>113001001816</v>
          </cell>
          <cell r="C50">
            <v>113001000151</v>
          </cell>
          <cell r="D50">
            <v>64</v>
          </cell>
          <cell r="E50" t="str">
            <v>OFICIAL</v>
          </cell>
        </row>
        <row r="51">
          <cell r="A51">
            <v>39</v>
          </cell>
          <cell r="B51">
            <v>113001001816</v>
          </cell>
          <cell r="C51">
            <v>113001001352</v>
          </cell>
          <cell r="D51">
            <v>64</v>
          </cell>
          <cell r="E51" t="str">
            <v>OFICIAL</v>
          </cell>
        </row>
        <row r="52">
          <cell r="A52">
            <v>64</v>
          </cell>
          <cell r="B52">
            <v>113001001816</v>
          </cell>
          <cell r="C52">
            <v>113001001816</v>
          </cell>
          <cell r="D52">
            <v>64</v>
          </cell>
          <cell r="E52" t="str">
            <v>OFICIAL</v>
          </cell>
        </row>
        <row r="53">
          <cell r="A53">
            <v>72</v>
          </cell>
          <cell r="B53">
            <v>113001001816</v>
          </cell>
          <cell r="C53">
            <v>113001002162</v>
          </cell>
          <cell r="D53">
            <v>64</v>
          </cell>
          <cell r="E53" t="str">
            <v>OFICIAL</v>
          </cell>
        </row>
        <row r="54">
          <cell r="A54">
            <v>66</v>
          </cell>
          <cell r="B54">
            <v>113001001972</v>
          </cell>
          <cell r="C54">
            <v>113001001972</v>
          </cell>
          <cell r="D54">
            <v>66</v>
          </cell>
          <cell r="E54" t="str">
            <v>OFICIAL</v>
          </cell>
        </row>
        <row r="55">
          <cell r="A55">
            <v>49</v>
          </cell>
          <cell r="B55">
            <v>113001002057</v>
          </cell>
          <cell r="C55">
            <v>113001001573</v>
          </cell>
          <cell r="D55">
            <v>68</v>
          </cell>
          <cell r="E55" t="str">
            <v>OFICIAL</v>
          </cell>
        </row>
        <row r="56">
          <cell r="A56">
            <v>51</v>
          </cell>
          <cell r="B56">
            <v>113001002057</v>
          </cell>
          <cell r="C56">
            <v>113001001590</v>
          </cell>
          <cell r="D56">
            <v>68</v>
          </cell>
          <cell r="E56" t="str">
            <v>OFICIAL</v>
          </cell>
        </row>
        <row r="57">
          <cell r="A57">
            <v>68</v>
          </cell>
          <cell r="B57">
            <v>113001002057</v>
          </cell>
          <cell r="C57">
            <v>113001002057</v>
          </cell>
          <cell r="D57">
            <v>68</v>
          </cell>
          <cell r="E57" t="str">
            <v>OFICIAL</v>
          </cell>
        </row>
        <row r="58">
          <cell r="A58">
            <v>75</v>
          </cell>
          <cell r="B58">
            <v>113001002057</v>
          </cell>
          <cell r="C58">
            <v>113001002481</v>
          </cell>
          <cell r="D58">
            <v>68</v>
          </cell>
          <cell r="E58" t="str">
            <v>OFICIAL</v>
          </cell>
        </row>
        <row r="59">
          <cell r="A59">
            <v>121</v>
          </cell>
          <cell r="B59">
            <v>113001002057</v>
          </cell>
          <cell r="C59">
            <v>113001027157</v>
          </cell>
          <cell r="D59">
            <v>68</v>
          </cell>
          <cell r="E59" t="str">
            <v>OFICIAL</v>
          </cell>
        </row>
        <row r="60">
          <cell r="A60">
            <v>19</v>
          </cell>
          <cell r="B60">
            <v>113001002120</v>
          </cell>
          <cell r="C60">
            <v>113001000267</v>
          </cell>
          <cell r="D60">
            <v>70</v>
          </cell>
          <cell r="E60" t="str">
            <v>OFICIAL</v>
          </cell>
        </row>
        <row r="61">
          <cell r="A61">
            <v>70</v>
          </cell>
          <cell r="B61">
            <v>113001002120</v>
          </cell>
          <cell r="C61">
            <v>113001002120</v>
          </cell>
          <cell r="D61">
            <v>70</v>
          </cell>
          <cell r="E61" t="str">
            <v>OFICIAL</v>
          </cell>
        </row>
        <row r="62">
          <cell r="A62">
            <v>87</v>
          </cell>
          <cell r="B62">
            <v>113001002120</v>
          </cell>
          <cell r="C62">
            <v>113001002880</v>
          </cell>
          <cell r="D62">
            <v>70</v>
          </cell>
          <cell r="E62" t="str">
            <v>OFICIAL</v>
          </cell>
        </row>
        <row r="63">
          <cell r="A63">
            <v>199</v>
          </cell>
          <cell r="B63">
            <v>113001002120</v>
          </cell>
          <cell r="C63">
            <v>213001008084</v>
          </cell>
          <cell r="D63">
            <v>70</v>
          </cell>
          <cell r="E63" t="str">
            <v>OFICIAL</v>
          </cell>
        </row>
        <row r="64">
          <cell r="A64">
            <v>71</v>
          </cell>
          <cell r="B64">
            <v>113001002138</v>
          </cell>
          <cell r="C64">
            <v>113001002138</v>
          </cell>
          <cell r="D64">
            <v>71</v>
          </cell>
          <cell r="E64" t="str">
            <v>OFICIAL</v>
          </cell>
        </row>
        <row r="65">
          <cell r="A65">
            <v>21</v>
          </cell>
          <cell r="B65">
            <v>113001002413</v>
          </cell>
          <cell r="C65">
            <v>113001000313</v>
          </cell>
          <cell r="D65">
            <v>73</v>
          </cell>
          <cell r="E65" t="str">
            <v>OFICIAL</v>
          </cell>
        </row>
        <row r="66">
          <cell r="A66">
            <v>43</v>
          </cell>
          <cell r="B66">
            <v>113001002413</v>
          </cell>
          <cell r="C66">
            <v>113001000101</v>
          </cell>
          <cell r="D66">
            <v>73</v>
          </cell>
          <cell r="E66" t="str">
            <v>OFICIAL</v>
          </cell>
        </row>
        <row r="67">
          <cell r="A67">
            <v>73</v>
          </cell>
          <cell r="B67">
            <v>113001002413</v>
          </cell>
          <cell r="C67">
            <v>113001002413</v>
          </cell>
          <cell r="D67">
            <v>73</v>
          </cell>
          <cell r="E67" t="str">
            <v>OFICIAL</v>
          </cell>
        </row>
        <row r="68">
          <cell r="A68">
            <v>79</v>
          </cell>
          <cell r="B68">
            <v>113001002626</v>
          </cell>
          <cell r="C68">
            <v>113001002626</v>
          </cell>
          <cell r="D68">
            <v>79</v>
          </cell>
          <cell r="E68" t="str">
            <v>OFICIAL</v>
          </cell>
        </row>
        <row r="69">
          <cell r="A69">
            <v>65</v>
          </cell>
          <cell r="B69">
            <v>113001002812</v>
          </cell>
          <cell r="C69">
            <v>113001001964</v>
          </cell>
          <cell r="D69">
            <v>83</v>
          </cell>
          <cell r="E69" t="str">
            <v>OFICIAL</v>
          </cell>
        </row>
        <row r="70">
          <cell r="A70">
            <v>77</v>
          </cell>
          <cell r="B70">
            <v>113001002812</v>
          </cell>
          <cell r="C70">
            <v>113001002596</v>
          </cell>
          <cell r="D70">
            <v>83</v>
          </cell>
          <cell r="E70" t="str">
            <v>OFICIAL</v>
          </cell>
        </row>
        <row r="71">
          <cell r="A71">
            <v>81</v>
          </cell>
          <cell r="B71">
            <v>113001002812</v>
          </cell>
          <cell r="C71">
            <v>113001002651</v>
          </cell>
          <cell r="D71">
            <v>83</v>
          </cell>
          <cell r="E71" t="str">
            <v>OFICIAL</v>
          </cell>
        </row>
        <row r="72">
          <cell r="A72">
            <v>83</v>
          </cell>
          <cell r="B72">
            <v>113001002812</v>
          </cell>
          <cell r="C72">
            <v>113001002812</v>
          </cell>
          <cell r="D72">
            <v>83</v>
          </cell>
          <cell r="E72" t="str">
            <v>OFICIAL</v>
          </cell>
        </row>
        <row r="73">
          <cell r="A73">
            <v>89</v>
          </cell>
          <cell r="B73">
            <v>113001002952</v>
          </cell>
          <cell r="C73">
            <v>113001002952</v>
          </cell>
          <cell r="D73">
            <v>89</v>
          </cell>
          <cell r="E73" t="str">
            <v>OFICIAL</v>
          </cell>
        </row>
        <row r="74">
          <cell r="A74">
            <v>90</v>
          </cell>
          <cell r="B74">
            <v>113001020969</v>
          </cell>
          <cell r="C74">
            <v>113001020969</v>
          </cell>
          <cell r="D74">
            <v>90</v>
          </cell>
          <cell r="E74" t="str">
            <v>OFICIAL</v>
          </cell>
        </row>
        <row r="75">
          <cell r="A75">
            <v>91</v>
          </cell>
          <cell r="B75">
            <v>113001002979</v>
          </cell>
          <cell r="C75">
            <v>113001002979</v>
          </cell>
          <cell r="D75">
            <v>91</v>
          </cell>
          <cell r="E75" t="str">
            <v>OFICIAL</v>
          </cell>
        </row>
        <row r="76">
          <cell r="A76">
            <v>16</v>
          </cell>
          <cell r="B76">
            <v>113001003053</v>
          </cell>
          <cell r="C76">
            <v>113001000224</v>
          </cell>
          <cell r="D76">
            <v>92</v>
          </cell>
          <cell r="E76" t="str">
            <v>OFICIAL</v>
          </cell>
        </row>
        <row r="77">
          <cell r="A77">
            <v>92</v>
          </cell>
          <cell r="B77">
            <v>113001003053</v>
          </cell>
          <cell r="C77">
            <v>113001003053</v>
          </cell>
          <cell r="D77">
            <v>92</v>
          </cell>
          <cell r="E77" t="str">
            <v>OFICIAL</v>
          </cell>
        </row>
        <row r="78">
          <cell r="A78">
            <v>101</v>
          </cell>
          <cell r="B78">
            <v>113001003053</v>
          </cell>
          <cell r="C78">
            <v>113001003797</v>
          </cell>
          <cell r="D78">
            <v>92</v>
          </cell>
          <cell r="E78" t="str">
            <v>OFICIAL</v>
          </cell>
        </row>
        <row r="79">
          <cell r="A79">
            <v>128</v>
          </cell>
          <cell r="B79">
            <v>113001003053</v>
          </cell>
          <cell r="C79">
            <v>113001007083</v>
          </cell>
          <cell r="D79">
            <v>92</v>
          </cell>
          <cell r="E79" t="str">
            <v>OFICIAL</v>
          </cell>
        </row>
        <row r="80">
          <cell r="A80">
            <v>93</v>
          </cell>
          <cell r="B80">
            <v>113001003061</v>
          </cell>
          <cell r="C80">
            <v>113001003061</v>
          </cell>
          <cell r="D80">
            <v>93</v>
          </cell>
          <cell r="E80" t="str">
            <v>OFICIAL</v>
          </cell>
        </row>
        <row r="81">
          <cell r="A81">
            <v>34</v>
          </cell>
          <cell r="B81">
            <v>113001003126</v>
          </cell>
          <cell r="C81">
            <v>113001000810</v>
          </cell>
          <cell r="D81">
            <v>94</v>
          </cell>
          <cell r="E81" t="str">
            <v>OFICIAL</v>
          </cell>
        </row>
        <row r="82">
          <cell r="A82">
            <v>94</v>
          </cell>
          <cell r="B82">
            <v>113001003126</v>
          </cell>
          <cell r="C82">
            <v>113001003126</v>
          </cell>
          <cell r="D82">
            <v>94</v>
          </cell>
          <cell r="E82" t="str">
            <v>OFICIAL</v>
          </cell>
        </row>
        <row r="83">
          <cell r="A83">
            <v>97</v>
          </cell>
          <cell r="B83">
            <v>113001003274</v>
          </cell>
          <cell r="C83">
            <v>113001003274</v>
          </cell>
          <cell r="D83">
            <v>97</v>
          </cell>
          <cell r="E83" t="str">
            <v>OFICIAL</v>
          </cell>
        </row>
        <row r="84">
          <cell r="A84">
            <v>115</v>
          </cell>
          <cell r="B84">
            <v>113001003274</v>
          </cell>
          <cell r="C84">
            <v>113001005757</v>
          </cell>
          <cell r="D84">
            <v>97</v>
          </cell>
          <cell r="E84" t="str">
            <v>OFICIAL</v>
          </cell>
        </row>
        <row r="85">
          <cell r="A85">
            <v>124</v>
          </cell>
          <cell r="B85">
            <v>113001003274</v>
          </cell>
          <cell r="C85">
            <v>113001006826</v>
          </cell>
          <cell r="D85">
            <v>97</v>
          </cell>
          <cell r="E85" t="str">
            <v>OFICIAL</v>
          </cell>
        </row>
        <row r="86">
          <cell r="A86">
            <v>99</v>
          </cell>
          <cell r="B86">
            <v>113001003771</v>
          </cell>
          <cell r="C86">
            <v>113001003771</v>
          </cell>
          <cell r="D86">
            <v>99</v>
          </cell>
          <cell r="E86" t="str">
            <v>OFICIAL</v>
          </cell>
        </row>
        <row r="87">
          <cell r="A87">
            <v>110</v>
          </cell>
          <cell r="B87">
            <v>113001003771</v>
          </cell>
          <cell r="C87">
            <v>113001005200</v>
          </cell>
          <cell r="D87">
            <v>99</v>
          </cell>
          <cell r="E87" t="str">
            <v>OFICIAL</v>
          </cell>
        </row>
        <row r="88">
          <cell r="A88">
            <v>116</v>
          </cell>
          <cell r="B88">
            <v>113001003771</v>
          </cell>
          <cell r="C88">
            <v>113001006010</v>
          </cell>
          <cell r="D88">
            <v>99</v>
          </cell>
          <cell r="E88" t="str">
            <v>OFICIAL</v>
          </cell>
        </row>
        <row r="89">
          <cell r="A89">
            <v>104</v>
          </cell>
          <cell r="B89">
            <v>113001004149</v>
          </cell>
          <cell r="C89">
            <v>113001004149</v>
          </cell>
          <cell r="D89">
            <v>104</v>
          </cell>
          <cell r="E89" t="str">
            <v>OFICIAL</v>
          </cell>
        </row>
        <row r="90">
          <cell r="A90">
            <v>368</v>
          </cell>
          <cell r="B90">
            <v>113001004149</v>
          </cell>
          <cell r="C90">
            <v>313001008569</v>
          </cell>
          <cell r="D90">
            <v>104</v>
          </cell>
          <cell r="E90" t="str">
            <v>OFICIAL</v>
          </cell>
        </row>
        <row r="91">
          <cell r="A91">
            <v>924</v>
          </cell>
          <cell r="B91">
            <v>113001800212</v>
          </cell>
          <cell r="C91">
            <v>113001800212</v>
          </cell>
          <cell r="D91">
            <v>104</v>
          </cell>
          <cell r="E91" t="str">
            <v>OFICIAL</v>
          </cell>
        </row>
        <row r="92">
          <cell r="A92">
            <v>105</v>
          </cell>
          <cell r="B92">
            <v>113001008284</v>
          </cell>
          <cell r="C92">
            <v>113001008284</v>
          </cell>
          <cell r="D92">
            <v>105</v>
          </cell>
          <cell r="E92" t="str">
            <v>OFICIAL</v>
          </cell>
        </row>
        <row r="93">
          <cell r="A93">
            <v>54</v>
          </cell>
          <cell r="B93">
            <v>113001004254</v>
          </cell>
          <cell r="C93">
            <v>113001001654</v>
          </cell>
          <cell r="D93">
            <v>106</v>
          </cell>
          <cell r="E93" t="str">
            <v>OFICIAL</v>
          </cell>
        </row>
        <row r="94">
          <cell r="A94">
            <v>106</v>
          </cell>
          <cell r="B94">
            <v>113001004254</v>
          </cell>
          <cell r="C94">
            <v>113001004254</v>
          </cell>
          <cell r="D94">
            <v>106</v>
          </cell>
          <cell r="E94" t="str">
            <v>OFICIAL</v>
          </cell>
        </row>
        <row r="95">
          <cell r="A95">
            <v>129</v>
          </cell>
          <cell r="B95">
            <v>113001004254</v>
          </cell>
          <cell r="C95">
            <v>113001007113</v>
          </cell>
          <cell r="D95">
            <v>106</v>
          </cell>
          <cell r="E95" t="str">
            <v>OFICIAL</v>
          </cell>
        </row>
        <row r="96">
          <cell r="A96">
            <v>100</v>
          </cell>
          <cell r="B96">
            <v>113001004289</v>
          </cell>
          <cell r="C96">
            <v>113001003789</v>
          </cell>
          <cell r="D96">
            <v>107</v>
          </cell>
          <cell r="E96" t="str">
            <v>OFICIAL</v>
          </cell>
        </row>
        <row r="97">
          <cell r="A97">
            <v>107</v>
          </cell>
          <cell r="B97">
            <v>113001004289</v>
          </cell>
          <cell r="C97">
            <v>113001004289</v>
          </cell>
          <cell r="D97">
            <v>107</v>
          </cell>
          <cell r="E97" t="str">
            <v>OFICIAL</v>
          </cell>
        </row>
        <row r="98">
          <cell r="A98">
            <v>111</v>
          </cell>
          <cell r="B98">
            <v>113001005358</v>
          </cell>
          <cell r="C98">
            <v>113001005358</v>
          </cell>
          <cell r="D98">
            <v>111</v>
          </cell>
          <cell r="E98" t="str">
            <v>OFICIAL</v>
          </cell>
        </row>
        <row r="99">
          <cell r="A99">
            <v>26</v>
          </cell>
          <cell r="B99">
            <v>113001005374</v>
          </cell>
          <cell r="C99">
            <v>113001000674</v>
          </cell>
          <cell r="D99">
            <v>112</v>
          </cell>
          <cell r="E99" t="str">
            <v>OFICIAL</v>
          </cell>
        </row>
        <row r="100">
          <cell r="A100">
            <v>80</v>
          </cell>
          <cell r="B100">
            <v>113001005374</v>
          </cell>
          <cell r="C100">
            <v>113001002642</v>
          </cell>
          <cell r="D100">
            <v>112</v>
          </cell>
          <cell r="E100" t="str">
            <v>OFICIAL</v>
          </cell>
        </row>
        <row r="101">
          <cell r="A101">
            <v>112</v>
          </cell>
          <cell r="B101">
            <v>113001005374</v>
          </cell>
          <cell r="C101">
            <v>113001005374</v>
          </cell>
          <cell r="D101">
            <v>112</v>
          </cell>
          <cell r="E101" t="str">
            <v>OFICIAL</v>
          </cell>
        </row>
        <row r="102">
          <cell r="A102">
            <v>163</v>
          </cell>
          <cell r="B102">
            <v>113001005374</v>
          </cell>
          <cell r="C102">
            <v>113001012559</v>
          </cell>
          <cell r="D102">
            <v>112</v>
          </cell>
          <cell r="E102" t="str">
            <v>OFICIAL</v>
          </cell>
        </row>
        <row r="103">
          <cell r="A103">
            <v>103</v>
          </cell>
          <cell r="B103">
            <v>113001005544</v>
          </cell>
          <cell r="C103">
            <v>113001004041</v>
          </cell>
          <cell r="D103">
            <v>113</v>
          </cell>
          <cell r="E103" t="str">
            <v>OFICIAL</v>
          </cell>
        </row>
        <row r="104">
          <cell r="A104">
            <v>113</v>
          </cell>
          <cell r="B104">
            <v>113001005544</v>
          </cell>
          <cell r="C104">
            <v>113001005544</v>
          </cell>
          <cell r="D104">
            <v>113</v>
          </cell>
          <cell r="E104" t="str">
            <v>OFICIAL</v>
          </cell>
        </row>
        <row r="105">
          <cell r="A105">
            <v>120</v>
          </cell>
          <cell r="B105">
            <v>113001006711</v>
          </cell>
          <cell r="C105">
            <v>113001006711</v>
          </cell>
          <cell r="D105">
            <v>120</v>
          </cell>
          <cell r="E105" t="str">
            <v>OFICIAL</v>
          </cell>
        </row>
        <row r="106">
          <cell r="A106">
            <v>122</v>
          </cell>
          <cell r="B106">
            <v>113001006800</v>
          </cell>
          <cell r="C106">
            <v>113001006800</v>
          </cell>
          <cell r="D106">
            <v>122</v>
          </cell>
          <cell r="E106" t="str">
            <v>OFICIAL</v>
          </cell>
        </row>
        <row r="107">
          <cell r="A107">
            <v>133</v>
          </cell>
          <cell r="B107">
            <v>113001006800</v>
          </cell>
          <cell r="C107">
            <v>113001007563</v>
          </cell>
          <cell r="D107">
            <v>122</v>
          </cell>
          <cell r="E107" t="str">
            <v>OFICIAL</v>
          </cell>
        </row>
        <row r="108">
          <cell r="A108">
            <v>131</v>
          </cell>
          <cell r="B108">
            <v>113001007199</v>
          </cell>
          <cell r="C108">
            <v>113001007199</v>
          </cell>
          <cell r="D108">
            <v>131</v>
          </cell>
          <cell r="E108" t="str">
            <v>OFICIAL</v>
          </cell>
        </row>
        <row r="109">
          <cell r="A109">
            <v>661</v>
          </cell>
          <cell r="B109">
            <v>113001007199</v>
          </cell>
          <cell r="C109">
            <v>113001028935</v>
          </cell>
          <cell r="D109">
            <v>131</v>
          </cell>
          <cell r="E109" t="str">
            <v>OFICIAL</v>
          </cell>
        </row>
        <row r="110">
          <cell r="A110">
            <v>139</v>
          </cell>
          <cell r="B110">
            <v>113001007857</v>
          </cell>
          <cell r="C110">
            <v>113001007857</v>
          </cell>
          <cell r="D110">
            <v>139</v>
          </cell>
          <cell r="E110" t="str">
            <v>OFICIAL</v>
          </cell>
        </row>
        <row r="111">
          <cell r="A111">
            <v>148</v>
          </cell>
          <cell r="B111">
            <v>113001008268</v>
          </cell>
          <cell r="C111">
            <v>113001008268</v>
          </cell>
          <cell r="D111">
            <v>148</v>
          </cell>
          <cell r="E111" t="str">
            <v>OFICIAL</v>
          </cell>
        </row>
        <row r="112">
          <cell r="A112">
            <v>149</v>
          </cell>
          <cell r="B112">
            <v>113001008276</v>
          </cell>
          <cell r="C112">
            <v>113001008276</v>
          </cell>
          <cell r="D112">
            <v>149</v>
          </cell>
          <cell r="E112" t="str">
            <v>OFICIAL</v>
          </cell>
        </row>
        <row r="113">
          <cell r="A113">
            <v>153</v>
          </cell>
          <cell r="B113">
            <v>113001000259</v>
          </cell>
          <cell r="C113">
            <v>113001000259</v>
          </cell>
          <cell r="D113">
            <v>153</v>
          </cell>
          <cell r="E113" t="str">
            <v>OFICIAL</v>
          </cell>
        </row>
        <row r="114">
          <cell r="A114">
            <v>156</v>
          </cell>
          <cell r="B114">
            <v>113001009281</v>
          </cell>
          <cell r="C114">
            <v>113001009281</v>
          </cell>
          <cell r="D114">
            <v>156</v>
          </cell>
          <cell r="E114" t="str">
            <v>OFICIAL</v>
          </cell>
        </row>
        <row r="115">
          <cell r="A115">
            <v>159</v>
          </cell>
          <cell r="B115">
            <v>113001012427</v>
          </cell>
          <cell r="C115">
            <v>113001012427</v>
          </cell>
          <cell r="D115">
            <v>159</v>
          </cell>
          <cell r="E115" t="str">
            <v>OFICIAL</v>
          </cell>
        </row>
        <row r="116">
          <cell r="A116">
            <v>95</v>
          </cell>
          <cell r="B116">
            <v>113001012508</v>
          </cell>
          <cell r="C116">
            <v>113001003151</v>
          </cell>
          <cell r="D116">
            <v>162</v>
          </cell>
          <cell r="E116" t="str">
            <v>OFICIAL</v>
          </cell>
        </row>
        <row r="117">
          <cell r="A117">
            <v>162</v>
          </cell>
          <cell r="B117">
            <v>113001012508</v>
          </cell>
          <cell r="C117">
            <v>113001012508</v>
          </cell>
          <cell r="D117">
            <v>162</v>
          </cell>
          <cell r="E117" t="str">
            <v>OFICIAL</v>
          </cell>
        </row>
        <row r="118">
          <cell r="A118">
            <v>165</v>
          </cell>
          <cell r="B118">
            <v>213001000075</v>
          </cell>
          <cell r="C118">
            <v>213001000075</v>
          </cell>
          <cell r="D118">
            <v>165</v>
          </cell>
          <cell r="E118" t="str">
            <v>OFICIAL</v>
          </cell>
        </row>
        <row r="119">
          <cell r="A119">
            <v>167</v>
          </cell>
          <cell r="B119">
            <v>213001000091</v>
          </cell>
          <cell r="C119">
            <v>213001000091</v>
          </cell>
          <cell r="D119">
            <v>167</v>
          </cell>
          <cell r="E119" t="str">
            <v>OFICIAL</v>
          </cell>
        </row>
        <row r="120">
          <cell r="A120">
            <v>168</v>
          </cell>
          <cell r="B120">
            <v>213001000059</v>
          </cell>
          <cell r="C120">
            <v>213001000059</v>
          </cell>
          <cell r="D120">
            <v>168</v>
          </cell>
          <cell r="E120" t="str">
            <v>OFICIAL</v>
          </cell>
        </row>
        <row r="121">
          <cell r="A121">
            <v>170</v>
          </cell>
          <cell r="B121">
            <v>213001000245</v>
          </cell>
          <cell r="C121">
            <v>213001000245</v>
          </cell>
          <cell r="D121">
            <v>170</v>
          </cell>
          <cell r="E121" t="str">
            <v>OFICIAL</v>
          </cell>
        </row>
        <row r="122">
          <cell r="A122">
            <v>173</v>
          </cell>
          <cell r="B122">
            <v>213001001250</v>
          </cell>
          <cell r="C122">
            <v>213001001250</v>
          </cell>
          <cell r="D122">
            <v>173</v>
          </cell>
          <cell r="E122" t="str">
            <v>OFICIAL</v>
          </cell>
        </row>
        <row r="123">
          <cell r="A123">
            <v>175</v>
          </cell>
          <cell r="B123">
            <v>213001001250</v>
          </cell>
          <cell r="C123">
            <v>213001001276</v>
          </cell>
          <cell r="D123">
            <v>173</v>
          </cell>
          <cell r="E123" t="str">
            <v>OFICIAL</v>
          </cell>
        </row>
        <row r="124">
          <cell r="A124">
            <v>176</v>
          </cell>
          <cell r="B124">
            <v>213001001292</v>
          </cell>
          <cell r="C124">
            <v>213001001292</v>
          </cell>
          <cell r="D124">
            <v>176</v>
          </cell>
          <cell r="E124" t="str">
            <v>OFICIAL</v>
          </cell>
        </row>
        <row r="125">
          <cell r="A125">
            <v>177</v>
          </cell>
          <cell r="B125">
            <v>213001001306</v>
          </cell>
          <cell r="C125">
            <v>213001001306</v>
          </cell>
          <cell r="D125">
            <v>177</v>
          </cell>
          <cell r="E125" t="str">
            <v>OFICIAL</v>
          </cell>
        </row>
        <row r="126">
          <cell r="A126">
            <v>179</v>
          </cell>
          <cell r="B126">
            <v>213001001632</v>
          </cell>
          <cell r="C126">
            <v>213001001632</v>
          </cell>
          <cell r="D126">
            <v>179</v>
          </cell>
          <cell r="E126" t="str">
            <v>OFICIAL</v>
          </cell>
        </row>
        <row r="127">
          <cell r="A127">
            <v>195</v>
          </cell>
          <cell r="B127">
            <v>213001001632</v>
          </cell>
          <cell r="C127">
            <v>213001007550</v>
          </cell>
          <cell r="D127">
            <v>179</v>
          </cell>
          <cell r="E127" t="str">
            <v>OFICIAL</v>
          </cell>
        </row>
        <row r="128">
          <cell r="A128">
            <v>180</v>
          </cell>
          <cell r="B128">
            <v>213001001900</v>
          </cell>
          <cell r="C128">
            <v>213001001900</v>
          </cell>
          <cell r="D128">
            <v>180</v>
          </cell>
          <cell r="E128" t="str">
            <v>OFICIAL</v>
          </cell>
        </row>
        <row r="129">
          <cell r="A129">
            <v>183</v>
          </cell>
          <cell r="B129">
            <v>213001002531</v>
          </cell>
          <cell r="C129">
            <v>213001002531</v>
          </cell>
          <cell r="D129">
            <v>183</v>
          </cell>
          <cell r="E129" t="str">
            <v>OFICIAL</v>
          </cell>
        </row>
        <row r="130">
          <cell r="A130">
            <v>184</v>
          </cell>
          <cell r="B130">
            <v>213001002809</v>
          </cell>
          <cell r="C130">
            <v>213001002809</v>
          </cell>
          <cell r="D130">
            <v>184</v>
          </cell>
          <cell r="E130" t="str">
            <v>OFICIAL</v>
          </cell>
        </row>
        <row r="131">
          <cell r="A131">
            <v>194</v>
          </cell>
          <cell r="B131">
            <v>213001002809</v>
          </cell>
          <cell r="C131">
            <v>213001007541</v>
          </cell>
          <cell r="D131">
            <v>184</v>
          </cell>
          <cell r="E131" t="str">
            <v>OFICIAL</v>
          </cell>
        </row>
        <row r="132">
          <cell r="A132">
            <v>736</v>
          </cell>
          <cell r="B132">
            <v>213001002809</v>
          </cell>
          <cell r="C132">
            <v>213001030233</v>
          </cell>
          <cell r="D132">
            <v>184</v>
          </cell>
          <cell r="E132" t="str">
            <v>OFICIAL</v>
          </cell>
        </row>
        <row r="133">
          <cell r="A133">
            <v>737</v>
          </cell>
          <cell r="B133">
            <v>213001002809</v>
          </cell>
          <cell r="C133">
            <v>213001030225</v>
          </cell>
          <cell r="D133">
            <v>184</v>
          </cell>
          <cell r="E133" t="str">
            <v>OFICIAL</v>
          </cell>
        </row>
        <row r="134">
          <cell r="A134">
            <v>886</v>
          </cell>
          <cell r="B134">
            <v>213001002809</v>
          </cell>
          <cell r="C134">
            <v>213001030241</v>
          </cell>
          <cell r="D134">
            <v>184</v>
          </cell>
          <cell r="E134" t="str">
            <v>OFICIAL</v>
          </cell>
        </row>
        <row r="135">
          <cell r="A135">
            <v>185</v>
          </cell>
          <cell r="B135">
            <v>213001002949</v>
          </cell>
          <cell r="C135">
            <v>213001002949</v>
          </cell>
          <cell r="D135">
            <v>185</v>
          </cell>
          <cell r="E135" t="str">
            <v>OFICIAL</v>
          </cell>
        </row>
        <row r="136">
          <cell r="A136">
            <v>186</v>
          </cell>
          <cell r="B136">
            <v>213001001942</v>
          </cell>
          <cell r="C136">
            <v>213001001942</v>
          </cell>
          <cell r="D136">
            <v>186</v>
          </cell>
          <cell r="E136" t="str">
            <v>OFICIAL</v>
          </cell>
        </row>
        <row r="137">
          <cell r="A137">
            <v>189</v>
          </cell>
          <cell r="B137">
            <v>213001027020</v>
          </cell>
          <cell r="C137">
            <v>213001027020</v>
          </cell>
          <cell r="D137">
            <v>189</v>
          </cell>
          <cell r="E137" t="str">
            <v>OFICIAL</v>
          </cell>
        </row>
        <row r="138">
          <cell r="A138">
            <v>117</v>
          </cell>
          <cell r="B138">
            <v>213001007231</v>
          </cell>
          <cell r="C138">
            <v>113001006133</v>
          </cell>
          <cell r="D138">
            <v>190</v>
          </cell>
          <cell r="E138" t="str">
            <v>OFICIAL</v>
          </cell>
        </row>
        <row r="139">
          <cell r="A139">
            <v>174</v>
          </cell>
          <cell r="B139">
            <v>213001007231</v>
          </cell>
          <cell r="C139">
            <v>213001001268</v>
          </cell>
          <cell r="D139">
            <v>190</v>
          </cell>
          <cell r="E139" t="str">
            <v>OFICIAL</v>
          </cell>
        </row>
        <row r="140">
          <cell r="A140">
            <v>178</v>
          </cell>
          <cell r="B140">
            <v>213001007231</v>
          </cell>
          <cell r="C140">
            <v>213001001501</v>
          </cell>
          <cell r="D140">
            <v>190</v>
          </cell>
          <cell r="E140" t="str">
            <v>OFICIAL</v>
          </cell>
        </row>
        <row r="141">
          <cell r="A141">
            <v>188</v>
          </cell>
          <cell r="B141">
            <v>213001007231</v>
          </cell>
          <cell r="C141">
            <v>213001004313</v>
          </cell>
          <cell r="D141">
            <v>190</v>
          </cell>
          <cell r="E141" t="str">
            <v>OFICIAL</v>
          </cell>
        </row>
        <row r="142">
          <cell r="A142">
            <v>190</v>
          </cell>
          <cell r="B142">
            <v>213001007231</v>
          </cell>
          <cell r="C142">
            <v>213001007231</v>
          </cell>
          <cell r="D142">
            <v>190</v>
          </cell>
          <cell r="E142" t="str">
            <v>OFICIAL</v>
          </cell>
        </row>
        <row r="143">
          <cell r="A143">
            <v>191</v>
          </cell>
          <cell r="B143">
            <v>213001007401</v>
          </cell>
          <cell r="C143">
            <v>213001007401</v>
          </cell>
          <cell r="D143">
            <v>191</v>
          </cell>
          <cell r="E143" t="str">
            <v>OFICIAL</v>
          </cell>
        </row>
        <row r="144">
          <cell r="A144">
            <v>192</v>
          </cell>
          <cell r="B144">
            <v>313001005225</v>
          </cell>
          <cell r="C144">
            <v>313001005225</v>
          </cell>
          <cell r="D144">
            <v>192</v>
          </cell>
          <cell r="E144" t="str">
            <v>OFICIAL</v>
          </cell>
        </row>
        <row r="145">
          <cell r="A145">
            <v>204</v>
          </cell>
          <cell r="B145">
            <v>313001005225</v>
          </cell>
          <cell r="C145">
            <v>213001012391</v>
          </cell>
          <cell r="D145">
            <v>192</v>
          </cell>
          <cell r="E145" t="str">
            <v>OFICIAL</v>
          </cell>
        </row>
        <row r="146">
          <cell r="A146">
            <v>169</v>
          </cell>
          <cell r="B146">
            <v>213001007533</v>
          </cell>
          <cell r="C146">
            <v>213001000211</v>
          </cell>
          <cell r="D146">
            <v>193</v>
          </cell>
          <cell r="E146" t="str">
            <v>OFICIAL</v>
          </cell>
        </row>
        <row r="147">
          <cell r="A147">
            <v>187</v>
          </cell>
          <cell r="B147">
            <v>213001007533</v>
          </cell>
          <cell r="C147">
            <v>213001000164</v>
          </cell>
          <cell r="D147">
            <v>193</v>
          </cell>
          <cell r="E147" t="str">
            <v>OFICIAL</v>
          </cell>
        </row>
        <row r="148">
          <cell r="A148">
            <v>193</v>
          </cell>
          <cell r="B148">
            <v>213001007533</v>
          </cell>
          <cell r="C148">
            <v>213001007533</v>
          </cell>
          <cell r="D148">
            <v>193</v>
          </cell>
          <cell r="E148" t="str">
            <v>OFICIAL</v>
          </cell>
        </row>
        <row r="149">
          <cell r="A149">
            <v>147</v>
          </cell>
          <cell r="B149">
            <v>213001007797</v>
          </cell>
          <cell r="C149">
            <v>113001008241</v>
          </cell>
          <cell r="D149">
            <v>197</v>
          </cell>
          <cell r="E149" t="str">
            <v>OFICIAL</v>
          </cell>
        </row>
        <row r="150">
          <cell r="A150">
            <v>164</v>
          </cell>
          <cell r="B150">
            <v>213001007797</v>
          </cell>
          <cell r="C150">
            <v>113001002839</v>
          </cell>
          <cell r="D150">
            <v>197</v>
          </cell>
          <cell r="E150" t="str">
            <v>OFICIAL</v>
          </cell>
        </row>
        <row r="151">
          <cell r="A151">
            <v>197</v>
          </cell>
          <cell r="B151">
            <v>213001007797</v>
          </cell>
          <cell r="C151">
            <v>213001007797</v>
          </cell>
          <cell r="D151">
            <v>197</v>
          </cell>
          <cell r="E151" t="str">
            <v>OFICIAL</v>
          </cell>
        </row>
        <row r="152">
          <cell r="A152">
            <v>198</v>
          </cell>
          <cell r="B152">
            <v>113001000321</v>
          </cell>
          <cell r="C152">
            <v>113001000321</v>
          </cell>
          <cell r="D152">
            <v>198</v>
          </cell>
          <cell r="E152" t="str">
            <v>OFICIAL</v>
          </cell>
        </row>
        <row r="153">
          <cell r="A153">
            <v>202</v>
          </cell>
          <cell r="B153">
            <v>213001009048</v>
          </cell>
          <cell r="C153">
            <v>213001009048</v>
          </cell>
          <cell r="D153">
            <v>202</v>
          </cell>
          <cell r="E153" t="str">
            <v>OFICIAL</v>
          </cell>
        </row>
        <row r="154">
          <cell r="A154">
            <v>203</v>
          </cell>
          <cell r="B154">
            <v>213001009056</v>
          </cell>
          <cell r="C154">
            <v>213001009056</v>
          </cell>
          <cell r="D154">
            <v>203</v>
          </cell>
          <cell r="E154" t="str">
            <v>OFICIAL</v>
          </cell>
        </row>
        <row r="155">
          <cell r="A155">
            <v>207</v>
          </cell>
          <cell r="B155">
            <v>313001000142</v>
          </cell>
          <cell r="C155">
            <v>313001000142</v>
          </cell>
          <cell r="D155">
            <v>207</v>
          </cell>
          <cell r="E155" t="str">
            <v>PRIVADO</v>
          </cell>
        </row>
        <row r="156">
          <cell r="A156">
            <v>208</v>
          </cell>
          <cell r="B156">
            <v>313001000185</v>
          </cell>
          <cell r="C156">
            <v>313001000185</v>
          </cell>
          <cell r="D156">
            <v>208</v>
          </cell>
          <cell r="E156" t="str">
            <v>PRIVADO</v>
          </cell>
        </row>
        <row r="157">
          <cell r="A157">
            <v>209</v>
          </cell>
          <cell r="B157">
            <v>313001000193</v>
          </cell>
          <cell r="C157">
            <v>313001000193</v>
          </cell>
          <cell r="D157">
            <v>209</v>
          </cell>
          <cell r="E157" t="str">
            <v>PRIVADO</v>
          </cell>
        </row>
        <row r="158">
          <cell r="A158">
            <v>211</v>
          </cell>
          <cell r="B158">
            <v>313001000215</v>
          </cell>
          <cell r="C158">
            <v>313001000215</v>
          </cell>
          <cell r="D158">
            <v>211</v>
          </cell>
          <cell r="E158" t="str">
            <v>PRIVADO</v>
          </cell>
        </row>
        <row r="159">
          <cell r="A159">
            <v>213</v>
          </cell>
          <cell r="B159">
            <v>313001000240</v>
          </cell>
          <cell r="C159">
            <v>313001000240</v>
          </cell>
          <cell r="D159">
            <v>213</v>
          </cell>
          <cell r="E159" t="str">
            <v>PRIVADO</v>
          </cell>
        </row>
        <row r="160">
          <cell r="A160">
            <v>216</v>
          </cell>
          <cell r="B160">
            <v>31300100049501</v>
          </cell>
          <cell r="C160">
            <v>313001000495</v>
          </cell>
          <cell r="D160">
            <v>216</v>
          </cell>
          <cell r="E160" t="str">
            <v>PRIVADO</v>
          </cell>
        </row>
        <row r="161">
          <cell r="A161">
            <v>217</v>
          </cell>
          <cell r="B161">
            <v>313001000525</v>
          </cell>
          <cell r="C161">
            <v>313001000525</v>
          </cell>
          <cell r="D161">
            <v>217</v>
          </cell>
          <cell r="E161" t="str">
            <v>PRIVADO</v>
          </cell>
        </row>
        <row r="162">
          <cell r="A162">
            <v>218</v>
          </cell>
          <cell r="B162">
            <v>313001000541</v>
          </cell>
          <cell r="C162">
            <v>313001000541</v>
          </cell>
          <cell r="D162">
            <v>218</v>
          </cell>
          <cell r="E162" t="str">
            <v>PRIVADO</v>
          </cell>
        </row>
        <row r="163">
          <cell r="A163">
            <v>219</v>
          </cell>
          <cell r="B163">
            <v>313001000568</v>
          </cell>
          <cell r="C163">
            <v>313001000568</v>
          </cell>
          <cell r="D163">
            <v>219</v>
          </cell>
          <cell r="E163" t="str">
            <v>OFICIAL</v>
          </cell>
        </row>
        <row r="164">
          <cell r="A164">
            <v>222</v>
          </cell>
          <cell r="B164">
            <v>313001000592</v>
          </cell>
          <cell r="C164">
            <v>313001000592</v>
          </cell>
          <cell r="D164">
            <v>222</v>
          </cell>
          <cell r="E164" t="str">
            <v>PRIVADO</v>
          </cell>
        </row>
        <row r="165">
          <cell r="A165">
            <v>223</v>
          </cell>
          <cell r="B165">
            <v>313001000622</v>
          </cell>
          <cell r="C165">
            <v>313001000622</v>
          </cell>
          <cell r="D165">
            <v>223</v>
          </cell>
          <cell r="E165" t="str">
            <v>PRIVADO</v>
          </cell>
        </row>
        <row r="166">
          <cell r="A166">
            <v>227</v>
          </cell>
          <cell r="B166">
            <v>313001000916</v>
          </cell>
          <cell r="C166">
            <v>313001000916</v>
          </cell>
          <cell r="D166">
            <v>227</v>
          </cell>
          <cell r="E166" t="str">
            <v>PRIVADO</v>
          </cell>
        </row>
        <row r="167">
          <cell r="A167">
            <v>228</v>
          </cell>
          <cell r="B167">
            <v>313001000924</v>
          </cell>
          <cell r="C167">
            <v>313001000924</v>
          </cell>
          <cell r="D167">
            <v>228</v>
          </cell>
          <cell r="E167" t="str">
            <v>PRIVADO</v>
          </cell>
        </row>
        <row r="168">
          <cell r="A168">
            <v>231</v>
          </cell>
          <cell r="B168">
            <v>313001000975</v>
          </cell>
          <cell r="C168">
            <v>313001000975</v>
          </cell>
          <cell r="D168">
            <v>231</v>
          </cell>
          <cell r="E168" t="str">
            <v>PRIVADO</v>
          </cell>
        </row>
        <row r="169">
          <cell r="A169">
            <v>233</v>
          </cell>
          <cell r="B169">
            <v>313001001050</v>
          </cell>
          <cell r="C169">
            <v>313001001050</v>
          </cell>
          <cell r="D169">
            <v>233</v>
          </cell>
          <cell r="E169" t="str">
            <v>PRIVADO</v>
          </cell>
        </row>
        <row r="170">
          <cell r="A170">
            <v>234</v>
          </cell>
          <cell r="B170">
            <v>313001001068</v>
          </cell>
          <cell r="C170">
            <v>313001001068</v>
          </cell>
          <cell r="D170">
            <v>234</v>
          </cell>
          <cell r="E170" t="str">
            <v>PRIVADO</v>
          </cell>
        </row>
        <row r="171">
          <cell r="A171">
            <v>235</v>
          </cell>
          <cell r="B171">
            <v>313001001076</v>
          </cell>
          <cell r="C171">
            <v>313001001076</v>
          </cell>
          <cell r="D171">
            <v>235</v>
          </cell>
          <cell r="E171" t="str">
            <v>PRIVADO</v>
          </cell>
        </row>
        <row r="172">
          <cell r="A172">
            <v>239</v>
          </cell>
          <cell r="B172">
            <v>313001001165</v>
          </cell>
          <cell r="C172">
            <v>313001001165</v>
          </cell>
          <cell r="D172">
            <v>239</v>
          </cell>
          <cell r="E172" t="str">
            <v>PRIVADO</v>
          </cell>
        </row>
        <row r="173">
          <cell r="A173">
            <v>240</v>
          </cell>
          <cell r="B173">
            <v>313001001181</v>
          </cell>
          <cell r="C173">
            <v>313001001181</v>
          </cell>
          <cell r="D173">
            <v>240</v>
          </cell>
          <cell r="E173" t="str">
            <v>OFICIAL</v>
          </cell>
        </row>
        <row r="174">
          <cell r="A174">
            <v>241</v>
          </cell>
          <cell r="B174">
            <v>313001001190</v>
          </cell>
          <cell r="C174">
            <v>313001001190</v>
          </cell>
          <cell r="D174">
            <v>241</v>
          </cell>
          <cell r="E174" t="str">
            <v>PRIVADO</v>
          </cell>
        </row>
        <row r="175">
          <cell r="A175">
            <v>242</v>
          </cell>
          <cell r="B175">
            <v>313001001211</v>
          </cell>
          <cell r="C175">
            <v>313001001211</v>
          </cell>
          <cell r="D175">
            <v>242</v>
          </cell>
          <cell r="E175" t="str">
            <v>PRIVADO</v>
          </cell>
        </row>
        <row r="176">
          <cell r="A176">
            <v>248</v>
          </cell>
          <cell r="B176">
            <v>313001002251</v>
          </cell>
          <cell r="C176">
            <v>313001002251</v>
          </cell>
          <cell r="D176">
            <v>248</v>
          </cell>
          <cell r="E176" t="str">
            <v>OFICIAL</v>
          </cell>
        </row>
        <row r="177">
          <cell r="A177">
            <v>249</v>
          </cell>
          <cell r="B177">
            <v>313001002269</v>
          </cell>
          <cell r="C177">
            <v>313001002269</v>
          </cell>
          <cell r="D177">
            <v>249</v>
          </cell>
          <cell r="E177" t="str">
            <v>OFICIAL</v>
          </cell>
        </row>
        <row r="178">
          <cell r="A178">
            <v>250</v>
          </cell>
          <cell r="B178">
            <v>313001002277</v>
          </cell>
          <cell r="C178">
            <v>313001002277</v>
          </cell>
          <cell r="D178">
            <v>250</v>
          </cell>
          <cell r="E178" t="str">
            <v>PRIVADO</v>
          </cell>
        </row>
        <row r="179">
          <cell r="A179">
            <v>251</v>
          </cell>
          <cell r="B179">
            <v>313001002307</v>
          </cell>
          <cell r="C179">
            <v>313001002307</v>
          </cell>
          <cell r="D179">
            <v>251</v>
          </cell>
          <cell r="E179" t="str">
            <v>PRIVADO</v>
          </cell>
        </row>
        <row r="180">
          <cell r="A180">
            <v>252</v>
          </cell>
          <cell r="B180">
            <v>313001002340</v>
          </cell>
          <cell r="C180">
            <v>313001002340</v>
          </cell>
          <cell r="D180">
            <v>252</v>
          </cell>
          <cell r="E180" t="str">
            <v>PRIVADO</v>
          </cell>
        </row>
        <row r="181">
          <cell r="A181">
            <v>255</v>
          </cell>
          <cell r="B181">
            <v>313001002421</v>
          </cell>
          <cell r="C181">
            <v>313001002421</v>
          </cell>
          <cell r="D181">
            <v>255</v>
          </cell>
          <cell r="E181" t="str">
            <v>OFICIAL</v>
          </cell>
        </row>
        <row r="182">
          <cell r="A182">
            <v>257</v>
          </cell>
          <cell r="B182">
            <v>313001002714</v>
          </cell>
          <cell r="C182">
            <v>313001002714</v>
          </cell>
          <cell r="D182">
            <v>257</v>
          </cell>
          <cell r="E182" t="str">
            <v>OFICIAL</v>
          </cell>
        </row>
        <row r="183">
          <cell r="A183">
            <v>259</v>
          </cell>
          <cell r="B183">
            <v>313001003095</v>
          </cell>
          <cell r="C183">
            <v>313001003095</v>
          </cell>
          <cell r="D183">
            <v>259</v>
          </cell>
          <cell r="E183" t="str">
            <v>PRIVADO</v>
          </cell>
        </row>
        <row r="184">
          <cell r="A184">
            <v>264</v>
          </cell>
          <cell r="B184">
            <v>313001003842</v>
          </cell>
          <cell r="C184">
            <v>313001003842</v>
          </cell>
          <cell r="D184">
            <v>264</v>
          </cell>
          <cell r="E184" t="str">
            <v>PRIVADO</v>
          </cell>
        </row>
        <row r="185">
          <cell r="A185">
            <v>266</v>
          </cell>
          <cell r="B185">
            <v>313001003931</v>
          </cell>
          <cell r="C185">
            <v>313001003931</v>
          </cell>
          <cell r="D185">
            <v>266</v>
          </cell>
          <cell r="E185" t="str">
            <v>PRIVADO</v>
          </cell>
        </row>
        <row r="186">
          <cell r="A186">
            <v>14</v>
          </cell>
          <cell r="B186">
            <v>313001004750</v>
          </cell>
          <cell r="C186">
            <v>113001000194</v>
          </cell>
          <cell r="D186">
            <v>270</v>
          </cell>
          <cell r="E186" t="str">
            <v>OFICIAL</v>
          </cell>
        </row>
        <row r="187">
          <cell r="A187">
            <v>23</v>
          </cell>
          <cell r="B187">
            <v>313001004750</v>
          </cell>
          <cell r="C187">
            <v>113001000364</v>
          </cell>
          <cell r="D187">
            <v>270</v>
          </cell>
          <cell r="E187" t="str">
            <v>OFICIAL</v>
          </cell>
        </row>
        <row r="188">
          <cell r="A188">
            <v>96</v>
          </cell>
          <cell r="B188">
            <v>313001004750</v>
          </cell>
          <cell r="C188">
            <v>113001003223</v>
          </cell>
          <cell r="D188">
            <v>270</v>
          </cell>
          <cell r="E188" t="str">
            <v>OFICIAL</v>
          </cell>
        </row>
        <row r="189">
          <cell r="A189">
            <v>270</v>
          </cell>
          <cell r="B189">
            <v>313001004750</v>
          </cell>
          <cell r="C189">
            <v>313001004750</v>
          </cell>
          <cell r="D189">
            <v>270</v>
          </cell>
          <cell r="E189" t="str">
            <v>OFICIAL</v>
          </cell>
        </row>
        <row r="190">
          <cell r="A190">
            <v>271</v>
          </cell>
          <cell r="B190">
            <v>313001004768</v>
          </cell>
          <cell r="C190">
            <v>313001004768</v>
          </cell>
          <cell r="D190">
            <v>271</v>
          </cell>
          <cell r="E190" t="str">
            <v>PRIVADO</v>
          </cell>
        </row>
        <row r="191">
          <cell r="A191">
            <v>274</v>
          </cell>
          <cell r="B191">
            <v>313001004857</v>
          </cell>
          <cell r="C191">
            <v>313001004857</v>
          </cell>
          <cell r="D191">
            <v>274</v>
          </cell>
          <cell r="E191" t="str">
            <v>PRIVADO</v>
          </cell>
        </row>
        <row r="192">
          <cell r="A192">
            <v>276</v>
          </cell>
          <cell r="B192">
            <v>313001005098</v>
          </cell>
          <cell r="C192">
            <v>313001005098</v>
          </cell>
          <cell r="D192">
            <v>276</v>
          </cell>
          <cell r="E192" t="str">
            <v>PRIVADO</v>
          </cell>
        </row>
        <row r="193">
          <cell r="A193">
            <v>278</v>
          </cell>
          <cell r="B193">
            <v>313001005136</v>
          </cell>
          <cell r="C193">
            <v>313001005136</v>
          </cell>
          <cell r="D193">
            <v>278</v>
          </cell>
          <cell r="E193" t="str">
            <v>PRIVADO</v>
          </cell>
        </row>
        <row r="194">
          <cell r="A194">
            <v>283</v>
          </cell>
          <cell r="B194">
            <v>313001005276</v>
          </cell>
          <cell r="C194">
            <v>313001005276</v>
          </cell>
          <cell r="D194">
            <v>283</v>
          </cell>
          <cell r="E194" t="str">
            <v>PRIVADO</v>
          </cell>
        </row>
        <row r="195">
          <cell r="A195">
            <v>284</v>
          </cell>
          <cell r="B195">
            <v>313001005284</v>
          </cell>
          <cell r="C195">
            <v>313001005284</v>
          </cell>
          <cell r="D195">
            <v>284</v>
          </cell>
          <cell r="E195" t="str">
            <v>PRIVADO</v>
          </cell>
        </row>
        <row r="196">
          <cell r="A196">
            <v>285</v>
          </cell>
          <cell r="B196">
            <v>313001005331</v>
          </cell>
          <cell r="C196">
            <v>313001005331</v>
          </cell>
          <cell r="D196">
            <v>285</v>
          </cell>
          <cell r="E196" t="str">
            <v>OFICIAL</v>
          </cell>
        </row>
        <row r="197">
          <cell r="A197">
            <v>286</v>
          </cell>
          <cell r="B197">
            <v>313001005411</v>
          </cell>
          <cell r="C197">
            <v>313001005411</v>
          </cell>
          <cell r="D197">
            <v>286</v>
          </cell>
          <cell r="E197" t="str">
            <v>PRIVADO</v>
          </cell>
        </row>
        <row r="198">
          <cell r="A198">
            <v>293</v>
          </cell>
          <cell r="B198">
            <v>313001005705</v>
          </cell>
          <cell r="C198">
            <v>313001005705</v>
          </cell>
          <cell r="D198">
            <v>293</v>
          </cell>
          <cell r="E198" t="str">
            <v>PRIVADO</v>
          </cell>
        </row>
        <row r="199">
          <cell r="A199">
            <v>294</v>
          </cell>
          <cell r="B199">
            <v>313001005748</v>
          </cell>
          <cell r="C199">
            <v>313001005748</v>
          </cell>
          <cell r="D199">
            <v>294</v>
          </cell>
          <cell r="E199" t="str">
            <v>PRIVADO</v>
          </cell>
        </row>
        <row r="200">
          <cell r="A200">
            <v>298</v>
          </cell>
          <cell r="B200">
            <v>313001005845</v>
          </cell>
          <cell r="C200">
            <v>313001005845</v>
          </cell>
          <cell r="D200">
            <v>298</v>
          </cell>
          <cell r="E200" t="str">
            <v>PRIVADO</v>
          </cell>
        </row>
        <row r="201">
          <cell r="A201">
            <v>299</v>
          </cell>
          <cell r="B201">
            <v>313001005985</v>
          </cell>
          <cell r="C201">
            <v>313001005985</v>
          </cell>
          <cell r="D201">
            <v>299</v>
          </cell>
          <cell r="E201" t="str">
            <v>PRIVADO</v>
          </cell>
        </row>
        <row r="202">
          <cell r="A202">
            <v>302</v>
          </cell>
          <cell r="B202">
            <v>313001006159</v>
          </cell>
          <cell r="C202">
            <v>313001006159</v>
          </cell>
          <cell r="D202">
            <v>302</v>
          </cell>
          <cell r="E202" t="str">
            <v>PRIVADO</v>
          </cell>
        </row>
        <row r="203">
          <cell r="A203">
            <v>303</v>
          </cell>
          <cell r="B203">
            <v>313001006281</v>
          </cell>
          <cell r="C203">
            <v>313001006281</v>
          </cell>
          <cell r="D203">
            <v>303</v>
          </cell>
          <cell r="E203" t="str">
            <v>PRIVADO</v>
          </cell>
        </row>
        <row r="204">
          <cell r="A204">
            <v>305</v>
          </cell>
          <cell r="B204">
            <v>313001006337</v>
          </cell>
          <cell r="C204">
            <v>313001006337</v>
          </cell>
          <cell r="D204">
            <v>305</v>
          </cell>
          <cell r="E204" t="str">
            <v>PRIVADO</v>
          </cell>
        </row>
        <row r="205">
          <cell r="A205">
            <v>310</v>
          </cell>
          <cell r="B205">
            <v>313001006621</v>
          </cell>
          <cell r="C205">
            <v>313001006621</v>
          </cell>
          <cell r="D205">
            <v>310</v>
          </cell>
          <cell r="E205" t="str">
            <v>PRIVADO</v>
          </cell>
        </row>
        <row r="206">
          <cell r="A206">
            <v>311</v>
          </cell>
          <cell r="B206">
            <v>313001006639</v>
          </cell>
          <cell r="C206">
            <v>313001006639</v>
          </cell>
          <cell r="D206">
            <v>311</v>
          </cell>
          <cell r="E206" t="str">
            <v>PRIVADO</v>
          </cell>
        </row>
        <row r="207">
          <cell r="A207">
            <v>312</v>
          </cell>
          <cell r="B207">
            <v>313001006647</v>
          </cell>
          <cell r="C207">
            <v>313001006647</v>
          </cell>
          <cell r="D207">
            <v>312</v>
          </cell>
          <cell r="E207" t="str">
            <v>PRIVADO</v>
          </cell>
        </row>
        <row r="208">
          <cell r="A208">
            <v>313</v>
          </cell>
          <cell r="B208">
            <v>313001006698</v>
          </cell>
          <cell r="C208">
            <v>313001006698</v>
          </cell>
          <cell r="D208">
            <v>313</v>
          </cell>
          <cell r="E208" t="str">
            <v>PRIVADO</v>
          </cell>
        </row>
        <row r="209">
          <cell r="A209">
            <v>314</v>
          </cell>
          <cell r="B209">
            <v>313001006701</v>
          </cell>
          <cell r="C209">
            <v>313001006701</v>
          </cell>
          <cell r="D209">
            <v>314</v>
          </cell>
          <cell r="E209" t="str">
            <v>PRIVADO</v>
          </cell>
        </row>
        <row r="210">
          <cell r="A210">
            <v>319</v>
          </cell>
          <cell r="B210">
            <v>313001007007</v>
          </cell>
          <cell r="C210">
            <v>313001007007</v>
          </cell>
          <cell r="D210">
            <v>319</v>
          </cell>
          <cell r="E210" t="str">
            <v>PRIVADO</v>
          </cell>
        </row>
        <row r="211">
          <cell r="A211">
            <v>320</v>
          </cell>
          <cell r="B211">
            <v>313001007040</v>
          </cell>
          <cell r="C211">
            <v>313001007040</v>
          </cell>
          <cell r="D211">
            <v>320</v>
          </cell>
          <cell r="E211" t="str">
            <v>PRIVADO</v>
          </cell>
        </row>
        <row r="212">
          <cell r="A212">
            <v>321</v>
          </cell>
          <cell r="B212">
            <v>313001007058</v>
          </cell>
          <cell r="C212">
            <v>313001007058</v>
          </cell>
          <cell r="D212">
            <v>321</v>
          </cell>
          <cell r="E212" t="str">
            <v>PRIVADO</v>
          </cell>
        </row>
        <row r="213">
          <cell r="A213">
            <v>323</v>
          </cell>
          <cell r="B213">
            <v>313001007074</v>
          </cell>
          <cell r="C213">
            <v>313001007074</v>
          </cell>
          <cell r="D213">
            <v>323</v>
          </cell>
          <cell r="E213" t="str">
            <v>PRIVADO</v>
          </cell>
        </row>
        <row r="214">
          <cell r="A214">
            <v>324</v>
          </cell>
          <cell r="B214">
            <v>313001007091</v>
          </cell>
          <cell r="C214">
            <v>313001007091</v>
          </cell>
          <cell r="D214">
            <v>324</v>
          </cell>
          <cell r="E214" t="str">
            <v>PRIVADO</v>
          </cell>
        </row>
        <row r="215">
          <cell r="A215">
            <v>326</v>
          </cell>
          <cell r="B215">
            <v>313001007228</v>
          </cell>
          <cell r="C215">
            <v>313001007228</v>
          </cell>
          <cell r="D215">
            <v>326</v>
          </cell>
          <cell r="E215" t="str">
            <v>PRIVADO</v>
          </cell>
        </row>
        <row r="216">
          <cell r="A216">
            <v>327</v>
          </cell>
          <cell r="B216">
            <v>313001007244</v>
          </cell>
          <cell r="C216">
            <v>313001007244</v>
          </cell>
          <cell r="D216">
            <v>327</v>
          </cell>
          <cell r="E216" t="str">
            <v>PRIVADO</v>
          </cell>
        </row>
        <row r="217">
          <cell r="A217">
            <v>328</v>
          </cell>
          <cell r="B217">
            <v>313001007309</v>
          </cell>
          <cell r="C217">
            <v>313001007309</v>
          </cell>
          <cell r="D217">
            <v>328</v>
          </cell>
          <cell r="E217" t="str">
            <v>PRIVADO</v>
          </cell>
        </row>
        <row r="218">
          <cell r="A218">
            <v>329</v>
          </cell>
          <cell r="B218">
            <v>313001007325</v>
          </cell>
          <cell r="C218">
            <v>313001007325</v>
          </cell>
          <cell r="D218">
            <v>329</v>
          </cell>
          <cell r="E218" t="str">
            <v>PRIVADO</v>
          </cell>
        </row>
        <row r="219">
          <cell r="A219">
            <v>334</v>
          </cell>
          <cell r="B219">
            <v>313001006515</v>
          </cell>
          <cell r="C219">
            <v>313001006515</v>
          </cell>
          <cell r="D219">
            <v>334</v>
          </cell>
          <cell r="E219" t="str">
            <v>PRIVADO</v>
          </cell>
        </row>
        <row r="220">
          <cell r="A220">
            <v>335</v>
          </cell>
          <cell r="B220">
            <v>313001007619</v>
          </cell>
          <cell r="C220">
            <v>313001007619</v>
          </cell>
          <cell r="D220">
            <v>335</v>
          </cell>
          <cell r="E220" t="str">
            <v>PRIVADO</v>
          </cell>
        </row>
        <row r="221">
          <cell r="A221">
            <v>336</v>
          </cell>
          <cell r="B221">
            <v>313001007627</v>
          </cell>
          <cell r="C221">
            <v>313001007627</v>
          </cell>
          <cell r="D221">
            <v>336</v>
          </cell>
          <cell r="E221" t="str">
            <v>PRIVADO</v>
          </cell>
        </row>
        <row r="222">
          <cell r="A222">
            <v>337</v>
          </cell>
          <cell r="B222">
            <v>313001007651</v>
          </cell>
          <cell r="C222">
            <v>313001007651</v>
          </cell>
          <cell r="D222">
            <v>337</v>
          </cell>
          <cell r="E222" t="str">
            <v>PRIVADO</v>
          </cell>
        </row>
        <row r="223">
          <cell r="A223">
            <v>339</v>
          </cell>
          <cell r="B223">
            <v>313001007686</v>
          </cell>
          <cell r="C223">
            <v>313001007686</v>
          </cell>
          <cell r="D223">
            <v>339</v>
          </cell>
          <cell r="E223" t="str">
            <v>PRIVADO</v>
          </cell>
        </row>
        <row r="224">
          <cell r="A224">
            <v>340</v>
          </cell>
          <cell r="B224">
            <v>313001007741</v>
          </cell>
          <cell r="C224">
            <v>313001007741</v>
          </cell>
          <cell r="D224">
            <v>340</v>
          </cell>
          <cell r="E224" t="str">
            <v>PRIVADO</v>
          </cell>
        </row>
        <row r="225">
          <cell r="A225">
            <v>342</v>
          </cell>
          <cell r="B225">
            <v>313001007821</v>
          </cell>
          <cell r="C225">
            <v>313001007821</v>
          </cell>
          <cell r="D225">
            <v>342</v>
          </cell>
          <cell r="E225" t="str">
            <v>PRIVADO</v>
          </cell>
        </row>
        <row r="226">
          <cell r="A226">
            <v>343</v>
          </cell>
          <cell r="B226">
            <v>313001007872</v>
          </cell>
          <cell r="C226">
            <v>313001007872</v>
          </cell>
          <cell r="D226">
            <v>343</v>
          </cell>
          <cell r="E226" t="str">
            <v>PRIVADO</v>
          </cell>
        </row>
        <row r="227">
          <cell r="A227">
            <v>345</v>
          </cell>
          <cell r="B227">
            <v>313001007911</v>
          </cell>
          <cell r="C227">
            <v>313001007911</v>
          </cell>
          <cell r="D227">
            <v>345</v>
          </cell>
          <cell r="E227" t="str">
            <v>PRIVADO</v>
          </cell>
        </row>
        <row r="228">
          <cell r="A228">
            <v>346</v>
          </cell>
          <cell r="B228">
            <v>313001007929</v>
          </cell>
          <cell r="C228">
            <v>313001007929</v>
          </cell>
          <cell r="D228">
            <v>346</v>
          </cell>
          <cell r="E228" t="str">
            <v>PRIVADO</v>
          </cell>
        </row>
        <row r="229">
          <cell r="A229">
            <v>352</v>
          </cell>
          <cell r="B229">
            <v>313001008381</v>
          </cell>
          <cell r="C229">
            <v>313001008381</v>
          </cell>
          <cell r="D229">
            <v>352</v>
          </cell>
          <cell r="E229" t="str">
            <v>PRIVADO</v>
          </cell>
        </row>
        <row r="230">
          <cell r="A230">
            <v>353</v>
          </cell>
          <cell r="B230">
            <v>313001008399</v>
          </cell>
          <cell r="C230">
            <v>313001008399</v>
          </cell>
          <cell r="D230">
            <v>353</v>
          </cell>
          <cell r="E230" t="str">
            <v>PRIVADO</v>
          </cell>
        </row>
        <row r="231">
          <cell r="A231">
            <v>354</v>
          </cell>
          <cell r="B231">
            <v>313001008402</v>
          </cell>
          <cell r="C231">
            <v>313001008402</v>
          </cell>
          <cell r="D231">
            <v>354</v>
          </cell>
          <cell r="E231" t="str">
            <v>PRIVADO</v>
          </cell>
        </row>
        <row r="232">
          <cell r="A232">
            <v>135</v>
          </cell>
          <cell r="B232">
            <v>313001008411</v>
          </cell>
          <cell r="C232">
            <v>113001007725</v>
          </cell>
          <cell r="D232">
            <v>355</v>
          </cell>
          <cell r="E232" t="str">
            <v>OFICIAL</v>
          </cell>
        </row>
        <row r="233">
          <cell r="A233">
            <v>196</v>
          </cell>
          <cell r="B233">
            <v>313001008411</v>
          </cell>
          <cell r="C233">
            <v>213001007339</v>
          </cell>
          <cell r="D233">
            <v>355</v>
          </cell>
          <cell r="E233" t="str">
            <v>OFICIAL</v>
          </cell>
        </row>
        <row r="234">
          <cell r="A234">
            <v>355</v>
          </cell>
          <cell r="B234">
            <v>313001008411</v>
          </cell>
          <cell r="C234">
            <v>313001008411</v>
          </cell>
          <cell r="D234">
            <v>355</v>
          </cell>
          <cell r="E234" t="str">
            <v>OFICIAL</v>
          </cell>
        </row>
        <row r="235">
          <cell r="A235">
            <v>359</v>
          </cell>
          <cell r="B235">
            <v>313001006485</v>
          </cell>
          <cell r="C235">
            <v>313001006485</v>
          </cell>
          <cell r="D235">
            <v>359</v>
          </cell>
          <cell r="E235" t="str">
            <v>PRIVADO</v>
          </cell>
        </row>
        <row r="236">
          <cell r="A236">
            <v>362</v>
          </cell>
          <cell r="B236">
            <v>313001008500</v>
          </cell>
          <cell r="C236">
            <v>313001008500</v>
          </cell>
          <cell r="D236">
            <v>362</v>
          </cell>
          <cell r="E236" t="str">
            <v>PRIVADO</v>
          </cell>
        </row>
        <row r="237">
          <cell r="A237">
            <v>363</v>
          </cell>
          <cell r="B237">
            <v>313001008518</v>
          </cell>
          <cell r="C237">
            <v>313001008518</v>
          </cell>
          <cell r="D237">
            <v>363</v>
          </cell>
          <cell r="E237" t="str">
            <v>PRIVADO</v>
          </cell>
        </row>
        <row r="238">
          <cell r="A238">
            <v>364</v>
          </cell>
          <cell r="B238">
            <v>313001008526</v>
          </cell>
          <cell r="C238">
            <v>313001008526</v>
          </cell>
          <cell r="D238">
            <v>364</v>
          </cell>
          <cell r="E238" t="str">
            <v>PRIVADO</v>
          </cell>
        </row>
        <row r="239">
          <cell r="A239">
            <v>365</v>
          </cell>
          <cell r="B239">
            <v>313001008534</v>
          </cell>
          <cell r="C239">
            <v>313001008534</v>
          </cell>
          <cell r="D239">
            <v>365</v>
          </cell>
          <cell r="E239" t="str">
            <v>PRIVADO</v>
          </cell>
        </row>
        <row r="240">
          <cell r="A240">
            <v>370</v>
          </cell>
          <cell r="B240">
            <v>313001008585</v>
          </cell>
          <cell r="C240">
            <v>313001008585</v>
          </cell>
          <cell r="D240">
            <v>370</v>
          </cell>
          <cell r="E240" t="str">
            <v>PRIVADO</v>
          </cell>
        </row>
        <row r="241">
          <cell r="A241">
            <v>374</v>
          </cell>
          <cell r="B241">
            <v>313001008674</v>
          </cell>
          <cell r="C241">
            <v>313001008674</v>
          </cell>
          <cell r="D241">
            <v>374</v>
          </cell>
          <cell r="E241" t="str">
            <v>PRIVADO</v>
          </cell>
        </row>
        <row r="242">
          <cell r="A242">
            <v>378</v>
          </cell>
          <cell r="B242">
            <v>313001008739</v>
          </cell>
          <cell r="C242">
            <v>313001008739</v>
          </cell>
          <cell r="D242">
            <v>378</v>
          </cell>
          <cell r="E242" t="str">
            <v>PRIVADO</v>
          </cell>
        </row>
        <row r="243">
          <cell r="A243">
            <v>381</v>
          </cell>
          <cell r="B243">
            <v>313001008771</v>
          </cell>
          <cell r="C243">
            <v>313001008771</v>
          </cell>
          <cell r="D243">
            <v>381</v>
          </cell>
          <cell r="E243" t="str">
            <v>PRIVADO</v>
          </cell>
        </row>
        <row r="244">
          <cell r="A244">
            <v>386</v>
          </cell>
          <cell r="B244">
            <v>313001008933</v>
          </cell>
          <cell r="C244">
            <v>313001008933</v>
          </cell>
          <cell r="D244">
            <v>386</v>
          </cell>
          <cell r="E244" t="str">
            <v>PRIVADO</v>
          </cell>
        </row>
        <row r="245">
          <cell r="A245">
            <v>387</v>
          </cell>
          <cell r="B245">
            <v>313001008941</v>
          </cell>
          <cell r="C245">
            <v>313001008941</v>
          </cell>
          <cell r="D245">
            <v>387</v>
          </cell>
          <cell r="E245" t="str">
            <v>PRIVADO</v>
          </cell>
        </row>
        <row r="246">
          <cell r="A246">
            <v>389</v>
          </cell>
          <cell r="B246">
            <v>313001008984</v>
          </cell>
          <cell r="C246">
            <v>313001008984</v>
          </cell>
          <cell r="D246">
            <v>389</v>
          </cell>
          <cell r="E246" t="str">
            <v>PRIVADO</v>
          </cell>
        </row>
        <row r="247">
          <cell r="A247">
            <v>393</v>
          </cell>
          <cell r="B247">
            <v>313001009034</v>
          </cell>
          <cell r="C247">
            <v>313001009034</v>
          </cell>
          <cell r="D247">
            <v>393</v>
          </cell>
          <cell r="E247" t="str">
            <v>PRIVADO</v>
          </cell>
        </row>
        <row r="248">
          <cell r="A248">
            <v>394</v>
          </cell>
          <cell r="B248">
            <v>313001012701</v>
          </cell>
          <cell r="C248">
            <v>313001012701</v>
          </cell>
          <cell r="D248">
            <v>394</v>
          </cell>
          <cell r="E248" t="str">
            <v>PRIVADO</v>
          </cell>
        </row>
        <row r="249">
          <cell r="A249">
            <v>395</v>
          </cell>
          <cell r="B249">
            <v>313001009450</v>
          </cell>
          <cell r="C249">
            <v>313001009450</v>
          </cell>
          <cell r="D249">
            <v>395</v>
          </cell>
          <cell r="E249" t="str">
            <v>PRIVADO</v>
          </cell>
        </row>
        <row r="250">
          <cell r="A250">
            <v>402</v>
          </cell>
          <cell r="B250">
            <v>313001009204</v>
          </cell>
          <cell r="C250">
            <v>313001009204</v>
          </cell>
          <cell r="D250">
            <v>402</v>
          </cell>
          <cell r="E250" t="str">
            <v>PRIVADO</v>
          </cell>
        </row>
        <row r="251">
          <cell r="A251">
            <v>403</v>
          </cell>
          <cell r="B251">
            <v>313001000509</v>
          </cell>
          <cell r="C251">
            <v>313001000509</v>
          </cell>
          <cell r="D251">
            <v>403</v>
          </cell>
          <cell r="E251" t="str">
            <v>PRIVADO</v>
          </cell>
        </row>
        <row r="252">
          <cell r="A252">
            <v>406</v>
          </cell>
          <cell r="B252">
            <v>313001009247</v>
          </cell>
          <cell r="C252">
            <v>313001009247</v>
          </cell>
          <cell r="D252">
            <v>406</v>
          </cell>
          <cell r="E252" t="str">
            <v>PRIVADO</v>
          </cell>
        </row>
        <row r="253">
          <cell r="A253">
            <v>408</v>
          </cell>
          <cell r="B253">
            <v>313001009263</v>
          </cell>
          <cell r="C253">
            <v>313001009263</v>
          </cell>
          <cell r="D253">
            <v>408</v>
          </cell>
          <cell r="E253" t="str">
            <v>PRIVADO</v>
          </cell>
        </row>
        <row r="254">
          <cell r="A254">
            <v>409</v>
          </cell>
          <cell r="B254">
            <v>313001009328</v>
          </cell>
          <cell r="C254">
            <v>313001009328</v>
          </cell>
          <cell r="D254">
            <v>409</v>
          </cell>
          <cell r="E254" t="str">
            <v>PRIVADO</v>
          </cell>
        </row>
        <row r="255">
          <cell r="A255">
            <v>412</v>
          </cell>
          <cell r="B255">
            <v>313001009361</v>
          </cell>
          <cell r="C255">
            <v>313001009361</v>
          </cell>
          <cell r="D255">
            <v>412</v>
          </cell>
          <cell r="E255" t="str">
            <v>PRIVADO</v>
          </cell>
        </row>
        <row r="256">
          <cell r="A256">
            <v>417</v>
          </cell>
          <cell r="B256">
            <v>313001012264</v>
          </cell>
          <cell r="C256">
            <v>313001012264</v>
          </cell>
          <cell r="D256">
            <v>417</v>
          </cell>
          <cell r="E256" t="str">
            <v>PRIVADO</v>
          </cell>
        </row>
        <row r="257">
          <cell r="A257">
            <v>418</v>
          </cell>
          <cell r="B257">
            <v>313001012281</v>
          </cell>
          <cell r="C257">
            <v>313001012281</v>
          </cell>
          <cell r="D257">
            <v>418</v>
          </cell>
          <cell r="E257" t="str">
            <v>PRIVADO</v>
          </cell>
        </row>
        <row r="258">
          <cell r="A258">
            <v>420</v>
          </cell>
          <cell r="B258">
            <v>313001012515</v>
          </cell>
          <cell r="C258">
            <v>313001012515</v>
          </cell>
          <cell r="D258">
            <v>420</v>
          </cell>
          <cell r="E258" t="str">
            <v>PRIVADO</v>
          </cell>
        </row>
        <row r="259">
          <cell r="A259">
            <v>426</v>
          </cell>
          <cell r="B259">
            <v>313001012744</v>
          </cell>
          <cell r="C259">
            <v>313001012744</v>
          </cell>
          <cell r="D259">
            <v>426</v>
          </cell>
          <cell r="E259" t="str">
            <v>PRIVADO</v>
          </cell>
        </row>
        <row r="260">
          <cell r="A260">
            <v>433</v>
          </cell>
          <cell r="B260">
            <v>313001012833</v>
          </cell>
          <cell r="C260">
            <v>313001012833</v>
          </cell>
          <cell r="D260">
            <v>433</v>
          </cell>
          <cell r="E260" t="str">
            <v>PRIVADO</v>
          </cell>
        </row>
        <row r="261">
          <cell r="A261">
            <v>435</v>
          </cell>
          <cell r="B261">
            <v>313001012868</v>
          </cell>
          <cell r="C261">
            <v>313001012868</v>
          </cell>
          <cell r="D261">
            <v>435</v>
          </cell>
          <cell r="E261" t="str">
            <v>PRIVADO</v>
          </cell>
        </row>
        <row r="262">
          <cell r="A262">
            <v>436</v>
          </cell>
          <cell r="B262">
            <v>313001012876</v>
          </cell>
          <cell r="C262">
            <v>313001012876</v>
          </cell>
          <cell r="D262">
            <v>436</v>
          </cell>
          <cell r="E262" t="str">
            <v>PRIVADO</v>
          </cell>
        </row>
        <row r="263">
          <cell r="A263">
            <v>437</v>
          </cell>
          <cell r="B263">
            <v>313001012892</v>
          </cell>
          <cell r="C263">
            <v>313001012892</v>
          </cell>
          <cell r="D263">
            <v>437</v>
          </cell>
          <cell r="E263" t="str">
            <v>PRIVADO</v>
          </cell>
        </row>
        <row r="264">
          <cell r="A264">
            <v>439</v>
          </cell>
          <cell r="B264">
            <v>313001012931</v>
          </cell>
          <cell r="C264">
            <v>313001012931</v>
          </cell>
          <cell r="D264">
            <v>439</v>
          </cell>
          <cell r="E264" t="str">
            <v>PRIVADO</v>
          </cell>
        </row>
        <row r="265">
          <cell r="A265">
            <v>440</v>
          </cell>
          <cell r="B265">
            <v>313001012957</v>
          </cell>
          <cell r="C265">
            <v>313001012957</v>
          </cell>
          <cell r="D265">
            <v>440</v>
          </cell>
          <cell r="E265" t="str">
            <v>PRIVADO</v>
          </cell>
        </row>
        <row r="266">
          <cell r="A266">
            <v>441</v>
          </cell>
          <cell r="B266">
            <v>313001012973</v>
          </cell>
          <cell r="C266">
            <v>313001012973</v>
          </cell>
          <cell r="D266">
            <v>441</v>
          </cell>
          <cell r="E266" t="str">
            <v>PRIVADO</v>
          </cell>
        </row>
        <row r="267">
          <cell r="A267">
            <v>465</v>
          </cell>
          <cell r="B267">
            <v>313001013333</v>
          </cell>
          <cell r="C267">
            <v>313001013333</v>
          </cell>
          <cell r="D267">
            <v>465</v>
          </cell>
          <cell r="E267" t="str">
            <v>PRIVADO</v>
          </cell>
        </row>
        <row r="268">
          <cell r="A268">
            <v>466</v>
          </cell>
          <cell r="B268">
            <v>313001013341</v>
          </cell>
          <cell r="C268">
            <v>313001013341</v>
          </cell>
          <cell r="D268">
            <v>466</v>
          </cell>
          <cell r="E268" t="str">
            <v>PRIVADO</v>
          </cell>
        </row>
        <row r="269">
          <cell r="A269">
            <v>472</v>
          </cell>
          <cell r="B269">
            <v>313001013406</v>
          </cell>
          <cell r="C269">
            <v>313001013406</v>
          </cell>
          <cell r="D269">
            <v>472</v>
          </cell>
          <cell r="E269" t="str">
            <v>PRIVADO</v>
          </cell>
        </row>
        <row r="270">
          <cell r="A270">
            <v>475</v>
          </cell>
          <cell r="B270">
            <v>313001013431</v>
          </cell>
          <cell r="C270">
            <v>313001013431</v>
          </cell>
          <cell r="D270">
            <v>475</v>
          </cell>
          <cell r="E270" t="str">
            <v>PRIVADO</v>
          </cell>
        </row>
        <row r="271">
          <cell r="A271">
            <v>476</v>
          </cell>
          <cell r="B271">
            <v>313001013635</v>
          </cell>
          <cell r="C271">
            <v>313001013635</v>
          </cell>
          <cell r="D271">
            <v>476</v>
          </cell>
          <cell r="E271" t="str">
            <v>PRIVADO</v>
          </cell>
        </row>
        <row r="272">
          <cell r="A272">
            <v>477</v>
          </cell>
          <cell r="B272">
            <v>313001013457</v>
          </cell>
          <cell r="C272">
            <v>313001013457</v>
          </cell>
          <cell r="D272">
            <v>477</v>
          </cell>
          <cell r="E272" t="str">
            <v>PRIVADO</v>
          </cell>
        </row>
        <row r="273">
          <cell r="A273">
            <v>478</v>
          </cell>
          <cell r="B273">
            <v>313001013465</v>
          </cell>
          <cell r="C273">
            <v>313001013465</v>
          </cell>
          <cell r="D273">
            <v>478</v>
          </cell>
          <cell r="E273" t="str">
            <v>PRIVADO</v>
          </cell>
        </row>
        <row r="274">
          <cell r="A274">
            <v>481</v>
          </cell>
          <cell r="B274">
            <v>313001013490</v>
          </cell>
          <cell r="C274">
            <v>313001013490</v>
          </cell>
          <cell r="D274">
            <v>481</v>
          </cell>
          <cell r="E274" t="str">
            <v>PRIVADO</v>
          </cell>
        </row>
        <row r="275">
          <cell r="A275">
            <v>487</v>
          </cell>
          <cell r="B275">
            <v>313001013554</v>
          </cell>
          <cell r="C275">
            <v>313001013554</v>
          </cell>
          <cell r="D275">
            <v>487</v>
          </cell>
          <cell r="E275" t="str">
            <v>PRIVADO</v>
          </cell>
        </row>
        <row r="276">
          <cell r="A276">
            <v>489</v>
          </cell>
          <cell r="B276">
            <v>313001013589</v>
          </cell>
          <cell r="C276">
            <v>313001013589</v>
          </cell>
          <cell r="D276">
            <v>489</v>
          </cell>
          <cell r="E276" t="str">
            <v>PRIVADO</v>
          </cell>
        </row>
        <row r="277">
          <cell r="A277">
            <v>490</v>
          </cell>
          <cell r="B277">
            <v>313836000348</v>
          </cell>
          <cell r="C277">
            <v>313836000348</v>
          </cell>
          <cell r="D277">
            <v>490</v>
          </cell>
          <cell r="E277" t="str">
            <v>PRIVADO</v>
          </cell>
        </row>
        <row r="278">
          <cell r="A278">
            <v>151</v>
          </cell>
          <cell r="B278">
            <v>413001004703</v>
          </cell>
          <cell r="C278">
            <v>413001006315</v>
          </cell>
          <cell r="D278">
            <v>492</v>
          </cell>
          <cell r="E278" t="str">
            <v>OFICIAL</v>
          </cell>
        </row>
        <row r="279">
          <cell r="A279">
            <v>181</v>
          </cell>
          <cell r="B279">
            <v>413001004703</v>
          </cell>
          <cell r="C279">
            <v>213001001918</v>
          </cell>
          <cell r="D279">
            <v>492</v>
          </cell>
          <cell r="E279" t="str">
            <v>OFICIAL</v>
          </cell>
        </row>
        <row r="280">
          <cell r="A280">
            <v>492</v>
          </cell>
          <cell r="B280">
            <v>413001004703</v>
          </cell>
          <cell r="C280">
            <v>413001004703</v>
          </cell>
          <cell r="D280">
            <v>492</v>
          </cell>
          <cell r="E280" t="str">
            <v>OFICIAL</v>
          </cell>
        </row>
        <row r="281">
          <cell r="A281">
            <v>494</v>
          </cell>
          <cell r="B281">
            <v>413001004703</v>
          </cell>
          <cell r="C281">
            <v>413001006234</v>
          </cell>
          <cell r="D281">
            <v>492</v>
          </cell>
          <cell r="E281" t="str">
            <v>OFICIAL</v>
          </cell>
        </row>
        <row r="282">
          <cell r="A282">
            <v>498</v>
          </cell>
          <cell r="B282">
            <v>413001008024</v>
          </cell>
          <cell r="C282">
            <v>413001008024</v>
          </cell>
          <cell r="D282">
            <v>498</v>
          </cell>
          <cell r="E282" t="str">
            <v>PRIVADO</v>
          </cell>
        </row>
        <row r="283">
          <cell r="A283">
            <v>500</v>
          </cell>
          <cell r="B283">
            <v>413001007648</v>
          </cell>
          <cell r="C283">
            <v>413001007648</v>
          </cell>
          <cell r="D283">
            <v>500</v>
          </cell>
          <cell r="E283" t="str">
            <v>PRIVADO</v>
          </cell>
        </row>
        <row r="284">
          <cell r="A284">
            <v>501</v>
          </cell>
          <cell r="B284">
            <v>413001013176</v>
          </cell>
          <cell r="C284">
            <v>413001013176</v>
          </cell>
          <cell r="D284">
            <v>501</v>
          </cell>
          <cell r="E284" t="str">
            <v>PRIVADO</v>
          </cell>
        </row>
        <row r="285">
          <cell r="A285">
            <v>503</v>
          </cell>
          <cell r="B285">
            <v>113001013814</v>
          </cell>
          <cell r="C285">
            <v>113001013814</v>
          </cell>
          <cell r="D285">
            <v>503</v>
          </cell>
          <cell r="E285" t="str">
            <v>OFICIAL</v>
          </cell>
        </row>
        <row r="286">
          <cell r="A286">
            <v>505</v>
          </cell>
          <cell r="B286">
            <v>313001013163</v>
          </cell>
          <cell r="C286">
            <v>313001013163</v>
          </cell>
          <cell r="D286">
            <v>505</v>
          </cell>
          <cell r="E286" t="str">
            <v>PRIVADO</v>
          </cell>
        </row>
        <row r="287">
          <cell r="A287">
            <v>506</v>
          </cell>
          <cell r="B287">
            <v>313001027351</v>
          </cell>
          <cell r="C287">
            <v>313001027351</v>
          </cell>
          <cell r="D287">
            <v>506</v>
          </cell>
          <cell r="E287" t="str">
            <v>PRIVADO</v>
          </cell>
        </row>
        <row r="288">
          <cell r="A288">
            <v>507</v>
          </cell>
          <cell r="B288">
            <v>313001013619</v>
          </cell>
          <cell r="C288">
            <v>313001013619</v>
          </cell>
          <cell r="D288">
            <v>507</v>
          </cell>
          <cell r="E288" t="str">
            <v>PRIVADO</v>
          </cell>
        </row>
        <row r="289">
          <cell r="A289">
            <v>514</v>
          </cell>
          <cell r="B289">
            <v>313001013872</v>
          </cell>
          <cell r="C289">
            <v>313001013872</v>
          </cell>
          <cell r="D289">
            <v>514</v>
          </cell>
          <cell r="E289" t="str">
            <v>PRIVADO</v>
          </cell>
        </row>
        <row r="290">
          <cell r="A290">
            <v>524</v>
          </cell>
          <cell r="B290">
            <v>313001013643</v>
          </cell>
          <cell r="C290">
            <v>313001013643</v>
          </cell>
          <cell r="D290">
            <v>524</v>
          </cell>
          <cell r="E290" t="str">
            <v>PRIVADO</v>
          </cell>
        </row>
        <row r="291">
          <cell r="A291">
            <v>526</v>
          </cell>
          <cell r="B291">
            <v>313001013651</v>
          </cell>
          <cell r="C291">
            <v>313001013651</v>
          </cell>
          <cell r="D291">
            <v>526</v>
          </cell>
          <cell r="E291" t="str">
            <v>PRIVADO</v>
          </cell>
        </row>
        <row r="292">
          <cell r="A292">
            <v>528</v>
          </cell>
          <cell r="B292">
            <v>313001013805</v>
          </cell>
          <cell r="C292">
            <v>313001013805</v>
          </cell>
          <cell r="D292">
            <v>528</v>
          </cell>
          <cell r="E292" t="str">
            <v>PRIVADO</v>
          </cell>
        </row>
        <row r="293">
          <cell r="A293">
            <v>530</v>
          </cell>
          <cell r="B293">
            <v>313001013775</v>
          </cell>
          <cell r="C293">
            <v>313001013775</v>
          </cell>
          <cell r="D293">
            <v>530</v>
          </cell>
          <cell r="E293" t="str">
            <v>PRIVADO</v>
          </cell>
        </row>
        <row r="294">
          <cell r="A294">
            <v>534</v>
          </cell>
          <cell r="B294">
            <v>313001013937</v>
          </cell>
          <cell r="C294">
            <v>313001013937</v>
          </cell>
          <cell r="D294">
            <v>534</v>
          </cell>
          <cell r="E294" t="str">
            <v>PRIVADO</v>
          </cell>
        </row>
        <row r="295">
          <cell r="A295">
            <v>537</v>
          </cell>
          <cell r="B295">
            <v>313001013856</v>
          </cell>
          <cell r="C295">
            <v>313001013856</v>
          </cell>
          <cell r="D295">
            <v>537</v>
          </cell>
          <cell r="E295" t="str">
            <v>PRIVADO</v>
          </cell>
        </row>
        <row r="296">
          <cell r="A296">
            <v>543</v>
          </cell>
          <cell r="B296">
            <v>313001013783</v>
          </cell>
          <cell r="C296">
            <v>313001013783</v>
          </cell>
          <cell r="D296">
            <v>543</v>
          </cell>
          <cell r="E296" t="str">
            <v>OFICIAL</v>
          </cell>
        </row>
        <row r="297">
          <cell r="A297">
            <v>544</v>
          </cell>
          <cell r="B297">
            <v>113001012583</v>
          </cell>
          <cell r="C297">
            <v>113001012583</v>
          </cell>
          <cell r="D297">
            <v>544</v>
          </cell>
          <cell r="E297" t="str">
            <v>PRIVADO</v>
          </cell>
        </row>
        <row r="298">
          <cell r="A298">
            <v>556</v>
          </cell>
          <cell r="B298">
            <v>313001027059</v>
          </cell>
          <cell r="C298">
            <v>313001027059</v>
          </cell>
          <cell r="D298">
            <v>556</v>
          </cell>
          <cell r="E298" t="str">
            <v>OFICIAL</v>
          </cell>
        </row>
        <row r="299">
          <cell r="A299">
            <v>562</v>
          </cell>
          <cell r="B299">
            <v>313001013961</v>
          </cell>
          <cell r="C299">
            <v>313001013961</v>
          </cell>
          <cell r="D299">
            <v>562</v>
          </cell>
          <cell r="E299" t="str">
            <v>PRIVADO</v>
          </cell>
        </row>
        <row r="300">
          <cell r="A300">
            <v>564</v>
          </cell>
          <cell r="B300">
            <v>313001027113</v>
          </cell>
          <cell r="C300">
            <v>313001027113</v>
          </cell>
          <cell r="D300">
            <v>564</v>
          </cell>
          <cell r="E300" t="str">
            <v>PRIVADO</v>
          </cell>
        </row>
        <row r="301">
          <cell r="A301">
            <v>566</v>
          </cell>
          <cell r="B301">
            <v>313001027199</v>
          </cell>
          <cell r="C301">
            <v>313001027199</v>
          </cell>
          <cell r="D301">
            <v>566</v>
          </cell>
          <cell r="E301" t="str">
            <v>OFICIAL</v>
          </cell>
        </row>
        <row r="302">
          <cell r="A302">
            <v>569</v>
          </cell>
          <cell r="B302">
            <v>413001027126</v>
          </cell>
          <cell r="C302">
            <v>413001027126</v>
          </cell>
          <cell r="D302">
            <v>569</v>
          </cell>
          <cell r="E302" t="str">
            <v>PRIVADO</v>
          </cell>
        </row>
        <row r="303">
          <cell r="A303">
            <v>574</v>
          </cell>
          <cell r="B303">
            <v>313001027237</v>
          </cell>
          <cell r="C303">
            <v>313001027237</v>
          </cell>
          <cell r="D303">
            <v>574</v>
          </cell>
          <cell r="E303" t="str">
            <v>PRIVADO</v>
          </cell>
        </row>
        <row r="304">
          <cell r="A304">
            <v>578</v>
          </cell>
          <cell r="B304">
            <v>313001027261</v>
          </cell>
          <cell r="C304">
            <v>313001027261</v>
          </cell>
          <cell r="D304">
            <v>578</v>
          </cell>
          <cell r="E304" t="str">
            <v>PRIVADO</v>
          </cell>
        </row>
        <row r="305">
          <cell r="A305">
            <v>581</v>
          </cell>
          <cell r="B305">
            <v>313001028012</v>
          </cell>
          <cell r="C305">
            <v>313001028012</v>
          </cell>
          <cell r="D305">
            <v>581</v>
          </cell>
          <cell r="E305" t="str">
            <v>PRIVADO</v>
          </cell>
        </row>
        <row r="306">
          <cell r="A306">
            <v>588</v>
          </cell>
          <cell r="B306">
            <v>313001027474</v>
          </cell>
          <cell r="C306">
            <v>313001027474</v>
          </cell>
          <cell r="D306">
            <v>588</v>
          </cell>
          <cell r="E306" t="str">
            <v>PRIVADO</v>
          </cell>
        </row>
        <row r="307">
          <cell r="A307">
            <v>591</v>
          </cell>
          <cell r="B307">
            <v>313001028639</v>
          </cell>
          <cell r="C307">
            <v>313001028639</v>
          </cell>
          <cell r="D307">
            <v>591</v>
          </cell>
          <cell r="E307" t="str">
            <v>PRIVADO</v>
          </cell>
        </row>
        <row r="308">
          <cell r="A308">
            <v>602</v>
          </cell>
          <cell r="B308">
            <v>313001027539</v>
          </cell>
          <cell r="C308">
            <v>313001027539</v>
          </cell>
          <cell r="D308">
            <v>602</v>
          </cell>
          <cell r="E308" t="str">
            <v>PRIVADO</v>
          </cell>
        </row>
        <row r="309">
          <cell r="A309">
            <v>604</v>
          </cell>
          <cell r="B309">
            <v>313001027997</v>
          </cell>
          <cell r="C309">
            <v>313001027997</v>
          </cell>
          <cell r="D309">
            <v>604</v>
          </cell>
          <cell r="E309" t="str">
            <v>PRIVADO</v>
          </cell>
        </row>
        <row r="310">
          <cell r="A310">
            <v>605</v>
          </cell>
          <cell r="B310">
            <v>113001028483</v>
          </cell>
          <cell r="C310">
            <v>113001028483</v>
          </cell>
          <cell r="D310">
            <v>605</v>
          </cell>
          <cell r="E310" t="str">
            <v>OFICIAL</v>
          </cell>
        </row>
        <row r="311">
          <cell r="A311">
            <v>29</v>
          </cell>
          <cell r="B311">
            <v>113001028469</v>
          </cell>
          <cell r="C311">
            <v>113001000704</v>
          </cell>
          <cell r="D311">
            <v>606</v>
          </cell>
          <cell r="E311" t="str">
            <v>OFICIAL</v>
          </cell>
        </row>
        <row r="312">
          <cell r="A312">
            <v>161</v>
          </cell>
          <cell r="B312">
            <v>113001028469</v>
          </cell>
          <cell r="C312">
            <v>113001012494</v>
          </cell>
          <cell r="D312">
            <v>606</v>
          </cell>
          <cell r="E312" t="str">
            <v>OFICIAL</v>
          </cell>
        </row>
        <row r="313">
          <cell r="A313">
            <v>606</v>
          </cell>
          <cell r="B313">
            <v>113001028469</v>
          </cell>
          <cell r="C313">
            <v>113001028469</v>
          </cell>
          <cell r="D313">
            <v>606</v>
          </cell>
          <cell r="E313" t="str">
            <v>OFICIAL</v>
          </cell>
        </row>
        <row r="314">
          <cell r="A314">
            <v>610</v>
          </cell>
          <cell r="B314">
            <v>313001028039</v>
          </cell>
          <cell r="C314">
            <v>313001028039</v>
          </cell>
          <cell r="D314">
            <v>610</v>
          </cell>
          <cell r="E314" t="str">
            <v>PRIVADO</v>
          </cell>
        </row>
        <row r="315">
          <cell r="A315">
            <v>614</v>
          </cell>
          <cell r="B315">
            <v>313001028868</v>
          </cell>
          <cell r="C315">
            <v>313001028868</v>
          </cell>
          <cell r="D315">
            <v>614</v>
          </cell>
          <cell r="E315" t="str">
            <v>PRIVADO</v>
          </cell>
        </row>
        <row r="316">
          <cell r="A316">
            <v>615</v>
          </cell>
          <cell r="B316">
            <v>313001028225</v>
          </cell>
          <cell r="C316">
            <v>313001028225</v>
          </cell>
          <cell r="D316">
            <v>615</v>
          </cell>
          <cell r="E316" t="str">
            <v>PRIVADO</v>
          </cell>
        </row>
        <row r="317">
          <cell r="A317">
            <v>618</v>
          </cell>
          <cell r="B317">
            <v>313001028098</v>
          </cell>
          <cell r="C317">
            <v>313001028098</v>
          </cell>
          <cell r="D317">
            <v>618</v>
          </cell>
          <cell r="E317" t="str">
            <v>PRIVADO</v>
          </cell>
        </row>
        <row r="318">
          <cell r="A318">
            <v>620</v>
          </cell>
          <cell r="B318">
            <v>313001028829</v>
          </cell>
          <cell r="C318">
            <v>313001028829</v>
          </cell>
          <cell r="D318">
            <v>620</v>
          </cell>
          <cell r="E318" t="str">
            <v>PRIVADO</v>
          </cell>
        </row>
        <row r="319">
          <cell r="A319">
            <v>621</v>
          </cell>
          <cell r="B319">
            <v>313001028055</v>
          </cell>
          <cell r="C319">
            <v>313001028055</v>
          </cell>
          <cell r="D319">
            <v>621</v>
          </cell>
          <cell r="E319" t="str">
            <v>PRIVADO</v>
          </cell>
        </row>
        <row r="320">
          <cell r="A320">
            <v>630</v>
          </cell>
          <cell r="B320">
            <v>313001028789</v>
          </cell>
          <cell r="C320">
            <v>313001028789</v>
          </cell>
          <cell r="D320">
            <v>630</v>
          </cell>
          <cell r="E320" t="str">
            <v>PRIVADO</v>
          </cell>
        </row>
        <row r="321">
          <cell r="A321">
            <v>20</v>
          </cell>
          <cell r="B321">
            <v>113001028919</v>
          </cell>
          <cell r="C321">
            <v>113001000283</v>
          </cell>
          <cell r="D321">
            <v>633</v>
          </cell>
          <cell r="E321" t="str">
            <v>OFICIAL</v>
          </cell>
        </row>
        <row r="322">
          <cell r="A322">
            <v>136</v>
          </cell>
          <cell r="B322">
            <v>113001028919</v>
          </cell>
          <cell r="C322">
            <v>113001007776</v>
          </cell>
          <cell r="D322">
            <v>633</v>
          </cell>
          <cell r="E322" t="str">
            <v>OFICIAL</v>
          </cell>
        </row>
        <row r="323">
          <cell r="A323">
            <v>633</v>
          </cell>
          <cell r="B323">
            <v>113001028919</v>
          </cell>
          <cell r="C323">
            <v>113001028919</v>
          </cell>
          <cell r="D323">
            <v>633</v>
          </cell>
          <cell r="E323" t="str">
            <v>OFICIAL</v>
          </cell>
        </row>
        <row r="324">
          <cell r="A324">
            <v>636</v>
          </cell>
          <cell r="B324">
            <v>113001028421</v>
          </cell>
          <cell r="C324">
            <v>113001028421</v>
          </cell>
          <cell r="D324">
            <v>636</v>
          </cell>
          <cell r="E324" t="str">
            <v>OFICIAL</v>
          </cell>
        </row>
        <row r="325">
          <cell r="A325">
            <v>637</v>
          </cell>
          <cell r="B325">
            <v>313001028875</v>
          </cell>
          <cell r="C325">
            <v>313001028875</v>
          </cell>
          <cell r="D325">
            <v>637</v>
          </cell>
          <cell r="E325" t="str">
            <v>PRIVADO</v>
          </cell>
        </row>
        <row r="326">
          <cell r="A326">
            <v>641</v>
          </cell>
          <cell r="B326">
            <v>313001028771</v>
          </cell>
          <cell r="C326">
            <v>313001028771</v>
          </cell>
          <cell r="D326">
            <v>641</v>
          </cell>
          <cell r="E326" t="str">
            <v>PRIVADO</v>
          </cell>
        </row>
        <row r="327">
          <cell r="A327">
            <v>652</v>
          </cell>
          <cell r="B327">
            <v>313001028843</v>
          </cell>
          <cell r="C327">
            <v>313001028843</v>
          </cell>
          <cell r="D327">
            <v>652</v>
          </cell>
          <cell r="E327" t="str">
            <v>PRIVADO</v>
          </cell>
        </row>
        <row r="328">
          <cell r="A328">
            <v>654</v>
          </cell>
          <cell r="B328">
            <v>313001028985</v>
          </cell>
          <cell r="C328">
            <v>313001028985</v>
          </cell>
          <cell r="D328">
            <v>654</v>
          </cell>
          <cell r="E328" t="str">
            <v>PRIVADO</v>
          </cell>
        </row>
        <row r="329">
          <cell r="A329">
            <v>655</v>
          </cell>
          <cell r="B329">
            <v>313001028891</v>
          </cell>
          <cell r="C329">
            <v>313001028891</v>
          </cell>
          <cell r="D329">
            <v>655</v>
          </cell>
          <cell r="E329" t="str">
            <v>PRIVADO</v>
          </cell>
        </row>
        <row r="330">
          <cell r="A330">
            <v>663</v>
          </cell>
          <cell r="B330">
            <v>113001028927</v>
          </cell>
          <cell r="C330">
            <v>113001028927</v>
          </cell>
          <cell r="D330">
            <v>663</v>
          </cell>
          <cell r="E330" t="str">
            <v>OFICIAL</v>
          </cell>
        </row>
        <row r="331">
          <cell r="A331">
            <v>680</v>
          </cell>
          <cell r="B331">
            <v>313001063690</v>
          </cell>
          <cell r="C331">
            <v>313001029256</v>
          </cell>
          <cell r="D331">
            <v>680</v>
          </cell>
          <cell r="E331" t="str">
            <v>PRIVADO</v>
          </cell>
        </row>
        <row r="332">
          <cell r="A332">
            <v>717</v>
          </cell>
          <cell r="B332">
            <v>113001029095</v>
          </cell>
          <cell r="C332">
            <v>113001029095</v>
          </cell>
          <cell r="D332">
            <v>717</v>
          </cell>
          <cell r="E332" t="str">
            <v>OFICIAL</v>
          </cell>
        </row>
        <row r="333">
          <cell r="A333">
            <v>721</v>
          </cell>
          <cell r="B333">
            <v>313001029116</v>
          </cell>
          <cell r="C333">
            <v>313001029116</v>
          </cell>
          <cell r="D333">
            <v>721</v>
          </cell>
          <cell r="E333" t="str">
            <v>PRIVADO</v>
          </cell>
        </row>
        <row r="334">
          <cell r="A334">
            <v>722</v>
          </cell>
          <cell r="B334">
            <v>313001029108</v>
          </cell>
          <cell r="C334">
            <v>313001029108</v>
          </cell>
          <cell r="D334">
            <v>722</v>
          </cell>
          <cell r="E334" t="str">
            <v>PRIVADO</v>
          </cell>
        </row>
        <row r="335">
          <cell r="A335">
            <v>723</v>
          </cell>
          <cell r="B335">
            <v>313001029183</v>
          </cell>
          <cell r="C335">
            <v>313001029183</v>
          </cell>
          <cell r="D335">
            <v>723</v>
          </cell>
          <cell r="E335" t="str">
            <v>PRIVADO</v>
          </cell>
        </row>
        <row r="336">
          <cell r="A336">
            <v>731</v>
          </cell>
          <cell r="B336">
            <v>313001029124</v>
          </cell>
          <cell r="C336">
            <v>313001029124</v>
          </cell>
          <cell r="D336">
            <v>731</v>
          </cell>
          <cell r="E336" t="str">
            <v>PRIVADO</v>
          </cell>
        </row>
        <row r="337">
          <cell r="A337">
            <v>743</v>
          </cell>
          <cell r="B337">
            <v>313001029281</v>
          </cell>
          <cell r="C337">
            <v>313001029281</v>
          </cell>
          <cell r="D337">
            <v>743</v>
          </cell>
          <cell r="E337" t="str">
            <v>PRIVADO</v>
          </cell>
        </row>
        <row r="338">
          <cell r="A338">
            <v>746</v>
          </cell>
          <cell r="B338">
            <v>313001029302</v>
          </cell>
          <cell r="C338">
            <v>313001029302</v>
          </cell>
          <cell r="D338">
            <v>746</v>
          </cell>
          <cell r="E338" t="str">
            <v>PRIVADO</v>
          </cell>
        </row>
        <row r="339">
          <cell r="A339">
            <v>748</v>
          </cell>
          <cell r="B339">
            <v>313001029337</v>
          </cell>
          <cell r="C339">
            <v>313001029337</v>
          </cell>
          <cell r="D339">
            <v>748</v>
          </cell>
          <cell r="E339" t="str">
            <v>PRIVADO</v>
          </cell>
        </row>
        <row r="340">
          <cell r="A340">
            <v>788</v>
          </cell>
          <cell r="B340">
            <v>313001029396</v>
          </cell>
          <cell r="C340">
            <v>313001029396</v>
          </cell>
          <cell r="D340">
            <v>788</v>
          </cell>
          <cell r="E340" t="str">
            <v>OFICIAL</v>
          </cell>
        </row>
        <row r="341">
          <cell r="A341">
            <v>789</v>
          </cell>
          <cell r="B341">
            <v>313001029523</v>
          </cell>
          <cell r="C341">
            <v>313001029523</v>
          </cell>
          <cell r="D341">
            <v>789</v>
          </cell>
          <cell r="E341" t="str">
            <v>PRIVADO</v>
          </cell>
        </row>
        <row r="342">
          <cell r="A342">
            <v>790</v>
          </cell>
          <cell r="B342">
            <v>313001029426</v>
          </cell>
          <cell r="C342">
            <v>313001029426</v>
          </cell>
          <cell r="D342">
            <v>790</v>
          </cell>
          <cell r="E342" t="str">
            <v>PRIVADO</v>
          </cell>
        </row>
        <row r="343">
          <cell r="A343">
            <v>794</v>
          </cell>
          <cell r="B343">
            <v>313001029418</v>
          </cell>
          <cell r="C343">
            <v>313001029418</v>
          </cell>
          <cell r="D343">
            <v>794</v>
          </cell>
          <cell r="E343" t="str">
            <v>PRIVADO</v>
          </cell>
        </row>
        <row r="344">
          <cell r="A344">
            <v>798</v>
          </cell>
          <cell r="B344">
            <v>313001029507</v>
          </cell>
          <cell r="C344">
            <v>313001029507</v>
          </cell>
          <cell r="D344">
            <v>798</v>
          </cell>
          <cell r="E344" t="str">
            <v>PRIVADO</v>
          </cell>
        </row>
        <row r="345">
          <cell r="A345">
            <v>801</v>
          </cell>
          <cell r="B345">
            <v>313001029469</v>
          </cell>
          <cell r="C345">
            <v>313001029469</v>
          </cell>
          <cell r="D345">
            <v>801</v>
          </cell>
          <cell r="E345" t="str">
            <v>PRIVADO</v>
          </cell>
        </row>
        <row r="346">
          <cell r="A346">
            <v>806</v>
          </cell>
          <cell r="B346">
            <v>313001029353</v>
          </cell>
          <cell r="C346">
            <v>313001029353</v>
          </cell>
          <cell r="D346">
            <v>806</v>
          </cell>
          <cell r="E346" t="str">
            <v>PRIVADO</v>
          </cell>
        </row>
        <row r="347">
          <cell r="A347">
            <v>809</v>
          </cell>
          <cell r="B347">
            <v>313001013279</v>
          </cell>
          <cell r="C347">
            <v>313001013279</v>
          </cell>
          <cell r="D347">
            <v>809</v>
          </cell>
          <cell r="E347" t="str">
            <v>PRIVADO</v>
          </cell>
        </row>
        <row r="348">
          <cell r="A348">
            <v>812</v>
          </cell>
          <cell r="B348">
            <v>313001029612</v>
          </cell>
          <cell r="C348">
            <v>313001029612</v>
          </cell>
          <cell r="D348">
            <v>812</v>
          </cell>
          <cell r="E348" t="str">
            <v>PRIVADO</v>
          </cell>
        </row>
        <row r="349">
          <cell r="A349">
            <v>814</v>
          </cell>
          <cell r="B349">
            <v>313001029582</v>
          </cell>
          <cell r="C349">
            <v>313001029582</v>
          </cell>
          <cell r="D349">
            <v>814</v>
          </cell>
          <cell r="E349" t="str">
            <v>PRIVADO</v>
          </cell>
        </row>
        <row r="350">
          <cell r="A350">
            <v>816</v>
          </cell>
          <cell r="B350">
            <v>313001029540</v>
          </cell>
          <cell r="C350">
            <v>313001029540</v>
          </cell>
          <cell r="D350">
            <v>816</v>
          </cell>
          <cell r="E350" t="str">
            <v>PRIVADO</v>
          </cell>
        </row>
        <row r="351">
          <cell r="A351">
            <v>819</v>
          </cell>
          <cell r="B351">
            <v>313001029680</v>
          </cell>
          <cell r="C351">
            <v>313001029680</v>
          </cell>
          <cell r="D351">
            <v>819</v>
          </cell>
          <cell r="E351" t="str">
            <v>PRIVADO</v>
          </cell>
        </row>
        <row r="352">
          <cell r="A352">
            <v>820</v>
          </cell>
          <cell r="B352">
            <v>313001029655</v>
          </cell>
          <cell r="C352">
            <v>313001029655</v>
          </cell>
          <cell r="D352">
            <v>820</v>
          </cell>
          <cell r="E352" t="str">
            <v>PRIVADO</v>
          </cell>
        </row>
        <row r="353">
          <cell r="A353">
            <v>822</v>
          </cell>
          <cell r="B353">
            <v>313001029752</v>
          </cell>
          <cell r="C353">
            <v>313001029752</v>
          </cell>
          <cell r="D353">
            <v>822</v>
          </cell>
          <cell r="E353" t="str">
            <v>PRIVADO</v>
          </cell>
        </row>
        <row r="354">
          <cell r="A354">
            <v>825</v>
          </cell>
          <cell r="B354">
            <v>313001029701</v>
          </cell>
          <cell r="C354">
            <v>313001029701</v>
          </cell>
          <cell r="D354">
            <v>825</v>
          </cell>
          <cell r="E354" t="str">
            <v>PRIVADO</v>
          </cell>
        </row>
        <row r="355">
          <cell r="A355">
            <v>828</v>
          </cell>
          <cell r="B355">
            <v>113001029800</v>
          </cell>
          <cell r="C355">
            <v>113001029800</v>
          </cell>
          <cell r="D355">
            <v>828</v>
          </cell>
          <cell r="E355" t="str">
            <v>OFICIAL</v>
          </cell>
        </row>
        <row r="356">
          <cell r="A356">
            <v>834</v>
          </cell>
          <cell r="B356">
            <v>313001029671</v>
          </cell>
          <cell r="C356">
            <v>313001029671</v>
          </cell>
          <cell r="D356">
            <v>834</v>
          </cell>
          <cell r="E356" t="str">
            <v>PRIVADO</v>
          </cell>
        </row>
        <row r="357">
          <cell r="A357">
            <v>836</v>
          </cell>
          <cell r="B357">
            <v>313001029833</v>
          </cell>
          <cell r="C357">
            <v>313001029833</v>
          </cell>
          <cell r="D357">
            <v>836</v>
          </cell>
          <cell r="E357" t="str">
            <v>PRIVADO</v>
          </cell>
        </row>
        <row r="358">
          <cell r="A358">
            <v>837</v>
          </cell>
          <cell r="B358">
            <v>313001029841</v>
          </cell>
          <cell r="C358">
            <v>313001029841</v>
          </cell>
          <cell r="D358">
            <v>837</v>
          </cell>
          <cell r="E358" t="str">
            <v>PRIVADO</v>
          </cell>
        </row>
        <row r="359">
          <cell r="A359">
            <v>838</v>
          </cell>
          <cell r="B359">
            <v>313001029647</v>
          </cell>
          <cell r="C359">
            <v>313001029647</v>
          </cell>
          <cell r="D359">
            <v>838</v>
          </cell>
          <cell r="E359" t="str">
            <v>PRIVADO</v>
          </cell>
        </row>
        <row r="360">
          <cell r="A360">
            <v>839</v>
          </cell>
          <cell r="B360">
            <v>113001029851</v>
          </cell>
          <cell r="C360">
            <v>113001029851</v>
          </cell>
          <cell r="D360">
            <v>839</v>
          </cell>
          <cell r="E360" t="str">
            <v>OFICIAL</v>
          </cell>
        </row>
        <row r="361">
          <cell r="A361">
            <v>841</v>
          </cell>
          <cell r="B361">
            <v>313001029868</v>
          </cell>
          <cell r="C361">
            <v>313001029868</v>
          </cell>
          <cell r="D361">
            <v>841</v>
          </cell>
          <cell r="E361" t="str">
            <v>PRIVADO</v>
          </cell>
        </row>
        <row r="362">
          <cell r="A362">
            <v>842</v>
          </cell>
          <cell r="B362">
            <v>113001029893</v>
          </cell>
          <cell r="C362">
            <v>113001029893</v>
          </cell>
          <cell r="D362">
            <v>842</v>
          </cell>
          <cell r="E362" t="str">
            <v>OFICIAL</v>
          </cell>
        </row>
        <row r="363">
          <cell r="A363">
            <v>843</v>
          </cell>
          <cell r="B363">
            <v>313001029876</v>
          </cell>
          <cell r="C363">
            <v>313001029876</v>
          </cell>
          <cell r="D363">
            <v>843</v>
          </cell>
          <cell r="E363" t="str">
            <v>PRIVADO</v>
          </cell>
        </row>
        <row r="364">
          <cell r="A364">
            <v>846</v>
          </cell>
          <cell r="B364">
            <v>313001029906</v>
          </cell>
          <cell r="C364">
            <v>313001029906</v>
          </cell>
          <cell r="D364">
            <v>846</v>
          </cell>
          <cell r="E364" t="str">
            <v>PRIVADO</v>
          </cell>
        </row>
        <row r="365">
          <cell r="A365">
            <v>847</v>
          </cell>
          <cell r="B365">
            <v>313001029981</v>
          </cell>
          <cell r="C365">
            <v>313001029981</v>
          </cell>
          <cell r="D365">
            <v>847</v>
          </cell>
          <cell r="E365" t="str">
            <v>PRIVADO</v>
          </cell>
        </row>
        <row r="366">
          <cell r="A366">
            <v>849</v>
          </cell>
          <cell r="B366">
            <v>313001029973</v>
          </cell>
          <cell r="C366">
            <v>313001029973</v>
          </cell>
          <cell r="D366">
            <v>849</v>
          </cell>
          <cell r="E366" t="str">
            <v>PRIVADO</v>
          </cell>
        </row>
        <row r="367">
          <cell r="A367">
            <v>850</v>
          </cell>
          <cell r="B367">
            <v>313001030025</v>
          </cell>
          <cell r="C367">
            <v>313001030025</v>
          </cell>
          <cell r="D367">
            <v>850</v>
          </cell>
          <cell r="E367" t="str">
            <v>PRIVADO</v>
          </cell>
        </row>
        <row r="368">
          <cell r="A368">
            <v>851</v>
          </cell>
          <cell r="B368">
            <v>313836000623</v>
          </cell>
          <cell r="C368">
            <v>313836000623</v>
          </cell>
          <cell r="D368">
            <v>851</v>
          </cell>
          <cell r="E368" t="str">
            <v>PRIVADO</v>
          </cell>
        </row>
        <row r="369">
          <cell r="A369">
            <v>853</v>
          </cell>
          <cell r="B369">
            <v>313001030009</v>
          </cell>
          <cell r="C369">
            <v>313001030009</v>
          </cell>
          <cell r="D369">
            <v>853</v>
          </cell>
          <cell r="E369" t="str">
            <v>PRIVADO</v>
          </cell>
        </row>
        <row r="370">
          <cell r="A370">
            <v>854</v>
          </cell>
          <cell r="B370">
            <v>313001029931</v>
          </cell>
          <cell r="C370">
            <v>313001029931</v>
          </cell>
          <cell r="D370">
            <v>854</v>
          </cell>
          <cell r="E370" t="str">
            <v>PRIVADO</v>
          </cell>
        </row>
        <row r="371">
          <cell r="A371">
            <v>855</v>
          </cell>
          <cell r="B371">
            <v>313001029965</v>
          </cell>
          <cell r="C371">
            <v>313001029965</v>
          </cell>
          <cell r="D371">
            <v>855</v>
          </cell>
          <cell r="E371" t="str">
            <v>PRIVADO</v>
          </cell>
        </row>
        <row r="372">
          <cell r="A372">
            <v>857</v>
          </cell>
          <cell r="B372">
            <v>113001030093</v>
          </cell>
          <cell r="C372">
            <v>113001030093</v>
          </cell>
          <cell r="D372">
            <v>857</v>
          </cell>
          <cell r="E372" t="str">
            <v>OFICIAL</v>
          </cell>
        </row>
        <row r="373">
          <cell r="A373">
            <v>858</v>
          </cell>
          <cell r="B373">
            <v>113001030085</v>
          </cell>
          <cell r="C373">
            <v>113001030085</v>
          </cell>
          <cell r="D373">
            <v>858</v>
          </cell>
          <cell r="E373" t="str">
            <v>OFICIAL</v>
          </cell>
        </row>
        <row r="374">
          <cell r="A374">
            <v>860</v>
          </cell>
          <cell r="B374">
            <v>313001030114</v>
          </cell>
          <cell r="C374">
            <v>313001030114</v>
          </cell>
          <cell r="D374">
            <v>860</v>
          </cell>
          <cell r="E374" t="str">
            <v>PRIVADO</v>
          </cell>
        </row>
        <row r="375">
          <cell r="A375">
            <v>862</v>
          </cell>
          <cell r="B375">
            <v>313001030131</v>
          </cell>
          <cell r="C375">
            <v>313001030131</v>
          </cell>
          <cell r="D375">
            <v>862</v>
          </cell>
          <cell r="E375" t="str">
            <v>PRIVADO</v>
          </cell>
        </row>
        <row r="376">
          <cell r="A376">
            <v>863</v>
          </cell>
          <cell r="B376">
            <v>313001030068</v>
          </cell>
          <cell r="C376">
            <v>313001030068</v>
          </cell>
          <cell r="D376">
            <v>863</v>
          </cell>
          <cell r="E376" t="str">
            <v>PRIVADO</v>
          </cell>
        </row>
        <row r="377">
          <cell r="A377">
            <v>864</v>
          </cell>
          <cell r="B377">
            <v>313001030149</v>
          </cell>
          <cell r="C377">
            <v>313001030149</v>
          </cell>
          <cell r="D377">
            <v>864</v>
          </cell>
          <cell r="E377" t="str">
            <v>PRIVADO</v>
          </cell>
        </row>
        <row r="378">
          <cell r="A378">
            <v>867</v>
          </cell>
          <cell r="B378">
            <v>413001030178</v>
          </cell>
          <cell r="C378">
            <v>413001030178</v>
          </cell>
          <cell r="D378">
            <v>867</v>
          </cell>
          <cell r="E378" t="str">
            <v>PRIVADO</v>
          </cell>
        </row>
        <row r="379">
          <cell r="A379">
            <v>868</v>
          </cell>
          <cell r="B379">
            <v>313001030033</v>
          </cell>
          <cell r="C379">
            <v>313001030033</v>
          </cell>
          <cell r="D379">
            <v>868</v>
          </cell>
          <cell r="E379" t="str">
            <v>PRIVADO</v>
          </cell>
        </row>
        <row r="380">
          <cell r="A380">
            <v>869</v>
          </cell>
          <cell r="B380">
            <v>313001030041</v>
          </cell>
          <cell r="C380">
            <v>313001030041</v>
          </cell>
          <cell r="D380">
            <v>869</v>
          </cell>
          <cell r="E380" t="str">
            <v>PRIVADO</v>
          </cell>
        </row>
        <row r="381">
          <cell r="A381">
            <v>872</v>
          </cell>
          <cell r="B381">
            <v>313001030203</v>
          </cell>
          <cell r="C381">
            <v>313001030203</v>
          </cell>
          <cell r="D381">
            <v>872</v>
          </cell>
          <cell r="E381" t="str">
            <v>PRIVADO</v>
          </cell>
        </row>
        <row r="382">
          <cell r="A382">
            <v>873</v>
          </cell>
          <cell r="B382">
            <v>113001030212</v>
          </cell>
          <cell r="C382">
            <v>113001030212</v>
          </cell>
          <cell r="D382">
            <v>873</v>
          </cell>
          <cell r="E382" t="str">
            <v>OFICIAL</v>
          </cell>
        </row>
        <row r="383">
          <cell r="A383">
            <v>874</v>
          </cell>
          <cell r="B383">
            <v>313001800017</v>
          </cell>
          <cell r="C383">
            <v>313001800017</v>
          </cell>
          <cell r="D383">
            <v>874</v>
          </cell>
          <cell r="E383" t="str">
            <v>PRIVADO</v>
          </cell>
        </row>
        <row r="384">
          <cell r="A384">
            <v>875</v>
          </cell>
          <cell r="B384">
            <v>313001800009</v>
          </cell>
          <cell r="C384">
            <v>313001800009</v>
          </cell>
          <cell r="D384">
            <v>875</v>
          </cell>
          <cell r="E384" t="str">
            <v>PRIVADO</v>
          </cell>
        </row>
        <row r="385">
          <cell r="A385">
            <v>876</v>
          </cell>
          <cell r="B385">
            <v>313001800041</v>
          </cell>
          <cell r="C385">
            <v>313001800041</v>
          </cell>
          <cell r="D385">
            <v>876</v>
          </cell>
          <cell r="E385" t="str">
            <v>PRIVADO</v>
          </cell>
        </row>
        <row r="386">
          <cell r="A386">
            <v>877</v>
          </cell>
          <cell r="B386">
            <v>313001800025</v>
          </cell>
          <cell r="C386">
            <v>313001800025</v>
          </cell>
          <cell r="D386">
            <v>877</v>
          </cell>
          <cell r="E386" t="str">
            <v>PRIVADO</v>
          </cell>
        </row>
        <row r="387">
          <cell r="A387">
            <v>878</v>
          </cell>
          <cell r="B387">
            <v>313001800033</v>
          </cell>
          <cell r="C387">
            <v>313001800033</v>
          </cell>
          <cell r="D387">
            <v>878</v>
          </cell>
          <cell r="E387" t="str">
            <v>PRIVADO</v>
          </cell>
        </row>
        <row r="388">
          <cell r="A388">
            <v>879</v>
          </cell>
          <cell r="B388">
            <v>313001800050</v>
          </cell>
          <cell r="C388">
            <v>313001800050</v>
          </cell>
          <cell r="D388">
            <v>879</v>
          </cell>
          <cell r="E388" t="str">
            <v>PRIVADO</v>
          </cell>
        </row>
        <row r="389">
          <cell r="A389">
            <v>881</v>
          </cell>
          <cell r="B389">
            <v>313001800068</v>
          </cell>
          <cell r="C389">
            <v>313001800068</v>
          </cell>
          <cell r="D389">
            <v>881</v>
          </cell>
          <cell r="E389" t="str">
            <v>PRIVADO</v>
          </cell>
        </row>
        <row r="390">
          <cell r="A390">
            <v>882</v>
          </cell>
          <cell r="B390">
            <v>313001800092</v>
          </cell>
          <cell r="C390">
            <v>313001800092</v>
          </cell>
          <cell r="D390">
            <v>882</v>
          </cell>
          <cell r="E390" t="str">
            <v>PRIVADO</v>
          </cell>
        </row>
        <row r="391">
          <cell r="A391">
            <v>883</v>
          </cell>
          <cell r="B391">
            <v>313001800084</v>
          </cell>
          <cell r="C391">
            <v>313001800084</v>
          </cell>
          <cell r="D391">
            <v>883</v>
          </cell>
          <cell r="E391" t="str">
            <v>PRIVADO</v>
          </cell>
        </row>
        <row r="392">
          <cell r="A392">
            <v>884</v>
          </cell>
          <cell r="B392">
            <v>313001800076</v>
          </cell>
          <cell r="C392">
            <v>313001800076</v>
          </cell>
          <cell r="D392">
            <v>884</v>
          </cell>
          <cell r="E392" t="str">
            <v>PRIVADO</v>
          </cell>
        </row>
        <row r="393">
          <cell r="A393">
            <v>885</v>
          </cell>
          <cell r="B393">
            <v>313001800106</v>
          </cell>
          <cell r="C393">
            <v>313001800106</v>
          </cell>
          <cell r="D393">
            <v>885</v>
          </cell>
          <cell r="E393" t="str">
            <v>PRIVADO</v>
          </cell>
        </row>
        <row r="394">
          <cell r="A394">
            <v>887</v>
          </cell>
          <cell r="B394">
            <v>113001800123</v>
          </cell>
          <cell r="C394">
            <v>113001800123</v>
          </cell>
          <cell r="D394">
            <v>887</v>
          </cell>
          <cell r="E394" t="str">
            <v>OFICIAL</v>
          </cell>
        </row>
        <row r="395">
          <cell r="A395">
            <v>888</v>
          </cell>
          <cell r="B395">
            <v>313001800165</v>
          </cell>
          <cell r="C395">
            <v>313001800165</v>
          </cell>
          <cell r="D395">
            <v>888</v>
          </cell>
          <cell r="E395" t="str">
            <v>PRIVADO</v>
          </cell>
        </row>
        <row r="396">
          <cell r="A396">
            <v>889</v>
          </cell>
          <cell r="B396">
            <v>313001800157</v>
          </cell>
          <cell r="C396">
            <v>313001800157</v>
          </cell>
          <cell r="D396">
            <v>889</v>
          </cell>
          <cell r="E396" t="str">
            <v>PRIVADO</v>
          </cell>
        </row>
        <row r="397">
          <cell r="A397">
            <v>890</v>
          </cell>
          <cell r="B397">
            <v>313001800114</v>
          </cell>
          <cell r="C397">
            <v>313001800114</v>
          </cell>
          <cell r="D397">
            <v>890</v>
          </cell>
          <cell r="E397" t="str">
            <v>PRIVADO</v>
          </cell>
        </row>
        <row r="398">
          <cell r="A398">
            <v>891</v>
          </cell>
          <cell r="B398">
            <v>313001800220</v>
          </cell>
          <cell r="C398">
            <v>313001800220</v>
          </cell>
          <cell r="D398">
            <v>891</v>
          </cell>
          <cell r="E398" t="str">
            <v>PRIVADO</v>
          </cell>
        </row>
        <row r="399">
          <cell r="A399">
            <v>892</v>
          </cell>
          <cell r="B399">
            <v>113001800263</v>
          </cell>
          <cell r="C399">
            <v>113001800263</v>
          </cell>
          <cell r="D399">
            <v>892</v>
          </cell>
          <cell r="E399" t="str">
            <v>OFICIAL</v>
          </cell>
        </row>
        <row r="400">
          <cell r="A400">
            <v>893</v>
          </cell>
          <cell r="B400">
            <v>113001800263</v>
          </cell>
          <cell r="C400" t="str">
            <v>113001800310 </v>
          </cell>
          <cell r="D400">
            <v>892</v>
          </cell>
          <cell r="E400" t="str">
            <v>OFICIAL</v>
          </cell>
        </row>
        <row r="401">
          <cell r="A401">
            <v>894</v>
          </cell>
          <cell r="B401">
            <v>113001800263</v>
          </cell>
          <cell r="C401" t="str">
            <v>113001800336 </v>
          </cell>
          <cell r="D401">
            <v>892</v>
          </cell>
          <cell r="E401" t="str">
            <v>OFICIAL</v>
          </cell>
        </row>
        <row r="402">
          <cell r="A402">
            <v>895</v>
          </cell>
          <cell r="B402">
            <v>113001800263</v>
          </cell>
          <cell r="C402" t="str">
            <v>113001800328 </v>
          </cell>
          <cell r="D402">
            <v>892</v>
          </cell>
          <cell r="E402" t="str">
            <v>OFICIAL</v>
          </cell>
        </row>
        <row r="403">
          <cell r="A403">
            <v>896</v>
          </cell>
          <cell r="B403">
            <v>113001800263</v>
          </cell>
          <cell r="C403" t="str">
            <v>113001800280 </v>
          </cell>
          <cell r="D403">
            <v>892</v>
          </cell>
          <cell r="E403" t="str">
            <v>OFICIAL</v>
          </cell>
        </row>
        <row r="404">
          <cell r="A404">
            <v>897</v>
          </cell>
          <cell r="B404">
            <v>113001800263</v>
          </cell>
          <cell r="C404" t="str">
            <v>113001800344 </v>
          </cell>
          <cell r="D404">
            <v>892</v>
          </cell>
          <cell r="E404" t="str">
            <v>OFICIAL</v>
          </cell>
        </row>
        <row r="405">
          <cell r="A405">
            <v>898</v>
          </cell>
          <cell r="B405">
            <v>113001800263</v>
          </cell>
          <cell r="C405">
            <v>113001800298</v>
          </cell>
          <cell r="D405">
            <v>892</v>
          </cell>
          <cell r="E405" t="str">
            <v>OFICIAL</v>
          </cell>
        </row>
        <row r="406">
          <cell r="A406">
            <v>899</v>
          </cell>
          <cell r="B406">
            <v>113001800263</v>
          </cell>
          <cell r="C406" t="str">
            <v>113001800352 </v>
          </cell>
          <cell r="D406">
            <v>892</v>
          </cell>
          <cell r="E406" t="str">
            <v>OFICIAL</v>
          </cell>
        </row>
        <row r="407">
          <cell r="A407">
            <v>900</v>
          </cell>
          <cell r="B407">
            <v>113001800263</v>
          </cell>
          <cell r="C407" t="str">
            <v>113001800361 </v>
          </cell>
          <cell r="D407">
            <v>892</v>
          </cell>
          <cell r="E407" t="str">
            <v>OFICIAL</v>
          </cell>
        </row>
        <row r="408">
          <cell r="A408">
            <v>901</v>
          </cell>
          <cell r="B408">
            <v>113001800263</v>
          </cell>
          <cell r="C408">
            <v>113001800301</v>
          </cell>
          <cell r="D408">
            <v>892</v>
          </cell>
          <cell r="E408" t="str">
            <v>OFICIAL</v>
          </cell>
        </row>
        <row r="409">
          <cell r="A409">
            <v>902</v>
          </cell>
          <cell r="B409">
            <v>313001013252</v>
          </cell>
          <cell r="C409">
            <v>313001013252</v>
          </cell>
          <cell r="D409">
            <v>902</v>
          </cell>
          <cell r="E409" t="str">
            <v>PRIVADO</v>
          </cell>
        </row>
        <row r="410">
          <cell r="A410">
            <v>904</v>
          </cell>
          <cell r="B410">
            <v>313001800203</v>
          </cell>
          <cell r="C410">
            <v>313001800203</v>
          </cell>
          <cell r="D410">
            <v>904</v>
          </cell>
          <cell r="E410" t="str">
            <v>PRIVADO</v>
          </cell>
        </row>
        <row r="411">
          <cell r="A411">
            <v>905</v>
          </cell>
          <cell r="B411">
            <v>313001800149</v>
          </cell>
          <cell r="C411">
            <v>313001800149</v>
          </cell>
          <cell r="D411">
            <v>905</v>
          </cell>
          <cell r="E411" t="str">
            <v>PRIVADO</v>
          </cell>
        </row>
        <row r="412">
          <cell r="A412">
            <v>906</v>
          </cell>
          <cell r="B412">
            <v>313001800190</v>
          </cell>
          <cell r="C412">
            <v>313001800190</v>
          </cell>
          <cell r="D412">
            <v>906</v>
          </cell>
          <cell r="E412" t="str">
            <v>PRIVADO</v>
          </cell>
        </row>
        <row r="413">
          <cell r="A413">
            <v>907</v>
          </cell>
          <cell r="B413">
            <v>113001800395</v>
          </cell>
          <cell r="C413">
            <v>113001800395</v>
          </cell>
          <cell r="D413">
            <v>907</v>
          </cell>
          <cell r="E413" t="str">
            <v>OFICIAL</v>
          </cell>
        </row>
        <row r="414">
          <cell r="A414">
            <v>910</v>
          </cell>
          <cell r="B414">
            <v>113001800395</v>
          </cell>
          <cell r="C414">
            <v>113001800417</v>
          </cell>
          <cell r="D414">
            <v>907</v>
          </cell>
          <cell r="E414" t="str">
            <v>OFICIAL</v>
          </cell>
        </row>
        <row r="415">
          <cell r="A415">
            <v>908</v>
          </cell>
          <cell r="B415">
            <v>313001800254</v>
          </cell>
          <cell r="C415">
            <v>313001800254</v>
          </cell>
          <cell r="D415">
            <v>908</v>
          </cell>
          <cell r="E415" t="str">
            <v>PRIVADO</v>
          </cell>
        </row>
        <row r="416">
          <cell r="A416">
            <v>909</v>
          </cell>
          <cell r="B416">
            <v>313001013686</v>
          </cell>
          <cell r="C416">
            <v>313001013686</v>
          </cell>
          <cell r="D416">
            <v>909</v>
          </cell>
          <cell r="E416" t="str">
            <v>PRIVADO</v>
          </cell>
        </row>
        <row r="417">
          <cell r="A417">
            <v>911</v>
          </cell>
          <cell r="B417">
            <v>313001800238</v>
          </cell>
          <cell r="C417">
            <v>313001800238</v>
          </cell>
          <cell r="D417">
            <v>911</v>
          </cell>
          <cell r="E417" t="str">
            <v>PRIVADO</v>
          </cell>
        </row>
        <row r="418">
          <cell r="A418">
            <v>912</v>
          </cell>
          <cell r="B418">
            <v>413001800402</v>
          </cell>
          <cell r="C418">
            <v>413001800402</v>
          </cell>
          <cell r="D418">
            <v>912</v>
          </cell>
          <cell r="E418" t="str">
            <v>PRIVADO</v>
          </cell>
        </row>
        <row r="419">
          <cell r="A419">
            <v>913</v>
          </cell>
          <cell r="B419">
            <v>313001800378</v>
          </cell>
          <cell r="C419">
            <v>313001800378</v>
          </cell>
          <cell r="D419">
            <v>913</v>
          </cell>
          <cell r="E419" t="str">
            <v>PRIVADO</v>
          </cell>
        </row>
        <row r="420">
          <cell r="A420">
            <v>916</v>
          </cell>
          <cell r="B420">
            <v>313001800424</v>
          </cell>
          <cell r="C420">
            <v>313001800424</v>
          </cell>
          <cell r="D420">
            <v>916</v>
          </cell>
          <cell r="E420" t="str">
            <v>PRIVADO</v>
          </cell>
        </row>
        <row r="421">
          <cell r="A421">
            <v>917</v>
          </cell>
          <cell r="B421">
            <v>313001800246</v>
          </cell>
          <cell r="C421">
            <v>313001800246</v>
          </cell>
          <cell r="D421">
            <v>917</v>
          </cell>
          <cell r="E421" t="str">
            <v>PRIVADO</v>
          </cell>
        </row>
        <row r="422">
          <cell r="A422">
            <v>918</v>
          </cell>
          <cell r="B422">
            <v>313001800432</v>
          </cell>
          <cell r="C422">
            <v>313001800432</v>
          </cell>
          <cell r="D422">
            <v>918</v>
          </cell>
          <cell r="E422" t="str">
            <v>PRIVADO</v>
          </cell>
        </row>
        <row r="423">
          <cell r="A423">
            <v>919</v>
          </cell>
          <cell r="B423">
            <v>313001800475</v>
          </cell>
          <cell r="C423">
            <v>313001800475</v>
          </cell>
          <cell r="D423">
            <v>919</v>
          </cell>
          <cell r="E423" t="str">
            <v>PRIVADO</v>
          </cell>
        </row>
        <row r="424">
          <cell r="A424">
            <v>920</v>
          </cell>
          <cell r="B424">
            <v>313001800459</v>
          </cell>
          <cell r="C424">
            <v>313001800459</v>
          </cell>
          <cell r="D424">
            <v>920</v>
          </cell>
          <cell r="E424" t="str">
            <v>PRIVADO</v>
          </cell>
        </row>
        <row r="425">
          <cell r="A425">
            <v>921</v>
          </cell>
          <cell r="B425">
            <v>413001800496</v>
          </cell>
          <cell r="C425">
            <v>413001800496</v>
          </cell>
          <cell r="D425">
            <v>921</v>
          </cell>
          <cell r="E425" t="str">
            <v>PRIVADO</v>
          </cell>
        </row>
        <row r="426">
          <cell r="A426">
            <v>922</v>
          </cell>
          <cell r="B426">
            <v>313001800483</v>
          </cell>
          <cell r="C426">
            <v>313001800483</v>
          </cell>
          <cell r="D426">
            <v>922</v>
          </cell>
          <cell r="E426" t="str">
            <v>PRIVADO</v>
          </cell>
        </row>
        <row r="427">
          <cell r="A427">
            <v>925</v>
          </cell>
          <cell r="B427">
            <v>313001800629</v>
          </cell>
          <cell r="C427">
            <v>313001800629</v>
          </cell>
          <cell r="D427">
            <v>925</v>
          </cell>
          <cell r="E427" t="str">
            <v>PRIVADO</v>
          </cell>
        </row>
        <row r="428">
          <cell r="A428">
            <v>926</v>
          </cell>
          <cell r="B428">
            <v>313001800548</v>
          </cell>
          <cell r="C428">
            <v>313001800548</v>
          </cell>
          <cell r="D428">
            <v>926</v>
          </cell>
          <cell r="E428" t="str">
            <v>PRIVADO</v>
          </cell>
        </row>
        <row r="429">
          <cell r="A429">
            <v>927</v>
          </cell>
          <cell r="B429">
            <v>31300180056401</v>
          </cell>
          <cell r="C429">
            <v>313001800564</v>
          </cell>
          <cell r="D429">
            <v>927</v>
          </cell>
          <cell r="E429" t="str">
            <v>PRIVADO</v>
          </cell>
        </row>
        <row r="430">
          <cell r="A430">
            <v>928</v>
          </cell>
          <cell r="B430">
            <v>313001800599</v>
          </cell>
          <cell r="C430">
            <v>313001800599</v>
          </cell>
          <cell r="D430">
            <v>928</v>
          </cell>
          <cell r="E430" t="str">
            <v>PRIVADO</v>
          </cell>
        </row>
        <row r="431">
          <cell r="A431">
            <v>929</v>
          </cell>
          <cell r="B431">
            <v>313001800467</v>
          </cell>
          <cell r="C431">
            <v>313001800467</v>
          </cell>
          <cell r="D431">
            <v>929</v>
          </cell>
          <cell r="E431" t="str">
            <v>PRIVADO</v>
          </cell>
        </row>
        <row r="432">
          <cell r="A432">
            <v>930</v>
          </cell>
          <cell r="B432">
            <v>313001029591</v>
          </cell>
          <cell r="C432">
            <v>313001029591</v>
          </cell>
          <cell r="D432">
            <v>930</v>
          </cell>
          <cell r="E432" t="str">
            <v>PRIVADO</v>
          </cell>
        </row>
        <row r="433">
          <cell r="A433">
            <v>931</v>
          </cell>
          <cell r="B433">
            <v>313001800271</v>
          </cell>
          <cell r="C433">
            <v>313001800271</v>
          </cell>
          <cell r="D433">
            <v>931</v>
          </cell>
          <cell r="E433" t="str">
            <v>PRIVADO</v>
          </cell>
        </row>
        <row r="434">
          <cell r="A434">
            <v>932</v>
          </cell>
          <cell r="B434">
            <v>313001800513</v>
          </cell>
          <cell r="C434">
            <v>313001800513</v>
          </cell>
          <cell r="D434">
            <v>932</v>
          </cell>
          <cell r="E434" t="str">
            <v>PRIVADO</v>
          </cell>
        </row>
        <row r="435">
          <cell r="A435">
            <v>933</v>
          </cell>
          <cell r="B435">
            <v>313001800521</v>
          </cell>
          <cell r="C435">
            <v>313001800521</v>
          </cell>
          <cell r="D435">
            <v>933</v>
          </cell>
          <cell r="E435" t="str">
            <v>PRIVADO</v>
          </cell>
        </row>
        <row r="436">
          <cell r="A436">
            <v>934</v>
          </cell>
          <cell r="B436">
            <v>313001800661</v>
          </cell>
          <cell r="C436">
            <v>313001800661</v>
          </cell>
          <cell r="D436">
            <v>934</v>
          </cell>
          <cell r="E436" t="str">
            <v>PRIVADO</v>
          </cell>
        </row>
        <row r="437">
          <cell r="A437">
            <v>935</v>
          </cell>
          <cell r="B437">
            <v>313001800572</v>
          </cell>
          <cell r="C437">
            <v>313001800572</v>
          </cell>
          <cell r="D437">
            <v>935</v>
          </cell>
          <cell r="E437" t="str">
            <v>PRIVADO</v>
          </cell>
        </row>
        <row r="438">
          <cell r="A438">
            <v>937</v>
          </cell>
          <cell r="B438">
            <v>313001800530</v>
          </cell>
          <cell r="C438">
            <v>313001800530</v>
          </cell>
          <cell r="D438">
            <v>937</v>
          </cell>
          <cell r="E438" t="str">
            <v>PRIVADO</v>
          </cell>
        </row>
        <row r="439">
          <cell r="A439">
            <v>938</v>
          </cell>
          <cell r="B439">
            <v>31300180067001</v>
          </cell>
          <cell r="C439">
            <v>313001800670</v>
          </cell>
          <cell r="D439">
            <v>938</v>
          </cell>
          <cell r="E439" t="str">
            <v>PRIVADO</v>
          </cell>
        </row>
        <row r="440">
          <cell r="A440">
            <v>940</v>
          </cell>
          <cell r="B440">
            <v>31300180074201</v>
          </cell>
          <cell r="C440">
            <v>313001800742</v>
          </cell>
          <cell r="D440">
            <v>940</v>
          </cell>
          <cell r="E440" t="str">
            <v>PRIVADO</v>
          </cell>
        </row>
        <row r="441">
          <cell r="A441">
            <v>941</v>
          </cell>
          <cell r="B441">
            <v>31300180060201</v>
          </cell>
          <cell r="C441">
            <v>313001800602</v>
          </cell>
          <cell r="D441">
            <v>941</v>
          </cell>
          <cell r="E441" t="str">
            <v>PRIVADO</v>
          </cell>
        </row>
        <row r="442">
          <cell r="A442">
            <v>942</v>
          </cell>
          <cell r="B442">
            <v>31300180058101</v>
          </cell>
          <cell r="C442">
            <v>313001800581</v>
          </cell>
          <cell r="D442">
            <v>942</v>
          </cell>
          <cell r="E442" t="str">
            <v>PRIVADO</v>
          </cell>
        </row>
        <row r="443">
          <cell r="A443">
            <v>943</v>
          </cell>
          <cell r="B443">
            <v>31300180061101</v>
          </cell>
          <cell r="C443">
            <v>313001800611</v>
          </cell>
          <cell r="D443">
            <v>943</v>
          </cell>
          <cell r="E443" t="str">
            <v>PRIVADO</v>
          </cell>
        </row>
        <row r="444">
          <cell r="A444">
            <v>944</v>
          </cell>
          <cell r="B444">
            <v>31300180076901</v>
          </cell>
          <cell r="C444">
            <v>313001800769</v>
          </cell>
          <cell r="D444">
            <v>944</v>
          </cell>
          <cell r="E444" t="str">
            <v>PRIVADO</v>
          </cell>
        </row>
        <row r="445">
          <cell r="A445">
            <v>946</v>
          </cell>
          <cell r="B445">
            <v>31300180069601</v>
          </cell>
          <cell r="C445">
            <v>313001800696</v>
          </cell>
          <cell r="D445">
            <v>946</v>
          </cell>
          <cell r="E445" t="str">
            <v>PRIVADO</v>
          </cell>
        </row>
        <row r="446">
          <cell r="A446">
            <v>947</v>
          </cell>
          <cell r="B446">
            <v>31300180070001</v>
          </cell>
          <cell r="C446">
            <v>313001800700</v>
          </cell>
          <cell r="D446">
            <v>947</v>
          </cell>
          <cell r="E446" t="str">
            <v>PRIVADO</v>
          </cell>
        </row>
        <row r="447">
          <cell r="A447">
            <v>948</v>
          </cell>
          <cell r="B447">
            <v>31300180050501</v>
          </cell>
          <cell r="C447">
            <v>313001800505</v>
          </cell>
          <cell r="D447">
            <v>948</v>
          </cell>
          <cell r="E447" t="str">
            <v>PRIVADO</v>
          </cell>
        </row>
        <row r="448">
          <cell r="A448">
            <v>949</v>
          </cell>
          <cell r="B448">
            <v>31300180077701</v>
          </cell>
          <cell r="C448">
            <v>313001800777</v>
          </cell>
          <cell r="D448">
            <v>949</v>
          </cell>
          <cell r="E448" t="str">
            <v>PRIVADO</v>
          </cell>
        </row>
        <row r="449">
          <cell r="A449">
            <v>936</v>
          </cell>
          <cell r="B449">
            <v>313001800556</v>
          </cell>
          <cell r="C449">
            <v>313001800556</v>
          </cell>
          <cell r="D449">
            <v>936</v>
          </cell>
          <cell r="E449" t="str">
            <v>PRIVADO</v>
          </cell>
        </row>
        <row r="450">
          <cell r="A450">
            <v>945</v>
          </cell>
          <cell r="B450">
            <v>313001800441</v>
          </cell>
          <cell r="C450">
            <v>313001800441</v>
          </cell>
          <cell r="D450">
            <v>945</v>
          </cell>
          <cell r="E450" t="str">
            <v>PRIVADO</v>
          </cell>
        </row>
        <row r="451">
          <cell r="A451">
            <v>950</v>
          </cell>
          <cell r="B451">
            <v>313001800645</v>
          </cell>
          <cell r="C451">
            <v>313001800645</v>
          </cell>
          <cell r="D451">
            <v>950</v>
          </cell>
          <cell r="E451" t="str">
            <v>PRIVADO</v>
          </cell>
        </row>
        <row r="452">
          <cell r="A452">
            <v>951</v>
          </cell>
          <cell r="B452">
            <v>313001800718</v>
          </cell>
          <cell r="C452">
            <v>313001800718</v>
          </cell>
          <cell r="D452">
            <v>951</v>
          </cell>
          <cell r="E452" t="str">
            <v>PRIVADO</v>
          </cell>
        </row>
        <row r="453">
          <cell r="A453">
            <v>953</v>
          </cell>
          <cell r="B453">
            <v>313001800653</v>
          </cell>
          <cell r="C453">
            <v>313001800653</v>
          </cell>
          <cell r="D453">
            <v>953</v>
          </cell>
          <cell r="E453" t="str">
            <v>PRIVADO</v>
          </cell>
        </row>
        <row r="454">
          <cell r="A454">
            <v>954</v>
          </cell>
          <cell r="B454">
            <v>313001800785</v>
          </cell>
          <cell r="C454">
            <v>313001800785</v>
          </cell>
          <cell r="D454">
            <v>954</v>
          </cell>
          <cell r="E454" t="str">
            <v>PRIVADO</v>
          </cell>
        </row>
        <row r="455">
          <cell r="A455">
            <v>955</v>
          </cell>
          <cell r="B455">
            <v>313001800751</v>
          </cell>
          <cell r="C455">
            <v>313001800751</v>
          </cell>
          <cell r="D455">
            <v>955</v>
          </cell>
          <cell r="E455" t="str">
            <v>PRIVADO</v>
          </cell>
        </row>
        <row r="456">
          <cell r="A456">
            <v>268</v>
          </cell>
          <cell r="B456">
            <v>313001003800</v>
          </cell>
          <cell r="C456">
            <v>313001003800</v>
          </cell>
          <cell r="D456">
            <v>268</v>
          </cell>
          <cell r="E456" t="str">
            <v>PRIVADO</v>
          </cell>
        </row>
        <row r="457">
          <cell r="A457">
            <v>939</v>
          </cell>
          <cell r="B457">
            <v>313001800637</v>
          </cell>
          <cell r="C457">
            <v>313001800637</v>
          </cell>
          <cell r="D457">
            <v>939</v>
          </cell>
          <cell r="E457" t="str">
            <v>PRIVADO</v>
          </cell>
        </row>
        <row r="458">
          <cell r="A458">
            <v>573</v>
          </cell>
          <cell r="B458">
            <v>313001027229</v>
          </cell>
          <cell r="C458">
            <v>313001027229</v>
          </cell>
          <cell r="D458">
            <v>573</v>
          </cell>
          <cell r="E458" t="str">
            <v>PRIVADO</v>
          </cell>
        </row>
        <row r="459">
          <cell r="A459">
            <v>808</v>
          </cell>
          <cell r="B459">
            <v>313001029388</v>
          </cell>
          <cell r="C459">
            <v>313001029388</v>
          </cell>
          <cell r="D459">
            <v>808</v>
          </cell>
          <cell r="E459" t="str">
            <v>PRIVADO</v>
          </cell>
        </row>
        <row r="460">
          <cell r="A460">
            <v>952</v>
          </cell>
          <cell r="B460">
            <v>313001800688</v>
          </cell>
          <cell r="C460">
            <v>313001800688</v>
          </cell>
          <cell r="D460">
            <v>952</v>
          </cell>
          <cell r="E460" t="str">
            <v>PRIVADO</v>
          </cell>
        </row>
        <row r="461">
          <cell r="A461">
            <v>956</v>
          </cell>
          <cell r="B461">
            <v>313001800726</v>
          </cell>
          <cell r="C461">
            <v>313001800726</v>
          </cell>
          <cell r="D461">
            <v>956</v>
          </cell>
          <cell r="E461" t="str">
            <v>PRIVADO</v>
          </cell>
        </row>
        <row r="462">
          <cell r="A462">
            <v>957</v>
          </cell>
          <cell r="B462">
            <v>313001800793</v>
          </cell>
          <cell r="C462">
            <v>313001800793</v>
          </cell>
          <cell r="D462">
            <v>957</v>
          </cell>
          <cell r="E462" t="str">
            <v>PRIVADO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4"/>
      <sheetName val="directorio08,08,2017"/>
      <sheetName val="Hoja2"/>
      <sheetName val="Hoja1"/>
    </sheetNames>
    <sheetDataSet>
      <sheetData sheetId="0" refreshError="1"/>
      <sheetData sheetId="1" refreshError="1"/>
      <sheetData sheetId="2" refreshError="1"/>
      <sheetData sheetId="3">
        <row r="2">
          <cell r="A2">
            <v>113001000143</v>
          </cell>
        </row>
        <row r="3">
          <cell r="A3">
            <v>113001000160</v>
          </cell>
        </row>
        <row r="4">
          <cell r="A4">
            <v>113001000241</v>
          </cell>
        </row>
        <row r="5">
          <cell r="A5">
            <v>113001000321</v>
          </cell>
        </row>
        <row r="6">
          <cell r="A6">
            <v>113001000348</v>
          </cell>
        </row>
        <row r="7">
          <cell r="A7">
            <v>113001000429</v>
          </cell>
        </row>
        <row r="8">
          <cell r="A8">
            <v>113001000721</v>
          </cell>
        </row>
        <row r="9">
          <cell r="A9">
            <v>113001000739</v>
          </cell>
        </row>
        <row r="10">
          <cell r="A10">
            <v>113001000852</v>
          </cell>
        </row>
        <row r="11">
          <cell r="A11">
            <v>113001000879</v>
          </cell>
        </row>
        <row r="12">
          <cell r="A12">
            <v>113001001336</v>
          </cell>
        </row>
        <row r="13">
          <cell r="A13">
            <v>113001001450</v>
          </cell>
        </row>
        <row r="14">
          <cell r="A14">
            <v>113001001484</v>
          </cell>
        </row>
        <row r="15">
          <cell r="A15">
            <v>113001001492</v>
          </cell>
        </row>
        <row r="16">
          <cell r="A16">
            <v>113001001581</v>
          </cell>
        </row>
        <row r="17">
          <cell r="A17">
            <v>113001001697</v>
          </cell>
        </row>
        <row r="18">
          <cell r="A18">
            <v>113001001719</v>
          </cell>
        </row>
        <row r="19">
          <cell r="A19">
            <v>113001001727</v>
          </cell>
        </row>
        <row r="20">
          <cell r="A20">
            <v>113001001816</v>
          </cell>
        </row>
        <row r="21">
          <cell r="A21">
            <v>113001002057</v>
          </cell>
        </row>
        <row r="22">
          <cell r="A22">
            <v>113001002120</v>
          </cell>
        </row>
        <row r="23">
          <cell r="A23">
            <v>113001002138</v>
          </cell>
        </row>
        <row r="24">
          <cell r="A24">
            <v>113001002413</v>
          </cell>
        </row>
        <row r="25">
          <cell r="A25">
            <v>113001002626</v>
          </cell>
        </row>
        <row r="26">
          <cell r="A26">
            <v>113001002812</v>
          </cell>
        </row>
        <row r="27">
          <cell r="A27">
            <v>113001003126</v>
          </cell>
        </row>
        <row r="28">
          <cell r="A28">
            <v>113001003274</v>
          </cell>
        </row>
        <row r="29">
          <cell r="A29">
            <v>113001003771</v>
          </cell>
        </row>
        <row r="30">
          <cell r="A30">
            <v>113001004149</v>
          </cell>
        </row>
        <row r="31">
          <cell r="A31">
            <v>113001004254</v>
          </cell>
        </row>
        <row r="32">
          <cell r="A32">
            <v>113001004289</v>
          </cell>
        </row>
        <row r="33">
          <cell r="A33">
            <v>113001005374</v>
          </cell>
        </row>
        <row r="34">
          <cell r="A34">
            <v>113001005544</v>
          </cell>
        </row>
        <row r="35">
          <cell r="A35">
            <v>113001006711</v>
          </cell>
        </row>
        <row r="36">
          <cell r="A36">
            <v>113001006800</v>
          </cell>
        </row>
        <row r="37">
          <cell r="A37">
            <v>113001007199</v>
          </cell>
        </row>
        <row r="38">
          <cell r="A38">
            <v>113001007857</v>
          </cell>
        </row>
        <row r="39">
          <cell r="A39">
            <v>113001008268</v>
          </cell>
        </row>
        <row r="40">
          <cell r="A40">
            <v>113001008276</v>
          </cell>
        </row>
        <row r="41">
          <cell r="A41">
            <v>113001008284</v>
          </cell>
        </row>
        <row r="42">
          <cell r="A42">
            <v>113001009281</v>
          </cell>
        </row>
        <row r="43">
          <cell r="A43">
            <v>113001012427</v>
          </cell>
        </row>
        <row r="44">
          <cell r="A44">
            <v>113001012508</v>
          </cell>
        </row>
        <row r="45">
          <cell r="A45">
            <v>113001012788</v>
          </cell>
        </row>
        <row r="46">
          <cell r="A46">
            <v>113001013814</v>
          </cell>
        </row>
        <row r="47">
          <cell r="A47">
            <v>113001028421</v>
          </cell>
        </row>
        <row r="48">
          <cell r="A48">
            <v>113001028469</v>
          </cell>
        </row>
        <row r="49">
          <cell r="A49">
            <v>113001028919</v>
          </cell>
        </row>
        <row r="50">
          <cell r="A50">
            <v>113001028927</v>
          </cell>
        </row>
        <row r="51">
          <cell r="A51">
            <v>113001029095</v>
          </cell>
        </row>
        <row r="52">
          <cell r="A52">
            <v>113001029800</v>
          </cell>
        </row>
        <row r="53">
          <cell r="A53">
            <v>113001029851</v>
          </cell>
        </row>
        <row r="54">
          <cell r="A54">
            <v>113001029893</v>
          </cell>
        </row>
        <row r="55">
          <cell r="A55">
            <v>113001030085</v>
          </cell>
        </row>
        <row r="56">
          <cell r="A56">
            <v>213001000059</v>
          </cell>
        </row>
        <row r="57">
          <cell r="A57">
            <v>213001000075</v>
          </cell>
        </row>
        <row r="58">
          <cell r="A58">
            <v>213001000091</v>
          </cell>
        </row>
        <row r="59">
          <cell r="A59">
            <v>213001000245</v>
          </cell>
        </row>
        <row r="60">
          <cell r="A60">
            <v>213001001250</v>
          </cell>
        </row>
        <row r="61">
          <cell r="A61">
            <v>213001001292</v>
          </cell>
        </row>
        <row r="62">
          <cell r="A62">
            <v>213001001632</v>
          </cell>
        </row>
        <row r="63">
          <cell r="A63">
            <v>213001001900</v>
          </cell>
        </row>
        <row r="64">
          <cell r="A64">
            <v>213001001942</v>
          </cell>
        </row>
        <row r="65">
          <cell r="A65">
            <v>213001002531</v>
          </cell>
        </row>
        <row r="66">
          <cell r="A66">
            <v>213001002809</v>
          </cell>
        </row>
        <row r="67">
          <cell r="A67">
            <v>213001002949</v>
          </cell>
        </row>
        <row r="68">
          <cell r="A68">
            <v>213001007231</v>
          </cell>
        </row>
        <row r="69">
          <cell r="A69">
            <v>213001007401</v>
          </cell>
        </row>
        <row r="70">
          <cell r="A70">
            <v>213001007533</v>
          </cell>
        </row>
        <row r="71">
          <cell r="A71">
            <v>213001007797</v>
          </cell>
        </row>
        <row r="72">
          <cell r="A72">
            <v>213001009048</v>
          </cell>
        </row>
        <row r="73">
          <cell r="A73">
            <v>213001009056</v>
          </cell>
        </row>
        <row r="74">
          <cell r="A74">
            <v>213001027020</v>
          </cell>
        </row>
        <row r="75">
          <cell r="A75">
            <v>313001000118</v>
          </cell>
        </row>
        <row r="76">
          <cell r="A76">
            <v>313001002251</v>
          </cell>
        </row>
        <row r="77">
          <cell r="A77">
            <v>313001004750</v>
          </cell>
        </row>
        <row r="78">
          <cell r="A78">
            <v>313001005225</v>
          </cell>
        </row>
        <row r="79">
          <cell r="A79">
            <v>313001008411</v>
          </cell>
        </row>
        <row r="80">
          <cell r="A80">
            <v>313001013783</v>
          </cell>
        </row>
        <row r="81">
          <cell r="A81">
            <v>313001027059</v>
          </cell>
        </row>
        <row r="82">
          <cell r="A82">
            <v>313001027075</v>
          </cell>
        </row>
        <row r="83">
          <cell r="A83">
            <v>313001027199</v>
          </cell>
        </row>
        <row r="84">
          <cell r="A84">
            <v>313001027253</v>
          </cell>
        </row>
        <row r="85">
          <cell r="A85">
            <v>313001029396</v>
          </cell>
        </row>
        <row r="86">
          <cell r="A86">
            <v>413001004703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APACIDAD"/>
      <sheetName val="Hoja4"/>
    </sheetNames>
    <sheetDataSet>
      <sheetData sheetId="0"/>
      <sheetData sheetId="1">
        <row r="2">
          <cell r="A2">
            <v>4</v>
          </cell>
          <cell r="B2" t="str">
            <v>OFICIAL</v>
          </cell>
          <cell r="C2" t="str">
            <v>E. E. Oficial</v>
          </cell>
          <cell r="D2" t="str">
            <v>I.E CIUDAD DE TUNJA</v>
          </cell>
          <cell r="E2" t="str">
            <v xml:space="preserve">PRINCIPAL </v>
          </cell>
        </row>
        <row r="3">
          <cell r="A3">
            <v>9</v>
          </cell>
          <cell r="B3" t="str">
            <v>OFICIAL</v>
          </cell>
          <cell r="C3" t="str">
            <v>E. E. Oficial</v>
          </cell>
          <cell r="D3" t="str">
            <v>I.E ARROYO DE PIEDRA</v>
          </cell>
          <cell r="E3" t="str">
            <v xml:space="preserve">PRINCIPAL </v>
          </cell>
        </row>
        <row r="4">
          <cell r="A4">
            <v>11</v>
          </cell>
          <cell r="B4" t="str">
            <v>OFICIAL</v>
          </cell>
          <cell r="C4" t="str">
            <v>E. E. Oficial</v>
          </cell>
          <cell r="D4" t="str">
            <v>I.E CORAZON DE MARIA</v>
          </cell>
          <cell r="E4" t="str">
            <v xml:space="preserve">PRINCIPAL </v>
          </cell>
        </row>
        <row r="5">
          <cell r="A5">
            <v>18</v>
          </cell>
          <cell r="B5" t="str">
            <v>OFICIAL</v>
          </cell>
          <cell r="C5" t="str">
            <v>E. E. Oficial</v>
          </cell>
          <cell r="D5" t="str">
            <v>I.E NUESTRO ESFUERZO</v>
          </cell>
          <cell r="E5" t="str">
            <v xml:space="preserve">PRINCIPAL </v>
          </cell>
        </row>
        <row r="6">
          <cell r="A6">
            <v>22</v>
          </cell>
          <cell r="B6" t="str">
            <v>OFICIAL</v>
          </cell>
          <cell r="C6" t="str">
            <v>E. E. Oficial</v>
          </cell>
          <cell r="D6" t="str">
            <v>I.E AMBIENTALISTA DE CARTAGENA</v>
          </cell>
          <cell r="E6" t="str">
            <v xml:space="preserve">PRINCIPAL </v>
          </cell>
        </row>
        <row r="7">
          <cell r="A7">
            <v>24</v>
          </cell>
          <cell r="B7" t="str">
            <v>OFICIAL</v>
          </cell>
          <cell r="C7" t="str">
            <v>E. E. Oficial</v>
          </cell>
          <cell r="D7" t="str">
            <v>I.E SALIM BECHARA</v>
          </cell>
          <cell r="E7" t="str">
            <v xml:space="preserve">PRINCIPAL </v>
          </cell>
        </row>
        <row r="8">
          <cell r="A8">
            <v>25</v>
          </cell>
          <cell r="B8" t="str">
            <v>OFICIAL</v>
          </cell>
          <cell r="C8" t="str">
            <v>E. E. Oficial</v>
          </cell>
          <cell r="D8" t="str">
            <v>I.E REPUBLICA DE ARGENTINA</v>
          </cell>
          <cell r="E8" t="str">
            <v xml:space="preserve">PRINCIPAL </v>
          </cell>
        </row>
        <row r="9">
          <cell r="A9">
            <v>30</v>
          </cell>
          <cell r="B9" t="str">
            <v>OFICIAL</v>
          </cell>
          <cell r="C9" t="str">
            <v>E. E. Oficial</v>
          </cell>
          <cell r="D9" t="str">
            <v>I.E LUIS CARLOS LOPEZ</v>
          </cell>
          <cell r="E9" t="str">
            <v xml:space="preserve">PRINCIPAL </v>
          </cell>
        </row>
        <row r="10">
          <cell r="A10">
            <v>31</v>
          </cell>
          <cell r="B10" t="str">
            <v>OFICIAL</v>
          </cell>
          <cell r="C10" t="str">
            <v>E. E. Oficial</v>
          </cell>
          <cell r="D10" t="str">
            <v>I.E ANA MARIA VELEZ DE TRUJILLO</v>
          </cell>
          <cell r="E10" t="str">
            <v xml:space="preserve">PRINCIPAL </v>
          </cell>
        </row>
        <row r="11">
          <cell r="A11">
            <v>32</v>
          </cell>
          <cell r="B11" t="str">
            <v>OFICIAL</v>
          </cell>
          <cell r="C11" t="str">
            <v>E. E. Oficial</v>
          </cell>
          <cell r="D11" t="str">
            <v>I.E CAMILO TORRES DEL POZON</v>
          </cell>
          <cell r="E11" t="str">
            <v xml:space="preserve">PRINCIPAL </v>
          </cell>
        </row>
        <row r="12">
          <cell r="A12">
            <v>36</v>
          </cell>
          <cell r="B12" t="str">
            <v>OFICIAL</v>
          </cell>
          <cell r="C12" t="str">
            <v>E. E. Oficial</v>
          </cell>
          <cell r="D12" t="str">
            <v>I.E NUESTRA SRA DEL CARMEN</v>
          </cell>
          <cell r="E12" t="str">
            <v xml:space="preserve">PRINCIPAL </v>
          </cell>
        </row>
        <row r="13">
          <cell r="A13">
            <v>37</v>
          </cell>
          <cell r="B13" t="str">
            <v>OFICIAL</v>
          </cell>
          <cell r="C13" t="str">
            <v>E. E. Oficial</v>
          </cell>
          <cell r="D13" t="str">
            <v>I.E SANTA MARIA</v>
          </cell>
          <cell r="E13" t="str">
            <v xml:space="preserve">PRINCIPAL </v>
          </cell>
        </row>
        <row r="14">
          <cell r="A14">
            <v>38</v>
          </cell>
          <cell r="B14" t="str">
            <v>OFICIAL</v>
          </cell>
          <cell r="C14" t="str">
            <v>E. E. Oficial</v>
          </cell>
          <cell r="D14" t="str">
            <v>I.E JOHN F KENNEDY</v>
          </cell>
          <cell r="E14" t="str">
            <v xml:space="preserve">PRINCIPAL </v>
          </cell>
        </row>
        <row r="15">
          <cell r="A15">
            <v>42</v>
          </cell>
          <cell r="B15" t="str">
            <v>OFICIAL</v>
          </cell>
          <cell r="C15" t="str">
            <v>E. E. Oficial</v>
          </cell>
          <cell r="D15" t="str">
            <v>I. ETNOEDUCATIVA PEDRO ROMERO</v>
          </cell>
          <cell r="E15" t="str">
            <v xml:space="preserve">PRINCIPAL </v>
          </cell>
        </row>
        <row r="16">
          <cell r="A16">
            <v>44</v>
          </cell>
          <cell r="B16" t="str">
            <v>OFICIAL</v>
          </cell>
          <cell r="C16" t="str">
            <v>E. E. Oficial</v>
          </cell>
          <cell r="D16" t="str">
            <v>I.E MERCEDES ABREGO</v>
          </cell>
          <cell r="E16" t="str">
            <v xml:space="preserve">PRINCIPAL </v>
          </cell>
        </row>
        <row r="17">
          <cell r="A17">
            <v>45</v>
          </cell>
          <cell r="B17" t="str">
            <v>OFICIAL</v>
          </cell>
          <cell r="C17" t="str">
            <v>E. E. Oficial</v>
          </cell>
          <cell r="D17" t="str">
            <v>I.E LICEO DE BOLIVAR</v>
          </cell>
          <cell r="E17" t="str">
            <v xml:space="preserve">PRINCIPAL </v>
          </cell>
        </row>
        <row r="18">
          <cell r="A18">
            <v>50</v>
          </cell>
          <cell r="B18" t="str">
            <v>OFICIAL</v>
          </cell>
          <cell r="C18" t="str">
            <v>E. E. Oficial</v>
          </cell>
          <cell r="D18" t="str">
            <v>I.E DE FREDONIA</v>
          </cell>
          <cell r="E18" t="str">
            <v xml:space="preserve">PRINCIPAL </v>
          </cell>
        </row>
        <row r="19">
          <cell r="A19">
            <v>58</v>
          </cell>
          <cell r="B19" t="str">
            <v>OFICIAL</v>
          </cell>
          <cell r="C19" t="str">
            <v>E. E. Oficial</v>
          </cell>
          <cell r="D19" t="str">
            <v>I.E MANUELA BELTRAN</v>
          </cell>
          <cell r="E19" t="str">
            <v xml:space="preserve">PRINCIPAL </v>
          </cell>
        </row>
        <row r="20">
          <cell r="A20">
            <v>59</v>
          </cell>
          <cell r="B20" t="str">
            <v>OFICIAL</v>
          </cell>
          <cell r="C20" t="str">
            <v>E. E. Oficial</v>
          </cell>
          <cell r="D20" t="str">
            <v>I.E PROMOCION SOCIAL DE C/GENA</v>
          </cell>
          <cell r="E20" t="str">
            <v xml:space="preserve">PRINCIPAL </v>
          </cell>
        </row>
        <row r="21">
          <cell r="A21">
            <v>60</v>
          </cell>
          <cell r="B21" t="str">
            <v>OFICIAL</v>
          </cell>
          <cell r="C21" t="str">
            <v>E. E. Oficial</v>
          </cell>
          <cell r="D21" t="str">
            <v>I.E REPUBLICA DEL LIBANO</v>
          </cell>
          <cell r="E21" t="str">
            <v xml:space="preserve">PRINCIPAL </v>
          </cell>
        </row>
        <row r="22">
          <cell r="A22">
            <v>64</v>
          </cell>
          <cell r="B22" t="str">
            <v>OFICIAL</v>
          </cell>
          <cell r="C22" t="str">
            <v>E. E. Oficial</v>
          </cell>
          <cell r="D22" t="str">
            <v>I.E JOSE DE LA VEGA</v>
          </cell>
          <cell r="E22" t="str">
            <v xml:space="preserve">PRINCIPAL </v>
          </cell>
        </row>
        <row r="23">
          <cell r="A23">
            <v>68</v>
          </cell>
          <cell r="B23" t="str">
            <v>OFICIAL</v>
          </cell>
          <cell r="C23" t="str">
            <v>E. E. Oficial</v>
          </cell>
          <cell r="D23" t="str">
            <v>I.E SOLEDAD ROMAN DE NUÑEZ</v>
          </cell>
          <cell r="E23" t="str">
            <v xml:space="preserve">PRINCIPAL </v>
          </cell>
        </row>
        <row r="24">
          <cell r="A24">
            <v>70</v>
          </cell>
          <cell r="B24" t="str">
            <v>OFICIAL</v>
          </cell>
          <cell r="C24" t="str">
            <v>E. E. Oficial</v>
          </cell>
          <cell r="D24" t="str">
            <v>I.E HIJOS DE MARIA</v>
          </cell>
          <cell r="E24" t="str">
            <v xml:space="preserve">PRINCIPAL </v>
          </cell>
        </row>
        <row r="25">
          <cell r="A25">
            <v>71</v>
          </cell>
          <cell r="B25" t="str">
            <v>OFICIAL</v>
          </cell>
          <cell r="C25" t="str">
            <v>E. E. Oficial</v>
          </cell>
          <cell r="D25" t="str">
            <v>I.E NUESTRA SRA DEL PERPETUO SOCORRO</v>
          </cell>
          <cell r="E25" t="str">
            <v xml:space="preserve">PRINCIPAL </v>
          </cell>
        </row>
        <row r="26">
          <cell r="A26">
            <v>73</v>
          </cell>
          <cell r="B26" t="str">
            <v>OFICIAL</v>
          </cell>
          <cell r="C26" t="str">
            <v>E. E. Oficial</v>
          </cell>
          <cell r="D26" t="str">
            <v>I.E MADRE LAURA</v>
          </cell>
          <cell r="E26" t="str">
            <v xml:space="preserve">PRINCIPAL </v>
          </cell>
        </row>
        <row r="27">
          <cell r="A27">
            <v>79</v>
          </cell>
          <cell r="B27" t="str">
            <v>OFICIAL</v>
          </cell>
          <cell r="C27" t="str">
            <v>E. E. Oficial</v>
          </cell>
          <cell r="D27" t="str">
            <v>I.E OLGA GONZALEZ ARRAUT</v>
          </cell>
          <cell r="E27" t="str">
            <v xml:space="preserve">PRINCIPAL </v>
          </cell>
        </row>
        <row r="28">
          <cell r="A28">
            <v>83</v>
          </cell>
          <cell r="B28" t="str">
            <v>OFICIAL</v>
          </cell>
          <cell r="C28" t="str">
            <v>E. E. Oficial</v>
          </cell>
          <cell r="D28" t="str">
            <v>I.E MARIA REINA</v>
          </cell>
          <cell r="E28" t="str">
            <v xml:space="preserve">PRINCIPAL </v>
          </cell>
        </row>
        <row r="29">
          <cell r="A29">
            <v>89</v>
          </cell>
          <cell r="B29" t="str">
            <v>OFICIAL</v>
          </cell>
          <cell r="C29" t="str">
            <v>E. E. Oficial</v>
          </cell>
          <cell r="D29" t="str">
            <v>I.E DE TERNERA</v>
          </cell>
          <cell r="E29" t="str">
            <v xml:space="preserve">PRINCIPAL </v>
          </cell>
        </row>
        <row r="30">
          <cell r="A30">
            <v>90</v>
          </cell>
          <cell r="B30" t="str">
            <v>OFICIAL</v>
          </cell>
          <cell r="C30" t="str">
            <v>E. E. Oficial</v>
          </cell>
          <cell r="D30" t="str">
            <v>I.E FRANCISCO DE PAULA SANTANDER</v>
          </cell>
          <cell r="E30" t="str">
            <v xml:space="preserve">PRINCIPAL </v>
          </cell>
        </row>
        <row r="31">
          <cell r="A31">
            <v>91</v>
          </cell>
          <cell r="B31" t="str">
            <v>OFICIAL</v>
          </cell>
          <cell r="C31" t="str">
            <v>E. E. Oficial</v>
          </cell>
          <cell r="D31" t="str">
            <v>I.E LA MILAGROSA</v>
          </cell>
          <cell r="E31" t="str">
            <v xml:space="preserve">PRINCIPAL </v>
          </cell>
        </row>
        <row r="32">
          <cell r="A32">
            <v>92</v>
          </cell>
          <cell r="B32" t="str">
            <v>OFICIAL</v>
          </cell>
          <cell r="C32" t="str">
            <v>E. E. Oficial</v>
          </cell>
          <cell r="D32" t="str">
            <v>I.E SOLEDAD ACOSTA DE SAMPER</v>
          </cell>
          <cell r="E32" t="str">
            <v xml:space="preserve">PRINCIPAL </v>
          </cell>
        </row>
        <row r="33">
          <cell r="A33">
            <v>93</v>
          </cell>
          <cell r="B33" t="str">
            <v>OFICIAL</v>
          </cell>
          <cell r="C33" t="str">
            <v>E. E. Oficial</v>
          </cell>
          <cell r="D33" t="str">
            <v>I.E HERMANO ANTONIO RAMOS DE LA SALLE</v>
          </cell>
          <cell r="E33" t="str">
            <v xml:space="preserve">PRINCIPAL </v>
          </cell>
        </row>
        <row r="34">
          <cell r="A34">
            <v>94</v>
          </cell>
          <cell r="B34" t="str">
            <v>OFICIAL</v>
          </cell>
          <cell r="C34" t="str">
            <v>E. E. Oficial</v>
          </cell>
          <cell r="D34" t="str">
            <v>I.E FERNANDO DE LA VEGA</v>
          </cell>
          <cell r="E34" t="str">
            <v xml:space="preserve">PRINCIPAL </v>
          </cell>
        </row>
        <row r="35">
          <cell r="A35">
            <v>97</v>
          </cell>
          <cell r="B35" t="str">
            <v>OFICIAL</v>
          </cell>
          <cell r="C35" t="str">
            <v>E. E. Oficial</v>
          </cell>
          <cell r="D35" t="str">
            <v>I.E JOSE MANUEL RODRIGUEZ TORICES</v>
          </cell>
          <cell r="E35" t="str">
            <v xml:space="preserve">PRINCIPAL </v>
          </cell>
        </row>
        <row r="36">
          <cell r="A36">
            <v>99</v>
          </cell>
          <cell r="B36" t="str">
            <v>OFICIAL</v>
          </cell>
          <cell r="C36" t="str">
            <v>E. E. Oficial</v>
          </cell>
          <cell r="D36" t="str">
            <v>I.E LAS GAVIOTAS</v>
          </cell>
          <cell r="E36" t="str">
            <v xml:space="preserve">PRINCIPAL </v>
          </cell>
        </row>
        <row r="37">
          <cell r="A37">
            <v>104</v>
          </cell>
          <cell r="B37" t="str">
            <v>OFICIAL</v>
          </cell>
          <cell r="C37" t="str">
            <v>E. E. Oficial</v>
          </cell>
          <cell r="D37" t="str">
            <v>I.E JUAN JOSE NIETO</v>
          </cell>
          <cell r="E37" t="str">
            <v xml:space="preserve">PRINCIPAL </v>
          </cell>
        </row>
        <row r="38">
          <cell r="A38">
            <v>105</v>
          </cell>
          <cell r="B38" t="str">
            <v>OFICIAL</v>
          </cell>
          <cell r="C38" t="str">
            <v>E. E. Oficial</v>
          </cell>
          <cell r="D38" t="str">
            <v>I.E SAN FELIPE NERI</v>
          </cell>
          <cell r="E38" t="str">
            <v xml:space="preserve">PRINCIPAL </v>
          </cell>
        </row>
        <row r="39">
          <cell r="A39">
            <v>106</v>
          </cell>
          <cell r="B39" t="str">
            <v>OFICIAL</v>
          </cell>
          <cell r="C39" t="str">
            <v>E. E. Oficial</v>
          </cell>
          <cell r="D39" t="str">
            <v>I.E FULGENCIO LEQUERICA VELEZ</v>
          </cell>
          <cell r="E39" t="str">
            <v xml:space="preserve">PRINCIPAL </v>
          </cell>
        </row>
        <row r="40">
          <cell r="A40">
            <v>107</v>
          </cell>
          <cell r="B40" t="str">
            <v>OFICIAL</v>
          </cell>
          <cell r="C40" t="str">
            <v>E. E. Oficial</v>
          </cell>
          <cell r="D40" t="str">
            <v>I.E SAN LUCAS</v>
          </cell>
          <cell r="E40" t="str">
            <v xml:space="preserve">PRINCIPAL </v>
          </cell>
        </row>
        <row r="41">
          <cell r="A41">
            <v>111</v>
          </cell>
          <cell r="B41" t="str">
            <v>OFICIAL</v>
          </cell>
          <cell r="C41" t="str">
            <v>E. E. Oficial</v>
          </cell>
          <cell r="D41" t="str">
            <v>I.E ALBERTO E. FERNANDEZ BAENA</v>
          </cell>
          <cell r="E41" t="str">
            <v xml:space="preserve">PRINCIPAL </v>
          </cell>
        </row>
        <row r="42">
          <cell r="A42">
            <v>112</v>
          </cell>
          <cell r="B42" t="str">
            <v>OFICIAL</v>
          </cell>
          <cell r="C42" t="str">
            <v>E. E. Oficial</v>
          </cell>
          <cell r="D42" t="str">
            <v>I.E ANTONIA SANTOS</v>
          </cell>
          <cell r="E42" t="str">
            <v xml:space="preserve">PRINCIPAL </v>
          </cell>
        </row>
        <row r="43">
          <cell r="A43">
            <v>113</v>
          </cell>
          <cell r="B43" t="str">
            <v>OFICIAL</v>
          </cell>
          <cell r="C43" t="str">
            <v>E. E. Oficial</v>
          </cell>
          <cell r="D43" t="str">
            <v>I.E ANTONIO NARIÑO</v>
          </cell>
          <cell r="E43" t="str">
            <v xml:space="preserve">PRINCIPAL </v>
          </cell>
        </row>
        <row r="44">
          <cell r="A44">
            <v>120</v>
          </cell>
          <cell r="B44" t="str">
            <v>OFICIAL</v>
          </cell>
          <cell r="C44" t="str">
            <v>E. E. Oficial</v>
          </cell>
          <cell r="D44" t="str">
            <v>I.E OMAIRA SANCHEZ GARZON</v>
          </cell>
          <cell r="E44" t="str">
            <v xml:space="preserve">PRINCIPAL </v>
          </cell>
        </row>
        <row r="45">
          <cell r="A45">
            <v>122</v>
          </cell>
          <cell r="B45" t="str">
            <v>OFICIAL</v>
          </cell>
          <cell r="C45" t="str">
            <v>E. E. Oficial</v>
          </cell>
          <cell r="D45" t="str">
            <v>I.E 20 DE JULIO</v>
          </cell>
          <cell r="E45" t="str">
            <v xml:space="preserve">PRINCIPAL </v>
          </cell>
        </row>
        <row r="46">
          <cell r="A46">
            <v>131</v>
          </cell>
          <cell r="B46" t="str">
            <v>OFICIAL</v>
          </cell>
          <cell r="C46" t="str">
            <v>E. E. Oficial</v>
          </cell>
          <cell r="D46" t="str">
            <v>I.E FE Y ALEGRIA LAS AMERICAS</v>
          </cell>
          <cell r="E46" t="str">
            <v xml:space="preserve">PRINCIPAL </v>
          </cell>
        </row>
        <row r="47">
          <cell r="A47">
            <v>139</v>
          </cell>
          <cell r="B47" t="str">
            <v>OFICIAL</v>
          </cell>
          <cell r="C47" t="str">
            <v>E. E. Oficial</v>
          </cell>
          <cell r="D47" t="str">
            <v>I.E LA LIBERTAD</v>
          </cell>
          <cell r="E47" t="str">
            <v xml:space="preserve">PRINCIPAL </v>
          </cell>
        </row>
        <row r="48">
          <cell r="A48">
            <v>148</v>
          </cell>
          <cell r="B48" t="str">
            <v>OFICIAL</v>
          </cell>
          <cell r="C48" t="str">
            <v>E. E. Oficial</v>
          </cell>
          <cell r="D48" t="str">
            <v>I.E MARIA CANO</v>
          </cell>
          <cell r="E48" t="str">
            <v xml:space="preserve">PRINCIPAL </v>
          </cell>
        </row>
        <row r="49">
          <cell r="A49">
            <v>149</v>
          </cell>
          <cell r="B49" t="str">
            <v>OFICIAL</v>
          </cell>
          <cell r="C49" t="str">
            <v>E. E. Oficial</v>
          </cell>
          <cell r="D49" t="str">
            <v>I.E PLAYAS DE ACAPULCO</v>
          </cell>
          <cell r="E49" t="str">
            <v xml:space="preserve">PRINCIPAL </v>
          </cell>
        </row>
        <row r="50">
          <cell r="A50">
            <v>153</v>
          </cell>
          <cell r="B50" t="str">
            <v>OFICIAL</v>
          </cell>
          <cell r="C50" t="str">
            <v>E. E. Oficial</v>
          </cell>
          <cell r="D50" t="str">
            <v>I.E VALORES UNIDOS</v>
          </cell>
          <cell r="E50" t="str">
            <v xml:space="preserve">PRINCIPAL </v>
          </cell>
        </row>
        <row r="51">
          <cell r="A51">
            <v>156</v>
          </cell>
          <cell r="B51" t="str">
            <v>OFICIAL</v>
          </cell>
          <cell r="C51" t="str">
            <v>E. E. Oficial</v>
          </cell>
          <cell r="D51" t="str">
            <v>I.E VILLA ESTRELLA</v>
          </cell>
          <cell r="E51" t="str">
            <v xml:space="preserve">PRINCIPAL </v>
          </cell>
        </row>
        <row r="52">
          <cell r="A52">
            <v>159</v>
          </cell>
          <cell r="B52" t="str">
            <v>OFICIAL</v>
          </cell>
          <cell r="C52" t="str">
            <v>E. E. Oficial</v>
          </cell>
          <cell r="D52" t="str">
            <v>I.E MANUELA VERGARA DE CURI</v>
          </cell>
          <cell r="E52" t="str">
            <v xml:space="preserve">PRINCIPAL </v>
          </cell>
        </row>
        <row r="53">
          <cell r="A53">
            <v>162</v>
          </cell>
          <cell r="B53" t="str">
            <v>OFICIAL</v>
          </cell>
          <cell r="C53" t="str">
            <v>E. E. Oficial</v>
          </cell>
          <cell r="D53" t="str">
            <v>ESC. NORMAL SUPERIOR DE CARTAGENA DE INDIAS</v>
          </cell>
          <cell r="E53" t="str">
            <v xml:space="preserve">PRINCIPAL </v>
          </cell>
        </row>
        <row r="54">
          <cell r="A54">
            <v>165</v>
          </cell>
          <cell r="B54" t="str">
            <v>OFICIAL</v>
          </cell>
          <cell r="C54" t="str">
            <v>E. E. Oficial</v>
          </cell>
          <cell r="D54" t="str">
            <v>I.E PUERTO REY</v>
          </cell>
          <cell r="E54" t="str">
            <v xml:space="preserve">PRINCIPAL </v>
          </cell>
        </row>
        <row r="55">
          <cell r="A55">
            <v>167</v>
          </cell>
          <cell r="B55" t="str">
            <v>OFICIAL</v>
          </cell>
          <cell r="C55" t="str">
            <v>E. E. Oficial</v>
          </cell>
          <cell r="D55" t="str">
            <v>I.E ISLA FUERTE</v>
          </cell>
          <cell r="E55" t="str">
            <v xml:space="preserve">PRINCIPAL </v>
          </cell>
        </row>
        <row r="56">
          <cell r="A56">
            <v>168</v>
          </cell>
          <cell r="B56" t="str">
            <v>OFICIAL</v>
          </cell>
          <cell r="C56" t="str">
            <v>E. E. Oficial</v>
          </cell>
          <cell r="D56" t="str">
            <v>I.E ISLAS DEL ROSARIO</v>
          </cell>
          <cell r="E56" t="str">
            <v xml:space="preserve">PRINCIPAL </v>
          </cell>
        </row>
        <row r="57">
          <cell r="A57">
            <v>170</v>
          </cell>
          <cell r="B57" t="str">
            <v>OFICIAL</v>
          </cell>
          <cell r="C57" t="str">
            <v>E. E. Oficial</v>
          </cell>
          <cell r="D57" t="str">
            <v>I.E DE TIERRA BAJA</v>
          </cell>
          <cell r="E57" t="str">
            <v xml:space="preserve">PRINCIPAL </v>
          </cell>
        </row>
        <row r="58">
          <cell r="A58">
            <v>173</v>
          </cell>
          <cell r="B58" t="str">
            <v>OFICIAL</v>
          </cell>
          <cell r="C58" t="str">
            <v>E. E. Oficial</v>
          </cell>
          <cell r="D58" t="str">
            <v>I.E DE TIERRA BOMBA</v>
          </cell>
          <cell r="E58" t="str">
            <v xml:space="preserve">PRINCIPAL </v>
          </cell>
        </row>
        <row r="59">
          <cell r="A59">
            <v>176</v>
          </cell>
          <cell r="B59" t="str">
            <v>OFICIAL</v>
          </cell>
          <cell r="C59" t="str">
            <v>E. E. Oficial</v>
          </cell>
          <cell r="D59" t="str">
            <v>I.E DE SANTA ANA</v>
          </cell>
          <cell r="E59" t="str">
            <v xml:space="preserve">PRINCIPAL </v>
          </cell>
        </row>
        <row r="60">
          <cell r="A60">
            <v>177</v>
          </cell>
          <cell r="B60" t="str">
            <v>OFICIAL</v>
          </cell>
          <cell r="C60" t="str">
            <v>E. E. Oficial</v>
          </cell>
          <cell r="D60" t="str">
            <v>I.E DE PONTEZUELA</v>
          </cell>
          <cell r="E60" t="str">
            <v xml:space="preserve">PRINCIPAL </v>
          </cell>
        </row>
        <row r="61">
          <cell r="A61">
            <v>179</v>
          </cell>
          <cell r="B61" t="str">
            <v>OFICIAL</v>
          </cell>
          <cell r="C61" t="str">
            <v>E. E. Oficial</v>
          </cell>
          <cell r="D61" t="str">
            <v>I.E DE LETICIA</v>
          </cell>
          <cell r="E61" t="str">
            <v xml:space="preserve">PRINCIPAL </v>
          </cell>
        </row>
        <row r="62">
          <cell r="A62">
            <v>180</v>
          </cell>
          <cell r="B62" t="str">
            <v>OFICIAL</v>
          </cell>
          <cell r="C62" t="str">
            <v>E. E. Oficial</v>
          </cell>
          <cell r="D62" t="str">
            <v>I.E DE ARARCA</v>
          </cell>
          <cell r="E62" t="str">
            <v xml:space="preserve">PRINCIPAL </v>
          </cell>
        </row>
        <row r="63">
          <cell r="A63">
            <v>183</v>
          </cell>
          <cell r="B63" t="str">
            <v>OFICIAL</v>
          </cell>
          <cell r="C63" t="str">
            <v>E. E. Oficial</v>
          </cell>
          <cell r="D63" t="str">
            <v>I.E MANZANILLO DEL MAR</v>
          </cell>
          <cell r="E63" t="str">
            <v xml:space="preserve">PRINCIPAL </v>
          </cell>
        </row>
        <row r="64">
          <cell r="A64">
            <v>184</v>
          </cell>
          <cell r="B64" t="str">
            <v>OFICIAL</v>
          </cell>
          <cell r="C64" t="str">
            <v>E. E. Oficial</v>
          </cell>
          <cell r="D64" t="str">
            <v>I.E DE BAYUNCA</v>
          </cell>
          <cell r="E64" t="str">
            <v xml:space="preserve">PRINCIPAL </v>
          </cell>
        </row>
        <row r="65">
          <cell r="A65">
            <v>185</v>
          </cell>
          <cell r="B65" t="str">
            <v>OFICIAL</v>
          </cell>
          <cell r="C65" t="str">
            <v>E. E. Oficial</v>
          </cell>
          <cell r="D65" t="str">
            <v>I.E SAN JOSE CAÑO DEL ORO</v>
          </cell>
          <cell r="E65" t="str">
            <v xml:space="preserve">PRINCIPAL </v>
          </cell>
        </row>
        <row r="66">
          <cell r="A66">
            <v>189</v>
          </cell>
          <cell r="B66" t="str">
            <v>OFICIAL</v>
          </cell>
          <cell r="C66" t="str">
            <v>E. E. Oficial</v>
          </cell>
          <cell r="D66" t="str">
            <v>I.E DOMINGO BENKOS BIOHO</v>
          </cell>
          <cell r="E66" t="str">
            <v xml:space="preserve">PRINCIPAL </v>
          </cell>
        </row>
        <row r="67">
          <cell r="A67">
            <v>190</v>
          </cell>
          <cell r="B67" t="str">
            <v>OFICIAL</v>
          </cell>
          <cell r="C67" t="str">
            <v>E. E. Oficial</v>
          </cell>
          <cell r="D67" t="str">
            <v>I.E SAN FRANCISCO DE ASIS</v>
          </cell>
          <cell r="E67" t="str">
            <v xml:space="preserve">PRINCIPAL </v>
          </cell>
        </row>
        <row r="68">
          <cell r="A68">
            <v>191</v>
          </cell>
          <cell r="B68" t="str">
            <v>OFICIAL</v>
          </cell>
          <cell r="C68" t="str">
            <v>E. E. Oficial</v>
          </cell>
          <cell r="D68" t="str">
            <v>I.E SANTA CRUZ DEL ISLOTE</v>
          </cell>
          <cell r="E68" t="str">
            <v xml:space="preserve">PRINCIPAL </v>
          </cell>
        </row>
        <row r="69">
          <cell r="A69">
            <v>192</v>
          </cell>
          <cell r="B69" t="str">
            <v>OFICIAL</v>
          </cell>
          <cell r="C69" t="str">
            <v>E. E. Oficial</v>
          </cell>
          <cell r="D69" t="str">
            <v>I.E JOSE MARIA CORDOBA DE PASACABALLOS</v>
          </cell>
          <cell r="E69" t="str">
            <v xml:space="preserve">PRINCIPAL </v>
          </cell>
        </row>
        <row r="70">
          <cell r="A70">
            <v>193</v>
          </cell>
          <cell r="B70" t="str">
            <v>OFICIAL</v>
          </cell>
          <cell r="C70" t="str">
            <v>E. E. Oficial</v>
          </cell>
          <cell r="D70" t="str">
            <v>I.E NUEVA ESPERANZA ARROYO GRANDE</v>
          </cell>
          <cell r="E70" t="str">
            <v xml:space="preserve">PRINCIPAL </v>
          </cell>
        </row>
        <row r="71">
          <cell r="A71">
            <v>197</v>
          </cell>
          <cell r="B71" t="str">
            <v>OFICIAL</v>
          </cell>
          <cell r="C71" t="str">
            <v>E. E. Oficial</v>
          </cell>
          <cell r="D71" t="str">
            <v>I.E SAN JUAN DE DAMASCO</v>
          </cell>
          <cell r="E71" t="str">
            <v xml:space="preserve">PRINCIPAL </v>
          </cell>
        </row>
        <row r="72">
          <cell r="A72">
            <v>198</v>
          </cell>
          <cell r="B72" t="str">
            <v>OFICIAL</v>
          </cell>
          <cell r="C72" t="str">
            <v>E. E. Oficial</v>
          </cell>
          <cell r="D72" t="str">
            <v>I.E LUIS C GALAN SARMIENTO</v>
          </cell>
          <cell r="E72" t="str">
            <v xml:space="preserve">PRINCIPAL </v>
          </cell>
        </row>
        <row r="73">
          <cell r="A73">
            <v>202</v>
          </cell>
          <cell r="B73" t="str">
            <v>OFICIAL</v>
          </cell>
          <cell r="C73" t="str">
            <v>E. E. Oficial</v>
          </cell>
          <cell r="D73" t="str">
            <v>I.E TECNICA DE PASACABALLOS</v>
          </cell>
          <cell r="E73" t="str">
            <v xml:space="preserve">PRINCIPAL </v>
          </cell>
        </row>
        <row r="74">
          <cell r="A74">
            <v>203</v>
          </cell>
          <cell r="B74" t="str">
            <v>OFICIAL</v>
          </cell>
          <cell r="C74" t="str">
            <v>E. E. Oficial</v>
          </cell>
          <cell r="D74" t="str">
            <v>I.E NUESTRA SEÑORA DEL BUEN AIRE</v>
          </cell>
          <cell r="E74" t="str">
            <v xml:space="preserve">PRINCIPAL </v>
          </cell>
        </row>
        <row r="75">
          <cell r="A75">
            <v>257</v>
          </cell>
          <cell r="B75" t="str">
            <v>OFICIAL</v>
          </cell>
          <cell r="C75" t="str">
            <v>E. E. Oficial</v>
          </cell>
          <cell r="D75" t="str">
            <v>I.E MARIA AUXILIADORA</v>
          </cell>
          <cell r="E75" t="str">
            <v xml:space="preserve">PRINCIPAL </v>
          </cell>
        </row>
        <row r="76">
          <cell r="A76">
            <v>270</v>
          </cell>
          <cell r="B76" t="str">
            <v>OFICIAL</v>
          </cell>
          <cell r="C76" t="str">
            <v>E. E. Oficial</v>
          </cell>
          <cell r="D76" t="str">
            <v>I.E MADRE GABRIELA DE SAN MARTIN</v>
          </cell>
          <cell r="E76" t="str">
            <v xml:space="preserve">PRINCIPAL </v>
          </cell>
        </row>
        <row r="77">
          <cell r="A77">
            <v>355</v>
          </cell>
          <cell r="B77" t="str">
            <v>OFICIAL</v>
          </cell>
          <cell r="C77" t="str">
            <v>E. E. Oficial</v>
          </cell>
          <cell r="D77" t="str">
            <v>I.E FE Y ALEGRIA EL PROGRESO</v>
          </cell>
          <cell r="E77" t="str">
            <v xml:space="preserve">PRINCIPAL </v>
          </cell>
        </row>
        <row r="78">
          <cell r="A78">
            <v>492</v>
          </cell>
          <cell r="B78" t="str">
            <v>OFICIAL</v>
          </cell>
          <cell r="C78" t="str">
            <v>E. E. Oficial</v>
          </cell>
          <cell r="D78" t="str">
            <v>I.E DE LA BOQUILLA</v>
          </cell>
          <cell r="E78" t="str">
            <v xml:space="preserve">PRINCIPAL </v>
          </cell>
        </row>
        <row r="79">
          <cell r="A79">
            <v>503</v>
          </cell>
          <cell r="B79" t="str">
            <v>OFICIAL</v>
          </cell>
          <cell r="C79" t="str">
            <v>E. E. Oficial</v>
          </cell>
          <cell r="D79" t="str">
            <v>I.E BERTHA GEDEON DE BALADI</v>
          </cell>
          <cell r="E79" t="str">
            <v xml:space="preserve">PRINCIPAL </v>
          </cell>
        </row>
        <row r="80">
          <cell r="A80">
            <v>605</v>
          </cell>
          <cell r="B80" t="str">
            <v>OFICIAL</v>
          </cell>
          <cell r="C80" t="str">
            <v>E. E. Oficial</v>
          </cell>
          <cell r="D80" t="str">
            <v>I.E CASD MANUELA BELTRAN</v>
          </cell>
          <cell r="E80" t="str">
            <v xml:space="preserve">PRINCIPAL </v>
          </cell>
        </row>
        <row r="81">
          <cell r="A81">
            <v>606</v>
          </cell>
          <cell r="B81" t="str">
            <v>OFICIAL</v>
          </cell>
          <cell r="C81" t="str">
            <v>E. E. Oficial</v>
          </cell>
          <cell r="D81" t="str">
            <v>I.E RAFAEL NUÑEZ</v>
          </cell>
          <cell r="E81" t="str">
            <v xml:space="preserve">PRINCIPAL </v>
          </cell>
        </row>
        <row r="82">
          <cell r="A82">
            <v>633</v>
          </cell>
          <cell r="B82" t="str">
            <v>OFICIAL</v>
          </cell>
          <cell r="C82" t="str">
            <v>E. E. Oficial</v>
          </cell>
          <cell r="D82" t="str">
            <v>I.E NUEVO BOSQUE</v>
          </cell>
          <cell r="E82" t="str">
            <v xml:space="preserve">PRINCIPAL </v>
          </cell>
        </row>
        <row r="83">
          <cell r="A83">
            <v>717</v>
          </cell>
          <cell r="B83" t="str">
            <v>OFICIAL</v>
          </cell>
          <cell r="C83" t="str">
            <v>E. E. Oficial</v>
          </cell>
          <cell r="D83" t="str">
            <v>I.E FOCO ROJO</v>
          </cell>
          <cell r="E83" t="str">
            <v xml:space="preserve">PRINCIPAL </v>
          </cell>
        </row>
        <row r="84">
          <cell r="A84">
            <v>788</v>
          </cell>
          <cell r="B84" t="str">
            <v>OFICIAL</v>
          </cell>
          <cell r="C84" t="str">
            <v>E. E. Oficial</v>
          </cell>
          <cell r="D84" t="str">
            <v>I.E  CLEMENTE MANUEL ZABALA</v>
          </cell>
          <cell r="E84" t="str">
            <v xml:space="preserve">PRINCIPAL </v>
          </cell>
        </row>
        <row r="85">
          <cell r="A85">
            <v>839</v>
          </cell>
          <cell r="B85" t="str">
            <v>OFICIAL</v>
          </cell>
          <cell r="C85" t="str">
            <v xml:space="preserve">E. E. Oficial </v>
          </cell>
          <cell r="D85" t="str">
            <v>I.E JORGE ARTEL</v>
          </cell>
          <cell r="E85" t="str">
            <v xml:space="preserve">PRINCIPAL </v>
          </cell>
        </row>
        <row r="86">
          <cell r="A86">
            <v>857</v>
          </cell>
          <cell r="B86" t="str">
            <v>OFICIAL</v>
          </cell>
          <cell r="C86" t="str">
            <v>E. E. Oficial</v>
          </cell>
          <cell r="D86" t="str">
            <v>I.E FUNDACION PIES DESCALZOS</v>
          </cell>
          <cell r="E86" t="str">
            <v xml:space="preserve">PRINCIPAL </v>
          </cell>
        </row>
        <row r="87">
          <cell r="A87">
            <v>842</v>
          </cell>
          <cell r="B87" t="str">
            <v>OFICIAL</v>
          </cell>
          <cell r="C87" t="str">
            <v>E.E Oficial en Concesion</v>
          </cell>
          <cell r="D87" t="str">
            <v>I.E ROSEDAL</v>
          </cell>
          <cell r="E87" t="str">
            <v xml:space="preserve">PRINCIPAL </v>
          </cell>
        </row>
        <row r="88">
          <cell r="A88">
            <v>858</v>
          </cell>
          <cell r="B88" t="str">
            <v>OFICIAL</v>
          </cell>
          <cell r="C88" t="str">
            <v>E.E Oficial en Concesion</v>
          </cell>
          <cell r="D88" t="str">
            <v>I.E MANDELA</v>
          </cell>
          <cell r="E88" t="str">
            <v xml:space="preserve">PRINCIPAL </v>
          </cell>
        </row>
        <row r="89">
          <cell r="A89">
            <v>248</v>
          </cell>
          <cell r="B89" t="str">
            <v>OFICIAL</v>
          </cell>
          <cell r="C89" t="str">
            <v>E. E. de Rég. Especial</v>
          </cell>
          <cell r="D89" t="str">
            <v>COL. NTRA. SRA. DE FATIMA DE LA POL NAL</v>
          </cell>
          <cell r="E89" t="str">
            <v xml:space="preserve">PRINCIPAL </v>
          </cell>
        </row>
        <row r="90">
          <cell r="A90">
            <v>249</v>
          </cell>
          <cell r="B90" t="str">
            <v>OFICIAL</v>
          </cell>
          <cell r="C90" t="str">
            <v>E. E. de Rég. Especial</v>
          </cell>
          <cell r="D90" t="str">
            <v>COL. NAVAL DE MANZANILLO</v>
          </cell>
          <cell r="E90" t="str">
            <v xml:space="preserve">PRINCIPAL </v>
          </cell>
        </row>
        <row r="91">
          <cell r="A91">
            <v>255</v>
          </cell>
          <cell r="B91" t="str">
            <v>OFICIAL</v>
          </cell>
          <cell r="C91" t="str">
            <v>E. E. de Rég. Especial</v>
          </cell>
          <cell r="D91" t="str">
            <v>COL. NAVAL DE CRESPO</v>
          </cell>
          <cell r="E91" t="str">
            <v xml:space="preserve">PRINCIPAL </v>
          </cell>
        </row>
        <row r="92">
          <cell r="A92">
            <v>285</v>
          </cell>
          <cell r="B92" t="str">
            <v>OFICIAL</v>
          </cell>
          <cell r="C92" t="str">
            <v>E. E. de Rég. Especial</v>
          </cell>
          <cell r="D92" t="str">
            <v>COL. NAVAL DEL SOCORRO</v>
          </cell>
          <cell r="E92" t="str">
            <v xml:space="preserve">PRINCIPAL </v>
          </cell>
        </row>
        <row r="93">
          <cell r="A93">
            <v>828</v>
          </cell>
          <cell r="B93" t="str">
            <v>OFICIAL</v>
          </cell>
          <cell r="C93" t="str">
            <v>E. E. Promocion e implementacion de Estrategias Pedagogicas</v>
          </cell>
          <cell r="D93" t="str">
            <v>I.E COLOMBIATON GUSTAVO PULECIO GOMEZ</v>
          </cell>
          <cell r="E93" t="str">
            <v xml:space="preserve">PRINCIPAL </v>
          </cell>
        </row>
        <row r="94">
          <cell r="A94">
            <v>66</v>
          </cell>
          <cell r="B94" t="str">
            <v>OFICIAL</v>
          </cell>
          <cell r="C94" t="str">
            <v>E. E. Promocion e implementacion de Estrategias Pedagogicas</v>
          </cell>
          <cell r="D94" t="str">
            <v>I.E SEMINARIO DE C/GENA</v>
          </cell>
          <cell r="E94" t="str">
            <v xml:space="preserve">PRINCIPAL </v>
          </cell>
        </row>
        <row r="95">
          <cell r="A95">
            <v>186</v>
          </cell>
          <cell r="B95" t="str">
            <v>OFICIAL</v>
          </cell>
          <cell r="C95" t="str">
            <v>E. E. Promocion e implementacion de Estrategias Pedagogicas</v>
          </cell>
          <cell r="D95" t="str">
            <v>I.E LUIS FELIPE CABRERA DE BARU</v>
          </cell>
          <cell r="E95" t="str">
            <v xml:space="preserve">PRINCIPAL </v>
          </cell>
        </row>
        <row r="96">
          <cell r="A96">
            <v>636</v>
          </cell>
          <cell r="B96" t="str">
            <v>OFICIAL</v>
          </cell>
          <cell r="C96" t="str">
            <v>E. E. Promocion e implementacion de Estrategias Pedagogicas</v>
          </cell>
          <cell r="D96" t="str">
            <v>I.E 14 DE FEBRERO</v>
          </cell>
          <cell r="E96" t="str">
            <v xml:space="preserve">PRINCIPAL </v>
          </cell>
        </row>
        <row r="97">
          <cell r="A97">
            <v>663</v>
          </cell>
          <cell r="B97" t="str">
            <v>OFICIAL</v>
          </cell>
          <cell r="C97" t="str">
            <v>E. E. Promocion e implementacion de Estrategias Pedagogicas</v>
          </cell>
          <cell r="D97" t="str">
            <v>I.E CIUDADELA 2000</v>
          </cell>
          <cell r="E97" t="str">
            <v xml:space="preserve">PRINCIPAL </v>
          </cell>
        </row>
        <row r="98">
          <cell r="A98">
            <v>219</v>
          </cell>
          <cell r="B98" t="str">
            <v>OFICIAL</v>
          </cell>
          <cell r="C98" t="str">
            <v>E. E. Promocion e implementacion de Estrategias Pedagogicas</v>
          </cell>
          <cell r="D98" t="str">
            <v>PIA SOCIEDAD SALESIANA ESCUELAS PROFESIONALES SALESIANAS</v>
          </cell>
          <cell r="E98" t="str">
            <v xml:space="preserve">PRINCIPAL </v>
          </cell>
        </row>
        <row r="99">
          <cell r="A99">
            <v>240</v>
          </cell>
          <cell r="B99" t="str">
            <v>OFICIAL</v>
          </cell>
          <cell r="C99" t="str">
            <v>E. E. Promocion e implementacion de Estrategias Pedagogicas</v>
          </cell>
          <cell r="D99" t="str">
            <v>I.E NUESTRA  SEÑORA  DE LA CONSOLATA</v>
          </cell>
          <cell r="E99" t="str">
            <v xml:space="preserve">PRINCIPAL </v>
          </cell>
        </row>
        <row r="100">
          <cell r="A100">
            <v>543</v>
          </cell>
          <cell r="B100" t="str">
            <v>OFICIAL</v>
          </cell>
          <cell r="C100" t="str">
            <v>E. E. Promocion e implementacion de Estrategias Pedagogicas</v>
          </cell>
          <cell r="D100" t="str">
            <v>I.E BERNARDO FOEGEN</v>
          </cell>
          <cell r="E100" t="str">
            <v xml:space="preserve">PRINCIPAL </v>
          </cell>
        </row>
        <row r="101">
          <cell r="A101">
            <v>556</v>
          </cell>
          <cell r="B101" t="str">
            <v>OFICIAL</v>
          </cell>
          <cell r="C101" t="str">
            <v>E. E. Promocion e implementacion de Estrategias Pedagogicas</v>
          </cell>
          <cell r="D101" t="str">
            <v>I.E BERTHA SUTTNER</v>
          </cell>
          <cell r="E101" t="str">
            <v xml:space="preserve">PRINCIPAL </v>
          </cell>
        </row>
        <row r="102">
          <cell r="A102">
            <v>566</v>
          </cell>
          <cell r="B102" t="str">
            <v>OFICIAL</v>
          </cell>
          <cell r="C102" t="str">
            <v>E. E. Promocion e implementacion de Estrategias Pedagogicas</v>
          </cell>
          <cell r="D102" t="str">
            <v>COL. SUEÑOS Y OPORTUNIDADES JESUS MAESTRO</v>
          </cell>
          <cell r="E102" t="str">
            <v xml:space="preserve">PRINCIPAL </v>
          </cell>
        </row>
        <row r="103">
          <cell r="A103">
            <v>873</v>
          </cell>
          <cell r="B103" t="str">
            <v>OFICIAL</v>
          </cell>
          <cell r="C103" t="str">
            <v>E. E. Promocion e implementacion de Estrategias Pedagogicas</v>
          </cell>
          <cell r="D103" t="str">
            <v>INSTITUCIÓN EDUCATIVA JORGE GARCIA USTA (BICENTENARIO)</v>
          </cell>
          <cell r="E103" t="str">
            <v xml:space="preserve">PRINCIPAL </v>
          </cell>
        </row>
        <row r="104">
          <cell r="A104">
            <v>887</v>
          </cell>
          <cell r="B104" t="str">
            <v>OFICIAL</v>
          </cell>
          <cell r="C104" t="str">
            <v>E. E. Promocion e implementacion de Estrategias Pedagogicas</v>
          </cell>
          <cell r="D104" t="str">
            <v>INSTITUCIONE EDUCATIVA GABRIEL GARCIA MARQUEZ</v>
          </cell>
          <cell r="E104" t="str">
            <v xml:space="preserve">PRINCIPAL </v>
          </cell>
        </row>
        <row r="105">
          <cell r="A105">
            <v>892</v>
          </cell>
          <cell r="B105" t="str">
            <v>OFICIAL</v>
          </cell>
          <cell r="C105" t="str">
            <v>E. E. Promocion e implementacion de Estrategias Pedagogicas</v>
          </cell>
          <cell r="D105" t="str">
            <v>I.E EL SALVADOR</v>
          </cell>
          <cell r="E105" t="str">
            <v xml:space="preserve">PRINCIPAL </v>
          </cell>
        </row>
        <row r="106">
          <cell r="A106">
            <v>907</v>
          </cell>
          <cell r="B106" t="str">
            <v>OFICIAL</v>
          </cell>
          <cell r="C106" t="str">
            <v>E. E. Promocion e implementacion de Estrategias Pedagogicas</v>
          </cell>
          <cell r="D106" t="str">
            <v>I.E JUAN BAUTISTA SCALABRINI</v>
          </cell>
          <cell r="E106" t="str">
            <v xml:space="preserve">PRINCIPAL </v>
          </cell>
        </row>
        <row r="107">
          <cell r="A107">
            <v>207</v>
          </cell>
          <cell r="B107" t="str">
            <v>PRIVADO</v>
          </cell>
          <cell r="C107" t="str">
            <v>PRIVADO</v>
          </cell>
          <cell r="D107" t="str">
            <v>INST. MADRE TERESA DE CALCUTA</v>
          </cell>
          <cell r="E107" t="str">
            <v xml:space="preserve">PRINCIPAL </v>
          </cell>
        </row>
        <row r="108">
          <cell r="A108">
            <v>208</v>
          </cell>
          <cell r="B108" t="str">
            <v>PRIVADO</v>
          </cell>
          <cell r="C108" t="str">
            <v>PRIVADO</v>
          </cell>
          <cell r="D108" t="str">
            <v>INST. EDUCATIVO ANGELITOS ALEGRES</v>
          </cell>
          <cell r="E108" t="str">
            <v xml:space="preserve">PRINCIPAL </v>
          </cell>
        </row>
        <row r="109">
          <cell r="A109">
            <v>209</v>
          </cell>
          <cell r="B109" t="str">
            <v>PRIVADO</v>
          </cell>
          <cell r="C109" t="str">
            <v>PRIVADO</v>
          </cell>
          <cell r="D109" t="str">
            <v>INST. EDUCATIVO ENCANTO DE NIÑOS</v>
          </cell>
          <cell r="E109" t="str">
            <v xml:space="preserve">PRINCIPAL </v>
          </cell>
        </row>
        <row r="110">
          <cell r="A110">
            <v>211</v>
          </cell>
          <cell r="B110" t="str">
            <v>PRIVADO</v>
          </cell>
          <cell r="C110" t="str">
            <v>PRIVADO</v>
          </cell>
          <cell r="D110" t="str">
            <v>GIMN. NUEVA GRANADA</v>
          </cell>
          <cell r="E110" t="str">
            <v xml:space="preserve">PRINCIPAL </v>
          </cell>
        </row>
        <row r="111">
          <cell r="A111">
            <v>213</v>
          </cell>
          <cell r="B111" t="str">
            <v>PRIVADO</v>
          </cell>
          <cell r="C111" t="str">
            <v>PRIVADO (CONTRATA 2021)</v>
          </cell>
          <cell r="D111" t="str">
            <v>INST. EDUC. NUEVA AMERICA</v>
          </cell>
          <cell r="E111" t="str">
            <v xml:space="preserve">PRINCIPAL </v>
          </cell>
        </row>
        <row r="112">
          <cell r="A112">
            <v>216</v>
          </cell>
          <cell r="B112" t="str">
            <v>PRIVADO</v>
          </cell>
          <cell r="C112" t="str">
            <v>PRIVADO</v>
          </cell>
          <cell r="D112" t="str">
            <v>COL. OCTAVIANA DEL C. VIVES C</v>
          </cell>
          <cell r="E112" t="str">
            <v xml:space="preserve">PRINCIPAL </v>
          </cell>
        </row>
        <row r="113">
          <cell r="A113">
            <v>217</v>
          </cell>
          <cell r="B113" t="str">
            <v>PRIVADO</v>
          </cell>
          <cell r="C113" t="str">
            <v>PRIVADO</v>
          </cell>
          <cell r="D113" t="str">
            <v>COL. MIXTO LA POPA</v>
          </cell>
          <cell r="E113" t="str">
            <v xml:space="preserve">PRINCIPAL </v>
          </cell>
        </row>
        <row r="114">
          <cell r="A114">
            <v>218</v>
          </cell>
          <cell r="B114" t="str">
            <v>PRIVADO</v>
          </cell>
          <cell r="C114" t="str">
            <v>PRIVADO</v>
          </cell>
          <cell r="D114" t="str">
            <v>COL. LA ANUNCIACION</v>
          </cell>
          <cell r="E114" t="str">
            <v xml:space="preserve">PRINCIPAL </v>
          </cell>
        </row>
        <row r="115">
          <cell r="A115">
            <v>222</v>
          </cell>
          <cell r="B115" t="str">
            <v>PRIVADO</v>
          </cell>
          <cell r="C115" t="str">
            <v>PRIVADO</v>
          </cell>
          <cell r="D115" t="str">
            <v>GIMN. LUJAN</v>
          </cell>
          <cell r="E115" t="str">
            <v xml:space="preserve">PRINCIPAL </v>
          </cell>
        </row>
        <row r="116">
          <cell r="A116">
            <v>223</v>
          </cell>
          <cell r="B116" t="str">
            <v>PRIVADO</v>
          </cell>
          <cell r="C116" t="str">
            <v>PRIVADO</v>
          </cell>
          <cell r="D116" t="str">
            <v>COL. DE LA SALLE</v>
          </cell>
          <cell r="E116" t="str">
            <v xml:space="preserve">PRINCIPAL </v>
          </cell>
        </row>
        <row r="117">
          <cell r="A117">
            <v>227</v>
          </cell>
          <cell r="B117" t="str">
            <v>PRIVADO</v>
          </cell>
          <cell r="C117" t="str">
            <v>PRIVADO</v>
          </cell>
          <cell r="D117" t="str">
            <v>COL. DE LA ESPERANZA</v>
          </cell>
          <cell r="E117" t="str">
            <v xml:space="preserve">PRINCIPAL </v>
          </cell>
        </row>
        <row r="118">
          <cell r="A118">
            <v>228</v>
          </cell>
          <cell r="B118" t="str">
            <v>PRIVADO</v>
          </cell>
          <cell r="C118" t="str">
            <v>PRIVADO</v>
          </cell>
          <cell r="D118" t="str">
            <v>COL. SALESIANO SAN PEDRO CLAVER</v>
          </cell>
          <cell r="E118" t="str">
            <v xml:space="preserve">PRINCIPAL </v>
          </cell>
        </row>
        <row r="119">
          <cell r="A119">
            <v>233</v>
          </cell>
          <cell r="B119" t="str">
            <v>PRIVADO</v>
          </cell>
          <cell r="C119" t="str">
            <v>PRIVADO</v>
          </cell>
          <cell r="D119" t="str">
            <v>COL. BIFFI</v>
          </cell>
          <cell r="E119" t="str">
            <v xml:space="preserve">PRINCIPAL </v>
          </cell>
        </row>
        <row r="120">
          <cell r="A120">
            <v>234</v>
          </cell>
          <cell r="B120" t="str">
            <v>PRIVADO</v>
          </cell>
          <cell r="C120" t="str">
            <v>PRIVADO</v>
          </cell>
          <cell r="D120" t="str">
            <v>COL. EUCARISTICO DE SANTA TERESA</v>
          </cell>
          <cell r="E120" t="str">
            <v xml:space="preserve">PRINCIPAL </v>
          </cell>
        </row>
        <row r="121">
          <cell r="A121">
            <v>235</v>
          </cell>
          <cell r="B121" t="str">
            <v>PRIVADO</v>
          </cell>
          <cell r="C121" t="str">
            <v>PRIVADO</v>
          </cell>
          <cell r="D121" t="str">
            <v>COL. NTRA. SEÑORA DE LA CANDELARIA</v>
          </cell>
          <cell r="E121" t="str">
            <v xml:space="preserve">PRINCIPAL </v>
          </cell>
        </row>
        <row r="122">
          <cell r="A122">
            <v>239</v>
          </cell>
          <cell r="B122" t="str">
            <v>PRIVADO</v>
          </cell>
          <cell r="C122" t="str">
            <v>PRIVADO</v>
          </cell>
          <cell r="D122" t="str">
            <v>CORP. DE PADRES DE FAMILIA COL. EL CARMELO</v>
          </cell>
          <cell r="E122" t="str">
            <v xml:space="preserve">PRINCIPAL </v>
          </cell>
        </row>
        <row r="123">
          <cell r="A123">
            <v>241</v>
          </cell>
          <cell r="B123" t="str">
            <v>PRIVADO</v>
          </cell>
          <cell r="C123" t="str">
            <v>PRIVADO</v>
          </cell>
          <cell r="D123" t="str">
            <v>CORP. COL. LATINOAMERICANO</v>
          </cell>
          <cell r="E123" t="str">
            <v xml:space="preserve">PRINCIPAL </v>
          </cell>
        </row>
        <row r="124">
          <cell r="A124">
            <v>242</v>
          </cell>
          <cell r="B124" t="str">
            <v>PRIVADO</v>
          </cell>
          <cell r="C124" t="str">
            <v>PRIVADO (CONTRATA 2021)</v>
          </cell>
          <cell r="D124" t="str">
            <v>INST. CARTAGENA. DEL MAR</v>
          </cell>
          <cell r="E124" t="str">
            <v xml:space="preserve">PRINCIPAL </v>
          </cell>
        </row>
        <row r="125">
          <cell r="A125">
            <v>250</v>
          </cell>
          <cell r="B125" t="str">
            <v>PRIVADO</v>
          </cell>
          <cell r="C125" t="str">
            <v>PRIVADO</v>
          </cell>
          <cell r="D125" t="str">
            <v>COL. MONTESSORI</v>
          </cell>
          <cell r="E125" t="str">
            <v xml:space="preserve">PRINCIPAL </v>
          </cell>
        </row>
        <row r="126">
          <cell r="A126">
            <v>251</v>
          </cell>
          <cell r="B126" t="str">
            <v>PRIVADO</v>
          </cell>
          <cell r="C126" t="str">
            <v>PRIVADO</v>
          </cell>
          <cell r="D126" t="str">
            <v>COL. ADVENTISTA DE CARTAGENA</v>
          </cell>
          <cell r="E126" t="str">
            <v xml:space="preserve">PRINCIPAL </v>
          </cell>
        </row>
        <row r="127">
          <cell r="A127">
            <v>252</v>
          </cell>
          <cell r="B127" t="str">
            <v>PRIVADO</v>
          </cell>
          <cell r="C127" t="str">
            <v>PRIVADO (CONTRATA 2021)</v>
          </cell>
          <cell r="D127" t="str">
            <v>INST. COLOMBO BOLIVARIANO</v>
          </cell>
          <cell r="E127" t="str">
            <v xml:space="preserve">PRINCIPAL </v>
          </cell>
        </row>
        <row r="128">
          <cell r="A128">
            <v>259</v>
          </cell>
          <cell r="B128" t="str">
            <v>PRIVADO</v>
          </cell>
          <cell r="C128" t="str">
            <v>PRIVADO</v>
          </cell>
          <cell r="D128" t="str">
            <v>CIUDAD ESCOLAR COMFENALCO</v>
          </cell>
          <cell r="E128" t="str">
            <v xml:space="preserve">PRINCIPAL </v>
          </cell>
        </row>
        <row r="129">
          <cell r="A129">
            <v>264</v>
          </cell>
          <cell r="B129" t="str">
            <v>PRIVADO</v>
          </cell>
          <cell r="C129" t="str">
            <v>PRIVADO</v>
          </cell>
          <cell r="D129" t="str">
            <v>ASOC. COL. GONZALO JIMENEZ DE QUESADA</v>
          </cell>
          <cell r="E129" t="str">
            <v xml:space="preserve">PRINCIPAL </v>
          </cell>
        </row>
        <row r="130">
          <cell r="A130">
            <v>266</v>
          </cell>
          <cell r="B130" t="str">
            <v>PRIVADO</v>
          </cell>
          <cell r="C130" t="str">
            <v>PRIVADO</v>
          </cell>
          <cell r="D130" t="str">
            <v>COL. JORGE WASHINGTON</v>
          </cell>
          <cell r="E130" t="str">
            <v xml:space="preserve">PRINCIPAL </v>
          </cell>
        </row>
        <row r="131">
          <cell r="A131">
            <v>271</v>
          </cell>
          <cell r="B131" t="str">
            <v>PRIVADO</v>
          </cell>
          <cell r="C131" t="str">
            <v>PRIVADO</v>
          </cell>
          <cell r="D131" t="str">
            <v>CORP.  EDUCATIVA  COLEGIO BRITANICO DE CARTAGENA.</v>
          </cell>
          <cell r="E131" t="str">
            <v xml:space="preserve">PRINCIPAL </v>
          </cell>
        </row>
        <row r="132">
          <cell r="A132">
            <v>274</v>
          </cell>
          <cell r="B132" t="str">
            <v>PRIVADO</v>
          </cell>
          <cell r="C132" t="str">
            <v>PRIVADO</v>
          </cell>
          <cell r="D132" t="str">
            <v>ESC. EL SALVADOR</v>
          </cell>
          <cell r="E132" t="str">
            <v xml:space="preserve">PRINCIPAL </v>
          </cell>
        </row>
        <row r="133">
          <cell r="A133">
            <v>276</v>
          </cell>
          <cell r="B133" t="str">
            <v>PRIVADO</v>
          </cell>
          <cell r="C133" t="str">
            <v>PRIVADO</v>
          </cell>
          <cell r="D133" t="str">
            <v>COL. TRINITARIO</v>
          </cell>
          <cell r="E133" t="str">
            <v xml:space="preserve">PRINCIPAL </v>
          </cell>
        </row>
        <row r="134">
          <cell r="A134">
            <v>278</v>
          </cell>
          <cell r="B134" t="str">
            <v>PRIVADO</v>
          </cell>
          <cell r="C134" t="str">
            <v>PRIVADO</v>
          </cell>
          <cell r="D134" t="str">
            <v>COL. ANTARES DE CARTAGENA</v>
          </cell>
          <cell r="E134" t="str">
            <v xml:space="preserve">PRINCIPAL </v>
          </cell>
        </row>
        <row r="135">
          <cell r="A135">
            <v>283</v>
          </cell>
          <cell r="B135" t="str">
            <v>PRIVADO</v>
          </cell>
          <cell r="C135" t="str">
            <v>PRIVADO</v>
          </cell>
          <cell r="D135" t="str">
            <v>I.E. COMFAMILIAR</v>
          </cell>
          <cell r="E135" t="str">
            <v xml:space="preserve">PRINCIPAL </v>
          </cell>
        </row>
        <row r="136">
          <cell r="A136">
            <v>284</v>
          </cell>
          <cell r="B136" t="str">
            <v>PRIVADO</v>
          </cell>
          <cell r="C136" t="str">
            <v>PRIVADO</v>
          </cell>
          <cell r="D136" t="str">
            <v>COL. SANTA LUCIA</v>
          </cell>
          <cell r="E136" t="str">
            <v xml:space="preserve">PRINCIPAL </v>
          </cell>
        </row>
        <row r="137">
          <cell r="A137">
            <v>286</v>
          </cell>
          <cell r="B137" t="str">
            <v>PRIVADO</v>
          </cell>
          <cell r="C137" t="str">
            <v>PRIVADO</v>
          </cell>
          <cell r="D137" t="str">
            <v>CORP. COL. FERNANDEZ GUTIERREZ DE PIÑERES</v>
          </cell>
          <cell r="E137" t="str">
            <v xml:space="preserve">PRINCIPAL </v>
          </cell>
        </row>
        <row r="138">
          <cell r="A138">
            <v>293</v>
          </cell>
          <cell r="B138" t="str">
            <v>PRIVADO</v>
          </cell>
          <cell r="C138" t="str">
            <v>PRIVADO</v>
          </cell>
          <cell r="D138" t="str">
            <v>CORP. EDUCATIVA COL. INTERNACIONAL CARTAGENA</v>
          </cell>
          <cell r="E138" t="str">
            <v xml:space="preserve">PRINCIPAL </v>
          </cell>
        </row>
        <row r="139">
          <cell r="A139">
            <v>294</v>
          </cell>
          <cell r="B139" t="str">
            <v>PRIVADO</v>
          </cell>
          <cell r="C139" t="str">
            <v>PRIVADO</v>
          </cell>
          <cell r="D139" t="str">
            <v>GIMN. ALTAIR DE CARTAGENA</v>
          </cell>
          <cell r="E139" t="str">
            <v xml:space="preserve">PRINCIPAL </v>
          </cell>
        </row>
        <row r="140">
          <cell r="A140">
            <v>298</v>
          </cell>
          <cell r="B140" t="str">
            <v>PRIVADO</v>
          </cell>
          <cell r="C140" t="str">
            <v>PRIVADO</v>
          </cell>
          <cell r="D140" t="str">
            <v>COL. EL PILAR DEL SABER</v>
          </cell>
          <cell r="E140" t="str">
            <v xml:space="preserve">PRINCIPAL </v>
          </cell>
        </row>
        <row r="141">
          <cell r="A141">
            <v>299</v>
          </cell>
          <cell r="B141" t="str">
            <v>PRIVADO</v>
          </cell>
          <cell r="C141" t="str">
            <v>PRIVADO</v>
          </cell>
          <cell r="D141" t="str">
            <v>CORP. EDUCATIVA LOS ANGELES (GUAR.JARD. INF. BAMBI)</v>
          </cell>
          <cell r="E141" t="str">
            <v xml:space="preserve">PRINCIPAL </v>
          </cell>
        </row>
        <row r="142">
          <cell r="A142">
            <v>303</v>
          </cell>
          <cell r="B142" t="str">
            <v>PRIVADO</v>
          </cell>
          <cell r="C142" t="str">
            <v>PRIVADO</v>
          </cell>
          <cell r="D142" t="str">
            <v>CORP. COL. AMOR A BOLIVAR</v>
          </cell>
          <cell r="E142" t="str">
            <v xml:space="preserve">PRINCIPAL </v>
          </cell>
        </row>
        <row r="143">
          <cell r="A143">
            <v>305</v>
          </cell>
          <cell r="B143" t="str">
            <v>PRIVADO</v>
          </cell>
          <cell r="C143" t="str">
            <v>PRIVADO (CONTRATA 2021)</v>
          </cell>
          <cell r="D143" t="str">
            <v>INST. EL LABRADOR</v>
          </cell>
          <cell r="E143" t="str">
            <v xml:space="preserve">PRINCIPAL </v>
          </cell>
        </row>
        <row r="144">
          <cell r="A144">
            <v>310</v>
          </cell>
          <cell r="B144" t="str">
            <v>PRIVADO</v>
          </cell>
          <cell r="C144" t="str">
            <v>PRIVADO</v>
          </cell>
          <cell r="D144" t="str">
            <v>INST.  EL EDEN</v>
          </cell>
          <cell r="E144" t="str">
            <v xml:space="preserve">PRINCIPAL </v>
          </cell>
        </row>
        <row r="145">
          <cell r="A145">
            <v>311</v>
          </cell>
          <cell r="B145" t="str">
            <v>PRIVADO</v>
          </cell>
          <cell r="C145" t="str">
            <v>PRIVADO (CONTRATA 2021)</v>
          </cell>
          <cell r="D145" t="str">
            <v>CORP. INST. SOLEDAD VIVES DE JOLY</v>
          </cell>
          <cell r="E145" t="str">
            <v xml:space="preserve">PRINCIPAL </v>
          </cell>
        </row>
        <row r="146">
          <cell r="A146">
            <v>312</v>
          </cell>
          <cell r="B146" t="str">
            <v>PRIVADO</v>
          </cell>
          <cell r="C146" t="str">
            <v>PRIVADO</v>
          </cell>
          <cell r="D146" t="str">
            <v>INST. MI BARQUITO</v>
          </cell>
          <cell r="E146" t="str">
            <v xml:space="preserve">PRINCIPAL </v>
          </cell>
        </row>
        <row r="147">
          <cell r="A147">
            <v>313</v>
          </cell>
          <cell r="B147" t="str">
            <v>PRIVADO</v>
          </cell>
          <cell r="C147" t="str">
            <v>PRIVADO</v>
          </cell>
          <cell r="D147" t="str">
            <v>COL. EL DIVINO SALVADOR</v>
          </cell>
          <cell r="E147" t="str">
            <v xml:space="preserve">PRINCIPAL </v>
          </cell>
        </row>
        <row r="148">
          <cell r="A148">
            <v>314</v>
          </cell>
          <cell r="B148" t="str">
            <v>PRIVADO</v>
          </cell>
          <cell r="C148" t="str">
            <v>PRIVADO (CONTRATA 2021)</v>
          </cell>
          <cell r="D148" t="str">
            <v>COL. MIL. ALMIRANTE COLON</v>
          </cell>
          <cell r="E148" t="str">
            <v xml:space="preserve">PRINCIPAL </v>
          </cell>
        </row>
        <row r="149">
          <cell r="A149">
            <v>319</v>
          </cell>
          <cell r="B149" t="str">
            <v>PRIVADO</v>
          </cell>
          <cell r="C149" t="str">
            <v>PRIVADO (CONTRATA 2021)</v>
          </cell>
          <cell r="D149" t="str">
            <v>COL. DEL CARIBE</v>
          </cell>
          <cell r="E149" t="str">
            <v xml:space="preserve">PRINCIPAL </v>
          </cell>
        </row>
        <row r="150">
          <cell r="A150">
            <v>320</v>
          </cell>
          <cell r="B150" t="str">
            <v>PRIVADO</v>
          </cell>
          <cell r="C150" t="str">
            <v>PRIVADO</v>
          </cell>
          <cell r="D150" t="str">
            <v>COL. MARIA MONTESORRI</v>
          </cell>
          <cell r="E150" t="str">
            <v xml:space="preserve">PRINCIPAL </v>
          </cell>
        </row>
        <row r="151">
          <cell r="A151">
            <v>321</v>
          </cell>
          <cell r="B151" t="str">
            <v>PRIVADO</v>
          </cell>
          <cell r="C151" t="str">
            <v>PRIVADO</v>
          </cell>
          <cell r="D151" t="str">
            <v>CENT. DE EDUCACIÓN EL RECREO (ANTES I.E. EL RECREO)</v>
          </cell>
          <cell r="E151" t="str">
            <v xml:space="preserve">PRINCIPAL </v>
          </cell>
        </row>
        <row r="152">
          <cell r="A152">
            <v>323</v>
          </cell>
          <cell r="B152" t="str">
            <v>PRIVADO</v>
          </cell>
          <cell r="C152" t="str">
            <v>PRIVADO</v>
          </cell>
          <cell r="D152" t="str">
            <v>CORP. INF. BLANCA NIEVES</v>
          </cell>
          <cell r="E152" t="str">
            <v xml:space="preserve">PRINCIPAL </v>
          </cell>
        </row>
        <row r="153">
          <cell r="A153">
            <v>324</v>
          </cell>
          <cell r="B153" t="str">
            <v>PRIVADO</v>
          </cell>
          <cell r="C153" t="str">
            <v>PRIVADO (CONTRATA 2021)</v>
          </cell>
          <cell r="D153" t="str">
            <v>COL. MODERNO DEL NORTE</v>
          </cell>
          <cell r="E153" t="str">
            <v xml:space="preserve">PRINCIPAL </v>
          </cell>
        </row>
        <row r="154">
          <cell r="A154">
            <v>326</v>
          </cell>
          <cell r="B154" t="str">
            <v>PRIVADO</v>
          </cell>
          <cell r="C154" t="str">
            <v>PRIVADO</v>
          </cell>
          <cell r="D154" t="str">
            <v>FUNDACIÓN EDUCATIVA CRISTO REY DE REYES</v>
          </cell>
          <cell r="E154" t="str">
            <v xml:space="preserve">PRINCIPAL </v>
          </cell>
        </row>
        <row r="155">
          <cell r="A155">
            <v>327</v>
          </cell>
          <cell r="B155" t="str">
            <v>PRIVADO</v>
          </cell>
          <cell r="C155" t="str">
            <v>PRIVADO (CONTRATA 2021)</v>
          </cell>
          <cell r="D155" t="str">
            <v>INST. JUAN JACOBO ROUSSEAU</v>
          </cell>
          <cell r="E155" t="str">
            <v xml:space="preserve">PRINCIPAL </v>
          </cell>
        </row>
        <row r="156">
          <cell r="A156">
            <v>328</v>
          </cell>
          <cell r="B156" t="str">
            <v>PRIVADO</v>
          </cell>
          <cell r="C156" t="str">
            <v>PRIVADO</v>
          </cell>
          <cell r="D156" t="str">
            <v>INST. LAMPARA MARAVILLOSA</v>
          </cell>
          <cell r="E156" t="str">
            <v xml:space="preserve">PRINCIPAL </v>
          </cell>
        </row>
        <row r="157">
          <cell r="A157">
            <v>329</v>
          </cell>
          <cell r="B157" t="str">
            <v>PRIVADO</v>
          </cell>
          <cell r="C157" t="str">
            <v>PRIVADO</v>
          </cell>
          <cell r="D157" t="str">
            <v>JARD. INF. MI BELLO RINCON</v>
          </cell>
          <cell r="E157" t="str">
            <v xml:space="preserve">PRINCIPAL </v>
          </cell>
        </row>
        <row r="158">
          <cell r="A158">
            <v>334</v>
          </cell>
          <cell r="B158" t="str">
            <v>PRIVADO</v>
          </cell>
          <cell r="C158" t="str">
            <v>PRIVADO</v>
          </cell>
          <cell r="D158" t="str">
            <v>INST. CHIQUITINES</v>
          </cell>
          <cell r="E158" t="str">
            <v xml:space="preserve">PRINCIPAL </v>
          </cell>
        </row>
        <row r="159">
          <cell r="A159">
            <v>335</v>
          </cell>
          <cell r="B159" t="str">
            <v>PRIVADO</v>
          </cell>
          <cell r="C159" t="str">
            <v>PRIVADO (CONTRATA 2021)</v>
          </cell>
          <cell r="D159" t="str">
            <v>CORP. INST. EDUC. DEL SOCORRO</v>
          </cell>
          <cell r="E159" t="str">
            <v xml:space="preserve">PRINCIPAL </v>
          </cell>
        </row>
        <row r="160">
          <cell r="A160">
            <v>336</v>
          </cell>
          <cell r="B160" t="str">
            <v>PRIVADO</v>
          </cell>
          <cell r="C160" t="str">
            <v>PRIVADO</v>
          </cell>
          <cell r="D160" t="str">
            <v>INST. INF. PABLO MONTESINOS</v>
          </cell>
          <cell r="E160" t="str">
            <v xml:space="preserve">PRINCIPAL </v>
          </cell>
        </row>
        <row r="161">
          <cell r="A161">
            <v>337</v>
          </cell>
          <cell r="B161" t="str">
            <v>PRIVADO</v>
          </cell>
          <cell r="C161" t="str">
            <v>PRIVADO (CONTRATA 2021)</v>
          </cell>
          <cell r="D161" t="str">
            <v>INST. METROPOLITANO DE C/GENA.</v>
          </cell>
          <cell r="E161" t="str">
            <v xml:space="preserve">PRINCIPAL </v>
          </cell>
        </row>
        <row r="162">
          <cell r="A162">
            <v>339</v>
          </cell>
          <cell r="B162" t="str">
            <v>PRIVADO</v>
          </cell>
          <cell r="C162" t="str">
            <v>PRIVADO</v>
          </cell>
          <cell r="D162" t="str">
            <v>CENT DE EDUCACION INFANTIL ASPAEN PEPE GRILLO ALBORADA</v>
          </cell>
          <cell r="E162" t="str">
            <v xml:space="preserve">PRINCIPAL </v>
          </cell>
        </row>
        <row r="163">
          <cell r="A163">
            <v>340</v>
          </cell>
          <cell r="B163" t="str">
            <v>PRIVADO</v>
          </cell>
          <cell r="C163" t="str">
            <v>PRIVADO</v>
          </cell>
          <cell r="D163" t="str">
            <v>GIMN. CREATIVO JUAN PABLO</v>
          </cell>
          <cell r="E163" t="str">
            <v xml:space="preserve">PRINCIPAL </v>
          </cell>
        </row>
        <row r="164">
          <cell r="A164">
            <v>342</v>
          </cell>
          <cell r="B164" t="str">
            <v>PRIVADO</v>
          </cell>
          <cell r="C164" t="str">
            <v>PRIVADO (CONTRATA 2021)</v>
          </cell>
          <cell r="D164" t="str">
            <v>FUND. R.E.I PARA LA REHABILITACION INTEGRAL I.P.S</v>
          </cell>
          <cell r="E164" t="str">
            <v xml:space="preserve">PRINCIPAL </v>
          </cell>
        </row>
        <row r="165">
          <cell r="A165">
            <v>343</v>
          </cell>
          <cell r="B165" t="str">
            <v>PRIVADO</v>
          </cell>
          <cell r="C165" t="str">
            <v>PRIVADO</v>
          </cell>
          <cell r="D165" t="str">
            <v>INST. MIGUEL DE CERVANTES</v>
          </cell>
          <cell r="E165" t="str">
            <v xml:space="preserve">PRINCIPAL </v>
          </cell>
        </row>
        <row r="166">
          <cell r="A166">
            <v>345</v>
          </cell>
          <cell r="B166" t="str">
            <v>PRIVADO</v>
          </cell>
          <cell r="C166" t="str">
            <v>PRIVADO (CONTRATA 2021)</v>
          </cell>
          <cell r="D166" t="str">
            <v>INST. INF. FEDERICO FROBEL</v>
          </cell>
          <cell r="E166" t="str">
            <v xml:space="preserve">PRINCIPAL </v>
          </cell>
        </row>
        <row r="167">
          <cell r="A167">
            <v>346</v>
          </cell>
          <cell r="B167" t="str">
            <v>PRIVADO</v>
          </cell>
          <cell r="C167" t="str">
            <v>PRIVADO (CONTRATA 2021)</v>
          </cell>
          <cell r="D167" t="str">
            <v>INST. ANGLO AMERICANO DE C/GENA.</v>
          </cell>
          <cell r="E167" t="str">
            <v xml:space="preserve">PRINCIPAL </v>
          </cell>
        </row>
        <row r="168">
          <cell r="A168">
            <v>352</v>
          </cell>
          <cell r="B168" t="str">
            <v>PRIVADO</v>
          </cell>
          <cell r="C168" t="str">
            <v>PRIVADO</v>
          </cell>
          <cell r="D168" t="str">
            <v>CENT. DE ENSEÑANZA HIJOS DE BOLIVAR</v>
          </cell>
          <cell r="E168" t="str">
            <v xml:space="preserve">PRINCIPAL </v>
          </cell>
        </row>
        <row r="169">
          <cell r="A169">
            <v>353</v>
          </cell>
          <cell r="B169" t="str">
            <v>PRIVADO</v>
          </cell>
          <cell r="C169" t="str">
            <v>PRIVADO (CONTRATA 2021)</v>
          </cell>
          <cell r="D169" t="str">
            <v>FUND. CENT. EDUC. LAS PALMERAS</v>
          </cell>
          <cell r="E169" t="str">
            <v xml:space="preserve">PRINCIPAL </v>
          </cell>
        </row>
        <row r="170">
          <cell r="A170">
            <v>354</v>
          </cell>
          <cell r="B170" t="str">
            <v>PRIVADO</v>
          </cell>
          <cell r="C170" t="str">
            <v>PRIVADO</v>
          </cell>
          <cell r="D170" t="str">
            <v>C.E MI DESPERTAR</v>
          </cell>
          <cell r="E170" t="str">
            <v xml:space="preserve">PRINCIPAL </v>
          </cell>
        </row>
        <row r="171">
          <cell r="A171">
            <v>359</v>
          </cell>
          <cell r="B171" t="str">
            <v>PRIVADO</v>
          </cell>
          <cell r="C171" t="str">
            <v>PRIVADO</v>
          </cell>
          <cell r="D171" t="str">
            <v>CORP. EDUCATIVA COLEGIO ALTER - ALTERIS</v>
          </cell>
          <cell r="E171" t="str">
            <v xml:space="preserve">PRINCIPAL </v>
          </cell>
        </row>
        <row r="172">
          <cell r="A172">
            <v>362</v>
          </cell>
          <cell r="B172" t="str">
            <v>PRIVADO</v>
          </cell>
          <cell r="C172" t="str">
            <v>PRIVADO</v>
          </cell>
          <cell r="D172" t="str">
            <v>CORP. EDUC. JORGE ELIECER GAITAN DE C/GENA</v>
          </cell>
          <cell r="E172" t="str">
            <v xml:space="preserve">PRINCIPAL </v>
          </cell>
        </row>
        <row r="173">
          <cell r="A173">
            <v>363</v>
          </cell>
          <cell r="B173" t="str">
            <v>PRIVADO</v>
          </cell>
          <cell r="C173" t="str">
            <v>PRIVADO (CONTRATA 2021)</v>
          </cell>
          <cell r="D173" t="str">
            <v>CORPORACIÓN EDUCATIVA MADDOX</v>
          </cell>
          <cell r="E173" t="str">
            <v xml:space="preserve">PRINCIPAL </v>
          </cell>
        </row>
        <row r="174">
          <cell r="A174">
            <v>364</v>
          </cell>
          <cell r="B174" t="str">
            <v>PRIVADO</v>
          </cell>
          <cell r="C174" t="str">
            <v>PRIVADO (CONTRATA 2021)</v>
          </cell>
          <cell r="D174" t="str">
            <v>INST. SAN ISIDRO LABRADOR</v>
          </cell>
          <cell r="E174" t="str">
            <v xml:space="preserve">PRINCIPAL </v>
          </cell>
        </row>
        <row r="175">
          <cell r="A175">
            <v>365</v>
          </cell>
          <cell r="B175" t="str">
            <v>PRIVADO</v>
          </cell>
          <cell r="C175" t="str">
            <v>PRIVADO</v>
          </cell>
          <cell r="D175" t="str">
            <v>INST. MODERNO EL CARMEN</v>
          </cell>
          <cell r="E175" t="str">
            <v xml:space="preserve">PRINCIPAL </v>
          </cell>
        </row>
        <row r="176">
          <cell r="A176">
            <v>374</v>
          </cell>
          <cell r="B176" t="str">
            <v>PRIVADO</v>
          </cell>
          <cell r="C176" t="str">
            <v>PRIVADO</v>
          </cell>
          <cell r="D176" t="str">
            <v>INST. EDUCATIVO JAIVEL</v>
          </cell>
          <cell r="E176" t="str">
            <v xml:space="preserve">PRINCIPAL </v>
          </cell>
        </row>
        <row r="177">
          <cell r="A177">
            <v>381</v>
          </cell>
          <cell r="B177" t="str">
            <v>PRIVADO</v>
          </cell>
          <cell r="C177" t="str">
            <v>PRIVADO</v>
          </cell>
          <cell r="D177" t="str">
            <v>COL. GIMN. MOMPIANO</v>
          </cell>
          <cell r="E177" t="str">
            <v xml:space="preserve">PRINCIPAL </v>
          </cell>
        </row>
        <row r="178">
          <cell r="A178">
            <v>386</v>
          </cell>
          <cell r="B178" t="str">
            <v>PRIVADO</v>
          </cell>
          <cell r="C178" t="str">
            <v>PRIVADO</v>
          </cell>
          <cell r="D178" t="str">
            <v>INST. COLOMBO HOLANDES</v>
          </cell>
          <cell r="E178" t="str">
            <v xml:space="preserve">PRINCIPAL </v>
          </cell>
        </row>
        <row r="179">
          <cell r="A179">
            <v>387</v>
          </cell>
          <cell r="B179" t="str">
            <v>PRIVADO</v>
          </cell>
          <cell r="C179" t="str">
            <v>PRIVADO (CONTRATA 2021)</v>
          </cell>
          <cell r="D179" t="str">
            <v>CENTRO EDUCATIVO  DE NIVELACION C.E.N.</v>
          </cell>
          <cell r="E179" t="str">
            <v xml:space="preserve">PRINCIPAL </v>
          </cell>
        </row>
        <row r="180">
          <cell r="A180">
            <v>389</v>
          </cell>
          <cell r="B180" t="str">
            <v>PRIVADO</v>
          </cell>
          <cell r="C180" t="str">
            <v>PRIVADO</v>
          </cell>
          <cell r="D180" t="str">
            <v>INST. EDUC. IVAN ILLICH</v>
          </cell>
          <cell r="E180" t="str">
            <v xml:space="preserve">PRINCIPAL </v>
          </cell>
        </row>
        <row r="181">
          <cell r="A181">
            <v>393</v>
          </cell>
          <cell r="B181" t="str">
            <v>PRIVADO</v>
          </cell>
          <cell r="C181" t="str">
            <v>PRIVADO</v>
          </cell>
          <cell r="D181" t="str">
            <v>JARDIN INFANTIL LA HORMIGUITA</v>
          </cell>
          <cell r="E181" t="str">
            <v xml:space="preserve">PRINCIPAL </v>
          </cell>
        </row>
        <row r="182">
          <cell r="A182">
            <v>394</v>
          </cell>
          <cell r="B182" t="str">
            <v>PRIVADO</v>
          </cell>
          <cell r="C182" t="str">
            <v>PRIVADO (CONTRATA 2021)</v>
          </cell>
          <cell r="D182" t="str">
            <v>FUND.INST. ALEGRIA DE SABER</v>
          </cell>
          <cell r="E182" t="str">
            <v xml:space="preserve">PRINCIPAL </v>
          </cell>
        </row>
        <row r="183">
          <cell r="A183">
            <v>402</v>
          </cell>
          <cell r="B183" t="str">
            <v>PRIVADO</v>
          </cell>
          <cell r="C183" t="str">
            <v>PRIVADO</v>
          </cell>
          <cell r="D183" t="str">
            <v>INST. INTEGRAL NUEVA COLOMBIA</v>
          </cell>
          <cell r="E183" t="str">
            <v xml:space="preserve">PRINCIPAL </v>
          </cell>
        </row>
        <row r="184">
          <cell r="A184">
            <v>406</v>
          </cell>
          <cell r="B184" t="str">
            <v>PRIVADO</v>
          </cell>
          <cell r="C184" t="str">
            <v>PRIVADO</v>
          </cell>
          <cell r="D184" t="str">
            <v>COL. ROBIN HOOD</v>
          </cell>
          <cell r="E184" t="str">
            <v xml:space="preserve">PRINCIPAL </v>
          </cell>
        </row>
        <row r="185">
          <cell r="A185">
            <v>408</v>
          </cell>
          <cell r="B185" t="str">
            <v>PRIVADO</v>
          </cell>
          <cell r="C185" t="str">
            <v>PRIVADO</v>
          </cell>
          <cell r="D185" t="str">
            <v>INST. CRISTIANO REMY</v>
          </cell>
          <cell r="E185" t="str">
            <v xml:space="preserve">PRINCIPAL </v>
          </cell>
        </row>
        <row r="186">
          <cell r="A186">
            <v>409</v>
          </cell>
          <cell r="B186" t="str">
            <v>PRIVADO</v>
          </cell>
          <cell r="C186" t="str">
            <v>PRIVADO</v>
          </cell>
          <cell r="D186" t="str">
            <v>GIMN. MODERNO DE CARTAGENA</v>
          </cell>
          <cell r="E186" t="str">
            <v xml:space="preserve">PRINCIPAL </v>
          </cell>
        </row>
        <row r="187">
          <cell r="A187">
            <v>412</v>
          </cell>
          <cell r="B187" t="str">
            <v>PRIVADO</v>
          </cell>
          <cell r="C187" t="str">
            <v>PRIVADO</v>
          </cell>
          <cell r="D187" t="str">
            <v>COL. MODELO DE LA COSTA</v>
          </cell>
          <cell r="E187" t="str">
            <v xml:space="preserve">PRINCIPAL </v>
          </cell>
        </row>
        <row r="188">
          <cell r="A188">
            <v>417</v>
          </cell>
          <cell r="B188" t="str">
            <v>PRIVADO</v>
          </cell>
          <cell r="C188" t="str">
            <v>PRIVADO (CONTRATA 2021)</v>
          </cell>
          <cell r="D188" t="str">
            <v>COL. LA SABIDURIA</v>
          </cell>
          <cell r="E188" t="str">
            <v xml:space="preserve">PRINCIPAL </v>
          </cell>
        </row>
        <row r="189">
          <cell r="A189">
            <v>418</v>
          </cell>
          <cell r="B189" t="str">
            <v>PRIVADO</v>
          </cell>
          <cell r="C189" t="str">
            <v>PRIVADO</v>
          </cell>
          <cell r="D189" t="str">
            <v>COL. SANTO TOMAS DE AQUINO</v>
          </cell>
          <cell r="E189" t="str">
            <v xml:space="preserve">PRINCIPAL </v>
          </cell>
        </row>
        <row r="190">
          <cell r="A190">
            <v>420</v>
          </cell>
          <cell r="B190" t="str">
            <v>PRIVADO</v>
          </cell>
          <cell r="C190" t="str">
            <v>PRIVADO</v>
          </cell>
          <cell r="D190" t="str">
            <v>CORP. EDUCATIVA LA CONCEPCION</v>
          </cell>
          <cell r="E190" t="str">
            <v xml:space="preserve">PRINCIPAL </v>
          </cell>
        </row>
        <row r="191">
          <cell r="A191">
            <v>426</v>
          </cell>
          <cell r="B191" t="str">
            <v>PRIVADO</v>
          </cell>
          <cell r="C191" t="str">
            <v>PRIVADO (CONTRATA 2021)</v>
          </cell>
          <cell r="D191" t="str">
            <v>INST. SKINNER II  (ANT.-JARD. INF. SKINNER II)</v>
          </cell>
          <cell r="E191" t="str">
            <v xml:space="preserve">PRINCIPAL </v>
          </cell>
        </row>
        <row r="192">
          <cell r="A192">
            <v>433</v>
          </cell>
          <cell r="B192" t="str">
            <v>PRIVADO</v>
          </cell>
          <cell r="C192" t="str">
            <v>PRIVADO</v>
          </cell>
          <cell r="D192" t="str">
            <v>INST. EDUCATIVO  PRINCIPE DE PAZ</v>
          </cell>
          <cell r="E192" t="str">
            <v xml:space="preserve">PRINCIPAL </v>
          </cell>
        </row>
        <row r="193">
          <cell r="A193">
            <v>435</v>
          </cell>
          <cell r="B193" t="str">
            <v>PRIVADO</v>
          </cell>
          <cell r="C193" t="str">
            <v>PRIVADO (CONTRATA 2021)</v>
          </cell>
          <cell r="D193" t="str">
            <v>CORP. TECNICA INSTITUTO ROCHY</v>
          </cell>
          <cell r="E193" t="str">
            <v xml:space="preserve">PRINCIPAL </v>
          </cell>
        </row>
        <row r="194">
          <cell r="A194">
            <v>436</v>
          </cell>
          <cell r="B194" t="str">
            <v>PRIVADO</v>
          </cell>
          <cell r="C194" t="str">
            <v>PRIVADO</v>
          </cell>
          <cell r="D194" t="str">
            <v>INST. GUADALUPE</v>
          </cell>
          <cell r="E194" t="str">
            <v xml:space="preserve">PRINCIPAL </v>
          </cell>
        </row>
        <row r="195">
          <cell r="A195">
            <v>437</v>
          </cell>
          <cell r="B195" t="str">
            <v>PRIVADO</v>
          </cell>
          <cell r="C195" t="str">
            <v>PRIVADO (CONTRATA 2021)</v>
          </cell>
          <cell r="D195" t="str">
            <v>CORP.INSTITUTO DOCENTE DEL CARIBE</v>
          </cell>
          <cell r="E195" t="str">
            <v xml:space="preserve">PRINCIPAL </v>
          </cell>
        </row>
        <row r="196">
          <cell r="A196">
            <v>439</v>
          </cell>
          <cell r="B196" t="str">
            <v>PRIVADO</v>
          </cell>
          <cell r="C196" t="str">
            <v>PRIVADO</v>
          </cell>
          <cell r="D196" t="str">
            <v>INST. LOS CORALES (JARD. INF. LOS CORALES)</v>
          </cell>
          <cell r="E196" t="str">
            <v xml:space="preserve">PRINCIPAL </v>
          </cell>
        </row>
        <row r="197">
          <cell r="A197">
            <v>440</v>
          </cell>
          <cell r="B197" t="str">
            <v>PRIVADO</v>
          </cell>
          <cell r="C197" t="str">
            <v>PRIVADO</v>
          </cell>
          <cell r="D197" t="str">
            <v>COL. ALBORADA INFANTIL DE CHILE</v>
          </cell>
          <cell r="E197" t="str">
            <v xml:space="preserve">PRINCIPAL </v>
          </cell>
        </row>
        <row r="198">
          <cell r="A198">
            <v>441</v>
          </cell>
          <cell r="B198" t="str">
            <v>PRIVADO</v>
          </cell>
          <cell r="C198" t="str">
            <v>PRIVADO</v>
          </cell>
          <cell r="D198" t="str">
            <v>COL. CRISTIANO LUZ Y VERDAD</v>
          </cell>
          <cell r="E198" t="str">
            <v xml:space="preserve">PRINCIPAL </v>
          </cell>
        </row>
        <row r="199">
          <cell r="A199">
            <v>465</v>
          </cell>
          <cell r="B199" t="str">
            <v>PRIVADO</v>
          </cell>
          <cell r="C199" t="str">
            <v>PRIVADO</v>
          </cell>
          <cell r="D199" t="str">
            <v>COL. GIMNASIO FUTURO DE COLOMBIA</v>
          </cell>
          <cell r="E199" t="str">
            <v xml:space="preserve">PRINCIPAL </v>
          </cell>
        </row>
        <row r="200">
          <cell r="A200">
            <v>466</v>
          </cell>
          <cell r="B200" t="str">
            <v>PRIVADO</v>
          </cell>
          <cell r="C200" t="str">
            <v>PRIVADO</v>
          </cell>
          <cell r="D200" t="str">
            <v>COL. SAN NICOLAS DE LA ROCA</v>
          </cell>
          <cell r="E200" t="str">
            <v xml:space="preserve">PRINCIPAL </v>
          </cell>
        </row>
        <row r="201">
          <cell r="A201">
            <v>472</v>
          </cell>
          <cell r="B201" t="str">
            <v>PRIVADO</v>
          </cell>
          <cell r="C201" t="str">
            <v>PRIVADO (CONTRATA 2021)</v>
          </cell>
          <cell r="D201" t="str">
            <v>INST. LOS ANGELITOS</v>
          </cell>
          <cell r="E201" t="str">
            <v xml:space="preserve">PRINCIPAL </v>
          </cell>
        </row>
        <row r="202">
          <cell r="A202">
            <v>475</v>
          </cell>
          <cell r="B202" t="str">
            <v>PRIVADO</v>
          </cell>
          <cell r="C202" t="str">
            <v>PRIVADO</v>
          </cell>
          <cell r="D202" t="str">
            <v>CORP. INST PROGRESO SOCIAL (ANTES INST. MIXTO LOS PAYASITOS)</v>
          </cell>
          <cell r="E202" t="str">
            <v xml:space="preserve">PRINCIPAL </v>
          </cell>
        </row>
        <row r="203">
          <cell r="A203">
            <v>476</v>
          </cell>
          <cell r="B203" t="str">
            <v>PRIVADO</v>
          </cell>
          <cell r="C203" t="str">
            <v>PRIVADO</v>
          </cell>
          <cell r="D203" t="str">
            <v>C.E INTEGRAL COLOMBIA CEICOL</v>
          </cell>
          <cell r="E203" t="str">
            <v xml:space="preserve">PRINCIPAL </v>
          </cell>
        </row>
        <row r="204">
          <cell r="A204">
            <v>478</v>
          </cell>
          <cell r="B204" t="str">
            <v>PRIVADO</v>
          </cell>
          <cell r="C204" t="str">
            <v>PRIVADO</v>
          </cell>
          <cell r="D204" t="str">
            <v>CORP. EDUCATIVA INST. FROBEL</v>
          </cell>
          <cell r="E204" t="str">
            <v xml:space="preserve">PRINCIPAL </v>
          </cell>
        </row>
        <row r="205">
          <cell r="A205">
            <v>481</v>
          </cell>
          <cell r="B205" t="str">
            <v>PRIVADO</v>
          </cell>
          <cell r="C205" t="str">
            <v>PRIVADO</v>
          </cell>
          <cell r="D205" t="str">
            <v>ESC. MIXTA COMUNITARIA 7 DE DICIEMBRE</v>
          </cell>
          <cell r="E205" t="str">
            <v xml:space="preserve">PRINCIPAL </v>
          </cell>
        </row>
        <row r="206">
          <cell r="A206">
            <v>487</v>
          </cell>
          <cell r="B206" t="str">
            <v>PRIVADO</v>
          </cell>
          <cell r="C206" t="str">
            <v>PRIVADO</v>
          </cell>
          <cell r="D206" t="str">
            <v>C.E ESTRELLAS DEL PORVENIR</v>
          </cell>
          <cell r="E206" t="str">
            <v xml:space="preserve">PRINCIPAL </v>
          </cell>
        </row>
        <row r="207">
          <cell r="A207">
            <v>489</v>
          </cell>
          <cell r="B207" t="str">
            <v>PRIVADO</v>
          </cell>
          <cell r="C207" t="str">
            <v>PRIVADO</v>
          </cell>
          <cell r="D207" t="str">
            <v>INST. SONRISITAS ALEGRES</v>
          </cell>
          <cell r="E207" t="str">
            <v xml:space="preserve">PRINCIPAL </v>
          </cell>
        </row>
        <row r="208">
          <cell r="A208">
            <v>490</v>
          </cell>
          <cell r="B208" t="str">
            <v>PRIVADO</v>
          </cell>
          <cell r="C208" t="str">
            <v>PRIVADO</v>
          </cell>
          <cell r="D208" t="str">
            <v>ASPAEN GIMN. CARTAGENA DE INDIAS</v>
          </cell>
          <cell r="E208" t="str">
            <v xml:space="preserve">PRINCIPAL </v>
          </cell>
        </row>
        <row r="209">
          <cell r="A209">
            <v>498</v>
          </cell>
          <cell r="B209" t="str">
            <v>PRIVADO</v>
          </cell>
          <cell r="C209" t="str">
            <v>PRIVADO</v>
          </cell>
          <cell r="D209" t="str">
            <v>INST.  EDUCATIVO  EL PARAISO</v>
          </cell>
          <cell r="E209" t="str">
            <v xml:space="preserve">PRINCIPAL </v>
          </cell>
        </row>
        <row r="210">
          <cell r="A210">
            <v>500</v>
          </cell>
          <cell r="B210" t="str">
            <v>PRIVADO</v>
          </cell>
          <cell r="C210" t="str">
            <v>PRIVADO</v>
          </cell>
          <cell r="D210" t="str">
            <v>COL. CAMINO DEL CORAL DE CARTAGENA</v>
          </cell>
          <cell r="E210" t="str">
            <v xml:space="preserve">PRINCIPAL </v>
          </cell>
        </row>
        <row r="211">
          <cell r="A211">
            <v>501</v>
          </cell>
          <cell r="B211" t="str">
            <v>PRIVADO</v>
          </cell>
          <cell r="C211" t="str">
            <v>PRIVADO</v>
          </cell>
          <cell r="D211" t="str">
            <v>FUND. EDUC. INST. ECOLOGICO BARBACOAS</v>
          </cell>
          <cell r="E211" t="str">
            <v xml:space="preserve">PRINCIPAL </v>
          </cell>
        </row>
        <row r="212">
          <cell r="A212">
            <v>505</v>
          </cell>
          <cell r="B212" t="str">
            <v>PRIVADO</v>
          </cell>
          <cell r="C212" t="str">
            <v>PRIVADO</v>
          </cell>
          <cell r="D212" t="str">
            <v>COL. LA ENSEÑANZA</v>
          </cell>
          <cell r="E212" t="str">
            <v xml:space="preserve">PRINCIPAL </v>
          </cell>
        </row>
        <row r="213">
          <cell r="A213">
            <v>506</v>
          </cell>
          <cell r="B213" t="str">
            <v>PRIVADO</v>
          </cell>
          <cell r="C213" t="str">
            <v>PRIVADO</v>
          </cell>
          <cell r="D213" t="str">
            <v>COL. SAN RAFAEL ARCANGEL</v>
          </cell>
          <cell r="E213" t="str">
            <v xml:space="preserve">PRINCIPAL </v>
          </cell>
        </row>
        <row r="214">
          <cell r="A214">
            <v>507</v>
          </cell>
          <cell r="B214" t="str">
            <v>PRIVADO</v>
          </cell>
          <cell r="C214" t="str">
            <v>PRIVADO</v>
          </cell>
          <cell r="D214" t="str">
            <v>COL. DE LAS AMERICAS</v>
          </cell>
          <cell r="E214" t="str">
            <v xml:space="preserve">PRINCIPAL </v>
          </cell>
        </row>
        <row r="215">
          <cell r="A215">
            <v>514</v>
          </cell>
          <cell r="B215" t="str">
            <v>PRIVADO</v>
          </cell>
          <cell r="C215" t="str">
            <v>PRIVADO</v>
          </cell>
          <cell r="D215" t="str">
            <v>INST. JHON DEWEY</v>
          </cell>
          <cell r="E215" t="str">
            <v xml:space="preserve">PRINCIPAL </v>
          </cell>
        </row>
        <row r="216">
          <cell r="A216">
            <v>524</v>
          </cell>
          <cell r="B216" t="str">
            <v>PRIVADO</v>
          </cell>
          <cell r="C216" t="str">
            <v>PRIVADO (CONTRATA 2021)</v>
          </cell>
          <cell r="D216" t="str">
            <v>CORP. C.E. INTEGRAL EL RODEO</v>
          </cell>
          <cell r="E216" t="str">
            <v xml:space="preserve">PRINCIPAL </v>
          </cell>
        </row>
        <row r="217">
          <cell r="A217">
            <v>526</v>
          </cell>
          <cell r="B217" t="str">
            <v>PRIVADO</v>
          </cell>
          <cell r="C217" t="str">
            <v>PRIVADO</v>
          </cell>
          <cell r="D217" t="str">
            <v>COL. INTEGRAL DEL NORTE ( ANTES INST. CLASE INFANTIL)</v>
          </cell>
          <cell r="E217" t="str">
            <v xml:space="preserve">PRINCIPAL </v>
          </cell>
        </row>
        <row r="218">
          <cell r="A218">
            <v>528</v>
          </cell>
          <cell r="B218" t="str">
            <v>PRIVADO</v>
          </cell>
          <cell r="C218" t="str">
            <v>PRIVADO</v>
          </cell>
          <cell r="D218" t="str">
            <v>INST. EDUC. LOS CREADORES</v>
          </cell>
          <cell r="E218" t="str">
            <v xml:space="preserve">PRINCIPAL </v>
          </cell>
        </row>
        <row r="219">
          <cell r="A219">
            <v>530</v>
          </cell>
          <cell r="B219" t="str">
            <v>PRIVADO</v>
          </cell>
          <cell r="C219" t="str">
            <v>PRIVADO</v>
          </cell>
          <cell r="D219" t="str">
            <v>CORP. C.E RABY</v>
          </cell>
          <cell r="E219" t="str">
            <v xml:space="preserve">PRINCIPAL </v>
          </cell>
        </row>
        <row r="220">
          <cell r="A220">
            <v>534</v>
          </cell>
          <cell r="B220" t="str">
            <v>PRIVADO</v>
          </cell>
          <cell r="C220" t="str">
            <v>PRIVADO</v>
          </cell>
          <cell r="D220" t="str">
            <v>CORP. EDUC. LOS PEQUEÑOS SABIOS</v>
          </cell>
          <cell r="E220" t="str">
            <v xml:space="preserve">PRINCIPAL </v>
          </cell>
        </row>
        <row r="221">
          <cell r="A221">
            <v>537</v>
          </cell>
          <cell r="B221" t="str">
            <v>PRIVADO</v>
          </cell>
          <cell r="C221" t="str">
            <v>PRIVADO</v>
          </cell>
          <cell r="D221" t="str">
            <v>FUND. ED. JHON DEWEY ( ANTES FUND. INST. RONDA MAGICA)</v>
          </cell>
          <cell r="E221" t="str">
            <v xml:space="preserve">PRINCIPAL </v>
          </cell>
        </row>
        <row r="222">
          <cell r="A222">
            <v>544</v>
          </cell>
          <cell r="B222" t="str">
            <v>PRIVADO</v>
          </cell>
          <cell r="C222" t="str">
            <v>PRIVADO (CONTRATA 2021)</v>
          </cell>
          <cell r="D222" t="str">
            <v>FUNDACION INSTITUTO DE HABILITACION EL ROSARIO</v>
          </cell>
          <cell r="E222" t="str">
            <v xml:space="preserve">PRINCIPAL </v>
          </cell>
        </row>
        <row r="223">
          <cell r="A223">
            <v>562</v>
          </cell>
          <cell r="B223" t="str">
            <v>PRIVADO</v>
          </cell>
          <cell r="C223" t="str">
            <v>PRIVADO</v>
          </cell>
          <cell r="D223" t="str">
            <v>COL. BAUTISTA DIOS ES AMOR</v>
          </cell>
          <cell r="E223" t="str">
            <v xml:space="preserve">PRINCIPAL </v>
          </cell>
        </row>
        <row r="224">
          <cell r="A224">
            <v>564</v>
          </cell>
          <cell r="B224" t="str">
            <v>PRIVADO</v>
          </cell>
          <cell r="C224" t="str">
            <v>PRIVADO (CONTRATA 2021)</v>
          </cell>
          <cell r="D224" t="str">
            <v>INST.  EDUC. MI NUEVO HOGAR</v>
          </cell>
          <cell r="E224" t="str">
            <v xml:space="preserve">PRINCIPAL </v>
          </cell>
        </row>
        <row r="225">
          <cell r="A225">
            <v>569</v>
          </cell>
          <cell r="B225" t="str">
            <v>PRIVADO</v>
          </cell>
          <cell r="C225" t="str">
            <v>PRIVADO (CONTRATA 2021)</v>
          </cell>
          <cell r="D225" t="str">
            <v>INST. NUEVA LUZ DE ESPERANZA</v>
          </cell>
          <cell r="E225" t="str">
            <v xml:space="preserve">PRINCIPAL </v>
          </cell>
        </row>
        <row r="226">
          <cell r="A226">
            <v>574</v>
          </cell>
          <cell r="B226" t="str">
            <v>PRIVADO</v>
          </cell>
          <cell r="C226" t="str">
            <v>PRIVADO (CONTRATA 2021)</v>
          </cell>
          <cell r="D226" t="str">
            <v>CORP. C.E. COMUNITARIO AMOR A MI PATRIA</v>
          </cell>
          <cell r="E226" t="str">
            <v xml:space="preserve">PRINCIPAL </v>
          </cell>
        </row>
        <row r="227">
          <cell r="A227">
            <v>578</v>
          </cell>
          <cell r="B227" t="str">
            <v>PRIVADO</v>
          </cell>
          <cell r="C227" t="str">
            <v>PRIVADO</v>
          </cell>
          <cell r="D227" t="str">
            <v>COL. COMUNITARIO CAMINO DE LUZ Y ESPERANZA</v>
          </cell>
          <cell r="E227" t="str">
            <v xml:space="preserve">PRINCIPAL </v>
          </cell>
        </row>
        <row r="228">
          <cell r="A228">
            <v>581</v>
          </cell>
          <cell r="B228" t="str">
            <v>PRIVADO</v>
          </cell>
          <cell r="C228" t="str">
            <v>PRIVADO (CONTRATA 2021)</v>
          </cell>
          <cell r="D228" t="str">
            <v>C.E INTEGRAL APRENDER CON ALEGRIA</v>
          </cell>
          <cell r="E228" t="str">
            <v xml:space="preserve">PRINCIPAL </v>
          </cell>
        </row>
        <row r="229">
          <cell r="A229">
            <v>588</v>
          </cell>
          <cell r="B229" t="str">
            <v>PRIVADO</v>
          </cell>
          <cell r="C229" t="str">
            <v>PRIVADO (CONTRATA 2021)</v>
          </cell>
          <cell r="D229" t="str">
            <v>COL. MIXTO NUEVO PORVENIR</v>
          </cell>
          <cell r="E229" t="str">
            <v xml:space="preserve">PRINCIPAL </v>
          </cell>
        </row>
        <row r="230">
          <cell r="A230">
            <v>591</v>
          </cell>
          <cell r="B230" t="str">
            <v>PRIVADO</v>
          </cell>
          <cell r="C230" t="str">
            <v>PRIVADO</v>
          </cell>
          <cell r="D230" t="str">
            <v>INST. CENTRAL DE COLOMBIA PARA ADULTOS(ICCA)</v>
          </cell>
          <cell r="E230" t="str">
            <v xml:space="preserve">PRINCIPAL </v>
          </cell>
        </row>
        <row r="231">
          <cell r="A231">
            <v>602</v>
          </cell>
          <cell r="B231" t="str">
            <v>PRIVADO</v>
          </cell>
          <cell r="C231" t="str">
            <v>PRIVADO (CONTRATA 2021)</v>
          </cell>
          <cell r="D231" t="str">
            <v>CENT. EDUC. EDUCANDO PARA LA PAZ "CEDUPAZ"</v>
          </cell>
          <cell r="E231" t="str">
            <v xml:space="preserve">PRINCIPAL </v>
          </cell>
        </row>
        <row r="232">
          <cell r="A232">
            <v>610</v>
          </cell>
          <cell r="B232" t="str">
            <v>PRIVADO</v>
          </cell>
          <cell r="C232" t="str">
            <v>PRIVADO</v>
          </cell>
          <cell r="D232" t="str">
            <v>INST. SAN JUAN DE DIOS</v>
          </cell>
          <cell r="E232" t="str">
            <v xml:space="preserve">PRINCIPAL </v>
          </cell>
        </row>
        <row r="233">
          <cell r="A233">
            <v>614</v>
          </cell>
          <cell r="B233" t="str">
            <v>PRIVADO</v>
          </cell>
          <cell r="C233" t="str">
            <v>PRIVADO</v>
          </cell>
          <cell r="D233" t="str">
            <v>COL. BILINGUE DE CARTAGENA</v>
          </cell>
          <cell r="E233" t="str">
            <v xml:space="preserve">PRINCIPAL </v>
          </cell>
        </row>
        <row r="234">
          <cell r="A234">
            <v>615</v>
          </cell>
          <cell r="B234" t="str">
            <v>PRIVADO</v>
          </cell>
          <cell r="C234" t="str">
            <v>PRIVADO (CONTRATA 2021)</v>
          </cell>
          <cell r="D234" t="str">
            <v xml:space="preserve">CORP. CENTRO EDUCATIVO COMUNITARIO FUENTE DE VALORES </v>
          </cell>
          <cell r="E234" t="str">
            <v xml:space="preserve">PRINCIPAL </v>
          </cell>
        </row>
        <row r="235">
          <cell r="A235">
            <v>618</v>
          </cell>
          <cell r="B235" t="str">
            <v>PRIVADO</v>
          </cell>
          <cell r="C235" t="str">
            <v>PRIVADO</v>
          </cell>
          <cell r="D235" t="str">
            <v>JARD. INF.  LOS ANGELES (IE LOS ANGELES)</v>
          </cell>
          <cell r="E235" t="str">
            <v xml:space="preserve">PRINCIPAL </v>
          </cell>
        </row>
        <row r="236">
          <cell r="A236">
            <v>620</v>
          </cell>
          <cell r="B236" t="str">
            <v>PRIVADO</v>
          </cell>
          <cell r="C236" t="str">
            <v>PRIVADO (CONTRATA 2021)</v>
          </cell>
          <cell r="D236" t="str">
            <v>FUNDACION INSTITUCION EDUCATIVA FUNASER</v>
          </cell>
          <cell r="E236" t="str">
            <v xml:space="preserve">PRINCIPAL </v>
          </cell>
        </row>
        <row r="237">
          <cell r="A237">
            <v>621</v>
          </cell>
          <cell r="B237" t="str">
            <v>PRIVADO</v>
          </cell>
          <cell r="C237" t="str">
            <v>PRIVADO</v>
          </cell>
          <cell r="D237" t="str">
            <v>JARDIN INFANTIL MI PEQUEÑO ARTISTA</v>
          </cell>
          <cell r="E237" t="str">
            <v xml:space="preserve">PRINCIPAL </v>
          </cell>
        </row>
        <row r="238">
          <cell r="A238">
            <v>630</v>
          </cell>
          <cell r="B238" t="str">
            <v>PRIVADO</v>
          </cell>
          <cell r="C238" t="str">
            <v>PRIVADO (CONTRATA 2021)</v>
          </cell>
          <cell r="D238" t="str">
            <v>CORP. DE EDUCACION  ESPECIAL MENTE ACTIVA</v>
          </cell>
          <cell r="E238" t="str">
            <v xml:space="preserve">PRINCIPAL </v>
          </cell>
        </row>
        <row r="239">
          <cell r="A239">
            <v>637</v>
          </cell>
          <cell r="B239" t="str">
            <v>PRIVADO</v>
          </cell>
          <cell r="C239" t="str">
            <v>PRIVADO</v>
          </cell>
          <cell r="D239" t="str">
            <v>CENT. EDUC. ALBERTO JIMENEZ FUENTES (ANTES MI ABUELO Y</v>
          </cell>
          <cell r="E239" t="str">
            <v xml:space="preserve">PRINCIPAL </v>
          </cell>
        </row>
        <row r="240">
          <cell r="A240">
            <v>641</v>
          </cell>
          <cell r="B240" t="str">
            <v>PRIVADO</v>
          </cell>
          <cell r="C240" t="str">
            <v>PRIVADO</v>
          </cell>
          <cell r="D240" t="str">
            <v>INST.  REAL DEL CARIBE</v>
          </cell>
          <cell r="E240" t="str">
            <v xml:space="preserve">PRINCIPAL </v>
          </cell>
        </row>
        <row r="241">
          <cell r="A241">
            <v>652</v>
          </cell>
          <cell r="B241" t="str">
            <v>PRIVADO</v>
          </cell>
          <cell r="C241" t="str">
            <v>PRIVADO</v>
          </cell>
          <cell r="D241" t="str">
            <v>COL. JUAN PABLO II (C.E SONRISITAS)</v>
          </cell>
          <cell r="E241" t="str">
            <v xml:space="preserve">PRINCIPAL </v>
          </cell>
        </row>
        <row r="242">
          <cell r="A242">
            <v>654</v>
          </cell>
          <cell r="B242" t="str">
            <v>PRIVADO</v>
          </cell>
          <cell r="C242" t="str">
            <v>PRIVADO</v>
          </cell>
          <cell r="D242" t="str">
            <v>COL. DIOS ES AMOR -SEDE CARTAGENA</v>
          </cell>
          <cell r="E242" t="str">
            <v xml:space="preserve">PRINCIPAL </v>
          </cell>
        </row>
        <row r="243">
          <cell r="A243">
            <v>655</v>
          </cell>
          <cell r="B243" t="str">
            <v>PRIVADO</v>
          </cell>
          <cell r="C243" t="str">
            <v>PRIVADO</v>
          </cell>
          <cell r="D243" t="str">
            <v>COL. FERNANDO DE ARAGON DE CARTAGENA</v>
          </cell>
          <cell r="E243" t="str">
            <v xml:space="preserve">PRINCIPAL </v>
          </cell>
        </row>
        <row r="244">
          <cell r="A244">
            <v>680</v>
          </cell>
          <cell r="B244" t="str">
            <v>PRIVADO</v>
          </cell>
          <cell r="C244" t="str">
            <v>PRIVADO</v>
          </cell>
          <cell r="D244" t="str">
            <v>FUND. INST. MIXTO EL NAZARENO</v>
          </cell>
          <cell r="E244" t="str">
            <v xml:space="preserve">PRINCIPAL </v>
          </cell>
        </row>
        <row r="245">
          <cell r="A245">
            <v>721</v>
          </cell>
          <cell r="B245" t="str">
            <v>PRIVADO</v>
          </cell>
          <cell r="C245" t="str">
            <v>PRIVADO</v>
          </cell>
          <cell r="D245" t="str">
            <v>I.E COMUNITARIA LIRIO DE LOS VALLES</v>
          </cell>
          <cell r="E245" t="str">
            <v xml:space="preserve">PRINCIPAL </v>
          </cell>
        </row>
        <row r="246">
          <cell r="A246">
            <v>722</v>
          </cell>
          <cell r="B246" t="str">
            <v>PRIVADO</v>
          </cell>
          <cell r="C246" t="str">
            <v>PRIVADO</v>
          </cell>
          <cell r="D246" t="str">
            <v>COL. DE BACHILLERATO DEL LITORAL, CODEBOL LTDA</v>
          </cell>
          <cell r="E246" t="str">
            <v xml:space="preserve">PRINCIPAL </v>
          </cell>
        </row>
        <row r="247">
          <cell r="A247">
            <v>731</v>
          </cell>
          <cell r="B247" t="str">
            <v>PRIVADO</v>
          </cell>
          <cell r="C247" t="str">
            <v>PRIVADO</v>
          </cell>
          <cell r="D247" t="str">
            <v>CORP. INST. EDUCA.CARLOS ORTIZ SANCHEZ</v>
          </cell>
          <cell r="E247" t="str">
            <v xml:space="preserve">PRINCIPAL </v>
          </cell>
        </row>
        <row r="248">
          <cell r="A248">
            <v>743</v>
          </cell>
          <cell r="B248" t="str">
            <v>PRIVADO</v>
          </cell>
          <cell r="C248" t="str">
            <v>PRIVADO</v>
          </cell>
          <cell r="D248" t="str">
            <v>INST. MIXTO FREINET</v>
          </cell>
          <cell r="E248" t="str">
            <v xml:space="preserve">PRINCIPAL </v>
          </cell>
        </row>
        <row r="249">
          <cell r="A249">
            <v>748</v>
          </cell>
          <cell r="B249" t="str">
            <v>PRIVADO</v>
          </cell>
          <cell r="C249" t="str">
            <v>PRIVADO</v>
          </cell>
          <cell r="D249" t="str">
            <v>GORETTI SCHOOL</v>
          </cell>
          <cell r="E249" t="str">
            <v xml:space="preserve">PRINCIPAL </v>
          </cell>
        </row>
        <row r="250">
          <cell r="A250">
            <v>789</v>
          </cell>
          <cell r="B250" t="str">
            <v>PRIVADO</v>
          </cell>
          <cell r="C250" t="str">
            <v>PRIVADO</v>
          </cell>
          <cell r="D250" t="str">
            <v>GIMN. BILINGÜE ALTAMAR DE CARTAGENA</v>
          </cell>
          <cell r="E250" t="str">
            <v xml:space="preserve">PRINCIPAL </v>
          </cell>
        </row>
        <row r="251">
          <cell r="A251">
            <v>790</v>
          </cell>
          <cell r="B251" t="str">
            <v>PRIVADO</v>
          </cell>
          <cell r="C251" t="str">
            <v>PRIVADO</v>
          </cell>
          <cell r="D251" t="str">
            <v>C.E MUNDO DEL SABER</v>
          </cell>
          <cell r="E251" t="str">
            <v xml:space="preserve">PRINCIPAL </v>
          </cell>
        </row>
        <row r="252">
          <cell r="A252">
            <v>794</v>
          </cell>
          <cell r="B252" t="str">
            <v>PRIVADO</v>
          </cell>
          <cell r="C252" t="str">
            <v>PRIVADO</v>
          </cell>
          <cell r="D252" t="str">
            <v>INST. EDUC 1 DE MAYO</v>
          </cell>
          <cell r="E252" t="str">
            <v xml:space="preserve">PRINCIPAL </v>
          </cell>
        </row>
        <row r="253">
          <cell r="A253">
            <v>798</v>
          </cell>
          <cell r="B253" t="str">
            <v>PRIVADO</v>
          </cell>
          <cell r="C253" t="str">
            <v>PRIVADO</v>
          </cell>
          <cell r="D253" t="str">
            <v>JARD. INF CHISPITAS MAGICAS (INST. EDUC. HERMANA ALICIA ALVAREZ)</v>
          </cell>
          <cell r="E253" t="str">
            <v xml:space="preserve">PRINCIPAL </v>
          </cell>
        </row>
        <row r="254">
          <cell r="A254">
            <v>801</v>
          </cell>
          <cell r="B254" t="str">
            <v>PRIVADO</v>
          </cell>
          <cell r="C254" t="str">
            <v>PRIVADO</v>
          </cell>
          <cell r="D254" t="str">
            <v>INST. MI ABCDARIO</v>
          </cell>
          <cell r="E254" t="str">
            <v xml:space="preserve">PRINCIPAL </v>
          </cell>
        </row>
        <row r="255">
          <cell r="A255">
            <v>806</v>
          </cell>
          <cell r="B255" t="str">
            <v>PRIVADO</v>
          </cell>
          <cell r="C255" t="str">
            <v>PRIVADO</v>
          </cell>
          <cell r="D255" t="str">
            <v>CORP. BEVERLY HILLS</v>
          </cell>
          <cell r="E255" t="str">
            <v xml:space="preserve">PRINCIPAL </v>
          </cell>
        </row>
        <row r="256">
          <cell r="A256">
            <v>809</v>
          </cell>
          <cell r="B256" t="str">
            <v>PRIVADO</v>
          </cell>
          <cell r="C256" t="str">
            <v>PRIVADO</v>
          </cell>
          <cell r="D256" t="str">
            <v>INST. SIGMUND FREUD       (C.INF LOS PEQUEÑOS SABIOS)</v>
          </cell>
          <cell r="E256" t="str">
            <v xml:space="preserve">PRINCIPAL </v>
          </cell>
        </row>
        <row r="257">
          <cell r="A257">
            <v>812</v>
          </cell>
          <cell r="B257" t="str">
            <v>PRIVADO</v>
          </cell>
          <cell r="C257" t="str">
            <v>PRIVADO</v>
          </cell>
          <cell r="D257" t="str">
            <v>CENT. EDUC. INDIA CATALINA</v>
          </cell>
          <cell r="E257" t="str">
            <v xml:space="preserve">PRINCIPAL </v>
          </cell>
        </row>
        <row r="258">
          <cell r="A258">
            <v>816</v>
          </cell>
          <cell r="B258" t="str">
            <v>PRIVADO</v>
          </cell>
          <cell r="C258" t="str">
            <v>PRIVADO</v>
          </cell>
          <cell r="D258" t="str">
            <v>COLEGIO PITAGORAS -(JARD. INF. Y GUARDERIA MIS TAREAS )</v>
          </cell>
          <cell r="E258" t="str">
            <v xml:space="preserve">PRINCIPAL </v>
          </cell>
        </row>
        <row r="259">
          <cell r="A259">
            <v>819</v>
          </cell>
          <cell r="B259" t="str">
            <v>PRIVADO</v>
          </cell>
          <cell r="C259" t="str">
            <v>PRIVADO</v>
          </cell>
          <cell r="D259" t="str">
            <v>CENT. EDUC. INTEGRAL MODERNO</v>
          </cell>
          <cell r="E259" t="str">
            <v xml:space="preserve">PRINCIPAL </v>
          </cell>
        </row>
        <row r="260">
          <cell r="A260">
            <v>820</v>
          </cell>
          <cell r="B260" t="str">
            <v>PRIVADO</v>
          </cell>
          <cell r="C260" t="str">
            <v>PRIVADO</v>
          </cell>
          <cell r="D260" t="str">
            <v>INST. MI PRIMERA ESTACION</v>
          </cell>
          <cell r="E260" t="str">
            <v xml:space="preserve">PRINCIPAL </v>
          </cell>
        </row>
        <row r="261">
          <cell r="A261">
            <v>822</v>
          </cell>
          <cell r="B261" t="str">
            <v>PRIVADO</v>
          </cell>
          <cell r="C261" t="str">
            <v>PRIVADO</v>
          </cell>
          <cell r="D261" t="str">
            <v>INST. EDUC. CAMINO AL SABER</v>
          </cell>
          <cell r="E261" t="str">
            <v xml:space="preserve">PRINCIPAL </v>
          </cell>
        </row>
        <row r="262">
          <cell r="A262">
            <v>825</v>
          </cell>
          <cell r="B262" t="str">
            <v>PRIVADO</v>
          </cell>
          <cell r="C262" t="str">
            <v>PRIVADO</v>
          </cell>
          <cell r="D262" t="str">
            <v>CENT. EDUC. SANTA CLARA</v>
          </cell>
          <cell r="E262" t="str">
            <v xml:space="preserve">PRINCIPAL </v>
          </cell>
        </row>
        <row r="263">
          <cell r="A263">
            <v>834</v>
          </cell>
          <cell r="B263" t="str">
            <v>PRIVADO</v>
          </cell>
          <cell r="C263" t="str">
            <v>PRIVADO</v>
          </cell>
          <cell r="D263" t="str">
            <v>INSTITUTO EDUCATIVO MUNDO HACIA EL FUTURO</v>
          </cell>
          <cell r="E263" t="str">
            <v xml:space="preserve">PRINCIPAL </v>
          </cell>
        </row>
        <row r="264">
          <cell r="A264">
            <v>836</v>
          </cell>
          <cell r="B264" t="str">
            <v>PRIVADO</v>
          </cell>
          <cell r="C264" t="str">
            <v>PRIVADO</v>
          </cell>
          <cell r="D264" t="str">
            <v>INSTITUTO EDUCATIVO SANTA LUCIA</v>
          </cell>
          <cell r="E264" t="str">
            <v xml:space="preserve">PRINCIPAL </v>
          </cell>
        </row>
        <row r="265">
          <cell r="A265">
            <v>837</v>
          </cell>
          <cell r="B265" t="str">
            <v>PRIVADO</v>
          </cell>
          <cell r="C265" t="str">
            <v>PRIVADO</v>
          </cell>
          <cell r="D265" t="str">
            <v>COLEGIO INFANTIL INICIOS DEL ARCO IRIS</v>
          </cell>
          <cell r="E265" t="str">
            <v xml:space="preserve">PRINCIPAL </v>
          </cell>
        </row>
        <row r="266">
          <cell r="A266">
            <v>838</v>
          </cell>
          <cell r="B266" t="str">
            <v>PRIVADO</v>
          </cell>
          <cell r="C266" t="str">
            <v>PRIVADO</v>
          </cell>
          <cell r="D266" t="str">
            <v>COLEGIO SANTISIMA TRINIDAD</v>
          </cell>
          <cell r="E266" t="str">
            <v xml:space="preserve">PRINCIPAL </v>
          </cell>
        </row>
        <row r="267">
          <cell r="A267">
            <v>841</v>
          </cell>
          <cell r="B267" t="str">
            <v>PRIVADO</v>
          </cell>
          <cell r="C267" t="str">
            <v>PRIVADO</v>
          </cell>
          <cell r="D267" t="str">
            <v>INST EDUCATIVO TECNOCIENCIA REGION CARIBE</v>
          </cell>
          <cell r="E267" t="str">
            <v xml:space="preserve">PRINCIPAL </v>
          </cell>
        </row>
        <row r="268">
          <cell r="A268">
            <v>843</v>
          </cell>
          <cell r="B268" t="str">
            <v>PRIVADO</v>
          </cell>
          <cell r="C268" t="str">
            <v>PRIVADO</v>
          </cell>
          <cell r="D268" t="str">
            <v>CORP. EDUC. PARQUE DE LOS NIÑOS</v>
          </cell>
          <cell r="E268" t="str">
            <v xml:space="preserve">PRINCIPAL </v>
          </cell>
        </row>
        <row r="269">
          <cell r="A269">
            <v>847</v>
          </cell>
          <cell r="B269" t="str">
            <v>PRIVADO</v>
          </cell>
          <cell r="C269" t="str">
            <v>PRIVADO</v>
          </cell>
          <cell r="D269" t="str">
            <v>COLEGIO ACADEMICO Y TECNICO JOSE MARIA GARCIA DE TOLEDO</v>
          </cell>
          <cell r="E269" t="str">
            <v xml:space="preserve">PRINCIPAL </v>
          </cell>
        </row>
        <row r="270">
          <cell r="A270">
            <v>849</v>
          </cell>
          <cell r="B270" t="str">
            <v>PRIVADO</v>
          </cell>
          <cell r="C270" t="str">
            <v>PRIVADO</v>
          </cell>
          <cell r="D270" t="str">
            <v>INSTITUTO EL MANANTIAL</v>
          </cell>
          <cell r="E270" t="str">
            <v xml:space="preserve">PRINCIPAL </v>
          </cell>
        </row>
        <row r="271">
          <cell r="A271">
            <v>850</v>
          </cell>
          <cell r="B271" t="str">
            <v>PRIVADO</v>
          </cell>
          <cell r="C271" t="str">
            <v>PRIVADO</v>
          </cell>
          <cell r="D271" t="str">
            <v>GIMNASIO AMERICANO HOWARD GARDNER</v>
          </cell>
          <cell r="E271" t="str">
            <v xml:space="preserve">PRINCIPAL </v>
          </cell>
        </row>
        <row r="272">
          <cell r="A272">
            <v>851</v>
          </cell>
          <cell r="B272" t="str">
            <v>PRIVADO</v>
          </cell>
          <cell r="C272" t="str">
            <v>PRIVADO</v>
          </cell>
          <cell r="D272" t="str">
            <v>ASPAEN GIMN. CARTAGENA(ANTIGUO COL. UBICADO EN TURBACO)</v>
          </cell>
          <cell r="E272" t="str">
            <v xml:space="preserve">PRINCIPAL </v>
          </cell>
        </row>
        <row r="273">
          <cell r="A273">
            <v>854</v>
          </cell>
          <cell r="B273" t="str">
            <v>PRIVADO</v>
          </cell>
          <cell r="C273" t="str">
            <v>PRIVADO (CONTRATA 2021)</v>
          </cell>
          <cell r="D273" t="str">
            <v>COLEGIO MANOS CREATIVAS</v>
          </cell>
          <cell r="E273" t="str">
            <v xml:space="preserve">PRINCIPAL </v>
          </cell>
        </row>
        <row r="274">
          <cell r="A274">
            <v>855</v>
          </cell>
          <cell r="B274" t="str">
            <v>PRIVADO</v>
          </cell>
          <cell r="C274" t="str">
            <v>PRIVADO</v>
          </cell>
          <cell r="D274" t="str">
            <v>INSTITUTO INFANTIL LOS CISNES</v>
          </cell>
          <cell r="E274" t="str">
            <v xml:space="preserve">PRINCIPAL </v>
          </cell>
        </row>
        <row r="275">
          <cell r="A275">
            <v>860</v>
          </cell>
          <cell r="B275" t="str">
            <v>PRIVADO</v>
          </cell>
          <cell r="C275" t="str">
            <v>PRIVADO</v>
          </cell>
          <cell r="D275" t="str">
            <v>CORPORACION EDUCATIVA CONSTRUYENDO SUEÑOS</v>
          </cell>
          <cell r="E275" t="str">
            <v xml:space="preserve">PRINCIPAL </v>
          </cell>
        </row>
        <row r="276">
          <cell r="A276">
            <v>862</v>
          </cell>
          <cell r="B276" t="str">
            <v>PRIVADO</v>
          </cell>
          <cell r="C276" t="str">
            <v>PRIVADO</v>
          </cell>
          <cell r="D276" t="str">
            <v>GIMNASIO INTEGRAL CYGNI DE CARTAGENA</v>
          </cell>
          <cell r="E276" t="str">
            <v xml:space="preserve">PRINCIPAL </v>
          </cell>
        </row>
        <row r="277">
          <cell r="A277">
            <v>863</v>
          </cell>
          <cell r="B277" t="str">
            <v>PRIVADO</v>
          </cell>
          <cell r="C277" t="str">
            <v>PRIVADO</v>
          </cell>
          <cell r="D277" t="str">
            <v>COL GENERACION XXI</v>
          </cell>
          <cell r="E277" t="str">
            <v xml:space="preserve">PRINCIPAL </v>
          </cell>
        </row>
        <row r="278">
          <cell r="A278">
            <v>867</v>
          </cell>
          <cell r="B278" t="str">
            <v>PRIVADO</v>
          </cell>
          <cell r="C278" t="str">
            <v>PRIVADO</v>
          </cell>
          <cell r="D278" t="str">
            <v>CENTRO EDUCATIVO EL MANANTIAL</v>
          </cell>
          <cell r="E278" t="str">
            <v xml:space="preserve">PRINCIPAL </v>
          </cell>
        </row>
        <row r="279">
          <cell r="A279">
            <v>868</v>
          </cell>
          <cell r="B279" t="str">
            <v>PRIVADO</v>
          </cell>
          <cell r="C279" t="str">
            <v>PRIVADO</v>
          </cell>
          <cell r="D279" t="str">
            <v>CORPORACION EDUCATIVA INSTITUTO PITALUA</v>
          </cell>
          <cell r="E279" t="str">
            <v xml:space="preserve">PRINCIPAL </v>
          </cell>
        </row>
        <row r="280">
          <cell r="A280">
            <v>869</v>
          </cell>
          <cell r="B280" t="str">
            <v>PRIVADO</v>
          </cell>
          <cell r="C280" t="str">
            <v>PRIVADO</v>
          </cell>
          <cell r="D280" t="str">
            <v>GIMNASIO CREATIVO NIÑOS SABIOS</v>
          </cell>
          <cell r="E280" t="str">
            <v xml:space="preserve">PRINCIPAL </v>
          </cell>
        </row>
        <row r="281">
          <cell r="A281">
            <v>872</v>
          </cell>
          <cell r="B281" t="str">
            <v>PRIVADO</v>
          </cell>
          <cell r="C281" t="str">
            <v>PRIVADO</v>
          </cell>
          <cell r="D281" t="str">
            <v>INSTITUTO EDUCATIVO PEDRO CALDERON DE LA BARCA</v>
          </cell>
          <cell r="E281" t="str">
            <v xml:space="preserve">PRINCIPAL </v>
          </cell>
        </row>
        <row r="282">
          <cell r="A282">
            <v>874</v>
          </cell>
          <cell r="B282" t="str">
            <v>PRIVADO</v>
          </cell>
          <cell r="C282" t="str">
            <v>PRIVADO</v>
          </cell>
          <cell r="D282" t="str">
            <v>CORPORACION EDUCATIVA JOSEPH WILSON SWAN</v>
          </cell>
          <cell r="E282" t="str">
            <v xml:space="preserve">PRINCIPAL </v>
          </cell>
        </row>
        <row r="283">
          <cell r="A283">
            <v>875</v>
          </cell>
          <cell r="B283" t="str">
            <v>PRIVADO</v>
          </cell>
          <cell r="C283" t="str">
            <v>PRIVADO</v>
          </cell>
          <cell r="D283" t="str">
            <v xml:space="preserve">CORPORACION EDUCATIVA INSTITUTO EDUCATIVO SAN JUAN EUDES </v>
          </cell>
          <cell r="E283" t="str">
            <v xml:space="preserve">PRINCIPAL </v>
          </cell>
        </row>
        <row r="284">
          <cell r="A284">
            <v>876</v>
          </cell>
          <cell r="B284" t="str">
            <v>PRIVADO</v>
          </cell>
          <cell r="C284" t="str">
            <v>PRIVADO</v>
          </cell>
          <cell r="D284" t="str">
            <v>JARDIN INFANTIL PANIKER</v>
          </cell>
          <cell r="E284" t="str">
            <v xml:space="preserve">PRINCIPAL </v>
          </cell>
        </row>
        <row r="285">
          <cell r="A285">
            <v>877</v>
          </cell>
          <cell r="B285" t="str">
            <v>PRIVADO</v>
          </cell>
          <cell r="C285" t="str">
            <v>PRIVADO</v>
          </cell>
          <cell r="D285" t="str">
            <v>INSTITUTO EDUCATIVO MANOS QUE LEVANTAN</v>
          </cell>
          <cell r="E285" t="str">
            <v xml:space="preserve">PRINCIPAL </v>
          </cell>
        </row>
        <row r="286">
          <cell r="A286">
            <v>878</v>
          </cell>
          <cell r="B286" t="str">
            <v>PRIVADO</v>
          </cell>
          <cell r="C286" t="str">
            <v>PRIVADO</v>
          </cell>
          <cell r="D286" t="str">
            <v xml:space="preserve">CENTRO EDUCATIVO DESCUBRIENDO TALENTO </v>
          </cell>
          <cell r="E286" t="str">
            <v xml:space="preserve">PRINCIPAL </v>
          </cell>
        </row>
        <row r="287">
          <cell r="A287">
            <v>879</v>
          </cell>
          <cell r="B287" t="str">
            <v>PRIVADO</v>
          </cell>
          <cell r="C287" t="str">
            <v>PRIVADO</v>
          </cell>
          <cell r="D287" t="str">
            <v>ESCUELA LA ALEGRIA DE APRENDER JUGANDO</v>
          </cell>
          <cell r="E287" t="str">
            <v xml:space="preserve">PRINCIPAL </v>
          </cell>
        </row>
        <row r="288">
          <cell r="A288">
            <v>881</v>
          </cell>
          <cell r="B288" t="str">
            <v>PRIVADO</v>
          </cell>
          <cell r="C288" t="str">
            <v>PRIVADO</v>
          </cell>
          <cell r="D288" t="str">
            <v>I.E COLEGIO CRISTIANO BERAKAH</v>
          </cell>
          <cell r="E288" t="str">
            <v xml:space="preserve">PRINCIPAL </v>
          </cell>
        </row>
        <row r="289">
          <cell r="A289">
            <v>883</v>
          </cell>
          <cell r="B289" t="str">
            <v>PRIVADO</v>
          </cell>
          <cell r="C289" t="str">
            <v>PRIVADO</v>
          </cell>
          <cell r="D289" t="str">
            <v>COLEGIO GIMNASIO MUNDO DE COLORES</v>
          </cell>
          <cell r="E289" t="str">
            <v xml:space="preserve">PRINCIPAL </v>
          </cell>
        </row>
        <row r="290">
          <cell r="A290">
            <v>884</v>
          </cell>
          <cell r="B290" t="str">
            <v>PRIVADO</v>
          </cell>
          <cell r="C290" t="str">
            <v>PRIVADO</v>
          </cell>
          <cell r="D290" t="str">
            <v>COLEGIO PABLO HOFF</v>
          </cell>
          <cell r="E290" t="str">
            <v xml:space="preserve">PRINCIPAL </v>
          </cell>
        </row>
        <row r="291">
          <cell r="A291">
            <v>885</v>
          </cell>
          <cell r="B291" t="str">
            <v>PRIVADO</v>
          </cell>
          <cell r="C291" t="str">
            <v>PRIVADO</v>
          </cell>
          <cell r="D291" t="str">
            <v>GIMNASIO REAL DE LA SABIDURIA</v>
          </cell>
          <cell r="E291" t="str">
            <v xml:space="preserve">PRINCIPAL </v>
          </cell>
        </row>
        <row r="292">
          <cell r="A292">
            <v>888</v>
          </cell>
          <cell r="B292" t="str">
            <v>PRIVADO</v>
          </cell>
          <cell r="C292" t="str">
            <v>PRIVADO</v>
          </cell>
          <cell r="D292" t="str">
            <v>JARDIN INFANTIL Y CENTRO DE ESTIMULACION MIS PRIMEROS PASOS</v>
          </cell>
          <cell r="E292" t="str">
            <v xml:space="preserve">PRINCIPAL </v>
          </cell>
        </row>
        <row r="293">
          <cell r="A293">
            <v>889</v>
          </cell>
          <cell r="B293" t="str">
            <v>PRIVADO</v>
          </cell>
          <cell r="C293" t="str">
            <v>PRIVADO</v>
          </cell>
          <cell r="D293" t="str">
            <v>CENTRO EDUCATIVO ANDALUCIA</v>
          </cell>
          <cell r="E293" t="str">
            <v xml:space="preserve">PRINCIPAL </v>
          </cell>
        </row>
        <row r="294">
          <cell r="A294">
            <v>891</v>
          </cell>
          <cell r="B294" t="str">
            <v>PRIVADO</v>
          </cell>
          <cell r="C294" t="str">
            <v>PRIVADO</v>
          </cell>
          <cell r="D294" t="str">
            <v xml:space="preserve">INSTITUTO EDUCATIVO HERMANOS EN CRISTO	</v>
          </cell>
          <cell r="E294" t="str">
            <v xml:space="preserve">PRINCIPAL </v>
          </cell>
        </row>
        <row r="295">
          <cell r="A295">
            <v>904</v>
          </cell>
          <cell r="B295" t="str">
            <v>PRIVADO</v>
          </cell>
          <cell r="C295" t="str">
            <v>PRIVADO</v>
          </cell>
          <cell r="D295" t="str">
            <v>CORPORACION ESCUELA TALLER DIVERTIARTE FOLCKORE</v>
          </cell>
          <cell r="E295" t="str">
            <v xml:space="preserve">PRINCIPAL </v>
          </cell>
        </row>
        <row r="296">
          <cell r="A296">
            <v>905</v>
          </cell>
          <cell r="B296" t="str">
            <v>PRIVADO</v>
          </cell>
          <cell r="C296" t="str">
            <v>PRIVADO</v>
          </cell>
          <cell r="D296" t="str">
            <v>INSTITUTO CARL ROS</v>
          </cell>
          <cell r="E296" t="str">
            <v xml:space="preserve">PRINCIPAL </v>
          </cell>
        </row>
        <row r="297">
          <cell r="A297">
            <v>906</v>
          </cell>
          <cell r="B297" t="str">
            <v>PRIVADO</v>
          </cell>
          <cell r="C297" t="str">
            <v>PRIVADO</v>
          </cell>
          <cell r="D297" t="str">
            <v>GIMNASIO FRANCESCO TONUCCI</v>
          </cell>
          <cell r="E297" t="str">
            <v xml:space="preserve">PRINCIPAL </v>
          </cell>
        </row>
        <row r="298">
          <cell r="A298">
            <v>908</v>
          </cell>
          <cell r="B298" t="str">
            <v>PRIVADO</v>
          </cell>
          <cell r="C298" t="str">
            <v>PRIVADO</v>
          </cell>
          <cell r="D298" t="str">
            <v>INSTITUTO EDUCATIVO HUELLITAS INTERNATIONAL SCHOOL</v>
          </cell>
          <cell r="E298" t="str">
            <v xml:space="preserve">PRINCIPAL </v>
          </cell>
        </row>
        <row r="299">
          <cell r="A299">
            <v>911</v>
          </cell>
          <cell r="B299" t="str">
            <v>PRIVADO</v>
          </cell>
          <cell r="C299" t="str">
            <v>PRIVADO</v>
          </cell>
          <cell r="D299" t="str">
            <v>COLEGIO TERRA NOVA</v>
          </cell>
          <cell r="E299" t="str">
            <v xml:space="preserve">PRINCIPAL </v>
          </cell>
        </row>
        <row r="300">
          <cell r="A300">
            <v>912</v>
          </cell>
          <cell r="B300" t="str">
            <v>PRIVADO</v>
          </cell>
          <cell r="C300" t="str">
            <v>PRIVADO</v>
          </cell>
          <cell r="D300" t="str">
            <v>CENTRO EDUCATIVO PESCADOR DE LETRAS</v>
          </cell>
          <cell r="E300" t="str">
            <v xml:space="preserve">PRINCIPAL </v>
          </cell>
        </row>
        <row r="301">
          <cell r="A301">
            <v>913</v>
          </cell>
          <cell r="B301" t="str">
            <v>PRIVADO</v>
          </cell>
          <cell r="C301" t="str">
            <v>PRIVADO</v>
          </cell>
          <cell r="D301" t="str">
            <v>GIMNASIO AMERICANO SUMMERHILL</v>
          </cell>
          <cell r="E301" t="str">
            <v xml:space="preserve">PRINCIPAL </v>
          </cell>
        </row>
        <row r="302">
          <cell r="A302">
            <v>916</v>
          </cell>
          <cell r="B302" t="str">
            <v>PRIVADO</v>
          </cell>
          <cell r="C302" t="str">
            <v>PRIVADO</v>
          </cell>
          <cell r="D302" t="str">
            <v>GIMNASIO LOS ANGELES CARTAGENA</v>
          </cell>
          <cell r="E302" t="str">
            <v xml:space="preserve">PRINCIPAL </v>
          </cell>
        </row>
        <row r="303">
          <cell r="A303">
            <v>918</v>
          </cell>
          <cell r="B303" t="str">
            <v>PRIVADO</v>
          </cell>
          <cell r="C303" t="str">
            <v>PRIVADO</v>
          </cell>
          <cell r="D303" t="str">
            <v>JARDIN INFANTIL DIVINA SABIDURIA</v>
          </cell>
          <cell r="E303" t="str">
            <v xml:space="preserve">PRINCIPAL </v>
          </cell>
        </row>
        <row r="304">
          <cell r="A304">
            <v>919</v>
          </cell>
          <cell r="B304" t="str">
            <v>PRIVADO</v>
          </cell>
          <cell r="C304" t="str">
            <v>PRIVADO</v>
          </cell>
          <cell r="D304" t="str">
            <v>INSTITUTO EDUCATIVO NUEVA LUZ</v>
          </cell>
          <cell r="E304" t="str">
            <v xml:space="preserve">PRINCIPAL </v>
          </cell>
        </row>
        <row r="305">
          <cell r="A305">
            <v>920</v>
          </cell>
          <cell r="B305" t="str">
            <v>PRIVADO</v>
          </cell>
          <cell r="C305" t="str">
            <v>PRIVADO</v>
          </cell>
          <cell r="D305" t="str">
            <v>CENTRO DE APRENDIZAJE DESPERTANDO TALENTOS</v>
          </cell>
          <cell r="E305" t="str">
            <v xml:space="preserve">PRINCIPAL </v>
          </cell>
        </row>
        <row r="306">
          <cell r="A306">
            <v>921</v>
          </cell>
          <cell r="B306" t="str">
            <v>PRIVADO</v>
          </cell>
          <cell r="C306" t="str">
            <v>PRIVADO</v>
          </cell>
          <cell r="D306" t="str">
            <v>CENTRO EDUCATIVO DE BAYUNCA CEINAB</v>
          </cell>
          <cell r="E306" t="str">
            <v xml:space="preserve">PRINCIPAL </v>
          </cell>
        </row>
        <row r="307">
          <cell r="A307">
            <v>922</v>
          </cell>
          <cell r="B307" t="str">
            <v>PRIVADO</v>
          </cell>
          <cell r="C307" t="str">
            <v>PRIVADO</v>
          </cell>
          <cell r="D307" t="str">
            <v>GIMNASIO CHAMBERI</v>
          </cell>
          <cell r="E307" t="str">
            <v xml:space="preserve">PRINCIPAL </v>
          </cell>
        </row>
        <row r="308">
          <cell r="A308">
            <v>925</v>
          </cell>
          <cell r="B308" t="str">
            <v>PRIVADO</v>
          </cell>
          <cell r="C308" t="str">
            <v>PRIVADO (CONTRATA 2021)</v>
          </cell>
          <cell r="D308" t="str">
            <v>INSTITUTO DE EDUCACION INTEGRAL IDI</v>
          </cell>
          <cell r="E308" t="str">
            <v xml:space="preserve">PRINCIPAL </v>
          </cell>
        </row>
        <row r="309">
          <cell r="A309">
            <v>926</v>
          </cell>
          <cell r="B309" t="str">
            <v>PRIVADO</v>
          </cell>
          <cell r="C309" t="str">
            <v>PRIVADO</v>
          </cell>
          <cell r="D309" t="str">
            <v>INST. BLANCA NIEVES</v>
          </cell>
          <cell r="E309" t="str">
            <v xml:space="preserve">PRINCIPAL </v>
          </cell>
        </row>
        <row r="310">
          <cell r="A310">
            <v>927</v>
          </cell>
          <cell r="B310" t="str">
            <v>PRIVADO</v>
          </cell>
          <cell r="C310" t="str">
            <v>PRIVADO</v>
          </cell>
          <cell r="D310" t="str">
            <v>FUNDACION INSTITUTO COLOMBIA</v>
          </cell>
          <cell r="E310" t="str">
            <v xml:space="preserve">PRINCIPAL </v>
          </cell>
        </row>
        <row r="311">
          <cell r="A311">
            <v>928</v>
          </cell>
          <cell r="B311" t="str">
            <v>PRIVADO</v>
          </cell>
          <cell r="C311" t="str">
            <v>PRIVADO</v>
          </cell>
          <cell r="D311" t="str">
            <v>INSTITUTO CRISTOCENTRICO DEL CARIBE</v>
          </cell>
          <cell r="E311" t="str">
            <v xml:space="preserve">PRINCIPAL </v>
          </cell>
        </row>
        <row r="312">
          <cell r="A312">
            <v>929</v>
          </cell>
          <cell r="B312" t="str">
            <v>PRIVADO</v>
          </cell>
          <cell r="C312" t="str">
            <v>PRIVADO</v>
          </cell>
          <cell r="D312" t="str">
            <v>CENTRO EDUCATIVO AMOR A COLOMBIA</v>
          </cell>
          <cell r="E312" t="str">
            <v xml:space="preserve">PRINCIPAL </v>
          </cell>
        </row>
        <row r="313">
          <cell r="A313">
            <v>930</v>
          </cell>
          <cell r="B313" t="str">
            <v>PRIVADO</v>
          </cell>
          <cell r="C313" t="str">
            <v>PRIVADO</v>
          </cell>
          <cell r="D313" t="str">
            <v>CENTRO EDUCATIVO SHALOM</v>
          </cell>
          <cell r="E313" t="str">
            <v xml:space="preserve">PRINCIPAL </v>
          </cell>
        </row>
        <row r="314">
          <cell r="A314">
            <v>931</v>
          </cell>
          <cell r="B314" t="str">
            <v>PRIVADO</v>
          </cell>
          <cell r="C314" t="str">
            <v>PRIVADO</v>
          </cell>
          <cell r="D314" t="str">
            <v>INSTITUTO DAVID SANCHEZ JULIAO</v>
          </cell>
          <cell r="E314" t="str">
            <v xml:space="preserve">PRINCIPAL </v>
          </cell>
        </row>
        <row r="315">
          <cell r="A315">
            <v>932</v>
          </cell>
          <cell r="B315" t="str">
            <v>PRIVADO</v>
          </cell>
          <cell r="C315" t="str">
            <v>PRIVADO</v>
          </cell>
          <cell r="D315" t="str">
            <v>INSTITUTO EDUCATIVO VILLA DEL CIELO</v>
          </cell>
          <cell r="E315" t="str">
            <v xml:space="preserve">PRINCIPAL </v>
          </cell>
        </row>
        <row r="316">
          <cell r="A316">
            <v>933</v>
          </cell>
          <cell r="B316" t="str">
            <v>PRIVADO</v>
          </cell>
          <cell r="C316" t="str">
            <v>PRIVADO</v>
          </cell>
          <cell r="D316" t="str">
            <v>CENTRO DE DESARROLLO INTEGRAL MANITOS CREATIVAS</v>
          </cell>
          <cell r="E316" t="str">
            <v xml:space="preserve">PRINCIPAL </v>
          </cell>
        </row>
        <row r="317">
          <cell r="A317">
            <v>934</v>
          </cell>
          <cell r="B317" t="str">
            <v>PRIVADO</v>
          </cell>
          <cell r="C317" t="str">
            <v>PRIVADO</v>
          </cell>
          <cell r="D317" t="str">
            <v>INSTITUTO EDUCATIVO LINDO AMANECER</v>
          </cell>
          <cell r="E317" t="str">
            <v xml:space="preserve">PRINCIPAL </v>
          </cell>
        </row>
        <row r="318">
          <cell r="A318">
            <v>935</v>
          </cell>
          <cell r="B318" t="str">
            <v>PRIVADO</v>
          </cell>
          <cell r="C318" t="str">
            <v>PRIVADO</v>
          </cell>
          <cell r="D318" t="str">
            <v>CORPORACION EDUCATIVA GIMNASIO DAVID AUSUBEL</v>
          </cell>
          <cell r="E318" t="str">
            <v xml:space="preserve">PRINCIPAL </v>
          </cell>
        </row>
        <row r="319">
          <cell r="A319">
            <v>938</v>
          </cell>
          <cell r="B319" t="str">
            <v>PRIVADO</v>
          </cell>
          <cell r="C319" t="str">
            <v>PRIVADO</v>
          </cell>
          <cell r="D319" t="str">
            <v>INSTITUCION EDUCAMOS CON VALORES</v>
          </cell>
          <cell r="E319" t="str">
            <v xml:space="preserve">PRINCIPAL </v>
          </cell>
        </row>
        <row r="320">
          <cell r="A320">
            <v>940</v>
          </cell>
          <cell r="B320" t="str">
            <v>PRIVADO</v>
          </cell>
          <cell r="C320" t="str">
            <v>PRIVADO</v>
          </cell>
          <cell r="D320" t="str">
            <v>INSTITUTO EDUCATIVO MIS ESTIMULACIONES</v>
          </cell>
          <cell r="E320" t="str">
            <v xml:space="preserve">PRINCIPAL </v>
          </cell>
        </row>
        <row r="321">
          <cell r="A321">
            <v>941</v>
          </cell>
          <cell r="B321" t="str">
            <v>PRIVADO</v>
          </cell>
          <cell r="C321" t="str">
            <v>PRIVADO</v>
          </cell>
          <cell r="D321" t="str">
            <v>INSTITUTO EDUCATIVO BRUNER</v>
          </cell>
          <cell r="E321" t="str">
            <v xml:space="preserve">PRINCIPAL </v>
          </cell>
        </row>
        <row r="322">
          <cell r="A322">
            <v>942</v>
          </cell>
          <cell r="B322" t="str">
            <v>PRIVADO</v>
          </cell>
          <cell r="C322" t="str">
            <v>PRIVADO</v>
          </cell>
          <cell r="D322" t="str">
            <v>MI MUNDO MAGICO GUARDERIA Y JARDIN INFANTIL</v>
          </cell>
          <cell r="E322" t="str">
            <v xml:space="preserve">PRINCIPAL </v>
          </cell>
        </row>
        <row r="323">
          <cell r="A323">
            <v>943</v>
          </cell>
          <cell r="B323" t="str">
            <v>PRIVADO</v>
          </cell>
          <cell r="C323" t="str">
            <v>PRIVADO</v>
          </cell>
          <cell r="D323" t="str">
            <v>CENTRO EDUCATIVO MANOS QUE CONSTRUYEN</v>
          </cell>
          <cell r="E323" t="str">
            <v xml:space="preserve">PRINCIPAL </v>
          </cell>
        </row>
        <row r="324">
          <cell r="A324">
            <v>946</v>
          </cell>
          <cell r="B324" t="str">
            <v>PRIVADO</v>
          </cell>
          <cell r="C324" t="str">
            <v>PRIVADO</v>
          </cell>
          <cell r="D324" t="str">
            <v>COLEGIO DULCE CORAZON DE MARIA</v>
          </cell>
          <cell r="E324" t="str">
            <v xml:space="preserve">PRINCIPAL </v>
          </cell>
        </row>
        <row r="325">
          <cell r="A325">
            <v>947</v>
          </cell>
          <cell r="B325" t="str">
            <v>PRIVADO</v>
          </cell>
          <cell r="C325" t="str">
            <v>PRIVADO</v>
          </cell>
          <cell r="D325" t="str">
            <v>INSTITUTO PEDAGÓGICO LA VICTORIA</v>
          </cell>
          <cell r="E325" t="str">
            <v xml:space="preserve">PRINCIPAL </v>
          </cell>
        </row>
        <row r="326">
          <cell r="A326">
            <v>948</v>
          </cell>
          <cell r="B326" t="str">
            <v>PRIVADO</v>
          </cell>
          <cell r="C326" t="str">
            <v>PRIVADO</v>
          </cell>
          <cell r="D326" t="str">
            <v xml:space="preserve">CORPORACION INSTITUCION EDUCATIVA CIENAGA DE LA VIRGEN  CIECIVIR </v>
          </cell>
          <cell r="E326" t="str">
            <v xml:space="preserve">PRINCIPAL </v>
          </cell>
        </row>
        <row r="327">
          <cell r="A327">
            <v>936</v>
          </cell>
          <cell r="B327" t="str">
            <v>PRIVADO</v>
          </cell>
          <cell r="C327" t="str">
            <v>PRIVADO</v>
          </cell>
          <cell r="D327" t="str">
            <v>CENTRO DE DESARROLLO Y APRENDIZAJE LUZ DE LUZ</v>
          </cell>
          <cell r="E327" t="str">
            <v xml:space="preserve">PRINCIPAL </v>
          </cell>
        </row>
        <row r="328">
          <cell r="A328">
            <v>945</v>
          </cell>
          <cell r="B328" t="str">
            <v>PRIVADO</v>
          </cell>
          <cell r="C328" t="str">
            <v>PRIVADO</v>
          </cell>
          <cell r="D328" t="str">
            <v>INSTITUTO EDUCATIVO NISSI</v>
          </cell>
          <cell r="E328" t="str">
            <v xml:space="preserve">PRINCIPAL </v>
          </cell>
        </row>
        <row r="329">
          <cell r="A329">
            <v>950</v>
          </cell>
          <cell r="B329" t="str">
            <v>PRIVADO</v>
          </cell>
          <cell r="C329" t="str">
            <v>PRIVADO</v>
          </cell>
          <cell r="D329" t="str">
            <v>INSTITUTO EDUCATIVO NUEVA ESPERANZA</v>
          </cell>
          <cell r="E329" t="str">
            <v xml:space="preserve">PRINCIPAL </v>
          </cell>
        </row>
        <row r="330">
          <cell r="A330">
            <v>951</v>
          </cell>
          <cell r="B330" t="str">
            <v>PRIVADO</v>
          </cell>
          <cell r="C330" t="str">
            <v>PRIVADO</v>
          </cell>
          <cell r="D330" t="str">
            <v>CENTRO EDUCATIVO JOHN PAUL LEDERACH</v>
          </cell>
          <cell r="E330" t="str">
            <v xml:space="preserve">PRINCIPAL </v>
          </cell>
        </row>
        <row r="331">
          <cell r="A331">
            <v>953</v>
          </cell>
          <cell r="B331" t="str">
            <v>PRIVADO</v>
          </cell>
          <cell r="C331" t="str">
            <v>PRIVADO</v>
          </cell>
          <cell r="D331" t="str">
            <v xml:space="preserve">INSTITUCION EDUCATIVA EL MILAGROSO DE LA VILLA	</v>
          </cell>
          <cell r="E331" t="str">
            <v xml:space="preserve">PRINCIPAL </v>
          </cell>
        </row>
        <row r="332">
          <cell r="A332">
            <v>954</v>
          </cell>
          <cell r="B332" t="str">
            <v>PRIVADO</v>
          </cell>
          <cell r="C332" t="str">
            <v>PRIVADO</v>
          </cell>
          <cell r="D332" t="str">
            <v>INSTITUTO EDUCATIVO VILLPAHS</v>
          </cell>
          <cell r="E332" t="str">
            <v xml:space="preserve">PRINCIPAL </v>
          </cell>
        </row>
        <row r="333">
          <cell r="A333">
            <v>955</v>
          </cell>
          <cell r="B333" t="str">
            <v>PRIVADO</v>
          </cell>
          <cell r="C333" t="str">
            <v>PRIVADO</v>
          </cell>
          <cell r="D333" t="str">
            <v xml:space="preserve">COLEGIO HUMANISTA FRANCESCO PETRARCA	</v>
          </cell>
          <cell r="E333" t="str">
            <v xml:space="preserve">PRINCIPAL </v>
          </cell>
        </row>
        <row r="334">
          <cell r="A334">
            <v>939</v>
          </cell>
          <cell r="B334" t="str">
            <v>PRIVADO</v>
          </cell>
          <cell r="C334" t="str">
            <v>PRIVADO</v>
          </cell>
          <cell r="D334" t="str">
            <v>COLEGIO SAN JOSE DE LOS CAMPANOS</v>
          </cell>
          <cell r="E334" t="str">
            <v xml:space="preserve">PRINCIPAL </v>
          </cell>
        </row>
        <row r="335">
          <cell r="A335">
            <v>952</v>
          </cell>
          <cell r="B335" t="str">
            <v>PRIVADO</v>
          </cell>
          <cell r="C335" t="str">
            <v>PRIVADO</v>
          </cell>
          <cell r="D335" t="str">
            <v>INSTITUTO EDUCATIVO SINERGIA</v>
          </cell>
          <cell r="E335" t="str">
            <v xml:space="preserve">PRINCIPAL </v>
          </cell>
        </row>
        <row r="336">
          <cell r="A336">
            <v>956</v>
          </cell>
          <cell r="B336" t="str">
            <v>PRIVADO</v>
          </cell>
          <cell r="C336" t="str">
            <v>PRIVADO</v>
          </cell>
          <cell r="D336" t="str">
            <v>INSTITUTO EDUCATIVO CULTIVANDO VALORES</v>
          </cell>
          <cell r="E336" t="str">
            <v xml:space="preserve">PRINCIPAL </v>
          </cell>
        </row>
        <row r="337">
          <cell r="A337">
            <v>957</v>
          </cell>
          <cell r="B337" t="str">
            <v>PRIVADO</v>
          </cell>
          <cell r="C337" t="str">
            <v>PRIVADO</v>
          </cell>
          <cell r="D337" t="str">
            <v xml:space="preserve">INSTITUTO EDUCATIVO MUNDO FELIZ	</v>
          </cell>
          <cell r="E337" t="str">
            <v xml:space="preserve">PRINCIPAL </v>
          </cell>
        </row>
        <row r="338">
          <cell r="A338">
            <v>366</v>
          </cell>
          <cell r="B338" t="str">
            <v>PRIVADO</v>
          </cell>
          <cell r="C338" t="str">
            <v>PRIVADO</v>
          </cell>
          <cell r="D338" t="str">
            <v>INST. JORGE LUIS BORGES</v>
          </cell>
          <cell r="E338" t="str">
            <v xml:space="preserve">PRINCIPAL </v>
          </cell>
        </row>
        <row r="339">
          <cell r="A339">
            <v>871</v>
          </cell>
          <cell r="B339" t="str">
            <v>PRIVADO</v>
          </cell>
          <cell r="C339" t="str">
            <v>PRIVADO</v>
          </cell>
          <cell r="D339" t="str">
            <v>I.E OVIDE DECROLY</v>
          </cell>
          <cell r="E339" t="str">
            <v xml:space="preserve">PRINCIPAL </v>
          </cell>
        </row>
        <row r="340">
          <cell r="A340">
            <v>488</v>
          </cell>
          <cell r="B340" t="str">
            <v>PRIVADO</v>
          </cell>
          <cell r="C340" t="str">
            <v>PRIVADO</v>
          </cell>
          <cell r="D340" t="str">
            <v>C.E NELSON MANDELA</v>
          </cell>
          <cell r="E340" t="str">
            <v xml:space="preserve">PRINCIPAL </v>
          </cell>
        </row>
        <row r="341">
          <cell r="A341">
            <v>958</v>
          </cell>
          <cell r="B341" t="str">
            <v>PRIVADO</v>
          </cell>
          <cell r="C341" t="str">
            <v>PRIVADO</v>
          </cell>
          <cell r="D341" t="str">
            <v>JARDIN INFANTIL ANCHILA</v>
          </cell>
          <cell r="E341" t="str">
            <v xml:space="preserve">PRINCIPAL </v>
          </cell>
        </row>
        <row r="342">
          <cell r="A342">
            <v>959</v>
          </cell>
          <cell r="B342" t="str">
            <v>PRIVADO</v>
          </cell>
          <cell r="C342" t="str">
            <v>PRIVADO</v>
          </cell>
          <cell r="D342" t="str">
            <v xml:space="preserve">AVANTE GLOBAL SCHOOL	</v>
          </cell>
          <cell r="E342" t="str">
            <v xml:space="preserve">PRINCIPAL </v>
          </cell>
        </row>
        <row r="343">
          <cell r="A343">
            <v>960</v>
          </cell>
          <cell r="B343" t="str">
            <v>PRIVADO</v>
          </cell>
          <cell r="C343" t="str">
            <v>PRIVADO</v>
          </cell>
          <cell r="D343" t="str">
            <v>COLEGIO NUEVO AMANECER</v>
          </cell>
          <cell r="E343" t="str">
            <v xml:space="preserve">PRINCIPAL </v>
          </cell>
        </row>
        <row r="344">
          <cell r="A344">
            <v>961</v>
          </cell>
          <cell r="B344" t="str">
            <v>PRIVADO</v>
          </cell>
          <cell r="C344" t="str">
            <v>PRIVADO</v>
          </cell>
          <cell r="D344" t="str">
            <v>FUNDACIÓN EDUCATIVA CANAÁN</v>
          </cell>
          <cell r="E344" t="str">
            <v xml:space="preserve">PRINCIPAL </v>
          </cell>
        </row>
        <row r="345">
          <cell r="A345">
            <v>962</v>
          </cell>
          <cell r="B345" t="str">
            <v>PRIVADO</v>
          </cell>
          <cell r="C345" t="str">
            <v>PRIVADO</v>
          </cell>
          <cell r="D345" t="str">
            <v>GIMNASIO AMERICANO THE CHILDREN HOUSE PRESCHOOL</v>
          </cell>
          <cell r="E345" t="str">
            <v xml:space="preserve">PRINCIPAL </v>
          </cell>
        </row>
        <row r="346">
          <cell r="A346">
            <v>963</v>
          </cell>
          <cell r="B346" t="str">
            <v>PRIVADO</v>
          </cell>
          <cell r="C346" t="str">
            <v>PRIVADO</v>
          </cell>
          <cell r="D346" t="str">
            <v>CENTRO EDUCATIVO MARALU</v>
          </cell>
          <cell r="E346" t="str">
            <v xml:space="preserve">PRINCIPAL </v>
          </cell>
        </row>
        <row r="347">
          <cell r="A347">
            <v>964</v>
          </cell>
          <cell r="B347" t="str">
            <v>PRIVADO</v>
          </cell>
          <cell r="C347" t="str">
            <v>PRIVADO</v>
          </cell>
          <cell r="D347" t="str">
            <v>JARDIN INFANTIL MUNDO DE COLORES</v>
          </cell>
          <cell r="E347" t="str">
            <v xml:space="preserve">PRINCIPAL </v>
          </cell>
        </row>
        <row r="348">
          <cell r="A348">
            <v>965</v>
          </cell>
          <cell r="B348" t="str">
            <v>PRIVADO</v>
          </cell>
          <cell r="C348" t="str">
            <v>PRIVADO</v>
          </cell>
          <cell r="D348" t="str">
            <v>INSTITUTO JARDIN INFANTIL JEAN PIAGET</v>
          </cell>
          <cell r="E348" t="str">
            <v xml:space="preserve">PRINCIPAL </v>
          </cell>
        </row>
        <row r="349">
          <cell r="A349">
            <v>966</v>
          </cell>
          <cell r="B349" t="str">
            <v>PRIVADO</v>
          </cell>
          <cell r="C349" t="str">
            <v>PRIVADO</v>
          </cell>
          <cell r="D349" t="str">
            <v>INSTITUTO EDUCATIVO LUZ Y VERDAD</v>
          </cell>
          <cell r="E349" t="str">
            <v xml:space="preserve">PRINCIPAL </v>
          </cell>
        </row>
        <row r="350">
          <cell r="A350">
            <v>808</v>
          </cell>
          <cell r="B350" t="str">
            <v>PRIVADO</v>
          </cell>
          <cell r="C350" t="str">
            <v>PRIVADO</v>
          </cell>
          <cell r="D350" t="str">
            <v>CENTRO DE HABILITACIÓN Y CAPACITACIÓN ALUNA</v>
          </cell>
          <cell r="E350" t="str">
            <v xml:space="preserve">PRINCIPAL </v>
          </cell>
        </row>
        <row r="351">
          <cell r="A351">
            <v>968</v>
          </cell>
          <cell r="B351" t="str">
            <v>PRIVADO</v>
          </cell>
          <cell r="C351" t="str">
            <v>PRIVADO</v>
          </cell>
          <cell r="D351" t="str">
            <v>CENTRO ESTRATEGICO DE APRENDIZAJE PARA EL DESARROLLO DE LA I</v>
          </cell>
          <cell r="E351" t="str">
            <v xml:space="preserve">PRINCIPAL </v>
          </cell>
        </row>
        <row r="352">
          <cell r="A352">
            <v>969</v>
          </cell>
          <cell r="B352" t="str">
            <v>PRIVADO</v>
          </cell>
          <cell r="C352" t="str">
            <v>PRIVADO</v>
          </cell>
          <cell r="D352" t="str">
            <v>COLEGIO EL PINAR DEL RECREO</v>
          </cell>
          <cell r="E352" t="str">
            <v xml:space="preserve">PRINCIPAL </v>
          </cell>
        </row>
        <row r="353">
          <cell r="A353">
            <v>970</v>
          </cell>
          <cell r="B353" t="str">
            <v>PRIVADO</v>
          </cell>
          <cell r="C353" t="str">
            <v>PRIVADO</v>
          </cell>
          <cell r="D353" t="str">
            <v>INSTITUTO EDUCATIVO EL SEMBRADOR</v>
          </cell>
          <cell r="E353" t="str">
            <v xml:space="preserve">PRINCIPAL </v>
          </cell>
        </row>
        <row r="354">
          <cell r="A354">
            <v>967</v>
          </cell>
          <cell r="B354" t="str">
            <v>PRIVADO</v>
          </cell>
          <cell r="C354" t="str">
            <v>PRIVADO</v>
          </cell>
          <cell r="D354" t="str">
            <v>INSTITUTO EDUCATIVO SABERES CREATIVOS</v>
          </cell>
          <cell r="E354" t="str">
            <v xml:space="preserve">PRINCIPAL </v>
          </cell>
        </row>
        <row r="355">
          <cell r="A355">
            <v>971</v>
          </cell>
          <cell r="B355" t="str">
            <v>PRIVADO</v>
          </cell>
          <cell r="C355" t="str">
            <v>PRIVADO</v>
          </cell>
          <cell r="D355" t="str">
            <v>INSTITUTO PEDRO ROMERO</v>
          </cell>
          <cell r="E355" t="str">
            <v xml:space="preserve">PRINCIPAL </v>
          </cell>
        </row>
        <row r="356">
          <cell r="A356">
            <v>260</v>
          </cell>
          <cell r="B356" t="str">
            <v>PRIVADO</v>
          </cell>
          <cell r="C356" t="str">
            <v>PRIVADO</v>
          </cell>
          <cell r="D356" t="str">
            <v>CORP INST. CIRY</v>
          </cell>
          <cell r="E356" t="str">
            <v xml:space="preserve">PRINCIPAL </v>
          </cell>
        </row>
        <row r="357">
          <cell r="A357">
            <v>973</v>
          </cell>
          <cell r="B357" t="str">
            <v>PRIVADO</v>
          </cell>
          <cell r="C357" t="str">
            <v>PRIVADO</v>
          </cell>
          <cell r="D357" t="str">
            <v>CORPORACIÓN EDUCATIVA JULIO ENRIQUE</v>
          </cell>
          <cell r="E357" t="str">
            <v xml:space="preserve">PRINCIPAL </v>
          </cell>
        </row>
        <row r="358">
          <cell r="A358">
            <v>974</v>
          </cell>
          <cell r="B358" t="str">
            <v>PRIVADO</v>
          </cell>
          <cell r="C358" t="str">
            <v>PRIVADO</v>
          </cell>
          <cell r="D358" t="str">
            <v>JARDIN INFANTIL MARAVILLAS DEL SABER</v>
          </cell>
          <cell r="E358" t="str">
            <v xml:space="preserve">PRINCIPAL </v>
          </cell>
        </row>
        <row r="359">
          <cell r="A359">
            <v>975</v>
          </cell>
          <cell r="B359" t="str">
            <v>OFICIAL</v>
          </cell>
          <cell r="C359" t="str">
            <v>E. E. Oficial</v>
          </cell>
          <cell r="D359" t="str">
            <v>I.E POLITECNICO DEL POZON</v>
          </cell>
          <cell r="E359" t="str">
            <v xml:space="preserve">PRINCIPAL </v>
          </cell>
        </row>
        <row r="360">
          <cell r="A360">
            <v>976</v>
          </cell>
          <cell r="B360" t="str">
            <v>PRIVADO</v>
          </cell>
          <cell r="C360" t="str">
            <v>PRIVADO</v>
          </cell>
          <cell r="D360" t="str">
            <v xml:space="preserve">COLEGIO EL SABER DE CARTAGENA	</v>
          </cell>
          <cell r="E360" t="str">
            <v xml:space="preserve">PRINCIPAL </v>
          </cell>
        </row>
        <row r="361">
          <cell r="A361">
            <v>573</v>
          </cell>
          <cell r="B361" t="str">
            <v>PRIVADO</v>
          </cell>
          <cell r="C361" t="str">
            <v>PRIVADO</v>
          </cell>
          <cell r="D361" t="str">
            <v>CORP. EDUC. NAZARET</v>
          </cell>
          <cell r="E361" t="str">
            <v xml:space="preserve">PRINCIPAL </v>
          </cell>
        </row>
        <row r="362">
          <cell r="A362">
            <v>977</v>
          </cell>
          <cell r="B362" t="str">
            <v>PRIVADO</v>
          </cell>
          <cell r="C362" t="str">
            <v>PRIVADO</v>
          </cell>
          <cell r="D362" t="str">
            <v>COLEGIO CAMINO HACIA EL SABER</v>
          </cell>
          <cell r="E362" t="str">
            <v xml:space="preserve">PRINCIPAL </v>
          </cell>
        </row>
        <row r="363">
          <cell r="A363">
            <v>978</v>
          </cell>
          <cell r="B363" t="str">
            <v>PRIVADO</v>
          </cell>
          <cell r="C363" t="str">
            <v>PRIVADO</v>
          </cell>
          <cell r="D363" t="str">
            <v>CENTRO EDUCATIVO JOHN PAUL LEDERACH</v>
          </cell>
          <cell r="E363" t="str">
            <v xml:space="preserve">PRINCIPAL </v>
          </cell>
        </row>
        <row r="364">
          <cell r="A364">
            <v>979</v>
          </cell>
          <cell r="B364" t="str">
            <v>PRIVADO</v>
          </cell>
          <cell r="C364" t="str">
            <v>PRIVADO</v>
          </cell>
          <cell r="D364" t="str">
            <v>INSTITUTO EDUCATIVO NUBES DE COLORES</v>
          </cell>
          <cell r="E364" t="str">
            <v xml:space="preserve">PRINCIPAL 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APACIDAD"/>
      <sheetName val="Hoja4"/>
    </sheetNames>
    <sheetDataSet>
      <sheetData sheetId="0"/>
      <sheetData sheetId="1">
        <row r="2">
          <cell r="A2">
            <v>4</v>
          </cell>
          <cell r="B2" t="str">
            <v>OFICIAL</v>
          </cell>
          <cell r="C2" t="str">
            <v>E. E. Oficial</v>
          </cell>
          <cell r="D2" t="str">
            <v>I.E CIUDAD DE TUNJA</v>
          </cell>
          <cell r="E2" t="str">
            <v xml:space="preserve">PRINCIPAL </v>
          </cell>
        </row>
        <row r="3">
          <cell r="A3">
            <v>9</v>
          </cell>
          <cell r="B3" t="str">
            <v>OFICIAL</v>
          </cell>
          <cell r="C3" t="str">
            <v>E. E. Oficial</v>
          </cell>
          <cell r="D3" t="str">
            <v>I.E ARROYO DE PIEDRA</v>
          </cell>
          <cell r="E3" t="str">
            <v xml:space="preserve">PRINCIPAL </v>
          </cell>
        </row>
        <row r="4">
          <cell r="A4">
            <v>11</v>
          </cell>
          <cell r="B4" t="str">
            <v>OFICIAL</v>
          </cell>
          <cell r="C4" t="str">
            <v>E. E. Oficial</v>
          </cell>
          <cell r="D4" t="str">
            <v>I.E CORAZON DE MARIA</v>
          </cell>
          <cell r="E4" t="str">
            <v xml:space="preserve">PRINCIPAL </v>
          </cell>
        </row>
        <row r="5">
          <cell r="A5">
            <v>18</v>
          </cell>
          <cell r="B5" t="str">
            <v>OFICIAL</v>
          </cell>
          <cell r="C5" t="str">
            <v>E. E. Oficial</v>
          </cell>
          <cell r="D5" t="str">
            <v>I.E NUESTRO ESFUERZO</v>
          </cell>
          <cell r="E5" t="str">
            <v xml:space="preserve">PRINCIPAL </v>
          </cell>
        </row>
        <row r="6">
          <cell r="A6">
            <v>22</v>
          </cell>
          <cell r="B6" t="str">
            <v>OFICIAL</v>
          </cell>
          <cell r="C6" t="str">
            <v>E. E. Oficial</v>
          </cell>
          <cell r="D6" t="str">
            <v>I.E AMBIENTALISTA DE CARTAGENA</v>
          </cell>
          <cell r="E6" t="str">
            <v xml:space="preserve">PRINCIPAL </v>
          </cell>
        </row>
        <row r="7">
          <cell r="A7">
            <v>24</v>
          </cell>
          <cell r="B7" t="str">
            <v>OFICIAL</v>
          </cell>
          <cell r="C7" t="str">
            <v>E. E. Oficial</v>
          </cell>
          <cell r="D7" t="str">
            <v>I.E SALIM BECHARA</v>
          </cell>
          <cell r="E7" t="str">
            <v xml:space="preserve">PRINCIPAL </v>
          </cell>
        </row>
        <row r="8">
          <cell r="A8">
            <v>25</v>
          </cell>
          <cell r="B8" t="str">
            <v>OFICIAL</v>
          </cell>
          <cell r="C8" t="str">
            <v>E. E. Oficial</v>
          </cell>
          <cell r="D8" t="str">
            <v>I.E REPUBLICA DE ARGENTINA</v>
          </cell>
          <cell r="E8" t="str">
            <v xml:space="preserve">PRINCIPAL </v>
          </cell>
        </row>
        <row r="9">
          <cell r="A9">
            <v>30</v>
          </cell>
          <cell r="B9" t="str">
            <v>OFICIAL</v>
          </cell>
          <cell r="C9" t="str">
            <v>E. E. Oficial</v>
          </cell>
          <cell r="D9" t="str">
            <v>I.E LUIS CARLOS LOPEZ</v>
          </cell>
          <cell r="E9" t="str">
            <v xml:space="preserve">PRINCIPAL </v>
          </cell>
        </row>
        <row r="10">
          <cell r="A10">
            <v>31</v>
          </cell>
          <cell r="B10" t="str">
            <v>OFICIAL</v>
          </cell>
          <cell r="C10" t="str">
            <v>E. E. Oficial</v>
          </cell>
          <cell r="D10" t="str">
            <v>I.E ANA MARIA VELEZ DE TRUJILLO</v>
          </cell>
          <cell r="E10" t="str">
            <v xml:space="preserve">PRINCIPAL </v>
          </cell>
        </row>
        <row r="11">
          <cell r="A11">
            <v>32</v>
          </cell>
          <cell r="B11" t="str">
            <v>OFICIAL</v>
          </cell>
          <cell r="C11" t="str">
            <v>E. E. Oficial</v>
          </cell>
          <cell r="D11" t="str">
            <v>I.E CAMILO TORRES DEL POZON</v>
          </cell>
          <cell r="E11" t="str">
            <v xml:space="preserve">PRINCIPAL </v>
          </cell>
        </row>
        <row r="12">
          <cell r="A12">
            <v>36</v>
          </cell>
          <cell r="B12" t="str">
            <v>OFICIAL</v>
          </cell>
          <cell r="C12" t="str">
            <v>E. E. Oficial</v>
          </cell>
          <cell r="D12" t="str">
            <v>I.E NUESTRA SRA DEL CARMEN</v>
          </cell>
          <cell r="E12" t="str">
            <v xml:space="preserve">PRINCIPAL </v>
          </cell>
        </row>
        <row r="13">
          <cell r="A13">
            <v>37</v>
          </cell>
          <cell r="B13" t="str">
            <v>OFICIAL</v>
          </cell>
          <cell r="C13" t="str">
            <v>E. E. Oficial</v>
          </cell>
          <cell r="D13" t="str">
            <v>I.E SANTA MARIA</v>
          </cell>
          <cell r="E13" t="str">
            <v xml:space="preserve">PRINCIPAL </v>
          </cell>
        </row>
        <row r="14">
          <cell r="A14">
            <v>38</v>
          </cell>
          <cell r="B14" t="str">
            <v>OFICIAL</v>
          </cell>
          <cell r="C14" t="str">
            <v>E. E. Oficial</v>
          </cell>
          <cell r="D14" t="str">
            <v>I.E JOHN F KENNEDY</v>
          </cell>
          <cell r="E14" t="str">
            <v xml:space="preserve">PRINCIPAL </v>
          </cell>
        </row>
        <row r="15">
          <cell r="A15">
            <v>42</v>
          </cell>
          <cell r="B15" t="str">
            <v>OFICIAL</v>
          </cell>
          <cell r="C15" t="str">
            <v>E. E. Oficial</v>
          </cell>
          <cell r="D15" t="str">
            <v>I. ETNOEDUCATIVA PEDRO ROMERO</v>
          </cell>
          <cell r="E15" t="str">
            <v xml:space="preserve">PRINCIPAL </v>
          </cell>
        </row>
        <row r="16">
          <cell r="A16">
            <v>44</v>
          </cell>
          <cell r="B16" t="str">
            <v>OFICIAL</v>
          </cell>
          <cell r="C16" t="str">
            <v>E. E. Oficial</v>
          </cell>
          <cell r="D16" t="str">
            <v>I.E MERCEDES ABREGO</v>
          </cell>
          <cell r="E16" t="str">
            <v xml:space="preserve">PRINCIPAL </v>
          </cell>
        </row>
        <row r="17">
          <cell r="A17">
            <v>45</v>
          </cell>
          <cell r="B17" t="str">
            <v>OFICIAL</v>
          </cell>
          <cell r="C17" t="str">
            <v>E. E. Oficial</v>
          </cell>
          <cell r="D17" t="str">
            <v>I.E LICEO DE BOLIVAR</v>
          </cell>
          <cell r="E17" t="str">
            <v xml:space="preserve">PRINCIPAL </v>
          </cell>
        </row>
        <row r="18">
          <cell r="A18">
            <v>50</v>
          </cell>
          <cell r="B18" t="str">
            <v>OFICIAL</v>
          </cell>
          <cell r="C18" t="str">
            <v>E. E. Oficial</v>
          </cell>
          <cell r="D18" t="str">
            <v>I.E DE FREDONIA</v>
          </cell>
          <cell r="E18" t="str">
            <v xml:space="preserve">PRINCIPAL </v>
          </cell>
        </row>
        <row r="19">
          <cell r="A19">
            <v>58</v>
          </cell>
          <cell r="B19" t="str">
            <v>OFICIAL</v>
          </cell>
          <cell r="C19" t="str">
            <v>E. E. Oficial</v>
          </cell>
          <cell r="D19" t="str">
            <v>I.E MANUELA BELTRAN</v>
          </cell>
          <cell r="E19" t="str">
            <v xml:space="preserve">PRINCIPAL </v>
          </cell>
        </row>
        <row r="20">
          <cell r="A20">
            <v>59</v>
          </cell>
          <cell r="B20" t="str">
            <v>OFICIAL</v>
          </cell>
          <cell r="C20" t="str">
            <v>E. E. Oficial</v>
          </cell>
          <cell r="D20" t="str">
            <v>I.E PROMOCION SOCIAL DE C/GENA</v>
          </cell>
          <cell r="E20" t="str">
            <v xml:space="preserve">PRINCIPAL </v>
          </cell>
        </row>
        <row r="21">
          <cell r="A21">
            <v>60</v>
          </cell>
          <cell r="B21" t="str">
            <v>OFICIAL</v>
          </cell>
          <cell r="C21" t="str">
            <v>E. E. Oficial</v>
          </cell>
          <cell r="D21" t="str">
            <v>I.E REPUBLICA DEL LIBANO</v>
          </cell>
          <cell r="E21" t="str">
            <v xml:space="preserve">PRINCIPAL </v>
          </cell>
        </row>
        <row r="22">
          <cell r="A22">
            <v>64</v>
          </cell>
          <cell r="B22" t="str">
            <v>OFICIAL</v>
          </cell>
          <cell r="C22" t="str">
            <v>E. E. Oficial</v>
          </cell>
          <cell r="D22" t="str">
            <v>I.E JOSE DE LA VEGA</v>
          </cell>
          <cell r="E22" t="str">
            <v xml:space="preserve">PRINCIPAL </v>
          </cell>
        </row>
        <row r="23">
          <cell r="A23">
            <v>68</v>
          </cell>
          <cell r="B23" t="str">
            <v>OFICIAL</v>
          </cell>
          <cell r="C23" t="str">
            <v>E. E. Oficial</v>
          </cell>
          <cell r="D23" t="str">
            <v>I.E SOLEDAD ROMAN DE NUÑEZ</v>
          </cell>
          <cell r="E23" t="str">
            <v xml:space="preserve">PRINCIPAL </v>
          </cell>
        </row>
        <row r="24">
          <cell r="A24">
            <v>70</v>
          </cell>
          <cell r="B24" t="str">
            <v>OFICIAL</v>
          </cell>
          <cell r="C24" t="str">
            <v>E. E. Oficial</v>
          </cell>
          <cell r="D24" t="str">
            <v>I.E HIJOS DE MARIA</v>
          </cell>
          <cell r="E24" t="str">
            <v xml:space="preserve">PRINCIPAL </v>
          </cell>
        </row>
        <row r="25">
          <cell r="A25">
            <v>71</v>
          </cell>
          <cell r="B25" t="str">
            <v>OFICIAL</v>
          </cell>
          <cell r="C25" t="str">
            <v>E. E. Oficial</v>
          </cell>
          <cell r="D25" t="str">
            <v>I.E NUESTRA SRA DEL PERPETUO SOCORRO</v>
          </cell>
          <cell r="E25" t="str">
            <v xml:space="preserve">PRINCIPAL </v>
          </cell>
        </row>
        <row r="26">
          <cell r="A26">
            <v>73</v>
          </cell>
          <cell r="B26" t="str">
            <v>OFICIAL</v>
          </cell>
          <cell r="C26" t="str">
            <v>E. E. Oficial</v>
          </cell>
          <cell r="D26" t="str">
            <v>I.E MADRE LAURA</v>
          </cell>
          <cell r="E26" t="str">
            <v xml:space="preserve">PRINCIPAL </v>
          </cell>
        </row>
        <row r="27">
          <cell r="A27">
            <v>79</v>
          </cell>
          <cell r="B27" t="str">
            <v>OFICIAL</v>
          </cell>
          <cell r="C27" t="str">
            <v>E. E. Oficial</v>
          </cell>
          <cell r="D27" t="str">
            <v>I.E OLGA GONZALEZ ARRAUT</v>
          </cell>
          <cell r="E27" t="str">
            <v xml:space="preserve">PRINCIPAL </v>
          </cell>
        </row>
        <row r="28">
          <cell r="A28">
            <v>83</v>
          </cell>
          <cell r="B28" t="str">
            <v>OFICIAL</v>
          </cell>
          <cell r="C28" t="str">
            <v>E. E. Oficial</v>
          </cell>
          <cell r="D28" t="str">
            <v>I.E MARIA REINA</v>
          </cell>
          <cell r="E28" t="str">
            <v xml:space="preserve">PRINCIPAL </v>
          </cell>
        </row>
        <row r="29">
          <cell r="A29">
            <v>89</v>
          </cell>
          <cell r="B29" t="str">
            <v>OFICIAL</v>
          </cell>
          <cell r="C29" t="str">
            <v>E. E. Oficial</v>
          </cell>
          <cell r="D29" t="str">
            <v>I.E DE TERNERA</v>
          </cell>
          <cell r="E29" t="str">
            <v xml:space="preserve">PRINCIPAL </v>
          </cell>
        </row>
        <row r="30">
          <cell r="A30">
            <v>90</v>
          </cell>
          <cell r="B30" t="str">
            <v>OFICIAL</v>
          </cell>
          <cell r="C30" t="str">
            <v>E. E. Oficial</v>
          </cell>
          <cell r="D30" t="str">
            <v>I.E FRANCISCO DE PAULA SANTANDER</v>
          </cell>
          <cell r="E30" t="str">
            <v xml:space="preserve">PRINCIPAL </v>
          </cell>
        </row>
        <row r="31">
          <cell r="A31">
            <v>91</v>
          </cell>
          <cell r="B31" t="str">
            <v>OFICIAL</v>
          </cell>
          <cell r="C31" t="str">
            <v>E. E. Oficial</v>
          </cell>
          <cell r="D31" t="str">
            <v>I.E LA MILAGROSA</v>
          </cell>
          <cell r="E31" t="str">
            <v xml:space="preserve">PRINCIPAL </v>
          </cell>
        </row>
        <row r="32">
          <cell r="A32">
            <v>92</v>
          </cell>
          <cell r="B32" t="str">
            <v>OFICIAL</v>
          </cell>
          <cell r="C32" t="str">
            <v>E. E. Oficial</v>
          </cell>
          <cell r="D32" t="str">
            <v>I.E SOLEDAD ACOSTA DE SAMPER</v>
          </cell>
          <cell r="E32" t="str">
            <v xml:space="preserve">PRINCIPAL </v>
          </cell>
        </row>
        <row r="33">
          <cell r="A33">
            <v>93</v>
          </cell>
          <cell r="B33" t="str">
            <v>OFICIAL</v>
          </cell>
          <cell r="C33" t="str">
            <v>E. E. Oficial</v>
          </cell>
          <cell r="D33" t="str">
            <v>I.E HERMANO ANTONIO RAMOS DE LA SALLE</v>
          </cell>
          <cell r="E33" t="str">
            <v xml:space="preserve">PRINCIPAL </v>
          </cell>
        </row>
        <row r="34">
          <cell r="A34">
            <v>94</v>
          </cell>
          <cell r="B34" t="str">
            <v>OFICIAL</v>
          </cell>
          <cell r="C34" t="str">
            <v>E. E. Oficial</v>
          </cell>
          <cell r="D34" t="str">
            <v>I.E FERNANDO DE LA VEGA</v>
          </cell>
          <cell r="E34" t="str">
            <v xml:space="preserve">PRINCIPAL </v>
          </cell>
        </row>
        <row r="35">
          <cell r="A35">
            <v>97</v>
          </cell>
          <cell r="B35" t="str">
            <v>OFICIAL</v>
          </cell>
          <cell r="C35" t="str">
            <v>E. E. Oficial</v>
          </cell>
          <cell r="D35" t="str">
            <v>I.E JOSE MANUEL RODRIGUEZ TORICES</v>
          </cell>
          <cell r="E35" t="str">
            <v xml:space="preserve">PRINCIPAL </v>
          </cell>
        </row>
        <row r="36">
          <cell r="A36">
            <v>99</v>
          </cell>
          <cell r="B36" t="str">
            <v>OFICIAL</v>
          </cell>
          <cell r="C36" t="str">
            <v>E. E. Oficial</v>
          </cell>
          <cell r="D36" t="str">
            <v>I.E LAS GAVIOTAS</v>
          </cell>
          <cell r="E36" t="str">
            <v xml:space="preserve">PRINCIPAL </v>
          </cell>
        </row>
        <row r="37">
          <cell r="A37">
            <v>104</v>
          </cell>
          <cell r="B37" t="str">
            <v>OFICIAL</v>
          </cell>
          <cell r="C37" t="str">
            <v>E. E. Oficial</v>
          </cell>
          <cell r="D37" t="str">
            <v>I.E JUAN JOSE NIETO</v>
          </cell>
          <cell r="E37" t="str">
            <v xml:space="preserve">PRINCIPAL </v>
          </cell>
        </row>
        <row r="38">
          <cell r="A38">
            <v>105</v>
          </cell>
          <cell r="B38" t="str">
            <v>OFICIAL</v>
          </cell>
          <cell r="C38" t="str">
            <v>E. E. Oficial</v>
          </cell>
          <cell r="D38" t="str">
            <v>I.E SAN FELIPE NERI</v>
          </cell>
          <cell r="E38" t="str">
            <v xml:space="preserve">PRINCIPAL </v>
          </cell>
        </row>
        <row r="39">
          <cell r="A39">
            <v>106</v>
          </cell>
          <cell r="B39" t="str">
            <v>OFICIAL</v>
          </cell>
          <cell r="C39" t="str">
            <v>E. E. Oficial</v>
          </cell>
          <cell r="D39" t="str">
            <v>I.E FULGENCIO LEQUERICA VELEZ</v>
          </cell>
          <cell r="E39" t="str">
            <v xml:space="preserve">PRINCIPAL </v>
          </cell>
        </row>
        <row r="40">
          <cell r="A40">
            <v>107</v>
          </cell>
          <cell r="B40" t="str">
            <v>OFICIAL</v>
          </cell>
          <cell r="C40" t="str">
            <v>E. E. Oficial</v>
          </cell>
          <cell r="D40" t="str">
            <v>I.E SAN LUCAS</v>
          </cell>
          <cell r="E40" t="str">
            <v xml:space="preserve">PRINCIPAL </v>
          </cell>
        </row>
        <row r="41">
          <cell r="A41">
            <v>111</v>
          </cell>
          <cell r="B41" t="str">
            <v>OFICIAL</v>
          </cell>
          <cell r="C41" t="str">
            <v>E. E. Oficial</v>
          </cell>
          <cell r="D41" t="str">
            <v>I.E ALBERTO E. FERNANDEZ BAENA</v>
          </cell>
          <cell r="E41" t="str">
            <v xml:space="preserve">PRINCIPAL </v>
          </cell>
        </row>
        <row r="42">
          <cell r="A42">
            <v>112</v>
          </cell>
          <cell r="B42" t="str">
            <v>OFICIAL</v>
          </cell>
          <cell r="C42" t="str">
            <v>E. E. Oficial</v>
          </cell>
          <cell r="D42" t="str">
            <v>I.E ANTONIA SANTOS</v>
          </cell>
          <cell r="E42" t="str">
            <v xml:space="preserve">PRINCIPAL </v>
          </cell>
        </row>
        <row r="43">
          <cell r="A43">
            <v>113</v>
          </cell>
          <cell r="B43" t="str">
            <v>OFICIAL</v>
          </cell>
          <cell r="C43" t="str">
            <v>E. E. Oficial</v>
          </cell>
          <cell r="D43" t="str">
            <v>I.E ANTONIO NARIÑO</v>
          </cell>
          <cell r="E43" t="str">
            <v xml:space="preserve">PRINCIPAL </v>
          </cell>
        </row>
        <row r="44">
          <cell r="A44">
            <v>120</v>
          </cell>
          <cell r="B44" t="str">
            <v>OFICIAL</v>
          </cell>
          <cell r="C44" t="str">
            <v>E. E. Oficial</v>
          </cell>
          <cell r="D44" t="str">
            <v>I.E OMAIRA SANCHEZ GARZON</v>
          </cell>
          <cell r="E44" t="str">
            <v xml:space="preserve">PRINCIPAL </v>
          </cell>
        </row>
        <row r="45">
          <cell r="A45">
            <v>122</v>
          </cell>
          <cell r="B45" t="str">
            <v>OFICIAL</v>
          </cell>
          <cell r="C45" t="str">
            <v>E. E. Oficial</v>
          </cell>
          <cell r="D45" t="str">
            <v>I.E 20 DE JULIO</v>
          </cell>
          <cell r="E45" t="str">
            <v xml:space="preserve">PRINCIPAL </v>
          </cell>
        </row>
        <row r="46">
          <cell r="A46">
            <v>131</v>
          </cell>
          <cell r="B46" t="str">
            <v>OFICIAL</v>
          </cell>
          <cell r="C46" t="str">
            <v>E. E. Oficial</v>
          </cell>
          <cell r="D46" t="str">
            <v>I.E FE Y ALEGRIA LAS AMERICAS</v>
          </cell>
          <cell r="E46" t="str">
            <v xml:space="preserve">PRINCIPAL </v>
          </cell>
        </row>
        <row r="47">
          <cell r="A47">
            <v>139</v>
          </cell>
          <cell r="B47" t="str">
            <v>OFICIAL</v>
          </cell>
          <cell r="C47" t="str">
            <v>E. E. Oficial</v>
          </cell>
          <cell r="D47" t="str">
            <v>I.E LA LIBERTAD</v>
          </cell>
          <cell r="E47" t="str">
            <v xml:space="preserve">PRINCIPAL </v>
          </cell>
        </row>
        <row r="48">
          <cell r="A48">
            <v>148</v>
          </cell>
          <cell r="B48" t="str">
            <v>OFICIAL</v>
          </cell>
          <cell r="C48" t="str">
            <v>E. E. Oficial</v>
          </cell>
          <cell r="D48" t="str">
            <v>I.E MARIA CANO</v>
          </cell>
          <cell r="E48" t="str">
            <v xml:space="preserve">PRINCIPAL </v>
          </cell>
        </row>
        <row r="49">
          <cell r="A49">
            <v>149</v>
          </cell>
          <cell r="B49" t="str">
            <v>OFICIAL</v>
          </cell>
          <cell r="C49" t="str">
            <v>E. E. Oficial</v>
          </cell>
          <cell r="D49" t="str">
            <v>I.E PLAYAS DE ACAPULCO</v>
          </cell>
          <cell r="E49" t="str">
            <v xml:space="preserve">PRINCIPAL </v>
          </cell>
        </row>
        <row r="50">
          <cell r="A50">
            <v>153</v>
          </cell>
          <cell r="B50" t="str">
            <v>OFICIAL</v>
          </cell>
          <cell r="C50" t="str">
            <v>E. E. Oficial</v>
          </cell>
          <cell r="D50" t="str">
            <v>I.E VALORES UNIDOS</v>
          </cell>
          <cell r="E50" t="str">
            <v xml:space="preserve">PRINCIPAL </v>
          </cell>
        </row>
        <row r="51">
          <cell r="A51">
            <v>156</v>
          </cell>
          <cell r="B51" t="str">
            <v>OFICIAL</v>
          </cell>
          <cell r="C51" t="str">
            <v>E. E. Oficial</v>
          </cell>
          <cell r="D51" t="str">
            <v>I.E VILLA ESTRELLA</v>
          </cell>
          <cell r="E51" t="str">
            <v xml:space="preserve">PRINCIPAL </v>
          </cell>
        </row>
        <row r="52">
          <cell r="A52">
            <v>159</v>
          </cell>
          <cell r="B52" t="str">
            <v>OFICIAL</v>
          </cell>
          <cell r="C52" t="str">
            <v>E. E. Oficial</v>
          </cell>
          <cell r="D52" t="str">
            <v>I.E MANUELA VERGARA DE CURI</v>
          </cell>
          <cell r="E52" t="str">
            <v xml:space="preserve">PRINCIPAL </v>
          </cell>
        </row>
        <row r="53">
          <cell r="A53">
            <v>162</v>
          </cell>
          <cell r="B53" t="str">
            <v>OFICIAL</v>
          </cell>
          <cell r="C53" t="str">
            <v>E. E. Oficial</v>
          </cell>
          <cell r="D53" t="str">
            <v>ESC. NORMAL SUPERIOR DE CARTAGENA DE INDIAS</v>
          </cell>
          <cell r="E53" t="str">
            <v xml:space="preserve">PRINCIPAL </v>
          </cell>
        </row>
        <row r="54">
          <cell r="A54">
            <v>165</v>
          </cell>
          <cell r="B54" t="str">
            <v>OFICIAL</v>
          </cell>
          <cell r="C54" t="str">
            <v>E. E. Oficial</v>
          </cell>
          <cell r="D54" t="str">
            <v>I.E PUERTO REY</v>
          </cell>
          <cell r="E54" t="str">
            <v xml:space="preserve">PRINCIPAL </v>
          </cell>
        </row>
        <row r="55">
          <cell r="A55">
            <v>167</v>
          </cell>
          <cell r="B55" t="str">
            <v>OFICIAL</v>
          </cell>
          <cell r="C55" t="str">
            <v>E. E. Oficial</v>
          </cell>
          <cell r="D55" t="str">
            <v>I.E ISLA FUERTE</v>
          </cell>
          <cell r="E55" t="str">
            <v xml:space="preserve">PRINCIPAL </v>
          </cell>
        </row>
        <row r="56">
          <cell r="A56">
            <v>168</v>
          </cell>
          <cell r="B56" t="str">
            <v>OFICIAL</v>
          </cell>
          <cell r="C56" t="str">
            <v>E. E. Oficial</v>
          </cell>
          <cell r="D56" t="str">
            <v>I.E ISLAS DEL ROSARIO</v>
          </cell>
          <cell r="E56" t="str">
            <v xml:space="preserve">PRINCIPAL </v>
          </cell>
        </row>
        <row r="57">
          <cell r="A57">
            <v>170</v>
          </cell>
          <cell r="B57" t="str">
            <v>OFICIAL</v>
          </cell>
          <cell r="C57" t="str">
            <v>E. E. Oficial</v>
          </cell>
          <cell r="D57" t="str">
            <v>I.E DE TIERRA BAJA</v>
          </cell>
          <cell r="E57" t="str">
            <v xml:space="preserve">PRINCIPAL </v>
          </cell>
        </row>
        <row r="58">
          <cell r="A58">
            <v>173</v>
          </cell>
          <cell r="B58" t="str">
            <v>OFICIAL</v>
          </cell>
          <cell r="C58" t="str">
            <v>E. E. Oficial</v>
          </cell>
          <cell r="D58" t="str">
            <v>I.E DE TIERRA BOMBA</v>
          </cell>
          <cell r="E58" t="str">
            <v xml:space="preserve">PRINCIPAL </v>
          </cell>
        </row>
        <row r="59">
          <cell r="A59">
            <v>176</v>
          </cell>
          <cell r="B59" t="str">
            <v>OFICIAL</v>
          </cell>
          <cell r="C59" t="str">
            <v>E. E. Oficial</v>
          </cell>
          <cell r="D59" t="str">
            <v>I.E DE SANTA ANA</v>
          </cell>
          <cell r="E59" t="str">
            <v xml:space="preserve">PRINCIPAL </v>
          </cell>
        </row>
        <row r="60">
          <cell r="A60">
            <v>177</v>
          </cell>
          <cell r="B60" t="str">
            <v>OFICIAL</v>
          </cell>
          <cell r="C60" t="str">
            <v>E. E. Oficial</v>
          </cell>
          <cell r="D60" t="str">
            <v>I.E DE PONTEZUELA</v>
          </cell>
          <cell r="E60" t="str">
            <v xml:space="preserve">PRINCIPAL </v>
          </cell>
        </row>
        <row r="61">
          <cell r="A61">
            <v>179</v>
          </cell>
          <cell r="B61" t="str">
            <v>OFICIAL</v>
          </cell>
          <cell r="C61" t="str">
            <v>E. E. Oficial</v>
          </cell>
          <cell r="D61" t="str">
            <v>I.E DE LETICIA</v>
          </cell>
          <cell r="E61" t="str">
            <v xml:space="preserve">PRINCIPAL </v>
          </cell>
        </row>
        <row r="62">
          <cell r="A62">
            <v>180</v>
          </cell>
          <cell r="B62" t="str">
            <v>OFICIAL</v>
          </cell>
          <cell r="C62" t="str">
            <v>E. E. Oficial</v>
          </cell>
          <cell r="D62" t="str">
            <v>I.E DE ARARCA</v>
          </cell>
          <cell r="E62" t="str">
            <v xml:space="preserve">PRINCIPAL </v>
          </cell>
        </row>
        <row r="63">
          <cell r="A63">
            <v>183</v>
          </cell>
          <cell r="B63" t="str">
            <v>OFICIAL</v>
          </cell>
          <cell r="C63" t="str">
            <v>E. E. Oficial</v>
          </cell>
          <cell r="D63" t="str">
            <v>I.E MANZANILLO DEL MAR</v>
          </cell>
          <cell r="E63" t="str">
            <v xml:space="preserve">PRINCIPAL </v>
          </cell>
        </row>
        <row r="64">
          <cell r="A64">
            <v>184</v>
          </cell>
          <cell r="B64" t="str">
            <v>OFICIAL</v>
          </cell>
          <cell r="C64" t="str">
            <v>E. E. Oficial</v>
          </cell>
          <cell r="D64" t="str">
            <v>I.E DE BAYUNCA</v>
          </cell>
          <cell r="E64" t="str">
            <v xml:space="preserve">PRINCIPAL </v>
          </cell>
        </row>
        <row r="65">
          <cell r="A65">
            <v>185</v>
          </cell>
          <cell r="B65" t="str">
            <v>OFICIAL</v>
          </cell>
          <cell r="C65" t="str">
            <v>E. E. Oficial</v>
          </cell>
          <cell r="D65" t="str">
            <v>I.E SAN JOSE CAÑO DEL ORO</v>
          </cell>
          <cell r="E65" t="str">
            <v xml:space="preserve">PRINCIPAL </v>
          </cell>
        </row>
        <row r="66">
          <cell r="A66">
            <v>189</v>
          </cell>
          <cell r="B66" t="str">
            <v>OFICIAL</v>
          </cell>
          <cell r="C66" t="str">
            <v>E. E. Oficial</v>
          </cell>
          <cell r="D66" t="str">
            <v>I.E DOMINGO BENKOS BIOHO</v>
          </cell>
          <cell r="E66" t="str">
            <v xml:space="preserve">PRINCIPAL </v>
          </cell>
        </row>
        <row r="67">
          <cell r="A67">
            <v>190</v>
          </cell>
          <cell r="B67" t="str">
            <v>OFICIAL</v>
          </cell>
          <cell r="C67" t="str">
            <v>E. E. Oficial</v>
          </cell>
          <cell r="D67" t="str">
            <v>I.E SAN FRANCISCO DE ASIS</v>
          </cell>
          <cell r="E67" t="str">
            <v xml:space="preserve">PRINCIPAL </v>
          </cell>
        </row>
        <row r="68">
          <cell r="A68">
            <v>191</v>
          </cell>
          <cell r="B68" t="str">
            <v>OFICIAL</v>
          </cell>
          <cell r="C68" t="str">
            <v>E. E. Oficial</v>
          </cell>
          <cell r="D68" t="str">
            <v>I.E SANTA CRUZ DEL ISLOTE</v>
          </cell>
          <cell r="E68" t="str">
            <v xml:space="preserve">PRINCIPAL </v>
          </cell>
        </row>
        <row r="69">
          <cell r="A69">
            <v>192</v>
          </cell>
          <cell r="B69" t="str">
            <v>OFICIAL</v>
          </cell>
          <cell r="C69" t="str">
            <v>E. E. Oficial</v>
          </cell>
          <cell r="D69" t="str">
            <v>I.E JOSE MARIA CORDOBA DE PASACABALLOS</v>
          </cell>
          <cell r="E69" t="str">
            <v xml:space="preserve">PRINCIPAL </v>
          </cell>
        </row>
        <row r="70">
          <cell r="A70">
            <v>193</v>
          </cell>
          <cell r="B70" t="str">
            <v>OFICIAL</v>
          </cell>
          <cell r="C70" t="str">
            <v>E. E. Oficial</v>
          </cell>
          <cell r="D70" t="str">
            <v>I.E NUEVA ESPERANZA ARROYO GRANDE</v>
          </cell>
          <cell r="E70" t="str">
            <v xml:space="preserve">PRINCIPAL </v>
          </cell>
        </row>
        <row r="71">
          <cell r="A71">
            <v>197</v>
          </cell>
          <cell r="B71" t="str">
            <v>OFICIAL</v>
          </cell>
          <cell r="C71" t="str">
            <v>E. E. Oficial</v>
          </cell>
          <cell r="D71" t="str">
            <v>I.E SAN JUAN DE DAMASCO</v>
          </cell>
          <cell r="E71" t="str">
            <v xml:space="preserve">PRINCIPAL </v>
          </cell>
        </row>
        <row r="72">
          <cell r="A72">
            <v>198</v>
          </cell>
          <cell r="B72" t="str">
            <v>OFICIAL</v>
          </cell>
          <cell r="C72" t="str">
            <v>E. E. Oficial</v>
          </cell>
          <cell r="D72" t="str">
            <v>I.E LUIS C GALAN SARMIENTO</v>
          </cell>
          <cell r="E72" t="str">
            <v xml:space="preserve">PRINCIPAL </v>
          </cell>
        </row>
        <row r="73">
          <cell r="A73">
            <v>202</v>
          </cell>
          <cell r="B73" t="str">
            <v>OFICIAL</v>
          </cell>
          <cell r="C73" t="str">
            <v>E. E. Oficial</v>
          </cell>
          <cell r="D73" t="str">
            <v>I.E TECNICA DE PASACABALLOS</v>
          </cell>
          <cell r="E73" t="str">
            <v xml:space="preserve">PRINCIPAL </v>
          </cell>
        </row>
        <row r="74">
          <cell r="A74">
            <v>203</v>
          </cell>
          <cell r="B74" t="str">
            <v>OFICIAL</v>
          </cell>
          <cell r="C74" t="str">
            <v>E. E. Oficial</v>
          </cell>
          <cell r="D74" t="str">
            <v>I.E NUESTRA SEÑORA DEL BUEN AIRE</v>
          </cell>
          <cell r="E74" t="str">
            <v xml:space="preserve">PRINCIPAL </v>
          </cell>
        </row>
        <row r="75">
          <cell r="A75">
            <v>257</v>
          </cell>
          <cell r="B75" t="str">
            <v>OFICIAL</v>
          </cell>
          <cell r="C75" t="str">
            <v>E. E. Oficial</v>
          </cell>
          <cell r="D75" t="str">
            <v>I.E MARIA AUXILIADORA</v>
          </cell>
          <cell r="E75" t="str">
            <v xml:space="preserve">PRINCIPAL </v>
          </cell>
        </row>
        <row r="76">
          <cell r="A76">
            <v>270</v>
          </cell>
          <cell r="B76" t="str">
            <v>OFICIAL</v>
          </cell>
          <cell r="C76" t="str">
            <v>E. E. Oficial</v>
          </cell>
          <cell r="D76" t="str">
            <v>I.E MADRE GABRIELA DE SAN MARTIN</v>
          </cell>
          <cell r="E76" t="str">
            <v xml:space="preserve">PRINCIPAL </v>
          </cell>
        </row>
        <row r="77">
          <cell r="A77">
            <v>355</v>
          </cell>
          <cell r="B77" t="str">
            <v>OFICIAL</v>
          </cell>
          <cell r="C77" t="str">
            <v>E. E. Oficial</v>
          </cell>
          <cell r="D77" t="str">
            <v>I.E FE Y ALEGRIA EL PROGRESO</v>
          </cell>
          <cell r="E77" t="str">
            <v xml:space="preserve">PRINCIPAL </v>
          </cell>
        </row>
        <row r="78">
          <cell r="A78">
            <v>492</v>
          </cell>
          <cell r="B78" t="str">
            <v>OFICIAL</v>
          </cell>
          <cell r="C78" t="str">
            <v>E. E. Oficial</v>
          </cell>
          <cell r="D78" t="str">
            <v>I.E DE LA BOQUILLA</v>
          </cell>
          <cell r="E78" t="str">
            <v xml:space="preserve">PRINCIPAL </v>
          </cell>
        </row>
        <row r="79">
          <cell r="A79">
            <v>503</v>
          </cell>
          <cell r="B79" t="str">
            <v>OFICIAL</v>
          </cell>
          <cell r="C79" t="str">
            <v>E. E. Oficial</v>
          </cell>
          <cell r="D79" t="str">
            <v>I.E BERTHA GEDEON DE BALADI</v>
          </cell>
          <cell r="E79" t="str">
            <v xml:space="preserve">PRINCIPAL </v>
          </cell>
        </row>
        <row r="80">
          <cell r="A80">
            <v>605</v>
          </cell>
          <cell r="B80" t="str">
            <v>OFICIAL</v>
          </cell>
          <cell r="C80" t="str">
            <v>E. E. Oficial</v>
          </cell>
          <cell r="D80" t="str">
            <v>I.E CASD MANUELA BELTRAN</v>
          </cell>
          <cell r="E80" t="str">
            <v xml:space="preserve">PRINCIPAL </v>
          </cell>
        </row>
        <row r="81">
          <cell r="A81">
            <v>606</v>
          </cell>
          <cell r="B81" t="str">
            <v>OFICIAL</v>
          </cell>
          <cell r="C81" t="str">
            <v>E. E. Oficial</v>
          </cell>
          <cell r="D81" t="str">
            <v>I.E RAFAEL NUÑEZ</v>
          </cell>
          <cell r="E81" t="str">
            <v xml:space="preserve">PRINCIPAL </v>
          </cell>
        </row>
        <row r="82">
          <cell r="A82">
            <v>633</v>
          </cell>
          <cell r="B82" t="str">
            <v>OFICIAL</v>
          </cell>
          <cell r="C82" t="str">
            <v>E. E. Oficial</v>
          </cell>
          <cell r="D82" t="str">
            <v>I.E NUEVO BOSQUE</v>
          </cell>
          <cell r="E82" t="str">
            <v xml:space="preserve">PRINCIPAL </v>
          </cell>
        </row>
        <row r="83">
          <cell r="A83">
            <v>717</v>
          </cell>
          <cell r="B83" t="str">
            <v>OFICIAL</v>
          </cell>
          <cell r="C83" t="str">
            <v>E. E. Oficial</v>
          </cell>
          <cell r="D83" t="str">
            <v>I.E FOCO ROJO</v>
          </cell>
          <cell r="E83" t="str">
            <v xml:space="preserve">PRINCIPAL </v>
          </cell>
        </row>
        <row r="84">
          <cell r="A84">
            <v>788</v>
          </cell>
          <cell r="B84" t="str">
            <v>OFICIAL</v>
          </cell>
          <cell r="C84" t="str">
            <v>E. E. Oficial</v>
          </cell>
          <cell r="D84" t="str">
            <v>I.E  CLEMENTE MANUEL ZABALA</v>
          </cell>
          <cell r="E84" t="str">
            <v xml:space="preserve">PRINCIPAL </v>
          </cell>
        </row>
        <row r="85">
          <cell r="A85">
            <v>839</v>
          </cell>
          <cell r="B85" t="str">
            <v>OFICIAL</v>
          </cell>
          <cell r="C85" t="str">
            <v xml:space="preserve">E. E. Oficial </v>
          </cell>
          <cell r="D85" t="str">
            <v>I.E JORGE ARTEL</v>
          </cell>
          <cell r="E85" t="str">
            <v xml:space="preserve">PRINCIPAL </v>
          </cell>
        </row>
        <row r="86">
          <cell r="A86">
            <v>857</v>
          </cell>
          <cell r="B86" t="str">
            <v>OFICIAL</v>
          </cell>
          <cell r="C86" t="str">
            <v>E. E. Oficial</v>
          </cell>
          <cell r="D86" t="str">
            <v>I.E FUNDACION PIES DESCALZOS</v>
          </cell>
          <cell r="E86" t="str">
            <v xml:space="preserve">PRINCIPAL </v>
          </cell>
        </row>
        <row r="87">
          <cell r="A87">
            <v>842</v>
          </cell>
          <cell r="B87" t="str">
            <v>OFICIAL</v>
          </cell>
          <cell r="C87" t="str">
            <v>E.E Oficial en Concesion</v>
          </cell>
          <cell r="D87" t="str">
            <v>I.E ROSEDAL</v>
          </cell>
          <cell r="E87" t="str">
            <v xml:space="preserve">PRINCIPAL </v>
          </cell>
        </row>
        <row r="88">
          <cell r="A88">
            <v>858</v>
          </cell>
          <cell r="B88" t="str">
            <v>OFICIAL</v>
          </cell>
          <cell r="C88" t="str">
            <v>E.E Oficial en Concesion</v>
          </cell>
          <cell r="D88" t="str">
            <v>I.E MANDELA</v>
          </cell>
          <cell r="E88" t="str">
            <v xml:space="preserve">PRINCIPAL </v>
          </cell>
        </row>
        <row r="89">
          <cell r="A89">
            <v>248</v>
          </cell>
          <cell r="B89" t="str">
            <v>OFICIAL</v>
          </cell>
          <cell r="C89" t="str">
            <v>E. E. de Rég. Especial</v>
          </cell>
          <cell r="D89" t="str">
            <v>COL. NTRA. SRA. DE FATIMA DE LA POL NAL</v>
          </cell>
          <cell r="E89" t="str">
            <v xml:space="preserve">PRINCIPAL </v>
          </cell>
        </row>
        <row r="90">
          <cell r="A90">
            <v>249</v>
          </cell>
          <cell r="B90" t="str">
            <v>OFICIAL</v>
          </cell>
          <cell r="C90" t="str">
            <v>E. E. de Rég. Especial</v>
          </cell>
          <cell r="D90" t="str">
            <v>COL. NAVAL DE MANZANILLO</v>
          </cell>
          <cell r="E90" t="str">
            <v xml:space="preserve">PRINCIPAL </v>
          </cell>
        </row>
        <row r="91">
          <cell r="A91">
            <v>255</v>
          </cell>
          <cell r="B91" t="str">
            <v>OFICIAL</v>
          </cell>
          <cell r="C91" t="str">
            <v>E. E. de Rég. Especial</v>
          </cell>
          <cell r="D91" t="str">
            <v>COL. NAVAL DE CRESPO</v>
          </cell>
          <cell r="E91" t="str">
            <v xml:space="preserve">PRINCIPAL </v>
          </cell>
        </row>
        <row r="92">
          <cell r="A92">
            <v>285</v>
          </cell>
          <cell r="B92" t="str">
            <v>OFICIAL</v>
          </cell>
          <cell r="C92" t="str">
            <v>E. E. de Rég. Especial</v>
          </cell>
          <cell r="D92" t="str">
            <v>COL. NAVAL DEL SOCORRO</v>
          </cell>
          <cell r="E92" t="str">
            <v xml:space="preserve">PRINCIPAL </v>
          </cell>
        </row>
        <row r="93">
          <cell r="A93">
            <v>828</v>
          </cell>
          <cell r="B93" t="str">
            <v>OFICIAL</v>
          </cell>
          <cell r="C93" t="str">
            <v>E. E. Promocion e implementacion de Estrategias Pedagogicas</v>
          </cell>
          <cell r="D93" t="str">
            <v>I.E COLOMBIATON GUSTAVO PULECIO GOMEZ</v>
          </cell>
          <cell r="E93" t="str">
            <v xml:space="preserve">PRINCIPAL </v>
          </cell>
        </row>
        <row r="94">
          <cell r="A94">
            <v>66</v>
          </cell>
          <cell r="B94" t="str">
            <v>OFICIAL</v>
          </cell>
          <cell r="C94" t="str">
            <v>E. E. Promocion e implementacion de Estrategias Pedagogicas</v>
          </cell>
          <cell r="D94" t="str">
            <v>I.E SEMINARIO DE C/GENA</v>
          </cell>
          <cell r="E94" t="str">
            <v xml:space="preserve">PRINCIPAL </v>
          </cell>
        </row>
        <row r="95">
          <cell r="A95">
            <v>186</v>
          </cell>
          <cell r="B95" t="str">
            <v>OFICIAL</v>
          </cell>
          <cell r="C95" t="str">
            <v>E. E. Promocion e implementacion de Estrategias Pedagogicas</v>
          </cell>
          <cell r="D95" t="str">
            <v>I.E LUIS FELIPE CABRERA DE BARU</v>
          </cell>
          <cell r="E95" t="str">
            <v xml:space="preserve">PRINCIPAL </v>
          </cell>
        </row>
        <row r="96">
          <cell r="A96">
            <v>636</v>
          </cell>
          <cell r="B96" t="str">
            <v>OFICIAL</v>
          </cell>
          <cell r="C96" t="str">
            <v>E. E. Promocion e implementacion de Estrategias Pedagogicas</v>
          </cell>
          <cell r="D96" t="str">
            <v>I.E 14 DE FEBRERO</v>
          </cell>
          <cell r="E96" t="str">
            <v xml:space="preserve">PRINCIPAL </v>
          </cell>
        </row>
        <row r="97">
          <cell r="A97">
            <v>663</v>
          </cell>
          <cell r="B97" t="str">
            <v>OFICIAL</v>
          </cell>
          <cell r="C97" t="str">
            <v>E. E. Promocion e implementacion de Estrategias Pedagogicas</v>
          </cell>
          <cell r="D97" t="str">
            <v>I.E CIUDADELA 2000</v>
          </cell>
          <cell r="E97" t="str">
            <v xml:space="preserve">PRINCIPAL </v>
          </cell>
        </row>
        <row r="98">
          <cell r="A98">
            <v>219</v>
          </cell>
          <cell r="B98" t="str">
            <v>OFICIAL</v>
          </cell>
          <cell r="C98" t="str">
            <v>E. E. Promocion e implementacion de Estrategias Pedagogicas</v>
          </cell>
          <cell r="D98" t="str">
            <v>PIA SOCIEDAD SALESIANA ESCUELAS PROFESIONALES SALESIANAS</v>
          </cell>
          <cell r="E98" t="str">
            <v xml:space="preserve">PRINCIPAL </v>
          </cell>
        </row>
        <row r="99">
          <cell r="A99">
            <v>240</v>
          </cell>
          <cell r="B99" t="str">
            <v>OFICIAL</v>
          </cell>
          <cell r="C99" t="str">
            <v>E. E. Promocion e implementacion de Estrategias Pedagogicas</v>
          </cell>
          <cell r="D99" t="str">
            <v>I.E NUESTRA  SEÑORA  DE LA CONSOLATA</v>
          </cell>
          <cell r="E99" t="str">
            <v xml:space="preserve">PRINCIPAL </v>
          </cell>
        </row>
        <row r="100">
          <cell r="A100">
            <v>543</v>
          </cell>
          <cell r="B100" t="str">
            <v>OFICIAL</v>
          </cell>
          <cell r="C100" t="str">
            <v>E. E. Promocion e implementacion de Estrategias Pedagogicas</v>
          </cell>
          <cell r="D100" t="str">
            <v>I.E BERNARDO FOEGEN</v>
          </cell>
          <cell r="E100" t="str">
            <v xml:space="preserve">PRINCIPAL </v>
          </cell>
        </row>
        <row r="101">
          <cell r="A101">
            <v>556</v>
          </cell>
          <cell r="B101" t="str">
            <v>OFICIAL</v>
          </cell>
          <cell r="C101" t="str">
            <v>E. E. Promocion e implementacion de Estrategias Pedagogicas</v>
          </cell>
          <cell r="D101" t="str">
            <v>I.E BERTHA SUTTNER</v>
          </cell>
          <cell r="E101" t="str">
            <v xml:space="preserve">PRINCIPAL </v>
          </cell>
        </row>
        <row r="102">
          <cell r="A102">
            <v>566</v>
          </cell>
          <cell r="B102" t="str">
            <v>OFICIAL</v>
          </cell>
          <cell r="C102" t="str">
            <v>E. E. Promocion e implementacion de Estrategias Pedagogicas</v>
          </cell>
          <cell r="D102" t="str">
            <v>COL. SUEÑOS Y OPORTUNIDADES JESUS MAESTRO</v>
          </cell>
          <cell r="E102" t="str">
            <v xml:space="preserve">PRINCIPAL </v>
          </cell>
        </row>
        <row r="103">
          <cell r="A103">
            <v>873</v>
          </cell>
          <cell r="B103" t="str">
            <v>OFICIAL</v>
          </cell>
          <cell r="C103" t="str">
            <v>E. E. Promocion e implementacion de Estrategias Pedagogicas</v>
          </cell>
          <cell r="D103" t="str">
            <v>INSTITUCIÓN EDUCATIVA JORGE GARCIA USTA (BICENTENARIO)</v>
          </cell>
          <cell r="E103" t="str">
            <v xml:space="preserve">PRINCIPAL </v>
          </cell>
        </row>
        <row r="104">
          <cell r="A104">
            <v>887</v>
          </cell>
          <cell r="B104" t="str">
            <v>OFICIAL</v>
          </cell>
          <cell r="C104" t="str">
            <v>E. E. Promocion e implementacion de Estrategias Pedagogicas</v>
          </cell>
          <cell r="D104" t="str">
            <v>INSTITUCIONE EDUCATIVA GABRIEL GARCIA MARQUEZ</v>
          </cell>
          <cell r="E104" t="str">
            <v xml:space="preserve">PRINCIPAL </v>
          </cell>
        </row>
        <row r="105">
          <cell r="A105">
            <v>892</v>
          </cell>
          <cell r="B105" t="str">
            <v>OFICIAL</v>
          </cell>
          <cell r="C105" t="str">
            <v>E. E. Promocion e implementacion de Estrategias Pedagogicas</v>
          </cell>
          <cell r="D105" t="str">
            <v>I.E EL SALVADOR</v>
          </cell>
          <cell r="E105" t="str">
            <v xml:space="preserve">PRINCIPAL </v>
          </cell>
        </row>
        <row r="106">
          <cell r="A106">
            <v>907</v>
          </cell>
          <cell r="B106" t="str">
            <v>OFICIAL</v>
          </cell>
          <cell r="C106" t="str">
            <v>E. E. Promocion e implementacion de Estrategias Pedagogicas</v>
          </cell>
          <cell r="D106" t="str">
            <v>I.E JUAN BAUTISTA SCALABRINI</v>
          </cell>
          <cell r="E106" t="str">
            <v xml:space="preserve">PRINCIPAL </v>
          </cell>
        </row>
        <row r="107">
          <cell r="A107">
            <v>207</v>
          </cell>
          <cell r="B107" t="str">
            <v>PRIVADO</v>
          </cell>
          <cell r="C107" t="str">
            <v>PRIVADO</v>
          </cell>
          <cell r="D107" t="str">
            <v>INST. MADRE TERESA DE CALCUTA</v>
          </cell>
          <cell r="E107" t="str">
            <v xml:space="preserve">PRINCIPAL </v>
          </cell>
        </row>
        <row r="108">
          <cell r="A108">
            <v>208</v>
          </cell>
          <cell r="B108" t="str">
            <v>PRIVADO</v>
          </cell>
          <cell r="C108" t="str">
            <v>PRIVADO</v>
          </cell>
          <cell r="D108" t="str">
            <v>INST. EDUCATIVO ANGELITOS ALEGRES</v>
          </cell>
          <cell r="E108" t="str">
            <v xml:space="preserve">PRINCIPAL </v>
          </cell>
        </row>
        <row r="109">
          <cell r="A109">
            <v>209</v>
          </cell>
          <cell r="B109" t="str">
            <v>PRIVADO</v>
          </cell>
          <cell r="C109" t="str">
            <v>PRIVADO</v>
          </cell>
          <cell r="D109" t="str">
            <v>INST. EDUCATIVO ENCANTO DE NIÑOS</v>
          </cell>
          <cell r="E109" t="str">
            <v xml:space="preserve">PRINCIPAL </v>
          </cell>
        </row>
        <row r="110">
          <cell r="A110">
            <v>211</v>
          </cell>
          <cell r="B110" t="str">
            <v>PRIVADO</v>
          </cell>
          <cell r="C110" t="str">
            <v>PRIVADO</v>
          </cell>
          <cell r="D110" t="str">
            <v>GIMN. NUEVA GRANADA</v>
          </cell>
          <cell r="E110" t="str">
            <v xml:space="preserve">PRINCIPAL </v>
          </cell>
        </row>
        <row r="111">
          <cell r="A111">
            <v>213</v>
          </cell>
          <cell r="B111" t="str">
            <v>PRIVADO</v>
          </cell>
          <cell r="C111" t="str">
            <v>PRIVADO (CONTRATA 2021)</v>
          </cell>
          <cell r="D111" t="str">
            <v>INST. EDUC. NUEVA AMERICA</v>
          </cell>
          <cell r="E111" t="str">
            <v xml:space="preserve">PRINCIPAL </v>
          </cell>
        </row>
        <row r="112">
          <cell r="A112">
            <v>216</v>
          </cell>
          <cell r="B112" t="str">
            <v>PRIVADO</v>
          </cell>
          <cell r="C112" t="str">
            <v>PRIVADO</v>
          </cell>
          <cell r="D112" t="str">
            <v>COL. OCTAVIANA DEL C. VIVES C</v>
          </cell>
          <cell r="E112" t="str">
            <v xml:space="preserve">PRINCIPAL </v>
          </cell>
        </row>
        <row r="113">
          <cell r="A113">
            <v>217</v>
          </cell>
          <cell r="B113" t="str">
            <v>PRIVADO</v>
          </cell>
          <cell r="C113" t="str">
            <v>PRIVADO</v>
          </cell>
          <cell r="D113" t="str">
            <v>COL. MIXTO LA POPA</v>
          </cell>
          <cell r="E113" t="str">
            <v xml:space="preserve">PRINCIPAL </v>
          </cell>
        </row>
        <row r="114">
          <cell r="A114">
            <v>218</v>
          </cell>
          <cell r="B114" t="str">
            <v>PRIVADO</v>
          </cell>
          <cell r="C114" t="str">
            <v>PRIVADO</v>
          </cell>
          <cell r="D114" t="str">
            <v>COL. LA ANUNCIACION</v>
          </cell>
          <cell r="E114" t="str">
            <v xml:space="preserve">PRINCIPAL </v>
          </cell>
        </row>
        <row r="115">
          <cell r="A115">
            <v>222</v>
          </cell>
          <cell r="B115" t="str">
            <v>PRIVADO</v>
          </cell>
          <cell r="C115" t="str">
            <v>PRIVADO</v>
          </cell>
          <cell r="D115" t="str">
            <v>GIMN. LUJAN</v>
          </cell>
          <cell r="E115" t="str">
            <v xml:space="preserve">PRINCIPAL </v>
          </cell>
        </row>
        <row r="116">
          <cell r="A116">
            <v>223</v>
          </cell>
          <cell r="B116" t="str">
            <v>PRIVADO</v>
          </cell>
          <cell r="C116" t="str">
            <v>PRIVADO</v>
          </cell>
          <cell r="D116" t="str">
            <v>COL. DE LA SALLE</v>
          </cell>
          <cell r="E116" t="str">
            <v xml:space="preserve">PRINCIPAL </v>
          </cell>
        </row>
        <row r="117">
          <cell r="A117">
            <v>227</v>
          </cell>
          <cell r="B117" t="str">
            <v>PRIVADO</v>
          </cell>
          <cell r="C117" t="str">
            <v>PRIVADO</v>
          </cell>
          <cell r="D117" t="str">
            <v>COL. DE LA ESPERANZA</v>
          </cell>
          <cell r="E117" t="str">
            <v xml:space="preserve">PRINCIPAL </v>
          </cell>
        </row>
        <row r="118">
          <cell r="A118">
            <v>228</v>
          </cell>
          <cell r="B118" t="str">
            <v>PRIVADO</v>
          </cell>
          <cell r="C118" t="str">
            <v>PRIVADO</v>
          </cell>
          <cell r="D118" t="str">
            <v>COL. SALESIANO SAN PEDRO CLAVER</v>
          </cell>
          <cell r="E118" t="str">
            <v xml:space="preserve">PRINCIPAL </v>
          </cell>
        </row>
        <row r="119">
          <cell r="A119">
            <v>233</v>
          </cell>
          <cell r="B119" t="str">
            <v>PRIVADO</v>
          </cell>
          <cell r="C119" t="str">
            <v>PRIVADO</v>
          </cell>
          <cell r="D119" t="str">
            <v>COL. BIFFI</v>
          </cell>
          <cell r="E119" t="str">
            <v xml:space="preserve">PRINCIPAL </v>
          </cell>
        </row>
        <row r="120">
          <cell r="A120">
            <v>234</v>
          </cell>
          <cell r="B120" t="str">
            <v>PRIVADO</v>
          </cell>
          <cell r="C120" t="str">
            <v>PRIVADO</v>
          </cell>
          <cell r="D120" t="str">
            <v>COL. EUCARISTICO DE SANTA TERESA</v>
          </cell>
          <cell r="E120" t="str">
            <v xml:space="preserve">PRINCIPAL </v>
          </cell>
        </row>
        <row r="121">
          <cell r="A121">
            <v>235</v>
          </cell>
          <cell r="B121" t="str">
            <v>PRIVADO</v>
          </cell>
          <cell r="C121" t="str">
            <v>PRIVADO</v>
          </cell>
          <cell r="D121" t="str">
            <v>COL. NTRA. SEÑORA DE LA CANDELARIA</v>
          </cell>
          <cell r="E121" t="str">
            <v xml:space="preserve">PRINCIPAL </v>
          </cell>
        </row>
        <row r="122">
          <cell r="A122">
            <v>239</v>
          </cell>
          <cell r="B122" t="str">
            <v>PRIVADO</v>
          </cell>
          <cell r="C122" t="str">
            <v>PRIVADO</v>
          </cell>
          <cell r="D122" t="str">
            <v>CORP. DE PADRES DE FAMILIA COL. EL CARMELO</v>
          </cell>
          <cell r="E122" t="str">
            <v xml:space="preserve">PRINCIPAL </v>
          </cell>
        </row>
        <row r="123">
          <cell r="A123">
            <v>241</v>
          </cell>
          <cell r="B123" t="str">
            <v>PRIVADO</v>
          </cell>
          <cell r="C123" t="str">
            <v>PRIVADO</v>
          </cell>
          <cell r="D123" t="str">
            <v>CORP. COL. LATINOAMERICANO</v>
          </cell>
          <cell r="E123" t="str">
            <v xml:space="preserve">PRINCIPAL </v>
          </cell>
        </row>
        <row r="124">
          <cell r="A124">
            <v>242</v>
          </cell>
          <cell r="B124" t="str">
            <v>PRIVADO</v>
          </cell>
          <cell r="C124" t="str">
            <v>PRIVADO (CONTRATA 2021)</v>
          </cell>
          <cell r="D124" t="str">
            <v>INST. CARTAGENA. DEL MAR</v>
          </cell>
          <cell r="E124" t="str">
            <v xml:space="preserve">PRINCIPAL </v>
          </cell>
        </row>
        <row r="125">
          <cell r="A125">
            <v>250</v>
          </cell>
          <cell r="B125" t="str">
            <v>PRIVADO</v>
          </cell>
          <cell r="C125" t="str">
            <v>PRIVADO</v>
          </cell>
          <cell r="D125" t="str">
            <v>COL. MONTESSORI</v>
          </cell>
          <cell r="E125" t="str">
            <v xml:space="preserve">PRINCIPAL </v>
          </cell>
        </row>
        <row r="126">
          <cell r="A126">
            <v>251</v>
          </cell>
          <cell r="B126" t="str">
            <v>PRIVADO</v>
          </cell>
          <cell r="C126" t="str">
            <v>PRIVADO</v>
          </cell>
          <cell r="D126" t="str">
            <v>COL. ADVENTISTA DE CARTAGENA</v>
          </cell>
          <cell r="E126" t="str">
            <v xml:space="preserve">PRINCIPAL </v>
          </cell>
        </row>
        <row r="127">
          <cell r="A127">
            <v>252</v>
          </cell>
          <cell r="B127" t="str">
            <v>PRIVADO</v>
          </cell>
          <cell r="C127" t="str">
            <v>PRIVADO (CONTRATA 2021)</v>
          </cell>
          <cell r="D127" t="str">
            <v>INST. COLOMBO BOLIVARIANO</v>
          </cell>
          <cell r="E127" t="str">
            <v xml:space="preserve">PRINCIPAL </v>
          </cell>
        </row>
        <row r="128">
          <cell r="A128">
            <v>259</v>
          </cell>
          <cell r="B128" t="str">
            <v>PRIVADO</v>
          </cell>
          <cell r="C128" t="str">
            <v>PRIVADO</v>
          </cell>
          <cell r="D128" t="str">
            <v>CIUDAD ESCOLAR COMFENALCO</v>
          </cell>
          <cell r="E128" t="str">
            <v xml:space="preserve">PRINCIPAL </v>
          </cell>
        </row>
        <row r="129">
          <cell r="A129">
            <v>264</v>
          </cell>
          <cell r="B129" t="str">
            <v>PRIVADO</v>
          </cell>
          <cell r="C129" t="str">
            <v>PRIVADO</v>
          </cell>
          <cell r="D129" t="str">
            <v>ASOC. COL. GONZALO JIMENEZ DE QUESADA</v>
          </cell>
          <cell r="E129" t="str">
            <v xml:space="preserve">PRINCIPAL </v>
          </cell>
        </row>
        <row r="130">
          <cell r="A130">
            <v>266</v>
          </cell>
          <cell r="B130" t="str">
            <v>PRIVADO</v>
          </cell>
          <cell r="C130" t="str">
            <v>PRIVADO</v>
          </cell>
          <cell r="D130" t="str">
            <v>COL. JORGE WASHINGTON</v>
          </cell>
          <cell r="E130" t="str">
            <v xml:space="preserve">PRINCIPAL </v>
          </cell>
        </row>
        <row r="131">
          <cell r="A131">
            <v>271</v>
          </cell>
          <cell r="B131" t="str">
            <v>PRIVADO</v>
          </cell>
          <cell r="C131" t="str">
            <v>PRIVADO</v>
          </cell>
          <cell r="D131" t="str">
            <v>CORP.  EDUCATIVA  COLEGIO BRITANICO DE CARTAGENA.</v>
          </cell>
          <cell r="E131" t="str">
            <v xml:space="preserve">PRINCIPAL </v>
          </cell>
        </row>
        <row r="132">
          <cell r="A132">
            <v>274</v>
          </cell>
          <cell r="B132" t="str">
            <v>PRIVADO</v>
          </cell>
          <cell r="C132" t="str">
            <v>PRIVADO</v>
          </cell>
          <cell r="D132" t="str">
            <v>ESC. EL SALVADOR</v>
          </cell>
          <cell r="E132" t="str">
            <v xml:space="preserve">PRINCIPAL </v>
          </cell>
        </row>
        <row r="133">
          <cell r="A133">
            <v>276</v>
          </cell>
          <cell r="B133" t="str">
            <v>PRIVADO</v>
          </cell>
          <cell r="C133" t="str">
            <v>PRIVADO</v>
          </cell>
          <cell r="D133" t="str">
            <v>COL. TRINITARIO</v>
          </cell>
          <cell r="E133" t="str">
            <v xml:space="preserve">PRINCIPAL </v>
          </cell>
        </row>
        <row r="134">
          <cell r="A134">
            <v>278</v>
          </cell>
          <cell r="B134" t="str">
            <v>PRIVADO</v>
          </cell>
          <cell r="C134" t="str">
            <v>PRIVADO</v>
          </cell>
          <cell r="D134" t="str">
            <v>COL. ANTARES DE CARTAGENA</v>
          </cell>
          <cell r="E134" t="str">
            <v xml:space="preserve">PRINCIPAL </v>
          </cell>
        </row>
        <row r="135">
          <cell r="A135">
            <v>283</v>
          </cell>
          <cell r="B135" t="str">
            <v>PRIVADO</v>
          </cell>
          <cell r="C135" t="str">
            <v>PRIVADO</v>
          </cell>
          <cell r="D135" t="str">
            <v>I.E. COMFAMILIAR</v>
          </cell>
          <cell r="E135" t="str">
            <v xml:space="preserve">PRINCIPAL </v>
          </cell>
        </row>
        <row r="136">
          <cell r="A136">
            <v>284</v>
          </cell>
          <cell r="B136" t="str">
            <v>PRIVADO</v>
          </cell>
          <cell r="C136" t="str">
            <v>PRIVADO</v>
          </cell>
          <cell r="D136" t="str">
            <v>COL. SANTA LUCIA</v>
          </cell>
          <cell r="E136" t="str">
            <v xml:space="preserve">PRINCIPAL </v>
          </cell>
        </row>
        <row r="137">
          <cell r="A137">
            <v>286</v>
          </cell>
          <cell r="B137" t="str">
            <v>PRIVADO</v>
          </cell>
          <cell r="C137" t="str">
            <v>PRIVADO</v>
          </cell>
          <cell r="D137" t="str">
            <v>CORP. COL. FERNANDEZ GUTIERREZ DE PIÑERES</v>
          </cell>
          <cell r="E137" t="str">
            <v xml:space="preserve">PRINCIPAL </v>
          </cell>
        </row>
        <row r="138">
          <cell r="A138">
            <v>293</v>
          </cell>
          <cell r="B138" t="str">
            <v>PRIVADO</v>
          </cell>
          <cell r="C138" t="str">
            <v>PRIVADO</v>
          </cell>
          <cell r="D138" t="str">
            <v>CORP. EDUCATIVA COL. INTERNACIONAL CARTAGENA</v>
          </cell>
          <cell r="E138" t="str">
            <v xml:space="preserve">PRINCIPAL </v>
          </cell>
        </row>
        <row r="139">
          <cell r="A139">
            <v>294</v>
          </cell>
          <cell r="B139" t="str">
            <v>PRIVADO</v>
          </cell>
          <cell r="C139" t="str">
            <v>PRIVADO</v>
          </cell>
          <cell r="D139" t="str">
            <v>GIMN. ALTAIR DE CARTAGENA</v>
          </cell>
          <cell r="E139" t="str">
            <v xml:space="preserve">PRINCIPAL </v>
          </cell>
        </row>
        <row r="140">
          <cell r="A140">
            <v>298</v>
          </cell>
          <cell r="B140" t="str">
            <v>PRIVADO</v>
          </cell>
          <cell r="C140" t="str">
            <v>PRIVADO</v>
          </cell>
          <cell r="D140" t="str">
            <v>COL. EL PILAR DEL SABER</v>
          </cell>
          <cell r="E140" t="str">
            <v xml:space="preserve">PRINCIPAL </v>
          </cell>
        </row>
        <row r="141">
          <cell r="A141">
            <v>299</v>
          </cell>
          <cell r="B141" t="str">
            <v>PRIVADO</v>
          </cell>
          <cell r="C141" t="str">
            <v>PRIVADO</v>
          </cell>
          <cell r="D141" t="str">
            <v>CORP. EDUCATIVA LOS ANGELES (GUAR.JARD. INF. BAMBI)</v>
          </cell>
          <cell r="E141" t="str">
            <v xml:space="preserve">PRINCIPAL </v>
          </cell>
        </row>
        <row r="142">
          <cell r="A142">
            <v>303</v>
          </cell>
          <cell r="B142" t="str">
            <v>PRIVADO</v>
          </cell>
          <cell r="C142" t="str">
            <v>PRIVADO</v>
          </cell>
          <cell r="D142" t="str">
            <v>CORP. COL. AMOR A BOLIVAR</v>
          </cell>
          <cell r="E142" t="str">
            <v xml:space="preserve">PRINCIPAL </v>
          </cell>
        </row>
        <row r="143">
          <cell r="A143">
            <v>305</v>
          </cell>
          <cell r="B143" t="str">
            <v>PRIVADO</v>
          </cell>
          <cell r="C143" t="str">
            <v>PRIVADO (CONTRATA 2021)</v>
          </cell>
          <cell r="D143" t="str">
            <v>INST. EL LABRADOR</v>
          </cell>
          <cell r="E143" t="str">
            <v xml:space="preserve">PRINCIPAL </v>
          </cell>
        </row>
        <row r="144">
          <cell r="A144">
            <v>310</v>
          </cell>
          <cell r="B144" t="str">
            <v>PRIVADO</v>
          </cell>
          <cell r="C144" t="str">
            <v>PRIVADO</v>
          </cell>
          <cell r="D144" t="str">
            <v>INST.  EL EDEN</v>
          </cell>
          <cell r="E144" t="str">
            <v xml:space="preserve">PRINCIPAL </v>
          </cell>
        </row>
        <row r="145">
          <cell r="A145">
            <v>311</v>
          </cell>
          <cell r="B145" t="str">
            <v>PRIVADO</v>
          </cell>
          <cell r="C145" t="str">
            <v>PRIVADO (CONTRATA 2021)</v>
          </cell>
          <cell r="D145" t="str">
            <v>CORP. INST. SOLEDAD VIVES DE JOLY</v>
          </cell>
          <cell r="E145" t="str">
            <v xml:space="preserve">PRINCIPAL </v>
          </cell>
        </row>
        <row r="146">
          <cell r="A146">
            <v>312</v>
          </cell>
          <cell r="B146" t="str">
            <v>PRIVADO</v>
          </cell>
          <cell r="C146" t="str">
            <v>PRIVADO</v>
          </cell>
          <cell r="D146" t="str">
            <v>INST. MI BARQUITO</v>
          </cell>
          <cell r="E146" t="str">
            <v xml:space="preserve">PRINCIPAL </v>
          </cell>
        </row>
        <row r="147">
          <cell r="A147">
            <v>313</v>
          </cell>
          <cell r="B147" t="str">
            <v>PRIVADO</v>
          </cell>
          <cell r="C147" t="str">
            <v>PRIVADO</v>
          </cell>
          <cell r="D147" t="str">
            <v>COL. EL DIVINO SALVADOR</v>
          </cell>
          <cell r="E147" t="str">
            <v xml:space="preserve">PRINCIPAL </v>
          </cell>
        </row>
        <row r="148">
          <cell r="A148">
            <v>314</v>
          </cell>
          <cell r="B148" t="str">
            <v>PRIVADO</v>
          </cell>
          <cell r="C148" t="str">
            <v>PRIVADO (CONTRATA 2021)</v>
          </cell>
          <cell r="D148" t="str">
            <v>COL. MIL. ALMIRANTE COLON</v>
          </cell>
          <cell r="E148" t="str">
            <v xml:space="preserve">PRINCIPAL </v>
          </cell>
        </row>
        <row r="149">
          <cell r="A149">
            <v>319</v>
          </cell>
          <cell r="B149" t="str">
            <v>PRIVADO</v>
          </cell>
          <cell r="C149" t="str">
            <v>PRIVADO (CONTRATA 2021)</v>
          </cell>
          <cell r="D149" t="str">
            <v>COL. DEL CARIBE</v>
          </cell>
          <cell r="E149" t="str">
            <v xml:space="preserve">PRINCIPAL </v>
          </cell>
        </row>
        <row r="150">
          <cell r="A150">
            <v>320</v>
          </cell>
          <cell r="B150" t="str">
            <v>PRIVADO</v>
          </cell>
          <cell r="C150" t="str">
            <v>PRIVADO</v>
          </cell>
          <cell r="D150" t="str">
            <v>COL. MARIA MONTESORRI</v>
          </cell>
          <cell r="E150" t="str">
            <v xml:space="preserve">PRINCIPAL </v>
          </cell>
        </row>
        <row r="151">
          <cell r="A151">
            <v>321</v>
          </cell>
          <cell r="B151" t="str">
            <v>PRIVADO</v>
          </cell>
          <cell r="C151" t="str">
            <v>PRIVADO</v>
          </cell>
          <cell r="D151" t="str">
            <v>CENT. DE EDUCACIÓN EL RECREO (ANTES I.E. EL RECREO)</v>
          </cell>
          <cell r="E151" t="str">
            <v xml:space="preserve">PRINCIPAL </v>
          </cell>
        </row>
        <row r="152">
          <cell r="A152">
            <v>323</v>
          </cell>
          <cell r="B152" t="str">
            <v>PRIVADO</v>
          </cell>
          <cell r="C152" t="str">
            <v>PRIVADO</v>
          </cell>
          <cell r="D152" t="str">
            <v>CORP. INF. BLANCA NIEVES</v>
          </cell>
          <cell r="E152" t="str">
            <v xml:space="preserve">PRINCIPAL </v>
          </cell>
        </row>
        <row r="153">
          <cell r="A153">
            <v>324</v>
          </cell>
          <cell r="B153" t="str">
            <v>PRIVADO</v>
          </cell>
          <cell r="C153" t="str">
            <v>PRIVADO (CONTRATA 2021)</v>
          </cell>
          <cell r="D153" t="str">
            <v>COL. MODERNO DEL NORTE</v>
          </cell>
          <cell r="E153" t="str">
            <v xml:space="preserve">PRINCIPAL </v>
          </cell>
        </row>
        <row r="154">
          <cell r="A154">
            <v>326</v>
          </cell>
          <cell r="B154" t="str">
            <v>PRIVADO</v>
          </cell>
          <cell r="C154" t="str">
            <v>PRIVADO</v>
          </cell>
          <cell r="D154" t="str">
            <v>FUNDACIÓN EDUCATIVA CRISTO REY DE REYES</v>
          </cell>
          <cell r="E154" t="str">
            <v xml:space="preserve">PRINCIPAL </v>
          </cell>
        </row>
        <row r="155">
          <cell r="A155">
            <v>327</v>
          </cell>
          <cell r="B155" t="str">
            <v>PRIVADO</v>
          </cell>
          <cell r="C155" t="str">
            <v>PRIVADO (CONTRATA 2021)</v>
          </cell>
          <cell r="D155" t="str">
            <v>INST. JUAN JACOBO ROUSSEAU</v>
          </cell>
          <cell r="E155" t="str">
            <v xml:space="preserve">PRINCIPAL </v>
          </cell>
        </row>
        <row r="156">
          <cell r="A156">
            <v>328</v>
          </cell>
          <cell r="B156" t="str">
            <v>PRIVADO</v>
          </cell>
          <cell r="C156" t="str">
            <v>PRIVADO</v>
          </cell>
          <cell r="D156" t="str">
            <v>INST. LAMPARA MARAVILLOSA</v>
          </cell>
          <cell r="E156" t="str">
            <v xml:space="preserve">PRINCIPAL </v>
          </cell>
        </row>
        <row r="157">
          <cell r="A157">
            <v>329</v>
          </cell>
          <cell r="B157" t="str">
            <v>PRIVADO</v>
          </cell>
          <cell r="C157" t="str">
            <v>PRIVADO</v>
          </cell>
          <cell r="D157" t="str">
            <v>JARD. INF. MI BELLO RINCON</v>
          </cell>
          <cell r="E157" t="str">
            <v xml:space="preserve">PRINCIPAL </v>
          </cell>
        </row>
        <row r="158">
          <cell r="A158">
            <v>334</v>
          </cell>
          <cell r="B158" t="str">
            <v>PRIVADO</v>
          </cell>
          <cell r="C158" t="str">
            <v>PRIVADO</v>
          </cell>
          <cell r="D158" t="str">
            <v>INST. CHIQUITINES</v>
          </cell>
          <cell r="E158" t="str">
            <v xml:space="preserve">PRINCIPAL </v>
          </cell>
        </row>
        <row r="159">
          <cell r="A159">
            <v>335</v>
          </cell>
          <cell r="B159" t="str">
            <v>PRIVADO</v>
          </cell>
          <cell r="C159" t="str">
            <v>PRIVADO (CONTRATA 2021)</v>
          </cell>
          <cell r="D159" t="str">
            <v>CORP. INST. EDUC. DEL SOCORRO</v>
          </cell>
          <cell r="E159" t="str">
            <v xml:space="preserve">PRINCIPAL </v>
          </cell>
        </row>
        <row r="160">
          <cell r="A160">
            <v>336</v>
          </cell>
          <cell r="B160" t="str">
            <v>PRIVADO</v>
          </cell>
          <cell r="C160" t="str">
            <v>PRIVADO</v>
          </cell>
          <cell r="D160" t="str">
            <v>INST. INF. PABLO MONTESINOS</v>
          </cell>
          <cell r="E160" t="str">
            <v xml:space="preserve">PRINCIPAL </v>
          </cell>
        </row>
        <row r="161">
          <cell r="A161">
            <v>337</v>
          </cell>
          <cell r="B161" t="str">
            <v>PRIVADO</v>
          </cell>
          <cell r="C161" t="str">
            <v>PRIVADO (CONTRATA 2021)</v>
          </cell>
          <cell r="D161" t="str">
            <v>INST. METROPOLITANO DE C/GENA.</v>
          </cell>
          <cell r="E161" t="str">
            <v xml:space="preserve">PRINCIPAL </v>
          </cell>
        </row>
        <row r="162">
          <cell r="A162">
            <v>339</v>
          </cell>
          <cell r="B162" t="str">
            <v>PRIVADO</v>
          </cell>
          <cell r="C162" t="str">
            <v>PRIVADO</v>
          </cell>
          <cell r="D162" t="str">
            <v>CENT DE EDUCACION INFANTIL ASPAEN PEPE GRILLO ALBORADA</v>
          </cell>
          <cell r="E162" t="str">
            <v xml:space="preserve">PRINCIPAL </v>
          </cell>
        </row>
        <row r="163">
          <cell r="A163">
            <v>340</v>
          </cell>
          <cell r="B163" t="str">
            <v>PRIVADO</v>
          </cell>
          <cell r="C163" t="str">
            <v>PRIVADO</v>
          </cell>
          <cell r="D163" t="str">
            <v>GIMN. CREATIVO JUAN PABLO</v>
          </cell>
          <cell r="E163" t="str">
            <v xml:space="preserve">PRINCIPAL </v>
          </cell>
        </row>
        <row r="164">
          <cell r="A164">
            <v>342</v>
          </cell>
          <cell r="B164" t="str">
            <v>PRIVADO</v>
          </cell>
          <cell r="C164" t="str">
            <v>PRIVADO (CONTRATA 2021)</v>
          </cell>
          <cell r="D164" t="str">
            <v>FUND. R.E.I PARA LA REHABILITACION INTEGRAL I.P.S</v>
          </cell>
          <cell r="E164" t="str">
            <v xml:space="preserve">PRINCIPAL </v>
          </cell>
        </row>
        <row r="165">
          <cell r="A165">
            <v>343</v>
          </cell>
          <cell r="B165" t="str">
            <v>PRIVADO</v>
          </cell>
          <cell r="C165" t="str">
            <v>PRIVADO</v>
          </cell>
          <cell r="D165" t="str">
            <v>INST. MIGUEL DE CERVANTES</v>
          </cell>
          <cell r="E165" t="str">
            <v xml:space="preserve">PRINCIPAL </v>
          </cell>
        </row>
        <row r="166">
          <cell r="A166">
            <v>345</v>
          </cell>
          <cell r="B166" t="str">
            <v>PRIVADO</v>
          </cell>
          <cell r="C166" t="str">
            <v>PRIVADO (CONTRATA 2021)</v>
          </cell>
          <cell r="D166" t="str">
            <v>INST. INF. FEDERICO FROBEL</v>
          </cell>
          <cell r="E166" t="str">
            <v xml:space="preserve">PRINCIPAL </v>
          </cell>
        </row>
        <row r="167">
          <cell r="A167">
            <v>346</v>
          </cell>
          <cell r="B167" t="str">
            <v>PRIVADO</v>
          </cell>
          <cell r="C167" t="str">
            <v>PRIVADO (CONTRATA 2021)</v>
          </cell>
          <cell r="D167" t="str">
            <v>INST. ANGLO AMERICANO DE C/GENA.</v>
          </cell>
          <cell r="E167" t="str">
            <v xml:space="preserve">PRINCIPAL </v>
          </cell>
        </row>
        <row r="168">
          <cell r="A168">
            <v>352</v>
          </cell>
          <cell r="B168" t="str">
            <v>PRIVADO</v>
          </cell>
          <cell r="C168" t="str">
            <v>PRIVADO</v>
          </cell>
          <cell r="D168" t="str">
            <v>CENT. DE ENSEÑANZA HIJOS DE BOLIVAR</v>
          </cell>
          <cell r="E168" t="str">
            <v xml:space="preserve">PRINCIPAL </v>
          </cell>
        </row>
        <row r="169">
          <cell r="A169">
            <v>353</v>
          </cell>
          <cell r="B169" t="str">
            <v>PRIVADO</v>
          </cell>
          <cell r="C169" t="str">
            <v>PRIVADO (CONTRATA 2021)</v>
          </cell>
          <cell r="D169" t="str">
            <v>FUND. CENT. EDUC. LAS PALMERAS</v>
          </cell>
          <cell r="E169" t="str">
            <v xml:space="preserve">PRINCIPAL </v>
          </cell>
        </row>
        <row r="170">
          <cell r="A170">
            <v>354</v>
          </cell>
          <cell r="B170" t="str">
            <v>PRIVADO</v>
          </cell>
          <cell r="C170" t="str">
            <v>PRIVADO</v>
          </cell>
          <cell r="D170" t="str">
            <v>C.E MI DESPERTAR</v>
          </cell>
          <cell r="E170" t="str">
            <v xml:space="preserve">PRINCIPAL </v>
          </cell>
        </row>
        <row r="171">
          <cell r="A171">
            <v>359</v>
          </cell>
          <cell r="B171" t="str">
            <v>PRIVADO</v>
          </cell>
          <cell r="C171" t="str">
            <v>PRIVADO</v>
          </cell>
          <cell r="D171" t="str">
            <v>CORP. EDUCATIVA COLEGIO ALTER - ALTERIS</v>
          </cell>
          <cell r="E171" t="str">
            <v xml:space="preserve">PRINCIPAL </v>
          </cell>
        </row>
        <row r="172">
          <cell r="A172">
            <v>362</v>
          </cell>
          <cell r="B172" t="str">
            <v>PRIVADO</v>
          </cell>
          <cell r="C172" t="str">
            <v>PRIVADO</v>
          </cell>
          <cell r="D172" t="str">
            <v>CORP. EDUC. JORGE ELIECER GAITAN DE C/GENA</v>
          </cell>
          <cell r="E172" t="str">
            <v xml:space="preserve">PRINCIPAL </v>
          </cell>
        </row>
        <row r="173">
          <cell r="A173">
            <v>363</v>
          </cell>
          <cell r="B173" t="str">
            <v>PRIVADO</v>
          </cell>
          <cell r="C173" t="str">
            <v>PRIVADO (CONTRATA 2021)</v>
          </cell>
          <cell r="D173" t="str">
            <v>CORPORACIÓN EDUCATIVA MADDOX</v>
          </cell>
          <cell r="E173" t="str">
            <v xml:space="preserve">PRINCIPAL </v>
          </cell>
        </row>
        <row r="174">
          <cell r="A174">
            <v>364</v>
          </cell>
          <cell r="B174" t="str">
            <v>PRIVADO</v>
          </cell>
          <cell r="C174" t="str">
            <v>PRIVADO (CONTRATA 2021)</v>
          </cell>
          <cell r="D174" t="str">
            <v>INST. SAN ISIDRO LABRADOR</v>
          </cell>
          <cell r="E174" t="str">
            <v xml:space="preserve">PRINCIPAL </v>
          </cell>
        </row>
        <row r="175">
          <cell r="A175">
            <v>365</v>
          </cell>
          <cell r="B175" t="str">
            <v>PRIVADO</v>
          </cell>
          <cell r="C175" t="str">
            <v>PRIVADO</v>
          </cell>
          <cell r="D175" t="str">
            <v>INST. MODERNO EL CARMEN</v>
          </cell>
          <cell r="E175" t="str">
            <v xml:space="preserve">PRINCIPAL </v>
          </cell>
        </row>
        <row r="176">
          <cell r="A176">
            <v>374</v>
          </cell>
          <cell r="B176" t="str">
            <v>PRIVADO</v>
          </cell>
          <cell r="C176" t="str">
            <v>PRIVADO</v>
          </cell>
          <cell r="D176" t="str">
            <v>INST. EDUCATIVO JAIVEL</v>
          </cell>
          <cell r="E176" t="str">
            <v xml:space="preserve">PRINCIPAL </v>
          </cell>
        </row>
        <row r="177">
          <cell r="A177">
            <v>381</v>
          </cell>
          <cell r="B177" t="str">
            <v>PRIVADO</v>
          </cell>
          <cell r="C177" t="str">
            <v>PRIVADO</v>
          </cell>
          <cell r="D177" t="str">
            <v>COL. GIMN. MOMPIANO</v>
          </cell>
          <cell r="E177" t="str">
            <v xml:space="preserve">PRINCIPAL </v>
          </cell>
        </row>
        <row r="178">
          <cell r="A178">
            <v>386</v>
          </cell>
          <cell r="B178" t="str">
            <v>PRIVADO</v>
          </cell>
          <cell r="C178" t="str">
            <v>PRIVADO</v>
          </cell>
          <cell r="D178" t="str">
            <v>INST. COLOMBO HOLANDES</v>
          </cell>
          <cell r="E178" t="str">
            <v xml:space="preserve">PRINCIPAL </v>
          </cell>
        </row>
        <row r="179">
          <cell r="A179">
            <v>387</v>
          </cell>
          <cell r="B179" t="str">
            <v>PRIVADO</v>
          </cell>
          <cell r="C179" t="str">
            <v>PRIVADO (CONTRATA 2021)</v>
          </cell>
          <cell r="D179" t="str">
            <v>CENTRO EDUCATIVO  DE NIVELACION C.E.N.</v>
          </cell>
          <cell r="E179" t="str">
            <v xml:space="preserve">PRINCIPAL </v>
          </cell>
        </row>
        <row r="180">
          <cell r="A180">
            <v>389</v>
          </cell>
          <cell r="B180" t="str">
            <v>PRIVADO</v>
          </cell>
          <cell r="C180" t="str">
            <v>PRIVADO</v>
          </cell>
          <cell r="D180" t="str">
            <v>INST. EDUC. IVAN ILLICH</v>
          </cell>
          <cell r="E180" t="str">
            <v xml:space="preserve">PRINCIPAL </v>
          </cell>
        </row>
        <row r="181">
          <cell r="A181">
            <v>393</v>
          </cell>
          <cell r="B181" t="str">
            <v>PRIVADO</v>
          </cell>
          <cell r="C181" t="str">
            <v>PRIVADO</v>
          </cell>
          <cell r="D181" t="str">
            <v>JARDIN INFANTIL LA HORMIGUITA</v>
          </cell>
          <cell r="E181" t="str">
            <v xml:space="preserve">PRINCIPAL </v>
          </cell>
        </row>
        <row r="182">
          <cell r="A182">
            <v>394</v>
          </cell>
          <cell r="B182" t="str">
            <v>PRIVADO</v>
          </cell>
          <cell r="C182" t="str">
            <v>PRIVADO (CONTRATA 2021)</v>
          </cell>
          <cell r="D182" t="str">
            <v>FUND.INST. ALEGRIA DE SABER</v>
          </cell>
          <cell r="E182" t="str">
            <v xml:space="preserve">PRINCIPAL </v>
          </cell>
        </row>
        <row r="183">
          <cell r="A183">
            <v>402</v>
          </cell>
          <cell r="B183" t="str">
            <v>PRIVADO</v>
          </cell>
          <cell r="C183" t="str">
            <v>PRIVADO</v>
          </cell>
          <cell r="D183" t="str">
            <v>INST. INTEGRAL NUEVA COLOMBIA</v>
          </cell>
          <cell r="E183" t="str">
            <v xml:space="preserve">PRINCIPAL </v>
          </cell>
        </row>
        <row r="184">
          <cell r="A184">
            <v>406</v>
          </cell>
          <cell r="B184" t="str">
            <v>PRIVADO</v>
          </cell>
          <cell r="C184" t="str">
            <v>PRIVADO</v>
          </cell>
          <cell r="D184" t="str">
            <v>COL. ROBIN HOOD</v>
          </cell>
          <cell r="E184" t="str">
            <v xml:space="preserve">PRINCIPAL </v>
          </cell>
        </row>
        <row r="185">
          <cell r="A185">
            <v>408</v>
          </cell>
          <cell r="B185" t="str">
            <v>PRIVADO</v>
          </cell>
          <cell r="C185" t="str">
            <v>PRIVADO</v>
          </cell>
          <cell r="D185" t="str">
            <v>INST. CRISTIANO REMY</v>
          </cell>
          <cell r="E185" t="str">
            <v xml:space="preserve">PRINCIPAL </v>
          </cell>
        </row>
        <row r="186">
          <cell r="A186">
            <v>409</v>
          </cell>
          <cell r="B186" t="str">
            <v>PRIVADO</v>
          </cell>
          <cell r="C186" t="str">
            <v>PRIVADO</v>
          </cell>
          <cell r="D186" t="str">
            <v>GIMN. MODERNO DE CARTAGENA</v>
          </cell>
          <cell r="E186" t="str">
            <v xml:space="preserve">PRINCIPAL </v>
          </cell>
        </row>
        <row r="187">
          <cell r="A187">
            <v>412</v>
          </cell>
          <cell r="B187" t="str">
            <v>PRIVADO</v>
          </cell>
          <cell r="C187" t="str">
            <v>PRIVADO</v>
          </cell>
          <cell r="D187" t="str">
            <v>COL. MODELO DE LA COSTA</v>
          </cell>
          <cell r="E187" t="str">
            <v xml:space="preserve">PRINCIPAL </v>
          </cell>
        </row>
        <row r="188">
          <cell r="A188">
            <v>417</v>
          </cell>
          <cell r="B188" t="str">
            <v>PRIVADO</v>
          </cell>
          <cell r="C188" t="str">
            <v>PRIVADO (CONTRATA 2021)</v>
          </cell>
          <cell r="D188" t="str">
            <v>COL. LA SABIDURIA</v>
          </cell>
          <cell r="E188" t="str">
            <v xml:space="preserve">PRINCIPAL </v>
          </cell>
        </row>
        <row r="189">
          <cell r="A189">
            <v>418</v>
          </cell>
          <cell r="B189" t="str">
            <v>PRIVADO</v>
          </cell>
          <cell r="C189" t="str">
            <v>PRIVADO</v>
          </cell>
          <cell r="D189" t="str">
            <v>COL. SANTO TOMAS DE AQUINO</v>
          </cell>
          <cell r="E189" t="str">
            <v xml:space="preserve">PRINCIPAL </v>
          </cell>
        </row>
        <row r="190">
          <cell r="A190">
            <v>420</v>
          </cell>
          <cell r="B190" t="str">
            <v>PRIVADO</v>
          </cell>
          <cell r="C190" t="str">
            <v>PRIVADO</v>
          </cell>
          <cell r="D190" t="str">
            <v>CORP. EDUCATIVA LA CONCEPCION</v>
          </cell>
          <cell r="E190" t="str">
            <v xml:space="preserve">PRINCIPAL </v>
          </cell>
        </row>
        <row r="191">
          <cell r="A191">
            <v>426</v>
          </cell>
          <cell r="B191" t="str">
            <v>PRIVADO</v>
          </cell>
          <cell r="C191" t="str">
            <v>PRIVADO (CONTRATA 2021)</v>
          </cell>
          <cell r="D191" t="str">
            <v>INST. SKINNER II  (ANT.-JARD. INF. SKINNER II)</v>
          </cell>
          <cell r="E191" t="str">
            <v xml:space="preserve">PRINCIPAL </v>
          </cell>
        </row>
        <row r="192">
          <cell r="A192">
            <v>433</v>
          </cell>
          <cell r="B192" t="str">
            <v>PRIVADO</v>
          </cell>
          <cell r="C192" t="str">
            <v>PRIVADO</v>
          </cell>
          <cell r="D192" t="str">
            <v>INST. EDUCATIVO  PRINCIPE DE PAZ</v>
          </cell>
          <cell r="E192" t="str">
            <v xml:space="preserve">PRINCIPAL </v>
          </cell>
        </row>
        <row r="193">
          <cell r="A193">
            <v>435</v>
          </cell>
          <cell r="B193" t="str">
            <v>PRIVADO</v>
          </cell>
          <cell r="C193" t="str">
            <v>PRIVADO (CONTRATA 2021)</v>
          </cell>
          <cell r="D193" t="str">
            <v>CORP. TECNICA INSTITUTO ROCHY</v>
          </cell>
          <cell r="E193" t="str">
            <v xml:space="preserve">PRINCIPAL </v>
          </cell>
        </row>
        <row r="194">
          <cell r="A194">
            <v>436</v>
          </cell>
          <cell r="B194" t="str">
            <v>PRIVADO</v>
          </cell>
          <cell r="C194" t="str">
            <v>PRIVADO</v>
          </cell>
          <cell r="D194" t="str">
            <v>INST. GUADALUPE</v>
          </cell>
          <cell r="E194" t="str">
            <v xml:space="preserve">PRINCIPAL </v>
          </cell>
        </row>
        <row r="195">
          <cell r="A195">
            <v>437</v>
          </cell>
          <cell r="B195" t="str">
            <v>PRIVADO</v>
          </cell>
          <cell r="C195" t="str">
            <v>PRIVADO (CONTRATA 2021)</v>
          </cell>
          <cell r="D195" t="str">
            <v>CORP.INSTITUTO DOCENTE DEL CARIBE</v>
          </cell>
          <cell r="E195" t="str">
            <v xml:space="preserve">PRINCIPAL </v>
          </cell>
        </row>
        <row r="196">
          <cell r="A196">
            <v>439</v>
          </cell>
          <cell r="B196" t="str">
            <v>PRIVADO</v>
          </cell>
          <cell r="C196" t="str">
            <v>PRIVADO</v>
          </cell>
          <cell r="D196" t="str">
            <v>INST. LOS CORALES (JARD. INF. LOS CORALES)</v>
          </cell>
          <cell r="E196" t="str">
            <v xml:space="preserve">PRINCIPAL </v>
          </cell>
        </row>
        <row r="197">
          <cell r="A197">
            <v>440</v>
          </cell>
          <cell r="B197" t="str">
            <v>PRIVADO</v>
          </cell>
          <cell r="C197" t="str">
            <v>PRIVADO</v>
          </cell>
          <cell r="D197" t="str">
            <v>COL. ALBORADA INFANTIL DE CHILE</v>
          </cell>
          <cell r="E197" t="str">
            <v xml:space="preserve">PRINCIPAL </v>
          </cell>
        </row>
        <row r="198">
          <cell r="A198">
            <v>441</v>
          </cell>
          <cell r="B198" t="str">
            <v>PRIVADO</v>
          </cell>
          <cell r="C198" t="str">
            <v>PRIVADO</v>
          </cell>
          <cell r="D198" t="str">
            <v>COL. CRISTIANO LUZ Y VERDAD</v>
          </cell>
          <cell r="E198" t="str">
            <v xml:space="preserve">PRINCIPAL </v>
          </cell>
        </row>
        <row r="199">
          <cell r="A199">
            <v>465</v>
          </cell>
          <cell r="B199" t="str">
            <v>PRIVADO</v>
          </cell>
          <cell r="C199" t="str">
            <v>PRIVADO</v>
          </cell>
          <cell r="D199" t="str">
            <v>COL. GIMNASIO FUTURO DE COLOMBIA</v>
          </cell>
          <cell r="E199" t="str">
            <v xml:space="preserve">PRINCIPAL </v>
          </cell>
        </row>
        <row r="200">
          <cell r="A200">
            <v>466</v>
          </cell>
          <cell r="B200" t="str">
            <v>PRIVADO</v>
          </cell>
          <cell r="C200" t="str">
            <v>PRIVADO</v>
          </cell>
          <cell r="D200" t="str">
            <v>COL. SAN NICOLAS DE LA ROCA</v>
          </cell>
          <cell r="E200" t="str">
            <v xml:space="preserve">PRINCIPAL </v>
          </cell>
        </row>
        <row r="201">
          <cell r="A201">
            <v>472</v>
          </cell>
          <cell r="B201" t="str">
            <v>PRIVADO</v>
          </cell>
          <cell r="C201" t="str">
            <v>PRIVADO (CONTRATA 2021)</v>
          </cell>
          <cell r="D201" t="str">
            <v>INST. LOS ANGELITOS</v>
          </cell>
          <cell r="E201" t="str">
            <v xml:space="preserve">PRINCIPAL </v>
          </cell>
        </row>
        <row r="202">
          <cell r="A202">
            <v>475</v>
          </cell>
          <cell r="B202" t="str">
            <v>PRIVADO</v>
          </cell>
          <cell r="C202" t="str">
            <v>PRIVADO</v>
          </cell>
          <cell r="D202" t="str">
            <v>CORP. INST PROGRESO SOCIAL (ANTES INST. MIXTO LOS PAYASITOS)</v>
          </cell>
          <cell r="E202" t="str">
            <v xml:space="preserve">PRINCIPAL </v>
          </cell>
        </row>
        <row r="203">
          <cell r="A203">
            <v>476</v>
          </cell>
          <cell r="B203" t="str">
            <v>PRIVADO</v>
          </cell>
          <cell r="C203" t="str">
            <v>PRIVADO</v>
          </cell>
          <cell r="D203" t="str">
            <v>C.E INTEGRAL COLOMBIA CEICOL</v>
          </cell>
          <cell r="E203" t="str">
            <v xml:space="preserve">PRINCIPAL </v>
          </cell>
        </row>
        <row r="204">
          <cell r="A204">
            <v>478</v>
          </cell>
          <cell r="B204" t="str">
            <v>PRIVADO</v>
          </cell>
          <cell r="C204" t="str">
            <v>PRIVADO</v>
          </cell>
          <cell r="D204" t="str">
            <v>CORP. EDUCATIVA INST. FROBEL</v>
          </cell>
          <cell r="E204" t="str">
            <v xml:space="preserve">PRINCIPAL </v>
          </cell>
        </row>
        <row r="205">
          <cell r="A205">
            <v>481</v>
          </cell>
          <cell r="B205" t="str">
            <v>PRIVADO</v>
          </cell>
          <cell r="C205" t="str">
            <v>PRIVADO</v>
          </cell>
          <cell r="D205" t="str">
            <v>ESC. MIXTA COMUNITARIA 7 DE DICIEMBRE</v>
          </cell>
          <cell r="E205" t="str">
            <v xml:space="preserve">PRINCIPAL </v>
          </cell>
        </row>
        <row r="206">
          <cell r="A206">
            <v>487</v>
          </cell>
          <cell r="B206" t="str">
            <v>PRIVADO</v>
          </cell>
          <cell r="C206" t="str">
            <v>PRIVADO</v>
          </cell>
          <cell r="D206" t="str">
            <v>C.E ESTRELLAS DEL PORVENIR</v>
          </cell>
          <cell r="E206" t="str">
            <v xml:space="preserve">PRINCIPAL </v>
          </cell>
        </row>
        <row r="207">
          <cell r="A207">
            <v>489</v>
          </cell>
          <cell r="B207" t="str">
            <v>PRIVADO</v>
          </cell>
          <cell r="C207" t="str">
            <v>PRIVADO</v>
          </cell>
          <cell r="D207" t="str">
            <v>INST. SONRISITAS ALEGRES</v>
          </cell>
          <cell r="E207" t="str">
            <v xml:space="preserve">PRINCIPAL </v>
          </cell>
        </row>
        <row r="208">
          <cell r="A208">
            <v>490</v>
          </cell>
          <cell r="B208" t="str">
            <v>PRIVADO</v>
          </cell>
          <cell r="C208" t="str">
            <v>PRIVADO</v>
          </cell>
          <cell r="D208" t="str">
            <v>ASPAEN GIMN. CARTAGENA DE INDIAS</v>
          </cell>
          <cell r="E208" t="str">
            <v xml:space="preserve">PRINCIPAL </v>
          </cell>
        </row>
        <row r="209">
          <cell r="A209">
            <v>498</v>
          </cell>
          <cell r="B209" t="str">
            <v>PRIVADO</v>
          </cell>
          <cell r="C209" t="str">
            <v>PRIVADO</v>
          </cell>
          <cell r="D209" t="str">
            <v>INST.  EDUCATIVO  EL PARAISO</v>
          </cell>
          <cell r="E209" t="str">
            <v xml:space="preserve">PRINCIPAL </v>
          </cell>
        </row>
        <row r="210">
          <cell r="A210">
            <v>500</v>
          </cell>
          <cell r="B210" t="str">
            <v>PRIVADO</v>
          </cell>
          <cell r="C210" t="str">
            <v>PRIVADO</v>
          </cell>
          <cell r="D210" t="str">
            <v>COL. CAMINO DEL CORAL DE CARTAGENA</v>
          </cell>
          <cell r="E210" t="str">
            <v xml:space="preserve">PRINCIPAL </v>
          </cell>
        </row>
        <row r="211">
          <cell r="A211">
            <v>501</v>
          </cell>
          <cell r="B211" t="str">
            <v>PRIVADO</v>
          </cell>
          <cell r="C211" t="str">
            <v>PRIVADO</v>
          </cell>
          <cell r="D211" t="str">
            <v>FUND. EDUC. INST. ECOLOGICO BARBACOAS</v>
          </cell>
          <cell r="E211" t="str">
            <v xml:space="preserve">PRINCIPAL </v>
          </cell>
        </row>
        <row r="212">
          <cell r="A212">
            <v>505</v>
          </cell>
          <cell r="B212" t="str">
            <v>PRIVADO</v>
          </cell>
          <cell r="C212" t="str">
            <v>PRIVADO</v>
          </cell>
          <cell r="D212" t="str">
            <v>COL. LA ENSEÑANZA</v>
          </cell>
          <cell r="E212" t="str">
            <v xml:space="preserve">PRINCIPAL </v>
          </cell>
        </row>
        <row r="213">
          <cell r="A213">
            <v>506</v>
          </cell>
          <cell r="B213" t="str">
            <v>PRIVADO</v>
          </cell>
          <cell r="C213" t="str">
            <v>PRIVADO</v>
          </cell>
          <cell r="D213" t="str">
            <v>COL. SAN RAFAEL ARCANGEL</v>
          </cell>
          <cell r="E213" t="str">
            <v xml:space="preserve">PRINCIPAL </v>
          </cell>
        </row>
        <row r="214">
          <cell r="A214">
            <v>507</v>
          </cell>
          <cell r="B214" t="str">
            <v>PRIVADO</v>
          </cell>
          <cell r="C214" t="str">
            <v>PRIVADO</v>
          </cell>
          <cell r="D214" t="str">
            <v>COL. DE LAS AMERICAS</v>
          </cell>
          <cell r="E214" t="str">
            <v xml:space="preserve">PRINCIPAL </v>
          </cell>
        </row>
        <row r="215">
          <cell r="A215">
            <v>514</v>
          </cell>
          <cell r="B215" t="str">
            <v>PRIVADO</v>
          </cell>
          <cell r="C215" t="str">
            <v>PRIVADO</v>
          </cell>
          <cell r="D215" t="str">
            <v>INST. JHON DEWEY</v>
          </cell>
          <cell r="E215" t="str">
            <v xml:space="preserve">PRINCIPAL </v>
          </cell>
        </row>
        <row r="216">
          <cell r="A216">
            <v>524</v>
          </cell>
          <cell r="B216" t="str">
            <v>PRIVADO</v>
          </cell>
          <cell r="C216" t="str">
            <v>PRIVADO (CONTRATA 2021)</v>
          </cell>
          <cell r="D216" t="str">
            <v>CORP. C.E. INTEGRAL EL RODEO</v>
          </cell>
          <cell r="E216" t="str">
            <v xml:space="preserve">PRINCIPAL </v>
          </cell>
        </row>
        <row r="217">
          <cell r="A217">
            <v>526</v>
          </cell>
          <cell r="B217" t="str">
            <v>PRIVADO</v>
          </cell>
          <cell r="C217" t="str">
            <v>PRIVADO</v>
          </cell>
          <cell r="D217" t="str">
            <v>COL. INTEGRAL DEL NORTE ( ANTES INST. CLASE INFANTIL)</v>
          </cell>
          <cell r="E217" t="str">
            <v xml:space="preserve">PRINCIPAL </v>
          </cell>
        </row>
        <row r="218">
          <cell r="A218">
            <v>528</v>
          </cell>
          <cell r="B218" t="str">
            <v>PRIVADO</v>
          </cell>
          <cell r="C218" t="str">
            <v>PRIVADO</v>
          </cell>
          <cell r="D218" t="str">
            <v>INST. EDUC. LOS CREADORES</v>
          </cell>
          <cell r="E218" t="str">
            <v xml:space="preserve">PRINCIPAL </v>
          </cell>
        </row>
        <row r="219">
          <cell r="A219">
            <v>530</v>
          </cell>
          <cell r="B219" t="str">
            <v>PRIVADO</v>
          </cell>
          <cell r="C219" t="str">
            <v>PRIVADO</v>
          </cell>
          <cell r="D219" t="str">
            <v>CORP. C.E RABY</v>
          </cell>
          <cell r="E219" t="str">
            <v xml:space="preserve">PRINCIPAL </v>
          </cell>
        </row>
        <row r="220">
          <cell r="A220">
            <v>534</v>
          </cell>
          <cell r="B220" t="str">
            <v>PRIVADO</v>
          </cell>
          <cell r="C220" t="str">
            <v>PRIVADO</v>
          </cell>
          <cell r="D220" t="str">
            <v>CORP. EDUC. LOS PEQUEÑOS SABIOS</v>
          </cell>
          <cell r="E220" t="str">
            <v xml:space="preserve">PRINCIPAL </v>
          </cell>
        </row>
        <row r="221">
          <cell r="A221">
            <v>537</v>
          </cell>
          <cell r="B221" t="str">
            <v>PRIVADO</v>
          </cell>
          <cell r="C221" t="str">
            <v>PRIVADO</v>
          </cell>
          <cell r="D221" t="str">
            <v>FUND. ED. JHON DEWEY ( ANTES FUND. INST. RONDA MAGICA)</v>
          </cell>
          <cell r="E221" t="str">
            <v xml:space="preserve">PRINCIPAL </v>
          </cell>
        </row>
        <row r="222">
          <cell r="A222">
            <v>544</v>
          </cell>
          <cell r="B222" t="str">
            <v>PRIVADO</v>
          </cell>
          <cell r="C222" t="str">
            <v>PRIVADO (CONTRATA 2021)</v>
          </cell>
          <cell r="D222" t="str">
            <v>FUNDACION INSTITUTO DE HABILITACION EL ROSARIO</v>
          </cell>
          <cell r="E222" t="str">
            <v xml:space="preserve">PRINCIPAL </v>
          </cell>
        </row>
        <row r="223">
          <cell r="A223">
            <v>562</v>
          </cell>
          <cell r="B223" t="str">
            <v>PRIVADO</v>
          </cell>
          <cell r="C223" t="str">
            <v>PRIVADO</v>
          </cell>
          <cell r="D223" t="str">
            <v>COL. BAUTISTA DIOS ES AMOR</v>
          </cell>
          <cell r="E223" t="str">
            <v xml:space="preserve">PRINCIPAL </v>
          </cell>
        </row>
        <row r="224">
          <cell r="A224">
            <v>564</v>
          </cell>
          <cell r="B224" t="str">
            <v>PRIVADO</v>
          </cell>
          <cell r="C224" t="str">
            <v>PRIVADO (CONTRATA 2021)</v>
          </cell>
          <cell r="D224" t="str">
            <v>INST.  EDUC. MI NUEVO HOGAR</v>
          </cell>
          <cell r="E224" t="str">
            <v xml:space="preserve">PRINCIPAL </v>
          </cell>
        </row>
        <row r="225">
          <cell r="A225">
            <v>569</v>
          </cell>
          <cell r="B225" t="str">
            <v>PRIVADO</v>
          </cell>
          <cell r="C225" t="str">
            <v>PRIVADO (CONTRATA 2021)</v>
          </cell>
          <cell r="D225" t="str">
            <v>INST. NUEVA LUZ DE ESPERANZA</v>
          </cell>
          <cell r="E225" t="str">
            <v xml:space="preserve">PRINCIPAL </v>
          </cell>
        </row>
        <row r="226">
          <cell r="A226">
            <v>574</v>
          </cell>
          <cell r="B226" t="str">
            <v>PRIVADO</v>
          </cell>
          <cell r="C226" t="str">
            <v>PRIVADO (CONTRATA 2021)</v>
          </cell>
          <cell r="D226" t="str">
            <v>CORP. C.E. COMUNITARIO AMOR A MI PATRIA</v>
          </cell>
          <cell r="E226" t="str">
            <v xml:space="preserve">PRINCIPAL </v>
          </cell>
        </row>
        <row r="227">
          <cell r="A227">
            <v>578</v>
          </cell>
          <cell r="B227" t="str">
            <v>PRIVADO</v>
          </cell>
          <cell r="C227" t="str">
            <v>PRIVADO</v>
          </cell>
          <cell r="D227" t="str">
            <v>COL. COMUNITARIO CAMINO DE LUZ Y ESPERANZA</v>
          </cell>
          <cell r="E227" t="str">
            <v xml:space="preserve">PRINCIPAL </v>
          </cell>
        </row>
        <row r="228">
          <cell r="A228">
            <v>581</v>
          </cell>
          <cell r="B228" t="str">
            <v>PRIVADO</v>
          </cell>
          <cell r="C228" t="str">
            <v>PRIVADO (CONTRATA 2021)</v>
          </cell>
          <cell r="D228" t="str">
            <v>C.E INTEGRAL APRENDER CON ALEGRIA</v>
          </cell>
          <cell r="E228" t="str">
            <v xml:space="preserve">PRINCIPAL </v>
          </cell>
        </row>
        <row r="229">
          <cell r="A229">
            <v>588</v>
          </cell>
          <cell r="B229" t="str">
            <v>PRIVADO</v>
          </cell>
          <cell r="C229" t="str">
            <v>PRIVADO (CONTRATA 2021)</v>
          </cell>
          <cell r="D229" t="str">
            <v>COL. MIXTO NUEVO PORVENIR</v>
          </cell>
          <cell r="E229" t="str">
            <v xml:space="preserve">PRINCIPAL </v>
          </cell>
        </row>
        <row r="230">
          <cell r="A230">
            <v>591</v>
          </cell>
          <cell r="B230" t="str">
            <v>PRIVADO</v>
          </cell>
          <cell r="C230" t="str">
            <v>PRIVADO</v>
          </cell>
          <cell r="D230" t="str">
            <v>INST. CENTRAL DE COLOMBIA PARA ADULTOS(ICCA)</v>
          </cell>
          <cell r="E230" t="str">
            <v xml:space="preserve">PRINCIPAL </v>
          </cell>
        </row>
        <row r="231">
          <cell r="A231">
            <v>602</v>
          </cell>
          <cell r="B231" t="str">
            <v>PRIVADO</v>
          </cell>
          <cell r="C231" t="str">
            <v>PRIVADO (CONTRATA 2021)</v>
          </cell>
          <cell r="D231" t="str">
            <v>CENT. EDUC. EDUCANDO PARA LA PAZ "CEDUPAZ"</v>
          </cell>
          <cell r="E231" t="str">
            <v xml:space="preserve">PRINCIPAL </v>
          </cell>
        </row>
        <row r="232">
          <cell r="A232">
            <v>610</v>
          </cell>
          <cell r="B232" t="str">
            <v>PRIVADO</v>
          </cell>
          <cell r="C232" t="str">
            <v>PRIVADO</v>
          </cell>
          <cell r="D232" t="str">
            <v>INST. SAN JUAN DE DIOS</v>
          </cell>
          <cell r="E232" t="str">
            <v xml:space="preserve">PRINCIPAL </v>
          </cell>
        </row>
        <row r="233">
          <cell r="A233">
            <v>614</v>
          </cell>
          <cell r="B233" t="str">
            <v>PRIVADO</v>
          </cell>
          <cell r="C233" t="str">
            <v>PRIVADO</v>
          </cell>
          <cell r="D233" t="str">
            <v>COL. BILINGUE DE CARTAGENA</v>
          </cell>
          <cell r="E233" t="str">
            <v xml:space="preserve">PRINCIPAL </v>
          </cell>
        </row>
        <row r="234">
          <cell r="A234">
            <v>615</v>
          </cell>
          <cell r="B234" t="str">
            <v>PRIVADO</v>
          </cell>
          <cell r="C234" t="str">
            <v>PRIVADO (CONTRATA 2021)</v>
          </cell>
          <cell r="D234" t="str">
            <v xml:space="preserve">CORP. CENTRO EDUCATIVO COMUNITARIO FUENTE DE VALORES </v>
          </cell>
          <cell r="E234" t="str">
            <v xml:space="preserve">PRINCIPAL </v>
          </cell>
        </row>
        <row r="235">
          <cell r="A235">
            <v>618</v>
          </cell>
          <cell r="B235" t="str">
            <v>PRIVADO</v>
          </cell>
          <cell r="C235" t="str">
            <v>PRIVADO</v>
          </cell>
          <cell r="D235" t="str">
            <v>JARD. INF.  LOS ANGELES (IE LOS ANGELES)</v>
          </cell>
          <cell r="E235" t="str">
            <v xml:space="preserve">PRINCIPAL </v>
          </cell>
        </row>
        <row r="236">
          <cell r="A236">
            <v>620</v>
          </cell>
          <cell r="B236" t="str">
            <v>PRIVADO</v>
          </cell>
          <cell r="C236" t="str">
            <v>PRIVADO (CONTRATA 2021)</v>
          </cell>
          <cell r="D236" t="str">
            <v>FUNDACION INSTITUCION EDUCATIVA FUNASER</v>
          </cell>
          <cell r="E236" t="str">
            <v xml:space="preserve">PRINCIPAL </v>
          </cell>
        </row>
        <row r="237">
          <cell r="A237">
            <v>621</v>
          </cell>
          <cell r="B237" t="str">
            <v>PRIVADO</v>
          </cell>
          <cell r="C237" t="str">
            <v>PRIVADO</v>
          </cell>
          <cell r="D237" t="str">
            <v>JARDIN INFANTIL MI PEQUEÑO ARTISTA</v>
          </cell>
          <cell r="E237" t="str">
            <v xml:space="preserve">PRINCIPAL </v>
          </cell>
        </row>
        <row r="238">
          <cell r="A238">
            <v>630</v>
          </cell>
          <cell r="B238" t="str">
            <v>PRIVADO</v>
          </cell>
          <cell r="C238" t="str">
            <v>PRIVADO (CONTRATA 2021)</v>
          </cell>
          <cell r="D238" t="str">
            <v>CORP. DE EDUCACION  ESPECIAL MENTE ACTIVA</v>
          </cell>
          <cell r="E238" t="str">
            <v xml:space="preserve">PRINCIPAL </v>
          </cell>
        </row>
        <row r="239">
          <cell r="A239">
            <v>637</v>
          </cell>
          <cell r="B239" t="str">
            <v>PRIVADO</v>
          </cell>
          <cell r="C239" t="str">
            <v>PRIVADO</v>
          </cell>
          <cell r="D239" t="str">
            <v>CENT. EDUC. ALBERTO JIMENEZ FUENTES (ANTES MI ABUELO Y</v>
          </cell>
          <cell r="E239" t="str">
            <v xml:space="preserve">PRINCIPAL </v>
          </cell>
        </row>
        <row r="240">
          <cell r="A240">
            <v>641</v>
          </cell>
          <cell r="B240" t="str">
            <v>PRIVADO</v>
          </cell>
          <cell r="C240" t="str">
            <v>PRIVADO</v>
          </cell>
          <cell r="D240" t="str">
            <v>INST.  REAL DEL CARIBE</v>
          </cell>
          <cell r="E240" t="str">
            <v xml:space="preserve">PRINCIPAL </v>
          </cell>
        </row>
        <row r="241">
          <cell r="A241">
            <v>652</v>
          </cell>
          <cell r="B241" t="str">
            <v>PRIVADO</v>
          </cell>
          <cell r="C241" t="str">
            <v>PRIVADO</v>
          </cell>
          <cell r="D241" t="str">
            <v>COL. JUAN PABLO II (C.E SONRISITAS)</v>
          </cell>
          <cell r="E241" t="str">
            <v xml:space="preserve">PRINCIPAL </v>
          </cell>
        </row>
        <row r="242">
          <cell r="A242">
            <v>654</v>
          </cell>
          <cell r="B242" t="str">
            <v>PRIVADO</v>
          </cell>
          <cell r="C242" t="str">
            <v>PRIVADO</v>
          </cell>
          <cell r="D242" t="str">
            <v>COL. DIOS ES AMOR -SEDE CARTAGENA</v>
          </cell>
          <cell r="E242" t="str">
            <v xml:space="preserve">PRINCIPAL </v>
          </cell>
        </row>
        <row r="243">
          <cell r="A243">
            <v>655</v>
          </cell>
          <cell r="B243" t="str">
            <v>PRIVADO</v>
          </cell>
          <cell r="C243" t="str">
            <v>PRIVADO</v>
          </cell>
          <cell r="D243" t="str">
            <v>COL. FERNANDO DE ARAGON DE CARTAGENA</v>
          </cell>
          <cell r="E243" t="str">
            <v xml:space="preserve">PRINCIPAL </v>
          </cell>
        </row>
        <row r="244">
          <cell r="A244">
            <v>680</v>
          </cell>
          <cell r="B244" t="str">
            <v>PRIVADO</v>
          </cell>
          <cell r="C244" t="str">
            <v>PRIVADO</v>
          </cell>
          <cell r="D244" t="str">
            <v>FUND. INST. MIXTO EL NAZARENO</v>
          </cell>
          <cell r="E244" t="str">
            <v xml:space="preserve">PRINCIPAL </v>
          </cell>
        </row>
        <row r="245">
          <cell r="A245">
            <v>721</v>
          </cell>
          <cell r="B245" t="str">
            <v>PRIVADO</v>
          </cell>
          <cell r="C245" t="str">
            <v>PRIVADO</v>
          </cell>
          <cell r="D245" t="str">
            <v>I.E COMUNITARIA LIRIO DE LOS VALLES</v>
          </cell>
          <cell r="E245" t="str">
            <v xml:space="preserve">PRINCIPAL </v>
          </cell>
        </row>
        <row r="246">
          <cell r="A246">
            <v>722</v>
          </cell>
          <cell r="B246" t="str">
            <v>PRIVADO</v>
          </cell>
          <cell r="C246" t="str">
            <v>PRIVADO</v>
          </cell>
          <cell r="D246" t="str">
            <v>COL. DE BACHILLERATO DEL LITORAL, CODEBOL LTDA</v>
          </cell>
          <cell r="E246" t="str">
            <v xml:space="preserve">PRINCIPAL </v>
          </cell>
        </row>
        <row r="247">
          <cell r="A247">
            <v>731</v>
          </cell>
          <cell r="B247" t="str">
            <v>PRIVADO</v>
          </cell>
          <cell r="C247" t="str">
            <v>PRIVADO</v>
          </cell>
          <cell r="D247" t="str">
            <v>CORP. INST. EDUCA.CARLOS ORTIZ SANCHEZ</v>
          </cell>
          <cell r="E247" t="str">
            <v xml:space="preserve">PRINCIPAL </v>
          </cell>
        </row>
        <row r="248">
          <cell r="A248">
            <v>743</v>
          </cell>
          <cell r="B248" t="str">
            <v>PRIVADO</v>
          </cell>
          <cell r="C248" t="str">
            <v>PRIVADO</v>
          </cell>
          <cell r="D248" t="str">
            <v>INST. MIXTO FREINET</v>
          </cell>
          <cell r="E248" t="str">
            <v xml:space="preserve">PRINCIPAL </v>
          </cell>
        </row>
        <row r="249">
          <cell r="A249">
            <v>748</v>
          </cell>
          <cell r="B249" t="str">
            <v>PRIVADO</v>
          </cell>
          <cell r="C249" t="str">
            <v>PRIVADO</v>
          </cell>
          <cell r="D249" t="str">
            <v>GORETTI SCHOOL</v>
          </cell>
          <cell r="E249" t="str">
            <v xml:space="preserve">PRINCIPAL </v>
          </cell>
        </row>
        <row r="250">
          <cell r="A250">
            <v>789</v>
          </cell>
          <cell r="B250" t="str">
            <v>PRIVADO</v>
          </cell>
          <cell r="C250" t="str">
            <v>PRIVADO</v>
          </cell>
          <cell r="D250" t="str">
            <v>GIMN. BILINGÜE ALTAMAR DE CARTAGENA</v>
          </cell>
          <cell r="E250" t="str">
            <v xml:space="preserve">PRINCIPAL </v>
          </cell>
        </row>
        <row r="251">
          <cell r="A251">
            <v>790</v>
          </cell>
          <cell r="B251" t="str">
            <v>PRIVADO</v>
          </cell>
          <cell r="C251" t="str">
            <v>PRIVADO</v>
          </cell>
          <cell r="D251" t="str">
            <v>C.E MUNDO DEL SABER</v>
          </cell>
          <cell r="E251" t="str">
            <v xml:space="preserve">PRINCIPAL </v>
          </cell>
        </row>
        <row r="252">
          <cell r="A252">
            <v>794</v>
          </cell>
          <cell r="B252" t="str">
            <v>PRIVADO</v>
          </cell>
          <cell r="C252" t="str">
            <v>PRIVADO</v>
          </cell>
          <cell r="D252" t="str">
            <v>INST. EDUC 1 DE MAYO</v>
          </cell>
          <cell r="E252" t="str">
            <v xml:space="preserve">PRINCIPAL </v>
          </cell>
        </row>
        <row r="253">
          <cell r="A253">
            <v>798</v>
          </cell>
          <cell r="B253" t="str">
            <v>PRIVADO</v>
          </cell>
          <cell r="C253" t="str">
            <v>PRIVADO</v>
          </cell>
          <cell r="D253" t="str">
            <v>JARD. INF CHISPITAS MAGICAS (INST. EDUC. HERMANA ALICIA ALVAREZ)</v>
          </cell>
          <cell r="E253" t="str">
            <v xml:space="preserve">PRINCIPAL </v>
          </cell>
        </row>
        <row r="254">
          <cell r="A254">
            <v>801</v>
          </cell>
          <cell r="B254" t="str">
            <v>PRIVADO</v>
          </cell>
          <cell r="C254" t="str">
            <v>PRIVADO</v>
          </cell>
          <cell r="D254" t="str">
            <v>INST. MI ABCDARIO</v>
          </cell>
          <cell r="E254" t="str">
            <v xml:space="preserve">PRINCIPAL </v>
          </cell>
        </row>
        <row r="255">
          <cell r="A255">
            <v>806</v>
          </cell>
          <cell r="B255" t="str">
            <v>PRIVADO</v>
          </cell>
          <cell r="C255" t="str">
            <v>PRIVADO</v>
          </cell>
          <cell r="D255" t="str">
            <v>CORP. BEVERLY HILLS</v>
          </cell>
          <cell r="E255" t="str">
            <v xml:space="preserve">PRINCIPAL </v>
          </cell>
        </row>
        <row r="256">
          <cell r="A256">
            <v>809</v>
          </cell>
          <cell r="B256" t="str">
            <v>PRIVADO</v>
          </cell>
          <cell r="C256" t="str">
            <v>PRIVADO</v>
          </cell>
          <cell r="D256" t="str">
            <v>INST. SIGMUND FREUD       (C.INF LOS PEQUEÑOS SABIOS)</v>
          </cell>
          <cell r="E256" t="str">
            <v xml:space="preserve">PRINCIPAL </v>
          </cell>
        </row>
        <row r="257">
          <cell r="A257">
            <v>812</v>
          </cell>
          <cell r="B257" t="str">
            <v>PRIVADO</v>
          </cell>
          <cell r="C257" t="str">
            <v>PRIVADO</v>
          </cell>
          <cell r="D257" t="str">
            <v>CENT. EDUC. INDIA CATALINA</v>
          </cell>
          <cell r="E257" t="str">
            <v xml:space="preserve">PRINCIPAL </v>
          </cell>
        </row>
        <row r="258">
          <cell r="A258">
            <v>816</v>
          </cell>
          <cell r="B258" t="str">
            <v>PRIVADO</v>
          </cell>
          <cell r="C258" t="str">
            <v>PRIVADO</v>
          </cell>
          <cell r="D258" t="str">
            <v>COLEGIO PITAGORAS -(JARD. INF. Y GUARDERIA MIS TAREAS )</v>
          </cell>
          <cell r="E258" t="str">
            <v xml:space="preserve">PRINCIPAL </v>
          </cell>
        </row>
        <row r="259">
          <cell r="A259">
            <v>819</v>
          </cell>
          <cell r="B259" t="str">
            <v>PRIVADO</v>
          </cell>
          <cell r="C259" t="str">
            <v>PRIVADO</v>
          </cell>
          <cell r="D259" t="str">
            <v>CENT. EDUC. INTEGRAL MODERNO</v>
          </cell>
          <cell r="E259" t="str">
            <v xml:space="preserve">PRINCIPAL </v>
          </cell>
        </row>
        <row r="260">
          <cell r="A260">
            <v>820</v>
          </cell>
          <cell r="B260" t="str">
            <v>PRIVADO</v>
          </cell>
          <cell r="C260" t="str">
            <v>PRIVADO</v>
          </cell>
          <cell r="D260" t="str">
            <v>INST. MI PRIMERA ESTACION</v>
          </cell>
          <cell r="E260" t="str">
            <v xml:space="preserve">PRINCIPAL </v>
          </cell>
        </row>
        <row r="261">
          <cell r="A261">
            <v>822</v>
          </cell>
          <cell r="B261" t="str">
            <v>PRIVADO</v>
          </cell>
          <cell r="C261" t="str">
            <v>PRIVADO</v>
          </cell>
          <cell r="D261" t="str">
            <v>INST. EDUC. CAMINO AL SABER</v>
          </cell>
          <cell r="E261" t="str">
            <v xml:space="preserve">PRINCIPAL </v>
          </cell>
        </row>
        <row r="262">
          <cell r="A262">
            <v>825</v>
          </cell>
          <cell r="B262" t="str">
            <v>PRIVADO</v>
          </cell>
          <cell r="C262" t="str">
            <v>PRIVADO</v>
          </cell>
          <cell r="D262" t="str">
            <v>CENT. EDUC. SANTA CLARA</v>
          </cell>
          <cell r="E262" t="str">
            <v xml:space="preserve">PRINCIPAL </v>
          </cell>
        </row>
        <row r="263">
          <cell r="A263">
            <v>834</v>
          </cell>
          <cell r="B263" t="str">
            <v>PRIVADO</v>
          </cell>
          <cell r="C263" t="str">
            <v>PRIVADO</v>
          </cell>
          <cell r="D263" t="str">
            <v>INSTITUTO EDUCATIVO MUNDO HACIA EL FUTURO</v>
          </cell>
          <cell r="E263" t="str">
            <v xml:space="preserve">PRINCIPAL </v>
          </cell>
        </row>
        <row r="264">
          <cell r="A264">
            <v>836</v>
          </cell>
          <cell r="B264" t="str">
            <v>PRIVADO</v>
          </cell>
          <cell r="C264" t="str">
            <v>PRIVADO</v>
          </cell>
          <cell r="D264" t="str">
            <v>INSTITUTO EDUCATIVO SANTA LUCIA</v>
          </cell>
          <cell r="E264" t="str">
            <v xml:space="preserve">PRINCIPAL </v>
          </cell>
        </row>
        <row r="265">
          <cell r="A265">
            <v>837</v>
          </cell>
          <cell r="B265" t="str">
            <v>PRIVADO</v>
          </cell>
          <cell r="C265" t="str">
            <v>PRIVADO</v>
          </cell>
          <cell r="D265" t="str">
            <v>COLEGIO INFANTIL INICIOS DEL ARCO IRIS</v>
          </cell>
          <cell r="E265" t="str">
            <v xml:space="preserve">PRINCIPAL </v>
          </cell>
        </row>
        <row r="266">
          <cell r="A266">
            <v>838</v>
          </cell>
          <cell r="B266" t="str">
            <v>PRIVADO</v>
          </cell>
          <cell r="C266" t="str">
            <v>PRIVADO</v>
          </cell>
          <cell r="D266" t="str">
            <v>COLEGIO SANTISIMA TRINIDAD</v>
          </cell>
          <cell r="E266" t="str">
            <v xml:space="preserve">PRINCIPAL </v>
          </cell>
        </row>
        <row r="267">
          <cell r="A267">
            <v>841</v>
          </cell>
          <cell r="B267" t="str">
            <v>PRIVADO</v>
          </cell>
          <cell r="C267" t="str">
            <v>PRIVADO</v>
          </cell>
          <cell r="D267" t="str">
            <v>INST EDUCATIVO TECNOCIENCIA REGION CARIBE</v>
          </cell>
          <cell r="E267" t="str">
            <v xml:space="preserve">PRINCIPAL </v>
          </cell>
        </row>
        <row r="268">
          <cell r="A268">
            <v>843</v>
          </cell>
          <cell r="B268" t="str">
            <v>PRIVADO</v>
          </cell>
          <cell r="C268" t="str">
            <v>PRIVADO</v>
          </cell>
          <cell r="D268" t="str">
            <v>CORP. EDUC. PARQUE DE LOS NIÑOS</v>
          </cell>
          <cell r="E268" t="str">
            <v xml:space="preserve">PRINCIPAL </v>
          </cell>
        </row>
        <row r="269">
          <cell r="A269">
            <v>847</v>
          </cell>
          <cell r="B269" t="str">
            <v>PRIVADO</v>
          </cell>
          <cell r="C269" t="str">
            <v>PRIVADO</v>
          </cell>
          <cell r="D269" t="str">
            <v>COLEGIO ACADEMICO Y TECNICO JOSE MARIA GARCIA DE TOLEDO</v>
          </cell>
          <cell r="E269" t="str">
            <v xml:space="preserve">PRINCIPAL </v>
          </cell>
        </row>
        <row r="270">
          <cell r="A270">
            <v>849</v>
          </cell>
          <cell r="B270" t="str">
            <v>PRIVADO</v>
          </cell>
          <cell r="C270" t="str">
            <v>PRIVADO</v>
          </cell>
          <cell r="D270" t="str">
            <v>INSTITUTO EL MANANTIAL</v>
          </cell>
          <cell r="E270" t="str">
            <v xml:space="preserve">PRINCIPAL </v>
          </cell>
        </row>
        <row r="271">
          <cell r="A271">
            <v>850</v>
          </cell>
          <cell r="B271" t="str">
            <v>PRIVADO</v>
          </cell>
          <cell r="C271" t="str">
            <v>PRIVADO</v>
          </cell>
          <cell r="D271" t="str">
            <v>GIMNASIO AMERICANO HOWARD GARDNER</v>
          </cell>
          <cell r="E271" t="str">
            <v xml:space="preserve">PRINCIPAL </v>
          </cell>
        </row>
        <row r="272">
          <cell r="A272">
            <v>851</v>
          </cell>
          <cell r="B272" t="str">
            <v>PRIVADO</v>
          </cell>
          <cell r="C272" t="str">
            <v>PRIVADO</v>
          </cell>
          <cell r="D272" t="str">
            <v>ASPAEN GIMN. CARTAGENA(ANTIGUO COL. UBICADO EN TURBACO)</v>
          </cell>
          <cell r="E272" t="str">
            <v xml:space="preserve">PRINCIPAL </v>
          </cell>
        </row>
        <row r="273">
          <cell r="A273">
            <v>854</v>
          </cell>
          <cell r="B273" t="str">
            <v>PRIVADO</v>
          </cell>
          <cell r="C273" t="str">
            <v>PRIVADO (CONTRATA 2021)</v>
          </cell>
          <cell r="D273" t="str">
            <v>COLEGIO MANOS CREATIVAS</v>
          </cell>
          <cell r="E273" t="str">
            <v xml:space="preserve">PRINCIPAL </v>
          </cell>
        </row>
        <row r="274">
          <cell r="A274">
            <v>855</v>
          </cell>
          <cell r="B274" t="str">
            <v>PRIVADO</v>
          </cell>
          <cell r="C274" t="str">
            <v>PRIVADO</v>
          </cell>
          <cell r="D274" t="str">
            <v>INSTITUTO INFANTIL LOS CISNES</v>
          </cell>
          <cell r="E274" t="str">
            <v xml:space="preserve">PRINCIPAL </v>
          </cell>
        </row>
        <row r="275">
          <cell r="A275">
            <v>860</v>
          </cell>
          <cell r="B275" t="str">
            <v>PRIVADO</v>
          </cell>
          <cell r="C275" t="str">
            <v>PRIVADO</v>
          </cell>
          <cell r="D275" t="str">
            <v>CORPORACION EDUCATIVA CONSTRUYENDO SUEÑOS</v>
          </cell>
          <cell r="E275" t="str">
            <v xml:space="preserve">PRINCIPAL </v>
          </cell>
        </row>
        <row r="276">
          <cell r="A276">
            <v>862</v>
          </cell>
          <cell r="B276" t="str">
            <v>PRIVADO</v>
          </cell>
          <cell r="C276" t="str">
            <v>PRIVADO</v>
          </cell>
          <cell r="D276" t="str">
            <v>GIMNASIO INTEGRAL CYGNI DE CARTAGENA</v>
          </cell>
          <cell r="E276" t="str">
            <v xml:space="preserve">PRINCIPAL </v>
          </cell>
        </row>
        <row r="277">
          <cell r="A277">
            <v>863</v>
          </cell>
          <cell r="B277" t="str">
            <v>PRIVADO</v>
          </cell>
          <cell r="C277" t="str">
            <v>PRIVADO</v>
          </cell>
          <cell r="D277" t="str">
            <v>COL GENERACION XXI</v>
          </cell>
          <cell r="E277" t="str">
            <v xml:space="preserve">PRINCIPAL </v>
          </cell>
        </row>
        <row r="278">
          <cell r="A278">
            <v>867</v>
          </cell>
          <cell r="B278" t="str">
            <v>PRIVADO</v>
          </cell>
          <cell r="C278" t="str">
            <v>PRIVADO</v>
          </cell>
          <cell r="D278" t="str">
            <v>CENTRO EDUCATIVO EL MANANTIAL</v>
          </cell>
          <cell r="E278" t="str">
            <v xml:space="preserve">PRINCIPAL </v>
          </cell>
        </row>
        <row r="279">
          <cell r="A279">
            <v>868</v>
          </cell>
          <cell r="B279" t="str">
            <v>PRIVADO</v>
          </cell>
          <cell r="C279" t="str">
            <v>PRIVADO</v>
          </cell>
          <cell r="D279" t="str">
            <v>CORPORACION EDUCATIVA INSTITUTO PITALUA</v>
          </cell>
          <cell r="E279" t="str">
            <v xml:space="preserve">PRINCIPAL </v>
          </cell>
        </row>
        <row r="280">
          <cell r="A280">
            <v>869</v>
          </cell>
          <cell r="B280" t="str">
            <v>PRIVADO</v>
          </cell>
          <cell r="C280" t="str">
            <v>PRIVADO</v>
          </cell>
          <cell r="D280" t="str">
            <v>GIMNASIO CREATIVO NIÑOS SABIOS</v>
          </cell>
          <cell r="E280" t="str">
            <v xml:space="preserve">PRINCIPAL </v>
          </cell>
        </row>
        <row r="281">
          <cell r="A281">
            <v>872</v>
          </cell>
          <cell r="B281" t="str">
            <v>PRIVADO</v>
          </cell>
          <cell r="C281" t="str">
            <v>PRIVADO</v>
          </cell>
          <cell r="D281" t="str">
            <v>INSTITUTO EDUCATIVO PEDRO CALDERON DE LA BARCA</v>
          </cell>
          <cell r="E281" t="str">
            <v xml:space="preserve">PRINCIPAL </v>
          </cell>
        </row>
        <row r="282">
          <cell r="A282">
            <v>874</v>
          </cell>
          <cell r="B282" t="str">
            <v>PRIVADO</v>
          </cell>
          <cell r="C282" t="str">
            <v>PRIVADO</v>
          </cell>
          <cell r="D282" t="str">
            <v>CORPORACION EDUCATIVA JOSEPH WILSON SWAN</v>
          </cell>
          <cell r="E282" t="str">
            <v xml:space="preserve">PRINCIPAL </v>
          </cell>
        </row>
        <row r="283">
          <cell r="A283">
            <v>875</v>
          </cell>
          <cell r="B283" t="str">
            <v>PRIVADO</v>
          </cell>
          <cell r="C283" t="str">
            <v>PRIVADO</v>
          </cell>
          <cell r="D283" t="str">
            <v xml:space="preserve">CORPORACION EDUCATIVA INSTITUTO EDUCATIVO SAN JUAN EUDES </v>
          </cell>
          <cell r="E283" t="str">
            <v xml:space="preserve">PRINCIPAL </v>
          </cell>
        </row>
        <row r="284">
          <cell r="A284">
            <v>876</v>
          </cell>
          <cell r="B284" t="str">
            <v>PRIVADO</v>
          </cell>
          <cell r="C284" t="str">
            <v>PRIVADO</v>
          </cell>
          <cell r="D284" t="str">
            <v>JARDIN INFANTIL PANIKER</v>
          </cell>
          <cell r="E284" t="str">
            <v xml:space="preserve">PRINCIPAL </v>
          </cell>
        </row>
        <row r="285">
          <cell r="A285">
            <v>877</v>
          </cell>
          <cell r="B285" t="str">
            <v>PRIVADO</v>
          </cell>
          <cell r="C285" t="str">
            <v>PRIVADO</v>
          </cell>
          <cell r="D285" t="str">
            <v>INSTITUTO EDUCATIVO MANOS QUE LEVANTAN</v>
          </cell>
          <cell r="E285" t="str">
            <v xml:space="preserve">PRINCIPAL </v>
          </cell>
        </row>
        <row r="286">
          <cell r="A286">
            <v>878</v>
          </cell>
          <cell r="B286" t="str">
            <v>PRIVADO</v>
          </cell>
          <cell r="C286" t="str">
            <v>PRIVADO</v>
          </cell>
          <cell r="D286" t="str">
            <v xml:space="preserve">CENTRO EDUCATIVO DESCUBRIENDO TALENTO </v>
          </cell>
          <cell r="E286" t="str">
            <v xml:space="preserve">PRINCIPAL </v>
          </cell>
        </row>
        <row r="287">
          <cell r="A287">
            <v>879</v>
          </cell>
          <cell r="B287" t="str">
            <v>PRIVADO</v>
          </cell>
          <cell r="C287" t="str">
            <v>PRIVADO</v>
          </cell>
          <cell r="D287" t="str">
            <v>ESCUELA LA ALEGRIA DE APRENDER JUGANDO</v>
          </cell>
          <cell r="E287" t="str">
            <v xml:space="preserve">PRINCIPAL </v>
          </cell>
        </row>
        <row r="288">
          <cell r="A288">
            <v>881</v>
          </cell>
          <cell r="B288" t="str">
            <v>PRIVADO</v>
          </cell>
          <cell r="C288" t="str">
            <v>PRIVADO</v>
          </cell>
          <cell r="D288" t="str">
            <v>I.E COLEGIO CRISTIANO BERAKAH</v>
          </cell>
          <cell r="E288" t="str">
            <v xml:space="preserve">PRINCIPAL </v>
          </cell>
        </row>
        <row r="289">
          <cell r="A289">
            <v>883</v>
          </cell>
          <cell r="B289" t="str">
            <v>PRIVADO</v>
          </cell>
          <cell r="C289" t="str">
            <v>PRIVADO</v>
          </cell>
          <cell r="D289" t="str">
            <v>COLEGIO GIMNASIO MUNDO DE COLORES</v>
          </cell>
          <cell r="E289" t="str">
            <v xml:space="preserve">PRINCIPAL </v>
          </cell>
        </row>
        <row r="290">
          <cell r="A290">
            <v>884</v>
          </cell>
          <cell r="B290" t="str">
            <v>PRIVADO</v>
          </cell>
          <cell r="C290" t="str">
            <v>PRIVADO</v>
          </cell>
          <cell r="D290" t="str">
            <v>COLEGIO PABLO HOFF</v>
          </cell>
          <cell r="E290" t="str">
            <v xml:space="preserve">PRINCIPAL </v>
          </cell>
        </row>
        <row r="291">
          <cell r="A291">
            <v>885</v>
          </cell>
          <cell r="B291" t="str">
            <v>PRIVADO</v>
          </cell>
          <cell r="C291" t="str">
            <v>PRIVADO</v>
          </cell>
          <cell r="D291" t="str">
            <v>GIMNASIO REAL DE LA SABIDURIA</v>
          </cell>
          <cell r="E291" t="str">
            <v xml:space="preserve">PRINCIPAL </v>
          </cell>
        </row>
        <row r="292">
          <cell r="A292">
            <v>888</v>
          </cell>
          <cell r="B292" t="str">
            <v>PRIVADO</v>
          </cell>
          <cell r="C292" t="str">
            <v>PRIVADO</v>
          </cell>
          <cell r="D292" t="str">
            <v>JARDIN INFANTIL Y CENTRO DE ESTIMULACION MIS PRIMEROS PASOS</v>
          </cell>
          <cell r="E292" t="str">
            <v xml:space="preserve">PRINCIPAL </v>
          </cell>
        </row>
        <row r="293">
          <cell r="A293">
            <v>889</v>
          </cell>
          <cell r="B293" t="str">
            <v>PRIVADO</v>
          </cell>
          <cell r="C293" t="str">
            <v>PRIVADO</v>
          </cell>
          <cell r="D293" t="str">
            <v>CENTRO EDUCATIVO ANDALUCIA</v>
          </cell>
          <cell r="E293" t="str">
            <v xml:space="preserve">PRINCIPAL </v>
          </cell>
        </row>
        <row r="294">
          <cell r="A294">
            <v>891</v>
          </cell>
          <cell r="B294" t="str">
            <v>PRIVADO</v>
          </cell>
          <cell r="C294" t="str">
            <v>PRIVADO</v>
          </cell>
          <cell r="D294" t="str">
            <v xml:space="preserve">INSTITUTO EDUCATIVO HERMANOS EN CRISTO	</v>
          </cell>
          <cell r="E294" t="str">
            <v xml:space="preserve">PRINCIPAL </v>
          </cell>
        </row>
        <row r="295">
          <cell r="A295">
            <v>904</v>
          </cell>
          <cell r="B295" t="str">
            <v>PRIVADO</v>
          </cell>
          <cell r="C295" t="str">
            <v>PRIVADO</v>
          </cell>
          <cell r="D295" t="str">
            <v>CORPORACION ESCUELA TALLER DIVERTIARTE FOLCKORE</v>
          </cell>
          <cell r="E295" t="str">
            <v xml:space="preserve">PRINCIPAL </v>
          </cell>
        </row>
        <row r="296">
          <cell r="A296">
            <v>905</v>
          </cell>
          <cell r="B296" t="str">
            <v>PRIVADO</v>
          </cell>
          <cell r="C296" t="str">
            <v>PRIVADO</v>
          </cell>
          <cell r="D296" t="str">
            <v>INSTITUTO CARL ROS</v>
          </cell>
          <cell r="E296" t="str">
            <v xml:space="preserve">PRINCIPAL </v>
          </cell>
        </row>
        <row r="297">
          <cell r="A297">
            <v>906</v>
          </cell>
          <cell r="B297" t="str">
            <v>PRIVADO</v>
          </cell>
          <cell r="C297" t="str">
            <v>PRIVADO</v>
          </cell>
          <cell r="D297" t="str">
            <v>GIMNASIO FRANCESCO TONUCCI</v>
          </cell>
          <cell r="E297" t="str">
            <v xml:space="preserve">PRINCIPAL </v>
          </cell>
        </row>
        <row r="298">
          <cell r="A298">
            <v>908</v>
          </cell>
          <cell r="B298" t="str">
            <v>PRIVADO</v>
          </cell>
          <cell r="C298" t="str">
            <v>PRIVADO</v>
          </cell>
          <cell r="D298" t="str">
            <v>INSTITUTO EDUCATIVO HUELLITAS INTERNATIONAL SCHOOL</v>
          </cell>
          <cell r="E298" t="str">
            <v xml:space="preserve">PRINCIPAL </v>
          </cell>
        </row>
        <row r="299">
          <cell r="A299">
            <v>911</v>
          </cell>
          <cell r="B299" t="str">
            <v>PRIVADO</v>
          </cell>
          <cell r="C299" t="str">
            <v>PRIVADO</v>
          </cell>
          <cell r="D299" t="str">
            <v>COLEGIO TERRA NOVA</v>
          </cell>
          <cell r="E299" t="str">
            <v xml:space="preserve">PRINCIPAL </v>
          </cell>
        </row>
        <row r="300">
          <cell r="A300">
            <v>912</v>
          </cell>
          <cell r="B300" t="str">
            <v>PRIVADO</v>
          </cell>
          <cell r="C300" t="str">
            <v>PRIVADO</v>
          </cell>
          <cell r="D300" t="str">
            <v>CENTRO EDUCATIVO PESCADOR DE LETRAS</v>
          </cell>
          <cell r="E300" t="str">
            <v xml:space="preserve">PRINCIPAL </v>
          </cell>
        </row>
        <row r="301">
          <cell r="A301">
            <v>913</v>
          </cell>
          <cell r="B301" t="str">
            <v>PRIVADO</v>
          </cell>
          <cell r="C301" t="str">
            <v>PRIVADO</v>
          </cell>
          <cell r="D301" t="str">
            <v>GIMNASIO AMERICANO SUMMERHILL</v>
          </cell>
          <cell r="E301" t="str">
            <v xml:space="preserve">PRINCIPAL </v>
          </cell>
        </row>
        <row r="302">
          <cell r="A302">
            <v>916</v>
          </cell>
          <cell r="B302" t="str">
            <v>PRIVADO</v>
          </cell>
          <cell r="C302" t="str">
            <v>PRIVADO</v>
          </cell>
          <cell r="D302" t="str">
            <v>GIMNASIO LOS ANGELES CARTAGENA</v>
          </cell>
          <cell r="E302" t="str">
            <v xml:space="preserve">PRINCIPAL </v>
          </cell>
        </row>
        <row r="303">
          <cell r="A303">
            <v>918</v>
          </cell>
          <cell r="B303" t="str">
            <v>PRIVADO</v>
          </cell>
          <cell r="C303" t="str">
            <v>PRIVADO</v>
          </cell>
          <cell r="D303" t="str">
            <v>JARDIN INFANTIL DIVINA SABIDURIA</v>
          </cell>
          <cell r="E303" t="str">
            <v xml:space="preserve">PRINCIPAL </v>
          </cell>
        </row>
        <row r="304">
          <cell r="A304">
            <v>919</v>
          </cell>
          <cell r="B304" t="str">
            <v>PRIVADO</v>
          </cell>
          <cell r="C304" t="str">
            <v>PRIVADO</v>
          </cell>
          <cell r="D304" t="str">
            <v>INSTITUTO EDUCATIVO NUEVA LUZ</v>
          </cell>
          <cell r="E304" t="str">
            <v xml:space="preserve">PRINCIPAL </v>
          </cell>
        </row>
        <row r="305">
          <cell r="A305">
            <v>920</v>
          </cell>
          <cell r="B305" t="str">
            <v>PRIVADO</v>
          </cell>
          <cell r="C305" t="str">
            <v>PRIVADO</v>
          </cell>
          <cell r="D305" t="str">
            <v>CENTRO DE APRENDIZAJE DESPERTANDO TALENTOS</v>
          </cell>
          <cell r="E305" t="str">
            <v xml:space="preserve">PRINCIPAL </v>
          </cell>
        </row>
        <row r="306">
          <cell r="A306">
            <v>921</v>
          </cell>
          <cell r="B306" t="str">
            <v>PRIVADO</v>
          </cell>
          <cell r="C306" t="str">
            <v>PRIVADO</v>
          </cell>
          <cell r="D306" t="str">
            <v>CENTRO EDUCATIVO DE BAYUNCA CEINAB</v>
          </cell>
          <cell r="E306" t="str">
            <v xml:space="preserve">PRINCIPAL </v>
          </cell>
        </row>
        <row r="307">
          <cell r="A307">
            <v>922</v>
          </cell>
          <cell r="B307" t="str">
            <v>PRIVADO</v>
          </cell>
          <cell r="C307" t="str">
            <v>PRIVADO</v>
          </cell>
          <cell r="D307" t="str">
            <v>GIMNASIO CHAMBERI</v>
          </cell>
          <cell r="E307" t="str">
            <v xml:space="preserve">PRINCIPAL </v>
          </cell>
        </row>
        <row r="308">
          <cell r="A308">
            <v>925</v>
          </cell>
          <cell r="B308" t="str">
            <v>PRIVADO</v>
          </cell>
          <cell r="C308" t="str">
            <v>PRIVADO (CONTRATA 2021)</v>
          </cell>
          <cell r="D308" t="str">
            <v>INSTITUTO DE EDUCACION INTEGRAL IDI</v>
          </cell>
          <cell r="E308" t="str">
            <v xml:space="preserve">PRINCIPAL </v>
          </cell>
        </row>
        <row r="309">
          <cell r="A309">
            <v>926</v>
          </cell>
          <cell r="B309" t="str">
            <v>PRIVADO</v>
          </cell>
          <cell r="C309" t="str">
            <v>PRIVADO</v>
          </cell>
          <cell r="D309" t="str">
            <v>INST. BLANCA NIEVES</v>
          </cell>
          <cell r="E309" t="str">
            <v xml:space="preserve">PRINCIPAL </v>
          </cell>
        </row>
        <row r="310">
          <cell r="A310">
            <v>927</v>
          </cell>
          <cell r="B310" t="str">
            <v>PRIVADO</v>
          </cell>
          <cell r="C310" t="str">
            <v>PRIVADO</v>
          </cell>
          <cell r="D310" t="str">
            <v>FUNDACION INSTITUTO COLOMBIA</v>
          </cell>
          <cell r="E310" t="str">
            <v xml:space="preserve">PRINCIPAL </v>
          </cell>
        </row>
        <row r="311">
          <cell r="A311">
            <v>928</v>
          </cell>
          <cell r="B311" t="str">
            <v>PRIVADO</v>
          </cell>
          <cell r="C311" t="str">
            <v>PRIVADO</v>
          </cell>
          <cell r="D311" t="str">
            <v>INSTITUTO CRISTOCENTRICO DEL CARIBE</v>
          </cell>
          <cell r="E311" t="str">
            <v xml:space="preserve">PRINCIPAL </v>
          </cell>
        </row>
        <row r="312">
          <cell r="A312">
            <v>929</v>
          </cell>
          <cell r="B312" t="str">
            <v>PRIVADO</v>
          </cell>
          <cell r="C312" t="str">
            <v>PRIVADO</v>
          </cell>
          <cell r="D312" t="str">
            <v>CENTRO EDUCATIVO AMOR A COLOMBIA</v>
          </cell>
          <cell r="E312" t="str">
            <v xml:space="preserve">PRINCIPAL </v>
          </cell>
        </row>
        <row r="313">
          <cell r="A313">
            <v>930</v>
          </cell>
          <cell r="B313" t="str">
            <v>PRIVADO</v>
          </cell>
          <cell r="C313" t="str">
            <v>PRIVADO</v>
          </cell>
          <cell r="D313" t="str">
            <v>CENTRO EDUCATIVO SHALOM</v>
          </cell>
          <cell r="E313" t="str">
            <v xml:space="preserve">PRINCIPAL </v>
          </cell>
        </row>
        <row r="314">
          <cell r="A314">
            <v>931</v>
          </cell>
          <cell r="B314" t="str">
            <v>PRIVADO</v>
          </cell>
          <cell r="C314" t="str">
            <v>PRIVADO</v>
          </cell>
          <cell r="D314" t="str">
            <v>INSTITUTO DAVID SANCHEZ JULIAO</v>
          </cell>
          <cell r="E314" t="str">
            <v xml:space="preserve">PRINCIPAL </v>
          </cell>
        </row>
        <row r="315">
          <cell r="A315">
            <v>932</v>
          </cell>
          <cell r="B315" t="str">
            <v>PRIVADO</v>
          </cell>
          <cell r="C315" t="str">
            <v>PRIVADO</v>
          </cell>
          <cell r="D315" t="str">
            <v>INSTITUTO EDUCATIVO VILLA DEL CIELO</v>
          </cell>
          <cell r="E315" t="str">
            <v xml:space="preserve">PRINCIPAL </v>
          </cell>
        </row>
        <row r="316">
          <cell r="A316">
            <v>933</v>
          </cell>
          <cell r="B316" t="str">
            <v>PRIVADO</v>
          </cell>
          <cell r="C316" t="str">
            <v>PRIVADO</v>
          </cell>
          <cell r="D316" t="str">
            <v>CENTRO DE DESARROLLO INTEGRAL MANITOS CREATIVAS</v>
          </cell>
          <cell r="E316" t="str">
            <v xml:space="preserve">PRINCIPAL </v>
          </cell>
        </row>
        <row r="317">
          <cell r="A317">
            <v>934</v>
          </cell>
          <cell r="B317" t="str">
            <v>PRIVADO</v>
          </cell>
          <cell r="C317" t="str">
            <v>PRIVADO</v>
          </cell>
          <cell r="D317" t="str">
            <v>INSTITUTO EDUCATIVO LINDO AMANECER</v>
          </cell>
          <cell r="E317" t="str">
            <v xml:space="preserve">PRINCIPAL </v>
          </cell>
        </row>
        <row r="318">
          <cell r="A318">
            <v>935</v>
          </cell>
          <cell r="B318" t="str">
            <v>PRIVADO</v>
          </cell>
          <cell r="C318" t="str">
            <v>PRIVADO</v>
          </cell>
          <cell r="D318" t="str">
            <v>CORPORACION EDUCATIVA GIMNASIO DAVID AUSUBEL</v>
          </cell>
          <cell r="E318" t="str">
            <v xml:space="preserve">PRINCIPAL </v>
          </cell>
        </row>
        <row r="319">
          <cell r="A319">
            <v>938</v>
          </cell>
          <cell r="B319" t="str">
            <v>PRIVADO</v>
          </cell>
          <cell r="C319" t="str">
            <v>PRIVADO</v>
          </cell>
          <cell r="D319" t="str">
            <v>INSTITUCION EDUCAMOS CON VALORES</v>
          </cell>
          <cell r="E319" t="str">
            <v xml:space="preserve">PRINCIPAL </v>
          </cell>
        </row>
        <row r="320">
          <cell r="A320">
            <v>940</v>
          </cell>
          <cell r="B320" t="str">
            <v>PRIVADO</v>
          </cell>
          <cell r="C320" t="str">
            <v>PRIVADO</v>
          </cell>
          <cell r="D320" t="str">
            <v>INSTITUTO EDUCATIVO MIS ESTIMULACIONES</v>
          </cell>
          <cell r="E320" t="str">
            <v xml:space="preserve">PRINCIPAL </v>
          </cell>
        </row>
        <row r="321">
          <cell r="A321">
            <v>941</v>
          </cell>
          <cell r="B321" t="str">
            <v>PRIVADO</v>
          </cell>
          <cell r="C321" t="str">
            <v>PRIVADO</v>
          </cell>
          <cell r="D321" t="str">
            <v>INSTITUTO EDUCATIVO BRUNER</v>
          </cell>
          <cell r="E321" t="str">
            <v xml:space="preserve">PRINCIPAL </v>
          </cell>
        </row>
        <row r="322">
          <cell r="A322">
            <v>942</v>
          </cell>
          <cell r="B322" t="str">
            <v>PRIVADO</v>
          </cell>
          <cell r="C322" t="str">
            <v>PRIVADO</v>
          </cell>
          <cell r="D322" t="str">
            <v>MI MUNDO MAGICO GUARDERIA Y JARDIN INFANTIL</v>
          </cell>
          <cell r="E322" t="str">
            <v xml:space="preserve">PRINCIPAL </v>
          </cell>
        </row>
        <row r="323">
          <cell r="A323">
            <v>943</v>
          </cell>
          <cell r="B323" t="str">
            <v>PRIVADO</v>
          </cell>
          <cell r="C323" t="str">
            <v>PRIVADO</v>
          </cell>
          <cell r="D323" t="str">
            <v>CENTRO EDUCATIVO MANOS QUE CONSTRUYEN</v>
          </cell>
          <cell r="E323" t="str">
            <v xml:space="preserve">PRINCIPAL </v>
          </cell>
        </row>
        <row r="324">
          <cell r="A324">
            <v>946</v>
          </cell>
          <cell r="B324" t="str">
            <v>PRIVADO</v>
          </cell>
          <cell r="C324" t="str">
            <v>PRIVADO</v>
          </cell>
          <cell r="D324" t="str">
            <v>COLEGIO DULCE CORAZON DE MARIA</v>
          </cell>
          <cell r="E324" t="str">
            <v xml:space="preserve">PRINCIPAL </v>
          </cell>
        </row>
        <row r="325">
          <cell r="A325">
            <v>947</v>
          </cell>
          <cell r="B325" t="str">
            <v>PRIVADO</v>
          </cell>
          <cell r="C325" t="str">
            <v>PRIVADO</v>
          </cell>
          <cell r="D325" t="str">
            <v>INSTITUTO PEDAGÓGICO LA VICTORIA</v>
          </cell>
          <cell r="E325" t="str">
            <v xml:space="preserve">PRINCIPAL </v>
          </cell>
        </row>
        <row r="326">
          <cell r="A326">
            <v>948</v>
          </cell>
          <cell r="B326" t="str">
            <v>PRIVADO</v>
          </cell>
          <cell r="C326" t="str">
            <v>PRIVADO</v>
          </cell>
          <cell r="D326" t="str">
            <v xml:space="preserve">CORPORACION INSTITUCION EDUCATIVA CIENAGA DE LA VIRGEN  CIECIVIR </v>
          </cell>
          <cell r="E326" t="str">
            <v xml:space="preserve">PRINCIPAL </v>
          </cell>
        </row>
        <row r="327">
          <cell r="A327">
            <v>936</v>
          </cell>
          <cell r="B327" t="str">
            <v>PRIVADO</v>
          </cell>
          <cell r="C327" t="str">
            <v>PRIVADO</v>
          </cell>
          <cell r="D327" t="str">
            <v>CENTRO DE DESARROLLO Y APRENDIZAJE LUZ DE LUZ</v>
          </cell>
          <cell r="E327" t="str">
            <v xml:space="preserve">PRINCIPAL </v>
          </cell>
        </row>
        <row r="328">
          <cell r="A328">
            <v>945</v>
          </cell>
          <cell r="B328" t="str">
            <v>PRIVADO</v>
          </cell>
          <cell r="C328" t="str">
            <v>PRIVADO</v>
          </cell>
          <cell r="D328" t="str">
            <v>INSTITUTO EDUCATIVO NISSI</v>
          </cell>
          <cell r="E328" t="str">
            <v xml:space="preserve">PRINCIPAL </v>
          </cell>
        </row>
        <row r="329">
          <cell r="A329">
            <v>950</v>
          </cell>
          <cell r="B329" t="str">
            <v>PRIVADO</v>
          </cell>
          <cell r="C329" t="str">
            <v>PRIVADO</v>
          </cell>
          <cell r="D329" t="str">
            <v>INSTITUTO EDUCATIVO NUEVA ESPERANZA</v>
          </cell>
          <cell r="E329" t="str">
            <v xml:space="preserve">PRINCIPAL </v>
          </cell>
        </row>
        <row r="330">
          <cell r="A330">
            <v>951</v>
          </cell>
          <cell r="B330" t="str">
            <v>PRIVADO</v>
          </cell>
          <cell r="C330" t="str">
            <v>PRIVADO</v>
          </cell>
          <cell r="D330" t="str">
            <v>CENTRO EDUCATIVO JOHN PAUL LEDERACH</v>
          </cell>
          <cell r="E330" t="str">
            <v xml:space="preserve">PRINCIPAL </v>
          </cell>
        </row>
        <row r="331">
          <cell r="A331">
            <v>953</v>
          </cell>
          <cell r="B331" t="str">
            <v>PRIVADO</v>
          </cell>
          <cell r="C331" t="str">
            <v>PRIVADO</v>
          </cell>
          <cell r="D331" t="str">
            <v xml:space="preserve">INSTITUCION EDUCATIVA EL MILAGROSO DE LA VILLA	</v>
          </cell>
          <cell r="E331" t="str">
            <v xml:space="preserve">PRINCIPAL </v>
          </cell>
        </row>
        <row r="332">
          <cell r="A332">
            <v>954</v>
          </cell>
          <cell r="B332" t="str">
            <v>PRIVADO</v>
          </cell>
          <cell r="C332" t="str">
            <v>PRIVADO</v>
          </cell>
          <cell r="D332" t="str">
            <v>INSTITUTO EDUCATIVO VILLPAHS</v>
          </cell>
          <cell r="E332" t="str">
            <v xml:space="preserve">PRINCIPAL </v>
          </cell>
        </row>
        <row r="333">
          <cell r="A333">
            <v>955</v>
          </cell>
          <cell r="B333" t="str">
            <v>PRIVADO</v>
          </cell>
          <cell r="C333" t="str">
            <v>PRIVADO</v>
          </cell>
          <cell r="D333" t="str">
            <v xml:space="preserve">COLEGIO HUMANISTA FRANCESCO PETRARCA	</v>
          </cell>
          <cell r="E333" t="str">
            <v xml:space="preserve">PRINCIPAL </v>
          </cell>
        </row>
        <row r="334">
          <cell r="A334">
            <v>939</v>
          </cell>
          <cell r="B334" t="str">
            <v>PRIVADO</v>
          </cell>
          <cell r="C334" t="str">
            <v>PRIVADO</v>
          </cell>
          <cell r="D334" t="str">
            <v>COLEGIO SAN JOSE DE LOS CAMPANOS</v>
          </cell>
          <cell r="E334" t="str">
            <v xml:space="preserve">PRINCIPAL </v>
          </cell>
        </row>
        <row r="335">
          <cell r="A335">
            <v>952</v>
          </cell>
          <cell r="B335" t="str">
            <v>PRIVADO</v>
          </cell>
          <cell r="C335" t="str">
            <v>PRIVADO</v>
          </cell>
          <cell r="D335" t="str">
            <v>INSTITUTO EDUCATIVO SINERGIA</v>
          </cell>
          <cell r="E335" t="str">
            <v xml:space="preserve">PRINCIPAL </v>
          </cell>
        </row>
        <row r="336">
          <cell r="A336">
            <v>956</v>
          </cell>
          <cell r="B336" t="str">
            <v>PRIVADO</v>
          </cell>
          <cell r="C336" t="str">
            <v>PRIVADO</v>
          </cell>
          <cell r="D336" t="str">
            <v>INSTITUTO EDUCATIVO CULTIVANDO VALORES</v>
          </cell>
          <cell r="E336" t="str">
            <v xml:space="preserve">PRINCIPAL </v>
          </cell>
        </row>
        <row r="337">
          <cell r="A337">
            <v>957</v>
          </cell>
          <cell r="B337" t="str">
            <v>PRIVADO</v>
          </cell>
          <cell r="C337" t="str">
            <v>PRIVADO</v>
          </cell>
          <cell r="D337" t="str">
            <v xml:space="preserve">INSTITUTO EDUCATIVO MUNDO FELIZ	</v>
          </cell>
          <cell r="E337" t="str">
            <v xml:space="preserve">PRINCIPAL </v>
          </cell>
        </row>
        <row r="338">
          <cell r="A338">
            <v>366</v>
          </cell>
          <cell r="B338" t="str">
            <v>PRIVADO</v>
          </cell>
          <cell r="C338" t="str">
            <v>PRIVADO</v>
          </cell>
          <cell r="D338" t="str">
            <v>INST. JORGE LUIS BORGES</v>
          </cell>
          <cell r="E338" t="str">
            <v xml:space="preserve">PRINCIPAL </v>
          </cell>
        </row>
        <row r="339">
          <cell r="A339">
            <v>871</v>
          </cell>
          <cell r="B339" t="str">
            <v>PRIVADO</v>
          </cell>
          <cell r="C339" t="str">
            <v>PRIVADO</v>
          </cell>
          <cell r="D339" t="str">
            <v>I.E OVIDE DECROLY</v>
          </cell>
          <cell r="E339" t="str">
            <v xml:space="preserve">PRINCIPAL </v>
          </cell>
        </row>
        <row r="340">
          <cell r="A340">
            <v>488</v>
          </cell>
          <cell r="B340" t="str">
            <v>PRIVADO</v>
          </cell>
          <cell r="C340" t="str">
            <v>PRIVADO</v>
          </cell>
          <cell r="D340" t="str">
            <v>C.E NELSON MANDELA</v>
          </cell>
          <cell r="E340" t="str">
            <v xml:space="preserve">PRINCIPAL </v>
          </cell>
        </row>
        <row r="341">
          <cell r="A341">
            <v>958</v>
          </cell>
          <cell r="B341" t="str">
            <v>PRIVADO</v>
          </cell>
          <cell r="C341" t="str">
            <v>PRIVADO</v>
          </cell>
          <cell r="D341" t="str">
            <v>JARDIN INFANTIL ANCHILA</v>
          </cell>
          <cell r="E341" t="str">
            <v xml:space="preserve">PRINCIPAL </v>
          </cell>
        </row>
        <row r="342">
          <cell r="A342">
            <v>959</v>
          </cell>
          <cell r="B342" t="str">
            <v>PRIVADO</v>
          </cell>
          <cell r="C342" t="str">
            <v>PRIVADO</v>
          </cell>
          <cell r="D342" t="str">
            <v xml:space="preserve">AVANTE GLOBAL SCHOOL	</v>
          </cell>
          <cell r="E342" t="str">
            <v xml:space="preserve">PRINCIPAL </v>
          </cell>
        </row>
        <row r="343">
          <cell r="A343">
            <v>960</v>
          </cell>
          <cell r="B343" t="str">
            <v>PRIVADO</v>
          </cell>
          <cell r="C343" t="str">
            <v>PRIVADO</v>
          </cell>
          <cell r="D343" t="str">
            <v>COLEGIO NUEVO AMANECER</v>
          </cell>
          <cell r="E343" t="str">
            <v xml:space="preserve">PRINCIPAL </v>
          </cell>
        </row>
        <row r="344">
          <cell r="A344">
            <v>961</v>
          </cell>
          <cell r="B344" t="str">
            <v>PRIVADO</v>
          </cell>
          <cell r="C344" t="str">
            <v>PRIVADO</v>
          </cell>
          <cell r="D344" t="str">
            <v>FUNDACIÓN EDUCATIVA CANAÁN</v>
          </cell>
          <cell r="E344" t="str">
            <v xml:space="preserve">PRINCIPAL </v>
          </cell>
        </row>
        <row r="345">
          <cell r="A345">
            <v>962</v>
          </cell>
          <cell r="B345" t="str">
            <v>PRIVADO</v>
          </cell>
          <cell r="C345" t="str">
            <v>PRIVADO</v>
          </cell>
          <cell r="D345" t="str">
            <v>GIMNASIO AMERICANO THE CHILDREN HOUSE PRESCHOOL</v>
          </cell>
          <cell r="E345" t="str">
            <v xml:space="preserve">PRINCIPAL </v>
          </cell>
        </row>
        <row r="346">
          <cell r="A346">
            <v>963</v>
          </cell>
          <cell r="B346" t="str">
            <v>PRIVADO</v>
          </cell>
          <cell r="C346" t="str">
            <v>PRIVADO</v>
          </cell>
          <cell r="D346" t="str">
            <v>CENTRO EDUCATIVO MARALU</v>
          </cell>
          <cell r="E346" t="str">
            <v xml:space="preserve">PRINCIPAL </v>
          </cell>
        </row>
        <row r="347">
          <cell r="A347">
            <v>964</v>
          </cell>
          <cell r="B347" t="str">
            <v>PRIVADO</v>
          </cell>
          <cell r="C347" t="str">
            <v>PRIVADO</v>
          </cell>
          <cell r="D347" t="str">
            <v>JARDIN INFANTIL MUNDO DE COLORES</v>
          </cell>
          <cell r="E347" t="str">
            <v xml:space="preserve">PRINCIPAL </v>
          </cell>
        </row>
        <row r="348">
          <cell r="A348">
            <v>965</v>
          </cell>
          <cell r="B348" t="str">
            <v>PRIVADO</v>
          </cell>
          <cell r="C348" t="str">
            <v>PRIVADO</v>
          </cell>
          <cell r="D348" t="str">
            <v>INSTITUTO JARDIN INFANTIL JEAN PIAGET</v>
          </cell>
          <cell r="E348" t="str">
            <v xml:space="preserve">PRINCIPAL </v>
          </cell>
        </row>
        <row r="349">
          <cell r="A349">
            <v>966</v>
          </cell>
          <cell r="B349" t="str">
            <v>PRIVADO</v>
          </cell>
          <cell r="C349" t="str">
            <v>PRIVADO</v>
          </cell>
          <cell r="D349" t="str">
            <v>INSTITUTO EDUCATIVO LUZ Y VERDAD</v>
          </cell>
          <cell r="E349" t="str">
            <v xml:space="preserve">PRINCIPAL </v>
          </cell>
        </row>
        <row r="350">
          <cell r="A350">
            <v>808</v>
          </cell>
          <cell r="B350" t="str">
            <v>PRIVADO</v>
          </cell>
          <cell r="C350" t="str">
            <v>PRIVADO</v>
          </cell>
          <cell r="D350" t="str">
            <v>CENTRO DE HABILITACIÓN Y CAPACITACIÓN ALUNA</v>
          </cell>
          <cell r="E350" t="str">
            <v xml:space="preserve">PRINCIPAL </v>
          </cell>
        </row>
        <row r="351">
          <cell r="A351">
            <v>968</v>
          </cell>
          <cell r="B351" t="str">
            <v>PRIVADO</v>
          </cell>
          <cell r="C351" t="str">
            <v>PRIVADO</v>
          </cell>
          <cell r="D351" t="str">
            <v>CENTRO ESTRATEGICO DE APRENDIZAJE PARA EL DESARROLLO DE LA I</v>
          </cell>
          <cell r="E351" t="str">
            <v xml:space="preserve">PRINCIPAL </v>
          </cell>
        </row>
        <row r="352">
          <cell r="A352">
            <v>969</v>
          </cell>
          <cell r="B352" t="str">
            <v>PRIVADO</v>
          </cell>
          <cell r="C352" t="str">
            <v>PRIVADO</v>
          </cell>
          <cell r="D352" t="str">
            <v>COLEGIO EL PINAR DEL RECREO</v>
          </cell>
          <cell r="E352" t="str">
            <v xml:space="preserve">PRINCIPAL </v>
          </cell>
        </row>
        <row r="353">
          <cell r="A353">
            <v>970</v>
          </cell>
          <cell r="B353" t="str">
            <v>PRIVADO</v>
          </cell>
          <cell r="C353" t="str">
            <v>PRIVADO</v>
          </cell>
          <cell r="D353" t="str">
            <v>INSTITUTO EDUCATIVO EL SEMBRADOR</v>
          </cell>
          <cell r="E353" t="str">
            <v xml:space="preserve">PRINCIPAL </v>
          </cell>
        </row>
        <row r="354">
          <cell r="A354">
            <v>967</v>
          </cell>
          <cell r="B354" t="str">
            <v>PRIVADO</v>
          </cell>
          <cell r="C354" t="str">
            <v>PRIVADO</v>
          </cell>
          <cell r="D354" t="str">
            <v>INSTITUTO EDUCATIVO SABERES CREATIVOS</v>
          </cell>
          <cell r="E354" t="str">
            <v xml:space="preserve">PRINCIPAL </v>
          </cell>
        </row>
        <row r="355">
          <cell r="A355">
            <v>971</v>
          </cell>
          <cell r="B355" t="str">
            <v>PRIVADO</v>
          </cell>
          <cell r="C355" t="str">
            <v>PRIVADO</v>
          </cell>
          <cell r="D355" t="str">
            <v>INSTITUTO PEDRO ROMERO</v>
          </cell>
          <cell r="E355" t="str">
            <v xml:space="preserve">PRINCIPAL </v>
          </cell>
        </row>
        <row r="356">
          <cell r="A356">
            <v>260</v>
          </cell>
          <cell r="B356" t="str">
            <v>PRIVADO</v>
          </cell>
          <cell r="C356" t="str">
            <v>PRIVADO</v>
          </cell>
          <cell r="D356" t="str">
            <v>CORP INST. CIRY</v>
          </cell>
          <cell r="E356" t="str">
            <v xml:space="preserve">PRINCIPAL </v>
          </cell>
        </row>
        <row r="357">
          <cell r="A357">
            <v>973</v>
          </cell>
          <cell r="B357" t="str">
            <v>PRIVADO</v>
          </cell>
          <cell r="C357" t="str">
            <v>PRIVADO</v>
          </cell>
          <cell r="D357" t="str">
            <v>CORPORACIÓN EDUCATIVA JULIO ENRIQUE</v>
          </cell>
          <cell r="E357" t="str">
            <v xml:space="preserve">PRINCIPAL </v>
          </cell>
        </row>
        <row r="358">
          <cell r="A358">
            <v>974</v>
          </cell>
          <cell r="B358" t="str">
            <v>PRIVADO</v>
          </cell>
          <cell r="C358" t="str">
            <v>PRIVADO</v>
          </cell>
          <cell r="D358" t="str">
            <v>JARDIN INFANTIL MARAVILLAS DEL SABER</v>
          </cell>
          <cell r="E358" t="str">
            <v xml:space="preserve">PRINCIPAL </v>
          </cell>
        </row>
        <row r="359">
          <cell r="A359">
            <v>975</v>
          </cell>
          <cell r="B359" t="str">
            <v>OFICIAL</v>
          </cell>
          <cell r="C359" t="str">
            <v>E. E. Oficial</v>
          </cell>
          <cell r="D359" t="str">
            <v>I.E POLITECNICO DEL POZON</v>
          </cell>
          <cell r="E359" t="str">
            <v xml:space="preserve">PRINCIPAL </v>
          </cell>
        </row>
        <row r="360">
          <cell r="A360">
            <v>976</v>
          </cell>
          <cell r="B360" t="str">
            <v>PRIVADO</v>
          </cell>
          <cell r="C360" t="str">
            <v>PRIVADO</v>
          </cell>
          <cell r="D360" t="str">
            <v xml:space="preserve">COLEGIO EL SABER DE CARTAGENA	</v>
          </cell>
          <cell r="E360" t="str">
            <v xml:space="preserve">PRINCIPAL </v>
          </cell>
        </row>
        <row r="361">
          <cell r="A361">
            <v>573</v>
          </cell>
          <cell r="B361" t="str">
            <v>PRIVADO</v>
          </cell>
          <cell r="C361" t="str">
            <v>PRIVADO</v>
          </cell>
          <cell r="D361" t="str">
            <v>CORP. EDUC. NAZARET</v>
          </cell>
          <cell r="E361" t="str">
            <v xml:space="preserve">PRINCIPAL </v>
          </cell>
        </row>
        <row r="362">
          <cell r="A362">
            <v>977</v>
          </cell>
          <cell r="B362" t="str">
            <v>PRIVADO</v>
          </cell>
          <cell r="C362" t="str">
            <v>PRIVADO</v>
          </cell>
          <cell r="D362" t="str">
            <v>COLEGIO CAMINO HACIA EL SABER</v>
          </cell>
          <cell r="E362" t="str">
            <v xml:space="preserve">PRINCIPAL </v>
          </cell>
        </row>
        <row r="363">
          <cell r="A363">
            <v>978</v>
          </cell>
          <cell r="B363" t="str">
            <v>PRIVADO</v>
          </cell>
          <cell r="C363" t="str">
            <v>PRIVADO</v>
          </cell>
          <cell r="D363" t="str">
            <v>CENTRO EDUCATIVO JOHN PAUL LEDERACH</v>
          </cell>
          <cell r="E363" t="str">
            <v xml:space="preserve">PRINCIPAL </v>
          </cell>
        </row>
        <row r="364">
          <cell r="A364">
            <v>979</v>
          </cell>
          <cell r="B364" t="str">
            <v>PRIVADO</v>
          </cell>
          <cell r="C364" t="str">
            <v>PRIVADO</v>
          </cell>
          <cell r="D364" t="str">
            <v>INSTITUTO EDUCATIVO NUBES DE COLORES</v>
          </cell>
          <cell r="E364" t="str">
            <v xml:space="preserve">PRINCIPAL 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  <sheetName val="Hoja6"/>
    </sheetNames>
    <sheetDataSet>
      <sheetData sheetId="0"/>
      <sheetData sheetId="1"/>
      <sheetData sheetId="2"/>
      <sheetData sheetId="3">
        <row r="2">
          <cell r="A2">
            <v>1</v>
          </cell>
          <cell r="B2">
            <v>1</v>
          </cell>
          <cell r="C2" t="str">
            <v>33145252</v>
          </cell>
          <cell r="E2" t="str">
            <v/>
          </cell>
          <cell r="F2">
            <v>513001202600</v>
          </cell>
          <cell r="G2" t="str">
            <v>1</v>
          </cell>
          <cell r="H2" t="str">
            <v>1</v>
          </cell>
        </row>
        <row r="3">
          <cell r="A3">
            <v>2</v>
          </cell>
          <cell r="B3">
            <v>2</v>
          </cell>
          <cell r="C3" t="str">
            <v>RICARDO MIRANDA</v>
          </cell>
          <cell r="D3">
            <v>113001000020</v>
          </cell>
          <cell r="E3" t="str">
            <v>C</v>
          </cell>
          <cell r="F3">
            <v>113001000020</v>
          </cell>
          <cell r="G3" t="str">
            <v>1</v>
          </cell>
          <cell r="H3" t="str">
            <v>2</v>
          </cell>
        </row>
        <row r="4">
          <cell r="A4">
            <v>3</v>
          </cell>
          <cell r="B4">
            <v>3</v>
          </cell>
          <cell r="C4" t="str">
            <v>LESTY CRISMATT ROMERO</v>
          </cell>
          <cell r="D4">
            <v>113001000038</v>
          </cell>
          <cell r="E4" t="str">
            <v>I</v>
          </cell>
          <cell r="F4">
            <v>113001000038</v>
          </cell>
          <cell r="G4" t="str">
            <v>1</v>
          </cell>
          <cell r="H4" t="str">
            <v>3</v>
          </cell>
        </row>
        <row r="5">
          <cell r="A5">
            <v>4</v>
          </cell>
          <cell r="B5">
            <v>4</v>
          </cell>
          <cell r="C5" t="str">
            <v>MIGUEL PEREZ MARQUEZ</v>
          </cell>
          <cell r="D5">
            <v>113001012788</v>
          </cell>
          <cell r="E5" t="str">
            <v>I</v>
          </cell>
          <cell r="F5">
            <v>113001012788</v>
          </cell>
          <cell r="G5" t="str">
            <v>1</v>
          </cell>
          <cell r="H5" t="str">
            <v>4</v>
          </cell>
        </row>
        <row r="6">
          <cell r="A6">
            <v>5</v>
          </cell>
          <cell r="B6">
            <v>11</v>
          </cell>
          <cell r="C6" t="str">
            <v/>
          </cell>
          <cell r="D6">
            <v>113001000160</v>
          </cell>
          <cell r="E6" t="str">
            <v/>
          </cell>
          <cell r="F6">
            <v>113001012711</v>
          </cell>
          <cell r="G6" t="str">
            <v>1</v>
          </cell>
          <cell r="H6" t="str">
            <v>3</v>
          </cell>
        </row>
        <row r="7">
          <cell r="A7">
            <v>6</v>
          </cell>
          <cell r="B7">
            <v>6</v>
          </cell>
          <cell r="C7" t="str">
            <v>LISBETH CASTRO</v>
          </cell>
          <cell r="E7" t="str">
            <v/>
          </cell>
          <cell r="F7">
            <v>113001000071</v>
          </cell>
          <cell r="G7" t="str">
            <v>1</v>
          </cell>
          <cell r="H7" t="str">
            <v>10</v>
          </cell>
        </row>
        <row r="8">
          <cell r="A8">
            <v>7</v>
          </cell>
          <cell r="B8">
            <v>7</v>
          </cell>
          <cell r="C8" t="str">
            <v/>
          </cell>
          <cell r="E8" t="str">
            <v/>
          </cell>
          <cell r="F8">
            <v>113001000089</v>
          </cell>
          <cell r="G8" t="str">
            <v>1</v>
          </cell>
          <cell r="H8" t="str">
            <v>10</v>
          </cell>
        </row>
        <row r="9">
          <cell r="A9">
            <v>8</v>
          </cell>
          <cell r="B9">
            <v>606</v>
          </cell>
          <cell r="C9" t="str">
            <v/>
          </cell>
          <cell r="E9" t="str">
            <v/>
          </cell>
          <cell r="F9">
            <v>113001000119</v>
          </cell>
          <cell r="G9" t="str">
            <v>1</v>
          </cell>
          <cell r="H9" t="str">
            <v>9</v>
          </cell>
        </row>
        <row r="10">
          <cell r="A10">
            <v>9</v>
          </cell>
          <cell r="B10">
            <v>9</v>
          </cell>
          <cell r="C10" t="str">
            <v>MAYRA DEL CARMEN CERRO GONZALEZ</v>
          </cell>
          <cell r="D10">
            <v>113001000143</v>
          </cell>
          <cell r="E10" t="str">
            <v>I</v>
          </cell>
          <cell r="F10">
            <v>113001000143</v>
          </cell>
          <cell r="G10" t="str">
            <v>2</v>
          </cell>
          <cell r="H10" t="str">
            <v>Conti</v>
          </cell>
        </row>
        <row r="11">
          <cell r="A11">
            <v>10</v>
          </cell>
          <cell r="B11">
            <v>64</v>
          </cell>
          <cell r="C11" t="str">
            <v/>
          </cell>
          <cell r="D11">
            <v>113001001816</v>
          </cell>
          <cell r="E11" t="str">
            <v/>
          </cell>
          <cell r="F11">
            <v>113001000151</v>
          </cell>
          <cell r="G11" t="str">
            <v>1</v>
          </cell>
          <cell r="H11" t="str">
            <v>2</v>
          </cell>
        </row>
        <row r="12">
          <cell r="A12">
            <v>11</v>
          </cell>
          <cell r="B12">
            <v>11</v>
          </cell>
          <cell r="C12" t="str">
            <v>FELIX CABALLERO ARIAS</v>
          </cell>
          <cell r="D12">
            <v>113001000160</v>
          </cell>
          <cell r="E12" t="str">
            <v>I</v>
          </cell>
          <cell r="F12">
            <v>113001000160</v>
          </cell>
          <cell r="G12" t="str">
            <v>1</v>
          </cell>
          <cell r="H12" t="str">
            <v>3</v>
          </cell>
        </row>
        <row r="13">
          <cell r="A13">
            <v>12</v>
          </cell>
          <cell r="B13">
            <v>37</v>
          </cell>
          <cell r="C13" t="str">
            <v/>
          </cell>
          <cell r="D13">
            <v>113001000879</v>
          </cell>
          <cell r="E13" t="str">
            <v/>
          </cell>
          <cell r="F13">
            <v>113001000178</v>
          </cell>
          <cell r="G13" t="str">
            <v>1</v>
          </cell>
          <cell r="H13" t="str">
            <v>3</v>
          </cell>
        </row>
        <row r="14">
          <cell r="A14">
            <v>13</v>
          </cell>
          <cell r="B14">
            <v>37</v>
          </cell>
          <cell r="C14" t="str">
            <v/>
          </cell>
          <cell r="D14">
            <v>113001000879</v>
          </cell>
          <cell r="E14" t="str">
            <v/>
          </cell>
          <cell r="F14">
            <v>113001000186</v>
          </cell>
          <cell r="G14" t="str">
            <v>1</v>
          </cell>
          <cell r="H14" t="str">
            <v>3</v>
          </cell>
        </row>
        <row r="15">
          <cell r="A15">
            <v>14</v>
          </cell>
          <cell r="B15">
            <v>270</v>
          </cell>
          <cell r="C15" t="str">
            <v/>
          </cell>
          <cell r="D15">
            <v>313001004750</v>
          </cell>
          <cell r="E15" t="str">
            <v/>
          </cell>
          <cell r="F15">
            <v>113001000194</v>
          </cell>
          <cell r="G15" t="str">
            <v>1</v>
          </cell>
          <cell r="H15" t="str">
            <v>6</v>
          </cell>
        </row>
        <row r="16">
          <cell r="A16">
            <v>15</v>
          </cell>
          <cell r="B16">
            <v>37</v>
          </cell>
          <cell r="C16" t="str">
            <v/>
          </cell>
          <cell r="D16">
            <v>113001000879</v>
          </cell>
          <cell r="E16" t="str">
            <v/>
          </cell>
          <cell r="F16">
            <v>113001000208</v>
          </cell>
          <cell r="G16" t="str">
            <v>1</v>
          </cell>
          <cell r="H16" t="str">
            <v>3</v>
          </cell>
        </row>
        <row r="17">
          <cell r="A17">
            <v>16</v>
          </cell>
          <cell r="B17">
            <v>92</v>
          </cell>
          <cell r="C17" t="str">
            <v/>
          </cell>
          <cell r="D17">
            <v>113001003053</v>
          </cell>
          <cell r="E17" t="str">
            <v/>
          </cell>
          <cell r="F17">
            <v>113001000224</v>
          </cell>
          <cell r="G17" t="str">
            <v>1</v>
          </cell>
          <cell r="H17" t="str">
            <v>12</v>
          </cell>
        </row>
        <row r="18">
          <cell r="A18">
            <v>17</v>
          </cell>
          <cell r="B18">
            <v>17</v>
          </cell>
          <cell r="C18" t="str">
            <v/>
          </cell>
          <cell r="D18">
            <v>11300100238</v>
          </cell>
          <cell r="E18" t="str">
            <v/>
          </cell>
          <cell r="F18">
            <v>11300100238</v>
          </cell>
          <cell r="G18" t="str">
            <v>1</v>
          </cell>
          <cell r="H18" t="str">
            <v>4</v>
          </cell>
        </row>
        <row r="19">
          <cell r="A19">
            <v>18</v>
          </cell>
          <cell r="B19">
            <v>18</v>
          </cell>
          <cell r="C19" t="str">
            <v>JORGE ELIECER ARROYO BERRIO</v>
          </cell>
          <cell r="D19">
            <v>113001000241</v>
          </cell>
          <cell r="E19" t="str">
            <v>I</v>
          </cell>
          <cell r="F19">
            <v>113001000241</v>
          </cell>
          <cell r="G19" t="str">
            <v>1</v>
          </cell>
          <cell r="H19" t="str">
            <v>6</v>
          </cell>
        </row>
        <row r="20">
          <cell r="A20">
            <v>19</v>
          </cell>
          <cell r="B20">
            <v>70</v>
          </cell>
          <cell r="C20" t="str">
            <v/>
          </cell>
          <cell r="D20">
            <v>113001002120</v>
          </cell>
          <cell r="E20" t="str">
            <v/>
          </cell>
          <cell r="F20">
            <v>113001000267</v>
          </cell>
          <cell r="G20" t="str">
            <v>1</v>
          </cell>
          <cell r="H20" t="str">
            <v>5</v>
          </cell>
        </row>
        <row r="21">
          <cell r="A21">
            <v>20</v>
          </cell>
          <cell r="B21">
            <v>633</v>
          </cell>
          <cell r="C21" t="str">
            <v/>
          </cell>
          <cell r="D21">
            <v>113001028919</v>
          </cell>
          <cell r="E21" t="str">
            <v/>
          </cell>
          <cell r="F21">
            <v>113001000283</v>
          </cell>
          <cell r="G21" t="str">
            <v>1</v>
          </cell>
          <cell r="H21" t="str">
            <v>10</v>
          </cell>
        </row>
        <row r="22">
          <cell r="A22">
            <v>21</v>
          </cell>
          <cell r="B22">
            <v>73</v>
          </cell>
          <cell r="C22" t="str">
            <v/>
          </cell>
          <cell r="D22">
            <v>113001002413</v>
          </cell>
          <cell r="E22" t="str">
            <v/>
          </cell>
          <cell r="F22">
            <v>113001000313</v>
          </cell>
          <cell r="G22" t="str">
            <v>1</v>
          </cell>
          <cell r="H22" t="str">
            <v>9</v>
          </cell>
        </row>
        <row r="23">
          <cell r="A23">
            <v>22</v>
          </cell>
          <cell r="B23">
            <v>22</v>
          </cell>
          <cell r="C23" t="str">
            <v>MARIA AUXILIADORA BANDA</v>
          </cell>
          <cell r="D23">
            <v>113001000348</v>
          </cell>
          <cell r="E23" t="str">
            <v>I</v>
          </cell>
          <cell r="F23">
            <v>113001000348</v>
          </cell>
          <cell r="G23" t="str">
            <v>1</v>
          </cell>
          <cell r="H23" t="str">
            <v>13</v>
          </cell>
        </row>
        <row r="24">
          <cell r="A24">
            <v>23</v>
          </cell>
          <cell r="B24">
            <v>270</v>
          </cell>
          <cell r="C24" t="str">
            <v/>
          </cell>
          <cell r="D24">
            <v>313001004750</v>
          </cell>
          <cell r="E24" t="str">
            <v/>
          </cell>
          <cell r="F24">
            <v>113001000364</v>
          </cell>
          <cell r="G24" t="str">
            <v>1</v>
          </cell>
          <cell r="H24" t="str">
            <v>7</v>
          </cell>
        </row>
        <row r="25">
          <cell r="A25">
            <v>24</v>
          </cell>
          <cell r="B25">
            <v>24</v>
          </cell>
          <cell r="C25" t="str">
            <v>ADALBERTO ARANZA MORON</v>
          </cell>
          <cell r="D25">
            <v>113001000429</v>
          </cell>
          <cell r="E25" t="str">
            <v>I</v>
          </cell>
          <cell r="F25">
            <v>113001000429</v>
          </cell>
          <cell r="G25" t="str">
            <v>1</v>
          </cell>
          <cell r="H25" t="str">
            <v>11</v>
          </cell>
        </row>
        <row r="26">
          <cell r="A26">
            <v>25</v>
          </cell>
          <cell r="B26">
            <v>25</v>
          </cell>
          <cell r="C26" t="str">
            <v>JAVIER DARIO VELASCO DIAZ</v>
          </cell>
          <cell r="D26">
            <v>113001000437</v>
          </cell>
          <cell r="E26" t="str">
            <v>I</v>
          </cell>
          <cell r="F26">
            <v>113001000437</v>
          </cell>
          <cell r="G26" t="str">
            <v>1</v>
          </cell>
          <cell r="H26" t="str">
            <v>13</v>
          </cell>
        </row>
        <row r="27">
          <cell r="A27">
            <v>26</v>
          </cell>
          <cell r="B27">
            <v>112</v>
          </cell>
          <cell r="C27" t="str">
            <v/>
          </cell>
          <cell r="D27">
            <v>113001005374</v>
          </cell>
          <cell r="E27" t="str">
            <v/>
          </cell>
          <cell r="F27">
            <v>113001000674</v>
          </cell>
          <cell r="G27" t="str">
            <v>1</v>
          </cell>
          <cell r="H27" t="str">
            <v>2</v>
          </cell>
        </row>
        <row r="28">
          <cell r="A28">
            <v>27</v>
          </cell>
          <cell r="B28">
            <v>27</v>
          </cell>
          <cell r="C28" t="str">
            <v/>
          </cell>
          <cell r="D28">
            <v>11300100688</v>
          </cell>
          <cell r="E28" t="str">
            <v/>
          </cell>
          <cell r="F28">
            <v>11300100688</v>
          </cell>
          <cell r="G28" t="str">
            <v>1</v>
          </cell>
          <cell r="H28" t="str">
            <v>2</v>
          </cell>
        </row>
        <row r="29">
          <cell r="A29">
            <v>28</v>
          </cell>
          <cell r="B29">
            <v>28</v>
          </cell>
          <cell r="C29" t="str">
            <v/>
          </cell>
          <cell r="D29">
            <v>11300100696</v>
          </cell>
          <cell r="E29" t="str">
            <v/>
          </cell>
          <cell r="F29">
            <v>11300100696</v>
          </cell>
          <cell r="G29" t="str">
            <v>1</v>
          </cell>
          <cell r="H29" t="str">
            <v>10</v>
          </cell>
        </row>
        <row r="30">
          <cell r="A30">
            <v>29</v>
          </cell>
          <cell r="B30">
            <v>606</v>
          </cell>
          <cell r="C30" t="str">
            <v/>
          </cell>
          <cell r="D30">
            <v>113001028469</v>
          </cell>
          <cell r="E30" t="str">
            <v/>
          </cell>
          <cell r="F30">
            <v>113001000704</v>
          </cell>
          <cell r="G30" t="str">
            <v>1</v>
          </cell>
          <cell r="H30" t="str">
            <v>9</v>
          </cell>
        </row>
        <row r="31">
          <cell r="A31">
            <v>30</v>
          </cell>
          <cell r="B31">
            <v>30</v>
          </cell>
          <cell r="C31" t="str">
            <v>GERMAN ELADIO GONIMA PINTO</v>
          </cell>
          <cell r="D31">
            <v>113001000721</v>
          </cell>
          <cell r="E31" t="str">
            <v>I</v>
          </cell>
          <cell r="F31">
            <v>113001000721</v>
          </cell>
          <cell r="G31" t="str">
            <v>1</v>
          </cell>
          <cell r="H31" t="str">
            <v>12</v>
          </cell>
        </row>
        <row r="32">
          <cell r="A32">
            <v>31</v>
          </cell>
          <cell r="B32">
            <v>31</v>
          </cell>
          <cell r="C32" t="str">
            <v>RITA ROSA ROMERO SALAS</v>
          </cell>
          <cell r="D32">
            <v>113001000739</v>
          </cell>
          <cell r="E32" t="str">
            <v>I</v>
          </cell>
          <cell r="F32">
            <v>113001000739</v>
          </cell>
          <cell r="G32" t="str">
            <v>1</v>
          </cell>
          <cell r="H32" t="str">
            <v>2</v>
          </cell>
        </row>
        <row r="33">
          <cell r="A33">
            <v>32</v>
          </cell>
          <cell r="B33">
            <v>32</v>
          </cell>
          <cell r="C33" t="str">
            <v>NILSON ALEXANDER CARRILLO PEREZ</v>
          </cell>
          <cell r="D33">
            <v>113001000771</v>
          </cell>
          <cell r="E33" t="str">
            <v>I</v>
          </cell>
          <cell r="F33">
            <v>113001000771</v>
          </cell>
          <cell r="G33" t="str">
            <v>1</v>
          </cell>
          <cell r="H33" t="str">
            <v>6</v>
          </cell>
        </row>
        <row r="34">
          <cell r="A34">
            <v>33</v>
          </cell>
          <cell r="B34">
            <v>36</v>
          </cell>
          <cell r="C34" t="str">
            <v/>
          </cell>
          <cell r="D34">
            <v>113001000852</v>
          </cell>
          <cell r="E34" t="str">
            <v/>
          </cell>
          <cell r="F34">
            <v>113001000798</v>
          </cell>
          <cell r="G34" t="str">
            <v>1</v>
          </cell>
          <cell r="H34" t="str">
            <v>5</v>
          </cell>
        </row>
        <row r="35">
          <cell r="A35">
            <v>34</v>
          </cell>
          <cell r="B35">
            <v>94</v>
          </cell>
          <cell r="C35" t="str">
            <v/>
          </cell>
          <cell r="D35">
            <v>113001003126</v>
          </cell>
          <cell r="E35" t="str">
            <v/>
          </cell>
          <cell r="F35">
            <v>113001000810</v>
          </cell>
          <cell r="G35" t="str">
            <v>1</v>
          </cell>
          <cell r="H35" t="str">
            <v>10</v>
          </cell>
        </row>
        <row r="36">
          <cell r="A36">
            <v>35</v>
          </cell>
          <cell r="B36">
            <v>36</v>
          </cell>
          <cell r="C36" t="str">
            <v/>
          </cell>
          <cell r="D36">
            <v>113001000852</v>
          </cell>
          <cell r="E36" t="str">
            <v/>
          </cell>
          <cell r="F36">
            <v>113001000836</v>
          </cell>
          <cell r="G36" t="str">
            <v>1</v>
          </cell>
          <cell r="H36" t="str">
            <v>5</v>
          </cell>
        </row>
        <row r="37">
          <cell r="A37">
            <v>36</v>
          </cell>
          <cell r="B37">
            <v>36</v>
          </cell>
          <cell r="C37" t="str">
            <v>DOMINGO SALGADO HERNANDEZ</v>
          </cell>
          <cell r="D37">
            <v>113001000852</v>
          </cell>
          <cell r="E37" t="str">
            <v>I</v>
          </cell>
          <cell r="F37">
            <v>113001000852</v>
          </cell>
          <cell r="G37" t="str">
            <v>1</v>
          </cell>
          <cell r="H37" t="str">
            <v>5</v>
          </cell>
        </row>
        <row r="38">
          <cell r="A38">
            <v>37</v>
          </cell>
          <cell r="B38">
            <v>37</v>
          </cell>
          <cell r="C38" t="str">
            <v>MARCELO JOSE MARTINEZ VILLARREAL</v>
          </cell>
          <cell r="D38">
            <v>113001000879</v>
          </cell>
          <cell r="E38" t="str">
            <v>I</v>
          </cell>
          <cell r="F38">
            <v>113001000879</v>
          </cell>
          <cell r="G38" t="str">
            <v>1</v>
          </cell>
          <cell r="H38" t="str">
            <v>3</v>
          </cell>
        </row>
        <row r="39">
          <cell r="A39">
            <v>38</v>
          </cell>
          <cell r="B39">
            <v>38</v>
          </cell>
          <cell r="C39" t="str">
            <v>JOHNNY MELENDEZ BANQUEZ</v>
          </cell>
          <cell r="D39">
            <v>113001001336</v>
          </cell>
          <cell r="E39" t="str">
            <v>I</v>
          </cell>
          <cell r="F39">
            <v>113001001336</v>
          </cell>
          <cell r="G39" t="str">
            <v>1</v>
          </cell>
          <cell r="H39" t="str">
            <v>12</v>
          </cell>
        </row>
        <row r="40">
          <cell r="A40">
            <v>39</v>
          </cell>
          <cell r="B40">
            <v>64</v>
          </cell>
          <cell r="C40" t="str">
            <v/>
          </cell>
          <cell r="D40">
            <v>113001001816</v>
          </cell>
          <cell r="E40" t="str">
            <v/>
          </cell>
          <cell r="F40">
            <v>113001001352</v>
          </cell>
          <cell r="G40" t="str">
            <v>1</v>
          </cell>
          <cell r="H40" t="str">
            <v>2</v>
          </cell>
        </row>
        <row r="41">
          <cell r="A41">
            <v>40</v>
          </cell>
          <cell r="B41">
            <v>40</v>
          </cell>
          <cell r="C41" t="str">
            <v>ADALBERTO ARANZA MORON</v>
          </cell>
          <cell r="E41" t="str">
            <v/>
          </cell>
          <cell r="F41">
            <v>113001001409</v>
          </cell>
          <cell r="G41" t="str">
            <v>1</v>
          </cell>
          <cell r="H41" t="str">
            <v>10</v>
          </cell>
        </row>
        <row r="42">
          <cell r="A42">
            <v>41</v>
          </cell>
          <cell r="B42">
            <v>606</v>
          </cell>
          <cell r="C42" t="str">
            <v/>
          </cell>
          <cell r="E42" t="str">
            <v/>
          </cell>
          <cell r="F42">
            <v>113001001441</v>
          </cell>
          <cell r="G42" t="str">
            <v>1</v>
          </cell>
          <cell r="H42" t="str">
            <v>9</v>
          </cell>
        </row>
        <row r="43">
          <cell r="A43">
            <v>42</v>
          </cell>
          <cell r="B43">
            <v>42</v>
          </cell>
          <cell r="C43" t="str">
            <v>ÓSMAR DEL CRISTO CARRASCAL RODRÍGUEZ</v>
          </cell>
          <cell r="D43">
            <v>113001001450</v>
          </cell>
          <cell r="E43" t="str">
            <v>I</v>
          </cell>
          <cell r="F43">
            <v>113001001450</v>
          </cell>
          <cell r="G43" t="str">
            <v>1</v>
          </cell>
          <cell r="H43" t="str">
            <v>4</v>
          </cell>
        </row>
        <row r="44">
          <cell r="A44">
            <v>43</v>
          </cell>
          <cell r="B44">
            <v>73</v>
          </cell>
          <cell r="C44" t="str">
            <v/>
          </cell>
          <cell r="D44">
            <v>113001002413</v>
          </cell>
          <cell r="E44" t="str">
            <v/>
          </cell>
          <cell r="F44">
            <v>113001000101</v>
          </cell>
          <cell r="G44" t="str">
            <v>1</v>
          </cell>
          <cell r="H44" t="str">
            <v>9</v>
          </cell>
        </row>
        <row r="45">
          <cell r="A45">
            <v>44</v>
          </cell>
          <cell r="B45">
            <v>44</v>
          </cell>
          <cell r="C45" t="str">
            <v>ALBERTO RENTERIA MENA</v>
          </cell>
          <cell r="D45">
            <v>113001001484</v>
          </cell>
          <cell r="E45" t="str">
            <v>I</v>
          </cell>
          <cell r="F45">
            <v>113001001484</v>
          </cell>
          <cell r="G45" t="str">
            <v>1</v>
          </cell>
          <cell r="H45" t="str">
            <v>14</v>
          </cell>
        </row>
        <row r="46">
          <cell r="A46">
            <v>45</v>
          </cell>
          <cell r="B46">
            <v>45</v>
          </cell>
          <cell r="C46" t="str">
            <v>DANILO ACOSTA THERAN</v>
          </cell>
          <cell r="D46">
            <v>113001001492</v>
          </cell>
          <cell r="E46" t="str">
            <v>I</v>
          </cell>
          <cell r="F46">
            <v>113001001492</v>
          </cell>
          <cell r="G46" t="str">
            <v>1</v>
          </cell>
          <cell r="H46" t="str">
            <v>3</v>
          </cell>
        </row>
        <row r="47">
          <cell r="A47">
            <v>46</v>
          </cell>
          <cell r="B47">
            <v>46</v>
          </cell>
          <cell r="C47" t="str">
            <v/>
          </cell>
          <cell r="D47">
            <v>11300101528</v>
          </cell>
          <cell r="E47" t="str">
            <v/>
          </cell>
          <cell r="F47">
            <v>11300101528</v>
          </cell>
          <cell r="G47" t="str">
            <v>1</v>
          </cell>
          <cell r="H47" t="str">
            <v>10</v>
          </cell>
        </row>
        <row r="48">
          <cell r="A48">
            <v>47</v>
          </cell>
          <cell r="B48">
            <v>47</v>
          </cell>
          <cell r="C48" t="str">
            <v/>
          </cell>
          <cell r="D48">
            <v>11300101544</v>
          </cell>
          <cell r="E48" t="str">
            <v/>
          </cell>
          <cell r="F48">
            <v>11300101544</v>
          </cell>
          <cell r="G48" t="str">
            <v>1</v>
          </cell>
          <cell r="H48" t="str">
            <v>8</v>
          </cell>
        </row>
        <row r="49">
          <cell r="A49">
            <v>48</v>
          </cell>
          <cell r="B49">
            <v>111</v>
          </cell>
          <cell r="C49" t="str">
            <v/>
          </cell>
          <cell r="E49" t="str">
            <v/>
          </cell>
          <cell r="F49">
            <v>113001001557</v>
          </cell>
          <cell r="G49" t="str">
            <v>1</v>
          </cell>
          <cell r="H49" t="str">
            <v>10</v>
          </cell>
        </row>
        <row r="50">
          <cell r="A50">
            <v>49</v>
          </cell>
          <cell r="B50">
            <v>68</v>
          </cell>
          <cell r="C50" t="str">
            <v/>
          </cell>
          <cell r="D50">
            <v>113001002057</v>
          </cell>
          <cell r="E50" t="str">
            <v/>
          </cell>
          <cell r="F50">
            <v>113001001573</v>
          </cell>
          <cell r="G50" t="str">
            <v>1</v>
          </cell>
          <cell r="H50" t="str">
            <v>8</v>
          </cell>
        </row>
        <row r="51">
          <cell r="A51">
            <v>50</v>
          </cell>
          <cell r="B51">
            <v>50</v>
          </cell>
          <cell r="C51" t="str">
            <v>MARGA LUZ GOMEZ VEROY</v>
          </cell>
          <cell r="D51">
            <v>113001001581</v>
          </cell>
          <cell r="E51" t="str">
            <v>I</v>
          </cell>
          <cell r="F51">
            <v>113001001581</v>
          </cell>
          <cell r="G51" t="str">
            <v>1</v>
          </cell>
          <cell r="H51" t="str">
            <v>6</v>
          </cell>
        </row>
        <row r="52">
          <cell r="A52">
            <v>51</v>
          </cell>
          <cell r="B52">
            <v>68</v>
          </cell>
          <cell r="C52" t="str">
            <v/>
          </cell>
          <cell r="D52">
            <v>113001002057</v>
          </cell>
          <cell r="E52" t="str">
            <v/>
          </cell>
          <cell r="F52">
            <v>113001001590</v>
          </cell>
          <cell r="G52" t="str">
            <v>1</v>
          </cell>
          <cell r="H52" t="str">
            <v>8</v>
          </cell>
        </row>
        <row r="53">
          <cell r="A53">
            <v>52</v>
          </cell>
          <cell r="B53">
            <v>68</v>
          </cell>
          <cell r="C53" t="str">
            <v/>
          </cell>
          <cell r="E53" t="str">
            <v/>
          </cell>
          <cell r="F53">
            <v>113001001603</v>
          </cell>
          <cell r="G53" t="str">
            <v>1</v>
          </cell>
          <cell r="H53" t="str">
            <v>8</v>
          </cell>
        </row>
        <row r="54">
          <cell r="A54">
            <v>53</v>
          </cell>
          <cell r="B54">
            <v>60</v>
          </cell>
          <cell r="C54" t="str">
            <v/>
          </cell>
          <cell r="D54">
            <v>113001001727</v>
          </cell>
          <cell r="E54" t="str">
            <v/>
          </cell>
          <cell r="F54">
            <v>113001001646</v>
          </cell>
          <cell r="G54" t="str">
            <v>1</v>
          </cell>
          <cell r="H54" t="str">
            <v>5</v>
          </cell>
        </row>
        <row r="55">
          <cell r="A55">
            <v>54</v>
          </cell>
          <cell r="B55">
            <v>106</v>
          </cell>
          <cell r="C55" t="str">
            <v/>
          </cell>
          <cell r="D55">
            <v>113001004254</v>
          </cell>
          <cell r="E55" t="str">
            <v/>
          </cell>
          <cell r="F55">
            <v>113001001654</v>
          </cell>
          <cell r="G55" t="str">
            <v>1</v>
          </cell>
          <cell r="H55" t="str">
            <v>5</v>
          </cell>
        </row>
        <row r="56">
          <cell r="A56">
            <v>55</v>
          </cell>
          <cell r="B56">
            <v>111</v>
          </cell>
          <cell r="C56" t="str">
            <v/>
          </cell>
          <cell r="D56">
            <v>113001005358</v>
          </cell>
          <cell r="E56" t="str">
            <v/>
          </cell>
          <cell r="F56">
            <v>113001001662</v>
          </cell>
          <cell r="G56" t="str">
            <v>1</v>
          </cell>
          <cell r="H56" t="str">
            <v>1</v>
          </cell>
        </row>
        <row r="57">
          <cell r="A57">
            <v>56</v>
          </cell>
          <cell r="B57">
            <v>30</v>
          </cell>
          <cell r="C57" t="str">
            <v/>
          </cell>
          <cell r="D57">
            <v>113001000721</v>
          </cell>
          <cell r="E57" t="str">
            <v/>
          </cell>
          <cell r="F57">
            <v>113001001671</v>
          </cell>
          <cell r="G57" t="str">
            <v>1</v>
          </cell>
          <cell r="H57" t="str">
            <v>12</v>
          </cell>
        </row>
        <row r="58">
          <cell r="A58">
            <v>57</v>
          </cell>
          <cell r="B58">
            <v>57</v>
          </cell>
          <cell r="C58" t="str">
            <v/>
          </cell>
          <cell r="E58" t="str">
            <v/>
          </cell>
          <cell r="F58">
            <v>113001001689</v>
          </cell>
          <cell r="G58" t="str">
            <v>1</v>
          </cell>
          <cell r="H58" t="str">
            <v>1</v>
          </cell>
        </row>
        <row r="59">
          <cell r="A59">
            <v>58</v>
          </cell>
          <cell r="B59">
            <v>58</v>
          </cell>
          <cell r="C59" t="str">
            <v>ANIBAL JOSE PAJARO GARCIA</v>
          </cell>
          <cell r="D59">
            <v>113001001697</v>
          </cell>
          <cell r="E59" t="str">
            <v>I</v>
          </cell>
          <cell r="F59">
            <v>113001001697</v>
          </cell>
          <cell r="G59" t="str">
            <v>1</v>
          </cell>
          <cell r="H59" t="str">
            <v>10</v>
          </cell>
        </row>
        <row r="60">
          <cell r="A60">
            <v>59</v>
          </cell>
          <cell r="B60">
            <v>59</v>
          </cell>
          <cell r="C60" t="str">
            <v>JUAN GUERRERO BABILONIA</v>
          </cell>
          <cell r="D60">
            <v>113001001719</v>
          </cell>
          <cell r="E60" t="str">
            <v>I</v>
          </cell>
          <cell r="F60">
            <v>113001001719</v>
          </cell>
          <cell r="G60" t="str">
            <v>1</v>
          </cell>
          <cell r="H60" t="str">
            <v>12</v>
          </cell>
        </row>
        <row r="61">
          <cell r="A61">
            <v>60</v>
          </cell>
          <cell r="B61">
            <v>60</v>
          </cell>
          <cell r="C61" t="str">
            <v>RUTH MARIA ARELLANO VERGARA</v>
          </cell>
          <cell r="D61">
            <v>113001001727</v>
          </cell>
          <cell r="E61" t="str">
            <v>I</v>
          </cell>
          <cell r="F61">
            <v>113001001727</v>
          </cell>
          <cell r="G61" t="str">
            <v>1</v>
          </cell>
          <cell r="H61" t="str">
            <v>5</v>
          </cell>
        </row>
        <row r="62">
          <cell r="A62">
            <v>61</v>
          </cell>
          <cell r="B62">
            <v>36</v>
          </cell>
          <cell r="C62" t="str">
            <v/>
          </cell>
          <cell r="D62">
            <v>113001000852</v>
          </cell>
          <cell r="E62" t="str">
            <v/>
          </cell>
          <cell r="F62">
            <v>113001001751</v>
          </cell>
          <cell r="G62" t="str">
            <v>1</v>
          </cell>
          <cell r="H62" t="str">
            <v>7</v>
          </cell>
        </row>
        <row r="63">
          <cell r="A63">
            <v>62</v>
          </cell>
          <cell r="B63">
            <v>62</v>
          </cell>
          <cell r="C63" t="str">
            <v/>
          </cell>
          <cell r="D63">
            <v>11300101773</v>
          </cell>
          <cell r="E63" t="str">
            <v/>
          </cell>
          <cell r="F63">
            <v>11300101773</v>
          </cell>
          <cell r="G63" t="str">
            <v>1</v>
          </cell>
          <cell r="H63" t="str">
            <v>12</v>
          </cell>
        </row>
        <row r="64">
          <cell r="A64">
            <v>63</v>
          </cell>
          <cell r="B64">
            <v>45</v>
          </cell>
          <cell r="C64" t="str">
            <v/>
          </cell>
          <cell r="D64">
            <v>113001001492</v>
          </cell>
          <cell r="E64" t="str">
            <v/>
          </cell>
          <cell r="F64">
            <v>113001001786</v>
          </cell>
          <cell r="G64" t="str">
            <v>1</v>
          </cell>
          <cell r="H64" t="str">
            <v>3</v>
          </cell>
        </row>
        <row r="65">
          <cell r="A65">
            <v>64</v>
          </cell>
          <cell r="B65">
            <v>64</v>
          </cell>
          <cell r="C65" t="str">
            <v>FREDIS QUINTANA DE LA ROSA</v>
          </cell>
          <cell r="D65">
            <v>113001001816</v>
          </cell>
          <cell r="E65" t="str">
            <v>I</v>
          </cell>
          <cell r="F65">
            <v>113001001816</v>
          </cell>
          <cell r="G65" t="str">
            <v>1</v>
          </cell>
          <cell r="H65" t="str">
            <v>2</v>
          </cell>
        </row>
        <row r="66">
          <cell r="A66">
            <v>65</v>
          </cell>
          <cell r="B66">
            <v>83</v>
          </cell>
          <cell r="C66" t="str">
            <v/>
          </cell>
          <cell r="D66">
            <v>113001002812</v>
          </cell>
          <cell r="E66" t="str">
            <v/>
          </cell>
          <cell r="F66">
            <v>113001001964</v>
          </cell>
          <cell r="G66" t="str">
            <v>1</v>
          </cell>
          <cell r="H66" t="str">
            <v>4</v>
          </cell>
        </row>
        <row r="67">
          <cell r="A67">
            <v>66</v>
          </cell>
          <cell r="B67">
            <v>66</v>
          </cell>
          <cell r="C67" t="str">
            <v>ALEX RAMOS PEREZ</v>
          </cell>
          <cell r="D67">
            <v>113001001972</v>
          </cell>
          <cell r="E67" t="str">
            <v>I</v>
          </cell>
          <cell r="F67">
            <v>113001001972</v>
          </cell>
          <cell r="G67" t="str">
            <v>1</v>
          </cell>
          <cell r="H67" t="str">
            <v>9</v>
          </cell>
        </row>
        <row r="68">
          <cell r="A68">
            <v>67</v>
          </cell>
          <cell r="B68">
            <v>24</v>
          </cell>
          <cell r="C68" t="str">
            <v/>
          </cell>
          <cell r="D68">
            <v>113001000429</v>
          </cell>
          <cell r="E68" t="str">
            <v/>
          </cell>
          <cell r="F68">
            <v>113001001981</v>
          </cell>
          <cell r="G68" t="str">
            <v>1</v>
          </cell>
          <cell r="H68" t="str">
            <v>11</v>
          </cell>
        </row>
        <row r="69">
          <cell r="A69">
            <v>68</v>
          </cell>
          <cell r="B69">
            <v>68</v>
          </cell>
          <cell r="C69" t="str">
            <v>OMAR BENJAMIN TORRES IGLESIAS</v>
          </cell>
          <cell r="D69">
            <v>113001002057</v>
          </cell>
          <cell r="E69" t="str">
            <v>I</v>
          </cell>
          <cell r="F69">
            <v>113001002057</v>
          </cell>
          <cell r="G69" t="str">
            <v>1</v>
          </cell>
          <cell r="H69" t="str">
            <v>8</v>
          </cell>
        </row>
        <row r="70">
          <cell r="A70">
            <v>69</v>
          </cell>
          <cell r="B70">
            <v>31</v>
          </cell>
          <cell r="C70" t="str">
            <v/>
          </cell>
          <cell r="D70">
            <v>113001000739</v>
          </cell>
          <cell r="E70" t="str">
            <v/>
          </cell>
          <cell r="F70">
            <v>113001005889</v>
          </cell>
          <cell r="G70" t="str">
            <v>1</v>
          </cell>
          <cell r="H70" t="str">
            <v>2</v>
          </cell>
        </row>
        <row r="71">
          <cell r="A71">
            <v>70</v>
          </cell>
          <cell r="B71">
            <v>70</v>
          </cell>
          <cell r="C71" t="str">
            <v>MARISOL DELRISCO DUARTE</v>
          </cell>
          <cell r="D71">
            <v>113001002120</v>
          </cell>
          <cell r="E71" t="str">
            <v>I</v>
          </cell>
          <cell r="F71">
            <v>113001002120</v>
          </cell>
          <cell r="G71" t="str">
            <v>1</v>
          </cell>
          <cell r="H71" t="str">
            <v>7</v>
          </cell>
        </row>
        <row r="72">
          <cell r="A72">
            <v>71</v>
          </cell>
          <cell r="B72">
            <v>71</v>
          </cell>
          <cell r="C72" t="str">
            <v>JOSE MARIA LARA GUTIERREZ DE PIÑEREZ</v>
          </cell>
          <cell r="D72">
            <v>113001002138</v>
          </cell>
          <cell r="E72" t="str">
            <v>I</v>
          </cell>
          <cell r="F72">
            <v>113001002138</v>
          </cell>
          <cell r="G72" t="str">
            <v>1</v>
          </cell>
          <cell r="H72" t="str">
            <v>5</v>
          </cell>
        </row>
        <row r="73">
          <cell r="A73">
            <v>72</v>
          </cell>
          <cell r="B73">
            <v>64</v>
          </cell>
          <cell r="C73" t="str">
            <v/>
          </cell>
          <cell r="D73">
            <v>113001001816</v>
          </cell>
          <cell r="E73" t="str">
            <v/>
          </cell>
          <cell r="F73">
            <v>113001002162</v>
          </cell>
          <cell r="G73" t="str">
            <v>1</v>
          </cell>
          <cell r="H73" t="str">
            <v>2</v>
          </cell>
        </row>
        <row r="74">
          <cell r="A74">
            <v>73</v>
          </cell>
          <cell r="B74">
            <v>73</v>
          </cell>
          <cell r="C74" t="str">
            <v>LEONIDAS BARCOS HERNANDEZ</v>
          </cell>
          <cell r="D74">
            <v>113001002413</v>
          </cell>
          <cell r="E74" t="str">
            <v>I</v>
          </cell>
          <cell r="F74">
            <v>113001002413</v>
          </cell>
          <cell r="G74" t="str">
            <v>1</v>
          </cell>
          <cell r="H74" t="str">
            <v>9</v>
          </cell>
        </row>
        <row r="75">
          <cell r="A75">
            <v>74</v>
          </cell>
          <cell r="B75">
            <v>74</v>
          </cell>
          <cell r="C75" t="str">
            <v/>
          </cell>
          <cell r="D75">
            <v>11300102460</v>
          </cell>
          <cell r="E75" t="str">
            <v/>
          </cell>
          <cell r="F75">
            <v>11300102460</v>
          </cell>
          <cell r="G75" t="str">
            <v>1</v>
          </cell>
          <cell r="H75" t="str">
            <v>3</v>
          </cell>
        </row>
        <row r="76">
          <cell r="A76">
            <v>75</v>
          </cell>
          <cell r="B76">
            <v>68</v>
          </cell>
          <cell r="C76" t="str">
            <v/>
          </cell>
          <cell r="D76">
            <v>113001002057</v>
          </cell>
          <cell r="E76" t="str">
            <v/>
          </cell>
          <cell r="F76">
            <v>113001002481</v>
          </cell>
          <cell r="G76" t="str">
            <v>1</v>
          </cell>
          <cell r="H76" t="str">
            <v>8</v>
          </cell>
        </row>
        <row r="77">
          <cell r="A77">
            <v>76</v>
          </cell>
          <cell r="B77">
            <v>31</v>
          </cell>
          <cell r="C77" t="str">
            <v/>
          </cell>
          <cell r="D77">
            <v>113001000739</v>
          </cell>
          <cell r="E77" t="str">
            <v/>
          </cell>
          <cell r="F77">
            <v>113001002553</v>
          </cell>
          <cell r="G77" t="str">
            <v>1</v>
          </cell>
          <cell r="H77" t="str">
            <v>2</v>
          </cell>
        </row>
        <row r="78">
          <cell r="A78">
            <v>77</v>
          </cell>
          <cell r="B78">
            <v>83</v>
          </cell>
          <cell r="C78" t="str">
            <v/>
          </cell>
          <cell r="D78">
            <v>113001002812</v>
          </cell>
          <cell r="E78" t="str">
            <v/>
          </cell>
          <cell r="F78">
            <v>113001002596</v>
          </cell>
          <cell r="G78" t="str">
            <v>1</v>
          </cell>
          <cell r="H78" t="str">
            <v>4</v>
          </cell>
        </row>
        <row r="79">
          <cell r="A79">
            <v>78</v>
          </cell>
          <cell r="B79">
            <v>78</v>
          </cell>
          <cell r="C79" t="str">
            <v/>
          </cell>
          <cell r="D79">
            <v>11300102605</v>
          </cell>
          <cell r="E79" t="str">
            <v/>
          </cell>
          <cell r="F79">
            <v>11300102605</v>
          </cell>
          <cell r="G79" t="str">
            <v>1</v>
          </cell>
          <cell r="H79" t="str">
            <v>5</v>
          </cell>
        </row>
        <row r="80">
          <cell r="A80">
            <v>79</v>
          </cell>
          <cell r="B80">
            <v>79</v>
          </cell>
          <cell r="C80" t="str">
            <v>OLGA ELVIRA ACOSTA AMEL</v>
          </cell>
          <cell r="D80">
            <v>113001002626</v>
          </cell>
          <cell r="E80" t="str">
            <v>I</v>
          </cell>
          <cell r="F80">
            <v>113001002626</v>
          </cell>
          <cell r="G80" t="str">
            <v>1</v>
          </cell>
          <cell r="H80" t="str">
            <v>10</v>
          </cell>
        </row>
        <row r="81">
          <cell r="A81">
            <v>80</v>
          </cell>
          <cell r="B81">
            <v>112</v>
          </cell>
          <cell r="C81" t="str">
            <v/>
          </cell>
          <cell r="D81">
            <v>113001005374</v>
          </cell>
          <cell r="E81" t="str">
            <v/>
          </cell>
          <cell r="F81">
            <v>113001002642</v>
          </cell>
          <cell r="G81" t="str">
            <v>1</v>
          </cell>
          <cell r="H81" t="str">
            <v>2</v>
          </cell>
        </row>
        <row r="82">
          <cell r="A82">
            <v>81</v>
          </cell>
          <cell r="B82">
            <v>83</v>
          </cell>
          <cell r="C82" t="str">
            <v/>
          </cell>
          <cell r="D82">
            <v>113001002812</v>
          </cell>
          <cell r="E82" t="str">
            <v/>
          </cell>
          <cell r="F82">
            <v>113001002651</v>
          </cell>
          <cell r="G82" t="str">
            <v>1</v>
          </cell>
          <cell r="H82" t="str">
            <v>4</v>
          </cell>
        </row>
        <row r="83">
          <cell r="A83">
            <v>82</v>
          </cell>
          <cell r="B83">
            <v>111</v>
          </cell>
          <cell r="C83" t="str">
            <v/>
          </cell>
          <cell r="E83" t="str">
            <v/>
          </cell>
          <cell r="F83">
            <v>113001002669</v>
          </cell>
          <cell r="G83" t="str">
            <v>1</v>
          </cell>
          <cell r="H83" t="str">
            <v>9</v>
          </cell>
        </row>
        <row r="84">
          <cell r="A84">
            <v>83</v>
          </cell>
          <cell r="B84">
            <v>83</v>
          </cell>
          <cell r="C84" t="str">
            <v>ALEX RAMOS PEREZ</v>
          </cell>
          <cell r="D84">
            <v>113001002812</v>
          </cell>
          <cell r="E84" t="str">
            <v>I</v>
          </cell>
          <cell r="F84">
            <v>113001002812</v>
          </cell>
          <cell r="G84" t="str">
            <v>1</v>
          </cell>
          <cell r="H84" t="str">
            <v>4</v>
          </cell>
        </row>
        <row r="85">
          <cell r="A85">
            <v>84</v>
          </cell>
          <cell r="B85">
            <v>84</v>
          </cell>
          <cell r="C85" t="str">
            <v/>
          </cell>
          <cell r="D85">
            <v>513001000000</v>
          </cell>
          <cell r="E85" t="str">
            <v/>
          </cell>
          <cell r="F85">
            <v>513001000000</v>
          </cell>
          <cell r="G85" t="str">
            <v>1</v>
          </cell>
          <cell r="H85" t="str">
            <v>9</v>
          </cell>
        </row>
        <row r="86">
          <cell r="A86">
            <v>85</v>
          </cell>
          <cell r="B86">
            <v>112</v>
          </cell>
          <cell r="C86" t="str">
            <v/>
          </cell>
          <cell r="E86" t="str">
            <v/>
          </cell>
          <cell r="F86">
            <v>113001002863</v>
          </cell>
          <cell r="G86" t="str">
            <v>1</v>
          </cell>
          <cell r="H86" t="str">
            <v>2</v>
          </cell>
        </row>
        <row r="87">
          <cell r="A87">
            <v>86</v>
          </cell>
          <cell r="B87">
            <v>36</v>
          </cell>
          <cell r="C87" t="str">
            <v/>
          </cell>
          <cell r="D87">
            <v>113001000852</v>
          </cell>
          <cell r="E87" t="str">
            <v/>
          </cell>
          <cell r="F87">
            <v>113001002871</v>
          </cell>
          <cell r="G87" t="str">
            <v>1</v>
          </cell>
          <cell r="H87" t="str">
            <v>5</v>
          </cell>
        </row>
        <row r="88">
          <cell r="A88">
            <v>87</v>
          </cell>
          <cell r="B88">
            <v>70</v>
          </cell>
          <cell r="C88" t="str">
            <v/>
          </cell>
          <cell r="D88">
            <v>113001002120</v>
          </cell>
          <cell r="E88" t="str">
            <v/>
          </cell>
          <cell r="F88">
            <v>113001002880</v>
          </cell>
          <cell r="G88" t="str">
            <v>1</v>
          </cell>
          <cell r="H88" t="str">
            <v>7</v>
          </cell>
        </row>
        <row r="89">
          <cell r="A89">
            <v>88</v>
          </cell>
          <cell r="B89">
            <v>58</v>
          </cell>
          <cell r="C89" t="str">
            <v/>
          </cell>
          <cell r="D89">
            <v>113001001697</v>
          </cell>
          <cell r="E89" t="str">
            <v/>
          </cell>
          <cell r="F89">
            <v>113001007121</v>
          </cell>
          <cell r="G89" t="str">
            <v>1</v>
          </cell>
          <cell r="H89" t="str">
            <v>10</v>
          </cell>
        </row>
        <row r="90">
          <cell r="A90">
            <v>89</v>
          </cell>
          <cell r="B90">
            <v>89</v>
          </cell>
          <cell r="C90" t="str">
            <v>LUZ ELENA OCAMPO MADRID</v>
          </cell>
          <cell r="D90">
            <v>113001002952</v>
          </cell>
          <cell r="E90" t="str">
            <v>I</v>
          </cell>
          <cell r="F90">
            <v>113001002952</v>
          </cell>
          <cell r="G90" t="str">
            <v>1</v>
          </cell>
          <cell r="H90" t="str">
            <v>13</v>
          </cell>
        </row>
        <row r="91">
          <cell r="A91">
            <v>90</v>
          </cell>
          <cell r="B91">
            <v>90</v>
          </cell>
          <cell r="C91" t="str">
            <v>ROSA DELIA DURAN QUINTERO</v>
          </cell>
          <cell r="D91">
            <v>113001020969</v>
          </cell>
          <cell r="E91" t="str">
            <v>I</v>
          </cell>
          <cell r="F91">
            <v>113001020969</v>
          </cell>
          <cell r="G91" t="str">
            <v>1</v>
          </cell>
          <cell r="H91" t="str">
            <v>4</v>
          </cell>
        </row>
        <row r="92">
          <cell r="A92">
            <v>91</v>
          </cell>
          <cell r="B92">
            <v>91</v>
          </cell>
          <cell r="C92" t="str">
            <v>PRIMITIVA PADILLA BARRIOS</v>
          </cell>
          <cell r="D92">
            <v>113001002979</v>
          </cell>
          <cell r="E92" t="str">
            <v>I</v>
          </cell>
          <cell r="F92">
            <v>113001002979</v>
          </cell>
          <cell r="G92" t="str">
            <v>1</v>
          </cell>
          <cell r="H92" t="str">
            <v>1</v>
          </cell>
        </row>
        <row r="93">
          <cell r="A93">
            <v>92</v>
          </cell>
          <cell r="B93">
            <v>92</v>
          </cell>
          <cell r="C93" t="str">
            <v>LUIS ALFONSO RAMIREZ CASTELLON</v>
          </cell>
          <cell r="D93">
            <v>113001003053</v>
          </cell>
          <cell r="E93" t="str">
            <v>I</v>
          </cell>
          <cell r="F93">
            <v>113001003053</v>
          </cell>
          <cell r="G93" t="str">
            <v>1</v>
          </cell>
          <cell r="H93" t="str">
            <v>12</v>
          </cell>
        </row>
        <row r="94">
          <cell r="A94">
            <v>93</v>
          </cell>
          <cell r="B94">
            <v>93</v>
          </cell>
          <cell r="C94" t="str">
            <v xml:space="preserve">HERMANO HENRY A. RAMIREZ ROMERO </v>
          </cell>
          <cell r="D94">
            <v>113001003061</v>
          </cell>
          <cell r="E94" t="str">
            <v>I</v>
          </cell>
          <cell r="F94">
            <v>113001003061</v>
          </cell>
          <cell r="G94" t="str">
            <v>1</v>
          </cell>
          <cell r="H94" t="str">
            <v>2</v>
          </cell>
        </row>
        <row r="95">
          <cell r="A95">
            <v>94</v>
          </cell>
          <cell r="B95">
            <v>94</v>
          </cell>
          <cell r="C95" t="str">
            <v>LEONARDO JESUS QUINTERO MARTINEZ</v>
          </cell>
          <cell r="D95">
            <v>113001003126</v>
          </cell>
          <cell r="E95" t="str">
            <v>I</v>
          </cell>
          <cell r="F95">
            <v>113001003126</v>
          </cell>
          <cell r="G95" t="str">
            <v>1</v>
          </cell>
          <cell r="H95" t="str">
            <v>10</v>
          </cell>
        </row>
        <row r="96">
          <cell r="A96">
            <v>95</v>
          </cell>
          <cell r="B96">
            <v>162</v>
          </cell>
          <cell r="C96" t="str">
            <v/>
          </cell>
          <cell r="D96">
            <v>113001012508</v>
          </cell>
          <cell r="E96" t="str">
            <v/>
          </cell>
          <cell r="F96">
            <v>113001003151</v>
          </cell>
          <cell r="G96" t="str">
            <v>1</v>
          </cell>
          <cell r="H96" t="str">
            <v>10</v>
          </cell>
        </row>
        <row r="97">
          <cell r="A97">
            <v>96</v>
          </cell>
          <cell r="B97">
            <v>270</v>
          </cell>
          <cell r="C97" t="str">
            <v/>
          </cell>
          <cell r="D97">
            <v>313001004750</v>
          </cell>
          <cell r="E97" t="str">
            <v/>
          </cell>
          <cell r="F97">
            <v>113001003223</v>
          </cell>
          <cell r="G97" t="str">
            <v>1</v>
          </cell>
          <cell r="H97" t="str">
            <v>7</v>
          </cell>
        </row>
        <row r="98">
          <cell r="A98">
            <v>97</v>
          </cell>
          <cell r="B98">
            <v>97</v>
          </cell>
          <cell r="C98" t="str">
            <v>ALVARO ANGEL BALLESTAS VARELA</v>
          </cell>
          <cell r="D98">
            <v>113001003274</v>
          </cell>
          <cell r="E98" t="str">
            <v>I</v>
          </cell>
          <cell r="F98">
            <v>113001003274</v>
          </cell>
          <cell r="G98" t="str">
            <v>1</v>
          </cell>
          <cell r="H98" t="str">
            <v>12</v>
          </cell>
        </row>
        <row r="99">
          <cell r="A99">
            <v>98</v>
          </cell>
          <cell r="B99">
            <v>44</v>
          </cell>
          <cell r="C99" t="str">
            <v/>
          </cell>
          <cell r="D99">
            <v>113001001484</v>
          </cell>
          <cell r="E99" t="str">
            <v/>
          </cell>
          <cell r="F99">
            <v>113001003754</v>
          </cell>
          <cell r="G99" t="str">
            <v>1</v>
          </cell>
          <cell r="H99" t="str">
            <v>14</v>
          </cell>
        </row>
        <row r="100">
          <cell r="A100">
            <v>99</v>
          </cell>
          <cell r="B100">
            <v>99</v>
          </cell>
          <cell r="C100" t="str">
            <v>RODOLFO DIAZ ACEVEDO</v>
          </cell>
          <cell r="D100">
            <v>113001003771</v>
          </cell>
          <cell r="E100" t="str">
            <v>I</v>
          </cell>
          <cell r="F100">
            <v>113001003771</v>
          </cell>
          <cell r="G100" t="str">
            <v>1</v>
          </cell>
          <cell r="H100" t="str">
            <v>7</v>
          </cell>
        </row>
        <row r="101">
          <cell r="A101">
            <v>100</v>
          </cell>
          <cell r="B101">
            <v>107</v>
          </cell>
          <cell r="C101" t="str">
            <v/>
          </cell>
          <cell r="D101">
            <v>113001004289</v>
          </cell>
          <cell r="E101" t="str">
            <v/>
          </cell>
          <cell r="F101">
            <v>113001003789</v>
          </cell>
          <cell r="G101" t="str">
            <v>1</v>
          </cell>
          <cell r="H101" t="str">
            <v>15</v>
          </cell>
        </row>
        <row r="102">
          <cell r="A102">
            <v>101</v>
          </cell>
          <cell r="B102">
            <v>92</v>
          </cell>
          <cell r="C102" t="str">
            <v/>
          </cell>
          <cell r="D102">
            <v>113001003053</v>
          </cell>
          <cell r="E102" t="str">
            <v/>
          </cell>
          <cell r="F102">
            <v>113001003797</v>
          </cell>
          <cell r="G102" t="str">
            <v>1</v>
          </cell>
          <cell r="H102" t="str">
            <v>12</v>
          </cell>
        </row>
        <row r="103">
          <cell r="A103">
            <v>102</v>
          </cell>
          <cell r="B103">
            <v>11</v>
          </cell>
          <cell r="C103" t="str">
            <v/>
          </cell>
          <cell r="D103">
            <v>113001000160</v>
          </cell>
          <cell r="E103" t="str">
            <v/>
          </cell>
          <cell r="F103">
            <v>113001003967</v>
          </cell>
          <cell r="G103" t="str">
            <v>1</v>
          </cell>
          <cell r="H103" t="str">
            <v>3</v>
          </cell>
        </row>
        <row r="104">
          <cell r="A104">
            <v>103</v>
          </cell>
          <cell r="B104">
            <v>113</v>
          </cell>
          <cell r="C104" t="str">
            <v/>
          </cell>
          <cell r="D104">
            <v>113001005544</v>
          </cell>
          <cell r="E104" t="str">
            <v/>
          </cell>
          <cell r="F104">
            <v>113001004041</v>
          </cell>
          <cell r="G104" t="str">
            <v>1</v>
          </cell>
          <cell r="H104" t="str">
            <v>4</v>
          </cell>
        </row>
        <row r="105">
          <cell r="A105">
            <v>104</v>
          </cell>
          <cell r="B105">
            <v>104</v>
          </cell>
          <cell r="C105" t="str">
            <v>BENJAMIN ACEVEDO CORREA</v>
          </cell>
          <cell r="D105">
            <v>113001004149</v>
          </cell>
          <cell r="E105" t="str">
            <v>I</v>
          </cell>
          <cell r="F105">
            <v>113001004149</v>
          </cell>
          <cell r="G105" t="str">
            <v>1</v>
          </cell>
          <cell r="H105" t="str">
            <v>12</v>
          </cell>
        </row>
        <row r="106">
          <cell r="A106">
            <v>105</v>
          </cell>
          <cell r="B106">
            <v>105</v>
          </cell>
          <cell r="C106" t="str">
            <v>JORGE ACEVEDO CORREA</v>
          </cell>
          <cell r="D106">
            <v>113001008284</v>
          </cell>
          <cell r="E106" t="str">
            <v>I</v>
          </cell>
          <cell r="F106">
            <v>113001008284</v>
          </cell>
          <cell r="G106" t="str">
            <v>1</v>
          </cell>
          <cell r="H106" t="str">
            <v>5</v>
          </cell>
        </row>
        <row r="107">
          <cell r="A107">
            <v>106</v>
          </cell>
          <cell r="B107">
            <v>106</v>
          </cell>
          <cell r="C107" t="str">
            <v>CARMEN MARIA RANGEL SEPULVEDA</v>
          </cell>
          <cell r="D107">
            <v>113001004254</v>
          </cell>
          <cell r="E107" t="str">
            <v>I</v>
          </cell>
          <cell r="F107">
            <v>113001004254</v>
          </cell>
          <cell r="G107" t="str">
            <v>1</v>
          </cell>
          <cell r="H107" t="str">
            <v>5</v>
          </cell>
        </row>
        <row r="108">
          <cell r="A108">
            <v>107</v>
          </cell>
          <cell r="B108">
            <v>107</v>
          </cell>
          <cell r="C108" t="str">
            <v>YASMINY DEL SOCORRO GOMEZ CORONELL</v>
          </cell>
          <cell r="D108">
            <v>113001004289</v>
          </cell>
          <cell r="E108" t="str">
            <v>I</v>
          </cell>
          <cell r="F108">
            <v>113001004289</v>
          </cell>
          <cell r="G108" t="str">
            <v>1</v>
          </cell>
          <cell r="H108" t="str">
            <v>12</v>
          </cell>
        </row>
        <row r="109">
          <cell r="A109">
            <v>108</v>
          </cell>
          <cell r="B109">
            <v>36</v>
          </cell>
          <cell r="C109" t="str">
            <v>DOMINGO SALGADO HERNANDEZ</v>
          </cell>
          <cell r="D109">
            <v>113001000852</v>
          </cell>
          <cell r="E109" t="str">
            <v/>
          </cell>
          <cell r="F109">
            <v>113001000305</v>
          </cell>
          <cell r="G109" t="str">
            <v>1</v>
          </cell>
          <cell r="H109" t="str">
            <v>8</v>
          </cell>
        </row>
        <row r="110">
          <cell r="A110">
            <v>109</v>
          </cell>
          <cell r="B110">
            <v>131</v>
          </cell>
          <cell r="C110" t="str">
            <v/>
          </cell>
          <cell r="E110" t="str">
            <v/>
          </cell>
          <cell r="F110">
            <v>113001004688</v>
          </cell>
          <cell r="G110" t="str">
            <v>1</v>
          </cell>
          <cell r="H110" t="str">
            <v>6</v>
          </cell>
        </row>
        <row r="111">
          <cell r="A111">
            <v>110</v>
          </cell>
          <cell r="B111">
            <v>99</v>
          </cell>
          <cell r="C111" t="str">
            <v/>
          </cell>
          <cell r="D111">
            <v>113001003771</v>
          </cell>
          <cell r="E111" t="str">
            <v/>
          </cell>
          <cell r="F111">
            <v>113001005200</v>
          </cell>
          <cell r="G111" t="str">
            <v>1</v>
          </cell>
          <cell r="H111" t="str">
            <v>7</v>
          </cell>
        </row>
        <row r="112">
          <cell r="A112">
            <v>111</v>
          </cell>
          <cell r="B112">
            <v>111</v>
          </cell>
          <cell r="C112" t="str">
            <v>DILIA ESTHER MARIN ARIAS</v>
          </cell>
          <cell r="D112">
            <v>113001005358</v>
          </cell>
          <cell r="E112" t="str">
            <v>I</v>
          </cell>
          <cell r="F112">
            <v>113001005358</v>
          </cell>
          <cell r="G112" t="str">
            <v>1</v>
          </cell>
          <cell r="H112" t="str">
            <v>10</v>
          </cell>
        </row>
        <row r="113">
          <cell r="A113">
            <v>112</v>
          </cell>
          <cell r="B113">
            <v>112</v>
          </cell>
          <cell r="C113" t="str">
            <v>ALFONSO CASSIANI HERRERA</v>
          </cell>
          <cell r="D113">
            <v>113001005374</v>
          </cell>
          <cell r="E113" t="str">
            <v>I</v>
          </cell>
          <cell r="F113">
            <v>113001005374</v>
          </cell>
          <cell r="G113" t="str">
            <v>1</v>
          </cell>
          <cell r="H113" t="str">
            <v>2</v>
          </cell>
        </row>
        <row r="114">
          <cell r="A114">
            <v>113</v>
          </cell>
          <cell r="B114">
            <v>113</v>
          </cell>
          <cell r="C114" t="str">
            <v>MIRTA LUDOVICA NOWACKY GUTIERREZ</v>
          </cell>
          <cell r="D114">
            <v>113001005544</v>
          </cell>
          <cell r="E114" t="str">
            <v>I</v>
          </cell>
          <cell r="F114">
            <v>113001005544</v>
          </cell>
          <cell r="G114" t="str">
            <v>1</v>
          </cell>
          <cell r="H114" t="str">
            <v>4</v>
          </cell>
        </row>
        <row r="115">
          <cell r="A115">
            <v>114</v>
          </cell>
          <cell r="B115">
            <v>114</v>
          </cell>
          <cell r="C115" t="str">
            <v/>
          </cell>
          <cell r="D115">
            <v>11300105542</v>
          </cell>
          <cell r="E115" t="str">
            <v/>
          </cell>
          <cell r="F115">
            <v>11300105542</v>
          </cell>
          <cell r="G115" t="str">
            <v>1</v>
          </cell>
          <cell r="H115" t="str">
            <v>4</v>
          </cell>
        </row>
        <row r="116">
          <cell r="A116">
            <v>115</v>
          </cell>
          <cell r="B116">
            <v>97</v>
          </cell>
          <cell r="C116" t="str">
            <v/>
          </cell>
          <cell r="D116">
            <v>113001003274</v>
          </cell>
          <cell r="E116" t="str">
            <v/>
          </cell>
          <cell r="F116">
            <v>113001005757</v>
          </cell>
          <cell r="G116" t="str">
            <v>1</v>
          </cell>
          <cell r="H116" t="str">
            <v>12</v>
          </cell>
        </row>
        <row r="117">
          <cell r="A117">
            <v>116</v>
          </cell>
          <cell r="B117">
            <v>99</v>
          </cell>
          <cell r="C117" t="str">
            <v/>
          </cell>
          <cell r="D117">
            <v>113001003771</v>
          </cell>
          <cell r="E117" t="str">
            <v/>
          </cell>
          <cell r="F117">
            <v>113001006010</v>
          </cell>
          <cell r="G117" t="str">
            <v>1</v>
          </cell>
          <cell r="H117" t="str">
            <v>7</v>
          </cell>
        </row>
        <row r="118">
          <cell r="A118">
            <v>117</v>
          </cell>
          <cell r="B118">
            <v>190</v>
          </cell>
          <cell r="C118" t="str">
            <v/>
          </cell>
          <cell r="D118">
            <v>213001007231</v>
          </cell>
          <cell r="E118" t="str">
            <v/>
          </cell>
          <cell r="F118">
            <v>113001006133</v>
          </cell>
          <cell r="G118" t="str">
            <v>1</v>
          </cell>
          <cell r="H118" t="str">
            <v>11</v>
          </cell>
        </row>
        <row r="119">
          <cell r="A119">
            <v>118</v>
          </cell>
          <cell r="B119">
            <v>633</v>
          </cell>
          <cell r="C119" t="str">
            <v/>
          </cell>
          <cell r="E119" t="str">
            <v/>
          </cell>
          <cell r="F119">
            <v>113001027033</v>
          </cell>
          <cell r="G119" t="str">
            <v>1</v>
          </cell>
          <cell r="H119" t="str">
            <v>9</v>
          </cell>
        </row>
        <row r="120">
          <cell r="A120">
            <v>119</v>
          </cell>
          <cell r="B120">
            <v>197</v>
          </cell>
          <cell r="C120" t="str">
            <v/>
          </cell>
          <cell r="E120" t="str">
            <v/>
          </cell>
          <cell r="F120">
            <v>113001006303</v>
          </cell>
          <cell r="G120" t="str">
            <v>1</v>
          </cell>
          <cell r="H120" t="str">
            <v>9</v>
          </cell>
        </row>
        <row r="121">
          <cell r="A121">
            <v>120</v>
          </cell>
          <cell r="B121">
            <v>120</v>
          </cell>
          <cell r="C121" t="str">
            <v>GUILLERMO LEON MARRUGO PERALTA</v>
          </cell>
          <cell r="D121">
            <v>113001006711</v>
          </cell>
          <cell r="E121" t="str">
            <v>I</v>
          </cell>
          <cell r="F121">
            <v>113001006711</v>
          </cell>
          <cell r="G121" t="str">
            <v>1</v>
          </cell>
          <cell r="H121" t="str">
            <v>4</v>
          </cell>
        </row>
        <row r="122">
          <cell r="A122">
            <v>121</v>
          </cell>
          <cell r="B122">
            <v>68</v>
          </cell>
          <cell r="C122" t="str">
            <v/>
          </cell>
          <cell r="D122">
            <v>113001002057</v>
          </cell>
          <cell r="E122" t="str">
            <v/>
          </cell>
          <cell r="F122">
            <v>113001027157</v>
          </cell>
          <cell r="G122" t="str">
            <v>1</v>
          </cell>
          <cell r="H122" t="str">
            <v>8</v>
          </cell>
        </row>
        <row r="123">
          <cell r="A123">
            <v>122</v>
          </cell>
          <cell r="B123">
            <v>122</v>
          </cell>
          <cell r="C123" t="str">
            <v>JONNY JONNY LUNA GUERRERO</v>
          </cell>
          <cell r="D123">
            <v>113001006800</v>
          </cell>
          <cell r="E123" t="str">
            <v>I</v>
          </cell>
          <cell r="F123">
            <v>113001006800</v>
          </cell>
          <cell r="G123" t="str">
            <v>1</v>
          </cell>
          <cell r="H123" t="str">
            <v>11</v>
          </cell>
        </row>
        <row r="124">
          <cell r="A124">
            <v>123</v>
          </cell>
          <cell r="B124">
            <v>59</v>
          </cell>
          <cell r="C124" t="str">
            <v/>
          </cell>
          <cell r="D124">
            <v>113001001719</v>
          </cell>
          <cell r="E124" t="str">
            <v/>
          </cell>
          <cell r="F124">
            <v>113001006818</v>
          </cell>
          <cell r="G124" t="str">
            <v>1</v>
          </cell>
          <cell r="H124" t="str">
            <v>15</v>
          </cell>
        </row>
        <row r="125">
          <cell r="A125">
            <v>124</v>
          </cell>
          <cell r="B125">
            <v>97</v>
          </cell>
          <cell r="C125" t="str">
            <v/>
          </cell>
          <cell r="D125">
            <v>113001003274</v>
          </cell>
          <cell r="E125" t="str">
            <v/>
          </cell>
          <cell r="F125">
            <v>113001006826</v>
          </cell>
          <cell r="G125" t="str">
            <v>1</v>
          </cell>
          <cell r="H125" t="str">
            <v>12</v>
          </cell>
        </row>
        <row r="126">
          <cell r="A126">
            <v>125</v>
          </cell>
          <cell r="B126">
            <v>31</v>
          </cell>
          <cell r="C126" t="str">
            <v/>
          </cell>
          <cell r="D126">
            <v>113001000739</v>
          </cell>
          <cell r="E126" t="str">
            <v/>
          </cell>
          <cell r="F126">
            <v>113001002081</v>
          </cell>
          <cell r="G126" t="str">
            <v>1</v>
          </cell>
          <cell r="H126" t="str">
            <v>2</v>
          </cell>
        </row>
        <row r="127">
          <cell r="A127">
            <v>126</v>
          </cell>
          <cell r="B127">
            <v>45</v>
          </cell>
          <cell r="C127" t="str">
            <v/>
          </cell>
          <cell r="D127">
            <v>113001001492</v>
          </cell>
          <cell r="E127" t="str">
            <v/>
          </cell>
          <cell r="F127">
            <v>113001000712</v>
          </cell>
          <cell r="G127" t="str">
            <v>1</v>
          </cell>
          <cell r="H127" t="str">
            <v>3</v>
          </cell>
        </row>
        <row r="128">
          <cell r="A128">
            <v>127</v>
          </cell>
          <cell r="B128">
            <v>127</v>
          </cell>
          <cell r="C128" t="str">
            <v/>
          </cell>
          <cell r="D128">
            <v>11300106961</v>
          </cell>
          <cell r="E128" t="str">
            <v/>
          </cell>
          <cell r="F128">
            <v>11300106961</v>
          </cell>
          <cell r="G128" t="str">
            <v>2</v>
          </cell>
          <cell r="H128" t="str">
            <v>1</v>
          </cell>
        </row>
        <row r="129">
          <cell r="A129">
            <v>128</v>
          </cell>
          <cell r="B129">
            <v>92</v>
          </cell>
          <cell r="C129" t="str">
            <v/>
          </cell>
          <cell r="D129">
            <v>113001003053</v>
          </cell>
          <cell r="E129" t="str">
            <v/>
          </cell>
          <cell r="F129">
            <v>113001007083</v>
          </cell>
          <cell r="G129" t="str">
            <v>1</v>
          </cell>
          <cell r="H129" t="str">
            <v>14</v>
          </cell>
        </row>
        <row r="130">
          <cell r="A130">
            <v>129</v>
          </cell>
          <cell r="B130">
            <v>106</v>
          </cell>
          <cell r="C130" t="str">
            <v/>
          </cell>
          <cell r="D130">
            <v>113001004254</v>
          </cell>
          <cell r="E130" t="str">
            <v/>
          </cell>
          <cell r="F130">
            <v>113001007113</v>
          </cell>
          <cell r="G130" t="str">
            <v>1</v>
          </cell>
          <cell r="H130" t="str">
            <v>5</v>
          </cell>
        </row>
        <row r="131">
          <cell r="A131">
            <v>130</v>
          </cell>
          <cell r="B131">
            <v>130</v>
          </cell>
          <cell r="C131" t="str">
            <v/>
          </cell>
          <cell r="D131">
            <v>11300107178</v>
          </cell>
          <cell r="E131" t="str">
            <v/>
          </cell>
          <cell r="F131">
            <v>11300107178</v>
          </cell>
          <cell r="G131" t="str">
            <v>1</v>
          </cell>
          <cell r="H131" t="str">
            <v>2</v>
          </cell>
        </row>
        <row r="132">
          <cell r="A132">
            <v>131</v>
          </cell>
          <cell r="B132">
            <v>131</v>
          </cell>
          <cell r="C132" t="str">
            <v>YOLIMA LUZ ESCORCIA VASQUEZ</v>
          </cell>
          <cell r="D132">
            <v>113001007199</v>
          </cell>
          <cell r="E132" t="str">
            <v>I</v>
          </cell>
          <cell r="F132">
            <v>113001007199</v>
          </cell>
          <cell r="G132" t="str">
            <v>1</v>
          </cell>
          <cell r="H132" t="str">
            <v>6</v>
          </cell>
        </row>
        <row r="133">
          <cell r="A133">
            <v>132</v>
          </cell>
          <cell r="B133">
            <v>4</v>
          </cell>
          <cell r="C133" t="str">
            <v/>
          </cell>
          <cell r="D133">
            <v>113001012788</v>
          </cell>
          <cell r="E133" t="str">
            <v/>
          </cell>
          <cell r="F133">
            <v>113001007296</v>
          </cell>
          <cell r="G133" t="str">
            <v>1</v>
          </cell>
          <cell r="H133" t="str">
            <v>4</v>
          </cell>
        </row>
        <row r="134">
          <cell r="A134">
            <v>133</v>
          </cell>
          <cell r="B134">
            <v>122</v>
          </cell>
          <cell r="C134" t="str">
            <v/>
          </cell>
          <cell r="D134">
            <v>113001006800</v>
          </cell>
          <cell r="E134" t="str">
            <v/>
          </cell>
          <cell r="F134">
            <v>113001007563</v>
          </cell>
          <cell r="G134" t="str">
            <v>1</v>
          </cell>
          <cell r="H134" t="str">
            <v>11</v>
          </cell>
        </row>
        <row r="135">
          <cell r="A135">
            <v>134</v>
          </cell>
          <cell r="B135">
            <v>44</v>
          </cell>
          <cell r="C135" t="str">
            <v/>
          </cell>
          <cell r="D135">
            <v>113001001484</v>
          </cell>
          <cell r="E135" t="str">
            <v/>
          </cell>
          <cell r="F135">
            <v>113001007709</v>
          </cell>
          <cell r="G135" t="str">
            <v>1</v>
          </cell>
          <cell r="H135" t="str">
            <v>14</v>
          </cell>
        </row>
        <row r="136">
          <cell r="A136">
            <v>135</v>
          </cell>
          <cell r="B136">
            <v>355</v>
          </cell>
          <cell r="C136" t="str">
            <v/>
          </cell>
          <cell r="D136">
            <v>313001008411</v>
          </cell>
          <cell r="E136" t="str">
            <v/>
          </cell>
          <cell r="F136">
            <v>113001007725</v>
          </cell>
          <cell r="G136" t="str">
            <v>1</v>
          </cell>
          <cell r="H136" t="str">
            <v>15</v>
          </cell>
        </row>
        <row r="137">
          <cell r="A137">
            <v>136</v>
          </cell>
          <cell r="B137">
            <v>633</v>
          </cell>
          <cell r="C137" t="str">
            <v/>
          </cell>
          <cell r="D137">
            <v>113001028919</v>
          </cell>
          <cell r="E137" t="str">
            <v/>
          </cell>
          <cell r="F137">
            <v>113001007776</v>
          </cell>
          <cell r="G137" t="str">
            <v>1</v>
          </cell>
          <cell r="H137" t="str">
            <v>8</v>
          </cell>
        </row>
        <row r="138">
          <cell r="A138">
            <v>137</v>
          </cell>
          <cell r="B138">
            <v>31</v>
          </cell>
          <cell r="C138" t="str">
            <v/>
          </cell>
          <cell r="D138">
            <v>113001000739</v>
          </cell>
          <cell r="E138" t="str">
            <v/>
          </cell>
          <cell r="F138">
            <v>113001007806</v>
          </cell>
          <cell r="G138" t="str">
            <v>1</v>
          </cell>
          <cell r="H138" t="str">
            <v>2</v>
          </cell>
        </row>
        <row r="139">
          <cell r="A139">
            <v>138</v>
          </cell>
          <cell r="B139">
            <v>138</v>
          </cell>
          <cell r="C139" t="str">
            <v/>
          </cell>
          <cell r="D139">
            <v>11300107836</v>
          </cell>
          <cell r="E139" t="str">
            <v/>
          </cell>
          <cell r="F139">
            <v>11300107836</v>
          </cell>
          <cell r="G139" t="str">
            <v>1</v>
          </cell>
          <cell r="H139" t="str">
            <v>5</v>
          </cell>
        </row>
        <row r="140">
          <cell r="A140">
            <v>139</v>
          </cell>
          <cell r="B140">
            <v>139</v>
          </cell>
          <cell r="C140" t="str">
            <v>EURIEL ARIZA CARREAZO</v>
          </cell>
          <cell r="D140">
            <v>113001007857</v>
          </cell>
          <cell r="E140" t="str">
            <v>I</v>
          </cell>
          <cell r="F140">
            <v>113001007857</v>
          </cell>
          <cell r="G140" t="str">
            <v>1</v>
          </cell>
          <cell r="H140" t="str">
            <v>6</v>
          </cell>
        </row>
        <row r="141">
          <cell r="A141">
            <v>140</v>
          </cell>
          <cell r="B141">
            <v>140</v>
          </cell>
          <cell r="C141" t="str">
            <v/>
          </cell>
          <cell r="E141" t="str">
            <v/>
          </cell>
          <cell r="F141">
            <v>11300108158</v>
          </cell>
          <cell r="G141" t="str">
            <v>1</v>
          </cell>
          <cell r="H141" t="str">
            <v>12</v>
          </cell>
        </row>
        <row r="142">
          <cell r="A142">
            <v>141</v>
          </cell>
          <cell r="B142">
            <v>141</v>
          </cell>
          <cell r="C142" t="str">
            <v/>
          </cell>
          <cell r="D142">
            <v>11300108166</v>
          </cell>
          <cell r="E142" t="str">
            <v/>
          </cell>
          <cell r="F142">
            <v>11300108166</v>
          </cell>
          <cell r="G142" t="str">
            <v>1</v>
          </cell>
          <cell r="H142" t="str">
            <v>6</v>
          </cell>
        </row>
        <row r="143">
          <cell r="A143">
            <v>142</v>
          </cell>
          <cell r="B143">
            <v>399</v>
          </cell>
          <cell r="C143" t="str">
            <v/>
          </cell>
          <cell r="E143" t="str">
            <v/>
          </cell>
          <cell r="F143">
            <v>113001008179</v>
          </cell>
          <cell r="G143" t="str">
            <v>1</v>
          </cell>
          <cell r="H143" t="str">
            <v>4</v>
          </cell>
        </row>
        <row r="144">
          <cell r="A144">
            <v>143</v>
          </cell>
          <cell r="B144">
            <v>143</v>
          </cell>
          <cell r="C144" t="str">
            <v/>
          </cell>
          <cell r="D144">
            <v>11300108182</v>
          </cell>
          <cell r="E144" t="str">
            <v/>
          </cell>
          <cell r="F144">
            <v>11300108182</v>
          </cell>
          <cell r="G144" t="str">
            <v>1</v>
          </cell>
          <cell r="H144" t="str">
            <v>12</v>
          </cell>
        </row>
        <row r="145">
          <cell r="A145">
            <v>144</v>
          </cell>
          <cell r="B145">
            <v>59</v>
          </cell>
          <cell r="C145" t="str">
            <v/>
          </cell>
          <cell r="D145">
            <v>113001001719</v>
          </cell>
          <cell r="E145" t="str">
            <v/>
          </cell>
          <cell r="F145">
            <v>113001008195</v>
          </cell>
          <cell r="G145" t="str">
            <v>1</v>
          </cell>
          <cell r="H145" t="str">
            <v>14</v>
          </cell>
        </row>
        <row r="146">
          <cell r="A146">
            <v>145</v>
          </cell>
          <cell r="B146">
            <v>31</v>
          </cell>
          <cell r="C146" t="str">
            <v/>
          </cell>
          <cell r="D146">
            <v>113001000739</v>
          </cell>
          <cell r="E146" t="str">
            <v/>
          </cell>
          <cell r="F146">
            <v>113001008217</v>
          </cell>
          <cell r="G146" t="str">
            <v>1</v>
          </cell>
          <cell r="H146" t="str">
            <v>2</v>
          </cell>
        </row>
        <row r="147">
          <cell r="A147">
            <v>146</v>
          </cell>
          <cell r="B147">
            <v>45</v>
          </cell>
          <cell r="C147" t="str">
            <v/>
          </cell>
          <cell r="D147">
            <v>113001001492</v>
          </cell>
          <cell r="E147" t="str">
            <v/>
          </cell>
          <cell r="F147">
            <v>113001008225</v>
          </cell>
          <cell r="G147" t="str">
            <v>1</v>
          </cell>
          <cell r="H147" t="str">
            <v>3</v>
          </cell>
        </row>
        <row r="148">
          <cell r="A148">
            <v>147</v>
          </cell>
          <cell r="B148">
            <v>197</v>
          </cell>
          <cell r="C148" t="str">
            <v/>
          </cell>
          <cell r="D148">
            <v>213001007797</v>
          </cell>
          <cell r="E148" t="str">
            <v/>
          </cell>
          <cell r="F148">
            <v>113001008241</v>
          </cell>
          <cell r="G148" t="str">
            <v>1</v>
          </cell>
          <cell r="H148" t="str">
            <v>9</v>
          </cell>
        </row>
        <row r="149">
          <cell r="A149">
            <v>148</v>
          </cell>
          <cell r="B149">
            <v>148</v>
          </cell>
          <cell r="C149" t="str">
            <v>JORGE LUIS IMBETT RODRIGUEZ</v>
          </cell>
          <cell r="D149">
            <v>113001008268</v>
          </cell>
          <cell r="E149" t="str">
            <v>I</v>
          </cell>
          <cell r="F149">
            <v>113001008268</v>
          </cell>
          <cell r="G149" t="str">
            <v>1</v>
          </cell>
          <cell r="H149" t="str">
            <v>14</v>
          </cell>
        </row>
        <row r="150">
          <cell r="A150">
            <v>149</v>
          </cell>
          <cell r="B150">
            <v>149</v>
          </cell>
          <cell r="C150" t="str">
            <v>VICTOR GUERRERO DE LA CRUZ</v>
          </cell>
          <cell r="D150">
            <v>113001008276</v>
          </cell>
          <cell r="E150" t="str">
            <v>I</v>
          </cell>
          <cell r="F150">
            <v>113001008276</v>
          </cell>
          <cell r="G150" t="str">
            <v>1</v>
          </cell>
          <cell r="H150" t="str">
            <v>5</v>
          </cell>
        </row>
        <row r="151">
          <cell r="A151">
            <v>150</v>
          </cell>
          <cell r="B151">
            <v>150</v>
          </cell>
          <cell r="C151" t="str">
            <v/>
          </cell>
          <cell r="D151">
            <v>11300108301</v>
          </cell>
          <cell r="E151" t="str">
            <v/>
          </cell>
          <cell r="F151">
            <v>11300108301</v>
          </cell>
          <cell r="G151" t="str">
            <v>1</v>
          </cell>
          <cell r="H151" t="str">
            <v>4</v>
          </cell>
        </row>
        <row r="152">
          <cell r="A152">
            <v>151</v>
          </cell>
          <cell r="B152">
            <v>492</v>
          </cell>
          <cell r="C152" t="str">
            <v/>
          </cell>
          <cell r="D152">
            <v>413001004703</v>
          </cell>
          <cell r="E152" t="str">
            <v/>
          </cell>
          <cell r="F152">
            <v>413001006315</v>
          </cell>
          <cell r="G152" t="str">
            <v>2</v>
          </cell>
          <cell r="H152" t="str">
            <v>Conti</v>
          </cell>
        </row>
        <row r="153">
          <cell r="A153">
            <v>152</v>
          </cell>
          <cell r="B153">
            <v>152</v>
          </cell>
          <cell r="C153" t="str">
            <v/>
          </cell>
          <cell r="D153">
            <v>11300108379</v>
          </cell>
          <cell r="E153" t="str">
            <v/>
          </cell>
          <cell r="F153">
            <v>11300108379</v>
          </cell>
          <cell r="G153" t="str">
            <v>1</v>
          </cell>
          <cell r="H153" t="str">
            <v>11</v>
          </cell>
        </row>
        <row r="154">
          <cell r="A154">
            <v>153</v>
          </cell>
          <cell r="B154">
            <v>153</v>
          </cell>
          <cell r="C154" t="str">
            <v>ODALIS DEL ROSARIO ROMERO VARGAS</v>
          </cell>
          <cell r="D154">
            <v>113001000241</v>
          </cell>
          <cell r="E154" t="str">
            <v>E</v>
          </cell>
          <cell r="F154">
            <v>113001000259</v>
          </cell>
          <cell r="G154" t="str">
            <v>1</v>
          </cell>
          <cell r="H154" t="str">
            <v>6</v>
          </cell>
        </row>
        <row r="155">
          <cell r="A155">
            <v>154</v>
          </cell>
          <cell r="B155">
            <v>44</v>
          </cell>
          <cell r="C155" t="str">
            <v/>
          </cell>
          <cell r="D155">
            <v>113001001484</v>
          </cell>
          <cell r="E155" t="str">
            <v/>
          </cell>
          <cell r="F155">
            <v>113001008926</v>
          </cell>
          <cell r="G155" t="str">
            <v>1</v>
          </cell>
          <cell r="H155" t="str">
            <v>14</v>
          </cell>
        </row>
        <row r="156">
          <cell r="A156">
            <v>155</v>
          </cell>
          <cell r="B156">
            <v>94</v>
          </cell>
          <cell r="C156" t="str">
            <v/>
          </cell>
          <cell r="E156" t="str">
            <v/>
          </cell>
          <cell r="F156">
            <v>113001009094</v>
          </cell>
          <cell r="G156" t="str">
            <v>1</v>
          </cell>
          <cell r="H156" t="str">
            <v>10</v>
          </cell>
        </row>
        <row r="157">
          <cell r="A157">
            <v>156</v>
          </cell>
          <cell r="B157">
            <v>156</v>
          </cell>
          <cell r="C157" t="str">
            <v>YARIME ORTEGA TORRES</v>
          </cell>
          <cell r="D157">
            <v>113001000437</v>
          </cell>
          <cell r="E157" t="str">
            <v>C</v>
          </cell>
          <cell r="F157">
            <v>113001009281</v>
          </cell>
          <cell r="G157" t="str">
            <v>1</v>
          </cell>
          <cell r="H157" t="str">
            <v>6</v>
          </cell>
        </row>
        <row r="158">
          <cell r="A158">
            <v>157</v>
          </cell>
          <cell r="B158">
            <v>157</v>
          </cell>
          <cell r="C158" t="str">
            <v>NELLY VILLARAGA MARTINEZ</v>
          </cell>
          <cell r="D158">
            <v>113001000003</v>
          </cell>
          <cell r="E158" t="str">
            <v/>
          </cell>
          <cell r="F158">
            <v>113001000003</v>
          </cell>
          <cell r="G158" t="str">
            <v>1</v>
          </cell>
          <cell r="H158" t="str">
            <v>1</v>
          </cell>
        </row>
        <row r="159">
          <cell r="A159">
            <v>158</v>
          </cell>
          <cell r="B159">
            <v>158</v>
          </cell>
          <cell r="C159" t="str">
            <v>ROGELIO ESPAÑA VERA</v>
          </cell>
          <cell r="D159">
            <v>313001012825</v>
          </cell>
          <cell r="E159" t="str">
            <v/>
          </cell>
          <cell r="F159">
            <v>313001012825</v>
          </cell>
          <cell r="G159" t="str">
            <v>1</v>
          </cell>
          <cell r="H159" t="str">
            <v>15</v>
          </cell>
        </row>
        <row r="160">
          <cell r="A160">
            <v>159</v>
          </cell>
          <cell r="B160">
            <v>159</v>
          </cell>
          <cell r="C160" t="str">
            <v>MARIA EDILSA HOYOS DE SILGADO</v>
          </cell>
          <cell r="D160">
            <v>113001012427</v>
          </cell>
          <cell r="E160" t="str">
            <v>I</v>
          </cell>
          <cell r="F160">
            <v>113001012427</v>
          </cell>
          <cell r="G160" t="str">
            <v>1</v>
          </cell>
          <cell r="H160" t="str">
            <v>15</v>
          </cell>
        </row>
        <row r="161">
          <cell r="A161">
            <v>160</v>
          </cell>
          <cell r="B161">
            <v>44</v>
          </cell>
          <cell r="C161" t="str">
            <v/>
          </cell>
          <cell r="D161">
            <v>113001001484</v>
          </cell>
          <cell r="E161" t="str">
            <v/>
          </cell>
          <cell r="F161">
            <v>113001012486</v>
          </cell>
          <cell r="G161" t="str">
            <v>1</v>
          </cell>
          <cell r="H161" t="str">
            <v>14</v>
          </cell>
        </row>
        <row r="162">
          <cell r="A162">
            <v>161</v>
          </cell>
          <cell r="B162">
            <v>606</v>
          </cell>
          <cell r="C162" t="str">
            <v/>
          </cell>
          <cell r="D162">
            <v>113001028469</v>
          </cell>
          <cell r="E162" t="str">
            <v/>
          </cell>
          <cell r="F162">
            <v>113001012494</v>
          </cell>
          <cell r="G162" t="str">
            <v>1</v>
          </cell>
          <cell r="H162" t="str">
            <v>9</v>
          </cell>
        </row>
        <row r="163">
          <cell r="A163">
            <v>162</v>
          </cell>
          <cell r="B163">
            <v>162</v>
          </cell>
          <cell r="C163" t="str">
            <v>ALVARO HERNANDEZ CASTELLON</v>
          </cell>
          <cell r="D163">
            <v>113001012508</v>
          </cell>
          <cell r="E163" t="str">
            <v>I</v>
          </cell>
          <cell r="F163">
            <v>113001012508</v>
          </cell>
          <cell r="G163" t="str">
            <v>1</v>
          </cell>
          <cell r="H163" t="str">
            <v>10</v>
          </cell>
        </row>
        <row r="164">
          <cell r="A164">
            <v>163</v>
          </cell>
          <cell r="B164">
            <v>112</v>
          </cell>
          <cell r="C164" t="str">
            <v/>
          </cell>
          <cell r="D164">
            <v>113001005374</v>
          </cell>
          <cell r="E164" t="str">
            <v/>
          </cell>
          <cell r="F164">
            <v>113001012559</v>
          </cell>
          <cell r="G164" t="str">
            <v>1</v>
          </cell>
          <cell r="H164" t="str">
            <v>2</v>
          </cell>
        </row>
        <row r="165">
          <cell r="A165">
            <v>164</v>
          </cell>
          <cell r="B165">
            <v>197</v>
          </cell>
          <cell r="C165" t="str">
            <v/>
          </cell>
          <cell r="D165">
            <v>213001007797</v>
          </cell>
          <cell r="E165" t="str">
            <v/>
          </cell>
          <cell r="F165">
            <v>113001002839</v>
          </cell>
          <cell r="G165" t="str">
            <v>1</v>
          </cell>
          <cell r="H165" t="str">
            <v>9</v>
          </cell>
        </row>
        <row r="166">
          <cell r="A166">
            <v>165</v>
          </cell>
          <cell r="B166">
            <v>165</v>
          </cell>
          <cell r="C166" t="str">
            <v>PETRONA SALGADO TORRES</v>
          </cell>
          <cell r="D166">
            <v>213001000075</v>
          </cell>
          <cell r="E166" t="str">
            <v>I</v>
          </cell>
          <cell r="F166">
            <v>213001000075</v>
          </cell>
          <cell r="G166" t="str">
            <v>2</v>
          </cell>
          <cell r="H166" t="str">
            <v>Conti</v>
          </cell>
        </row>
        <row r="167">
          <cell r="A167">
            <v>166</v>
          </cell>
          <cell r="B167">
            <v>9</v>
          </cell>
          <cell r="C167" t="str">
            <v/>
          </cell>
          <cell r="D167">
            <v>113001000143</v>
          </cell>
          <cell r="E167" t="str">
            <v/>
          </cell>
          <cell r="F167">
            <v>213001000083</v>
          </cell>
          <cell r="G167" t="str">
            <v>2</v>
          </cell>
          <cell r="H167" t="str">
            <v>Conti</v>
          </cell>
        </row>
        <row r="168">
          <cell r="A168">
            <v>167</v>
          </cell>
          <cell r="B168">
            <v>167</v>
          </cell>
          <cell r="C168" t="str">
            <v>YASMINA ESTHER PEREZ DE MATOZA</v>
          </cell>
          <cell r="D168">
            <v>213001000091</v>
          </cell>
          <cell r="E168" t="str">
            <v>I</v>
          </cell>
          <cell r="F168">
            <v>213001000091</v>
          </cell>
          <cell r="G168" t="str">
            <v>2</v>
          </cell>
          <cell r="H168" t="str">
            <v>Insu</v>
          </cell>
        </row>
        <row r="169">
          <cell r="A169">
            <v>168</v>
          </cell>
          <cell r="B169">
            <v>168</v>
          </cell>
          <cell r="C169" t="str">
            <v>RICARDO TORRES TORRES</v>
          </cell>
          <cell r="D169">
            <v>213001000059</v>
          </cell>
          <cell r="E169" t="str">
            <v>I</v>
          </cell>
          <cell r="F169">
            <v>213001000059</v>
          </cell>
          <cell r="G169" t="str">
            <v>2</v>
          </cell>
          <cell r="H169" t="str">
            <v>Insu</v>
          </cell>
        </row>
        <row r="170">
          <cell r="A170">
            <v>169</v>
          </cell>
          <cell r="B170">
            <v>193</v>
          </cell>
          <cell r="C170" t="str">
            <v/>
          </cell>
          <cell r="D170">
            <v>213001007533</v>
          </cell>
          <cell r="E170" t="str">
            <v/>
          </cell>
          <cell r="F170">
            <v>213001000211</v>
          </cell>
          <cell r="G170" t="str">
            <v>2</v>
          </cell>
          <cell r="H170" t="str">
            <v>Conti</v>
          </cell>
        </row>
        <row r="171">
          <cell r="A171">
            <v>170</v>
          </cell>
          <cell r="B171">
            <v>170</v>
          </cell>
          <cell r="C171" t="str">
            <v>RUTH CERRO TAPIA</v>
          </cell>
          <cell r="D171">
            <v>213001000245</v>
          </cell>
          <cell r="E171" t="str">
            <v>C</v>
          </cell>
          <cell r="F171">
            <v>213001000245</v>
          </cell>
          <cell r="G171" t="str">
            <v>2</v>
          </cell>
          <cell r="H171" t="str">
            <v>Conti</v>
          </cell>
        </row>
        <row r="172">
          <cell r="A172">
            <v>171</v>
          </cell>
          <cell r="B172">
            <v>171</v>
          </cell>
          <cell r="C172" t="str">
            <v/>
          </cell>
          <cell r="D172">
            <v>21300100659</v>
          </cell>
          <cell r="E172" t="str">
            <v/>
          </cell>
          <cell r="F172">
            <v>21300100659</v>
          </cell>
          <cell r="G172" t="str">
            <v>2</v>
          </cell>
          <cell r="H172" t="str">
            <v>1</v>
          </cell>
        </row>
        <row r="173">
          <cell r="A173">
            <v>172</v>
          </cell>
          <cell r="B173">
            <v>172</v>
          </cell>
          <cell r="C173" t="str">
            <v/>
          </cell>
          <cell r="D173">
            <v>21300100667</v>
          </cell>
          <cell r="E173" t="str">
            <v/>
          </cell>
          <cell r="F173">
            <v>21300100667</v>
          </cell>
          <cell r="G173" t="str">
            <v>2</v>
          </cell>
          <cell r="H173" t="str">
            <v>Rive</v>
          </cell>
        </row>
        <row r="174">
          <cell r="A174">
            <v>173</v>
          </cell>
          <cell r="B174">
            <v>173</v>
          </cell>
          <cell r="C174" t="str">
            <v>ALVARO ENRIQUE MENESES GELIS</v>
          </cell>
          <cell r="D174">
            <v>213001001250</v>
          </cell>
          <cell r="E174" t="str">
            <v>I</v>
          </cell>
          <cell r="F174">
            <v>213001001250</v>
          </cell>
          <cell r="G174" t="str">
            <v>2</v>
          </cell>
          <cell r="H174" t="str">
            <v>Insu</v>
          </cell>
        </row>
        <row r="175">
          <cell r="A175">
            <v>174</v>
          </cell>
          <cell r="B175">
            <v>190</v>
          </cell>
          <cell r="C175" t="str">
            <v/>
          </cell>
          <cell r="D175">
            <v>213001007231</v>
          </cell>
          <cell r="E175" t="str">
            <v/>
          </cell>
          <cell r="F175">
            <v>213001001268</v>
          </cell>
          <cell r="G175" t="str">
            <v>2</v>
          </cell>
          <cell r="H175" t="str">
            <v>11</v>
          </cell>
        </row>
        <row r="176">
          <cell r="A176">
            <v>175</v>
          </cell>
          <cell r="B176">
            <v>173</v>
          </cell>
          <cell r="C176" t="str">
            <v/>
          </cell>
          <cell r="D176">
            <v>213001001250</v>
          </cell>
          <cell r="E176" t="str">
            <v/>
          </cell>
          <cell r="F176">
            <v>213001001276</v>
          </cell>
          <cell r="G176" t="str">
            <v>2</v>
          </cell>
          <cell r="H176" t="str">
            <v>Insu</v>
          </cell>
        </row>
        <row r="177">
          <cell r="A177">
            <v>176</v>
          </cell>
          <cell r="B177">
            <v>176</v>
          </cell>
          <cell r="C177" t="str">
            <v>AUGUSTO CESAR RODRIGUEZ MATURANA</v>
          </cell>
          <cell r="D177">
            <v>213001001292</v>
          </cell>
          <cell r="E177" t="str">
            <v>I</v>
          </cell>
          <cell r="F177">
            <v>213001001292</v>
          </cell>
          <cell r="G177" t="str">
            <v>2</v>
          </cell>
          <cell r="H177" t="str">
            <v>Insu</v>
          </cell>
        </row>
        <row r="178">
          <cell r="A178">
            <v>177</v>
          </cell>
          <cell r="B178">
            <v>177</v>
          </cell>
          <cell r="C178" t="str">
            <v>DONALDO DIAZ PEREZ</v>
          </cell>
          <cell r="D178">
            <v>213001001306</v>
          </cell>
          <cell r="E178" t="str">
            <v>I</v>
          </cell>
          <cell r="F178">
            <v>213001001306</v>
          </cell>
          <cell r="G178" t="str">
            <v>2</v>
          </cell>
          <cell r="H178" t="str">
            <v>Conti</v>
          </cell>
        </row>
        <row r="179">
          <cell r="A179">
            <v>178</v>
          </cell>
          <cell r="B179">
            <v>190</v>
          </cell>
          <cell r="C179" t="str">
            <v/>
          </cell>
          <cell r="D179">
            <v>213001007231</v>
          </cell>
          <cell r="E179" t="str">
            <v/>
          </cell>
          <cell r="F179">
            <v>213001001501</v>
          </cell>
          <cell r="G179" t="str">
            <v>1</v>
          </cell>
          <cell r="H179" t="str">
            <v>11</v>
          </cell>
        </row>
        <row r="180">
          <cell r="A180">
            <v>179</v>
          </cell>
          <cell r="B180">
            <v>179</v>
          </cell>
          <cell r="C180" t="str">
            <v>UBALDO BARRANCO ALVAREZ</v>
          </cell>
          <cell r="D180">
            <v>313001005225</v>
          </cell>
          <cell r="E180" t="str">
            <v/>
          </cell>
          <cell r="F180">
            <v>213001001632</v>
          </cell>
          <cell r="G180" t="str">
            <v>2</v>
          </cell>
          <cell r="H180" t="str">
            <v>Rive</v>
          </cell>
        </row>
        <row r="181">
          <cell r="A181">
            <v>180</v>
          </cell>
          <cell r="B181">
            <v>180</v>
          </cell>
          <cell r="C181" t="str">
            <v>JUAN CARLOS CASTILLO CASTILLA</v>
          </cell>
          <cell r="D181">
            <v>213001001900</v>
          </cell>
          <cell r="E181" t="str">
            <v>I</v>
          </cell>
          <cell r="F181">
            <v>213001001900</v>
          </cell>
          <cell r="G181" t="str">
            <v>2</v>
          </cell>
          <cell r="H181" t="str">
            <v>Insu</v>
          </cell>
        </row>
        <row r="182">
          <cell r="A182">
            <v>181</v>
          </cell>
          <cell r="B182">
            <v>492</v>
          </cell>
          <cell r="C182" t="str">
            <v/>
          </cell>
          <cell r="D182">
            <v>413001004703</v>
          </cell>
          <cell r="E182" t="str">
            <v/>
          </cell>
          <cell r="F182">
            <v>213001001918</v>
          </cell>
          <cell r="G182" t="str">
            <v>2</v>
          </cell>
          <cell r="H182" t="str">
            <v>Conti</v>
          </cell>
        </row>
        <row r="183">
          <cell r="A183">
            <v>182</v>
          </cell>
          <cell r="B183">
            <v>9</v>
          </cell>
          <cell r="C183" t="str">
            <v/>
          </cell>
          <cell r="D183">
            <v>113001000143</v>
          </cell>
          <cell r="E183" t="str">
            <v/>
          </cell>
          <cell r="F183">
            <v>213001001951</v>
          </cell>
          <cell r="G183" t="str">
            <v>2</v>
          </cell>
          <cell r="H183" t="str">
            <v>Conti</v>
          </cell>
        </row>
        <row r="184">
          <cell r="A184">
            <v>183</v>
          </cell>
          <cell r="B184">
            <v>183</v>
          </cell>
          <cell r="C184" t="str">
            <v>DANIEL ANTONIO PUPO BELTRAN</v>
          </cell>
          <cell r="D184">
            <v>213001002531</v>
          </cell>
          <cell r="E184" t="str">
            <v>I</v>
          </cell>
          <cell r="F184">
            <v>213001002531</v>
          </cell>
          <cell r="G184" t="str">
            <v>2</v>
          </cell>
          <cell r="H184" t="str">
            <v>Conti</v>
          </cell>
        </row>
        <row r="185">
          <cell r="A185">
            <v>184</v>
          </cell>
          <cell r="B185">
            <v>184</v>
          </cell>
          <cell r="C185" t="str">
            <v>MARCO ALFONSO CHAVEZ ABDALA</v>
          </cell>
          <cell r="D185">
            <v>213001002809</v>
          </cell>
          <cell r="E185" t="str">
            <v>I</v>
          </cell>
          <cell r="F185">
            <v>213001002809</v>
          </cell>
          <cell r="G185" t="str">
            <v>2</v>
          </cell>
          <cell r="H185" t="str">
            <v>Conti</v>
          </cell>
        </row>
        <row r="186">
          <cell r="A186">
            <v>185</v>
          </cell>
          <cell r="B186">
            <v>185</v>
          </cell>
          <cell r="C186" t="str">
            <v>AMAURY VÁSQUEZ MADRID</v>
          </cell>
          <cell r="D186">
            <v>213001002949</v>
          </cell>
          <cell r="E186" t="str">
            <v>I</v>
          </cell>
          <cell r="F186">
            <v>213001002949</v>
          </cell>
          <cell r="G186" t="str">
            <v>2</v>
          </cell>
          <cell r="H186" t="str">
            <v>Insu</v>
          </cell>
        </row>
        <row r="187">
          <cell r="A187">
            <v>186</v>
          </cell>
          <cell r="B187">
            <v>186</v>
          </cell>
          <cell r="C187" t="str">
            <v>XIOMARA PAYARES BELLIDO</v>
          </cell>
          <cell r="D187">
            <v>213001001942</v>
          </cell>
          <cell r="E187" t="str">
            <v>I</v>
          </cell>
          <cell r="F187">
            <v>213001001942</v>
          </cell>
          <cell r="G187" t="str">
            <v>2</v>
          </cell>
          <cell r="H187" t="str">
            <v>Insu</v>
          </cell>
        </row>
        <row r="188">
          <cell r="A188">
            <v>187</v>
          </cell>
          <cell r="B188">
            <v>193</v>
          </cell>
          <cell r="C188" t="str">
            <v/>
          </cell>
          <cell r="D188">
            <v>213001007533</v>
          </cell>
          <cell r="E188" t="str">
            <v/>
          </cell>
          <cell r="F188">
            <v>213001000164</v>
          </cell>
          <cell r="G188" t="str">
            <v>2</v>
          </cell>
          <cell r="H188" t="str">
            <v>Conti</v>
          </cell>
        </row>
        <row r="189">
          <cell r="A189">
            <v>188</v>
          </cell>
          <cell r="B189">
            <v>190</v>
          </cell>
          <cell r="C189" t="str">
            <v/>
          </cell>
          <cell r="D189">
            <v>213001007231</v>
          </cell>
          <cell r="E189" t="str">
            <v/>
          </cell>
          <cell r="F189">
            <v>213001004313</v>
          </cell>
          <cell r="G189" t="str">
            <v>1</v>
          </cell>
          <cell r="H189" t="str">
            <v>11</v>
          </cell>
        </row>
        <row r="190">
          <cell r="A190">
            <v>189</v>
          </cell>
          <cell r="B190">
            <v>189</v>
          </cell>
          <cell r="C190" t="str">
            <v>FIDEL CASTRO PADILLA</v>
          </cell>
          <cell r="D190">
            <v>213001027020</v>
          </cell>
          <cell r="E190" t="str">
            <v>I</v>
          </cell>
          <cell r="F190">
            <v>213001027020</v>
          </cell>
          <cell r="G190" t="str">
            <v>2</v>
          </cell>
          <cell r="H190" t="str">
            <v>Insu</v>
          </cell>
        </row>
        <row r="191">
          <cell r="A191">
            <v>190</v>
          </cell>
          <cell r="B191">
            <v>190</v>
          </cell>
          <cell r="C191" t="str">
            <v>HNA ANA MARIA RAMOS MARTINEZ</v>
          </cell>
          <cell r="D191">
            <v>213001007231</v>
          </cell>
          <cell r="E191" t="str">
            <v>I</v>
          </cell>
          <cell r="F191">
            <v>213001007231</v>
          </cell>
          <cell r="G191" t="str">
            <v>1</v>
          </cell>
          <cell r="H191" t="str">
            <v>11</v>
          </cell>
        </row>
        <row r="192">
          <cell r="A192">
            <v>191</v>
          </cell>
          <cell r="B192">
            <v>191</v>
          </cell>
          <cell r="C192" t="str">
            <v>AMIN JULIO CAMARGO</v>
          </cell>
          <cell r="D192">
            <v>213001007401</v>
          </cell>
          <cell r="E192" t="str">
            <v>C</v>
          </cell>
          <cell r="F192">
            <v>213001007401</v>
          </cell>
          <cell r="G192" t="str">
            <v>2</v>
          </cell>
          <cell r="H192" t="str">
            <v>Insu</v>
          </cell>
        </row>
        <row r="193">
          <cell r="A193">
            <v>192</v>
          </cell>
          <cell r="B193">
            <v>192</v>
          </cell>
          <cell r="C193" t="str">
            <v>JUAN GUILLERMO SINNING  JIMENEZ</v>
          </cell>
          <cell r="D193">
            <v>313001005225</v>
          </cell>
          <cell r="E193" t="str">
            <v>I</v>
          </cell>
          <cell r="F193">
            <v>313001005225</v>
          </cell>
          <cell r="G193" t="str">
            <v>2</v>
          </cell>
          <cell r="H193" t="str">
            <v>Rive</v>
          </cell>
        </row>
        <row r="194">
          <cell r="A194">
            <v>193</v>
          </cell>
          <cell r="B194">
            <v>193</v>
          </cell>
          <cell r="C194" t="str">
            <v>NELLYS VARGAS DOMINGUEZ</v>
          </cell>
          <cell r="D194">
            <v>213001007533</v>
          </cell>
          <cell r="E194" t="str">
            <v>I</v>
          </cell>
          <cell r="F194">
            <v>213001007533</v>
          </cell>
          <cell r="G194" t="str">
            <v>2</v>
          </cell>
          <cell r="H194" t="str">
            <v>Conti</v>
          </cell>
        </row>
        <row r="195">
          <cell r="A195">
            <v>194</v>
          </cell>
          <cell r="B195">
            <v>184</v>
          </cell>
          <cell r="C195" t="str">
            <v/>
          </cell>
          <cell r="D195">
            <v>213001002809</v>
          </cell>
          <cell r="E195" t="str">
            <v/>
          </cell>
          <cell r="F195">
            <v>213001007541</v>
          </cell>
          <cell r="G195" t="str">
            <v>2</v>
          </cell>
          <cell r="H195" t="str">
            <v>Conti</v>
          </cell>
        </row>
        <row r="196">
          <cell r="A196">
            <v>195</v>
          </cell>
          <cell r="B196">
            <v>179</v>
          </cell>
          <cell r="C196" t="str">
            <v/>
          </cell>
          <cell r="D196">
            <v>313001005225</v>
          </cell>
          <cell r="E196" t="str">
            <v/>
          </cell>
          <cell r="F196">
            <v>213001007550</v>
          </cell>
          <cell r="G196" t="str">
            <v>2</v>
          </cell>
          <cell r="H196" t="str">
            <v>Rive</v>
          </cell>
        </row>
        <row r="197">
          <cell r="A197">
            <v>196</v>
          </cell>
          <cell r="B197">
            <v>355</v>
          </cell>
          <cell r="C197" t="str">
            <v/>
          </cell>
          <cell r="D197">
            <v>313001008411</v>
          </cell>
          <cell r="E197" t="str">
            <v/>
          </cell>
          <cell r="F197">
            <v>213001007339</v>
          </cell>
          <cell r="G197" t="str">
            <v>1</v>
          </cell>
          <cell r="H197" t="str">
            <v>15</v>
          </cell>
        </row>
        <row r="198">
          <cell r="A198">
            <v>197</v>
          </cell>
          <cell r="B198">
            <v>197</v>
          </cell>
          <cell r="C198" t="str">
            <v>NELLY ZAMMATA DE OROZCO</v>
          </cell>
          <cell r="D198">
            <v>213001007797</v>
          </cell>
          <cell r="E198" t="str">
            <v>I</v>
          </cell>
          <cell r="F198">
            <v>213001007797</v>
          </cell>
          <cell r="G198" t="str">
            <v>1</v>
          </cell>
          <cell r="H198" t="str">
            <v>9</v>
          </cell>
        </row>
        <row r="199">
          <cell r="A199">
            <v>198</v>
          </cell>
          <cell r="B199">
            <v>198</v>
          </cell>
          <cell r="C199" t="str">
            <v>ROBINSON OROZCO QUEJADA</v>
          </cell>
          <cell r="D199">
            <v>113001000321</v>
          </cell>
          <cell r="E199" t="str">
            <v>I</v>
          </cell>
          <cell r="F199">
            <v>113001000321</v>
          </cell>
          <cell r="G199" t="str">
            <v>1</v>
          </cell>
          <cell r="H199" t="str">
            <v>6</v>
          </cell>
        </row>
        <row r="200">
          <cell r="A200">
            <v>199</v>
          </cell>
          <cell r="B200">
            <v>70</v>
          </cell>
          <cell r="C200" t="str">
            <v/>
          </cell>
          <cell r="D200">
            <v>113001002120</v>
          </cell>
          <cell r="E200" t="str">
            <v/>
          </cell>
          <cell r="F200">
            <v>213001008084</v>
          </cell>
          <cell r="G200" t="str">
            <v>1</v>
          </cell>
          <cell r="H200" t="str">
            <v>5</v>
          </cell>
        </row>
        <row r="201">
          <cell r="A201">
            <v>200</v>
          </cell>
          <cell r="B201">
            <v>32</v>
          </cell>
          <cell r="C201" t="str">
            <v/>
          </cell>
          <cell r="D201">
            <v>113001000771</v>
          </cell>
          <cell r="E201" t="str">
            <v/>
          </cell>
          <cell r="F201">
            <v>113001000275</v>
          </cell>
          <cell r="G201" t="str">
            <v>1</v>
          </cell>
          <cell r="H201" t="str">
            <v>6</v>
          </cell>
        </row>
        <row r="202">
          <cell r="A202">
            <v>201</v>
          </cell>
          <cell r="B202">
            <v>201</v>
          </cell>
          <cell r="C202" t="str">
            <v/>
          </cell>
          <cell r="D202">
            <v>21300108498</v>
          </cell>
          <cell r="E202" t="str">
            <v/>
          </cell>
          <cell r="F202">
            <v>21300108498</v>
          </cell>
          <cell r="G202" t="str">
            <v>2</v>
          </cell>
          <cell r="H202" t="str">
            <v>Conti</v>
          </cell>
        </row>
        <row r="203">
          <cell r="A203">
            <v>202</v>
          </cell>
          <cell r="B203">
            <v>202</v>
          </cell>
          <cell r="C203" t="str">
            <v>PEDRO NAVARRO CASSIANI</v>
          </cell>
          <cell r="D203">
            <v>213001009048</v>
          </cell>
          <cell r="E203" t="str">
            <v>I</v>
          </cell>
          <cell r="F203">
            <v>213001009048</v>
          </cell>
          <cell r="G203" t="str">
            <v>2</v>
          </cell>
          <cell r="H203" t="str">
            <v>Rive</v>
          </cell>
        </row>
        <row r="204">
          <cell r="A204">
            <v>203</v>
          </cell>
          <cell r="B204">
            <v>203</v>
          </cell>
          <cell r="C204" t="str">
            <v>LEONIDAS BARCOS HERNANDEZ</v>
          </cell>
          <cell r="D204">
            <v>213001009056</v>
          </cell>
          <cell r="E204" t="str">
            <v>I</v>
          </cell>
          <cell r="F204">
            <v>213001009056</v>
          </cell>
          <cell r="G204" t="str">
            <v>2</v>
          </cell>
          <cell r="H204" t="str">
            <v>Rive</v>
          </cell>
        </row>
        <row r="205">
          <cell r="A205">
            <v>204</v>
          </cell>
          <cell r="B205">
            <v>192</v>
          </cell>
          <cell r="C205" t="str">
            <v/>
          </cell>
          <cell r="D205">
            <v>313001005225</v>
          </cell>
          <cell r="E205" t="str">
            <v/>
          </cell>
          <cell r="F205">
            <v>213001012391</v>
          </cell>
          <cell r="G205" t="str">
            <v>2</v>
          </cell>
          <cell r="H205" t="str">
            <v>Rive</v>
          </cell>
        </row>
        <row r="206">
          <cell r="A206">
            <v>205</v>
          </cell>
          <cell r="B206">
            <v>205</v>
          </cell>
          <cell r="C206" t="str">
            <v>LUIS MIGUEL CANTILLO AHUMADA</v>
          </cell>
          <cell r="D206">
            <v>313001000045</v>
          </cell>
          <cell r="E206" t="str">
            <v>I</v>
          </cell>
          <cell r="F206">
            <v>313001000045</v>
          </cell>
          <cell r="G206" t="str">
            <v>1</v>
          </cell>
          <cell r="H206" t="str">
            <v>1</v>
          </cell>
        </row>
        <row r="207">
          <cell r="A207">
            <v>206</v>
          </cell>
          <cell r="B207">
            <v>206</v>
          </cell>
          <cell r="C207" t="str">
            <v>AMPARO SEVERICHE MARTINEZ</v>
          </cell>
          <cell r="D207">
            <v>313001000100</v>
          </cell>
          <cell r="E207" t="str">
            <v>I</v>
          </cell>
          <cell r="F207">
            <v>313001000100</v>
          </cell>
          <cell r="G207" t="str">
            <v>1</v>
          </cell>
          <cell r="H207" t="str">
            <v>1</v>
          </cell>
        </row>
        <row r="208">
          <cell r="A208">
            <v>207</v>
          </cell>
          <cell r="B208">
            <v>207</v>
          </cell>
          <cell r="C208" t="str">
            <v>GUILLERMO PEÑATE ZAMORA</v>
          </cell>
          <cell r="D208">
            <v>313001000142</v>
          </cell>
          <cell r="E208" t="str">
            <v>I</v>
          </cell>
          <cell r="F208">
            <v>313001000142</v>
          </cell>
          <cell r="G208" t="str">
            <v>1</v>
          </cell>
          <cell r="H208" t="str">
            <v>15</v>
          </cell>
        </row>
        <row r="209">
          <cell r="A209">
            <v>208</v>
          </cell>
          <cell r="B209">
            <v>208</v>
          </cell>
          <cell r="C209" t="str">
            <v>ROSA INES GUETO QUIROGA</v>
          </cell>
          <cell r="D209">
            <v>313001000185</v>
          </cell>
          <cell r="E209" t="str">
            <v>C</v>
          </cell>
          <cell r="F209">
            <v>313001000185</v>
          </cell>
          <cell r="G209" t="str">
            <v>1</v>
          </cell>
          <cell r="H209" t="str">
            <v>10</v>
          </cell>
        </row>
        <row r="210">
          <cell r="A210">
            <v>209</v>
          </cell>
          <cell r="B210">
            <v>209</v>
          </cell>
          <cell r="C210" t="str">
            <v>MERCY CRAIG BUITRAGO</v>
          </cell>
          <cell r="D210">
            <v>313001000193</v>
          </cell>
          <cell r="E210" t="str">
            <v>C</v>
          </cell>
          <cell r="F210">
            <v>313001000193</v>
          </cell>
          <cell r="G210" t="str">
            <v>1</v>
          </cell>
          <cell r="H210" t="str">
            <v>10</v>
          </cell>
        </row>
        <row r="211">
          <cell r="A211">
            <v>210</v>
          </cell>
          <cell r="B211">
            <v>210</v>
          </cell>
          <cell r="C211" t="str">
            <v/>
          </cell>
          <cell r="E211" t="str">
            <v/>
          </cell>
          <cell r="F211">
            <v>313001000207</v>
          </cell>
          <cell r="G211" t="str">
            <v>1</v>
          </cell>
          <cell r="H211" t="str">
            <v>1</v>
          </cell>
        </row>
        <row r="212">
          <cell r="A212">
            <v>211</v>
          </cell>
          <cell r="B212">
            <v>211</v>
          </cell>
          <cell r="C212" t="str">
            <v>ASTRID DEL ROSARIO RODRIGUEZ PAUTT</v>
          </cell>
          <cell r="D212">
            <v>313001000215</v>
          </cell>
          <cell r="E212" t="str">
            <v>I</v>
          </cell>
          <cell r="F212">
            <v>313001000215</v>
          </cell>
          <cell r="G212" t="str">
            <v>1</v>
          </cell>
          <cell r="H212" t="str">
            <v>1</v>
          </cell>
        </row>
        <row r="213">
          <cell r="A213">
            <v>212</v>
          </cell>
          <cell r="B213">
            <v>212</v>
          </cell>
          <cell r="C213" t="str">
            <v/>
          </cell>
          <cell r="E213" t="str">
            <v/>
          </cell>
          <cell r="F213">
            <v>31300100239</v>
          </cell>
          <cell r="G213" t="str">
            <v>1</v>
          </cell>
          <cell r="H213" t="str">
            <v>4</v>
          </cell>
        </row>
        <row r="214">
          <cell r="A214">
            <v>213</v>
          </cell>
          <cell r="B214">
            <v>213</v>
          </cell>
          <cell r="C214" t="str">
            <v>YOMAIRA THERAN DIAZ</v>
          </cell>
          <cell r="D214">
            <v>313001000240</v>
          </cell>
          <cell r="E214" t="str">
            <v>C</v>
          </cell>
          <cell r="F214">
            <v>313001000240</v>
          </cell>
          <cell r="G214" t="str">
            <v>1</v>
          </cell>
          <cell r="H214" t="str">
            <v>10</v>
          </cell>
        </row>
        <row r="215">
          <cell r="A215">
            <v>214</v>
          </cell>
          <cell r="B215">
            <v>214</v>
          </cell>
          <cell r="C215" t="str">
            <v>dollis adelaida sanjuan gonzales</v>
          </cell>
          <cell r="D215">
            <v>313001000282</v>
          </cell>
          <cell r="E215" t="str">
            <v>C</v>
          </cell>
          <cell r="F215">
            <v>313001000282</v>
          </cell>
          <cell r="G215" t="str">
            <v>1</v>
          </cell>
          <cell r="H215" t="str">
            <v>8</v>
          </cell>
        </row>
        <row r="216">
          <cell r="A216">
            <v>215</v>
          </cell>
          <cell r="B216">
            <v>215</v>
          </cell>
          <cell r="C216" t="str">
            <v>DORIS PIZARRO GUTIERREZ</v>
          </cell>
          <cell r="D216">
            <v>313001000461</v>
          </cell>
          <cell r="E216" t="str">
            <v>I</v>
          </cell>
          <cell r="F216">
            <v>313001000461</v>
          </cell>
          <cell r="G216" t="str">
            <v>1</v>
          </cell>
          <cell r="H216" t="str">
            <v>1</v>
          </cell>
        </row>
        <row r="217">
          <cell r="A217">
            <v>216</v>
          </cell>
          <cell r="B217">
            <v>216</v>
          </cell>
          <cell r="C217" t="str">
            <v>ROSA ANGELA LICONA BARRAGAN</v>
          </cell>
          <cell r="D217">
            <v>313001000495</v>
          </cell>
          <cell r="E217" t="str">
            <v>I</v>
          </cell>
          <cell r="F217">
            <v>313001000495</v>
          </cell>
          <cell r="G217" t="str">
            <v>1</v>
          </cell>
          <cell r="H217" t="str">
            <v>9</v>
          </cell>
        </row>
        <row r="218">
          <cell r="A218">
            <v>217</v>
          </cell>
          <cell r="B218">
            <v>217</v>
          </cell>
          <cell r="C218" t="str">
            <v>LEYDA JIMENEZ T.</v>
          </cell>
          <cell r="D218">
            <v>313001000525</v>
          </cell>
          <cell r="E218" t="str">
            <v>I</v>
          </cell>
          <cell r="F218">
            <v>313001000525</v>
          </cell>
          <cell r="G218" t="str">
            <v>1</v>
          </cell>
          <cell r="H218" t="str">
            <v>1</v>
          </cell>
        </row>
        <row r="219">
          <cell r="A219">
            <v>218</v>
          </cell>
          <cell r="B219">
            <v>218</v>
          </cell>
          <cell r="C219" t="str">
            <v>HNA. IRENE TRILLEROS</v>
          </cell>
          <cell r="D219">
            <v>313001000541</v>
          </cell>
          <cell r="E219" t="str">
            <v>I</v>
          </cell>
          <cell r="F219">
            <v>313001000541</v>
          </cell>
          <cell r="G219" t="str">
            <v>1</v>
          </cell>
          <cell r="H219" t="str">
            <v>9</v>
          </cell>
        </row>
        <row r="220">
          <cell r="A220">
            <v>219</v>
          </cell>
          <cell r="B220">
            <v>219</v>
          </cell>
          <cell r="C220" t="str">
            <v>FRANCISCO ANTONIO RIOS GIRALDO</v>
          </cell>
          <cell r="D220">
            <v>313001000568</v>
          </cell>
          <cell r="E220" t="str">
            <v>I</v>
          </cell>
          <cell r="F220">
            <v>313001000568</v>
          </cell>
          <cell r="G220" t="str">
            <v>1</v>
          </cell>
          <cell r="H220" t="str">
            <v>1</v>
          </cell>
        </row>
        <row r="221">
          <cell r="A221">
            <v>220</v>
          </cell>
          <cell r="B221">
            <v>220</v>
          </cell>
          <cell r="C221" t="str">
            <v>SANDRA HOLGUIN</v>
          </cell>
          <cell r="D221">
            <v>313001000576</v>
          </cell>
          <cell r="E221" t="str">
            <v/>
          </cell>
          <cell r="F221">
            <v>313001000576</v>
          </cell>
          <cell r="G221" t="str">
            <v>1</v>
          </cell>
          <cell r="H221" t="str">
            <v>4</v>
          </cell>
        </row>
        <row r="222">
          <cell r="A222">
            <v>221</v>
          </cell>
          <cell r="B222">
            <v>221</v>
          </cell>
          <cell r="C222" t="str">
            <v>CARMEN RUEDA DE DEL TORO</v>
          </cell>
          <cell r="D222">
            <v>313001000584</v>
          </cell>
          <cell r="E222" t="str">
            <v/>
          </cell>
          <cell r="F222">
            <v>313001000584</v>
          </cell>
          <cell r="G222" t="str">
            <v>1</v>
          </cell>
          <cell r="H222" t="str">
            <v>2</v>
          </cell>
        </row>
        <row r="223">
          <cell r="A223">
            <v>222</v>
          </cell>
          <cell r="B223">
            <v>222</v>
          </cell>
          <cell r="C223" t="str">
            <v>ORLINA LUJAN LOPEZ</v>
          </cell>
          <cell r="D223">
            <v>313001000592</v>
          </cell>
          <cell r="E223" t="str">
            <v>I</v>
          </cell>
          <cell r="F223">
            <v>313001000592</v>
          </cell>
          <cell r="G223" t="str">
            <v>1</v>
          </cell>
          <cell r="H223" t="str">
            <v>1</v>
          </cell>
        </row>
        <row r="224">
          <cell r="A224">
            <v>223</v>
          </cell>
          <cell r="B224">
            <v>223</v>
          </cell>
          <cell r="C224" t="str">
            <v>HNO. FERNANDO ADOLFO LUQUE OLAYA</v>
          </cell>
          <cell r="D224">
            <v>313001000622</v>
          </cell>
          <cell r="E224" t="str">
            <v>I</v>
          </cell>
          <cell r="F224">
            <v>313001000622</v>
          </cell>
          <cell r="G224" t="str">
            <v>1</v>
          </cell>
          <cell r="H224" t="str">
            <v>2</v>
          </cell>
        </row>
        <row r="225">
          <cell r="A225">
            <v>224</v>
          </cell>
          <cell r="B225">
            <v>224</v>
          </cell>
          <cell r="C225" t="str">
            <v/>
          </cell>
          <cell r="D225">
            <v>31300100638</v>
          </cell>
          <cell r="E225" t="str">
            <v/>
          </cell>
          <cell r="F225">
            <v>31300100638</v>
          </cell>
          <cell r="G225" t="str">
            <v>1</v>
          </cell>
          <cell r="H225" t="str">
            <v>1</v>
          </cell>
        </row>
        <row r="226">
          <cell r="A226">
            <v>225</v>
          </cell>
          <cell r="B226">
            <v>225</v>
          </cell>
          <cell r="C226" t="str">
            <v>ERNESTO LLAMAS</v>
          </cell>
          <cell r="D226">
            <v>313836000721</v>
          </cell>
          <cell r="E226" t="str">
            <v/>
          </cell>
          <cell r="F226">
            <v>313836000721</v>
          </cell>
          <cell r="G226" t="str">
            <v>1</v>
          </cell>
          <cell r="H226" t="str">
            <v>1</v>
          </cell>
        </row>
        <row r="227">
          <cell r="A227">
            <v>226</v>
          </cell>
          <cell r="B227">
            <v>226</v>
          </cell>
          <cell r="C227" t="str">
            <v>HELDA AYAZO GARCES</v>
          </cell>
          <cell r="D227">
            <v>313001000339</v>
          </cell>
          <cell r="E227" t="str">
            <v>C</v>
          </cell>
          <cell r="F227">
            <v>313001000339</v>
          </cell>
          <cell r="G227" t="str">
            <v>1</v>
          </cell>
          <cell r="H227" t="str">
            <v>12</v>
          </cell>
        </row>
        <row r="228">
          <cell r="A228">
            <v>227</v>
          </cell>
          <cell r="B228">
            <v>227</v>
          </cell>
          <cell r="C228" t="str">
            <v xml:space="preserve">JORGE ALFOSO PEREZ VASQUEZ </v>
          </cell>
          <cell r="D228">
            <v>313001000916</v>
          </cell>
          <cell r="E228" t="str">
            <v>I</v>
          </cell>
          <cell r="F228">
            <v>313001000916</v>
          </cell>
          <cell r="G228" t="str">
            <v>1</v>
          </cell>
          <cell r="H228" t="str">
            <v>1</v>
          </cell>
        </row>
        <row r="229">
          <cell r="A229">
            <v>228</v>
          </cell>
          <cell r="B229">
            <v>228</v>
          </cell>
          <cell r="C229" t="str">
            <v xml:space="preserve">P. MARIO RESTREPO  BOTERO </v>
          </cell>
          <cell r="D229">
            <v>313001000924</v>
          </cell>
          <cell r="E229" t="str">
            <v>I</v>
          </cell>
          <cell r="F229">
            <v>313001000924</v>
          </cell>
          <cell r="G229" t="str">
            <v>1</v>
          </cell>
          <cell r="H229" t="str">
            <v>1</v>
          </cell>
        </row>
        <row r="230">
          <cell r="A230">
            <v>229</v>
          </cell>
          <cell r="B230">
            <v>229</v>
          </cell>
          <cell r="C230" t="str">
            <v>HNA ROSA AMPARO URREA H.</v>
          </cell>
          <cell r="D230">
            <v>313001000932</v>
          </cell>
          <cell r="E230" t="str">
            <v>I</v>
          </cell>
          <cell r="F230">
            <v>313001000932</v>
          </cell>
          <cell r="G230" t="str">
            <v>1</v>
          </cell>
          <cell r="H230" t="str">
            <v>1</v>
          </cell>
        </row>
        <row r="231">
          <cell r="A231">
            <v>230</v>
          </cell>
          <cell r="B231">
            <v>230</v>
          </cell>
          <cell r="C231" t="str">
            <v>DANILSA MORON GUERRERO</v>
          </cell>
          <cell r="D231">
            <v>313001000941</v>
          </cell>
          <cell r="E231" t="str">
            <v>I</v>
          </cell>
          <cell r="F231">
            <v>313001000941</v>
          </cell>
          <cell r="G231" t="str">
            <v>1</v>
          </cell>
          <cell r="H231" t="str">
            <v>9</v>
          </cell>
        </row>
        <row r="232">
          <cell r="A232">
            <v>231</v>
          </cell>
          <cell r="B232">
            <v>231</v>
          </cell>
          <cell r="C232" t="str">
            <v>HNA. LOURDES MARIA PERTUZ GONZALEZ</v>
          </cell>
          <cell r="D232">
            <v>313001000975</v>
          </cell>
          <cell r="E232" t="str">
            <v>I</v>
          </cell>
          <cell r="F232">
            <v>313001000975</v>
          </cell>
          <cell r="G232" t="str">
            <v>1</v>
          </cell>
          <cell r="H232" t="str">
            <v>2</v>
          </cell>
        </row>
        <row r="233">
          <cell r="A233">
            <v>232</v>
          </cell>
          <cell r="B233">
            <v>232</v>
          </cell>
          <cell r="C233" t="str">
            <v>ELVIA  NU?EZ DE UZANIZA</v>
          </cell>
          <cell r="D233">
            <v>313001001041</v>
          </cell>
          <cell r="E233" t="str">
            <v/>
          </cell>
          <cell r="F233">
            <v>313001001041</v>
          </cell>
          <cell r="G233" t="str">
            <v>1</v>
          </cell>
          <cell r="H233" t="str">
            <v>1</v>
          </cell>
        </row>
        <row r="234">
          <cell r="A234">
            <v>233</v>
          </cell>
          <cell r="B234">
            <v>233</v>
          </cell>
          <cell r="C234" t="str">
            <v>HNA.ALICIA RUIZ RIVERA</v>
          </cell>
          <cell r="D234">
            <v>313001001050</v>
          </cell>
          <cell r="E234" t="str">
            <v>I</v>
          </cell>
          <cell r="F234">
            <v>313001001050</v>
          </cell>
          <cell r="G234" t="str">
            <v>1</v>
          </cell>
          <cell r="H234" t="str">
            <v>13</v>
          </cell>
        </row>
        <row r="235">
          <cell r="A235">
            <v>234</v>
          </cell>
          <cell r="B235">
            <v>234</v>
          </cell>
          <cell r="C235" t="str">
            <v>MARIA LILIA NIETO HERNANDEZ</v>
          </cell>
          <cell r="D235">
            <v>313001001068</v>
          </cell>
          <cell r="E235" t="str">
            <v>I</v>
          </cell>
          <cell r="F235">
            <v>313001001068</v>
          </cell>
          <cell r="G235" t="str">
            <v>1</v>
          </cell>
          <cell r="H235" t="str">
            <v>1</v>
          </cell>
        </row>
        <row r="236">
          <cell r="A236">
            <v>235</v>
          </cell>
          <cell r="B236">
            <v>235</v>
          </cell>
          <cell r="C236" t="str">
            <v>HNA. MARÍA ÁNGELA TOVAR MARQUÍN</v>
          </cell>
          <cell r="D236">
            <v>313001001076</v>
          </cell>
          <cell r="E236" t="str">
            <v>I</v>
          </cell>
          <cell r="F236">
            <v>313001001076</v>
          </cell>
          <cell r="G236" t="str">
            <v>1</v>
          </cell>
          <cell r="H236" t="str">
            <v>1</v>
          </cell>
        </row>
        <row r="237">
          <cell r="A237">
            <v>236</v>
          </cell>
          <cell r="B237">
            <v>236</v>
          </cell>
          <cell r="C237" t="str">
            <v/>
          </cell>
          <cell r="D237">
            <v>31300101081</v>
          </cell>
          <cell r="E237" t="str">
            <v/>
          </cell>
          <cell r="F237">
            <v>31300101081</v>
          </cell>
          <cell r="G237" t="str">
            <v>1</v>
          </cell>
          <cell r="H237" t="str">
            <v>1</v>
          </cell>
        </row>
        <row r="238">
          <cell r="A238">
            <v>237</v>
          </cell>
          <cell r="B238">
            <v>237</v>
          </cell>
          <cell r="C238" t="str">
            <v/>
          </cell>
          <cell r="E238" t="str">
            <v/>
          </cell>
          <cell r="F238">
            <v>313001001106</v>
          </cell>
          <cell r="G238" t="str">
            <v>1</v>
          </cell>
          <cell r="H238" t="str">
            <v>1</v>
          </cell>
        </row>
        <row r="239">
          <cell r="A239">
            <v>238</v>
          </cell>
          <cell r="B239">
            <v>238</v>
          </cell>
          <cell r="C239" t="str">
            <v/>
          </cell>
          <cell r="D239">
            <v>31300101111</v>
          </cell>
          <cell r="E239" t="str">
            <v/>
          </cell>
          <cell r="F239">
            <v>31300101111</v>
          </cell>
          <cell r="G239" t="str">
            <v>1</v>
          </cell>
          <cell r="H239" t="str">
            <v>4</v>
          </cell>
        </row>
        <row r="240">
          <cell r="A240">
            <v>239</v>
          </cell>
          <cell r="B240">
            <v>239</v>
          </cell>
          <cell r="C240" t="str">
            <v>FREDY ELJACH RIVERO</v>
          </cell>
          <cell r="D240">
            <v>313001001165</v>
          </cell>
          <cell r="E240" t="str">
            <v>I</v>
          </cell>
          <cell r="F240">
            <v>313001001165</v>
          </cell>
          <cell r="G240" t="str">
            <v>1</v>
          </cell>
          <cell r="H240" t="str">
            <v>1</v>
          </cell>
        </row>
        <row r="241">
          <cell r="A241">
            <v>240</v>
          </cell>
          <cell r="B241">
            <v>240</v>
          </cell>
          <cell r="C241" t="str">
            <v>Pbro ORLANDO ORDOSGOITIA RAMIREZ</v>
          </cell>
          <cell r="D241">
            <v>313001001181</v>
          </cell>
          <cell r="E241" t="str">
            <v>I</v>
          </cell>
          <cell r="F241">
            <v>313001001181</v>
          </cell>
          <cell r="G241" t="str">
            <v>1</v>
          </cell>
          <cell r="H241" t="str">
            <v>12</v>
          </cell>
        </row>
        <row r="242">
          <cell r="A242">
            <v>241</v>
          </cell>
          <cell r="B242">
            <v>241</v>
          </cell>
          <cell r="C242" t="str">
            <v>PEDRO PAREDES</v>
          </cell>
          <cell r="D242">
            <v>313001001190</v>
          </cell>
          <cell r="E242" t="str">
            <v>I</v>
          </cell>
          <cell r="F242">
            <v>313001001190</v>
          </cell>
          <cell r="G242" t="str">
            <v>1</v>
          </cell>
          <cell r="H242" t="str">
            <v>9</v>
          </cell>
        </row>
        <row r="243">
          <cell r="A243">
            <v>242</v>
          </cell>
          <cell r="B243">
            <v>242</v>
          </cell>
          <cell r="C243" t="str">
            <v>JUAN FRANCISCO TORRES</v>
          </cell>
          <cell r="D243">
            <v>313001001211</v>
          </cell>
          <cell r="E243" t="str">
            <v>I</v>
          </cell>
          <cell r="F243">
            <v>313001001211</v>
          </cell>
          <cell r="G243" t="str">
            <v>1</v>
          </cell>
          <cell r="H243" t="str">
            <v>5</v>
          </cell>
        </row>
        <row r="244">
          <cell r="A244">
            <v>243</v>
          </cell>
          <cell r="B244">
            <v>243</v>
          </cell>
          <cell r="C244" t="str">
            <v>MARGARITA CASTILLO P</v>
          </cell>
          <cell r="D244">
            <v>313001001220</v>
          </cell>
          <cell r="E244" t="str">
            <v/>
          </cell>
          <cell r="F244">
            <v>313001001220</v>
          </cell>
          <cell r="G244" t="str">
            <v>1</v>
          </cell>
          <cell r="H244" t="str">
            <v>1</v>
          </cell>
        </row>
        <row r="245">
          <cell r="A245">
            <v>244</v>
          </cell>
          <cell r="B245">
            <v>244</v>
          </cell>
          <cell r="C245" t="str">
            <v/>
          </cell>
          <cell r="D245">
            <v>31300101235</v>
          </cell>
          <cell r="E245" t="str">
            <v/>
          </cell>
          <cell r="F245">
            <v>31300101235</v>
          </cell>
          <cell r="G245" t="str">
            <v>1</v>
          </cell>
          <cell r="H245" t="str">
            <v>1</v>
          </cell>
        </row>
        <row r="246">
          <cell r="A246">
            <v>245</v>
          </cell>
          <cell r="B246">
            <v>245</v>
          </cell>
          <cell r="C246" t="str">
            <v>MILDRED GARRIDO CASTRO</v>
          </cell>
          <cell r="D246">
            <v>313001002021</v>
          </cell>
          <cell r="E246" t="str">
            <v>C</v>
          </cell>
          <cell r="F246">
            <v>313001002021</v>
          </cell>
          <cell r="G246" t="str">
            <v>1</v>
          </cell>
          <cell r="H246" t="str">
            <v>10</v>
          </cell>
        </row>
        <row r="247">
          <cell r="A247">
            <v>246</v>
          </cell>
          <cell r="B247">
            <v>246</v>
          </cell>
          <cell r="C247" t="str">
            <v>ALVARO LUIS TUÑON HERAS</v>
          </cell>
          <cell r="D247">
            <v>313001002234</v>
          </cell>
          <cell r="E247" t="str">
            <v>C</v>
          </cell>
          <cell r="F247">
            <v>313001002234</v>
          </cell>
          <cell r="G247" t="str">
            <v>1</v>
          </cell>
          <cell r="H247" t="str">
            <v>2</v>
          </cell>
        </row>
        <row r="248">
          <cell r="A248">
            <v>247</v>
          </cell>
          <cell r="B248">
            <v>247</v>
          </cell>
          <cell r="C248" t="str">
            <v/>
          </cell>
          <cell r="D248">
            <v>313001002242</v>
          </cell>
          <cell r="E248" t="str">
            <v/>
          </cell>
          <cell r="F248">
            <v>313001002242</v>
          </cell>
          <cell r="G248" t="str">
            <v>1</v>
          </cell>
          <cell r="H248" t="str">
            <v>13</v>
          </cell>
        </row>
        <row r="249">
          <cell r="A249">
            <v>248</v>
          </cell>
          <cell r="B249">
            <v>248</v>
          </cell>
          <cell r="C249" t="str">
            <v>CT. YAMID FERNANDO VERDUGO CRISTANCHO</v>
          </cell>
          <cell r="D249">
            <v>313001002251</v>
          </cell>
          <cell r="E249" t="str">
            <v>I</v>
          </cell>
          <cell r="F249">
            <v>313001002251</v>
          </cell>
          <cell r="G249" t="str">
            <v>1</v>
          </cell>
          <cell r="H249" t="str">
            <v>13</v>
          </cell>
        </row>
        <row r="250">
          <cell r="A250">
            <v>249</v>
          </cell>
          <cell r="B250">
            <v>249</v>
          </cell>
          <cell r="C250" t="str">
            <v>ROBERTO CARLOS BENEDETTY</v>
          </cell>
          <cell r="D250">
            <v>313001002269</v>
          </cell>
          <cell r="E250" t="str">
            <v>C</v>
          </cell>
          <cell r="F250">
            <v>313001002269</v>
          </cell>
          <cell r="G250" t="str">
            <v>1</v>
          </cell>
          <cell r="H250" t="str">
            <v>10</v>
          </cell>
        </row>
        <row r="251">
          <cell r="A251">
            <v>250</v>
          </cell>
          <cell r="B251">
            <v>250</v>
          </cell>
          <cell r="C251" t="str">
            <v>MARIA TERESA GARCIA R.</v>
          </cell>
          <cell r="D251">
            <v>313001002277</v>
          </cell>
          <cell r="E251" t="str">
            <v>I</v>
          </cell>
          <cell r="F251">
            <v>313001002277</v>
          </cell>
          <cell r="G251" t="str">
            <v>1</v>
          </cell>
          <cell r="H251" t="str">
            <v>1</v>
          </cell>
        </row>
        <row r="252">
          <cell r="A252">
            <v>251</v>
          </cell>
          <cell r="B252">
            <v>251</v>
          </cell>
          <cell r="C252" t="str">
            <v>EDWIN DIAZ</v>
          </cell>
          <cell r="D252">
            <v>313001002307</v>
          </cell>
          <cell r="E252" t="str">
            <v>I</v>
          </cell>
          <cell r="F252">
            <v>313001002307</v>
          </cell>
          <cell r="G252" t="str">
            <v>1</v>
          </cell>
          <cell r="H252" t="str">
            <v>4</v>
          </cell>
        </row>
        <row r="253">
          <cell r="A253">
            <v>252</v>
          </cell>
          <cell r="B253">
            <v>252</v>
          </cell>
          <cell r="C253" t="str">
            <v>ANDERSON CASANOVA PARDO</v>
          </cell>
          <cell r="D253">
            <v>313001002340</v>
          </cell>
          <cell r="E253" t="str">
            <v>I</v>
          </cell>
          <cell r="F253">
            <v>313001002340</v>
          </cell>
          <cell r="G253" t="str">
            <v>1</v>
          </cell>
          <cell r="H253" t="str">
            <v>8</v>
          </cell>
        </row>
        <row r="254">
          <cell r="A254">
            <v>253</v>
          </cell>
          <cell r="B254">
            <v>253</v>
          </cell>
          <cell r="C254" t="str">
            <v>JANETH DE JESUS CUENTAS</v>
          </cell>
          <cell r="D254">
            <v>313001002366</v>
          </cell>
          <cell r="E254" t="str">
            <v>I</v>
          </cell>
          <cell r="F254">
            <v>313001002366</v>
          </cell>
          <cell r="G254" t="str">
            <v>1</v>
          </cell>
          <cell r="H254" t="str">
            <v>14</v>
          </cell>
        </row>
        <row r="255">
          <cell r="A255">
            <v>254</v>
          </cell>
          <cell r="B255">
            <v>254</v>
          </cell>
          <cell r="C255" t="str">
            <v>ZOILA GUILLERMINA MARTELO DE ZAPATA</v>
          </cell>
          <cell r="D255">
            <v>313001002382</v>
          </cell>
          <cell r="E255" t="str">
            <v>I</v>
          </cell>
          <cell r="F255">
            <v>313001002382</v>
          </cell>
          <cell r="G255" t="str">
            <v>1</v>
          </cell>
          <cell r="H255" t="str">
            <v>2</v>
          </cell>
        </row>
        <row r="256">
          <cell r="A256">
            <v>255</v>
          </cell>
          <cell r="B256">
            <v>255</v>
          </cell>
          <cell r="C256" t="str">
            <v xml:space="preserve">LUZ ELENA RAMIREZ MEJIA </v>
          </cell>
          <cell r="D256">
            <v>313001002421</v>
          </cell>
          <cell r="E256" t="str">
            <v>I</v>
          </cell>
          <cell r="F256">
            <v>313001002421</v>
          </cell>
          <cell r="G256" t="str">
            <v>1</v>
          </cell>
          <cell r="H256" t="str">
            <v>1</v>
          </cell>
        </row>
        <row r="257">
          <cell r="A257">
            <v>256</v>
          </cell>
          <cell r="B257">
            <v>256</v>
          </cell>
          <cell r="C257" t="str">
            <v/>
          </cell>
          <cell r="D257">
            <v>31300102436</v>
          </cell>
          <cell r="E257" t="str">
            <v/>
          </cell>
          <cell r="F257">
            <v>31300102436</v>
          </cell>
          <cell r="G257" t="str">
            <v>1</v>
          </cell>
          <cell r="H257" t="str">
            <v>2</v>
          </cell>
        </row>
        <row r="258">
          <cell r="A258">
            <v>257</v>
          </cell>
          <cell r="B258">
            <v>257</v>
          </cell>
          <cell r="C258" t="str">
            <v>SOR BEATRIZ ELENA HOYOS A.</v>
          </cell>
          <cell r="D258">
            <v>313001002714</v>
          </cell>
          <cell r="E258" t="str">
            <v>I</v>
          </cell>
          <cell r="F258">
            <v>313001002714</v>
          </cell>
          <cell r="G258" t="str">
            <v>1</v>
          </cell>
          <cell r="H258" t="str">
            <v>9</v>
          </cell>
        </row>
        <row r="259">
          <cell r="A259">
            <v>258</v>
          </cell>
          <cell r="B259">
            <v>258</v>
          </cell>
          <cell r="C259" t="str">
            <v/>
          </cell>
          <cell r="D259">
            <v>313001003079</v>
          </cell>
          <cell r="E259" t="str">
            <v/>
          </cell>
          <cell r="F259">
            <v>313001003079</v>
          </cell>
          <cell r="G259" t="str">
            <v>1</v>
          </cell>
          <cell r="H259" t="str">
            <v>1</v>
          </cell>
        </row>
        <row r="260">
          <cell r="A260">
            <v>259</v>
          </cell>
          <cell r="B260">
            <v>259</v>
          </cell>
          <cell r="C260" t="str">
            <v>ZAIDA LUCÍA ACEVEDO PRADA</v>
          </cell>
          <cell r="D260">
            <v>313001003095</v>
          </cell>
          <cell r="E260" t="str">
            <v>I</v>
          </cell>
          <cell r="F260">
            <v>313001003095</v>
          </cell>
          <cell r="G260" t="str">
            <v>1</v>
          </cell>
          <cell r="H260" t="str">
            <v>8</v>
          </cell>
        </row>
        <row r="261">
          <cell r="A261">
            <v>260</v>
          </cell>
          <cell r="B261">
            <v>260</v>
          </cell>
          <cell r="C261" t="str">
            <v>ALCIRA BLANQUICETT VELEZ</v>
          </cell>
          <cell r="D261">
            <v>313001003117</v>
          </cell>
          <cell r="E261" t="str">
            <v>I</v>
          </cell>
          <cell r="F261">
            <v>313001003117</v>
          </cell>
          <cell r="G261" t="str">
            <v>1</v>
          </cell>
          <cell r="H261" t="str">
            <v>12</v>
          </cell>
        </row>
        <row r="262">
          <cell r="A262">
            <v>261</v>
          </cell>
          <cell r="B262">
            <v>261</v>
          </cell>
          <cell r="C262" t="str">
            <v>ANA MARIA NEGRETE SEPULVEDA</v>
          </cell>
          <cell r="D262">
            <v>313001003249</v>
          </cell>
          <cell r="E262" t="str">
            <v>I</v>
          </cell>
          <cell r="F262">
            <v>313001003249</v>
          </cell>
          <cell r="G262" t="str">
            <v>1</v>
          </cell>
          <cell r="H262" t="str">
            <v>5</v>
          </cell>
        </row>
        <row r="263">
          <cell r="A263">
            <v>262</v>
          </cell>
          <cell r="B263">
            <v>262</v>
          </cell>
          <cell r="C263" t="str">
            <v>HILDA RAMOS M.</v>
          </cell>
          <cell r="D263">
            <v>313001003818</v>
          </cell>
          <cell r="E263" t="str">
            <v/>
          </cell>
          <cell r="F263">
            <v>313001003818</v>
          </cell>
          <cell r="G263" t="str">
            <v>1</v>
          </cell>
          <cell r="H263" t="str">
            <v>3</v>
          </cell>
        </row>
        <row r="264">
          <cell r="A264">
            <v>263</v>
          </cell>
          <cell r="B264">
            <v>263</v>
          </cell>
          <cell r="C264" t="str">
            <v>RUTH GONZALEZ CASTILLA</v>
          </cell>
          <cell r="D264">
            <v>313001003834</v>
          </cell>
          <cell r="E264" t="str">
            <v>I</v>
          </cell>
          <cell r="F264">
            <v>313001003834</v>
          </cell>
          <cell r="G264" t="str">
            <v>1</v>
          </cell>
          <cell r="H264" t="str">
            <v>13</v>
          </cell>
        </row>
        <row r="265">
          <cell r="A265">
            <v>264</v>
          </cell>
          <cell r="B265">
            <v>264</v>
          </cell>
          <cell r="C265" t="str">
            <v>LOURDES VILLADIEGO CONEO</v>
          </cell>
          <cell r="D265">
            <v>313001003842</v>
          </cell>
          <cell r="E265" t="str">
            <v>I</v>
          </cell>
          <cell r="F265">
            <v>313001003842</v>
          </cell>
          <cell r="G265" t="str">
            <v>1</v>
          </cell>
          <cell r="H265" t="str">
            <v>3</v>
          </cell>
        </row>
        <row r="266">
          <cell r="A266">
            <v>265</v>
          </cell>
          <cell r="B266">
            <v>265</v>
          </cell>
          <cell r="C266" t="str">
            <v>MARIBIA CORREA S.</v>
          </cell>
          <cell r="D266">
            <v>313001003851</v>
          </cell>
          <cell r="E266" t="str">
            <v/>
          </cell>
          <cell r="F266">
            <v>313001003851</v>
          </cell>
          <cell r="G266" t="str">
            <v>1</v>
          </cell>
          <cell r="H266" t="str">
            <v>4</v>
          </cell>
        </row>
        <row r="267">
          <cell r="A267">
            <v>266</v>
          </cell>
          <cell r="B267">
            <v>266</v>
          </cell>
          <cell r="C267" t="str">
            <v>STEVEN MARC DESROCHES</v>
          </cell>
          <cell r="D267">
            <v>313001003931</v>
          </cell>
          <cell r="E267" t="str">
            <v>I</v>
          </cell>
          <cell r="F267">
            <v>313001003931</v>
          </cell>
          <cell r="G267" t="str">
            <v>1</v>
          </cell>
          <cell r="H267" t="str">
            <v>Conti</v>
          </cell>
        </row>
        <row r="268">
          <cell r="A268">
            <v>267</v>
          </cell>
          <cell r="B268">
            <v>267</v>
          </cell>
          <cell r="C268" t="str">
            <v/>
          </cell>
          <cell r="D268">
            <v>313001004156</v>
          </cell>
          <cell r="E268" t="str">
            <v/>
          </cell>
          <cell r="F268">
            <v>313001004156</v>
          </cell>
          <cell r="G268" t="str">
            <v>1</v>
          </cell>
          <cell r="H268" t="str">
            <v>1</v>
          </cell>
        </row>
        <row r="269">
          <cell r="A269">
            <v>268</v>
          </cell>
          <cell r="B269">
            <v>268</v>
          </cell>
          <cell r="C269" t="str">
            <v>SIRLYS DEL CARMEN DIAZ ZAMBRANO</v>
          </cell>
          <cell r="D269">
            <v>313001003800</v>
          </cell>
          <cell r="E269" t="str">
            <v>C</v>
          </cell>
          <cell r="F269">
            <v>313001003800</v>
          </cell>
          <cell r="G269" t="str">
            <v>1</v>
          </cell>
          <cell r="H269" t="str">
            <v>9</v>
          </cell>
        </row>
        <row r="270">
          <cell r="A270">
            <v>269</v>
          </cell>
          <cell r="B270">
            <v>269</v>
          </cell>
          <cell r="C270" t="str">
            <v/>
          </cell>
          <cell r="D270">
            <v>31300104404</v>
          </cell>
          <cell r="E270" t="str">
            <v/>
          </cell>
          <cell r="F270">
            <v>31300104404</v>
          </cell>
          <cell r="G270" t="str">
            <v>1</v>
          </cell>
          <cell r="H270" t="str">
            <v>1</v>
          </cell>
        </row>
        <row r="271">
          <cell r="A271">
            <v>270</v>
          </cell>
          <cell r="B271">
            <v>270</v>
          </cell>
          <cell r="C271" t="str">
            <v>EZEQUIEL ANTONIO FERNANDEZ CASTILLA</v>
          </cell>
          <cell r="D271">
            <v>313001004750</v>
          </cell>
          <cell r="E271" t="str">
            <v>I</v>
          </cell>
          <cell r="F271">
            <v>313001004750</v>
          </cell>
          <cell r="G271" t="str">
            <v>1</v>
          </cell>
          <cell r="H271" t="str">
            <v>7</v>
          </cell>
        </row>
        <row r="272">
          <cell r="A272">
            <v>271</v>
          </cell>
          <cell r="B272">
            <v>271</v>
          </cell>
          <cell r="C272" t="str">
            <v>JOHN THOMAS KELLY</v>
          </cell>
          <cell r="D272">
            <v>313001004768</v>
          </cell>
          <cell r="E272" t="str">
            <v>I</v>
          </cell>
          <cell r="F272">
            <v>313001004768</v>
          </cell>
          <cell r="G272" t="str">
            <v>2</v>
          </cell>
          <cell r="H272" t="str">
            <v>Conti</v>
          </cell>
        </row>
        <row r="273">
          <cell r="A273">
            <v>272</v>
          </cell>
          <cell r="B273">
            <v>272</v>
          </cell>
          <cell r="C273" t="str">
            <v/>
          </cell>
          <cell r="E273" t="str">
            <v/>
          </cell>
          <cell r="F273">
            <v>313001004806</v>
          </cell>
          <cell r="G273" t="str">
            <v>1</v>
          </cell>
          <cell r="H273" t="str">
            <v>9</v>
          </cell>
        </row>
        <row r="274">
          <cell r="A274">
            <v>273</v>
          </cell>
          <cell r="B274">
            <v>273</v>
          </cell>
          <cell r="C274" t="str">
            <v>MANUEL BATISTA JINETE</v>
          </cell>
          <cell r="D274">
            <v>313001000126</v>
          </cell>
          <cell r="E274" t="str">
            <v/>
          </cell>
          <cell r="F274">
            <v>313001000126</v>
          </cell>
          <cell r="G274" t="str">
            <v>1</v>
          </cell>
          <cell r="H274" t="str">
            <v>8</v>
          </cell>
        </row>
        <row r="275">
          <cell r="A275">
            <v>274</v>
          </cell>
          <cell r="B275">
            <v>274</v>
          </cell>
          <cell r="C275" t="str">
            <v>WALTER ANTONIO ANICHIARICO SANCHEZ</v>
          </cell>
          <cell r="E275" t="str">
            <v>C</v>
          </cell>
          <cell r="F275">
            <v>313001004857</v>
          </cell>
          <cell r="G275" t="str">
            <v>1</v>
          </cell>
          <cell r="H275" t="str">
            <v>12</v>
          </cell>
        </row>
        <row r="276">
          <cell r="A276">
            <v>275</v>
          </cell>
          <cell r="B276">
            <v>275</v>
          </cell>
          <cell r="C276" t="str">
            <v/>
          </cell>
          <cell r="D276">
            <v>313001005080</v>
          </cell>
          <cell r="E276" t="str">
            <v/>
          </cell>
          <cell r="F276">
            <v>313001005080</v>
          </cell>
          <cell r="G276" t="str">
            <v>1</v>
          </cell>
          <cell r="H276" t="str">
            <v>12</v>
          </cell>
        </row>
        <row r="277">
          <cell r="A277">
            <v>276</v>
          </cell>
          <cell r="B277">
            <v>276</v>
          </cell>
          <cell r="C277" t="str">
            <v>FLOR DELIS GIRALDO GIRALDO</v>
          </cell>
          <cell r="D277">
            <v>313001005098</v>
          </cell>
          <cell r="E277" t="str">
            <v>I</v>
          </cell>
          <cell r="F277">
            <v>313001005098</v>
          </cell>
          <cell r="G277" t="str">
            <v>1</v>
          </cell>
          <cell r="H277" t="str">
            <v>14</v>
          </cell>
        </row>
        <row r="278">
          <cell r="A278">
            <v>277</v>
          </cell>
          <cell r="B278">
            <v>277</v>
          </cell>
          <cell r="C278" t="str">
            <v/>
          </cell>
          <cell r="D278">
            <v>313001005128</v>
          </cell>
          <cell r="E278" t="str">
            <v/>
          </cell>
          <cell r="F278">
            <v>313001005128</v>
          </cell>
          <cell r="G278" t="str">
            <v>1</v>
          </cell>
          <cell r="H278" t="str">
            <v>9</v>
          </cell>
        </row>
        <row r="279">
          <cell r="A279">
            <v>278</v>
          </cell>
          <cell r="B279">
            <v>278</v>
          </cell>
          <cell r="C279" t="str">
            <v xml:space="preserve">GLORIA MILANES TORRES </v>
          </cell>
          <cell r="D279">
            <v>313001005136</v>
          </cell>
          <cell r="E279" t="str">
            <v>I</v>
          </cell>
          <cell r="F279">
            <v>313001005136</v>
          </cell>
          <cell r="G279" t="str">
            <v>1</v>
          </cell>
          <cell r="H279" t="str">
            <v>1</v>
          </cell>
        </row>
        <row r="280">
          <cell r="A280">
            <v>279</v>
          </cell>
          <cell r="B280">
            <v>279</v>
          </cell>
          <cell r="C280" t="str">
            <v>JAIME OSPINO PATERNINA</v>
          </cell>
          <cell r="D280">
            <v>313001005144</v>
          </cell>
          <cell r="E280" t="str">
            <v/>
          </cell>
          <cell r="F280">
            <v>313001005144</v>
          </cell>
          <cell r="G280" t="str">
            <v>1</v>
          </cell>
          <cell r="H280" t="str">
            <v>7</v>
          </cell>
        </row>
        <row r="281">
          <cell r="A281">
            <v>280</v>
          </cell>
          <cell r="B281">
            <v>280</v>
          </cell>
          <cell r="C281" t="str">
            <v/>
          </cell>
          <cell r="E281" t="str">
            <v/>
          </cell>
          <cell r="F281">
            <v>99999999</v>
          </cell>
          <cell r="G281" t="str">
            <v>1</v>
          </cell>
          <cell r="H281" t="str">
            <v>1</v>
          </cell>
        </row>
        <row r="282">
          <cell r="A282">
            <v>281</v>
          </cell>
          <cell r="B282">
            <v>281</v>
          </cell>
          <cell r="C282" t="str">
            <v>CARLOS E. MORALES RANDIAL</v>
          </cell>
          <cell r="D282">
            <v>313001001149</v>
          </cell>
          <cell r="E282" t="str">
            <v>I</v>
          </cell>
          <cell r="F282">
            <v>313001001149</v>
          </cell>
          <cell r="G282" t="str">
            <v>1</v>
          </cell>
          <cell r="H282" t="str">
            <v>5</v>
          </cell>
        </row>
        <row r="283">
          <cell r="A283">
            <v>282</v>
          </cell>
          <cell r="B283">
            <v>282</v>
          </cell>
          <cell r="C283" t="str">
            <v/>
          </cell>
          <cell r="D283">
            <v>313001005250</v>
          </cell>
          <cell r="E283" t="str">
            <v/>
          </cell>
          <cell r="F283">
            <v>313001005250</v>
          </cell>
          <cell r="G283" t="str">
            <v>1</v>
          </cell>
          <cell r="H283" t="str">
            <v>7</v>
          </cell>
        </row>
        <row r="284">
          <cell r="A284">
            <v>283</v>
          </cell>
          <cell r="B284">
            <v>283</v>
          </cell>
          <cell r="C284" t="str">
            <v>TILSON ENRIQUE MEDINA VERGARA</v>
          </cell>
          <cell r="D284">
            <v>313001005276</v>
          </cell>
          <cell r="E284" t="str">
            <v>I</v>
          </cell>
          <cell r="F284">
            <v>313001005276</v>
          </cell>
          <cell r="G284" t="str">
            <v>1</v>
          </cell>
          <cell r="H284" t="str">
            <v>13</v>
          </cell>
        </row>
        <row r="285">
          <cell r="A285">
            <v>284</v>
          </cell>
          <cell r="B285">
            <v>284</v>
          </cell>
          <cell r="C285" t="str">
            <v>TILCIA GONZALEZ</v>
          </cell>
          <cell r="D285">
            <v>313001005284</v>
          </cell>
          <cell r="E285" t="str">
            <v>C</v>
          </cell>
          <cell r="F285">
            <v>313001005284</v>
          </cell>
          <cell r="G285" t="str">
            <v>1</v>
          </cell>
          <cell r="H285" t="str">
            <v>10</v>
          </cell>
        </row>
        <row r="286">
          <cell r="A286">
            <v>285</v>
          </cell>
          <cell r="B286">
            <v>285</v>
          </cell>
          <cell r="C286" t="str">
            <v>ELENIS DE LA CRUZ  ALVAREZ PEREZ</v>
          </cell>
          <cell r="D286">
            <v>313001005331</v>
          </cell>
          <cell r="E286" t="str">
            <v>C</v>
          </cell>
          <cell r="F286">
            <v>313001005331</v>
          </cell>
          <cell r="G286" t="str">
            <v>1</v>
          </cell>
          <cell r="H286" t="str">
            <v>12</v>
          </cell>
        </row>
        <row r="287">
          <cell r="A287">
            <v>286</v>
          </cell>
          <cell r="B287">
            <v>286</v>
          </cell>
          <cell r="C287" t="str">
            <v>YADIRA MARTÍNEZ LLAMAS</v>
          </cell>
          <cell r="D287">
            <v>313001005411</v>
          </cell>
          <cell r="E287" t="str">
            <v>I</v>
          </cell>
          <cell r="F287">
            <v>313001005411</v>
          </cell>
          <cell r="G287" t="str">
            <v>1</v>
          </cell>
          <cell r="H287" t="str">
            <v>1</v>
          </cell>
        </row>
        <row r="288">
          <cell r="A288">
            <v>287</v>
          </cell>
          <cell r="B288">
            <v>287</v>
          </cell>
          <cell r="C288" t="str">
            <v>MILDRED VIAÑA JULIAO</v>
          </cell>
          <cell r="D288">
            <v>313001005551</v>
          </cell>
          <cell r="E288" t="str">
            <v>I</v>
          </cell>
          <cell r="F288">
            <v>313001005551</v>
          </cell>
          <cell r="G288" t="str">
            <v>1</v>
          </cell>
          <cell r="H288" t="str">
            <v>9</v>
          </cell>
        </row>
        <row r="289">
          <cell r="A289">
            <v>288</v>
          </cell>
          <cell r="B289">
            <v>288</v>
          </cell>
          <cell r="C289" t="str">
            <v>DOLLYS CORDERO SANTANA</v>
          </cell>
          <cell r="D289">
            <v>313001005560</v>
          </cell>
          <cell r="E289" t="str">
            <v>I</v>
          </cell>
          <cell r="F289">
            <v>313001005560</v>
          </cell>
          <cell r="G289" t="str">
            <v>1</v>
          </cell>
          <cell r="H289" t="str">
            <v>12</v>
          </cell>
        </row>
        <row r="290">
          <cell r="A290">
            <v>289</v>
          </cell>
          <cell r="B290">
            <v>289</v>
          </cell>
          <cell r="C290" t="str">
            <v>GLORIA ARTEAGA PICO</v>
          </cell>
          <cell r="D290">
            <v>313001005594</v>
          </cell>
          <cell r="E290" t="str">
            <v>C</v>
          </cell>
          <cell r="F290">
            <v>313001005594</v>
          </cell>
          <cell r="G290" t="str">
            <v>1</v>
          </cell>
          <cell r="H290" t="str">
            <v>8</v>
          </cell>
        </row>
        <row r="291">
          <cell r="A291">
            <v>290</v>
          </cell>
          <cell r="B291">
            <v>290</v>
          </cell>
          <cell r="C291" t="str">
            <v>ALEXANDRA BELLO GUERRERO</v>
          </cell>
          <cell r="D291">
            <v>313001005632</v>
          </cell>
          <cell r="E291" t="str">
            <v>C</v>
          </cell>
          <cell r="F291">
            <v>313001005632</v>
          </cell>
          <cell r="G291" t="str">
            <v>1</v>
          </cell>
          <cell r="H291" t="str">
            <v>11</v>
          </cell>
        </row>
        <row r="292">
          <cell r="A292">
            <v>291</v>
          </cell>
          <cell r="B292">
            <v>291</v>
          </cell>
          <cell r="C292" t="str">
            <v/>
          </cell>
          <cell r="E292" t="str">
            <v/>
          </cell>
          <cell r="F292">
            <v>313001000011</v>
          </cell>
          <cell r="G292" t="str">
            <v>1</v>
          </cell>
          <cell r="H292" t="str">
            <v>1</v>
          </cell>
        </row>
        <row r="293">
          <cell r="A293">
            <v>292</v>
          </cell>
          <cell r="B293">
            <v>292</v>
          </cell>
          <cell r="C293" t="str">
            <v>AUGUSTO COVO</v>
          </cell>
          <cell r="D293">
            <v>313001005675</v>
          </cell>
          <cell r="E293" t="str">
            <v/>
          </cell>
          <cell r="F293">
            <v>313001005675</v>
          </cell>
          <cell r="G293" t="str">
            <v>1</v>
          </cell>
          <cell r="H293" t="str">
            <v>1</v>
          </cell>
        </row>
        <row r="294">
          <cell r="A294">
            <v>293</v>
          </cell>
          <cell r="B294">
            <v>293</v>
          </cell>
          <cell r="C294" t="str">
            <v>ELVIRA MARTINEZ MARRUGO</v>
          </cell>
          <cell r="D294">
            <v>313001005705</v>
          </cell>
          <cell r="E294" t="str">
            <v>I</v>
          </cell>
          <cell r="F294">
            <v>313001005705</v>
          </cell>
          <cell r="G294" t="str">
            <v>1</v>
          </cell>
          <cell r="H294" t="str">
            <v>Conti</v>
          </cell>
        </row>
        <row r="295">
          <cell r="A295">
            <v>294</v>
          </cell>
          <cell r="B295">
            <v>294</v>
          </cell>
          <cell r="C295" t="str">
            <v>AMET DE JESUS ORDOSGOITIA CABALLERO</v>
          </cell>
          <cell r="D295">
            <v>313001005748</v>
          </cell>
          <cell r="E295" t="str">
            <v>I</v>
          </cell>
          <cell r="F295">
            <v>313001005748</v>
          </cell>
          <cell r="G295" t="str">
            <v>1</v>
          </cell>
          <cell r="H295" t="str">
            <v>Conti</v>
          </cell>
        </row>
        <row r="296">
          <cell r="A296">
            <v>295</v>
          </cell>
          <cell r="B296">
            <v>295</v>
          </cell>
          <cell r="C296" t="str">
            <v>JACKELINE ESQUIVIA G.</v>
          </cell>
          <cell r="D296">
            <v>313001005781</v>
          </cell>
          <cell r="E296" t="str">
            <v>C</v>
          </cell>
          <cell r="F296">
            <v>313001005781</v>
          </cell>
          <cell r="G296" t="str">
            <v>1</v>
          </cell>
          <cell r="H296" t="str">
            <v>1</v>
          </cell>
        </row>
        <row r="297">
          <cell r="A297">
            <v>296</v>
          </cell>
          <cell r="B297">
            <v>296</v>
          </cell>
          <cell r="C297" t="str">
            <v>ZOILA MARTELO DE ZAPATA</v>
          </cell>
          <cell r="D297">
            <v>313001005799</v>
          </cell>
          <cell r="E297" t="str">
            <v>C</v>
          </cell>
          <cell r="F297">
            <v>313001005799</v>
          </cell>
          <cell r="G297" t="str">
            <v>1</v>
          </cell>
          <cell r="H297" t="str">
            <v>11</v>
          </cell>
        </row>
        <row r="298">
          <cell r="A298">
            <v>297</v>
          </cell>
          <cell r="B298">
            <v>297</v>
          </cell>
          <cell r="C298" t="str">
            <v/>
          </cell>
          <cell r="E298" t="str">
            <v/>
          </cell>
          <cell r="F298">
            <v>31300105826</v>
          </cell>
          <cell r="G298" t="str">
            <v>1</v>
          </cell>
          <cell r="H298" t="str">
            <v>1</v>
          </cell>
        </row>
        <row r="299">
          <cell r="A299">
            <v>298</v>
          </cell>
          <cell r="B299">
            <v>298</v>
          </cell>
          <cell r="C299" t="str">
            <v>SORAYA ABUCHAR CURI</v>
          </cell>
          <cell r="D299">
            <v>313001005845</v>
          </cell>
          <cell r="E299" t="str">
            <v>C</v>
          </cell>
          <cell r="F299">
            <v>313001005845</v>
          </cell>
          <cell r="G299" t="str">
            <v>1</v>
          </cell>
          <cell r="H299" t="str">
            <v>13</v>
          </cell>
        </row>
        <row r="300">
          <cell r="A300">
            <v>299</v>
          </cell>
          <cell r="B300">
            <v>299</v>
          </cell>
          <cell r="C300" t="str">
            <v>BETTY GUERRA OVIEDO</v>
          </cell>
          <cell r="D300">
            <v>313001005985</v>
          </cell>
          <cell r="E300" t="str">
            <v>C</v>
          </cell>
          <cell r="F300">
            <v>313001005985</v>
          </cell>
          <cell r="G300" t="str">
            <v>1</v>
          </cell>
          <cell r="H300" t="str">
            <v>8</v>
          </cell>
        </row>
        <row r="301">
          <cell r="A301">
            <v>300</v>
          </cell>
          <cell r="B301">
            <v>300</v>
          </cell>
          <cell r="C301" t="str">
            <v>SAHAMIRNA DELANOIS RINGER</v>
          </cell>
          <cell r="D301">
            <v>313001006086</v>
          </cell>
          <cell r="E301" t="str">
            <v>I</v>
          </cell>
          <cell r="F301">
            <v>313001006086</v>
          </cell>
          <cell r="G301" t="str">
            <v>1</v>
          </cell>
          <cell r="H301" t="str">
            <v>4</v>
          </cell>
        </row>
        <row r="302">
          <cell r="A302">
            <v>301</v>
          </cell>
          <cell r="B302">
            <v>327</v>
          </cell>
          <cell r="C302" t="str">
            <v>RAMON ALFONSO PEREZ PEREZ</v>
          </cell>
          <cell r="D302">
            <v>313001007244</v>
          </cell>
          <cell r="E302" t="str">
            <v/>
          </cell>
          <cell r="F302">
            <v>313001006141</v>
          </cell>
          <cell r="G302" t="str">
            <v>1</v>
          </cell>
          <cell r="H302" t="str">
            <v>12</v>
          </cell>
        </row>
        <row r="303">
          <cell r="A303">
            <v>302</v>
          </cell>
          <cell r="B303">
            <v>302</v>
          </cell>
          <cell r="C303" t="str">
            <v>HEYDIN P. RAMOS CABALLERO</v>
          </cell>
          <cell r="D303">
            <v>313001006159</v>
          </cell>
          <cell r="E303" t="str">
            <v>I</v>
          </cell>
          <cell r="F303">
            <v>313001006159</v>
          </cell>
          <cell r="G303" t="str">
            <v>1</v>
          </cell>
          <cell r="H303" t="str">
            <v>5</v>
          </cell>
        </row>
        <row r="304">
          <cell r="A304">
            <v>303</v>
          </cell>
          <cell r="B304">
            <v>303</v>
          </cell>
          <cell r="C304" t="str">
            <v>AUGUSTO GARCIA YACAMAN</v>
          </cell>
          <cell r="D304">
            <v>313001006281</v>
          </cell>
          <cell r="E304" t="str">
            <v>I</v>
          </cell>
          <cell r="F304">
            <v>313001006281</v>
          </cell>
          <cell r="G304" t="str">
            <v>1</v>
          </cell>
          <cell r="H304" t="str">
            <v>7</v>
          </cell>
        </row>
        <row r="305">
          <cell r="A305">
            <v>304</v>
          </cell>
          <cell r="B305">
            <v>304</v>
          </cell>
          <cell r="C305" t="str">
            <v>CESAR EDUARDO GUERRRERO T.</v>
          </cell>
          <cell r="D305">
            <v>313001006329</v>
          </cell>
          <cell r="E305" t="str">
            <v/>
          </cell>
          <cell r="F305">
            <v>313001006329</v>
          </cell>
          <cell r="G305" t="str">
            <v>1</v>
          </cell>
          <cell r="H305" t="str">
            <v>1</v>
          </cell>
        </row>
        <row r="306">
          <cell r="A306">
            <v>305</v>
          </cell>
          <cell r="B306">
            <v>305</v>
          </cell>
          <cell r="C306" t="str">
            <v>ASTERIS  ANGULO LORET</v>
          </cell>
          <cell r="D306">
            <v>313001006337</v>
          </cell>
          <cell r="E306" t="str">
            <v>I</v>
          </cell>
          <cell r="F306">
            <v>313001006337</v>
          </cell>
          <cell r="G306" t="str">
            <v>1</v>
          </cell>
          <cell r="H306" t="str">
            <v>10</v>
          </cell>
        </row>
        <row r="307">
          <cell r="A307">
            <v>306</v>
          </cell>
          <cell r="B307">
            <v>306</v>
          </cell>
          <cell r="C307" t="str">
            <v>JUAN RAMON PÁJARO GUTIERREZ</v>
          </cell>
          <cell r="D307">
            <v>313001006345</v>
          </cell>
          <cell r="E307" t="str">
            <v>I</v>
          </cell>
          <cell r="F307">
            <v>313001006345</v>
          </cell>
          <cell r="G307" t="str">
            <v>1</v>
          </cell>
          <cell r="H307" t="str">
            <v>9</v>
          </cell>
        </row>
        <row r="308">
          <cell r="A308">
            <v>307</v>
          </cell>
          <cell r="B308">
            <v>307</v>
          </cell>
          <cell r="C308" t="str">
            <v>HORTENSIA SAENZ H.</v>
          </cell>
          <cell r="D308">
            <v>313001006426</v>
          </cell>
          <cell r="E308" t="str">
            <v/>
          </cell>
          <cell r="F308">
            <v>313001006426</v>
          </cell>
          <cell r="G308" t="str">
            <v>1</v>
          </cell>
          <cell r="H308" t="str">
            <v>2</v>
          </cell>
        </row>
        <row r="309">
          <cell r="A309">
            <v>308</v>
          </cell>
          <cell r="B309">
            <v>308</v>
          </cell>
          <cell r="C309" t="str">
            <v/>
          </cell>
          <cell r="E309" t="str">
            <v/>
          </cell>
          <cell r="F309">
            <v>313001006451</v>
          </cell>
          <cell r="G309" t="str">
            <v>1</v>
          </cell>
          <cell r="H309" t="str">
            <v>6</v>
          </cell>
        </row>
        <row r="310">
          <cell r="A310">
            <v>309</v>
          </cell>
          <cell r="B310">
            <v>309</v>
          </cell>
          <cell r="C310" t="str">
            <v/>
          </cell>
          <cell r="E310" t="str">
            <v/>
          </cell>
          <cell r="F310">
            <v>31300106563</v>
          </cell>
          <cell r="G310" t="str">
            <v>1</v>
          </cell>
          <cell r="H310" t="str">
            <v>12</v>
          </cell>
        </row>
        <row r="311">
          <cell r="A311">
            <v>310</v>
          </cell>
          <cell r="B311">
            <v>310</v>
          </cell>
          <cell r="C311" t="str">
            <v>SANDRA ARRIETA PEDROZA</v>
          </cell>
          <cell r="D311">
            <v>313001006621</v>
          </cell>
          <cell r="E311" t="str">
            <v>C</v>
          </cell>
          <cell r="F311">
            <v>313001006621</v>
          </cell>
          <cell r="G311" t="str">
            <v>1</v>
          </cell>
          <cell r="H311" t="str">
            <v>12</v>
          </cell>
        </row>
        <row r="312">
          <cell r="A312">
            <v>311</v>
          </cell>
          <cell r="B312">
            <v>311</v>
          </cell>
          <cell r="C312" t="str">
            <v>SOLEDAD JOLY VIVES</v>
          </cell>
          <cell r="D312">
            <v>313001006639</v>
          </cell>
          <cell r="E312" t="str">
            <v>I</v>
          </cell>
          <cell r="F312">
            <v>313001006639</v>
          </cell>
          <cell r="G312" t="str">
            <v>1</v>
          </cell>
          <cell r="H312" t="str">
            <v>10</v>
          </cell>
        </row>
        <row r="313">
          <cell r="A313">
            <v>312</v>
          </cell>
          <cell r="B313">
            <v>312</v>
          </cell>
          <cell r="C313" t="str">
            <v>ROCIO BERNARDA SUAREZ GUZMAN</v>
          </cell>
          <cell r="D313">
            <v>313001006647</v>
          </cell>
          <cell r="E313" t="str">
            <v>C</v>
          </cell>
          <cell r="F313">
            <v>313001006647</v>
          </cell>
          <cell r="G313" t="str">
            <v>1</v>
          </cell>
          <cell r="H313" t="str">
            <v>8</v>
          </cell>
        </row>
        <row r="314">
          <cell r="A314">
            <v>313</v>
          </cell>
          <cell r="B314">
            <v>313</v>
          </cell>
          <cell r="C314" t="str">
            <v>NORA MENDOZA REYES</v>
          </cell>
          <cell r="D314">
            <v>313001006698</v>
          </cell>
          <cell r="E314" t="str">
            <v>I</v>
          </cell>
          <cell r="F314">
            <v>313001006698</v>
          </cell>
          <cell r="G314" t="str">
            <v>1</v>
          </cell>
          <cell r="H314" t="str">
            <v>12</v>
          </cell>
        </row>
        <row r="315">
          <cell r="A315">
            <v>314</v>
          </cell>
          <cell r="B315">
            <v>314</v>
          </cell>
          <cell r="C315" t="str">
            <v>JORGE ISAAC CORREA JIMENEZ</v>
          </cell>
          <cell r="D315">
            <v>313001006701</v>
          </cell>
          <cell r="E315" t="str">
            <v>I</v>
          </cell>
          <cell r="F315">
            <v>313001006701</v>
          </cell>
          <cell r="G315" t="str">
            <v>1</v>
          </cell>
          <cell r="H315" t="str">
            <v>12</v>
          </cell>
        </row>
        <row r="316">
          <cell r="A316">
            <v>315</v>
          </cell>
          <cell r="B316">
            <v>315</v>
          </cell>
          <cell r="C316" t="str">
            <v>ALVARO VALENCIA VARGAS</v>
          </cell>
          <cell r="D316">
            <v>313001006736</v>
          </cell>
          <cell r="E316" t="str">
            <v>I</v>
          </cell>
          <cell r="F316">
            <v>313001006736</v>
          </cell>
          <cell r="G316" t="str">
            <v>1</v>
          </cell>
          <cell r="H316" t="str">
            <v>12</v>
          </cell>
        </row>
        <row r="317">
          <cell r="A317">
            <v>316</v>
          </cell>
          <cell r="B317">
            <v>316</v>
          </cell>
          <cell r="C317" t="str">
            <v>NELLY KELLY H.</v>
          </cell>
          <cell r="D317">
            <v>313001006761</v>
          </cell>
          <cell r="E317" t="str">
            <v/>
          </cell>
          <cell r="F317">
            <v>313001006761</v>
          </cell>
          <cell r="G317" t="str">
            <v>1</v>
          </cell>
          <cell r="H317" t="str">
            <v>10</v>
          </cell>
        </row>
        <row r="318">
          <cell r="A318">
            <v>317</v>
          </cell>
          <cell r="B318">
            <v>317</v>
          </cell>
          <cell r="C318" t="str">
            <v>ALFONSO MU?OZ VILORA</v>
          </cell>
          <cell r="E318" t="str">
            <v/>
          </cell>
          <cell r="F318">
            <v>313001027512</v>
          </cell>
          <cell r="G318" t="str">
            <v>1</v>
          </cell>
          <cell r="H318" t="str">
            <v>9</v>
          </cell>
        </row>
        <row r="319">
          <cell r="A319">
            <v>318</v>
          </cell>
          <cell r="B319">
            <v>318</v>
          </cell>
          <cell r="C319" t="str">
            <v>PETRONA  DE V.</v>
          </cell>
          <cell r="D319">
            <v>313001006957</v>
          </cell>
          <cell r="E319" t="str">
            <v/>
          </cell>
          <cell r="F319">
            <v>313001006957</v>
          </cell>
          <cell r="G319" t="str">
            <v>1</v>
          </cell>
          <cell r="H319" t="str">
            <v>4</v>
          </cell>
        </row>
        <row r="320">
          <cell r="A320">
            <v>319</v>
          </cell>
          <cell r="B320">
            <v>319</v>
          </cell>
          <cell r="C320" t="str">
            <v>JAIME OSPINO PATERNINA</v>
          </cell>
          <cell r="D320">
            <v>313001007007</v>
          </cell>
          <cell r="E320" t="str">
            <v>I</v>
          </cell>
          <cell r="F320">
            <v>313001007007</v>
          </cell>
          <cell r="G320" t="str">
            <v>1</v>
          </cell>
          <cell r="H320" t="str">
            <v>6</v>
          </cell>
        </row>
        <row r="321">
          <cell r="A321">
            <v>320</v>
          </cell>
          <cell r="B321">
            <v>320</v>
          </cell>
          <cell r="C321" t="str">
            <v>LUIS GUILLERMO CASTILLA CUADRO</v>
          </cell>
          <cell r="D321">
            <v>313001007040</v>
          </cell>
          <cell r="E321" t="str">
            <v>I</v>
          </cell>
          <cell r="F321">
            <v>313001007040</v>
          </cell>
          <cell r="G321" t="str">
            <v>1</v>
          </cell>
          <cell r="H321" t="str">
            <v>15</v>
          </cell>
        </row>
        <row r="322">
          <cell r="A322">
            <v>321</v>
          </cell>
          <cell r="B322">
            <v>321</v>
          </cell>
          <cell r="C322" t="str">
            <v>JORGE ELIECER GUARDO GONZALEZ</v>
          </cell>
          <cell r="D322">
            <v>313001007058</v>
          </cell>
          <cell r="E322" t="str">
            <v>I</v>
          </cell>
          <cell r="F322">
            <v>313001007058</v>
          </cell>
          <cell r="G322" t="str">
            <v>1</v>
          </cell>
          <cell r="H322" t="str">
            <v>13</v>
          </cell>
        </row>
        <row r="323">
          <cell r="A323">
            <v>322</v>
          </cell>
          <cell r="B323">
            <v>322</v>
          </cell>
          <cell r="C323" t="str">
            <v>VIDALUZ LABARCES V.</v>
          </cell>
          <cell r="D323">
            <v>313001007066</v>
          </cell>
          <cell r="E323" t="str">
            <v/>
          </cell>
          <cell r="F323">
            <v>313001007066</v>
          </cell>
          <cell r="G323" t="str">
            <v>1</v>
          </cell>
          <cell r="H323" t="str">
            <v>14</v>
          </cell>
        </row>
        <row r="324">
          <cell r="A324">
            <v>323</v>
          </cell>
          <cell r="B324">
            <v>323</v>
          </cell>
          <cell r="C324" t="str">
            <v>MARIA MIRNA COGOLLO JULIO</v>
          </cell>
          <cell r="D324">
            <v>313001007074</v>
          </cell>
          <cell r="E324" t="str">
            <v>C</v>
          </cell>
          <cell r="F324">
            <v>313001007074</v>
          </cell>
          <cell r="G324" t="str">
            <v>1</v>
          </cell>
          <cell r="H324" t="str">
            <v>3</v>
          </cell>
        </row>
        <row r="325">
          <cell r="A325">
            <v>324</v>
          </cell>
          <cell r="B325">
            <v>324</v>
          </cell>
          <cell r="C325" t="str">
            <v>BORIS ROSALES PADILLA</v>
          </cell>
          <cell r="D325">
            <v>313001007091</v>
          </cell>
          <cell r="E325" t="str">
            <v>I</v>
          </cell>
          <cell r="F325">
            <v>313001007091</v>
          </cell>
          <cell r="G325" t="str">
            <v>1</v>
          </cell>
          <cell r="H325" t="str">
            <v>7</v>
          </cell>
        </row>
        <row r="326">
          <cell r="A326">
            <v>325</v>
          </cell>
          <cell r="B326">
            <v>325</v>
          </cell>
          <cell r="C326" t="str">
            <v>LINA LUZ DE HOYOS DE ROLDAN</v>
          </cell>
          <cell r="D326">
            <v>313001007180</v>
          </cell>
          <cell r="E326" t="str">
            <v>C</v>
          </cell>
          <cell r="F326">
            <v>313001007180</v>
          </cell>
          <cell r="G326" t="str">
            <v>1</v>
          </cell>
          <cell r="H326" t="str">
            <v>5</v>
          </cell>
        </row>
        <row r="327">
          <cell r="A327">
            <v>326</v>
          </cell>
          <cell r="B327">
            <v>326</v>
          </cell>
          <cell r="C327" t="str">
            <v>JUDITH MEJIA DE TAPIAS</v>
          </cell>
          <cell r="D327">
            <v>313001007228</v>
          </cell>
          <cell r="E327" t="str">
            <v>C</v>
          </cell>
          <cell r="F327">
            <v>313001007228</v>
          </cell>
          <cell r="G327" t="str">
            <v>1</v>
          </cell>
          <cell r="H327" t="str">
            <v>6</v>
          </cell>
        </row>
        <row r="328">
          <cell r="A328">
            <v>327</v>
          </cell>
          <cell r="B328">
            <v>327</v>
          </cell>
          <cell r="C328" t="str">
            <v>RAMON ALFONSO PEREZ</v>
          </cell>
          <cell r="D328">
            <v>313001007244</v>
          </cell>
          <cell r="E328" t="str">
            <v>I</v>
          </cell>
          <cell r="F328">
            <v>313001007244</v>
          </cell>
          <cell r="G328" t="str">
            <v>1</v>
          </cell>
          <cell r="H328" t="str">
            <v>12</v>
          </cell>
        </row>
        <row r="329">
          <cell r="A329">
            <v>328</v>
          </cell>
          <cell r="B329">
            <v>328</v>
          </cell>
          <cell r="C329" t="str">
            <v>DAVID MANOTAS PALMA</v>
          </cell>
          <cell r="D329">
            <v>313001007309</v>
          </cell>
          <cell r="E329" t="str">
            <v>C</v>
          </cell>
          <cell r="F329">
            <v>313001007309</v>
          </cell>
          <cell r="G329" t="str">
            <v>1</v>
          </cell>
          <cell r="H329" t="str">
            <v>5</v>
          </cell>
        </row>
        <row r="330">
          <cell r="A330">
            <v>329</v>
          </cell>
          <cell r="B330">
            <v>329</v>
          </cell>
          <cell r="C330" t="str">
            <v xml:space="preserve">Yuris del Rosario Gonzalez Barrios </v>
          </cell>
          <cell r="D330">
            <v>313001007325</v>
          </cell>
          <cell r="E330" t="str">
            <v>C</v>
          </cell>
          <cell r="F330">
            <v>313001007325</v>
          </cell>
          <cell r="G330" t="str">
            <v>1</v>
          </cell>
          <cell r="H330" t="str">
            <v>1</v>
          </cell>
        </row>
        <row r="331">
          <cell r="A331">
            <v>330</v>
          </cell>
          <cell r="B331">
            <v>330</v>
          </cell>
          <cell r="C331" t="str">
            <v/>
          </cell>
          <cell r="E331" t="str">
            <v/>
          </cell>
          <cell r="F331">
            <v>31300107342</v>
          </cell>
          <cell r="G331" t="str">
            <v>1</v>
          </cell>
          <cell r="H331" t="str">
            <v>4</v>
          </cell>
        </row>
        <row r="332">
          <cell r="A332">
            <v>331</v>
          </cell>
          <cell r="B332">
            <v>331</v>
          </cell>
          <cell r="C332" t="str">
            <v>ZOILA ROSA SARMIENTO</v>
          </cell>
          <cell r="D332">
            <v>313001007350</v>
          </cell>
          <cell r="E332" t="str">
            <v/>
          </cell>
          <cell r="F332">
            <v>313001007350</v>
          </cell>
          <cell r="G332" t="str">
            <v>1</v>
          </cell>
          <cell r="H332" t="str">
            <v>7</v>
          </cell>
        </row>
        <row r="333">
          <cell r="A333">
            <v>332</v>
          </cell>
          <cell r="B333">
            <v>332</v>
          </cell>
          <cell r="C333" t="str">
            <v>ALEJANDRO TAMARA CARMONA</v>
          </cell>
          <cell r="D333">
            <v>313001012663</v>
          </cell>
          <cell r="E333" t="str">
            <v/>
          </cell>
          <cell r="F333">
            <v>313001012663</v>
          </cell>
          <cell r="G333" t="str">
            <v>1</v>
          </cell>
          <cell r="H333" t="str">
            <v>2</v>
          </cell>
        </row>
        <row r="334">
          <cell r="A334">
            <v>333</v>
          </cell>
          <cell r="B334">
            <v>333</v>
          </cell>
          <cell r="C334" t="str">
            <v>DANILZA ISABEL TORRES LLERRERA</v>
          </cell>
          <cell r="D334">
            <v>313001007571</v>
          </cell>
          <cell r="E334" t="str">
            <v/>
          </cell>
          <cell r="F334">
            <v>313001007571</v>
          </cell>
          <cell r="G334" t="str">
            <v>1</v>
          </cell>
          <cell r="H334" t="str">
            <v>14</v>
          </cell>
        </row>
        <row r="335">
          <cell r="A335">
            <v>334</v>
          </cell>
          <cell r="B335">
            <v>334</v>
          </cell>
          <cell r="C335" t="str">
            <v>BENITA ORTEGA RODRIGUEZ</v>
          </cell>
          <cell r="D335">
            <v>313001006515</v>
          </cell>
          <cell r="E335" t="str">
            <v>C</v>
          </cell>
          <cell r="F335">
            <v>313001006515</v>
          </cell>
          <cell r="G335" t="str">
            <v>1</v>
          </cell>
          <cell r="H335" t="str">
            <v>10</v>
          </cell>
        </row>
        <row r="336">
          <cell r="A336">
            <v>335</v>
          </cell>
          <cell r="B336">
            <v>335</v>
          </cell>
          <cell r="C336" t="str">
            <v>BERTA ELISA CONEO ALVAREZ</v>
          </cell>
          <cell r="D336">
            <v>313001007619</v>
          </cell>
          <cell r="E336" t="str">
            <v>C</v>
          </cell>
          <cell r="F336">
            <v>313001007619</v>
          </cell>
          <cell r="G336" t="str">
            <v>1</v>
          </cell>
          <cell r="H336" t="str">
            <v>12</v>
          </cell>
        </row>
        <row r="337">
          <cell r="A337">
            <v>336</v>
          </cell>
          <cell r="B337">
            <v>336</v>
          </cell>
          <cell r="C337" t="str">
            <v>TAMIRA PACHECO ROSERO</v>
          </cell>
          <cell r="D337">
            <v>313001007627</v>
          </cell>
          <cell r="E337" t="str">
            <v>C</v>
          </cell>
          <cell r="F337">
            <v>313001007627</v>
          </cell>
          <cell r="G337" t="str">
            <v>1</v>
          </cell>
          <cell r="H337" t="str">
            <v>8</v>
          </cell>
        </row>
        <row r="338">
          <cell r="A338">
            <v>337</v>
          </cell>
          <cell r="B338">
            <v>337</v>
          </cell>
          <cell r="C338" t="str">
            <v>ORFELINA NARVAEZ DEL RIO</v>
          </cell>
          <cell r="D338">
            <v>313001007651</v>
          </cell>
          <cell r="E338" t="str">
            <v>C</v>
          </cell>
          <cell r="F338">
            <v>313001007651</v>
          </cell>
          <cell r="G338" t="str">
            <v>1</v>
          </cell>
          <cell r="H338" t="str">
            <v>14</v>
          </cell>
        </row>
        <row r="339">
          <cell r="A339">
            <v>338</v>
          </cell>
          <cell r="B339">
            <v>338</v>
          </cell>
          <cell r="C339" t="str">
            <v/>
          </cell>
          <cell r="E339" t="str">
            <v/>
          </cell>
          <cell r="F339">
            <v>31300107667</v>
          </cell>
          <cell r="G339" t="str">
            <v>1</v>
          </cell>
          <cell r="H339" t="str">
            <v>2</v>
          </cell>
        </row>
        <row r="340">
          <cell r="A340">
            <v>339</v>
          </cell>
          <cell r="B340">
            <v>339</v>
          </cell>
          <cell r="C340" t="str">
            <v>KARIME AMASTHA VENEGAS</v>
          </cell>
          <cell r="D340">
            <v>313001007686</v>
          </cell>
          <cell r="E340" t="str">
            <v>C</v>
          </cell>
          <cell r="F340">
            <v>313001007686</v>
          </cell>
          <cell r="G340" t="str">
            <v>1</v>
          </cell>
          <cell r="H340" t="str">
            <v>1</v>
          </cell>
        </row>
        <row r="341">
          <cell r="A341">
            <v>340</v>
          </cell>
          <cell r="B341">
            <v>340</v>
          </cell>
          <cell r="C341" t="str">
            <v>MARTHA ARAUJO DEL RIO</v>
          </cell>
          <cell r="D341">
            <v>313001007741</v>
          </cell>
          <cell r="E341" t="str">
            <v>C</v>
          </cell>
          <cell r="F341">
            <v>313001007741</v>
          </cell>
          <cell r="G341" t="str">
            <v>1</v>
          </cell>
          <cell r="H341" t="str">
            <v>12</v>
          </cell>
        </row>
        <row r="342">
          <cell r="A342">
            <v>341</v>
          </cell>
          <cell r="B342">
            <v>341</v>
          </cell>
          <cell r="C342" t="str">
            <v>ANTONIO SIMANCAS M.</v>
          </cell>
          <cell r="D342">
            <v>313001000169</v>
          </cell>
          <cell r="E342" t="str">
            <v>C</v>
          </cell>
          <cell r="F342">
            <v>313001000169</v>
          </cell>
          <cell r="G342" t="str">
            <v>1</v>
          </cell>
          <cell r="H342" t="str">
            <v>9</v>
          </cell>
        </row>
        <row r="343">
          <cell r="A343">
            <v>342</v>
          </cell>
          <cell r="B343">
            <v>342</v>
          </cell>
          <cell r="C343" t="str">
            <v>ESTER MARIA PITALUA SAYAS</v>
          </cell>
          <cell r="D343">
            <v>313001007821</v>
          </cell>
          <cell r="E343" t="str">
            <v>C</v>
          </cell>
          <cell r="F343">
            <v>313001007821</v>
          </cell>
          <cell r="G343" t="str">
            <v>1</v>
          </cell>
          <cell r="H343" t="str">
            <v>5</v>
          </cell>
        </row>
        <row r="344">
          <cell r="A344">
            <v>343</v>
          </cell>
          <cell r="B344">
            <v>343</v>
          </cell>
          <cell r="C344" t="str">
            <v>MARIA VICTORIA GALLEGO CANO</v>
          </cell>
          <cell r="D344">
            <v>313001007872</v>
          </cell>
          <cell r="E344" t="str">
            <v>I</v>
          </cell>
          <cell r="F344">
            <v>313001007872</v>
          </cell>
          <cell r="G344" t="str">
            <v>1</v>
          </cell>
          <cell r="H344" t="str">
            <v>9</v>
          </cell>
        </row>
        <row r="345">
          <cell r="A345">
            <v>344</v>
          </cell>
          <cell r="B345">
            <v>344</v>
          </cell>
          <cell r="C345" t="str">
            <v/>
          </cell>
          <cell r="E345" t="str">
            <v/>
          </cell>
          <cell r="F345">
            <v>31300107888</v>
          </cell>
          <cell r="G345" t="str">
            <v>1</v>
          </cell>
          <cell r="H345" t="str">
            <v>2</v>
          </cell>
        </row>
        <row r="346">
          <cell r="A346">
            <v>345</v>
          </cell>
          <cell r="B346">
            <v>345</v>
          </cell>
          <cell r="C346" t="str">
            <v>SILVIA PALENCIA ALDANA</v>
          </cell>
          <cell r="D346">
            <v>313001007911</v>
          </cell>
          <cell r="E346" t="str">
            <v>C</v>
          </cell>
          <cell r="F346">
            <v>313001007911</v>
          </cell>
          <cell r="G346" t="str">
            <v>1</v>
          </cell>
          <cell r="H346" t="str">
            <v>7</v>
          </cell>
        </row>
        <row r="347">
          <cell r="A347">
            <v>346</v>
          </cell>
          <cell r="B347">
            <v>346</v>
          </cell>
          <cell r="C347" t="str">
            <v>LUDYS JULIO ROMERO</v>
          </cell>
          <cell r="D347">
            <v>313001007929</v>
          </cell>
          <cell r="E347" t="str">
            <v>I</v>
          </cell>
          <cell r="F347">
            <v>313001007929</v>
          </cell>
          <cell r="G347" t="str">
            <v>1</v>
          </cell>
          <cell r="H347" t="str">
            <v>5</v>
          </cell>
        </row>
        <row r="348">
          <cell r="A348">
            <v>347</v>
          </cell>
          <cell r="B348">
            <v>190</v>
          </cell>
          <cell r="C348" t="str">
            <v/>
          </cell>
          <cell r="E348" t="str">
            <v/>
          </cell>
          <cell r="F348">
            <v>313001007996</v>
          </cell>
          <cell r="G348" t="str">
            <v>1</v>
          </cell>
          <cell r="H348" t="str">
            <v>11</v>
          </cell>
        </row>
        <row r="349">
          <cell r="A349">
            <v>348</v>
          </cell>
          <cell r="B349">
            <v>348</v>
          </cell>
          <cell r="C349" t="str">
            <v>MARELVIS MARRUGO</v>
          </cell>
          <cell r="D349">
            <v>313001008011</v>
          </cell>
          <cell r="E349" t="str">
            <v/>
          </cell>
          <cell r="F349">
            <v>313001008011</v>
          </cell>
          <cell r="G349" t="str">
            <v>1</v>
          </cell>
          <cell r="H349" t="str">
            <v>13</v>
          </cell>
        </row>
        <row r="350">
          <cell r="A350">
            <v>349</v>
          </cell>
          <cell r="B350">
            <v>349</v>
          </cell>
          <cell r="C350" t="str">
            <v>DANEISSY MARIN JIMENEZ</v>
          </cell>
          <cell r="D350">
            <v>313001008046</v>
          </cell>
          <cell r="E350" t="str">
            <v>C</v>
          </cell>
          <cell r="F350">
            <v>313001008046</v>
          </cell>
          <cell r="G350" t="str">
            <v>1</v>
          </cell>
          <cell r="H350" t="str">
            <v>14</v>
          </cell>
        </row>
        <row r="351">
          <cell r="A351">
            <v>350</v>
          </cell>
          <cell r="B351">
            <v>350</v>
          </cell>
          <cell r="C351" t="str">
            <v>JORGE ARRIETA MARTINEZ</v>
          </cell>
          <cell r="D351">
            <v>313001000266</v>
          </cell>
          <cell r="E351" t="str">
            <v/>
          </cell>
          <cell r="F351">
            <v>313001000266</v>
          </cell>
          <cell r="G351" t="str">
            <v>1</v>
          </cell>
          <cell r="H351" t="str">
            <v>9</v>
          </cell>
        </row>
        <row r="352">
          <cell r="A352">
            <v>351</v>
          </cell>
          <cell r="B352">
            <v>351</v>
          </cell>
          <cell r="C352" t="str">
            <v>FREDY DE LA ROSA GONZALEZ</v>
          </cell>
          <cell r="D352">
            <v>313001008364</v>
          </cell>
          <cell r="E352" t="str">
            <v>I</v>
          </cell>
          <cell r="F352">
            <v>313001008364</v>
          </cell>
          <cell r="G352" t="str">
            <v>1</v>
          </cell>
          <cell r="H352" t="str">
            <v>15</v>
          </cell>
        </row>
        <row r="353">
          <cell r="A353">
            <v>352</v>
          </cell>
          <cell r="B353">
            <v>352</v>
          </cell>
          <cell r="C353" t="str">
            <v>ADELAIDA MANOSALVA GONZALEZ</v>
          </cell>
          <cell r="D353">
            <v>313001008381</v>
          </cell>
          <cell r="E353" t="str">
            <v>I</v>
          </cell>
          <cell r="F353">
            <v>313001008381</v>
          </cell>
          <cell r="G353" t="str">
            <v>1</v>
          </cell>
          <cell r="H353" t="str">
            <v>7</v>
          </cell>
        </row>
        <row r="354">
          <cell r="A354">
            <v>353</v>
          </cell>
          <cell r="B354">
            <v>353</v>
          </cell>
          <cell r="C354" t="str">
            <v>LIDUVINA VALDELAMAR</v>
          </cell>
          <cell r="D354">
            <v>313001008399</v>
          </cell>
          <cell r="E354" t="str">
            <v>I</v>
          </cell>
          <cell r="F354">
            <v>313001008399</v>
          </cell>
          <cell r="G354" t="str">
            <v>1</v>
          </cell>
          <cell r="H354" t="str">
            <v>7</v>
          </cell>
        </row>
        <row r="355">
          <cell r="A355">
            <v>354</v>
          </cell>
          <cell r="B355">
            <v>354</v>
          </cell>
          <cell r="C355" t="str">
            <v>NELFY CASTRO ESTREMOR</v>
          </cell>
          <cell r="D355">
            <v>313001008402</v>
          </cell>
          <cell r="E355" t="str">
            <v>C</v>
          </cell>
          <cell r="F355">
            <v>313001008402</v>
          </cell>
          <cell r="G355" t="str">
            <v>1</v>
          </cell>
          <cell r="H355" t="str">
            <v>8</v>
          </cell>
        </row>
        <row r="356">
          <cell r="A356">
            <v>355</v>
          </cell>
          <cell r="B356">
            <v>355</v>
          </cell>
          <cell r="C356" t="str">
            <v>LUIS BERNARDO JARAMILLO CARMONA</v>
          </cell>
          <cell r="D356">
            <v>313001008411</v>
          </cell>
          <cell r="E356" t="str">
            <v>I</v>
          </cell>
          <cell r="F356">
            <v>313001008411</v>
          </cell>
          <cell r="G356" t="str">
            <v>1</v>
          </cell>
          <cell r="H356" t="str">
            <v>15</v>
          </cell>
        </row>
        <row r="357">
          <cell r="A357">
            <v>356</v>
          </cell>
          <cell r="B357">
            <v>356</v>
          </cell>
          <cell r="C357" t="str">
            <v>MANUEL MENDIVIL CASTILLO</v>
          </cell>
          <cell r="D357">
            <v>313001008429</v>
          </cell>
          <cell r="E357" t="str">
            <v>I</v>
          </cell>
          <cell r="F357">
            <v>313001008429</v>
          </cell>
          <cell r="G357" t="str">
            <v>1</v>
          </cell>
          <cell r="H357" t="str">
            <v>1</v>
          </cell>
        </row>
        <row r="358">
          <cell r="A358">
            <v>357</v>
          </cell>
          <cell r="B358">
            <v>357</v>
          </cell>
          <cell r="C358" t="str">
            <v/>
          </cell>
          <cell r="E358" t="str">
            <v/>
          </cell>
          <cell r="F358">
            <v>31300108434</v>
          </cell>
          <cell r="G358" t="str">
            <v>1</v>
          </cell>
          <cell r="H358" t="str">
            <v>5</v>
          </cell>
        </row>
        <row r="359">
          <cell r="A359">
            <v>358</v>
          </cell>
          <cell r="B359">
            <v>358</v>
          </cell>
          <cell r="C359" t="str">
            <v/>
          </cell>
          <cell r="E359" t="str">
            <v/>
          </cell>
          <cell r="F359">
            <v>31300108451</v>
          </cell>
          <cell r="G359" t="str">
            <v>1</v>
          </cell>
          <cell r="H359" t="str">
            <v>1</v>
          </cell>
        </row>
        <row r="360">
          <cell r="A360">
            <v>359</v>
          </cell>
          <cell r="B360">
            <v>359</v>
          </cell>
          <cell r="C360" t="str">
            <v>LUIS ALFREDO ALVAREZ MANTILLA</v>
          </cell>
          <cell r="D360">
            <v>313001006485</v>
          </cell>
          <cell r="E360" t="str">
            <v>I</v>
          </cell>
          <cell r="F360">
            <v>313001006485</v>
          </cell>
          <cell r="G360" t="str">
            <v>1</v>
          </cell>
          <cell r="H360" t="str">
            <v>12</v>
          </cell>
        </row>
        <row r="361">
          <cell r="A361">
            <v>360</v>
          </cell>
          <cell r="B361">
            <v>360</v>
          </cell>
          <cell r="C361" t="str">
            <v>JAVIER SARAVIA GAITAN</v>
          </cell>
          <cell r="D361">
            <v>313001008470</v>
          </cell>
          <cell r="E361" t="str">
            <v>I</v>
          </cell>
          <cell r="F361">
            <v>313001008470</v>
          </cell>
          <cell r="G361" t="str">
            <v>1</v>
          </cell>
          <cell r="H361" t="str">
            <v>6</v>
          </cell>
        </row>
        <row r="362">
          <cell r="A362">
            <v>361</v>
          </cell>
          <cell r="B362">
            <v>361</v>
          </cell>
          <cell r="C362" t="str">
            <v>ARLETH VARGAS BLANCO</v>
          </cell>
          <cell r="D362">
            <v>313001000134</v>
          </cell>
          <cell r="E362" t="str">
            <v>I</v>
          </cell>
          <cell r="F362">
            <v>313001000134</v>
          </cell>
          <cell r="G362" t="str">
            <v>1</v>
          </cell>
          <cell r="H362" t="str">
            <v>3</v>
          </cell>
        </row>
        <row r="363">
          <cell r="A363">
            <v>362</v>
          </cell>
          <cell r="B363">
            <v>362</v>
          </cell>
          <cell r="C363" t="str">
            <v>ABEL MORELO CHICA</v>
          </cell>
          <cell r="D363">
            <v>313001008500</v>
          </cell>
          <cell r="E363" t="str">
            <v>I</v>
          </cell>
          <cell r="F363">
            <v>313001008500</v>
          </cell>
          <cell r="G363" t="str">
            <v>1</v>
          </cell>
          <cell r="H363" t="str">
            <v>9</v>
          </cell>
        </row>
        <row r="364">
          <cell r="A364">
            <v>363</v>
          </cell>
          <cell r="B364">
            <v>363</v>
          </cell>
          <cell r="C364" t="str">
            <v>MARTHA LUCIA HOGIS POLO</v>
          </cell>
          <cell r="D364">
            <v>313001008518</v>
          </cell>
          <cell r="E364" t="str">
            <v>I</v>
          </cell>
          <cell r="F364">
            <v>313001008518</v>
          </cell>
          <cell r="G364" t="str">
            <v>1</v>
          </cell>
          <cell r="H364" t="str">
            <v>7</v>
          </cell>
        </row>
        <row r="365">
          <cell r="A365">
            <v>364</v>
          </cell>
          <cell r="B365">
            <v>364</v>
          </cell>
          <cell r="C365" t="str">
            <v>EMIT MORILLO VALDELAMAR</v>
          </cell>
          <cell r="D365">
            <v>313001008526</v>
          </cell>
          <cell r="E365" t="str">
            <v>I</v>
          </cell>
          <cell r="F365">
            <v>313001008526</v>
          </cell>
          <cell r="G365" t="str">
            <v>1</v>
          </cell>
          <cell r="H365" t="str">
            <v>10</v>
          </cell>
        </row>
        <row r="366">
          <cell r="A366">
            <v>365</v>
          </cell>
          <cell r="B366">
            <v>365</v>
          </cell>
          <cell r="C366" t="str">
            <v>TEOBALDO ORTIZ CASSIANI</v>
          </cell>
          <cell r="D366">
            <v>313001008534</v>
          </cell>
          <cell r="E366" t="str">
            <v>C</v>
          </cell>
          <cell r="F366">
            <v>313001008534</v>
          </cell>
          <cell r="G366" t="str">
            <v>1</v>
          </cell>
          <cell r="H366" t="str">
            <v>7</v>
          </cell>
        </row>
        <row r="367">
          <cell r="A367">
            <v>366</v>
          </cell>
          <cell r="B367">
            <v>366</v>
          </cell>
          <cell r="C367" t="str">
            <v>DENNIS PEREZ GONZALEZ</v>
          </cell>
          <cell r="D367">
            <v>313001008542</v>
          </cell>
          <cell r="E367" t="str">
            <v>C</v>
          </cell>
          <cell r="F367">
            <v>313001008542</v>
          </cell>
          <cell r="G367" t="str">
            <v>1</v>
          </cell>
          <cell r="H367" t="str">
            <v>12</v>
          </cell>
        </row>
        <row r="368">
          <cell r="A368">
            <v>367</v>
          </cell>
          <cell r="B368">
            <v>367</v>
          </cell>
          <cell r="C368" t="str">
            <v>LAYLA LUZ LICONA PAYARES</v>
          </cell>
          <cell r="D368">
            <v>313001008551</v>
          </cell>
          <cell r="E368" t="str">
            <v>C</v>
          </cell>
          <cell r="F368">
            <v>313001008551</v>
          </cell>
          <cell r="G368" t="str">
            <v>1</v>
          </cell>
          <cell r="H368" t="str">
            <v>10</v>
          </cell>
        </row>
        <row r="369">
          <cell r="A369">
            <v>368</v>
          </cell>
          <cell r="B369">
            <v>104</v>
          </cell>
          <cell r="C369" t="str">
            <v/>
          </cell>
          <cell r="D369">
            <v>113001004149</v>
          </cell>
          <cell r="E369" t="str">
            <v/>
          </cell>
          <cell r="F369">
            <v>313001008569</v>
          </cell>
          <cell r="G369" t="str">
            <v>1</v>
          </cell>
          <cell r="H369" t="str">
            <v>15</v>
          </cell>
        </row>
        <row r="370">
          <cell r="A370">
            <v>369</v>
          </cell>
          <cell r="B370">
            <v>369</v>
          </cell>
          <cell r="C370" t="str">
            <v/>
          </cell>
          <cell r="E370" t="str">
            <v/>
          </cell>
          <cell r="F370">
            <v>313001008577</v>
          </cell>
          <cell r="G370" t="str">
            <v>1</v>
          </cell>
          <cell r="H370" t="str">
            <v>15</v>
          </cell>
        </row>
        <row r="371">
          <cell r="A371">
            <v>370</v>
          </cell>
          <cell r="B371">
            <v>370</v>
          </cell>
          <cell r="C371" t="str">
            <v>VIVIANA PUPO PADILLA</v>
          </cell>
          <cell r="D371">
            <v>313001008585</v>
          </cell>
          <cell r="E371" t="str">
            <v>C</v>
          </cell>
          <cell r="F371">
            <v>313001008585</v>
          </cell>
          <cell r="G371" t="str">
            <v>1</v>
          </cell>
          <cell r="H371" t="str">
            <v>15</v>
          </cell>
        </row>
        <row r="372">
          <cell r="A372">
            <v>371</v>
          </cell>
          <cell r="B372">
            <v>371</v>
          </cell>
          <cell r="C372" t="str">
            <v>MARIA CONCEPCION DEL RIO</v>
          </cell>
          <cell r="D372">
            <v>313001008607</v>
          </cell>
          <cell r="E372" t="str">
            <v>C</v>
          </cell>
          <cell r="F372">
            <v>313001008607</v>
          </cell>
          <cell r="G372" t="str">
            <v>1</v>
          </cell>
          <cell r="H372" t="str">
            <v>1</v>
          </cell>
        </row>
        <row r="373">
          <cell r="A373">
            <v>372</v>
          </cell>
          <cell r="B373">
            <v>372</v>
          </cell>
          <cell r="C373" t="str">
            <v/>
          </cell>
          <cell r="E373" t="str">
            <v/>
          </cell>
          <cell r="F373">
            <v>113001008250</v>
          </cell>
          <cell r="G373" t="str">
            <v>1</v>
          </cell>
          <cell r="H373" t="str">
            <v>5</v>
          </cell>
        </row>
        <row r="374">
          <cell r="A374">
            <v>373</v>
          </cell>
          <cell r="B374">
            <v>373</v>
          </cell>
          <cell r="C374" t="str">
            <v/>
          </cell>
          <cell r="E374" t="str">
            <v/>
          </cell>
          <cell r="F374">
            <v>313001000894</v>
          </cell>
          <cell r="G374" t="str">
            <v>1</v>
          </cell>
          <cell r="H374" t="str">
            <v>8</v>
          </cell>
        </row>
        <row r="375">
          <cell r="A375">
            <v>374</v>
          </cell>
          <cell r="B375">
            <v>374</v>
          </cell>
          <cell r="C375" t="str">
            <v>MARLENE SAN JUAN RIOS</v>
          </cell>
          <cell r="D375">
            <v>313001008674</v>
          </cell>
          <cell r="E375" t="str">
            <v>I</v>
          </cell>
          <cell r="F375">
            <v>313001008674</v>
          </cell>
          <cell r="G375" t="str">
            <v>1</v>
          </cell>
          <cell r="H375" t="str">
            <v>6</v>
          </cell>
        </row>
        <row r="376">
          <cell r="A376">
            <v>375</v>
          </cell>
          <cell r="B376">
            <v>375</v>
          </cell>
          <cell r="C376" t="str">
            <v>MERLY TAJAN DE A.</v>
          </cell>
          <cell r="D376">
            <v>313001008682</v>
          </cell>
          <cell r="E376" t="str">
            <v/>
          </cell>
          <cell r="F376">
            <v>313001008682</v>
          </cell>
          <cell r="G376" t="str">
            <v>1</v>
          </cell>
          <cell r="H376" t="str">
            <v>1</v>
          </cell>
        </row>
        <row r="377">
          <cell r="A377">
            <v>376</v>
          </cell>
          <cell r="B377">
            <v>376</v>
          </cell>
          <cell r="C377" t="str">
            <v/>
          </cell>
          <cell r="E377" t="str">
            <v/>
          </cell>
          <cell r="F377">
            <v>31300108701</v>
          </cell>
          <cell r="G377" t="str">
            <v>1</v>
          </cell>
          <cell r="H377" t="str">
            <v>1</v>
          </cell>
        </row>
        <row r="378">
          <cell r="A378">
            <v>377</v>
          </cell>
          <cell r="B378">
            <v>377</v>
          </cell>
          <cell r="C378" t="str">
            <v/>
          </cell>
          <cell r="D378">
            <v>313001008721</v>
          </cell>
          <cell r="E378" t="str">
            <v/>
          </cell>
          <cell r="F378">
            <v>313001008721</v>
          </cell>
          <cell r="G378" t="str">
            <v>1</v>
          </cell>
          <cell r="H378" t="str">
            <v>3</v>
          </cell>
        </row>
        <row r="379">
          <cell r="A379">
            <v>378</v>
          </cell>
          <cell r="B379">
            <v>378</v>
          </cell>
          <cell r="C379" t="str">
            <v>MARCIA E. GONZALEZ M.</v>
          </cell>
          <cell r="D379">
            <v>313001008739</v>
          </cell>
          <cell r="E379" t="str">
            <v>C</v>
          </cell>
          <cell r="F379">
            <v>313001008739</v>
          </cell>
          <cell r="G379" t="str">
            <v>1</v>
          </cell>
          <cell r="H379" t="str">
            <v>3</v>
          </cell>
        </row>
        <row r="380">
          <cell r="A380">
            <v>379</v>
          </cell>
          <cell r="B380">
            <v>379</v>
          </cell>
          <cell r="C380" t="str">
            <v/>
          </cell>
          <cell r="E380" t="str">
            <v/>
          </cell>
          <cell r="F380">
            <v>31300108744</v>
          </cell>
          <cell r="G380" t="str">
            <v>1</v>
          </cell>
          <cell r="H380" t="str">
            <v>5</v>
          </cell>
        </row>
        <row r="381">
          <cell r="A381">
            <v>380</v>
          </cell>
          <cell r="B381">
            <v>380</v>
          </cell>
          <cell r="C381" t="str">
            <v>YANILA JARAMILLO L</v>
          </cell>
          <cell r="D381">
            <v>313001008763</v>
          </cell>
          <cell r="E381" t="str">
            <v>C</v>
          </cell>
          <cell r="F381">
            <v>313001008763</v>
          </cell>
          <cell r="G381" t="str">
            <v>1</v>
          </cell>
          <cell r="H381" t="str">
            <v>9</v>
          </cell>
        </row>
        <row r="382">
          <cell r="A382">
            <v>381</v>
          </cell>
          <cell r="B382">
            <v>381</v>
          </cell>
          <cell r="C382" t="str">
            <v>ADRIANA VEGA LOMBANA</v>
          </cell>
          <cell r="D382">
            <v>313001008771</v>
          </cell>
          <cell r="E382" t="str">
            <v>I</v>
          </cell>
          <cell r="F382">
            <v>313001008771</v>
          </cell>
          <cell r="G382" t="str">
            <v>1</v>
          </cell>
          <cell r="H382" t="str">
            <v>1</v>
          </cell>
        </row>
        <row r="383">
          <cell r="A383">
            <v>382</v>
          </cell>
          <cell r="B383">
            <v>382</v>
          </cell>
          <cell r="C383" t="str">
            <v>ANITA SALGUEDO</v>
          </cell>
          <cell r="D383">
            <v>313001005586</v>
          </cell>
          <cell r="E383" t="str">
            <v/>
          </cell>
          <cell r="F383">
            <v>313001005586</v>
          </cell>
          <cell r="G383" t="str">
            <v>1</v>
          </cell>
          <cell r="H383" t="str">
            <v>12</v>
          </cell>
        </row>
        <row r="384">
          <cell r="A384">
            <v>383</v>
          </cell>
          <cell r="B384">
            <v>383</v>
          </cell>
          <cell r="C384" t="str">
            <v/>
          </cell>
          <cell r="E384" t="str">
            <v/>
          </cell>
          <cell r="F384">
            <v>313001008861</v>
          </cell>
          <cell r="G384" t="str">
            <v>1</v>
          </cell>
          <cell r="H384" t="str">
            <v>7</v>
          </cell>
        </row>
        <row r="385">
          <cell r="A385">
            <v>384</v>
          </cell>
          <cell r="B385">
            <v>384</v>
          </cell>
          <cell r="C385" t="str">
            <v>MADDY SAN JUAN</v>
          </cell>
          <cell r="D385">
            <v>313001008879</v>
          </cell>
          <cell r="E385" t="str">
            <v>I</v>
          </cell>
          <cell r="F385">
            <v>313001008879</v>
          </cell>
          <cell r="G385" t="str">
            <v>1</v>
          </cell>
          <cell r="H385" t="str">
            <v>7</v>
          </cell>
        </row>
        <row r="386">
          <cell r="A386">
            <v>385</v>
          </cell>
          <cell r="B386">
            <v>385</v>
          </cell>
          <cell r="C386" t="str">
            <v>ANA CUETO CARABALLO</v>
          </cell>
          <cell r="D386">
            <v>313001000258</v>
          </cell>
          <cell r="E386" t="str">
            <v>C</v>
          </cell>
          <cell r="F386">
            <v>313001000258</v>
          </cell>
          <cell r="G386" t="str">
            <v>1</v>
          </cell>
          <cell r="H386" t="str">
            <v>10</v>
          </cell>
        </row>
        <row r="387">
          <cell r="A387">
            <v>386</v>
          </cell>
          <cell r="B387">
            <v>386</v>
          </cell>
          <cell r="C387" t="str">
            <v>EVELIA PEREIRA DE VEGA</v>
          </cell>
          <cell r="D387">
            <v>313001008933</v>
          </cell>
          <cell r="E387" t="str">
            <v>I</v>
          </cell>
          <cell r="F387">
            <v>313001008933</v>
          </cell>
          <cell r="G387" t="str">
            <v>1</v>
          </cell>
          <cell r="H387" t="str">
            <v>14</v>
          </cell>
        </row>
        <row r="388">
          <cell r="A388">
            <v>387</v>
          </cell>
          <cell r="B388">
            <v>387</v>
          </cell>
          <cell r="C388" t="str">
            <v>KETTY ALICIA ACUÑA COCK</v>
          </cell>
          <cell r="D388">
            <v>313001008941</v>
          </cell>
          <cell r="E388" t="str">
            <v>C</v>
          </cell>
          <cell r="F388">
            <v>313001008941</v>
          </cell>
          <cell r="G388" t="str">
            <v>1</v>
          </cell>
          <cell r="H388" t="str">
            <v>13</v>
          </cell>
        </row>
        <row r="389">
          <cell r="A389">
            <v>388</v>
          </cell>
          <cell r="B389">
            <v>388</v>
          </cell>
          <cell r="C389" t="str">
            <v>NICOLAS JARABA</v>
          </cell>
          <cell r="D389">
            <v>313001008950</v>
          </cell>
          <cell r="E389" t="str">
            <v/>
          </cell>
          <cell r="F389">
            <v>313001008950</v>
          </cell>
          <cell r="G389" t="str">
            <v>1</v>
          </cell>
          <cell r="H389" t="str">
            <v>6</v>
          </cell>
        </row>
        <row r="390">
          <cell r="A390">
            <v>389</v>
          </cell>
          <cell r="B390">
            <v>389</v>
          </cell>
          <cell r="C390" t="str">
            <v>NELCY MORALES BARRIOS</v>
          </cell>
          <cell r="D390">
            <v>313001008984</v>
          </cell>
          <cell r="E390" t="str">
            <v>C</v>
          </cell>
          <cell r="F390">
            <v>313001008984</v>
          </cell>
          <cell r="G390" t="str">
            <v>1</v>
          </cell>
          <cell r="H390" t="str">
            <v>2</v>
          </cell>
        </row>
        <row r="391">
          <cell r="A391">
            <v>390</v>
          </cell>
          <cell r="B391">
            <v>390</v>
          </cell>
          <cell r="C391" t="str">
            <v/>
          </cell>
          <cell r="E391" t="str">
            <v/>
          </cell>
          <cell r="F391">
            <v>31300108990</v>
          </cell>
          <cell r="G391" t="str">
            <v>1</v>
          </cell>
          <cell r="H391" t="str">
            <v>2</v>
          </cell>
        </row>
        <row r="392">
          <cell r="A392">
            <v>391</v>
          </cell>
          <cell r="B392">
            <v>391</v>
          </cell>
          <cell r="C392" t="str">
            <v/>
          </cell>
          <cell r="E392" t="str">
            <v/>
          </cell>
          <cell r="F392">
            <v>31300109015</v>
          </cell>
          <cell r="G392" t="str">
            <v>1</v>
          </cell>
          <cell r="H392" t="str">
            <v>2</v>
          </cell>
        </row>
        <row r="393">
          <cell r="A393">
            <v>392</v>
          </cell>
          <cell r="B393">
            <v>392</v>
          </cell>
          <cell r="C393" t="str">
            <v>ARMIDA AMADOR A.</v>
          </cell>
          <cell r="D393">
            <v>313001009026</v>
          </cell>
          <cell r="E393" t="str">
            <v/>
          </cell>
          <cell r="F393">
            <v>313001009026</v>
          </cell>
          <cell r="G393" t="str">
            <v>1</v>
          </cell>
          <cell r="H393" t="str">
            <v>8</v>
          </cell>
        </row>
        <row r="394">
          <cell r="A394">
            <v>393</v>
          </cell>
          <cell r="B394">
            <v>393</v>
          </cell>
          <cell r="C394" t="str">
            <v>IRINA APARICIO RODRIGUEZ</v>
          </cell>
          <cell r="D394">
            <v>313001009034</v>
          </cell>
          <cell r="E394" t="str">
            <v>C</v>
          </cell>
          <cell r="F394">
            <v>313001009034</v>
          </cell>
          <cell r="G394" t="str">
            <v>1</v>
          </cell>
          <cell r="H394" t="str">
            <v>11</v>
          </cell>
        </row>
        <row r="395">
          <cell r="A395">
            <v>394</v>
          </cell>
          <cell r="B395">
            <v>394</v>
          </cell>
          <cell r="C395" t="str">
            <v>ONISA DEL ROSARIO OSTAGAR BELLIDO</v>
          </cell>
          <cell r="D395">
            <v>313001012701</v>
          </cell>
          <cell r="E395" t="str">
            <v>C</v>
          </cell>
          <cell r="F395">
            <v>313001012701</v>
          </cell>
          <cell r="G395" t="str">
            <v>1</v>
          </cell>
          <cell r="H395" t="str">
            <v>10</v>
          </cell>
        </row>
        <row r="396">
          <cell r="A396">
            <v>395</v>
          </cell>
          <cell r="B396">
            <v>395</v>
          </cell>
          <cell r="C396" t="str">
            <v>NAZLY YADEILA ESPITIA MANGONES</v>
          </cell>
          <cell r="D396">
            <v>313001009450</v>
          </cell>
          <cell r="E396" t="str">
            <v>C</v>
          </cell>
          <cell r="F396">
            <v>313001009450</v>
          </cell>
          <cell r="G396" t="str">
            <v>1</v>
          </cell>
          <cell r="H396" t="str">
            <v>1</v>
          </cell>
        </row>
        <row r="397">
          <cell r="A397">
            <v>396</v>
          </cell>
          <cell r="B397">
            <v>396</v>
          </cell>
          <cell r="C397" t="str">
            <v xml:space="preserve">MARTINA  PEREZ AGUILAR </v>
          </cell>
          <cell r="D397">
            <v>313001009085</v>
          </cell>
          <cell r="E397" t="str">
            <v>I</v>
          </cell>
          <cell r="F397">
            <v>313001009085</v>
          </cell>
          <cell r="G397" t="str">
            <v>1</v>
          </cell>
          <cell r="H397" t="str">
            <v>9</v>
          </cell>
        </row>
        <row r="398">
          <cell r="A398">
            <v>397</v>
          </cell>
          <cell r="B398">
            <v>397</v>
          </cell>
          <cell r="C398" t="str">
            <v>ADALBERTO DIAZ C.</v>
          </cell>
          <cell r="D398">
            <v>113001000054</v>
          </cell>
          <cell r="E398" t="str">
            <v/>
          </cell>
          <cell r="F398">
            <v>113001000054</v>
          </cell>
          <cell r="G398" t="str">
            <v>1</v>
          </cell>
          <cell r="H398" t="str">
            <v>10</v>
          </cell>
        </row>
        <row r="399">
          <cell r="A399">
            <v>398</v>
          </cell>
          <cell r="B399">
            <v>398</v>
          </cell>
          <cell r="C399" t="str">
            <v/>
          </cell>
          <cell r="E399" t="str">
            <v/>
          </cell>
          <cell r="F399">
            <v>31300109151</v>
          </cell>
          <cell r="G399" t="str">
            <v>1</v>
          </cell>
          <cell r="H399" t="str">
            <v>5</v>
          </cell>
        </row>
        <row r="400">
          <cell r="A400">
            <v>399</v>
          </cell>
          <cell r="B400">
            <v>42</v>
          </cell>
          <cell r="C400" t="str">
            <v/>
          </cell>
          <cell r="D400">
            <v>313001000118</v>
          </cell>
          <cell r="E400" t="str">
            <v>I</v>
          </cell>
          <cell r="F400">
            <v>313001000118</v>
          </cell>
          <cell r="G400" t="str">
            <v>1</v>
          </cell>
          <cell r="H400" t="str">
            <v>4</v>
          </cell>
        </row>
        <row r="401">
          <cell r="A401">
            <v>400</v>
          </cell>
          <cell r="B401">
            <v>400</v>
          </cell>
          <cell r="C401" t="str">
            <v>CIELO REBOLLEDO B.</v>
          </cell>
          <cell r="D401">
            <v>313001009174</v>
          </cell>
          <cell r="E401" t="str">
            <v>C</v>
          </cell>
          <cell r="F401">
            <v>313001009174</v>
          </cell>
          <cell r="G401" t="str">
            <v>1</v>
          </cell>
          <cell r="H401" t="str">
            <v>9</v>
          </cell>
        </row>
        <row r="402">
          <cell r="A402">
            <v>401</v>
          </cell>
          <cell r="B402">
            <v>401</v>
          </cell>
          <cell r="C402" t="str">
            <v/>
          </cell>
          <cell r="E402" t="str">
            <v/>
          </cell>
          <cell r="F402">
            <v>313001009191</v>
          </cell>
          <cell r="G402" t="str">
            <v>1</v>
          </cell>
          <cell r="H402" t="str">
            <v>4</v>
          </cell>
        </row>
        <row r="403">
          <cell r="A403">
            <v>402</v>
          </cell>
          <cell r="B403">
            <v>402</v>
          </cell>
          <cell r="C403" t="str">
            <v>MIRNA RUIZ REALES</v>
          </cell>
          <cell r="D403">
            <v>313001009204</v>
          </cell>
          <cell r="E403" t="str">
            <v>I</v>
          </cell>
          <cell r="F403">
            <v>313001009204</v>
          </cell>
          <cell r="G403" t="str">
            <v>1</v>
          </cell>
          <cell r="H403" t="str">
            <v>4</v>
          </cell>
        </row>
        <row r="404">
          <cell r="A404">
            <v>403</v>
          </cell>
          <cell r="B404">
            <v>403</v>
          </cell>
          <cell r="C404" t="str">
            <v>MARCO ANTONIO GARCIA GARCIA</v>
          </cell>
          <cell r="D404">
            <v>313001000509</v>
          </cell>
          <cell r="E404" t="str">
            <v>I</v>
          </cell>
          <cell r="F404">
            <v>313001000509</v>
          </cell>
          <cell r="G404" t="str">
            <v>1</v>
          </cell>
          <cell r="H404" t="str">
            <v>9</v>
          </cell>
        </row>
        <row r="405">
          <cell r="A405">
            <v>404</v>
          </cell>
          <cell r="B405">
            <v>404</v>
          </cell>
          <cell r="C405" t="str">
            <v/>
          </cell>
          <cell r="E405" t="str">
            <v/>
          </cell>
          <cell r="F405">
            <v>31300109228</v>
          </cell>
          <cell r="G405" t="str">
            <v>1</v>
          </cell>
          <cell r="H405" t="str">
            <v>1</v>
          </cell>
        </row>
        <row r="406">
          <cell r="A406">
            <v>405</v>
          </cell>
          <cell r="B406">
            <v>405</v>
          </cell>
          <cell r="C406" t="str">
            <v>MILADYS VEGA JIMENEZ</v>
          </cell>
          <cell r="D406">
            <v>313001009239</v>
          </cell>
          <cell r="E406" t="str">
            <v>C</v>
          </cell>
          <cell r="F406">
            <v>313001009239</v>
          </cell>
          <cell r="G406" t="str">
            <v>1</v>
          </cell>
          <cell r="H406" t="str">
            <v>4</v>
          </cell>
        </row>
        <row r="407">
          <cell r="A407">
            <v>406</v>
          </cell>
          <cell r="B407">
            <v>406</v>
          </cell>
          <cell r="C407" t="str">
            <v>JOSEFA CARDENAS CARDENAS</v>
          </cell>
          <cell r="D407">
            <v>313001009247</v>
          </cell>
          <cell r="E407" t="str">
            <v>C</v>
          </cell>
          <cell r="F407">
            <v>313001009247</v>
          </cell>
          <cell r="G407" t="str">
            <v>1</v>
          </cell>
          <cell r="H407" t="str">
            <v>4</v>
          </cell>
        </row>
        <row r="408">
          <cell r="A408">
            <v>407</v>
          </cell>
          <cell r="B408">
            <v>407</v>
          </cell>
          <cell r="C408" t="str">
            <v>ERIKA PUELLO MALAMBO</v>
          </cell>
          <cell r="D408">
            <v>313001009255</v>
          </cell>
          <cell r="E408" t="str">
            <v>I</v>
          </cell>
          <cell r="F408">
            <v>313001009255</v>
          </cell>
          <cell r="G408" t="str">
            <v>1</v>
          </cell>
          <cell r="H408" t="str">
            <v>7</v>
          </cell>
        </row>
        <row r="409">
          <cell r="A409">
            <v>408</v>
          </cell>
          <cell r="B409">
            <v>408</v>
          </cell>
          <cell r="C409" t="str">
            <v>MARTHA MARIMON</v>
          </cell>
          <cell r="D409">
            <v>313001009263</v>
          </cell>
          <cell r="E409" t="str">
            <v>C</v>
          </cell>
          <cell r="F409">
            <v>313001009263</v>
          </cell>
          <cell r="G409" t="str">
            <v>1</v>
          </cell>
          <cell r="H409" t="str">
            <v>10</v>
          </cell>
        </row>
        <row r="410">
          <cell r="A410">
            <v>409</v>
          </cell>
          <cell r="B410">
            <v>409</v>
          </cell>
          <cell r="C410" t="str">
            <v>ALICIA DEL CARMEN  BARRIOS NAVARRO</v>
          </cell>
          <cell r="D410">
            <v>313001009328</v>
          </cell>
          <cell r="E410" t="str">
            <v>I</v>
          </cell>
          <cell r="F410">
            <v>313001009328</v>
          </cell>
          <cell r="G410" t="str">
            <v>1</v>
          </cell>
          <cell r="H410" t="str">
            <v>1</v>
          </cell>
        </row>
        <row r="411">
          <cell r="A411">
            <v>410</v>
          </cell>
          <cell r="B411">
            <v>410</v>
          </cell>
          <cell r="C411" t="str">
            <v>IRIA ROBLES</v>
          </cell>
          <cell r="D411">
            <v>313001009344</v>
          </cell>
          <cell r="E411" t="str">
            <v/>
          </cell>
          <cell r="F411">
            <v>313001009344</v>
          </cell>
          <cell r="G411" t="str">
            <v>1</v>
          </cell>
          <cell r="H411" t="str">
            <v>8</v>
          </cell>
        </row>
        <row r="412">
          <cell r="A412">
            <v>411</v>
          </cell>
          <cell r="B412">
            <v>411</v>
          </cell>
          <cell r="C412" t="str">
            <v>OSIRIS S. CASTILLO RAMOS</v>
          </cell>
          <cell r="D412">
            <v>313001009352</v>
          </cell>
          <cell r="E412" t="str">
            <v>C</v>
          </cell>
          <cell r="F412">
            <v>313001009352</v>
          </cell>
          <cell r="G412" t="str">
            <v>1</v>
          </cell>
          <cell r="H412" t="str">
            <v>7</v>
          </cell>
        </row>
        <row r="413">
          <cell r="A413">
            <v>412</v>
          </cell>
          <cell r="B413">
            <v>412</v>
          </cell>
          <cell r="C413" t="str">
            <v>IGNACIA MARTINEZ ESQUIVEL</v>
          </cell>
          <cell r="D413">
            <v>313001009361</v>
          </cell>
          <cell r="E413" t="str">
            <v>I</v>
          </cell>
          <cell r="F413">
            <v>313001009361</v>
          </cell>
          <cell r="G413" t="str">
            <v>1</v>
          </cell>
          <cell r="H413" t="str">
            <v>1</v>
          </cell>
        </row>
        <row r="414">
          <cell r="A414">
            <v>413</v>
          </cell>
          <cell r="B414">
            <v>413</v>
          </cell>
          <cell r="C414" t="str">
            <v>MARIA ELENA BALLESTAS R.</v>
          </cell>
          <cell r="D414">
            <v>313001009379</v>
          </cell>
          <cell r="E414" t="str">
            <v/>
          </cell>
          <cell r="F414">
            <v>313001009379</v>
          </cell>
          <cell r="G414" t="str">
            <v>1</v>
          </cell>
          <cell r="H414" t="str">
            <v>1</v>
          </cell>
        </row>
        <row r="415">
          <cell r="A415">
            <v>414</v>
          </cell>
          <cell r="B415">
            <v>414</v>
          </cell>
          <cell r="C415" t="str">
            <v>EDUARDO BURGOS G</v>
          </cell>
          <cell r="D415">
            <v>313001009409</v>
          </cell>
          <cell r="E415" t="str">
            <v>C</v>
          </cell>
          <cell r="F415">
            <v>313001009409</v>
          </cell>
          <cell r="G415" t="str">
            <v>1</v>
          </cell>
          <cell r="H415" t="str">
            <v>8</v>
          </cell>
        </row>
        <row r="416">
          <cell r="A416">
            <v>415</v>
          </cell>
          <cell r="B416">
            <v>415</v>
          </cell>
          <cell r="C416" t="str">
            <v>MARITZA CABARCAS</v>
          </cell>
          <cell r="D416">
            <v>313001009417</v>
          </cell>
          <cell r="E416" t="str">
            <v>I</v>
          </cell>
          <cell r="F416">
            <v>313001009417</v>
          </cell>
          <cell r="G416" t="str">
            <v>1</v>
          </cell>
          <cell r="H416" t="str">
            <v>7</v>
          </cell>
        </row>
        <row r="417">
          <cell r="A417">
            <v>416</v>
          </cell>
          <cell r="B417">
            <v>416</v>
          </cell>
          <cell r="C417" t="str">
            <v/>
          </cell>
          <cell r="E417" t="str">
            <v/>
          </cell>
          <cell r="F417">
            <v>31300109457</v>
          </cell>
          <cell r="G417" t="str">
            <v>1</v>
          </cell>
          <cell r="H417" t="str">
            <v>1</v>
          </cell>
        </row>
        <row r="418">
          <cell r="A418">
            <v>417</v>
          </cell>
          <cell r="B418">
            <v>417</v>
          </cell>
          <cell r="C418" t="str">
            <v>CARLINA HERNANDEZ HERNANDEZ</v>
          </cell>
          <cell r="D418">
            <v>313001012264</v>
          </cell>
          <cell r="E418" t="str">
            <v>C</v>
          </cell>
          <cell r="F418">
            <v>313001012264</v>
          </cell>
          <cell r="G418" t="str">
            <v>1</v>
          </cell>
          <cell r="H418" t="str">
            <v>14</v>
          </cell>
        </row>
        <row r="419">
          <cell r="A419">
            <v>418</v>
          </cell>
          <cell r="B419">
            <v>418</v>
          </cell>
          <cell r="C419" t="str">
            <v>DALIA ALCALA ZARANTE</v>
          </cell>
          <cell r="D419">
            <v>313001012281</v>
          </cell>
          <cell r="E419" t="str">
            <v>C</v>
          </cell>
          <cell r="F419">
            <v>313001012281</v>
          </cell>
          <cell r="G419" t="str">
            <v>1</v>
          </cell>
          <cell r="H419" t="str">
            <v>14</v>
          </cell>
        </row>
        <row r="420">
          <cell r="A420">
            <v>419</v>
          </cell>
          <cell r="B420">
            <v>419</v>
          </cell>
          <cell r="C420" t="str">
            <v>ELADIA VIDES HERNANDEZ</v>
          </cell>
          <cell r="D420">
            <v>313001012353</v>
          </cell>
          <cell r="E420" t="str">
            <v>C</v>
          </cell>
          <cell r="F420">
            <v>313001012353</v>
          </cell>
          <cell r="G420" t="str">
            <v>1</v>
          </cell>
          <cell r="H420" t="str">
            <v>12</v>
          </cell>
        </row>
        <row r="421">
          <cell r="A421">
            <v>420</v>
          </cell>
          <cell r="B421">
            <v>420</v>
          </cell>
          <cell r="C421" t="str">
            <v>GLORIA INES ALVAREZ MANTILLA</v>
          </cell>
          <cell r="D421">
            <v>313001012515</v>
          </cell>
          <cell r="E421" t="str">
            <v>I</v>
          </cell>
          <cell r="F421">
            <v>313001012515</v>
          </cell>
          <cell r="G421" t="str">
            <v>1</v>
          </cell>
          <cell r="H421" t="str">
            <v>12</v>
          </cell>
        </row>
        <row r="422">
          <cell r="A422">
            <v>421</v>
          </cell>
          <cell r="B422">
            <v>421</v>
          </cell>
          <cell r="C422" t="str">
            <v>LUIS EUGENIO GOMEZ FLOREZ</v>
          </cell>
          <cell r="D422">
            <v>413001008121</v>
          </cell>
          <cell r="E422" t="str">
            <v>C</v>
          </cell>
          <cell r="F422">
            <v>413001008121</v>
          </cell>
          <cell r="G422" t="str">
            <v>1</v>
          </cell>
          <cell r="H422" t="str">
            <v>12</v>
          </cell>
        </row>
        <row r="423">
          <cell r="A423">
            <v>422</v>
          </cell>
          <cell r="B423">
            <v>422</v>
          </cell>
          <cell r="C423" t="str">
            <v>YANETH DELGADO ALVAREZ</v>
          </cell>
          <cell r="D423">
            <v>313001012540</v>
          </cell>
          <cell r="E423" t="str">
            <v>C</v>
          </cell>
          <cell r="F423">
            <v>313001012540</v>
          </cell>
          <cell r="G423" t="str">
            <v>1</v>
          </cell>
          <cell r="H423" t="str">
            <v>12</v>
          </cell>
        </row>
        <row r="424">
          <cell r="A424">
            <v>423</v>
          </cell>
          <cell r="B424">
            <v>423</v>
          </cell>
          <cell r="C424" t="str">
            <v>GUADALUPE MUÑOZ</v>
          </cell>
          <cell r="D424">
            <v>313001012639</v>
          </cell>
          <cell r="E424" t="str">
            <v/>
          </cell>
          <cell r="F424">
            <v>313001012639</v>
          </cell>
          <cell r="G424" t="str">
            <v>1</v>
          </cell>
          <cell r="H424" t="str">
            <v>5</v>
          </cell>
        </row>
        <row r="425">
          <cell r="A425">
            <v>424</v>
          </cell>
          <cell r="B425">
            <v>424</v>
          </cell>
          <cell r="C425" t="str">
            <v>HERNANDO ZAMORA</v>
          </cell>
          <cell r="D425">
            <v>313001012680</v>
          </cell>
          <cell r="E425" t="str">
            <v/>
          </cell>
          <cell r="F425">
            <v>313001012680</v>
          </cell>
          <cell r="G425" t="str">
            <v>1</v>
          </cell>
          <cell r="H425" t="str">
            <v>2</v>
          </cell>
        </row>
        <row r="426">
          <cell r="A426">
            <v>425</v>
          </cell>
          <cell r="B426">
            <v>425</v>
          </cell>
          <cell r="C426" t="str">
            <v>SOFIA TOUS DE BARRIOS</v>
          </cell>
          <cell r="D426">
            <v>313001027334</v>
          </cell>
          <cell r="E426" t="str">
            <v/>
          </cell>
          <cell r="F426">
            <v>313001027334</v>
          </cell>
          <cell r="G426" t="str">
            <v>1</v>
          </cell>
          <cell r="H426" t="str">
            <v>10</v>
          </cell>
        </row>
        <row r="427">
          <cell r="A427">
            <v>426</v>
          </cell>
          <cell r="B427">
            <v>426</v>
          </cell>
          <cell r="C427" t="str">
            <v>ROSA ESTHER MANGA OROZCO</v>
          </cell>
          <cell r="D427">
            <v>313001012744</v>
          </cell>
          <cell r="E427" t="str">
            <v>I</v>
          </cell>
          <cell r="F427">
            <v>313001012744</v>
          </cell>
          <cell r="G427" t="str">
            <v>2</v>
          </cell>
          <cell r="H427" t="str">
            <v>Conti</v>
          </cell>
        </row>
        <row r="428">
          <cell r="A428">
            <v>427</v>
          </cell>
          <cell r="B428">
            <v>427</v>
          </cell>
          <cell r="C428" t="str">
            <v/>
          </cell>
          <cell r="E428" t="str">
            <v/>
          </cell>
          <cell r="F428">
            <v>31300112750</v>
          </cell>
          <cell r="G428" t="str">
            <v>1</v>
          </cell>
          <cell r="H428" t="str">
            <v>13</v>
          </cell>
        </row>
        <row r="429">
          <cell r="A429">
            <v>428</v>
          </cell>
          <cell r="B429">
            <v>428</v>
          </cell>
          <cell r="C429" t="str">
            <v>HELEN JUDITH CAMPIS VDA. DE ARRAZOLA</v>
          </cell>
          <cell r="D429">
            <v>313001012761</v>
          </cell>
          <cell r="E429" t="str">
            <v>C</v>
          </cell>
          <cell r="F429">
            <v>313001012761</v>
          </cell>
          <cell r="G429" t="str">
            <v>1</v>
          </cell>
          <cell r="H429" t="str">
            <v>4</v>
          </cell>
        </row>
        <row r="430">
          <cell r="A430">
            <v>429</v>
          </cell>
          <cell r="B430">
            <v>429</v>
          </cell>
          <cell r="C430" t="str">
            <v/>
          </cell>
          <cell r="E430" t="str">
            <v/>
          </cell>
          <cell r="F430">
            <v>31300112776</v>
          </cell>
          <cell r="G430" t="str">
            <v>1</v>
          </cell>
          <cell r="H430" t="str">
            <v>7</v>
          </cell>
        </row>
        <row r="431">
          <cell r="A431">
            <v>430</v>
          </cell>
          <cell r="B431">
            <v>430</v>
          </cell>
          <cell r="C431" t="str">
            <v>ROSALBA HENAO</v>
          </cell>
          <cell r="D431">
            <v>313001012795</v>
          </cell>
          <cell r="E431" t="str">
            <v>C</v>
          </cell>
          <cell r="F431">
            <v>313001012795</v>
          </cell>
          <cell r="G431" t="str">
            <v>1</v>
          </cell>
          <cell r="H431" t="str">
            <v>8</v>
          </cell>
        </row>
        <row r="432">
          <cell r="A432">
            <v>431</v>
          </cell>
          <cell r="B432">
            <v>431</v>
          </cell>
          <cell r="C432" t="str">
            <v/>
          </cell>
          <cell r="E432" t="str">
            <v/>
          </cell>
          <cell r="F432">
            <v>31300112806</v>
          </cell>
          <cell r="G432" t="str">
            <v>1</v>
          </cell>
          <cell r="H432" t="str">
            <v>13</v>
          </cell>
        </row>
        <row r="433">
          <cell r="A433">
            <v>432</v>
          </cell>
          <cell r="B433">
            <v>432</v>
          </cell>
          <cell r="C433" t="str">
            <v/>
          </cell>
          <cell r="E433" t="str">
            <v/>
          </cell>
          <cell r="F433">
            <v>31300112814</v>
          </cell>
          <cell r="G433" t="str">
            <v>1</v>
          </cell>
          <cell r="H433" t="str">
            <v>12</v>
          </cell>
        </row>
        <row r="434">
          <cell r="A434">
            <v>433</v>
          </cell>
          <cell r="B434">
            <v>433</v>
          </cell>
          <cell r="C434" t="str">
            <v>GILDA MARIA LLAMAS RUIZ</v>
          </cell>
          <cell r="D434">
            <v>313001012833</v>
          </cell>
          <cell r="E434" t="str">
            <v>C</v>
          </cell>
          <cell r="F434">
            <v>313001012833</v>
          </cell>
          <cell r="G434" t="str">
            <v>1</v>
          </cell>
          <cell r="H434" t="str">
            <v>12</v>
          </cell>
        </row>
        <row r="435">
          <cell r="A435">
            <v>434</v>
          </cell>
          <cell r="B435">
            <v>434</v>
          </cell>
          <cell r="C435" t="str">
            <v>DARLING TOVAR O.</v>
          </cell>
          <cell r="D435">
            <v>313001012841</v>
          </cell>
          <cell r="E435" t="str">
            <v/>
          </cell>
          <cell r="F435">
            <v>313001012841</v>
          </cell>
          <cell r="G435" t="str">
            <v>1</v>
          </cell>
          <cell r="H435" t="str">
            <v>12</v>
          </cell>
        </row>
        <row r="436">
          <cell r="A436">
            <v>435</v>
          </cell>
          <cell r="B436">
            <v>435</v>
          </cell>
          <cell r="C436" t="str">
            <v>ROSA RODRIGUEZ ARANGO</v>
          </cell>
          <cell r="D436">
            <v>313001012868</v>
          </cell>
          <cell r="E436" t="str">
            <v>I</v>
          </cell>
          <cell r="F436">
            <v>313001012868</v>
          </cell>
          <cell r="G436" t="str">
            <v>1</v>
          </cell>
          <cell r="H436" t="str">
            <v>3</v>
          </cell>
        </row>
        <row r="437">
          <cell r="A437">
            <v>436</v>
          </cell>
          <cell r="B437">
            <v>436</v>
          </cell>
          <cell r="C437" t="str">
            <v>IRINA BABILONIA IBARRA</v>
          </cell>
          <cell r="D437">
            <v>313001012876</v>
          </cell>
          <cell r="E437" t="str">
            <v>C</v>
          </cell>
          <cell r="F437">
            <v>313001012876</v>
          </cell>
          <cell r="G437" t="str">
            <v>1</v>
          </cell>
          <cell r="H437" t="str">
            <v>12</v>
          </cell>
        </row>
        <row r="438">
          <cell r="A438">
            <v>437</v>
          </cell>
          <cell r="B438">
            <v>437</v>
          </cell>
          <cell r="C438" t="str">
            <v>ARNOLD  BARRIOS PAEZ</v>
          </cell>
          <cell r="D438">
            <v>313001012892</v>
          </cell>
          <cell r="E438" t="str">
            <v>I</v>
          </cell>
          <cell r="F438">
            <v>313001012892</v>
          </cell>
          <cell r="G438" t="str">
            <v>1</v>
          </cell>
          <cell r="H438" t="str">
            <v>9</v>
          </cell>
        </row>
        <row r="439">
          <cell r="A439">
            <v>438</v>
          </cell>
          <cell r="B439">
            <v>438</v>
          </cell>
          <cell r="C439" t="str">
            <v/>
          </cell>
          <cell r="E439" t="str">
            <v/>
          </cell>
          <cell r="F439">
            <v>31300112920</v>
          </cell>
          <cell r="G439" t="str">
            <v>1</v>
          </cell>
          <cell r="H439" t="str">
            <v>4</v>
          </cell>
        </row>
        <row r="440">
          <cell r="A440">
            <v>439</v>
          </cell>
          <cell r="B440">
            <v>439</v>
          </cell>
          <cell r="C440" t="str">
            <v>MIRNA CABEZA MARTINEZ</v>
          </cell>
          <cell r="D440">
            <v>313001012931</v>
          </cell>
          <cell r="E440" t="str">
            <v>C</v>
          </cell>
          <cell r="F440">
            <v>313001012931</v>
          </cell>
          <cell r="G440" t="str">
            <v>1</v>
          </cell>
          <cell r="H440" t="str">
            <v>12</v>
          </cell>
        </row>
        <row r="441">
          <cell r="A441">
            <v>440</v>
          </cell>
          <cell r="B441">
            <v>440</v>
          </cell>
          <cell r="C441" t="str">
            <v>ALEXIS  LOPEZ VARGAS</v>
          </cell>
          <cell r="D441">
            <v>313001012957</v>
          </cell>
          <cell r="E441" t="str">
            <v>C</v>
          </cell>
          <cell r="F441">
            <v>313001012957</v>
          </cell>
          <cell r="G441" t="str">
            <v>1</v>
          </cell>
          <cell r="H441" t="str">
            <v>10</v>
          </cell>
        </row>
        <row r="442">
          <cell r="A442">
            <v>441</v>
          </cell>
          <cell r="B442">
            <v>441</v>
          </cell>
          <cell r="C442" t="str">
            <v>LOURDES ROJAS CASTRO</v>
          </cell>
          <cell r="D442">
            <v>313001012973</v>
          </cell>
          <cell r="E442" t="str">
            <v>C</v>
          </cell>
          <cell r="F442">
            <v>313001012973</v>
          </cell>
          <cell r="G442" t="str">
            <v>1</v>
          </cell>
          <cell r="H442" t="str">
            <v>3</v>
          </cell>
        </row>
        <row r="443">
          <cell r="A443">
            <v>442</v>
          </cell>
          <cell r="B443">
            <v>442</v>
          </cell>
          <cell r="C443" t="str">
            <v>CARMEN EDITH JARAMILLO</v>
          </cell>
          <cell r="D443">
            <v>313001013007</v>
          </cell>
          <cell r="E443" t="str">
            <v>C</v>
          </cell>
          <cell r="F443">
            <v>313001013007</v>
          </cell>
          <cell r="G443" t="str">
            <v>1</v>
          </cell>
          <cell r="H443" t="str">
            <v>10</v>
          </cell>
        </row>
        <row r="444">
          <cell r="A444">
            <v>443</v>
          </cell>
          <cell r="B444">
            <v>443</v>
          </cell>
          <cell r="C444" t="str">
            <v/>
          </cell>
          <cell r="E444" t="str">
            <v/>
          </cell>
          <cell r="F444">
            <v>313001013015</v>
          </cell>
          <cell r="G444" t="str">
            <v>1</v>
          </cell>
          <cell r="H444" t="str">
            <v>2</v>
          </cell>
        </row>
        <row r="445">
          <cell r="A445">
            <v>444</v>
          </cell>
          <cell r="B445">
            <v>444</v>
          </cell>
          <cell r="C445" t="str">
            <v/>
          </cell>
          <cell r="E445" t="str">
            <v/>
          </cell>
          <cell r="F445">
            <v>31300113039</v>
          </cell>
          <cell r="G445" t="str">
            <v>1</v>
          </cell>
          <cell r="H445" t="str">
            <v>8</v>
          </cell>
        </row>
        <row r="446">
          <cell r="A446">
            <v>445</v>
          </cell>
          <cell r="B446">
            <v>445</v>
          </cell>
          <cell r="C446" t="str">
            <v/>
          </cell>
          <cell r="E446" t="str">
            <v/>
          </cell>
          <cell r="F446">
            <v>313001013040</v>
          </cell>
          <cell r="G446" t="str">
            <v>1</v>
          </cell>
          <cell r="H446" t="str">
            <v>6</v>
          </cell>
        </row>
        <row r="447">
          <cell r="A447">
            <v>446</v>
          </cell>
          <cell r="B447">
            <v>446</v>
          </cell>
          <cell r="C447" t="str">
            <v>JANETH CUENTAS PEÑA</v>
          </cell>
          <cell r="D447">
            <v>313001013058</v>
          </cell>
          <cell r="E447" t="str">
            <v>C</v>
          </cell>
          <cell r="F447">
            <v>313001013058</v>
          </cell>
          <cell r="G447" t="str">
            <v>1</v>
          </cell>
          <cell r="H447" t="str">
            <v>14</v>
          </cell>
        </row>
        <row r="448">
          <cell r="A448">
            <v>447</v>
          </cell>
          <cell r="B448">
            <v>447</v>
          </cell>
          <cell r="C448" t="str">
            <v/>
          </cell>
          <cell r="E448" t="str">
            <v/>
          </cell>
          <cell r="F448">
            <v>31300113063</v>
          </cell>
          <cell r="G448" t="str">
            <v>1</v>
          </cell>
          <cell r="H448" t="str">
            <v>10</v>
          </cell>
        </row>
        <row r="449">
          <cell r="A449">
            <v>448</v>
          </cell>
          <cell r="B449">
            <v>448</v>
          </cell>
          <cell r="C449" t="str">
            <v/>
          </cell>
          <cell r="E449" t="str">
            <v/>
          </cell>
          <cell r="F449">
            <v>31300113071</v>
          </cell>
          <cell r="G449" t="str">
            <v>1</v>
          </cell>
          <cell r="H449" t="str">
            <v>12</v>
          </cell>
        </row>
        <row r="450">
          <cell r="A450">
            <v>449</v>
          </cell>
          <cell r="B450">
            <v>449</v>
          </cell>
          <cell r="C450" t="str">
            <v>SOBEYDA BLANCO PE</v>
          </cell>
          <cell r="D450">
            <v>313001013082</v>
          </cell>
          <cell r="E450" t="str">
            <v>C</v>
          </cell>
          <cell r="F450">
            <v>313001013082</v>
          </cell>
          <cell r="G450" t="str">
            <v>1</v>
          </cell>
          <cell r="H450" t="str">
            <v>6</v>
          </cell>
        </row>
        <row r="451">
          <cell r="A451">
            <v>450</v>
          </cell>
          <cell r="B451">
            <v>450</v>
          </cell>
          <cell r="C451" t="str">
            <v>VIANNEY CASTILLO HERRERA</v>
          </cell>
          <cell r="D451">
            <v>313001013091</v>
          </cell>
          <cell r="E451" t="str">
            <v>I</v>
          </cell>
          <cell r="F451">
            <v>313001013091</v>
          </cell>
          <cell r="G451" t="str">
            <v>1</v>
          </cell>
          <cell r="H451" t="str">
            <v>13</v>
          </cell>
        </row>
        <row r="452">
          <cell r="A452">
            <v>451</v>
          </cell>
          <cell r="B452">
            <v>451</v>
          </cell>
          <cell r="C452" t="str">
            <v/>
          </cell>
          <cell r="E452" t="str">
            <v/>
          </cell>
          <cell r="F452">
            <v>313001013104</v>
          </cell>
          <cell r="G452" t="str">
            <v>1</v>
          </cell>
          <cell r="H452" t="str">
            <v>12</v>
          </cell>
        </row>
        <row r="453">
          <cell r="A453">
            <v>452</v>
          </cell>
          <cell r="B453">
            <v>452</v>
          </cell>
          <cell r="C453" t="str">
            <v>ZULLY E. COGOLLO VALDELAMAR</v>
          </cell>
          <cell r="E453" t="str">
            <v/>
          </cell>
          <cell r="F453">
            <v>313001013121</v>
          </cell>
          <cell r="G453" t="str">
            <v>1</v>
          </cell>
          <cell r="H453" t="str">
            <v>3</v>
          </cell>
        </row>
        <row r="454">
          <cell r="A454">
            <v>453</v>
          </cell>
          <cell r="B454">
            <v>453</v>
          </cell>
          <cell r="C454" t="str">
            <v>TANIA GONZÁLEZ</v>
          </cell>
          <cell r="D454">
            <v>313001013198</v>
          </cell>
          <cell r="E454" t="str">
            <v>C</v>
          </cell>
          <cell r="F454">
            <v>313001013198</v>
          </cell>
          <cell r="G454" t="str">
            <v>1</v>
          </cell>
          <cell r="H454" t="str">
            <v>2</v>
          </cell>
        </row>
        <row r="455">
          <cell r="A455">
            <v>454</v>
          </cell>
          <cell r="B455">
            <v>454</v>
          </cell>
          <cell r="C455" t="str">
            <v>LILIANA BAQUERO</v>
          </cell>
          <cell r="D455">
            <v>313001013210</v>
          </cell>
          <cell r="E455" t="str">
            <v/>
          </cell>
          <cell r="F455">
            <v>313001013210</v>
          </cell>
          <cell r="G455" t="str">
            <v>1</v>
          </cell>
          <cell r="H455" t="str">
            <v>6</v>
          </cell>
        </row>
        <row r="456">
          <cell r="A456">
            <v>455</v>
          </cell>
          <cell r="B456">
            <v>455</v>
          </cell>
          <cell r="C456" t="str">
            <v/>
          </cell>
          <cell r="E456" t="str">
            <v/>
          </cell>
          <cell r="F456">
            <v>313001013228</v>
          </cell>
          <cell r="G456" t="str">
            <v>1</v>
          </cell>
          <cell r="H456" t="str">
            <v>6</v>
          </cell>
        </row>
        <row r="457">
          <cell r="A457">
            <v>456</v>
          </cell>
          <cell r="B457">
            <v>456</v>
          </cell>
          <cell r="C457" t="str">
            <v/>
          </cell>
          <cell r="E457" t="str">
            <v/>
          </cell>
          <cell r="F457">
            <v>31300113233</v>
          </cell>
          <cell r="G457" t="str">
            <v>1</v>
          </cell>
          <cell r="H457" t="str">
            <v>6</v>
          </cell>
        </row>
        <row r="458">
          <cell r="A458">
            <v>457</v>
          </cell>
          <cell r="B458">
            <v>457</v>
          </cell>
          <cell r="C458" t="str">
            <v>ADRIANA ARRIETA S</v>
          </cell>
          <cell r="D458">
            <v>313001013244</v>
          </cell>
          <cell r="E458" t="str">
            <v/>
          </cell>
          <cell r="F458">
            <v>313001013244</v>
          </cell>
          <cell r="G458" t="str">
            <v>1</v>
          </cell>
          <cell r="H458" t="str">
            <v>1</v>
          </cell>
        </row>
        <row r="459">
          <cell r="A459">
            <v>458</v>
          </cell>
          <cell r="B459">
            <v>458</v>
          </cell>
          <cell r="C459" t="str">
            <v>KATIANNY ORTEGON P.</v>
          </cell>
          <cell r="D459">
            <v>313001013252</v>
          </cell>
          <cell r="E459" t="str">
            <v/>
          </cell>
          <cell r="F459">
            <v>313001013252</v>
          </cell>
          <cell r="G459" t="str">
            <v>1</v>
          </cell>
          <cell r="H459" t="str">
            <v>8</v>
          </cell>
        </row>
        <row r="460">
          <cell r="A460">
            <v>459</v>
          </cell>
          <cell r="B460">
            <v>459</v>
          </cell>
          <cell r="C460" t="str">
            <v>LOIWER BARRAGAN PADILLA</v>
          </cell>
          <cell r="D460">
            <v>313001013261</v>
          </cell>
          <cell r="E460" t="str">
            <v>C</v>
          </cell>
          <cell r="F460">
            <v>313001013261</v>
          </cell>
          <cell r="G460" t="str">
            <v>1</v>
          </cell>
          <cell r="H460" t="str">
            <v>8</v>
          </cell>
        </row>
        <row r="461">
          <cell r="A461">
            <v>460</v>
          </cell>
          <cell r="B461">
            <v>460</v>
          </cell>
          <cell r="C461" t="str">
            <v/>
          </cell>
          <cell r="E461" t="str">
            <v/>
          </cell>
          <cell r="F461">
            <v>31300113276</v>
          </cell>
          <cell r="G461" t="str">
            <v>1</v>
          </cell>
          <cell r="H461" t="str">
            <v>7</v>
          </cell>
        </row>
        <row r="462">
          <cell r="A462">
            <v>461</v>
          </cell>
          <cell r="B462">
            <v>461</v>
          </cell>
          <cell r="C462" t="str">
            <v>MONICA SALAS C.</v>
          </cell>
          <cell r="D462">
            <v>313001013287</v>
          </cell>
          <cell r="E462" t="str">
            <v>C</v>
          </cell>
          <cell r="F462">
            <v>313001013287</v>
          </cell>
          <cell r="G462" t="str">
            <v>1</v>
          </cell>
          <cell r="H462" t="str">
            <v>8</v>
          </cell>
        </row>
        <row r="463">
          <cell r="A463">
            <v>462</v>
          </cell>
          <cell r="B463">
            <v>462</v>
          </cell>
          <cell r="C463" t="str">
            <v>LUIS MIGUEL HERNANDEZ</v>
          </cell>
          <cell r="D463">
            <v>313001013309</v>
          </cell>
          <cell r="E463" t="str">
            <v>C</v>
          </cell>
          <cell r="F463">
            <v>313001013309</v>
          </cell>
          <cell r="G463" t="str">
            <v>1</v>
          </cell>
          <cell r="H463" t="str">
            <v>8</v>
          </cell>
        </row>
        <row r="464">
          <cell r="A464">
            <v>463</v>
          </cell>
          <cell r="B464">
            <v>463</v>
          </cell>
          <cell r="C464" t="str">
            <v>PATRICIA FLOREZ ESPINOSA</v>
          </cell>
          <cell r="D464">
            <v>313001013317</v>
          </cell>
          <cell r="E464" t="str">
            <v>C</v>
          </cell>
          <cell r="F464">
            <v>313001013317</v>
          </cell>
          <cell r="G464" t="str">
            <v>1</v>
          </cell>
          <cell r="H464" t="str">
            <v>10</v>
          </cell>
        </row>
        <row r="465">
          <cell r="A465">
            <v>464</v>
          </cell>
          <cell r="B465">
            <v>464</v>
          </cell>
          <cell r="C465" t="str">
            <v>MARIA BARANDICA D.</v>
          </cell>
          <cell r="D465">
            <v>313001013325</v>
          </cell>
          <cell r="E465" t="str">
            <v>C</v>
          </cell>
          <cell r="F465">
            <v>313001013325</v>
          </cell>
          <cell r="G465" t="str">
            <v>1</v>
          </cell>
          <cell r="H465" t="str">
            <v>9</v>
          </cell>
        </row>
        <row r="466">
          <cell r="A466">
            <v>465</v>
          </cell>
          <cell r="B466">
            <v>465</v>
          </cell>
          <cell r="C466" t="str">
            <v>YAMITH CORONADO</v>
          </cell>
          <cell r="D466">
            <v>313001013333</v>
          </cell>
          <cell r="E466" t="str">
            <v>C</v>
          </cell>
          <cell r="F466">
            <v>313001013333</v>
          </cell>
          <cell r="G466" t="str">
            <v>1</v>
          </cell>
          <cell r="H466" t="str">
            <v>9</v>
          </cell>
        </row>
        <row r="467">
          <cell r="A467">
            <v>466</v>
          </cell>
          <cell r="B467">
            <v>466</v>
          </cell>
          <cell r="C467" t="str">
            <v>NURIS GULFO MARRUGO</v>
          </cell>
          <cell r="D467">
            <v>313001013341</v>
          </cell>
          <cell r="E467" t="str">
            <v>C</v>
          </cell>
          <cell r="F467">
            <v>313001013341</v>
          </cell>
          <cell r="G467" t="str">
            <v>1</v>
          </cell>
          <cell r="H467" t="str">
            <v>9</v>
          </cell>
        </row>
        <row r="468">
          <cell r="A468">
            <v>467</v>
          </cell>
          <cell r="B468">
            <v>467</v>
          </cell>
          <cell r="C468" t="str">
            <v/>
          </cell>
          <cell r="E468" t="str">
            <v/>
          </cell>
          <cell r="F468">
            <v>31300113357</v>
          </cell>
          <cell r="G468" t="str">
            <v>1</v>
          </cell>
          <cell r="H468" t="str">
            <v>4</v>
          </cell>
        </row>
        <row r="469">
          <cell r="A469">
            <v>468</v>
          </cell>
          <cell r="B469">
            <v>468</v>
          </cell>
          <cell r="C469" t="str">
            <v>SANDY LLERENA</v>
          </cell>
          <cell r="D469">
            <v>313001013368</v>
          </cell>
          <cell r="E469" t="str">
            <v>C</v>
          </cell>
          <cell r="F469">
            <v>313001013368</v>
          </cell>
          <cell r="G469" t="str">
            <v>1</v>
          </cell>
          <cell r="H469" t="str">
            <v>4</v>
          </cell>
        </row>
        <row r="470">
          <cell r="A470">
            <v>469</v>
          </cell>
          <cell r="B470">
            <v>469</v>
          </cell>
          <cell r="C470" t="str">
            <v>MARLENE SALGADO TEJEDOR</v>
          </cell>
          <cell r="D470">
            <v>313001013376</v>
          </cell>
          <cell r="E470" t="str">
            <v>C</v>
          </cell>
          <cell r="F470">
            <v>313001013376</v>
          </cell>
          <cell r="G470" t="str">
            <v>1</v>
          </cell>
          <cell r="H470" t="str">
            <v>4</v>
          </cell>
        </row>
        <row r="471">
          <cell r="A471">
            <v>470</v>
          </cell>
          <cell r="B471">
            <v>470</v>
          </cell>
          <cell r="C471" t="str">
            <v/>
          </cell>
          <cell r="E471" t="str">
            <v/>
          </cell>
          <cell r="F471">
            <v>313001013384</v>
          </cell>
          <cell r="G471" t="str">
            <v>1</v>
          </cell>
          <cell r="H471" t="str">
            <v>4</v>
          </cell>
        </row>
        <row r="472">
          <cell r="A472">
            <v>471</v>
          </cell>
          <cell r="B472">
            <v>471</v>
          </cell>
          <cell r="C472" t="str">
            <v/>
          </cell>
          <cell r="E472" t="str">
            <v/>
          </cell>
          <cell r="F472">
            <v>313001013392</v>
          </cell>
          <cell r="G472" t="str">
            <v>1</v>
          </cell>
          <cell r="H472" t="str">
            <v>7</v>
          </cell>
        </row>
        <row r="473">
          <cell r="A473">
            <v>472</v>
          </cell>
          <cell r="B473">
            <v>472</v>
          </cell>
          <cell r="C473" t="str">
            <v>YERLY MONTT CASTRO</v>
          </cell>
          <cell r="D473">
            <v>313001013406</v>
          </cell>
          <cell r="E473" t="str">
            <v>C</v>
          </cell>
          <cell r="F473">
            <v>313001013406</v>
          </cell>
          <cell r="G473" t="str">
            <v>1</v>
          </cell>
          <cell r="H473" t="str">
            <v>5</v>
          </cell>
        </row>
        <row r="474">
          <cell r="A474">
            <v>473</v>
          </cell>
          <cell r="B474">
            <v>473</v>
          </cell>
          <cell r="C474" t="str">
            <v/>
          </cell>
          <cell r="E474" t="str">
            <v/>
          </cell>
          <cell r="F474">
            <v>313001013414</v>
          </cell>
          <cell r="G474" t="str">
            <v>1</v>
          </cell>
          <cell r="H474" t="str">
            <v>15</v>
          </cell>
        </row>
        <row r="475">
          <cell r="A475">
            <v>474</v>
          </cell>
          <cell r="B475">
            <v>474</v>
          </cell>
          <cell r="C475" t="str">
            <v>MILENA ALVAREZ VASQUEZ</v>
          </cell>
          <cell r="D475">
            <v>313001013422</v>
          </cell>
          <cell r="E475" t="str">
            <v>C</v>
          </cell>
          <cell r="F475">
            <v>313001013422</v>
          </cell>
          <cell r="G475" t="str">
            <v>1</v>
          </cell>
          <cell r="H475" t="str">
            <v>14</v>
          </cell>
        </row>
        <row r="476">
          <cell r="A476">
            <v>475</v>
          </cell>
          <cell r="B476">
            <v>475</v>
          </cell>
          <cell r="C476" t="str">
            <v>MONICA LOPEZ SANCHEZ</v>
          </cell>
          <cell r="D476">
            <v>313001013431</v>
          </cell>
          <cell r="E476" t="str">
            <v>C</v>
          </cell>
          <cell r="F476">
            <v>313001013431</v>
          </cell>
          <cell r="G476" t="str">
            <v>1</v>
          </cell>
          <cell r="H476" t="str">
            <v>15</v>
          </cell>
        </row>
        <row r="477">
          <cell r="A477">
            <v>476</v>
          </cell>
          <cell r="B477">
            <v>476</v>
          </cell>
          <cell r="C477" t="str">
            <v>GEOCONIS IRIARTE ESCOBAR</v>
          </cell>
          <cell r="D477">
            <v>313001013635</v>
          </cell>
          <cell r="E477" t="str">
            <v>C</v>
          </cell>
          <cell r="F477">
            <v>313001013635</v>
          </cell>
          <cell r="G477" t="str">
            <v>1</v>
          </cell>
          <cell r="H477" t="str">
            <v>12</v>
          </cell>
        </row>
        <row r="478">
          <cell r="A478">
            <v>477</v>
          </cell>
          <cell r="B478">
            <v>477</v>
          </cell>
          <cell r="C478" t="str">
            <v>LUIS EDUARDO CAMACHO GONZALEZ</v>
          </cell>
          <cell r="D478">
            <v>313001013457</v>
          </cell>
          <cell r="E478" t="str">
            <v>C</v>
          </cell>
          <cell r="F478">
            <v>313001013457</v>
          </cell>
          <cell r="G478" t="str">
            <v>1</v>
          </cell>
          <cell r="H478" t="str">
            <v>12</v>
          </cell>
        </row>
        <row r="479">
          <cell r="A479">
            <v>478</v>
          </cell>
          <cell r="B479">
            <v>478</v>
          </cell>
          <cell r="C479" t="str">
            <v>MARIELA OSORIO DE GANEM</v>
          </cell>
          <cell r="D479">
            <v>313001013465</v>
          </cell>
          <cell r="E479" t="str">
            <v>C</v>
          </cell>
          <cell r="F479">
            <v>313001013465</v>
          </cell>
          <cell r="G479" t="str">
            <v>1</v>
          </cell>
          <cell r="H479" t="str">
            <v>12</v>
          </cell>
        </row>
        <row r="480">
          <cell r="A480">
            <v>479</v>
          </cell>
          <cell r="B480">
            <v>479</v>
          </cell>
          <cell r="C480" t="str">
            <v>YEYNIS ESTHER CARRILLO ZU?IQUE</v>
          </cell>
          <cell r="E480" t="str">
            <v/>
          </cell>
          <cell r="F480">
            <v>313001013473</v>
          </cell>
          <cell r="G480" t="str">
            <v>1</v>
          </cell>
          <cell r="H480" t="str">
            <v>12</v>
          </cell>
        </row>
        <row r="481">
          <cell r="A481">
            <v>480</v>
          </cell>
          <cell r="B481">
            <v>480</v>
          </cell>
          <cell r="C481" t="str">
            <v>DORILZA MARTINEZ MONCARIS</v>
          </cell>
          <cell r="D481">
            <v>313001013481</v>
          </cell>
          <cell r="E481" t="str">
            <v>I</v>
          </cell>
          <cell r="F481">
            <v>313001013481</v>
          </cell>
          <cell r="G481" t="str">
            <v>1</v>
          </cell>
          <cell r="H481" t="str">
            <v>14</v>
          </cell>
        </row>
        <row r="482">
          <cell r="A482">
            <v>481</v>
          </cell>
          <cell r="B482">
            <v>481</v>
          </cell>
          <cell r="C482" t="str">
            <v>CRISTINA MACHUCA OVIEDO</v>
          </cell>
          <cell r="D482">
            <v>313001013490</v>
          </cell>
          <cell r="E482" t="str">
            <v>C</v>
          </cell>
          <cell r="F482">
            <v>313001013490</v>
          </cell>
          <cell r="G482" t="str">
            <v>1</v>
          </cell>
          <cell r="H482" t="str">
            <v>14</v>
          </cell>
        </row>
        <row r="483">
          <cell r="A483">
            <v>482</v>
          </cell>
          <cell r="B483">
            <v>482</v>
          </cell>
          <cell r="C483" t="str">
            <v>BERENICE JIMENEZ PEREIRA</v>
          </cell>
          <cell r="D483">
            <v>313001013503</v>
          </cell>
          <cell r="E483" t="str">
            <v>C</v>
          </cell>
          <cell r="F483">
            <v>313001013503</v>
          </cell>
          <cell r="G483" t="str">
            <v>1</v>
          </cell>
          <cell r="H483" t="str">
            <v>15</v>
          </cell>
        </row>
        <row r="484">
          <cell r="A484">
            <v>483</v>
          </cell>
          <cell r="B484">
            <v>483</v>
          </cell>
          <cell r="C484" t="str">
            <v>YANEIRA FLOREZ MOJICA</v>
          </cell>
          <cell r="D484">
            <v>313001013511</v>
          </cell>
          <cell r="E484" t="str">
            <v/>
          </cell>
          <cell r="F484">
            <v>313001013511</v>
          </cell>
          <cell r="G484" t="str">
            <v>1</v>
          </cell>
          <cell r="H484" t="str">
            <v>14</v>
          </cell>
        </row>
        <row r="485">
          <cell r="A485">
            <v>484</v>
          </cell>
          <cell r="B485">
            <v>484</v>
          </cell>
          <cell r="C485" t="str">
            <v>ROSA MARIA SERRANO BUELVAS</v>
          </cell>
          <cell r="D485">
            <v>313001013520</v>
          </cell>
          <cell r="E485" t="str">
            <v>C</v>
          </cell>
          <cell r="F485">
            <v>313001013520</v>
          </cell>
          <cell r="G485" t="str">
            <v>1</v>
          </cell>
          <cell r="H485" t="str">
            <v>12</v>
          </cell>
        </row>
        <row r="486">
          <cell r="A486">
            <v>485</v>
          </cell>
          <cell r="B486">
            <v>485</v>
          </cell>
          <cell r="C486" t="str">
            <v>IVON CAMARGO PAZ</v>
          </cell>
          <cell r="D486">
            <v>313001013538</v>
          </cell>
          <cell r="E486" t="str">
            <v>I</v>
          </cell>
          <cell r="F486">
            <v>313001013538</v>
          </cell>
          <cell r="G486" t="str">
            <v>1</v>
          </cell>
          <cell r="H486" t="str">
            <v>13</v>
          </cell>
        </row>
        <row r="487">
          <cell r="A487">
            <v>486</v>
          </cell>
          <cell r="B487">
            <v>486</v>
          </cell>
          <cell r="C487" t="str">
            <v>MAGALIS GUTIERREZ PADILLA</v>
          </cell>
          <cell r="D487">
            <v>313001013546</v>
          </cell>
          <cell r="E487" t="str">
            <v>I</v>
          </cell>
          <cell r="F487">
            <v>313001013546</v>
          </cell>
          <cell r="G487" t="str">
            <v>1</v>
          </cell>
          <cell r="H487" t="str">
            <v>14</v>
          </cell>
        </row>
        <row r="488">
          <cell r="A488">
            <v>487</v>
          </cell>
          <cell r="B488">
            <v>487</v>
          </cell>
          <cell r="C488" t="str">
            <v>INDIRA GUZMAN SEPULVEDA</v>
          </cell>
          <cell r="D488">
            <v>313001013554</v>
          </cell>
          <cell r="E488" t="str">
            <v>C</v>
          </cell>
          <cell r="F488">
            <v>313001013554</v>
          </cell>
          <cell r="G488" t="str">
            <v>1</v>
          </cell>
          <cell r="H488" t="str">
            <v>7</v>
          </cell>
        </row>
        <row r="489">
          <cell r="A489">
            <v>488</v>
          </cell>
          <cell r="B489">
            <v>488</v>
          </cell>
          <cell r="C489" t="str">
            <v>JANE HERRERA DE LAS SALAS</v>
          </cell>
          <cell r="D489">
            <v>313001013571</v>
          </cell>
          <cell r="E489" t="str">
            <v>C</v>
          </cell>
          <cell r="F489">
            <v>313001013571</v>
          </cell>
          <cell r="G489" t="str">
            <v>1</v>
          </cell>
          <cell r="H489" t="str">
            <v>14</v>
          </cell>
        </row>
        <row r="490">
          <cell r="A490">
            <v>489</v>
          </cell>
          <cell r="B490">
            <v>489</v>
          </cell>
          <cell r="C490" t="str">
            <v>YEIMY GUAPI CORCHO</v>
          </cell>
          <cell r="D490">
            <v>313001013589</v>
          </cell>
          <cell r="E490" t="str">
            <v>C</v>
          </cell>
          <cell r="F490">
            <v>313001013589</v>
          </cell>
          <cell r="G490" t="str">
            <v>1</v>
          </cell>
          <cell r="H490" t="str">
            <v>12</v>
          </cell>
        </row>
        <row r="491">
          <cell r="A491">
            <v>490</v>
          </cell>
          <cell r="B491">
            <v>490</v>
          </cell>
          <cell r="C491" t="str">
            <v>SORAYA JAIME DE LAVALLE</v>
          </cell>
          <cell r="D491">
            <v>313836000348</v>
          </cell>
          <cell r="E491" t="str">
            <v>I</v>
          </cell>
          <cell r="F491">
            <v>313836000348</v>
          </cell>
          <cell r="G491" t="str">
            <v>2</v>
          </cell>
          <cell r="H491" t="str">
            <v>Conti</v>
          </cell>
        </row>
        <row r="492">
          <cell r="A492">
            <v>491</v>
          </cell>
          <cell r="B492">
            <v>491</v>
          </cell>
          <cell r="C492" t="str">
            <v>CLAUDIA R. MARTINEZ</v>
          </cell>
          <cell r="D492">
            <v>413001004185</v>
          </cell>
          <cell r="E492" t="str">
            <v/>
          </cell>
          <cell r="F492">
            <v>413001004185</v>
          </cell>
          <cell r="G492" t="str">
            <v>2</v>
          </cell>
          <cell r="H492" t="str">
            <v>Conti</v>
          </cell>
        </row>
        <row r="493">
          <cell r="A493">
            <v>492</v>
          </cell>
          <cell r="B493">
            <v>492</v>
          </cell>
          <cell r="C493" t="str">
            <v>HNA ELIZABETH CAï¿½ATE ARAUJO</v>
          </cell>
          <cell r="D493">
            <v>413001004703</v>
          </cell>
          <cell r="E493" t="str">
            <v>I</v>
          </cell>
          <cell r="F493">
            <v>413001004703</v>
          </cell>
          <cell r="G493" t="str">
            <v>2</v>
          </cell>
          <cell r="H493" t="str">
            <v>Conti</v>
          </cell>
        </row>
        <row r="494">
          <cell r="A494">
            <v>493</v>
          </cell>
          <cell r="B494">
            <v>493</v>
          </cell>
          <cell r="C494" t="str">
            <v/>
          </cell>
          <cell r="E494" t="str">
            <v/>
          </cell>
          <cell r="F494">
            <v>413001005220</v>
          </cell>
          <cell r="G494" t="str">
            <v>2</v>
          </cell>
          <cell r="H494" t="str">
            <v>Rive</v>
          </cell>
        </row>
        <row r="495">
          <cell r="A495">
            <v>494</v>
          </cell>
          <cell r="B495">
            <v>492</v>
          </cell>
          <cell r="C495" t="str">
            <v/>
          </cell>
          <cell r="D495">
            <v>413001004703</v>
          </cell>
          <cell r="E495" t="str">
            <v/>
          </cell>
          <cell r="F495">
            <v>413001006234</v>
          </cell>
          <cell r="G495" t="str">
            <v>2</v>
          </cell>
          <cell r="H495" t="str">
            <v>Conti</v>
          </cell>
        </row>
        <row r="496">
          <cell r="A496">
            <v>495</v>
          </cell>
          <cell r="B496">
            <v>495</v>
          </cell>
          <cell r="C496" t="str">
            <v>LUIS ANTONIO  FERREIRA VIAÃ‘A</v>
          </cell>
          <cell r="D496">
            <v>413001007630</v>
          </cell>
          <cell r="E496" t="str">
            <v>I</v>
          </cell>
          <cell r="F496">
            <v>413001007630</v>
          </cell>
          <cell r="G496" t="str">
            <v>1</v>
          </cell>
          <cell r="H496" t="str">
            <v>13</v>
          </cell>
        </row>
        <row r="497">
          <cell r="A497">
            <v>496</v>
          </cell>
          <cell r="B497">
            <v>496</v>
          </cell>
          <cell r="C497" t="str">
            <v>MYRIAM GARCIA GONZALEZ</v>
          </cell>
          <cell r="D497">
            <v>413001007982</v>
          </cell>
          <cell r="E497" t="str">
            <v>C</v>
          </cell>
          <cell r="F497">
            <v>413001007982</v>
          </cell>
          <cell r="G497" t="str">
            <v>1</v>
          </cell>
          <cell r="H497" t="str">
            <v>12</v>
          </cell>
        </row>
        <row r="498">
          <cell r="A498">
            <v>497</v>
          </cell>
          <cell r="B498">
            <v>497</v>
          </cell>
          <cell r="C498" t="str">
            <v>MARIA E. PAJARO M</v>
          </cell>
          <cell r="D498">
            <v>413001008008</v>
          </cell>
          <cell r="E498" t="str">
            <v>C</v>
          </cell>
          <cell r="F498">
            <v>413001008008</v>
          </cell>
          <cell r="G498" t="str">
            <v>1</v>
          </cell>
          <cell r="H498" t="str">
            <v>10</v>
          </cell>
        </row>
        <row r="499">
          <cell r="A499">
            <v>498</v>
          </cell>
          <cell r="B499">
            <v>498</v>
          </cell>
          <cell r="C499" t="str">
            <v>ISABEL EUCARIS ROJANO HERNANDEZ</v>
          </cell>
          <cell r="D499">
            <v>413001008024</v>
          </cell>
          <cell r="E499" t="str">
            <v>C</v>
          </cell>
          <cell r="F499">
            <v>413001008024</v>
          </cell>
          <cell r="G499" t="str">
            <v>1</v>
          </cell>
          <cell r="H499" t="str">
            <v>14</v>
          </cell>
        </row>
        <row r="500">
          <cell r="A500">
            <v>499</v>
          </cell>
          <cell r="B500">
            <v>499</v>
          </cell>
          <cell r="C500" t="str">
            <v>ASTRID DIAZ MACIA</v>
          </cell>
          <cell r="D500">
            <v>413001008067</v>
          </cell>
          <cell r="E500" t="str">
            <v/>
          </cell>
          <cell r="F500">
            <v>413001008067</v>
          </cell>
          <cell r="G500" t="str">
            <v>1</v>
          </cell>
          <cell r="H500" t="str">
            <v>5</v>
          </cell>
        </row>
        <row r="501">
          <cell r="A501">
            <v>500</v>
          </cell>
          <cell r="B501">
            <v>500</v>
          </cell>
          <cell r="C501" t="str">
            <v>REINA PEREZ CUELLO</v>
          </cell>
          <cell r="D501">
            <v>413001007648</v>
          </cell>
          <cell r="E501" t="str">
            <v>I</v>
          </cell>
          <cell r="F501">
            <v>413001007648</v>
          </cell>
          <cell r="G501" t="str">
            <v>1</v>
          </cell>
          <cell r="H501" t="str">
            <v>14</v>
          </cell>
        </row>
        <row r="502">
          <cell r="A502">
            <v>501</v>
          </cell>
          <cell r="B502">
            <v>501</v>
          </cell>
          <cell r="C502" t="str">
            <v>MAGALIS COLON MATOREL</v>
          </cell>
          <cell r="D502">
            <v>413001013176</v>
          </cell>
          <cell r="E502" t="str">
            <v>I</v>
          </cell>
          <cell r="F502">
            <v>413001013176</v>
          </cell>
          <cell r="G502" t="str">
            <v>2</v>
          </cell>
          <cell r="H502" t="str">
            <v>Insu</v>
          </cell>
        </row>
        <row r="503">
          <cell r="A503">
            <v>502</v>
          </cell>
          <cell r="B503">
            <v>502</v>
          </cell>
          <cell r="C503" t="str">
            <v>JUANA BATISTA ALVAREZ</v>
          </cell>
          <cell r="D503">
            <v>413001013184</v>
          </cell>
          <cell r="E503" t="str">
            <v/>
          </cell>
          <cell r="F503">
            <v>413001013184</v>
          </cell>
          <cell r="G503" t="str">
            <v>2</v>
          </cell>
          <cell r="H503" t="str">
            <v>Conti</v>
          </cell>
        </row>
        <row r="504">
          <cell r="A504">
            <v>503</v>
          </cell>
          <cell r="B504">
            <v>503</v>
          </cell>
          <cell r="C504" t="str">
            <v>MANUEL AVENDAÑO MONTERO</v>
          </cell>
          <cell r="D504">
            <v>113001013814</v>
          </cell>
          <cell r="E504" t="str">
            <v>I</v>
          </cell>
          <cell r="F504">
            <v>113001013814</v>
          </cell>
          <cell r="G504" t="str">
            <v>1</v>
          </cell>
          <cell r="H504" t="str">
            <v>12</v>
          </cell>
        </row>
        <row r="505">
          <cell r="A505">
            <v>504</v>
          </cell>
          <cell r="B505">
            <v>504</v>
          </cell>
          <cell r="C505" t="str">
            <v>KETTY BARRIOS MARTIN</v>
          </cell>
          <cell r="D505">
            <v>313001013601</v>
          </cell>
          <cell r="E505" t="str">
            <v>C</v>
          </cell>
          <cell r="F505">
            <v>313001013601</v>
          </cell>
          <cell r="G505" t="str">
            <v>1</v>
          </cell>
          <cell r="H505" t="str">
            <v>2</v>
          </cell>
        </row>
        <row r="506">
          <cell r="A506">
            <v>505</v>
          </cell>
          <cell r="B506">
            <v>505</v>
          </cell>
          <cell r="C506" t="str">
            <v xml:space="preserve">JESUS ISAAC ESCOBAR ARTEAGA </v>
          </cell>
          <cell r="D506">
            <v>313001013163</v>
          </cell>
          <cell r="E506" t="str">
            <v>I</v>
          </cell>
          <cell r="F506">
            <v>313001013163</v>
          </cell>
          <cell r="G506" t="str">
            <v>1</v>
          </cell>
          <cell r="H506" t="str">
            <v>1</v>
          </cell>
        </row>
        <row r="507">
          <cell r="A507">
            <v>506</v>
          </cell>
          <cell r="B507">
            <v>506</v>
          </cell>
          <cell r="C507" t="str">
            <v>ALVARO LUIS TUÑON HERAS</v>
          </cell>
          <cell r="D507">
            <v>313001027351</v>
          </cell>
          <cell r="E507" t="str">
            <v>I</v>
          </cell>
          <cell r="F507">
            <v>313001027351</v>
          </cell>
          <cell r="G507" t="str">
            <v>1</v>
          </cell>
          <cell r="H507" t="str">
            <v>2</v>
          </cell>
        </row>
        <row r="508">
          <cell r="A508">
            <v>507</v>
          </cell>
          <cell r="B508">
            <v>507</v>
          </cell>
          <cell r="C508" t="str">
            <v>EDINSA MARIA CARRILLO PADILLA</v>
          </cell>
          <cell r="D508">
            <v>313001013619</v>
          </cell>
          <cell r="E508" t="str">
            <v>C</v>
          </cell>
          <cell r="F508">
            <v>313001013619</v>
          </cell>
          <cell r="G508" t="str">
            <v>1</v>
          </cell>
          <cell r="H508" t="str">
            <v>3</v>
          </cell>
        </row>
        <row r="509">
          <cell r="A509">
            <v>508</v>
          </cell>
          <cell r="B509">
            <v>508</v>
          </cell>
          <cell r="C509" t="str">
            <v>MANUEL BLANQUICETT</v>
          </cell>
          <cell r="D509">
            <v>313001013732</v>
          </cell>
          <cell r="E509" t="str">
            <v>C</v>
          </cell>
          <cell r="F509">
            <v>313001013732</v>
          </cell>
          <cell r="G509" t="str">
            <v>1</v>
          </cell>
          <cell r="H509" t="str">
            <v>6</v>
          </cell>
        </row>
        <row r="510">
          <cell r="A510">
            <v>509</v>
          </cell>
          <cell r="B510">
            <v>509</v>
          </cell>
          <cell r="C510" t="str">
            <v/>
          </cell>
          <cell r="E510" t="str">
            <v/>
          </cell>
          <cell r="F510">
            <v>313001012914</v>
          </cell>
          <cell r="G510" t="str">
            <v>1</v>
          </cell>
          <cell r="H510" t="str">
            <v>6</v>
          </cell>
        </row>
        <row r="511">
          <cell r="A511">
            <v>510</v>
          </cell>
          <cell r="B511">
            <v>510</v>
          </cell>
          <cell r="C511" t="str">
            <v>ELIZABETH PEREZ DE QUINTANA</v>
          </cell>
          <cell r="D511">
            <v>313001013741</v>
          </cell>
          <cell r="E511" t="str">
            <v/>
          </cell>
          <cell r="F511">
            <v>313001013741</v>
          </cell>
          <cell r="G511" t="str">
            <v>1</v>
          </cell>
          <cell r="H511" t="str">
            <v>6</v>
          </cell>
        </row>
        <row r="512">
          <cell r="A512">
            <v>511</v>
          </cell>
          <cell r="B512">
            <v>511</v>
          </cell>
          <cell r="C512" t="str">
            <v>LILIA MORENO PAJARO</v>
          </cell>
          <cell r="D512">
            <v>313001013996</v>
          </cell>
          <cell r="E512" t="str">
            <v>I</v>
          </cell>
          <cell r="F512">
            <v>313001013996</v>
          </cell>
          <cell r="G512" t="str">
            <v>1</v>
          </cell>
          <cell r="H512" t="str">
            <v>6</v>
          </cell>
        </row>
        <row r="513">
          <cell r="A513">
            <v>512</v>
          </cell>
          <cell r="B513">
            <v>512</v>
          </cell>
          <cell r="C513" t="str">
            <v>GLODYS TABOADA</v>
          </cell>
          <cell r="D513">
            <v>313001013759</v>
          </cell>
          <cell r="E513" t="str">
            <v/>
          </cell>
          <cell r="F513">
            <v>313001013759</v>
          </cell>
          <cell r="G513" t="str">
            <v>1</v>
          </cell>
          <cell r="H513" t="str">
            <v>8</v>
          </cell>
        </row>
        <row r="514">
          <cell r="A514">
            <v>513</v>
          </cell>
          <cell r="B514">
            <v>513</v>
          </cell>
          <cell r="C514" t="str">
            <v/>
          </cell>
          <cell r="E514" t="str">
            <v/>
          </cell>
          <cell r="F514">
            <v>51300130807</v>
          </cell>
          <cell r="G514" t="str">
            <v>1</v>
          </cell>
          <cell r="H514" t="str">
            <v>7</v>
          </cell>
        </row>
        <row r="515">
          <cell r="A515">
            <v>514</v>
          </cell>
          <cell r="B515">
            <v>514</v>
          </cell>
          <cell r="C515" t="str">
            <v>WILMER CABARCAS GARCIA</v>
          </cell>
          <cell r="D515">
            <v>313001013872</v>
          </cell>
          <cell r="E515" t="str">
            <v>C</v>
          </cell>
          <cell r="F515">
            <v>313001013872</v>
          </cell>
          <cell r="G515" t="str">
            <v>1</v>
          </cell>
          <cell r="H515" t="str">
            <v>7</v>
          </cell>
        </row>
        <row r="516">
          <cell r="A516">
            <v>515</v>
          </cell>
          <cell r="B516">
            <v>515</v>
          </cell>
          <cell r="C516" t="str">
            <v>FANNY POLO CAMACHO</v>
          </cell>
          <cell r="D516">
            <v>313001013848</v>
          </cell>
          <cell r="E516" t="str">
            <v>C</v>
          </cell>
          <cell r="F516">
            <v>313001013848</v>
          </cell>
          <cell r="G516" t="str">
            <v>1</v>
          </cell>
          <cell r="H516" t="str">
            <v>8</v>
          </cell>
        </row>
        <row r="517">
          <cell r="A517">
            <v>516</v>
          </cell>
          <cell r="B517">
            <v>516</v>
          </cell>
          <cell r="C517" t="str">
            <v/>
          </cell>
          <cell r="E517" t="str">
            <v/>
          </cell>
          <cell r="F517">
            <v>51300130909</v>
          </cell>
          <cell r="G517" t="str">
            <v>1</v>
          </cell>
          <cell r="H517" t="str">
            <v>9</v>
          </cell>
        </row>
        <row r="518">
          <cell r="A518">
            <v>517</v>
          </cell>
          <cell r="B518">
            <v>517</v>
          </cell>
          <cell r="C518" t="str">
            <v/>
          </cell>
          <cell r="E518" t="str">
            <v/>
          </cell>
          <cell r="F518">
            <v>51300131013</v>
          </cell>
          <cell r="G518" t="str">
            <v>1</v>
          </cell>
          <cell r="H518" t="str">
            <v>10</v>
          </cell>
        </row>
        <row r="519">
          <cell r="A519">
            <v>518</v>
          </cell>
          <cell r="B519">
            <v>518</v>
          </cell>
          <cell r="C519" t="str">
            <v>ESTELA GUTIERREZ GOMEZ</v>
          </cell>
          <cell r="D519">
            <v>313001013694</v>
          </cell>
          <cell r="E519" t="str">
            <v>C</v>
          </cell>
          <cell r="F519">
            <v>313001013694</v>
          </cell>
          <cell r="G519" t="str">
            <v>1</v>
          </cell>
          <cell r="H519" t="str">
            <v>10</v>
          </cell>
        </row>
        <row r="520">
          <cell r="A520">
            <v>519</v>
          </cell>
          <cell r="B520">
            <v>519</v>
          </cell>
          <cell r="C520" t="str">
            <v/>
          </cell>
          <cell r="E520" t="str">
            <v/>
          </cell>
          <cell r="F520">
            <v>51300131015</v>
          </cell>
          <cell r="G520" t="str">
            <v>1</v>
          </cell>
          <cell r="H520" t="str">
            <v>8</v>
          </cell>
        </row>
        <row r="521">
          <cell r="A521">
            <v>520</v>
          </cell>
          <cell r="B521">
            <v>520</v>
          </cell>
          <cell r="C521" t="str">
            <v>MARIA Y. BORJA CARO</v>
          </cell>
          <cell r="D521">
            <v>313001013708</v>
          </cell>
          <cell r="E521" t="str">
            <v/>
          </cell>
          <cell r="F521">
            <v>313001013708</v>
          </cell>
          <cell r="G521" t="str">
            <v>1</v>
          </cell>
          <cell r="H521" t="str">
            <v>7</v>
          </cell>
        </row>
        <row r="522">
          <cell r="A522">
            <v>521</v>
          </cell>
          <cell r="B522">
            <v>521</v>
          </cell>
          <cell r="C522" t="str">
            <v>IRIS BERMUDEZ R.</v>
          </cell>
          <cell r="D522">
            <v>313001013724</v>
          </cell>
          <cell r="E522" t="str">
            <v/>
          </cell>
          <cell r="F522">
            <v>313001013724</v>
          </cell>
          <cell r="G522" t="str">
            <v>1</v>
          </cell>
          <cell r="H522" t="str">
            <v>7</v>
          </cell>
        </row>
        <row r="523">
          <cell r="A523">
            <v>522</v>
          </cell>
          <cell r="B523">
            <v>522</v>
          </cell>
          <cell r="C523" t="str">
            <v>CLEMENTINA NIEVES</v>
          </cell>
          <cell r="D523">
            <v>313001013597</v>
          </cell>
          <cell r="E523" t="str">
            <v>C</v>
          </cell>
          <cell r="F523">
            <v>313001013597</v>
          </cell>
          <cell r="G523" t="str">
            <v>1</v>
          </cell>
          <cell r="H523" t="str">
            <v>10</v>
          </cell>
        </row>
        <row r="524">
          <cell r="A524">
            <v>523</v>
          </cell>
          <cell r="B524">
            <v>314</v>
          </cell>
          <cell r="C524" t="str">
            <v>ELVIA SUSANA GERMAN GERMAN</v>
          </cell>
          <cell r="D524">
            <v>313001006701</v>
          </cell>
          <cell r="E524" t="str">
            <v/>
          </cell>
          <cell r="F524">
            <v>531300112026</v>
          </cell>
          <cell r="G524" t="str">
            <v>1</v>
          </cell>
          <cell r="H524" t="str">
            <v>15</v>
          </cell>
        </row>
        <row r="525">
          <cell r="A525">
            <v>524</v>
          </cell>
          <cell r="B525">
            <v>524</v>
          </cell>
          <cell r="C525" t="str">
            <v>ELEIDES VILORIA VILLALBA</v>
          </cell>
          <cell r="D525">
            <v>313001013643</v>
          </cell>
          <cell r="E525" t="str">
            <v>C</v>
          </cell>
          <cell r="F525">
            <v>313001013643</v>
          </cell>
          <cell r="G525" t="str">
            <v>1</v>
          </cell>
          <cell r="H525" t="str">
            <v>14</v>
          </cell>
        </row>
        <row r="526">
          <cell r="A526">
            <v>525</v>
          </cell>
          <cell r="B526">
            <v>525</v>
          </cell>
          <cell r="C526" t="str">
            <v>CARINA CASTILLA CASTRO</v>
          </cell>
          <cell r="D526">
            <v>313001013627</v>
          </cell>
          <cell r="E526" t="str">
            <v>C</v>
          </cell>
          <cell r="F526">
            <v>313001013627</v>
          </cell>
          <cell r="G526" t="str">
            <v>1</v>
          </cell>
          <cell r="H526" t="str">
            <v>12</v>
          </cell>
        </row>
        <row r="527">
          <cell r="A527">
            <v>526</v>
          </cell>
          <cell r="B527">
            <v>526</v>
          </cell>
          <cell r="C527" t="str">
            <v>YOLEIDA BARRIOS GUARNIZO</v>
          </cell>
          <cell r="D527">
            <v>313001013651</v>
          </cell>
          <cell r="E527" t="str">
            <v>I</v>
          </cell>
          <cell r="F527">
            <v>313001013651</v>
          </cell>
          <cell r="G527" t="str">
            <v>1</v>
          </cell>
          <cell r="H527" t="str">
            <v>13</v>
          </cell>
        </row>
        <row r="528">
          <cell r="A528">
            <v>527</v>
          </cell>
          <cell r="B528">
            <v>527</v>
          </cell>
          <cell r="C528" t="str">
            <v>DARNELIS CERA RUIZ</v>
          </cell>
          <cell r="D528">
            <v>313001013678</v>
          </cell>
          <cell r="E528" t="str">
            <v>C</v>
          </cell>
          <cell r="F528">
            <v>313001013678</v>
          </cell>
          <cell r="G528" t="str">
            <v>1</v>
          </cell>
          <cell r="H528" t="str">
            <v>13</v>
          </cell>
        </row>
        <row r="529">
          <cell r="A529">
            <v>528</v>
          </cell>
          <cell r="B529">
            <v>528</v>
          </cell>
          <cell r="C529" t="str">
            <v>YADIRA REYES BALANTA</v>
          </cell>
          <cell r="D529">
            <v>313001013805</v>
          </cell>
          <cell r="E529" t="str">
            <v>C</v>
          </cell>
          <cell r="F529">
            <v>313001013805</v>
          </cell>
          <cell r="G529" t="str">
            <v>1</v>
          </cell>
          <cell r="H529" t="str">
            <v>14</v>
          </cell>
        </row>
        <row r="530">
          <cell r="A530">
            <v>529</v>
          </cell>
          <cell r="B530">
            <v>529</v>
          </cell>
          <cell r="C530" t="str">
            <v>DORYS CARO BUELVAS</v>
          </cell>
          <cell r="D530">
            <v>313001013791</v>
          </cell>
          <cell r="E530" t="str">
            <v>C</v>
          </cell>
          <cell r="F530">
            <v>313001013791</v>
          </cell>
          <cell r="G530" t="str">
            <v>1</v>
          </cell>
          <cell r="H530" t="str">
            <v>14</v>
          </cell>
        </row>
        <row r="531">
          <cell r="A531">
            <v>530</v>
          </cell>
          <cell r="B531">
            <v>530</v>
          </cell>
          <cell r="C531" t="str">
            <v>ALVARO ENRIQUE  MACHUCA OVIEDO</v>
          </cell>
          <cell r="D531">
            <v>313001013775</v>
          </cell>
          <cell r="E531" t="str">
            <v>C</v>
          </cell>
          <cell r="F531">
            <v>313001013775</v>
          </cell>
          <cell r="G531" t="str">
            <v>1</v>
          </cell>
          <cell r="H531" t="str">
            <v>14</v>
          </cell>
        </row>
        <row r="532">
          <cell r="A532">
            <v>531</v>
          </cell>
          <cell r="B532">
            <v>531</v>
          </cell>
          <cell r="C532" t="str">
            <v/>
          </cell>
          <cell r="E532" t="str">
            <v/>
          </cell>
          <cell r="F532">
            <v>51300131262</v>
          </cell>
          <cell r="G532" t="str">
            <v>1</v>
          </cell>
          <cell r="H532" t="str">
            <v>12</v>
          </cell>
        </row>
        <row r="533">
          <cell r="A533">
            <v>532</v>
          </cell>
          <cell r="B533">
            <v>532</v>
          </cell>
          <cell r="C533" t="str">
            <v>LERCIS IBAÑEZ R.</v>
          </cell>
          <cell r="D533">
            <v>313001027521</v>
          </cell>
          <cell r="E533" t="str">
            <v/>
          </cell>
          <cell r="F533">
            <v>313001027521</v>
          </cell>
          <cell r="G533" t="str">
            <v>1</v>
          </cell>
          <cell r="H533" t="str">
            <v>12</v>
          </cell>
        </row>
        <row r="534">
          <cell r="A534">
            <v>533</v>
          </cell>
          <cell r="B534">
            <v>533</v>
          </cell>
          <cell r="C534" t="str">
            <v/>
          </cell>
          <cell r="E534" t="str">
            <v/>
          </cell>
          <cell r="F534">
            <v>51300131362</v>
          </cell>
          <cell r="G534" t="str">
            <v>1</v>
          </cell>
          <cell r="H534" t="str">
            <v>13</v>
          </cell>
        </row>
        <row r="535">
          <cell r="A535">
            <v>534</v>
          </cell>
          <cell r="B535">
            <v>534</v>
          </cell>
          <cell r="C535" t="str">
            <v>ANA TERESA OROZCO DE SIERRA</v>
          </cell>
          <cell r="D535">
            <v>313001013937</v>
          </cell>
          <cell r="E535" t="str">
            <v>C</v>
          </cell>
          <cell r="F535">
            <v>313001013937</v>
          </cell>
          <cell r="G535" t="str">
            <v>1</v>
          </cell>
          <cell r="H535" t="str">
            <v>13</v>
          </cell>
        </row>
        <row r="536">
          <cell r="A536">
            <v>535</v>
          </cell>
          <cell r="B536">
            <v>535</v>
          </cell>
          <cell r="C536" t="str">
            <v/>
          </cell>
          <cell r="E536" t="str">
            <v/>
          </cell>
          <cell r="F536">
            <v>313001013911</v>
          </cell>
          <cell r="G536" t="str">
            <v>1</v>
          </cell>
          <cell r="H536" t="str">
            <v>13</v>
          </cell>
        </row>
        <row r="537">
          <cell r="A537">
            <v>536</v>
          </cell>
          <cell r="B537">
            <v>536</v>
          </cell>
          <cell r="C537" t="str">
            <v>NARLY VALENZUELA GARCIA</v>
          </cell>
          <cell r="D537">
            <v>313001013945</v>
          </cell>
          <cell r="E537" t="str">
            <v>C</v>
          </cell>
          <cell r="F537">
            <v>313001013945</v>
          </cell>
          <cell r="G537" t="str">
            <v>1</v>
          </cell>
          <cell r="H537" t="str">
            <v>14</v>
          </cell>
        </row>
        <row r="538">
          <cell r="A538">
            <v>537</v>
          </cell>
          <cell r="B538">
            <v>537</v>
          </cell>
          <cell r="C538" t="str">
            <v>ALTAIR PEREZ FRIAS</v>
          </cell>
          <cell r="D538">
            <v>313001013856</v>
          </cell>
          <cell r="E538" t="str">
            <v>C</v>
          </cell>
          <cell r="F538">
            <v>313001013856</v>
          </cell>
          <cell r="G538" t="str">
            <v>1</v>
          </cell>
          <cell r="H538" t="str">
            <v>14</v>
          </cell>
        </row>
        <row r="539">
          <cell r="A539">
            <v>538</v>
          </cell>
          <cell r="B539">
            <v>538</v>
          </cell>
          <cell r="C539" t="str">
            <v>RUTH RODRIGUEZ M.</v>
          </cell>
          <cell r="D539">
            <v>313001003869</v>
          </cell>
          <cell r="E539" t="str">
            <v/>
          </cell>
          <cell r="F539">
            <v>313001003869</v>
          </cell>
          <cell r="G539" t="str">
            <v>1</v>
          </cell>
          <cell r="H539" t="str">
            <v>1</v>
          </cell>
        </row>
        <row r="540">
          <cell r="A540">
            <v>539</v>
          </cell>
          <cell r="B540">
            <v>539</v>
          </cell>
          <cell r="C540" t="str">
            <v>SILVIA MORE P.</v>
          </cell>
          <cell r="D540">
            <v>313001013881</v>
          </cell>
          <cell r="E540" t="str">
            <v/>
          </cell>
          <cell r="F540">
            <v>313001013881</v>
          </cell>
          <cell r="G540" t="str">
            <v>1</v>
          </cell>
          <cell r="H540" t="str">
            <v>1</v>
          </cell>
        </row>
        <row r="541">
          <cell r="A541">
            <v>540</v>
          </cell>
          <cell r="B541">
            <v>314</v>
          </cell>
          <cell r="C541" t="str">
            <v>ELVIA SUSANA GERMAN GERMAN</v>
          </cell>
          <cell r="D541">
            <v>313001006701</v>
          </cell>
          <cell r="E541" t="str">
            <v/>
          </cell>
          <cell r="F541">
            <v>531300108024</v>
          </cell>
          <cell r="G541" t="str">
            <v>1</v>
          </cell>
          <cell r="H541" t="str">
            <v>7</v>
          </cell>
        </row>
        <row r="542">
          <cell r="A542">
            <v>541</v>
          </cell>
          <cell r="B542">
            <v>541</v>
          </cell>
          <cell r="C542" t="str">
            <v>ALIX MARIA PEREIRA</v>
          </cell>
          <cell r="D542">
            <v>313001013830</v>
          </cell>
          <cell r="E542" t="str">
            <v/>
          </cell>
          <cell r="F542">
            <v>313001013830</v>
          </cell>
          <cell r="G542" t="str">
            <v>1</v>
          </cell>
          <cell r="H542" t="str">
            <v>7</v>
          </cell>
        </row>
        <row r="543">
          <cell r="A543">
            <v>542</v>
          </cell>
          <cell r="B543">
            <v>542</v>
          </cell>
          <cell r="C543" t="str">
            <v/>
          </cell>
          <cell r="E543" t="str">
            <v/>
          </cell>
          <cell r="F543">
            <v>531300115027</v>
          </cell>
          <cell r="G543" t="str">
            <v>1</v>
          </cell>
          <cell r="H543" t="str">
            <v>15</v>
          </cell>
        </row>
        <row r="544">
          <cell r="A544">
            <v>543</v>
          </cell>
          <cell r="B544">
            <v>543</v>
          </cell>
          <cell r="C544" t="str">
            <v>HNA. ROSA ALBA NUÑEZ DIAZ</v>
          </cell>
          <cell r="D544">
            <v>313001013783</v>
          </cell>
          <cell r="E544" t="str">
            <v>I</v>
          </cell>
          <cell r="F544">
            <v>313001013783</v>
          </cell>
          <cell r="G544" t="str">
            <v>1</v>
          </cell>
          <cell r="H544" t="str">
            <v>14</v>
          </cell>
        </row>
        <row r="545">
          <cell r="A545">
            <v>544</v>
          </cell>
          <cell r="B545">
            <v>544</v>
          </cell>
          <cell r="C545" t="str">
            <v>ISABEL CRISTINA LARA OSPINO</v>
          </cell>
          <cell r="D545">
            <v>113001012583</v>
          </cell>
          <cell r="E545" t="str">
            <v>C</v>
          </cell>
          <cell r="F545">
            <v>113001012583</v>
          </cell>
          <cell r="G545" t="str">
            <v>1</v>
          </cell>
          <cell r="H545" t="str">
            <v>14</v>
          </cell>
        </row>
        <row r="546">
          <cell r="A546">
            <v>545</v>
          </cell>
          <cell r="B546">
            <v>545</v>
          </cell>
          <cell r="C546" t="str">
            <v>EMPERATRIZ BAHOQUE</v>
          </cell>
          <cell r="D546">
            <v>313001014011</v>
          </cell>
          <cell r="E546" t="str">
            <v>C</v>
          </cell>
          <cell r="F546">
            <v>313001014011</v>
          </cell>
          <cell r="G546" t="str">
            <v>1</v>
          </cell>
          <cell r="H546" t="str">
            <v>10</v>
          </cell>
        </row>
        <row r="547">
          <cell r="A547">
            <v>546</v>
          </cell>
          <cell r="B547">
            <v>546</v>
          </cell>
          <cell r="C547" t="str">
            <v/>
          </cell>
          <cell r="E547" t="str">
            <v/>
          </cell>
          <cell r="F547">
            <v>51300130969</v>
          </cell>
          <cell r="G547" t="str">
            <v>1</v>
          </cell>
          <cell r="H547" t="str">
            <v>9</v>
          </cell>
        </row>
        <row r="548">
          <cell r="A548">
            <v>547</v>
          </cell>
          <cell r="B548">
            <v>547</v>
          </cell>
          <cell r="C548" t="str">
            <v>EPIFANIA OVIEDO</v>
          </cell>
          <cell r="D548">
            <v>313001000606</v>
          </cell>
          <cell r="E548" t="str">
            <v/>
          </cell>
          <cell r="F548">
            <v>313001000606</v>
          </cell>
          <cell r="G548" t="str">
            <v>1</v>
          </cell>
          <cell r="H548" t="str">
            <v>1</v>
          </cell>
        </row>
        <row r="549">
          <cell r="A549">
            <v>548</v>
          </cell>
          <cell r="B549">
            <v>548</v>
          </cell>
          <cell r="C549" t="str">
            <v>BLANCA TORRES ALVEAR</v>
          </cell>
          <cell r="D549">
            <v>313001013988</v>
          </cell>
          <cell r="E549" t="str">
            <v/>
          </cell>
          <cell r="F549">
            <v>313001013988</v>
          </cell>
          <cell r="G549" t="str">
            <v>1</v>
          </cell>
          <cell r="H549" t="str">
            <v>13</v>
          </cell>
        </row>
        <row r="550">
          <cell r="A550">
            <v>549</v>
          </cell>
          <cell r="B550">
            <v>549</v>
          </cell>
          <cell r="C550" t="str">
            <v/>
          </cell>
          <cell r="E550" t="str">
            <v/>
          </cell>
          <cell r="F550">
            <v>531300104017</v>
          </cell>
          <cell r="G550" t="str">
            <v>1</v>
          </cell>
          <cell r="H550" t="str">
            <v>4</v>
          </cell>
        </row>
        <row r="551">
          <cell r="A551">
            <v>550</v>
          </cell>
          <cell r="B551">
            <v>550</v>
          </cell>
          <cell r="C551" t="str">
            <v>ELIDA SALGADO ZAPATEIRO</v>
          </cell>
          <cell r="D551">
            <v>313001013953</v>
          </cell>
          <cell r="E551" t="str">
            <v>C</v>
          </cell>
          <cell r="F551">
            <v>313001013953</v>
          </cell>
          <cell r="G551" t="str">
            <v>1</v>
          </cell>
          <cell r="H551" t="str">
            <v>3</v>
          </cell>
        </row>
        <row r="552">
          <cell r="A552">
            <v>551</v>
          </cell>
          <cell r="B552">
            <v>551</v>
          </cell>
          <cell r="C552" t="str">
            <v>ELIDA MAY M.</v>
          </cell>
          <cell r="D552">
            <v>313001013686</v>
          </cell>
          <cell r="E552" t="str">
            <v/>
          </cell>
          <cell r="F552">
            <v>313001013686</v>
          </cell>
          <cell r="G552" t="str">
            <v>1</v>
          </cell>
          <cell r="H552" t="str">
            <v>10</v>
          </cell>
        </row>
        <row r="553">
          <cell r="A553">
            <v>553</v>
          </cell>
          <cell r="B553">
            <v>553</v>
          </cell>
          <cell r="C553" t="str">
            <v>MARIA LINA VILLERO CHAVEZ</v>
          </cell>
          <cell r="D553">
            <v>313001027091</v>
          </cell>
          <cell r="E553" t="str">
            <v/>
          </cell>
          <cell r="F553">
            <v>313001027091</v>
          </cell>
          <cell r="G553" t="str">
            <v>1</v>
          </cell>
          <cell r="H553" t="str">
            <v>12</v>
          </cell>
        </row>
        <row r="554">
          <cell r="A554">
            <v>554</v>
          </cell>
          <cell r="B554">
            <v>554</v>
          </cell>
          <cell r="C554" t="str">
            <v>LUIS ANTONIO FERREIRA VIAÑA</v>
          </cell>
          <cell r="D554">
            <v>313001028322</v>
          </cell>
          <cell r="E554" t="str">
            <v>I</v>
          </cell>
          <cell r="F554">
            <v>313001028322</v>
          </cell>
          <cell r="G554" t="str">
            <v>1</v>
          </cell>
          <cell r="H554" t="str">
            <v>8</v>
          </cell>
        </row>
        <row r="555">
          <cell r="A555">
            <v>555</v>
          </cell>
          <cell r="B555">
            <v>555</v>
          </cell>
          <cell r="C555" t="str">
            <v>P- RAUL LOPEZ OBREGON</v>
          </cell>
          <cell r="D555">
            <v>313001028796</v>
          </cell>
          <cell r="E555" t="str">
            <v/>
          </cell>
          <cell r="F555">
            <v>313001028796</v>
          </cell>
          <cell r="G555" t="str">
            <v>1</v>
          </cell>
          <cell r="H555" t="str">
            <v>12</v>
          </cell>
        </row>
        <row r="556">
          <cell r="A556">
            <v>556</v>
          </cell>
          <cell r="B556">
            <v>556</v>
          </cell>
          <cell r="C556" t="str">
            <v>HNA MARIA MIRTA SILVA RUBIO</v>
          </cell>
          <cell r="D556">
            <v>313001027059</v>
          </cell>
          <cell r="E556" t="str">
            <v>I</v>
          </cell>
          <cell r="F556">
            <v>313001027059</v>
          </cell>
          <cell r="G556" t="str">
            <v>1</v>
          </cell>
          <cell r="H556" t="str">
            <v>14</v>
          </cell>
        </row>
        <row r="557">
          <cell r="A557">
            <v>557</v>
          </cell>
          <cell r="B557">
            <v>557</v>
          </cell>
          <cell r="C557" t="str">
            <v>NURIS TABORDA VENNER</v>
          </cell>
          <cell r="D557">
            <v>313001027067</v>
          </cell>
          <cell r="E557" t="str">
            <v>C</v>
          </cell>
          <cell r="F557">
            <v>313001027067</v>
          </cell>
          <cell r="G557" t="str">
            <v>1</v>
          </cell>
          <cell r="H557" t="str">
            <v>15</v>
          </cell>
        </row>
        <row r="558">
          <cell r="A558">
            <v>558</v>
          </cell>
          <cell r="B558">
            <v>558</v>
          </cell>
          <cell r="C558" t="str">
            <v>WALTER ANTONIO ANICHIARICO SANCHEZ</v>
          </cell>
          <cell r="D558">
            <v>313001027075</v>
          </cell>
          <cell r="E558" t="str">
            <v>I</v>
          </cell>
          <cell r="F558">
            <v>313001027075</v>
          </cell>
          <cell r="G558" t="str">
            <v>1</v>
          </cell>
          <cell r="H558" t="str">
            <v>14</v>
          </cell>
        </row>
        <row r="559">
          <cell r="A559">
            <v>559</v>
          </cell>
          <cell r="B559">
            <v>559</v>
          </cell>
          <cell r="C559" t="str">
            <v/>
          </cell>
          <cell r="E559" t="str">
            <v/>
          </cell>
          <cell r="F559">
            <v>531300115012</v>
          </cell>
          <cell r="G559" t="str">
            <v>1</v>
          </cell>
          <cell r="H559" t="str">
            <v>14</v>
          </cell>
        </row>
        <row r="560">
          <cell r="A560">
            <v>560</v>
          </cell>
          <cell r="B560">
            <v>560</v>
          </cell>
          <cell r="C560" t="str">
            <v>FIDEL FERNANDO ARRIETA DE ARCO</v>
          </cell>
          <cell r="D560">
            <v>313001007660</v>
          </cell>
          <cell r="E560" t="str">
            <v/>
          </cell>
          <cell r="F560">
            <v>313001007660</v>
          </cell>
          <cell r="G560" t="str">
            <v>1</v>
          </cell>
          <cell r="H560" t="str">
            <v>2</v>
          </cell>
        </row>
        <row r="561">
          <cell r="A561">
            <v>561</v>
          </cell>
          <cell r="B561">
            <v>561</v>
          </cell>
          <cell r="C561" t="str">
            <v>VICTOR HUGO CASTILLO FUENTES</v>
          </cell>
          <cell r="D561">
            <v>313001027164</v>
          </cell>
          <cell r="E561" t="str">
            <v>I</v>
          </cell>
          <cell r="F561">
            <v>313001027164</v>
          </cell>
          <cell r="G561" t="str">
            <v>1</v>
          </cell>
          <cell r="H561" t="str">
            <v>6</v>
          </cell>
        </row>
        <row r="562">
          <cell r="A562">
            <v>562</v>
          </cell>
          <cell r="B562">
            <v>562</v>
          </cell>
          <cell r="C562" t="str">
            <v>CANDELARIA BERMUDEZ</v>
          </cell>
          <cell r="D562">
            <v>313001013961</v>
          </cell>
          <cell r="E562" t="str">
            <v>C</v>
          </cell>
          <cell r="F562">
            <v>313001013961</v>
          </cell>
          <cell r="G562" t="str">
            <v>1</v>
          </cell>
          <cell r="H562" t="str">
            <v>4</v>
          </cell>
        </row>
        <row r="563">
          <cell r="A563">
            <v>563</v>
          </cell>
          <cell r="B563">
            <v>563</v>
          </cell>
          <cell r="C563" t="str">
            <v/>
          </cell>
          <cell r="E563" t="str">
            <v/>
          </cell>
          <cell r="F563">
            <v>313001027172</v>
          </cell>
          <cell r="G563" t="str">
            <v>1</v>
          </cell>
          <cell r="H563" t="str">
            <v>2</v>
          </cell>
        </row>
        <row r="564">
          <cell r="A564">
            <v>564</v>
          </cell>
          <cell r="B564">
            <v>564</v>
          </cell>
          <cell r="C564" t="str">
            <v>YENIS PENA MONTERO</v>
          </cell>
          <cell r="D564">
            <v>313001027113</v>
          </cell>
          <cell r="E564" t="str">
            <v>C</v>
          </cell>
          <cell r="F564">
            <v>313001027113</v>
          </cell>
          <cell r="G564" t="str">
            <v>1</v>
          </cell>
          <cell r="H564" t="str">
            <v>6</v>
          </cell>
        </row>
        <row r="565">
          <cell r="A565">
            <v>565</v>
          </cell>
          <cell r="B565">
            <v>565</v>
          </cell>
          <cell r="C565" t="str">
            <v>ZOBEIDA BLANCO</v>
          </cell>
          <cell r="D565">
            <v>313001027105</v>
          </cell>
          <cell r="E565" t="str">
            <v/>
          </cell>
          <cell r="F565">
            <v>313001027105</v>
          </cell>
          <cell r="G565" t="str">
            <v>1</v>
          </cell>
          <cell r="H565" t="str">
            <v>6</v>
          </cell>
        </row>
        <row r="566">
          <cell r="A566">
            <v>566</v>
          </cell>
          <cell r="B566">
            <v>566</v>
          </cell>
          <cell r="C566" t="str">
            <v>BLANCA ESTHER PORTILLA GARCIA</v>
          </cell>
          <cell r="D566">
            <v>313001027199</v>
          </cell>
          <cell r="E566" t="str">
            <v>I</v>
          </cell>
          <cell r="F566">
            <v>313001027199</v>
          </cell>
          <cell r="G566" t="str">
            <v>1</v>
          </cell>
          <cell r="H566" t="str">
            <v>14</v>
          </cell>
        </row>
        <row r="567">
          <cell r="A567">
            <v>567</v>
          </cell>
          <cell r="B567">
            <v>567</v>
          </cell>
          <cell r="C567" t="str">
            <v>ADELAIDA PALACIOS DURAN</v>
          </cell>
          <cell r="D567">
            <v>313001027202</v>
          </cell>
          <cell r="E567" t="str">
            <v>C</v>
          </cell>
          <cell r="F567">
            <v>313001027202</v>
          </cell>
          <cell r="G567" t="str">
            <v>1</v>
          </cell>
          <cell r="H567" t="str">
            <v>14</v>
          </cell>
        </row>
        <row r="568">
          <cell r="A568">
            <v>568</v>
          </cell>
          <cell r="B568">
            <v>568</v>
          </cell>
          <cell r="C568" t="str">
            <v>RAFAEL MOSQUERA</v>
          </cell>
          <cell r="D568">
            <v>313001027130</v>
          </cell>
          <cell r="E568" t="str">
            <v>I</v>
          </cell>
          <cell r="F568">
            <v>313001027130</v>
          </cell>
          <cell r="G568" t="str">
            <v>1</v>
          </cell>
          <cell r="H568" t="str">
            <v>6</v>
          </cell>
        </row>
        <row r="569">
          <cell r="A569">
            <v>569</v>
          </cell>
          <cell r="B569">
            <v>569</v>
          </cell>
          <cell r="C569" t="str">
            <v>MILENA CECILIA BOLAÑO</v>
          </cell>
          <cell r="D569">
            <v>413001027126</v>
          </cell>
          <cell r="E569" t="str">
            <v>C</v>
          </cell>
          <cell r="F569">
            <v>413001027126</v>
          </cell>
          <cell r="G569" t="str">
            <v>2</v>
          </cell>
          <cell r="H569" t="str">
            <v>Conti</v>
          </cell>
        </row>
        <row r="570">
          <cell r="A570">
            <v>570</v>
          </cell>
          <cell r="B570">
            <v>570</v>
          </cell>
          <cell r="C570" t="str">
            <v>ADALGIZA FRANCO ORTIZ</v>
          </cell>
          <cell r="D570">
            <v>313001027148</v>
          </cell>
          <cell r="E570" t="str">
            <v>C</v>
          </cell>
          <cell r="F570">
            <v>313001027148</v>
          </cell>
          <cell r="G570" t="str">
            <v>1</v>
          </cell>
          <cell r="H570" t="str">
            <v>7</v>
          </cell>
        </row>
        <row r="571">
          <cell r="A571">
            <v>571</v>
          </cell>
          <cell r="B571">
            <v>571</v>
          </cell>
          <cell r="C571" t="str">
            <v>OFELIA MARIA TUÑON BENZO</v>
          </cell>
          <cell r="D571">
            <v>313001027181</v>
          </cell>
          <cell r="E571" t="str">
            <v>C</v>
          </cell>
          <cell r="F571">
            <v>313001027181</v>
          </cell>
          <cell r="G571" t="str">
            <v>1</v>
          </cell>
          <cell r="H571" t="str">
            <v>12</v>
          </cell>
        </row>
        <row r="572">
          <cell r="A572">
            <v>572</v>
          </cell>
          <cell r="B572">
            <v>572</v>
          </cell>
          <cell r="C572" t="str">
            <v>VILMA ESPINOSA</v>
          </cell>
          <cell r="D572">
            <v>313001027326</v>
          </cell>
          <cell r="E572" t="str">
            <v/>
          </cell>
          <cell r="F572">
            <v>313001027326</v>
          </cell>
          <cell r="G572" t="str">
            <v>1</v>
          </cell>
          <cell r="H572" t="str">
            <v>1</v>
          </cell>
        </row>
        <row r="573">
          <cell r="A573">
            <v>573</v>
          </cell>
          <cell r="B573">
            <v>573</v>
          </cell>
          <cell r="C573" t="str">
            <v>MARIA SANCHEZ ALEMAN</v>
          </cell>
          <cell r="D573">
            <v>313001027229</v>
          </cell>
          <cell r="E573" t="str">
            <v>I</v>
          </cell>
          <cell r="F573">
            <v>313001027229</v>
          </cell>
          <cell r="G573" t="str">
            <v>1</v>
          </cell>
          <cell r="H573" t="str">
            <v>14</v>
          </cell>
        </row>
        <row r="574">
          <cell r="A574">
            <v>574</v>
          </cell>
          <cell r="B574">
            <v>574</v>
          </cell>
          <cell r="C574" t="str">
            <v>CECILIA DEL CARMEN ROMERO DE SUAREZ</v>
          </cell>
          <cell r="D574">
            <v>313001027237</v>
          </cell>
          <cell r="E574" t="str">
            <v>C</v>
          </cell>
          <cell r="F574">
            <v>313001027237</v>
          </cell>
          <cell r="G574" t="str">
            <v>1</v>
          </cell>
          <cell r="H574" t="str">
            <v>13</v>
          </cell>
        </row>
        <row r="575">
          <cell r="A575">
            <v>575</v>
          </cell>
          <cell r="B575">
            <v>575</v>
          </cell>
          <cell r="C575" t="str">
            <v>GUILLERMO DAMIAN BEDOYA NARVAEZ</v>
          </cell>
          <cell r="D575">
            <v>313001027245</v>
          </cell>
          <cell r="E575" t="str">
            <v>C</v>
          </cell>
          <cell r="F575">
            <v>313001027245</v>
          </cell>
          <cell r="G575" t="str">
            <v>1</v>
          </cell>
          <cell r="H575" t="str">
            <v>14</v>
          </cell>
        </row>
        <row r="576">
          <cell r="A576">
            <v>576</v>
          </cell>
          <cell r="B576">
            <v>576</v>
          </cell>
          <cell r="C576" t="str">
            <v>CLAUDIA MARTINEZ</v>
          </cell>
          <cell r="E576" t="str">
            <v/>
          </cell>
          <cell r="F576">
            <v>313001027504</v>
          </cell>
          <cell r="G576" t="str">
            <v>1</v>
          </cell>
          <cell r="H576" t="str">
            <v>13</v>
          </cell>
        </row>
        <row r="577">
          <cell r="A577">
            <v>577</v>
          </cell>
          <cell r="B577">
            <v>577</v>
          </cell>
          <cell r="C577" t="str">
            <v>LUIS DARWIN DIAZ MACIA</v>
          </cell>
          <cell r="D577">
            <v>313001027253</v>
          </cell>
          <cell r="E577" t="str">
            <v>I</v>
          </cell>
          <cell r="F577">
            <v>313001027253</v>
          </cell>
          <cell r="G577" t="str">
            <v>1</v>
          </cell>
          <cell r="H577" t="str">
            <v>14</v>
          </cell>
        </row>
        <row r="578">
          <cell r="A578">
            <v>578</v>
          </cell>
          <cell r="B578">
            <v>578</v>
          </cell>
          <cell r="C578" t="str">
            <v>BLANCA CELORIO VALENCIA</v>
          </cell>
          <cell r="D578">
            <v>313001027261</v>
          </cell>
          <cell r="E578" t="str">
            <v>C</v>
          </cell>
          <cell r="F578">
            <v>313001027261</v>
          </cell>
          <cell r="G578" t="str">
            <v>1</v>
          </cell>
          <cell r="H578" t="str">
            <v>11</v>
          </cell>
        </row>
        <row r="579">
          <cell r="A579">
            <v>579</v>
          </cell>
          <cell r="B579">
            <v>579</v>
          </cell>
          <cell r="C579" t="str">
            <v>EDITH MOSQUE POMBO</v>
          </cell>
          <cell r="D579">
            <v>313001027270</v>
          </cell>
          <cell r="E579" t="str">
            <v>C</v>
          </cell>
          <cell r="F579">
            <v>313001027270</v>
          </cell>
          <cell r="G579" t="str">
            <v>1</v>
          </cell>
          <cell r="H579" t="str">
            <v>14</v>
          </cell>
        </row>
        <row r="580">
          <cell r="A580">
            <v>580</v>
          </cell>
          <cell r="B580">
            <v>580</v>
          </cell>
          <cell r="C580" t="str">
            <v>CARLOS EDUARDO CASTRO SILVA</v>
          </cell>
          <cell r="D580">
            <v>313001027288</v>
          </cell>
          <cell r="E580" t="str">
            <v>C</v>
          </cell>
          <cell r="F580">
            <v>313001027288</v>
          </cell>
          <cell r="G580" t="str">
            <v>1</v>
          </cell>
          <cell r="H580" t="str">
            <v>14</v>
          </cell>
        </row>
        <row r="581">
          <cell r="A581">
            <v>581</v>
          </cell>
          <cell r="B581">
            <v>581</v>
          </cell>
          <cell r="C581" t="str">
            <v>FELICIANA BARRIOS TORRES</v>
          </cell>
          <cell r="D581">
            <v>313001028012</v>
          </cell>
          <cell r="E581" t="str">
            <v>C</v>
          </cell>
          <cell r="F581">
            <v>313001028012</v>
          </cell>
          <cell r="G581" t="str">
            <v>1</v>
          </cell>
          <cell r="H581" t="str">
            <v>12</v>
          </cell>
        </row>
        <row r="582">
          <cell r="A582">
            <v>582</v>
          </cell>
          <cell r="B582">
            <v>582</v>
          </cell>
          <cell r="C582" t="str">
            <v>LEYSI VILLERO ALVARADO</v>
          </cell>
          <cell r="D582">
            <v>313001027296</v>
          </cell>
          <cell r="E582" t="str">
            <v>C</v>
          </cell>
          <cell r="F582">
            <v>313001027296</v>
          </cell>
          <cell r="G582" t="str">
            <v>1</v>
          </cell>
          <cell r="H582" t="str">
            <v>12</v>
          </cell>
        </row>
        <row r="583">
          <cell r="A583">
            <v>583</v>
          </cell>
          <cell r="B583">
            <v>583</v>
          </cell>
          <cell r="C583" t="str">
            <v>ADA LUZ PEREZ</v>
          </cell>
          <cell r="E583" t="str">
            <v/>
          </cell>
          <cell r="F583">
            <v>313001027300</v>
          </cell>
          <cell r="G583" t="str">
            <v>1</v>
          </cell>
          <cell r="H583" t="str">
            <v>15</v>
          </cell>
        </row>
        <row r="584">
          <cell r="A584">
            <v>584</v>
          </cell>
          <cell r="B584">
            <v>584</v>
          </cell>
          <cell r="C584" t="str">
            <v>NELSY HOYOS MORELO</v>
          </cell>
          <cell r="D584">
            <v>313001027393</v>
          </cell>
          <cell r="E584" t="str">
            <v>C</v>
          </cell>
          <cell r="F584">
            <v>313001027393</v>
          </cell>
          <cell r="G584" t="str">
            <v>1</v>
          </cell>
          <cell r="H584" t="str">
            <v>3</v>
          </cell>
        </row>
        <row r="585">
          <cell r="A585">
            <v>586</v>
          </cell>
          <cell r="B585">
            <v>66</v>
          </cell>
          <cell r="C585" t="str">
            <v/>
          </cell>
          <cell r="D585">
            <v>113001001972</v>
          </cell>
          <cell r="E585" t="str">
            <v/>
          </cell>
          <cell r="F585">
            <v>313001027458</v>
          </cell>
          <cell r="G585" t="str">
            <v>1</v>
          </cell>
          <cell r="H585" t="str">
            <v>6</v>
          </cell>
        </row>
        <row r="586">
          <cell r="A586">
            <v>587</v>
          </cell>
          <cell r="B586">
            <v>587</v>
          </cell>
          <cell r="C586" t="str">
            <v/>
          </cell>
          <cell r="E586" t="str">
            <v/>
          </cell>
          <cell r="F586">
            <v>313001027466</v>
          </cell>
          <cell r="G586" t="str">
            <v>1</v>
          </cell>
          <cell r="H586" t="str">
            <v>6</v>
          </cell>
        </row>
        <row r="587">
          <cell r="A587">
            <v>588</v>
          </cell>
          <cell r="B587">
            <v>588</v>
          </cell>
          <cell r="C587" t="str">
            <v>BLAZ RAMOS</v>
          </cell>
          <cell r="D587">
            <v>313001027474</v>
          </cell>
          <cell r="E587" t="str">
            <v>I</v>
          </cell>
          <cell r="F587">
            <v>313001027474</v>
          </cell>
          <cell r="G587" t="str">
            <v>1</v>
          </cell>
          <cell r="H587" t="str">
            <v>6</v>
          </cell>
        </row>
        <row r="588">
          <cell r="A588">
            <v>589</v>
          </cell>
          <cell r="B588">
            <v>589</v>
          </cell>
          <cell r="C588" t="str">
            <v>VICTOR MORENO LUNA</v>
          </cell>
          <cell r="D588">
            <v>313001027482</v>
          </cell>
          <cell r="E588" t="str">
            <v/>
          </cell>
          <cell r="F588">
            <v>313001027482</v>
          </cell>
          <cell r="G588" t="str">
            <v>1</v>
          </cell>
          <cell r="H588" t="str">
            <v>10</v>
          </cell>
        </row>
        <row r="589">
          <cell r="A589">
            <v>590</v>
          </cell>
          <cell r="B589">
            <v>590</v>
          </cell>
          <cell r="C589" t="str">
            <v>BERTHA CONEO ALVAREZ</v>
          </cell>
          <cell r="D589">
            <v>313001027491</v>
          </cell>
          <cell r="E589" t="str">
            <v>C</v>
          </cell>
          <cell r="F589">
            <v>313001027491</v>
          </cell>
          <cell r="G589" t="str">
            <v>1</v>
          </cell>
          <cell r="H589" t="str">
            <v>6</v>
          </cell>
        </row>
        <row r="590">
          <cell r="A590">
            <v>591</v>
          </cell>
          <cell r="B590">
            <v>591</v>
          </cell>
          <cell r="C590" t="str">
            <v>FARYS FERNANDO RAMOS</v>
          </cell>
          <cell r="D590">
            <v>313001028639</v>
          </cell>
          <cell r="E590" t="str">
            <v>C</v>
          </cell>
          <cell r="F590">
            <v>313001028639</v>
          </cell>
          <cell r="G590" t="str">
            <v>1</v>
          </cell>
          <cell r="H590" t="str">
            <v>4</v>
          </cell>
        </row>
        <row r="591">
          <cell r="A591">
            <v>592</v>
          </cell>
          <cell r="B591">
            <v>592</v>
          </cell>
          <cell r="C591" t="str">
            <v>LUDYS JULIO ROMERO</v>
          </cell>
          <cell r="D591">
            <v>313001027440</v>
          </cell>
          <cell r="E591" t="str">
            <v>C</v>
          </cell>
          <cell r="F591">
            <v>313001027440</v>
          </cell>
          <cell r="G591" t="str">
            <v>1</v>
          </cell>
          <cell r="H591" t="str">
            <v>5</v>
          </cell>
        </row>
        <row r="592">
          <cell r="A592">
            <v>593</v>
          </cell>
          <cell r="B592">
            <v>593</v>
          </cell>
          <cell r="C592" t="str">
            <v>ADELAIDA PALACIOS</v>
          </cell>
          <cell r="D592">
            <v>313001027431</v>
          </cell>
          <cell r="E592" t="str">
            <v/>
          </cell>
          <cell r="F592">
            <v>313001027431</v>
          </cell>
          <cell r="G592" t="str">
            <v>1</v>
          </cell>
          <cell r="H592" t="str">
            <v>5</v>
          </cell>
        </row>
        <row r="593">
          <cell r="A593">
            <v>594</v>
          </cell>
          <cell r="B593">
            <v>594</v>
          </cell>
          <cell r="C593" t="str">
            <v>ELSA CUADRO S</v>
          </cell>
          <cell r="D593">
            <v>313001027369</v>
          </cell>
          <cell r="E593" t="str">
            <v>C</v>
          </cell>
          <cell r="F593">
            <v>313001027369</v>
          </cell>
          <cell r="G593" t="str">
            <v>1</v>
          </cell>
          <cell r="H593" t="str">
            <v>2</v>
          </cell>
        </row>
        <row r="594">
          <cell r="A594">
            <v>595</v>
          </cell>
          <cell r="B594">
            <v>595</v>
          </cell>
          <cell r="C594" t="str">
            <v>ZOILA GUILLERMINA MARTELO D ZAPATA</v>
          </cell>
          <cell r="D594">
            <v>313001027342</v>
          </cell>
          <cell r="E594" t="str">
            <v/>
          </cell>
          <cell r="F594">
            <v>313001027342</v>
          </cell>
          <cell r="G594" t="str">
            <v>1</v>
          </cell>
          <cell r="H594" t="str">
            <v>1</v>
          </cell>
        </row>
        <row r="595">
          <cell r="A595">
            <v>596</v>
          </cell>
          <cell r="B595">
            <v>596</v>
          </cell>
          <cell r="C595" t="str">
            <v>LORIS LEY ESCALANTE CORREA</v>
          </cell>
          <cell r="D595">
            <v>313001027377</v>
          </cell>
          <cell r="E595" t="str">
            <v>C</v>
          </cell>
          <cell r="F595">
            <v>313001027377</v>
          </cell>
          <cell r="G595" t="str">
            <v>1</v>
          </cell>
          <cell r="H595" t="str">
            <v>2</v>
          </cell>
        </row>
        <row r="596">
          <cell r="A596">
            <v>597</v>
          </cell>
          <cell r="B596">
            <v>597</v>
          </cell>
          <cell r="C596" t="str">
            <v>OLGA INES CASTA?EDA</v>
          </cell>
          <cell r="D596">
            <v>313001027385</v>
          </cell>
          <cell r="E596" t="str">
            <v/>
          </cell>
          <cell r="F596">
            <v>313001027385</v>
          </cell>
          <cell r="G596" t="str">
            <v>1</v>
          </cell>
          <cell r="H596" t="str">
            <v>7</v>
          </cell>
        </row>
        <row r="597">
          <cell r="A597">
            <v>598</v>
          </cell>
          <cell r="B597">
            <v>598</v>
          </cell>
          <cell r="C597" t="str">
            <v>MARISOL PALACIOS</v>
          </cell>
          <cell r="E597" t="str">
            <v/>
          </cell>
          <cell r="F597">
            <v>313001027423</v>
          </cell>
          <cell r="G597" t="str">
            <v>1</v>
          </cell>
          <cell r="H597" t="str">
            <v>5</v>
          </cell>
        </row>
        <row r="598">
          <cell r="A598">
            <v>599</v>
          </cell>
          <cell r="B598">
            <v>599</v>
          </cell>
          <cell r="C598" t="str">
            <v>JHON F. FUENTES CARABALLO</v>
          </cell>
          <cell r="D598">
            <v>313001027407</v>
          </cell>
          <cell r="E598" t="str">
            <v>C</v>
          </cell>
          <cell r="F598">
            <v>313001027407</v>
          </cell>
          <cell r="G598" t="str">
            <v>1</v>
          </cell>
          <cell r="H598" t="str">
            <v>4</v>
          </cell>
        </row>
        <row r="599">
          <cell r="A599">
            <v>600</v>
          </cell>
          <cell r="B599">
            <v>600</v>
          </cell>
          <cell r="C599" t="str">
            <v>ELENA ELIAS PINEDA</v>
          </cell>
          <cell r="D599">
            <v>313001027415</v>
          </cell>
          <cell r="E599" t="str">
            <v>C</v>
          </cell>
          <cell r="F599">
            <v>313001027415</v>
          </cell>
          <cell r="G599" t="str">
            <v>1</v>
          </cell>
          <cell r="H599" t="str">
            <v>4</v>
          </cell>
        </row>
        <row r="600">
          <cell r="A600">
            <v>601</v>
          </cell>
          <cell r="B600">
            <v>601</v>
          </cell>
          <cell r="C600" t="str">
            <v>MARIA EUGENIA HORTA</v>
          </cell>
          <cell r="D600">
            <v>313001028136</v>
          </cell>
          <cell r="E600" t="str">
            <v>C</v>
          </cell>
          <cell r="F600">
            <v>313001028136</v>
          </cell>
          <cell r="G600" t="str">
            <v>1</v>
          </cell>
          <cell r="H600" t="str">
            <v>2</v>
          </cell>
        </row>
        <row r="601">
          <cell r="A601">
            <v>602</v>
          </cell>
          <cell r="B601">
            <v>602</v>
          </cell>
          <cell r="C601" t="str">
            <v>AVIDIS JAVIER GARCIA BETTIN</v>
          </cell>
          <cell r="D601">
            <v>313001027539</v>
          </cell>
          <cell r="E601" t="str">
            <v>C</v>
          </cell>
          <cell r="F601">
            <v>313001027539</v>
          </cell>
          <cell r="G601" t="str">
            <v>1</v>
          </cell>
          <cell r="H601" t="str">
            <v>13</v>
          </cell>
        </row>
        <row r="602">
          <cell r="A602">
            <v>603</v>
          </cell>
          <cell r="B602">
            <v>603</v>
          </cell>
          <cell r="C602" t="str">
            <v>DIANA MARIA MU?OZ V.</v>
          </cell>
          <cell r="D602">
            <v>313001028306</v>
          </cell>
          <cell r="E602" t="str">
            <v/>
          </cell>
          <cell r="F602">
            <v>313001028306</v>
          </cell>
          <cell r="G602" t="str">
            <v>1</v>
          </cell>
          <cell r="H602" t="str">
            <v>9</v>
          </cell>
        </row>
        <row r="603">
          <cell r="A603">
            <v>604</v>
          </cell>
          <cell r="B603">
            <v>604</v>
          </cell>
          <cell r="C603" t="str">
            <v xml:space="preserve">CLAUDIA STELLA OSORIO BORDA </v>
          </cell>
          <cell r="D603">
            <v>313001027997</v>
          </cell>
          <cell r="E603" t="str">
            <v>I</v>
          </cell>
          <cell r="F603">
            <v>313001027997</v>
          </cell>
          <cell r="G603" t="str">
            <v>1</v>
          </cell>
          <cell r="H603" t="str">
            <v>11</v>
          </cell>
        </row>
        <row r="604">
          <cell r="A604">
            <v>605</v>
          </cell>
          <cell r="B604">
            <v>605</v>
          </cell>
          <cell r="C604" t="str">
            <v>MARYEM SANCHEZ DE ANGULO</v>
          </cell>
          <cell r="D604">
            <v>113001028483</v>
          </cell>
          <cell r="E604" t="str">
            <v>I</v>
          </cell>
          <cell r="F604">
            <v>113001028483</v>
          </cell>
          <cell r="G604" t="str">
            <v>1</v>
          </cell>
          <cell r="H604" t="str">
            <v>8</v>
          </cell>
        </row>
        <row r="605">
          <cell r="A605">
            <v>606</v>
          </cell>
          <cell r="B605">
            <v>606</v>
          </cell>
          <cell r="C605" t="str">
            <v>LEDDY DEL ROSARIO ZAPARDIEL HERRERA</v>
          </cell>
          <cell r="D605">
            <v>113001028469</v>
          </cell>
          <cell r="E605" t="str">
            <v>I</v>
          </cell>
          <cell r="F605">
            <v>113001028469</v>
          </cell>
          <cell r="G605" t="str">
            <v>1</v>
          </cell>
          <cell r="H605" t="str">
            <v>9</v>
          </cell>
        </row>
        <row r="606">
          <cell r="A606">
            <v>607</v>
          </cell>
          <cell r="B606">
            <v>607</v>
          </cell>
          <cell r="C606" t="str">
            <v>MANUELA PARDO VALDELAMAR</v>
          </cell>
          <cell r="D606">
            <v>313001028268</v>
          </cell>
          <cell r="E606" t="str">
            <v/>
          </cell>
          <cell r="F606">
            <v>313001028268</v>
          </cell>
          <cell r="G606" t="str">
            <v>1</v>
          </cell>
          <cell r="H606" t="str">
            <v>10</v>
          </cell>
        </row>
        <row r="607">
          <cell r="A607">
            <v>608</v>
          </cell>
          <cell r="B607">
            <v>608</v>
          </cell>
          <cell r="C607" t="str">
            <v>NELSON ENRIQUE ROMERO OSORIO</v>
          </cell>
          <cell r="D607">
            <v>313001028692</v>
          </cell>
          <cell r="E607" t="str">
            <v>C</v>
          </cell>
          <cell r="F607">
            <v>313001028692</v>
          </cell>
          <cell r="G607" t="str">
            <v>1</v>
          </cell>
          <cell r="H607" t="str">
            <v>14</v>
          </cell>
        </row>
        <row r="608">
          <cell r="A608">
            <v>609</v>
          </cell>
          <cell r="B608">
            <v>609</v>
          </cell>
          <cell r="C608" t="str">
            <v>EDITH MILENA MOSQUERA</v>
          </cell>
          <cell r="D608">
            <v>313001028004</v>
          </cell>
          <cell r="E608" t="str">
            <v>C</v>
          </cell>
          <cell r="F608">
            <v>313001028004</v>
          </cell>
          <cell r="G608" t="str">
            <v>1</v>
          </cell>
          <cell r="H608" t="str">
            <v>15</v>
          </cell>
        </row>
        <row r="609">
          <cell r="A609">
            <v>610</v>
          </cell>
          <cell r="B609">
            <v>610</v>
          </cell>
          <cell r="C609" t="str">
            <v>ARACELYS APARICIO RIOS</v>
          </cell>
          <cell r="D609">
            <v>313001028039</v>
          </cell>
          <cell r="E609" t="str">
            <v>C</v>
          </cell>
          <cell r="F609">
            <v>313001028039</v>
          </cell>
          <cell r="G609" t="str">
            <v>1</v>
          </cell>
          <cell r="H609" t="str">
            <v>12</v>
          </cell>
        </row>
        <row r="610">
          <cell r="A610">
            <v>611</v>
          </cell>
          <cell r="B610">
            <v>611</v>
          </cell>
          <cell r="C610" t="str">
            <v>JESUS RAFAEL CASTILLO GOMEZ</v>
          </cell>
          <cell r="D610">
            <v>313001028110</v>
          </cell>
          <cell r="E610" t="str">
            <v>C</v>
          </cell>
          <cell r="F610">
            <v>313001028110</v>
          </cell>
          <cell r="G610" t="str">
            <v>1</v>
          </cell>
          <cell r="H610" t="str">
            <v>13</v>
          </cell>
        </row>
        <row r="611">
          <cell r="A611">
            <v>612</v>
          </cell>
          <cell r="B611">
            <v>612</v>
          </cell>
          <cell r="C611" t="str">
            <v>CATHERINE JIMENEZ GONZALEZ</v>
          </cell>
          <cell r="D611">
            <v>313001028292</v>
          </cell>
          <cell r="E611" t="str">
            <v>C</v>
          </cell>
          <cell r="F611">
            <v>313001028292</v>
          </cell>
          <cell r="G611" t="str">
            <v>1</v>
          </cell>
          <cell r="H611" t="str">
            <v>7</v>
          </cell>
        </row>
        <row r="612">
          <cell r="A612">
            <v>613</v>
          </cell>
          <cell r="B612">
            <v>613</v>
          </cell>
          <cell r="C612" t="str">
            <v>FRANCISCA PATERNINA A.</v>
          </cell>
          <cell r="D612">
            <v>313001027971</v>
          </cell>
          <cell r="E612" t="str">
            <v/>
          </cell>
          <cell r="F612">
            <v>313001027971</v>
          </cell>
          <cell r="G612" t="str">
            <v>1</v>
          </cell>
          <cell r="H612" t="str">
            <v>11</v>
          </cell>
        </row>
        <row r="613">
          <cell r="A613">
            <v>614</v>
          </cell>
          <cell r="B613">
            <v>614</v>
          </cell>
          <cell r="C613" t="str">
            <v>DAVID MANOTAS PALMA</v>
          </cell>
          <cell r="D613">
            <v>313001028868</v>
          </cell>
          <cell r="E613" t="str">
            <v>I</v>
          </cell>
          <cell r="F613">
            <v>313001028868</v>
          </cell>
          <cell r="G613" t="str">
            <v>1</v>
          </cell>
          <cell r="H613" t="str">
            <v>5</v>
          </cell>
        </row>
        <row r="614">
          <cell r="A614">
            <v>615</v>
          </cell>
          <cell r="B614">
            <v>615</v>
          </cell>
          <cell r="C614" t="str">
            <v>CLARIVEL RUIZ</v>
          </cell>
          <cell r="D614">
            <v>313001028225</v>
          </cell>
          <cell r="E614" t="str">
            <v>C</v>
          </cell>
          <cell r="F614">
            <v>313001028225</v>
          </cell>
          <cell r="G614" t="str">
            <v>1</v>
          </cell>
          <cell r="H614" t="str">
            <v>6</v>
          </cell>
        </row>
        <row r="615">
          <cell r="A615">
            <v>616</v>
          </cell>
          <cell r="B615">
            <v>616</v>
          </cell>
          <cell r="C615" t="str">
            <v>BLADIMIR MATA</v>
          </cell>
          <cell r="D615">
            <v>313001028233</v>
          </cell>
          <cell r="E615" t="str">
            <v>C</v>
          </cell>
          <cell r="F615">
            <v>313001028233</v>
          </cell>
          <cell r="G615" t="str">
            <v>1</v>
          </cell>
          <cell r="H615" t="str">
            <v>6</v>
          </cell>
        </row>
        <row r="616">
          <cell r="A616">
            <v>617</v>
          </cell>
          <cell r="B616">
            <v>617</v>
          </cell>
          <cell r="C616" t="str">
            <v>EDITH MILENA MOSQUERA</v>
          </cell>
          <cell r="D616">
            <v>313001028080</v>
          </cell>
          <cell r="E616" t="str">
            <v/>
          </cell>
          <cell r="F616">
            <v>313001028080</v>
          </cell>
          <cell r="G616" t="str">
            <v>1</v>
          </cell>
          <cell r="H616" t="str">
            <v>15</v>
          </cell>
        </row>
        <row r="617">
          <cell r="A617">
            <v>618</v>
          </cell>
          <cell r="B617">
            <v>618</v>
          </cell>
          <cell r="C617" t="str">
            <v>KATIA LARA PORRAS</v>
          </cell>
          <cell r="D617">
            <v>313001028098</v>
          </cell>
          <cell r="E617" t="str">
            <v>C</v>
          </cell>
          <cell r="F617">
            <v>313001028098</v>
          </cell>
          <cell r="G617" t="str">
            <v>1</v>
          </cell>
          <cell r="H617" t="str">
            <v>12</v>
          </cell>
        </row>
        <row r="618">
          <cell r="A618">
            <v>619</v>
          </cell>
          <cell r="B618">
            <v>619</v>
          </cell>
          <cell r="C618" t="str">
            <v>JUAN AGUSTIN CUERO VILLAREAL</v>
          </cell>
          <cell r="D618">
            <v>313001028101</v>
          </cell>
          <cell r="E618" t="str">
            <v>C</v>
          </cell>
          <cell r="F618">
            <v>313001028101</v>
          </cell>
          <cell r="G618" t="str">
            <v>1</v>
          </cell>
          <cell r="H618" t="str">
            <v>14</v>
          </cell>
        </row>
        <row r="619">
          <cell r="A619">
            <v>620</v>
          </cell>
          <cell r="B619">
            <v>620</v>
          </cell>
          <cell r="C619" t="str">
            <v>ORFELINA MORALES FAJARDO</v>
          </cell>
          <cell r="D619">
            <v>313001028829</v>
          </cell>
          <cell r="E619" t="str">
            <v>I</v>
          </cell>
          <cell r="F619">
            <v>313001028829</v>
          </cell>
          <cell r="G619" t="str">
            <v>1</v>
          </cell>
          <cell r="H619" t="str">
            <v>13</v>
          </cell>
        </row>
        <row r="620">
          <cell r="A620">
            <v>621</v>
          </cell>
          <cell r="B620">
            <v>621</v>
          </cell>
          <cell r="C620" t="str">
            <v>VICTORIA GARCIA JIMENEZ</v>
          </cell>
          <cell r="D620">
            <v>313001028055</v>
          </cell>
          <cell r="E620" t="str">
            <v>C</v>
          </cell>
          <cell r="F620">
            <v>313001028055</v>
          </cell>
          <cell r="G620" t="str">
            <v>1</v>
          </cell>
          <cell r="H620" t="str">
            <v>13</v>
          </cell>
        </row>
        <row r="621">
          <cell r="A621">
            <v>622</v>
          </cell>
          <cell r="B621">
            <v>622</v>
          </cell>
          <cell r="C621" t="str">
            <v>JUANA MATILDE MEJIA FUENTES</v>
          </cell>
          <cell r="D621">
            <v>313001028021</v>
          </cell>
          <cell r="E621" t="str">
            <v>C</v>
          </cell>
          <cell r="F621">
            <v>313001028021</v>
          </cell>
          <cell r="G621" t="str">
            <v>1</v>
          </cell>
          <cell r="H621" t="str">
            <v>8</v>
          </cell>
        </row>
        <row r="622">
          <cell r="A622">
            <v>623</v>
          </cell>
          <cell r="B622">
            <v>623</v>
          </cell>
          <cell r="C622" t="str">
            <v>EMELDA BRU MORALES</v>
          </cell>
          <cell r="D622">
            <v>313001028047</v>
          </cell>
          <cell r="E622" t="str">
            <v>C</v>
          </cell>
          <cell r="F622">
            <v>313001028047</v>
          </cell>
          <cell r="G622" t="str">
            <v>1</v>
          </cell>
          <cell r="H622" t="str">
            <v>13</v>
          </cell>
        </row>
        <row r="623">
          <cell r="A623">
            <v>624</v>
          </cell>
          <cell r="B623">
            <v>624</v>
          </cell>
          <cell r="C623" t="str">
            <v>MARIA DEL C. SABALZA</v>
          </cell>
          <cell r="D623">
            <v>313001028063</v>
          </cell>
          <cell r="E623" t="str">
            <v/>
          </cell>
          <cell r="F623">
            <v>313001028063</v>
          </cell>
          <cell r="G623" t="str">
            <v>1</v>
          </cell>
          <cell r="H623" t="str">
            <v>14</v>
          </cell>
        </row>
        <row r="624">
          <cell r="A624">
            <v>625</v>
          </cell>
          <cell r="B624">
            <v>625</v>
          </cell>
          <cell r="C624" t="str">
            <v xml:space="preserve">Rosario Mojica Salinas </v>
          </cell>
          <cell r="D624">
            <v>313001013821</v>
          </cell>
          <cell r="E624" t="str">
            <v>I</v>
          </cell>
          <cell r="F624">
            <v>313001013821</v>
          </cell>
          <cell r="G624" t="str">
            <v>2</v>
          </cell>
          <cell r="H624" t="str">
            <v>1</v>
          </cell>
        </row>
        <row r="625">
          <cell r="A625">
            <v>626</v>
          </cell>
          <cell r="B625">
            <v>626</v>
          </cell>
          <cell r="C625" t="str">
            <v>ZORAIDA BARRIOS TEJEDA</v>
          </cell>
          <cell r="D625">
            <v>313001028741</v>
          </cell>
          <cell r="E625" t="str">
            <v>C</v>
          </cell>
          <cell r="F625">
            <v>313001028741</v>
          </cell>
          <cell r="G625" t="str">
            <v>1</v>
          </cell>
          <cell r="H625" t="str">
            <v>12</v>
          </cell>
        </row>
        <row r="626">
          <cell r="A626">
            <v>627</v>
          </cell>
          <cell r="B626">
            <v>627</v>
          </cell>
          <cell r="C626" t="str">
            <v>NIZA DEL C. SUAREZ</v>
          </cell>
          <cell r="D626">
            <v>313001027962</v>
          </cell>
          <cell r="E626" t="str">
            <v/>
          </cell>
          <cell r="F626">
            <v>313001027962</v>
          </cell>
          <cell r="G626" t="str">
            <v>1</v>
          </cell>
          <cell r="H626" t="str">
            <v>2</v>
          </cell>
        </row>
        <row r="627">
          <cell r="A627">
            <v>628</v>
          </cell>
          <cell r="B627">
            <v>628</v>
          </cell>
          <cell r="C627" t="str">
            <v>NANCY BALAGUERA</v>
          </cell>
          <cell r="D627">
            <v>313001028685</v>
          </cell>
          <cell r="E627" t="str">
            <v/>
          </cell>
          <cell r="F627">
            <v>313001028685</v>
          </cell>
          <cell r="G627" t="str">
            <v>1</v>
          </cell>
          <cell r="H627" t="str">
            <v>4</v>
          </cell>
        </row>
        <row r="628">
          <cell r="A628">
            <v>629</v>
          </cell>
          <cell r="B628">
            <v>629</v>
          </cell>
          <cell r="C628" t="str">
            <v>LIDIA DIAZ DE AVILA</v>
          </cell>
          <cell r="D628">
            <v>313001027989</v>
          </cell>
          <cell r="E628" t="str">
            <v>C</v>
          </cell>
          <cell r="F628">
            <v>313001027989</v>
          </cell>
          <cell r="G628" t="str">
            <v>1</v>
          </cell>
          <cell r="H628" t="str">
            <v>15</v>
          </cell>
        </row>
        <row r="629">
          <cell r="A629">
            <v>630</v>
          </cell>
          <cell r="B629">
            <v>630</v>
          </cell>
          <cell r="C629" t="str">
            <v>BETTY PINTO LEONES</v>
          </cell>
          <cell r="D629">
            <v>313001028789</v>
          </cell>
          <cell r="E629" t="str">
            <v>C</v>
          </cell>
          <cell r="F629">
            <v>313001028789</v>
          </cell>
          <cell r="G629" t="str">
            <v>1</v>
          </cell>
          <cell r="H629" t="str">
            <v>12</v>
          </cell>
        </row>
        <row r="630">
          <cell r="A630">
            <v>631</v>
          </cell>
          <cell r="B630">
            <v>631</v>
          </cell>
          <cell r="C630" t="str">
            <v>FALENA ACEVEDO JOHNSON</v>
          </cell>
          <cell r="D630">
            <v>313001028850</v>
          </cell>
          <cell r="E630" t="str">
            <v/>
          </cell>
          <cell r="F630">
            <v>313001028850</v>
          </cell>
          <cell r="G630" t="str">
            <v>1</v>
          </cell>
          <cell r="H630" t="str">
            <v>5</v>
          </cell>
        </row>
        <row r="631">
          <cell r="A631">
            <v>632</v>
          </cell>
          <cell r="B631">
            <v>632</v>
          </cell>
          <cell r="C631" t="str">
            <v>MERLY ARRIETA CASSARES</v>
          </cell>
          <cell r="D631">
            <v>313001028250</v>
          </cell>
          <cell r="E631" t="str">
            <v/>
          </cell>
          <cell r="F631">
            <v>313001028250</v>
          </cell>
          <cell r="G631" t="str">
            <v>1</v>
          </cell>
          <cell r="H631" t="str">
            <v>9</v>
          </cell>
        </row>
        <row r="632">
          <cell r="A632">
            <v>633</v>
          </cell>
          <cell r="B632">
            <v>633</v>
          </cell>
          <cell r="C632" t="str">
            <v>SANDOVAL PEÑATA ARIDES</v>
          </cell>
          <cell r="D632">
            <v>113001028919</v>
          </cell>
          <cell r="E632" t="str">
            <v>I</v>
          </cell>
          <cell r="F632">
            <v>113001028919</v>
          </cell>
          <cell r="G632" t="str">
            <v>1</v>
          </cell>
          <cell r="H632" t="str">
            <v>8</v>
          </cell>
        </row>
        <row r="633">
          <cell r="A633">
            <v>634</v>
          </cell>
          <cell r="B633">
            <v>68</v>
          </cell>
          <cell r="C633" t="str">
            <v/>
          </cell>
          <cell r="E633" t="str">
            <v/>
          </cell>
          <cell r="F633">
            <v>513001040903</v>
          </cell>
          <cell r="G633" t="str">
            <v>1</v>
          </cell>
          <cell r="H633" t="str">
            <v>8</v>
          </cell>
        </row>
        <row r="634">
          <cell r="A634">
            <v>635</v>
          </cell>
          <cell r="B634">
            <v>635</v>
          </cell>
          <cell r="C634" t="str">
            <v/>
          </cell>
          <cell r="D634">
            <v>513001040904</v>
          </cell>
          <cell r="E634" t="str">
            <v/>
          </cell>
          <cell r="F634">
            <v>513001040904</v>
          </cell>
          <cell r="G634" t="str">
            <v>1</v>
          </cell>
          <cell r="H634" t="str">
            <v>8</v>
          </cell>
        </row>
        <row r="635">
          <cell r="A635">
            <v>636</v>
          </cell>
          <cell r="B635">
            <v>636</v>
          </cell>
          <cell r="C635" t="str">
            <v>PADRE VICTOR MANUEL MUï¿½OZ MARIO</v>
          </cell>
          <cell r="D635">
            <v>113001028421</v>
          </cell>
          <cell r="E635" t="str">
            <v>I</v>
          </cell>
          <cell r="F635">
            <v>113001028421</v>
          </cell>
          <cell r="G635" t="str">
            <v>1</v>
          </cell>
          <cell r="H635" t="str">
            <v>6</v>
          </cell>
        </row>
        <row r="636">
          <cell r="A636">
            <v>637</v>
          </cell>
          <cell r="B636">
            <v>637</v>
          </cell>
          <cell r="C636" t="str">
            <v>LIDA ESTHER JIMENEZ URZOLA</v>
          </cell>
          <cell r="D636">
            <v>313001028875</v>
          </cell>
          <cell r="E636" t="str">
            <v>C</v>
          </cell>
          <cell r="F636">
            <v>313001028875</v>
          </cell>
          <cell r="G636" t="str">
            <v>1</v>
          </cell>
          <cell r="H636" t="str">
            <v>5</v>
          </cell>
        </row>
        <row r="637">
          <cell r="A637">
            <v>638</v>
          </cell>
          <cell r="B637">
            <v>638</v>
          </cell>
          <cell r="C637" t="str">
            <v>ANGELA PATRICIA CHACON</v>
          </cell>
          <cell r="D637">
            <v>313001028614</v>
          </cell>
          <cell r="E637" t="str">
            <v>C</v>
          </cell>
          <cell r="F637">
            <v>313001028614</v>
          </cell>
          <cell r="G637" t="str">
            <v>1</v>
          </cell>
          <cell r="H637" t="str">
            <v>5</v>
          </cell>
        </row>
        <row r="638">
          <cell r="A638">
            <v>639</v>
          </cell>
          <cell r="B638">
            <v>639</v>
          </cell>
          <cell r="C638" t="str">
            <v>ANA CRIZON BARRIOS</v>
          </cell>
          <cell r="D638">
            <v>313001028653</v>
          </cell>
          <cell r="E638" t="str">
            <v>C</v>
          </cell>
          <cell r="F638">
            <v>313001028653</v>
          </cell>
          <cell r="G638" t="str">
            <v>1</v>
          </cell>
          <cell r="H638" t="str">
            <v>6</v>
          </cell>
        </row>
        <row r="639">
          <cell r="A639">
            <v>640</v>
          </cell>
          <cell r="B639">
            <v>640</v>
          </cell>
          <cell r="C639" t="str">
            <v>EMIGDIO SUMOZA PEREZ</v>
          </cell>
          <cell r="D639">
            <v>313001028700</v>
          </cell>
          <cell r="E639" t="str">
            <v/>
          </cell>
          <cell r="F639">
            <v>313001028700</v>
          </cell>
          <cell r="G639" t="str">
            <v>1</v>
          </cell>
          <cell r="H639" t="str">
            <v>15</v>
          </cell>
        </row>
        <row r="640">
          <cell r="A640">
            <v>641</v>
          </cell>
          <cell r="B640">
            <v>641</v>
          </cell>
          <cell r="C640" t="str">
            <v>RAQUEL GUERRERO TORRES</v>
          </cell>
          <cell r="D640">
            <v>313001028771</v>
          </cell>
          <cell r="E640" t="str">
            <v>C</v>
          </cell>
          <cell r="F640">
            <v>313001028771</v>
          </cell>
          <cell r="G640" t="str">
            <v>1</v>
          </cell>
          <cell r="H640" t="str">
            <v>7</v>
          </cell>
        </row>
        <row r="641">
          <cell r="A641">
            <v>642</v>
          </cell>
          <cell r="B641">
            <v>642</v>
          </cell>
          <cell r="C641" t="str">
            <v>JACQUELINE OSORIO MERCADO</v>
          </cell>
          <cell r="D641">
            <v>313001028811</v>
          </cell>
          <cell r="E641" t="str">
            <v>C</v>
          </cell>
          <cell r="F641">
            <v>313001028811</v>
          </cell>
          <cell r="G641" t="str">
            <v>1</v>
          </cell>
          <cell r="H641" t="str">
            <v>13</v>
          </cell>
        </row>
        <row r="642">
          <cell r="A642">
            <v>643</v>
          </cell>
          <cell r="B642">
            <v>643</v>
          </cell>
          <cell r="C642" t="str">
            <v>JOSE ESCUDERO GUZMAN</v>
          </cell>
          <cell r="D642">
            <v>313001028969</v>
          </cell>
          <cell r="E642" t="str">
            <v>C</v>
          </cell>
          <cell r="F642">
            <v>313001028969</v>
          </cell>
          <cell r="G642" t="str">
            <v>1</v>
          </cell>
          <cell r="H642" t="str">
            <v>6</v>
          </cell>
        </row>
        <row r="643">
          <cell r="A643">
            <v>644</v>
          </cell>
          <cell r="B643">
            <v>644</v>
          </cell>
          <cell r="C643" t="str">
            <v>SARAY E PEREZ C</v>
          </cell>
          <cell r="D643">
            <v>313001028804</v>
          </cell>
          <cell r="E643" t="str">
            <v/>
          </cell>
          <cell r="F643">
            <v>313001028804</v>
          </cell>
          <cell r="G643" t="str">
            <v>1</v>
          </cell>
          <cell r="H643" t="str">
            <v>8</v>
          </cell>
        </row>
        <row r="644">
          <cell r="A644">
            <v>645</v>
          </cell>
          <cell r="B644">
            <v>645</v>
          </cell>
          <cell r="C644" t="str">
            <v>HILDA PEREZ USECHE</v>
          </cell>
          <cell r="D644">
            <v>313001028836</v>
          </cell>
          <cell r="E644" t="str">
            <v>C</v>
          </cell>
          <cell r="F644">
            <v>313001028836</v>
          </cell>
          <cell r="G644" t="str">
            <v>1</v>
          </cell>
          <cell r="H644" t="str">
            <v>3</v>
          </cell>
        </row>
        <row r="645">
          <cell r="A645">
            <v>646</v>
          </cell>
          <cell r="B645">
            <v>646</v>
          </cell>
          <cell r="C645" t="str">
            <v>ALIANA MARIA DORIA COGOLLO</v>
          </cell>
          <cell r="D645">
            <v>313001028621</v>
          </cell>
          <cell r="E645" t="str">
            <v/>
          </cell>
          <cell r="F645">
            <v>313001028621</v>
          </cell>
          <cell r="G645" t="str">
            <v>1</v>
          </cell>
          <cell r="H645" t="str">
            <v>4</v>
          </cell>
        </row>
        <row r="646">
          <cell r="A646">
            <v>647</v>
          </cell>
          <cell r="B646">
            <v>647</v>
          </cell>
          <cell r="C646" t="str">
            <v>OLGA L BERDUGO REALEZ</v>
          </cell>
          <cell r="D646">
            <v>313001028764</v>
          </cell>
          <cell r="E646" t="str">
            <v/>
          </cell>
          <cell r="F646">
            <v>313001028764</v>
          </cell>
          <cell r="G646" t="str">
            <v>1</v>
          </cell>
          <cell r="H646" t="str">
            <v>9</v>
          </cell>
        </row>
        <row r="647">
          <cell r="A647">
            <v>648</v>
          </cell>
          <cell r="B647">
            <v>648</v>
          </cell>
          <cell r="C647" t="str">
            <v>ALEXANDER GONZALEZ JULIO</v>
          </cell>
          <cell r="D647">
            <v>313001028599</v>
          </cell>
          <cell r="E647" t="str">
            <v/>
          </cell>
          <cell r="F647">
            <v>313001028599</v>
          </cell>
          <cell r="G647" t="str">
            <v>1</v>
          </cell>
          <cell r="H647" t="str">
            <v>6</v>
          </cell>
        </row>
        <row r="648">
          <cell r="A648">
            <v>649</v>
          </cell>
          <cell r="B648">
            <v>649</v>
          </cell>
          <cell r="C648" t="str">
            <v>MARIA COTTA ARRIETA</v>
          </cell>
          <cell r="D648">
            <v>313001028977</v>
          </cell>
          <cell r="E648" t="str">
            <v>C</v>
          </cell>
          <cell r="F648">
            <v>313001028977</v>
          </cell>
          <cell r="G648" t="str">
            <v>1</v>
          </cell>
          <cell r="H648" t="str">
            <v>5</v>
          </cell>
        </row>
        <row r="649">
          <cell r="A649">
            <v>650</v>
          </cell>
          <cell r="B649">
            <v>650</v>
          </cell>
          <cell r="C649" t="str">
            <v>LUZ ELENA CAMACHO</v>
          </cell>
          <cell r="D649">
            <v>313001028882</v>
          </cell>
          <cell r="E649" t="str">
            <v/>
          </cell>
          <cell r="F649">
            <v>313001028882</v>
          </cell>
          <cell r="G649" t="str">
            <v>1</v>
          </cell>
          <cell r="H649" t="str">
            <v>5</v>
          </cell>
        </row>
        <row r="650">
          <cell r="A650">
            <v>651</v>
          </cell>
          <cell r="B650">
            <v>651</v>
          </cell>
          <cell r="C650" t="str">
            <v>ZOBEIDA RIOS P</v>
          </cell>
          <cell r="D650">
            <v>313001028718</v>
          </cell>
          <cell r="E650" t="str">
            <v>C</v>
          </cell>
          <cell r="F650">
            <v>313001028718</v>
          </cell>
          <cell r="G650" t="str">
            <v>1</v>
          </cell>
          <cell r="H650" t="str">
            <v>9</v>
          </cell>
        </row>
        <row r="651">
          <cell r="A651">
            <v>652</v>
          </cell>
          <cell r="B651">
            <v>652</v>
          </cell>
          <cell r="C651" t="str">
            <v>YASMIRA MERCADO CRUZ</v>
          </cell>
          <cell r="D651">
            <v>313001028843</v>
          </cell>
          <cell r="E651" t="str">
            <v>C</v>
          </cell>
          <cell r="F651">
            <v>313001028843</v>
          </cell>
          <cell r="G651" t="str">
            <v>1</v>
          </cell>
          <cell r="H651" t="str">
            <v>5</v>
          </cell>
        </row>
        <row r="652">
          <cell r="A652">
            <v>653</v>
          </cell>
          <cell r="B652">
            <v>653</v>
          </cell>
          <cell r="C652" t="str">
            <v>GISELLE MARIA MEZA CAPDEVILLA</v>
          </cell>
          <cell r="D652">
            <v>313001007163</v>
          </cell>
          <cell r="E652" t="str">
            <v>C</v>
          </cell>
          <cell r="F652">
            <v>313001007163</v>
          </cell>
          <cell r="G652" t="str">
            <v>1</v>
          </cell>
          <cell r="H652" t="str">
            <v>3</v>
          </cell>
        </row>
        <row r="653">
          <cell r="A653">
            <v>654</v>
          </cell>
          <cell r="B653">
            <v>654</v>
          </cell>
          <cell r="C653" t="str">
            <v>GUILLERMO RAMIREZ BRIZNEDA</v>
          </cell>
          <cell r="D653">
            <v>313001028985</v>
          </cell>
          <cell r="E653" t="str">
            <v>I</v>
          </cell>
          <cell r="F653">
            <v>313001028985</v>
          </cell>
          <cell r="G653" t="str">
            <v>1</v>
          </cell>
          <cell r="H653" t="str">
            <v>6</v>
          </cell>
        </row>
        <row r="654">
          <cell r="A654">
            <v>655</v>
          </cell>
          <cell r="B654">
            <v>655</v>
          </cell>
          <cell r="C654" t="str">
            <v>ANA DEL ROSARIO CORREDOR MONTERROSA</v>
          </cell>
          <cell r="D654">
            <v>313001028891</v>
          </cell>
          <cell r="E654" t="str">
            <v>I</v>
          </cell>
          <cell r="F654">
            <v>313001028891</v>
          </cell>
          <cell r="G654" t="str">
            <v>1</v>
          </cell>
          <cell r="H654" t="str">
            <v>1</v>
          </cell>
        </row>
        <row r="655">
          <cell r="A655">
            <v>656</v>
          </cell>
          <cell r="B655">
            <v>656</v>
          </cell>
          <cell r="C655" t="str">
            <v>JAIZA ISABEL ANNICCHIARICO CARDENAS</v>
          </cell>
          <cell r="D655">
            <v>313001028314</v>
          </cell>
          <cell r="E655" t="str">
            <v>C</v>
          </cell>
          <cell r="F655">
            <v>313001028314</v>
          </cell>
          <cell r="G655" t="str">
            <v>1</v>
          </cell>
          <cell r="H655" t="str">
            <v>10</v>
          </cell>
        </row>
        <row r="656">
          <cell r="A656">
            <v>657</v>
          </cell>
          <cell r="B656">
            <v>657</v>
          </cell>
          <cell r="C656" t="str">
            <v>ORFELINA SANTOS</v>
          </cell>
          <cell r="D656">
            <v>313001028607</v>
          </cell>
          <cell r="E656" t="str">
            <v>C</v>
          </cell>
          <cell r="F656">
            <v>313001028607</v>
          </cell>
          <cell r="G656" t="str">
            <v>1</v>
          </cell>
          <cell r="H656" t="str">
            <v>5</v>
          </cell>
        </row>
        <row r="657">
          <cell r="A657">
            <v>658</v>
          </cell>
          <cell r="B657">
            <v>658</v>
          </cell>
          <cell r="C657" t="str">
            <v>BRUNILDA MARTINEZ SOTO</v>
          </cell>
          <cell r="D657">
            <v>313001028908</v>
          </cell>
          <cell r="E657" t="str">
            <v>C</v>
          </cell>
          <cell r="F657">
            <v>313001028908</v>
          </cell>
          <cell r="G657" t="str">
            <v>1</v>
          </cell>
          <cell r="H657" t="str">
            <v>13</v>
          </cell>
        </row>
        <row r="658">
          <cell r="A658">
            <v>659</v>
          </cell>
          <cell r="B658">
            <v>659</v>
          </cell>
          <cell r="C658" t="str">
            <v>GUALIS MARIA MARRUGO FRANCO</v>
          </cell>
          <cell r="D658">
            <v>313001028942</v>
          </cell>
          <cell r="E658" t="str">
            <v/>
          </cell>
          <cell r="F658">
            <v>313001028942</v>
          </cell>
          <cell r="G658" t="str">
            <v>1</v>
          </cell>
          <cell r="H658" t="str">
            <v>6</v>
          </cell>
        </row>
        <row r="659">
          <cell r="A659">
            <v>660</v>
          </cell>
          <cell r="B659">
            <v>660</v>
          </cell>
          <cell r="C659" t="str">
            <v>JANETH ALVAREZ FUENTES</v>
          </cell>
          <cell r="D659">
            <v>313001028951</v>
          </cell>
          <cell r="E659" t="str">
            <v/>
          </cell>
          <cell r="F659">
            <v>313001028951</v>
          </cell>
          <cell r="G659" t="str">
            <v>1</v>
          </cell>
          <cell r="H659" t="str">
            <v>13</v>
          </cell>
        </row>
        <row r="660">
          <cell r="A660">
            <v>661</v>
          </cell>
          <cell r="B660">
            <v>131</v>
          </cell>
          <cell r="C660" t="str">
            <v/>
          </cell>
          <cell r="D660">
            <v>113001007199</v>
          </cell>
          <cell r="E660" t="str">
            <v/>
          </cell>
          <cell r="F660">
            <v>113001028935</v>
          </cell>
          <cell r="G660" t="str">
            <v>1</v>
          </cell>
          <cell r="H660" t="str">
            <v>6</v>
          </cell>
        </row>
        <row r="661">
          <cell r="A661">
            <v>662</v>
          </cell>
          <cell r="B661">
            <v>662</v>
          </cell>
          <cell r="C661" t="str">
            <v>ALBERTO ARRIETA</v>
          </cell>
          <cell r="D661">
            <v>313001028993</v>
          </cell>
          <cell r="E661" t="str">
            <v>C</v>
          </cell>
          <cell r="F661">
            <v>313001028993</v>
          </cell>
          <cell r="G661" t="str">
            <v>1</v>
          </cell>
          <cell r="H661" t="str">
            <v>4</v>
          </cell>
        </row>
        <row r="662">
          <cell r="A662">
            <v>663</v>
          </cell>
          <cell r="B662">
            <v>663</v>
          </cell>
          <cell r="C662" t="str">
            <v>PBRO. LUIS CASTELLAR HERNANDEZ</v>
          </cell>
          <cell r="D662">
            <v>113001028927</v>
          </cell>
          <cell r="E662" t="str">
            <v>I</v>
          </cell>
          <cell r="F662">
            <v>113001028927</v>
          </cell>
          <cell r="G662" t="str">
            <v>1</v>
          </cell>
          <cell r="H662" t="str">
            <v>14</v>
          </cell>
        </row>
        <row r="663">
          <cell r="A663">
            <v>664</v>
          </cell>
          <cell r="B663">
            <v>664</v>
          </cell>
          <cell r="C663" t="str">
            <v>LUZ AIDA MARTINEZ P.</v>
          </cell>
          <cell r="D663">
            <v>313001029001</v>
          </cell>
          <cell r="E663" t="str">
            <v/>
          </cell>
          <cell r="F663">
            <v>313001029001</v>
          </cell>
          <cell r="G663" t="str">
            <v>1</v>
          </cell>
          <cell r="H663" t="str">
            <v>1</v>
          </cell>
        </row>
        <row r="664">
          <cell r="A664">
            <v>665</v>
          </cell>
          <cell r="B664">
            <v>665</v>
          </cell>
          <cell r="C664" t="str">
            <v>LILIANA LUGO FRIAS</v>
          </cell>
          <cell r="D664">
            <v>313001029019</v>
          </cell>
          <cell r="E664" t="str">
            <v/>
          </cell>
          <cell r="F664">
            <v>313001029019</v>
          </cell>
          <cell r="G664" t="str">
            <v>1</v>
          </cell>
          <cell r="H664" t="str">
            <v>12</v>
          </cell>
        </row>
        <row r="665">
          <cell r="A665">
            <v>666</v>
          </cell>
          <cell r="B665">
            <v>666</v>
          </cell>
          <cell r="C665" t="str">
            <v>CECILIA RICARDO JULIO</v>
          </cell>
          <cell r="D665">
            <v>313001029027</v>
          </cell>
          <cell r="E665" t="str">
            <v/>
          </cell>
          <cell r="F665">
            <v>313001029027</v>
          </cell>
          <cell r="G665" t="str">
            <v>1</v>
          </cell>
          <cell r="H665" t="str">
            <v>6</v>
          </cell>
        </row>
        <row r="666">
          <cell r="A666">
            <v>667</v>
          </cell>
          <cell r="B666">
            <v>667</v>
          </cell>
          <cell r="C666" t="str">
            <v>NELIS CARRANZA</v>
          </cell>
          <cell r="D666">
            <v>313001029035</v>
          </cell>
          <cell r="E666" t="str">
            <v>C</v>
          </cell>
          <cell r="F666">
            <v>313001029035</v>
          </cell>
          <cell r="G666" t="str">
            <v>1</v>
          </cell>
          <cell r="H666" t="str">
            <v>6</v>
          </cell>
        </row>
        <row r="667">
          <cell r="A667">
            <v>668</v>
          </cell>
          <cell r="B667">
            <v>668</v>
          </cell>
          <cell r="C667" t="str">
            <v>LUZ ELENA CAMACHO S</v>
          </cell>
          <cell r="D667">
            <v>313001029043</v>
          </cell>
          <cell r="E667" t="str">
            <v/>
          </cell>
          <cell r="F667">
            <v>313001029043</v>
          </cell>
          <cell r="G667" t="str">
            <v>1</v>
          </cell>
          <cell r="H667" t="str">
            <v>11</v>
          </cell>
        </row>
        <row r="668">
          <cell r="A668">
            <v>669</v>
          </cell>
          <cell r="B668">
            <v>669</v>
          </cell>
          <cell r="C668" t="str">
            <v>JAIME A. CARRANZA</v>
          </cell>
          <cell r="E668" t="str">
            <v/>
          </cell>
          <cell r="F668">
            <v>31300106008</v>
          </cell>
          <cell r="G668" t="str">
            <v>1</v>
          </cell>
          <cell r="H668" t="str">
            <v>12</v>
          </cell>
        </row>
        <row r="669">
          <cell r="A669">
            <v>670</v>
          </cell>
          <cell r="B669">
            <v>670</v>
          </cell>
          <cell r="C669" t="str">
            <v>ERCARNACION RACCINI</v>
          </cell>
          <cell r="D669">
            <v>31300113292</v>
          </cell>
          <cell r="E669" t="str">
            <v/>
          </cell>
          <cell r="F669">
            <v>31300113292</v>
          </cell>
          <cell r="G669" t="str">
            <v>1</v>
          </cell>
          <cell r="H669" t="str">
            <v>11</v>
          </cell>
        </row>
        <row r="670">
          <cell r="A670">
            <v>671</v>
          </cell>
          <cell r="B670">
            <v>671</v>
          </cell>
          <cell r="C670" t="str">
            <v xml:space="preserve">ESPERANZA LOPEZ </v>
          </cell>
          <cell r="E670" t="str">
            <v/>
          </cell>
          <cell r="F670">
            <v>31300113209</v>
          </cell>
          <cell r="G670" t="str">
            <v>1</v>
          </cell>
          <cell r="H670" t="str">
            <v>6</v>
          </cell>
        </row>
        <row r="671">
          <cell r="A671">
            <v>672</v>
          </cell>
          <cell r="B671">
            <v>672</v>
          </cell>
          <cell r="C671" t="str">
            <v>SILVIO C GUERRA JIMENEZ</v>
          </cell>
          <cell r="D671">
            <v>31300107756</v>
          </cell>
          <cell r="E671" t="str">
            <v/>
          </cell>
          <cell r="F671">
            <v>31300107756</v>
          </cell>
          <cell r="G671" t="str">
            <v>1</v>
          </cell>
          <cell r="H671" t="str">
            <v>1</v>
          </cell>
        </row>
        <row r="672">
          <cell r="A672">
            <v>673</v>
          </cell>
          <cell r="B672">
            <v>673</v>
          </cell>
          <cell r="C672" t="str">
            <v>ANTONIO SALADEN M</v>
          </cell>
          <cell r="D672">
            <v>31300113144</v>
          </cell>
          <cell r="E672" t="str">
            <v/>
          </cell>
          <cell r="F672">
            <v>31300113144</v>
          </cell>
          <cell r="G672" t="str">
            <v>1</v>
          </cell>
          <cell r="H672" t="str">
            <v>5</v>
          </cell>
        </row>
        <row r="673">
          <cell r="A673">
            <v>674</v>
          </cell>
          <cell r="B673">
            <v>674</v>
          </cell>
          <cell r="C673" t="str">
            <v>HERNANDO ZAMORA SANCHEZ</v>
          </cell>
          <cell r="D673">
            <v>31300107144</v>
          </cell>
          <cell r="E673" t="str">
            <v/>
          </cell>
          <cell r="F673">
            <v>31300107144</v>
          </cell>
          <cell r="G673" t="str">
            <v>1</v>
          </cell>
          <cell r="H673" t="str">
            <v>2</v>
          </cell>
        </row>
        <row r="674">
          <cell r="A674">
            <v>675</v>
          </cell>
          <cell r="B674">
            <v>675</v>
          </cell>
          <cell r="C674" t="str">
            <v>YANETH ROSA FRANCO DIAZ</v>
          </cell>
          <cell r="D674">
            <v>31300108752</v>
          </cell>
          <cell r="E674" t="str">
            <v/>
          </cell>
          <cell r="F674">
            <v>31300108752</v>
          </cell>
          <cell r="G674" t="str">
            <v>1</v>
          </cell>
          <cell r="H674" t="str">
            <v>8</v>
          </cell>
        </row>
        <row r="675">
          <cell r="A675">
            <v>676</v>
          </cell>
          <cell r="B675">
            <v>676</v>
          </cell>
          <cell r="C675" t="str">
            <v>LUIS RANGEL SEPULVEDA</v>
          </cell>
          <cell r="D675">
            <v>31300100646</v>
          </cell>
          <cell r="E675" t="str">
            <v/>
          </cell>
          <cell r="F675">
            <v>31300100646</v>
          </cell>
          <cell r="G675" t="str">
            <v>1</v>
          </cell>
          <cell r="H675" t="str">
            <v>1</v>
          </cell>
        </row>
        <row r="676">
          <cell r="A676">
            <v>677</v>
          </cell>
          <cell r="B676">
            <v>677</v>
          </cell>
          <cell r="C676" t="str">
            <v>CATALINA VERBEL REALES</v>
          </cell>
          <cell r="D676">
            <v>31300105214</v>
          </cell>
          <cell r="E676" t="str">
            <v/>
          </cell>
          <cell r="F676">
            <v>31300105214</v>
          </cell>
          <cell r="G676" t="str">
            <v>1</v>
          </cell>
          <cell r="H676" t="str">
            <v>8</v>
          </cell>
        </row>
        <row r="677">
          <cell r="A677">
            <v>678</v>
          </cell>
          <cell r="B677">
            <v>678</v>
          </cell>
          <cell r="C677" t="str">
            <v>ELVIRA CORREA DE CASTILLO</v>
          </cell>
          <cell r="D677">
            <v>31300107365</v>
          </cell>
          <cell r="E677" t="str">
            <v/>
          </cell>
          <cell r="F677">
            <v>31300107365</v>
          </cell>
          <cell r="G677" t="str">
            <v>1</v>
          </cell>
          <cell r="H677" t="str">
            <v>7</v>
          </cell>
        </row>
        <row r="678">
          <cell r="A678">
            <v>679</v>
          </cell>
          <cell r="B678">
            <v>679</v>
          </cell>
          <cell r="C678" t="str">
            <v>LUIS ARTURO BARBOZA</v>
          </cell>
          <cell r="D678">
            <v>31300101154</v>
          </cell>
          <cell r="E678" t="str">
            <v/>
          </cell>
          <cell r="F678">
            <v>31300101154</v>
          </cell>
          <cell r="G678" t="str">
            <v>1</v>
          </cell>
          <cell r="H678" t="str">
            <v>1</v>
          </cell>
        </row>
        <row r="679">
          <cell r="A679">
            <v>680</v>
          </cell>
          <cell r="B679">
            <v>680</v>
          </cell>
          <cell r="C679" t="str">
            <v>MAYTE  CANDELARIA GAVIRIA OSPINO</v>
          </cell>
          <cell r="D679">
            <v>313001063690</v>
          </cell>
          <cell r="E679" t="str">
            <v>C</v>
          </cell>
          <cell r="F679">
            <v>313001029256</v>
          </cell>
          <cell r="G679" t="str">
            <v>1</v>
          </cell>
          <cell r="H679" t="str">
            <v>2</v>
          </cell>
        </row>
        <row r="680">
          <cell r="A680">
            <v>681</v>
          </cell>
          <cell r="B680">
            <v>681</v>
          </cell>
          <cell r="C680" t="str">
            <v>LILI MARGOTH ACOSTA</v>
          </cell>
          <cell r="D680">
            <v>41300107506</v>
          </cell>
          <cell r="E680" t="str">
            <v/>
          </cell>
          <cell r="F680">
            <v>41300107506</v>
          </cell>
          <cell r="G680" t="str">
            <v>1</v>
          </cell>
          <cell r="H680" t="str">
            <v>10</v>
          </cell>
        </row>
        <row r="681">
          <cell r="A681">
            <v>682</v>
          </cell>
          <cell r="B681">
            <v>682</v>
          </cell>
          <cell r="C681" t="str">
            <v>YENIS GARRIDO M</v>
          </cell>
          <cell r="D681">
            <v>31300112903</v>
          </cell>
          <cell r="E681" t="str">
            <v/>
          </cell>
          <cell r="F681">
            <v>31300112903</v>
          </cell>
          <cell r="G681" t="str">
            <v>1</v>
          </cell>
          <cell r="H681" t="str">
            <v>8</v>
          </cell>
        </row>
        <row r="682">
          <cell r="A682">
            <v>683</v>
          </cell>
          <cell r="B682">
            <v>683</v>
          </cell>
          <cell r="C682" t="str">
            <v>YENEIMA PEREZ CUAN</v>
          </cell>
          <cell r="D682">
            <v>31300112989</v>
          </cell>
          <cell r="E682" t="str">
            <v/>
          </cell>
          <cell r="F682">
            <v>31300112989</v>
          </cell>
          <cell r="G682" t="str">
            <v>1</v>
          </cell>
          <cell r="H682" t="str">
            <v>3</v>
          </cell>
        </row>
        <row r="683">
          <cell r="A683">
            <v>684</v>
          </cell>
          <cell r="B683">
            <v>684</v>
          </cell>
          <cell r="C683" t="str">
            <v>LISSETTE OROZCO CASTRO</v>
          </cell>
          <cell r="D683">
            <v>31300101855</v>
          </cell>
          <cell r="E683" t="str">
            <v/>
          </cell>
          <cell r="F683">
            <v>31300101855</v>
          </cell>
          <cell r="G683" t="str">
            <v>1</v>
          </cell>
          <cell r="H683" t="str">
            <v>2</v>
          </cell>
        </row>
        <row r="684">
          <cell r="A684">
            <v>685</v>
          </cell>
          <cell r="B684">
            <v>685</v>
          </cell>
          <cell r="C684" t="str">
            <v>JOSE CASTRO GOMEZ</v>
          </cell>
          <cell r="D684">
            <v>11300112449</v>
          </cell>
          <cell r="E684" t="str">
            <v/>
          </cell>
          <cell r="F684">
            <v>11300112449</v>
          </cell>
          <cell r="G684" t="str">
            <v>1</v>
          </cell>
          <cell r="H684" t="str">
            <v>6</v>
          </cell>
        </row>
        <row r="685">
          <cell r="A685">
            <v>686</v>
          </cell>
          <cell r="B685">
            <v>686</v>
          </cell>
          <cell r="C685" t="str">
            <v>LIVYS CORONADO MARTINEZ</v>
          </cell>
          <cell r="D685">
            <v>51300130152</v>
          </cell>
          <cell r="E685" t="str">
            <v/>
          </cell>
          <cell r="F685">
            <v>51300130152</v>
          </cell>
          <cell r="G685" t="str">
            <v>1</v>
          </cell>
          <cell r="H685" t="str">
            <v>1</v>
          </cell>
        </row>
        <row r="686">
          <cell r="A686">
            <v>687</v>
          </cell>
          <cell r="B686">
            <v>687</v>
          </cell>
          <cell r="C686" t="str">
            <v>ZULLY DE POMBO</v>
          </cell>
          <cell r="D686">
            <v>51300130353</v>
          </cell>
          <cell r="E686" t="str">
            <v/>
          </cell>
          <cell r="F686">
            <v>51300130353</v>
          </cell>
          <cell r="G686" t="str">
            <v>1</v>
          </cell>
          <cell r="H686" t="str">
            <v>3</v>
          </cell>
        </row>
        <row r="687">
          <cell r="A687">
            <v>688</v>
          </cell>
          <cell r="B687">
            <v>688</v>
          </cell>
          <cell r="C687" t="str">
            <v>ASTRID GARCES MONTES</v>
          </cell>
          <cell r="D687">
            <v>51300130454</v>
          </cell>
          <cell r="E687" t="str">
            <v/>
          </cell>
          <cell r="F687">
            <v>51300130454</v>
          </cell>
          <cell r="G687" t="str">
            <v>1</v>
          </cell>
          <cell r="H687" t="str">
            <v>4</v>
          </cell>
        </row>
        <row r="688">
          <cell r="A688">
            <v>689</v>
          </cell>
          <cell r="B688">
            <v>689</v>
          </cell>
          <cell r="C688" t="str">
            <v>DORIS JARAMILLO ALZATE</v>
          </cell>
          <cell r="D688">
            <v>51300131255</v>
          </cell>
          <cell r="E688" t="str">
            <v/>
          </cell>
          <cell r="F688">
            <v>51300131255</v>
          </cell>
          <cell r="G688" t="str">
            <v>1</v>
          </cell>
          <cell r="H688" t="str">
            <v>12</v>
          </cell>
        </row>
        <row r="689">
          <cell r="A689">
            <v>690</v>
          </cell>
          <cell r="B689">
            <v>690</v>
          </cell>
          <cell r="C689" t="str">
            <v>ZULAY AGUILAR DURAN</v>
          </cell>
          <cell r="D689">
            <v>51300131456</v>
          </cell>
          <cell r="E689" t="str">
            <v/>
          </cell>
          <cell r="F689">
            <v>51300131456</v>
          </cell>
          <cell r="G689" t="str">
            <v>1</v>
          </cell>
          <cell r="H689" t="str">
            <v>14</v>
          </cell>
        </row>
        <row r="690">
          <cell r="A690">
            <v>691</v>
          </cell>
          <cell r="B690">
            <v>691</v>
          </cell>
          <cell r="C690" t="str">
            <v>YELENKA ALMANZA ARTUZ</v>
          </cell>
          <cell r="D690">
            <v>51300131557</v>
          </cell>
          <cell r="E690" t="str">
            <v/>
          </cell>
          <cell r="F690">
            <v>51300131557</v>
          </cell>
          <cell r="G690" t="str">
            <v>1</v>
          </cell>
          <cell r="H690" t="str">
            <v>15</v>
          </cell>
        </row>
        <row r="691">
          <cell r="A691">
            <v>692</v>
          </cell>
          <cell r="B691">
            <v>692</v>
          </cell>
          <cell r="C691" t="str">
            <v>WILLIAM COGOLLO ROCHA</v>
          </cell>
          <cell r="D691">
            <v>31300113560</v>
          </cell>
          <cell r="E691" t="str">
            <v/>
          </cell>
          <cell r="F691">
            <v>31300113560</v>
          </cell>
          <cell r="G691" t="str">
            <v>1</v>
          </cell>
          <cell r="H691" t="str">
            <v>2</v>
          </cell>
        </row>
        <row r="692">
          <cell r="A692">
            <v>693</v>
          </cell>
          <cell r="B692">
            <v>693</v>
          </cell>
          <cell r="C692" t="str">
            <v>ELENA PADILLA H</v>
          </cell>
          <cell r="D692">
            <v>31300106881</v>
          </cell>
          <cell r="E692" t="str">
            <v/>
          </cell>
          <cell r="F692">
            <v>31300106881</v>
          </cell>
          <cell r="G692" t="str">
            <v>1</v>
          </cell>
          <cell r="H692" t="str">
            <v>10</v>
          </cell>
        </row>
        <row r="693">
          <cell r="A693">
            <v>694</v>
          </cell>
          <cell r="B693">
            <v>694</v>
          </cell>
          <cell r="C693" t="str">
            <v>MILDRED DONADO D</v>
          </cell>
          <cell r="D693">
            <v>51300131359</v>
          </cell>
          <cell r="E693" t="str">
            <v/>
          </cell>
          <cell r="F693">
            <v>51300131359</v>
          </cell>
          <cell r="G693" t="str">
            <v>1</v>
          </cell>
          <cell r="H693" t="str">
            <v>13</v>
          </cell>
        </row>
        <row r="694">
          <cell r="A694">
            <v>695</v>
          </cell>
          <cell r="B694">
            <v>695</v>
          </cell>
          <cell r="C694" t="str">
            <v>MARIA ISABEL NAVAS DE NAVARRO</v>
          </cell>
          <cell r="D694">
            <v>11300102893</v>
          </cell>
          <cell r="E694" t="str">
            <v/>
          </cell>
          <cell r="F694">
            <v>11300102893</v>
          </cell>
          <cell r="G694" t="str">
            <v>1</v>
          </cell>
          <cell r="H694" t="str">
            <v>10</v>
          </cell>
        </row>
        <row r="695">
          <cell r="A695">
            <v>696</v>
          </cell>
          <cell r="B695">
            <v>696</v>
          </cell>
          <cell r="C695" t="str">
            <v>TERESA CEDIEL SILVA.</v>
          </cell>
          <cell r="D695">
            <v>11300113151</v>
          </cell>
          <cell r="E695" t="str">
            <v/>
          </cell>
          <cell r="F695">
            <v>11300113151</v>
          </cell>
          <cell r="G695" t="str">
            <v>1</v>
          </cell>
          <cell r="H695" t="str">
            <v>14</v>
          </cell>
        </row>
        <row r="696">
          <cell r="A696">
            <v>697</v>
          </cell>
          <cell r="B696">
            <v>697</v>
          </cell>
          <cell r="C696" t="str">
            <v>JOSE L. LOPEZ O.</v>
          </cell>
          <cell r="D696">
            <v>31300102002</v>
          </cell>
          <cell r="E696" t="str">
            <v/>
          </cell>
          <cell r="F696">
            <v>31300102002</v>
          </cell>
          <cell r="G696" t="str">
            <v>1</v>
          </cell>
          <cell r="H696" t="str">
            <v>5</v>
          </cell>
        </row>
        <row r="697">
          <cell r="A697">
            <v>698</v>
          </cell>
          <cell r="B697">
            <v>698</v>
          </cell>
          <cell r="C697" t="str">
            <v>WILLIAM COGOLLO ROCHA</v>
          </cell>
          <cell r="D697">
            <v>31300103262</v>
          </cell>
          <cell r="E697" t="str">
            <v/>
          </cell>
          <cell r="F697">
            <v>31300103262</v>
          </cell>
          <cell r="G697" t="str">
            <v>1</v>
          </cell>
          <cell r="H697" t="str">
            <v>2</v>
          </cell>
        </row>
        <row r="698">
          <cell r="A698">
            <v>699</v>
          </cell>
          <cell r="B698">
            <v>699</v>
          </cell>
          <cell r="C698" t="str">
            <v>HNA. ELENA ARROOYAVE LOPERA</v>
          </cell>
          <cell r="D698">
            <v>31300106032</v>
          </cell>
          <cell r="E698" t="str">
            <v/>
          </cell>
          <cell r="F698">
            <v>31300106032</v>
          </cell>
          <cell r="G698" t="str">
            <v>1</v>
          </cell>
          <cell r="H698" t="str">
            <v>1</v>
          </cell>
        </row>
        <row r="699">
          <cell r="A699">
            <v>700</v>
          </cell>
          <cell r="B699">
            <v>700</v>
          </cell>
          <cell r="C699" t="str">
            <v>JAVIER JULIO PEREZ</v>
          </cell>
          <cell r="D699">
            <v>31300106610</v>
          </cell>
          <cell r="E699" t="str">
            <v/>
          </cell>
          <cell r="F699">
            <v>31300106610</v>
          </cell>
          <cell r="G699" t="str">
            <v>1</v>
          </cell>
          <cell r="H699" t="str">
            <v>1</v>
          </cell>
        </row>
        <row r="700">
          <cell r="A700">
            <v>701</v>
          </cell>
          <cell r="B700">
            <v>701</v>
          </cell>
          <cell r="C700" t="str">
            <v>LILY MARGOTH ACOSTA CERVANTES</v>
          </cell>
          <cell r="D700">
            <v>31300107519</v>
          </cell>
          <cell r="E700" t="str">
            <v/>
          </cell>
          <cell r="F700">
            <v>31300107519</v>
          </cell>
          <cell r="G700" t="str">
            <v>1</v>
          </cell>
          <cell r="H700" t="str">
            <v>10</v>
          </cell>
        </row>
        <row r="701">
          <cell r="A701">
            <v>702</v>
          </cell>
          <cell r="B701">
            <v>702</v>
          </cell>
          <cell r="C701" t="str">
            <v>ISRAEL DIAZ A.</v>
          </cell>
          <cell r="D701">
            <v>31300108345</v>
          </cell>
          <cell r="E701" t="str">
            <v/>
          </cell>
          <cell r="F701">
            <v>31300108345</v>
          </cell>
          <cell r="G701" t="str">
            <v>1</v>
          </cell>
          <cell r="H701" t="str">
            <v>3</v>
          </cell>
        </row>
        <row r="702">
          <cell r="A702">
            <v>703</v>
          </cell>
          <cell r="B702">
            <v>703</v>
          </cell>
          <cell r="C702" t="str">
            <v>ARTURO GARCIA ARRIETA</v>
          </cell>
          <cell r="D702">
            <v>31300108442</v>
          </cell>
          <cell r="E702" t="str">
            <v/>
          </cell>
          <cell r="F702">
            <v>31300108442</v>
          </cell>
          <cell r="G702" t="str">
            <v>1</v>
          </cell>
          <cell r="H702" t="str">
            <v>1</v>
          </cell>
        </row>
        <row r="703">
          <cell r="A703">
            <v>704</v>
          </cell>
          <cell r="B703">
            <v>704</v>
          </cell>
          <cell r="C703" t="str">
            <v>OSCAR ARENAS M.</v>
          </cell>
          <cell r="D703">
            <v>31300108591</v>
          </cell>
          <cell r="E703" t="str">
            <v/>
          </cell>
          <cell r="F703">
            <v>31300108591</v>
          </cell>
          <cell r="G703" t="str">
            <v>1</v>
          </cell>
          <cell r="H703" t="str">
            <v>6</v>
          </cell>
        </row>
        <row r="704">
          <cell r="A704">
            <v>705</v>
          </cell>
          <cell r="B704">
            <v>705</v>
          </cell>
          <cell r="C704" t="str">
            <v>RITA MIRANDA V.</v>
          </cell>
          <cell r="D704">
            <v>31300108698</v>
          </cell>
          <cell r="E704" t="str">
            <v/>
          </cell>
          <cell r="F704">
            <v>31300108698</v>
          </cell>
          <cell r="G704" t="str">
            <v>1</v>
          </cell>
          <cell r="H704" t="str">
            <v>11</v>
          </cell>
        </row>
        <row r="705">
          <cell r="A705">
            <v>706</v>
          </cell>
          <cell r="B705">
            <v>706</v>
          </cell>
          <cell r="C705" t="str">
            <v>VILMA  BERNARDA GONZALEZ VASQUEZ</v>
          </cell>
          <cell r="D705">
            <v>313001008712</v>
          </cell>
          <cell r="E705" t="str">
            <v/>
          </cell>
          <cell r="F705">
            <v>313001008712</v>
          </cell>
          <cell r="G705" t="str">
            <v>1</v>
          </cell>
          <cell r="H705" t="str">
            <v>14</v>
          </cell>
        </row>
        <row r="706">
          <cell r="A706">
            <v>707</v>
          </cell>
          <cell r="B706">
            <v>707</v>
          </cell>
          <cell r="C706" t="str">
            <v>ROSI E MORALES</v>
          </cell>
          <cell r="D706">
            <v>31300108787</v>
          </cell>
          <cell r="E706" t="str">
            <v/>
          </cell>
          <cell r="F706">
            <v>31300108787</v>
          </cell>
          <cell r="G706" t="str">
            <v>1</v>
          </cell>
          <cell r="H706" t="str">
            <v>2</v>
          </cell>
        </row>
        <row r="707">
          <cell r="A707">
            <v>708</v>
          </cell>
          <cell r="B707">
            <v>708</v>
          </cell>
          <cell r="C707" t="str">
            <v>GLORIA PIZZA BARRIOS</v>
          </cell>
          <cell r="D707">
            <v>31300108884</v>
          </cell>
          <cell r="E707" t="str">
            <v/>
          </cell>
          <cell r="F707">
            <v>31300108884</v>
          </cell>
          <cell r="G707" t="str">
            <v>1</v>
          </cell>
          <cell r="H707" t="str">
            <v>1</v>
          </cell>
        </row>
        <row r="708">
          <cell r="A708">
            <v>709</v>
          </cell>
          <cell r="B708">
            <v>709</v>
          </cell>
          <cell r="C708" t="str">
            <v>MARITZA HERRERA LADEUT</v>
          </cell>
          <cell r="D708">
            <v>31300108906</v>
          </cell>
          <cell r="E708" t="str">
            <v/>
          </cell>
          <cell r="F708">
            <v>31300108906</v>
          </cell>
          <cell r="G708" t="str">
            <v>1</v>
          </cell>
          <cell r="H708" t="str">
            <v>8</v>
          </cell>
        </row>
        <row r="709">
          <cell r="A709">
            <v>710</v>
          </cell>
          <cell r="B709">
            <v>710</v>
          </cell>
          <cell r="C709" t="str">
            <v>ESTELA B. DE PEREZ</v>
          </cell>
          <cell r="D709">
            <v>31300109384</v>
          </cell>
          <cell r="E709" t="str">
            <v/>
          </cell>
          <cell r="F709">
            <v>31300109384</v>
          </cell>
          <cell r="G709" t="str">
            <v>1</v>
          </cell>
          <cell r="H709" t="str">
            <v>12</v>
          </cell>
        </row>
        <row r="710">
          <cell r="A710">
            <v>711</v>
          </cell>
          <cell r="B710">
            <v>711</v>
          </cell>
          <cell r="C710" t="str">
            <v>CONCEPCION GONZALEZ</v>
          </cell>
          <cell r="D710">
            <v>31300109422</v>
          </cell>
          <cell r="E710" t="str">
            <v/>
          </cell>
          <cell r="F710">
            <v>31300109422</v>
          </cell>
          <cell r="G710" t="str">
            <v>1</v>
          </cell>
          <cell r="H710" t="str">
            <v>10</v>
          </cell>
        </row>
        <row r="711">
          <cell r="A711">
            <v>712</v>
          </cell>
          <cell r="B711">
            <v>712</v>
          </cell>
          <cell r="C711" t="str">
            <v>IRMA BRADFORD F.</v>
          </cell>
          <cell r="D711">
            <v>31300112563</v>
          </cell>
          <cell r="E711" t="str">
            <v/>
          </cell>
          <cell r="F711">
            <v>31300112563</v>
          </cell>
          <cell r="G711" t="str">
            <v>1</v>
          </cell>
          <cell r="H711" t="str">
            <v>6</v>
          </cell>
        </row>
        <row r="712">
          <cell r="A712">
            <v>713</v>
          </cell>
          <cell r="B712">
            <v>713</v>
          </cell>
          <cell r="C712" t="str">
            <v>CLARA VEGA DOLUGAN</v>
          </cell>
          <cell r="D712">
            <v>31300112695</v>
          </cell>
          <cell r="E712" t="str">
            <v/>
          </cell>
          <cell r="F712">
            <v>31300112695</v>
          </cell>
          <cell r="G712" t="str">
            <v>1</v>
          </cell>
          <cell r="H712" t="str">
            <v>9</v>
          </cell>
        </row>
        <row r="713">
          <cell r="A713">
            <v>714</v>
          </cell>
          <cell r="B713">
            <v>714</v>
          </cell>
          <cell r="C713" t="str">
            <v>FELICIANA BARRIOS TORRES</v>
          </cell>
          <cell r="D713">
            <v>31300112857</v>
          </cell>
          <cell r="E713" t="str">
            <v/>
          </cell>
          <cell r="F713">
            <v>31300112857</v>
          </cell>
          <cell r="G713" t="str">
            <v>1</v>
          </cell>
          <cell r="H713" t="str">
            <v>12</v>
          </cell>
        </row>
        <row r="714">
          <cell r="A714">
            <v>715</v>
          </cell>
          <cell r="B714">
            <v>715</v>
          </cell>
          <cell r="C714" t="str">
            <v>ANA E GORDON R</v>
          </cell>
          <cell r="D714">
            <v>31300112881</v>
          </cell>
          <cell r="E714" t="str">
            <v/>
          </cell>
          <cell r="F714">
            <v>31300112881</v>
          </cell>
          <cell r="G714" t="str">
            <v>1</v>
          </cell>
          <cell r="H714" t="str">
            <v>12</v>
          </cell>
        </row>
        <row r="715">
          <cell r="A715">
            <v>716</v>
          </cell>
          <cell r="B715">
            <v>716</v>
          </cell>
          <cell r="C715" t="str">
            <v>HNA. MARIA ELFRIDE JAGERSBERGER G.</v>
          </cell>
          <cell r="D715">
            <v>41300108138</v>
          </cell>
          <cell r="E715" t="str">
            <v/>
          </cell>
          <cell r="F715">
            <v>41300108138</v>
          </cell>
          <cell r="G715" t="str">
            <v>1</v>
          </cell>
          <cell r="H715" t="str">
            <v>11</v>
          </cell>
        </row>
        <row r="716">
          <cell r="A716">
            <v>717</v>
          </cell>
          <cell r="B716">
            <v>717</v>
          </cell>
          <cell r="C716" t="str">
            <v>MIGUEL ANGEL CANTILLO FRANCO</v>
          </cell>
          <cell r="D716">
            <v>113001029095</v>
          </cell>
          <cell r="E716" t="str">
            <v>I</v>
          </cell>
          <cell r="F716">
            <v>113001029095</v>
          </cell>
          <cell r="G716" t="str">
            <v>1</v>
          </cell>
          <cell r="H716" t="str">
            <v>5</v>
          </cell>
        </row>
        <row r="717">
          <cell r="A717">
            <v>718</v>
          </cell>
          <cell r="B717">
            <v>718</v>
          </cell>
          <cell r="C717" t="str">
            <v>JUANA SIMANCAS</v>
          </cell>
          <cell r="D717">
            <v>513001999990</v>
          </cell>
          <cell r="E717" t="str">
            <v>C</v>
          </cell>
          <cell r="F717">
            <v>513001999990</v>
          </cell>
          <cell r="G717" t="str">
            <v>1</v>
          </cell>
          <cell r="H717" t="str">
            <v>13</v>
          </cell>
        </row>
        <row r="718">
          <cell r="A718">
            <v>719</v>
          </cell>
          <cell r="B718">
            <v>719</v>
          </cell>
          <cell r="C718" t="str">
            <v>ERICKA ANCHILA DIMAS</v>
          </cell>
          <cell r="D718">
            <v>313001029060</v>
          </cell>
          <cell r="E718" t="str">
            <v>C</v>
          </cell>
          <cell r="F718">
            <v>313001029060</v>
          </cell>
          <cell r="G718" t="str">
            <v>1</v>
          </cell>
          <cell r="H718" t="str">
            <v>13</v>
          </cell>
        </row>
        <row r="719">
          <cell r="A719">
            <v>720</v>
          </cell>
          <cell r="B719">
            <v>720</v>
          </cell>
          <cell r="C719" t="str">
            <v>SANDRA DE AVILA</v>
          </cell>
          <cell r="D719">
            <v>313001029051</v>
          </cell>
          <cell r="E719" t="str">
            <v>C</v>
          </cell>
          <cell r="F719">
            <v>313001029051</v>
          </cell>
          <cell r="G719" t="str">
            <v>1</v>
          </cell>
          <cell r="H719" t="str">
            <v>10</v>
          </cell>
        </row>
        <row r="720">
          <cell r="A720">
            <v>721</v>
          </cell>
          <cell r="B720">
            <v>721</v>
          </cell>
          <cell r="C720" t="str">
            <v>GUILLERMINA PAJARO CHIQUILLO</v>
          </cell>
          <cell r="D720">
            <v>313001029116</v>
          </cell>
          <cell r="E720" t="str">
            <v>C</v>
          </cell>
          <cell r="F720">
            <v>313001029116</v>
          </cell>
          <cell r="G720" t="str">
            <v>1</v>
          </cell>
          <cell r="H720" t="str">
            <v>11</v>
          </cell>
        </row>
        <row r="721">
          <cell r="A721">
            <v>722</v>
          </cell>
          <cell r="B721">
            <v>722</v>
          </cell>
          <cell r="C721" t="str">
            <v>ALFREDO ANDRES SIERRA BALLESTEROS</v>
          </cell>
          <cell r="D721">
            <v>313001029108</v>
          </cell>
          <cell r="E721" t="str">
            <v>I</v>
          </cell>
          <cell r="F721">
            <v>313001029108</v>
          </cell>
          <cell r="G721" t="str">
            <v>1</v>
          </cell>
          <cell r="H721" t="str">
            <v>1</v>
          </cell>
        </row>
        <row r="722">
          <cell r="A722">
            <v>723</v>
          </cell>
          <cell r="B722">
            <v>723</v>
          </cell>
          <cell r="C722" t="str">
            <v>MAGALI MORALES P</v>
          </cell>
          <cell r="D722">
            <v>313001029183</v>
          </cell>
          <cell r="E722" t="str">
            <v>C</v>
          </cell>
          <cell r="F722">
            <v>313001029183</v>
          </cell>
          <cell r="G722" t="str">
            <v>1</v>
          </cell>
          <cell r="H722" t="str">
            <v>8</v>
          </cell>
        </row>
        <row r="723">
          <cell r="A723">
            <v>724</v>
          </cell>
          <cell r="B723">
            <v>724</v>
          </cell>
          <cell r="C723" t="str">
            <v>LUCILA JIMENEZ ARRIETA</v>
          </cell>
          <cell r="D723">
            <v>313001029078</v>
          </cell>
          <cell r="E723" t="str">
            <v/>
          </cell>
          <cell r="F723">
            <v>313001029078</v>
          </cell>
          <cell r="G723" t="str">
            <v>1</v>
          </cell>
          <cell r="H723" t="str">
            <v>13</v>
          </cell>
        </row>
        <row r="724">
          <cell r="A724">
            <v>725</v>
          </cell>
          <cell r="B724">
            <v>725</v>
          </cell>
          <cell r="C724" t="str">
            <v>PEDRO DE AVILA</v>
          </cell>
          <cell r="D724">
            <v>313001029213</v>
          </cell>
          <cell r="E724" t="str">
            <v>C</v>
          </cell>
          <cell r="F724">
            <v>313001029213</v>
          </cell>
          <cell r="G724" t="str">
            <v>1</v>
          </cell>
          <cell r="H724" t="str">
            <v>13</v>
          </cell>
        </row>
        <row r="725">
          <cell r="A725">
            <v>726</v>
          </cell>
          <cell r="B725">
            <v>726</v>
          </cell>
          <cell r="C725" t="str">
            <v>ISABEL CRISTINA MENCO DIAZ</v>
          </cell>
          <cell r="D725">
            <v>313001029248</v>
          </cell>
          <cell r="E725" t="str">
            <v/>
          </cell>
          <cell r="F725">
            <v>313001029248</v>
          </cell>
          <cell r="G725" t="str">
            <v>1</v>
          </cell>
          <cell r="H725" t="str">
            <v>10</v>
          </cell>
        </row>
        <row r="726">
          <cell r="A726">
            <v>727</v>
          </cell>
          <cell r="B726">
            <v>727</v>
          </cell>
          <cell r="C726" t="str">
            <v>ANA VICTORIA SANTANA YEPES</v>
          </cell>
          <cell r="D726">
            <v>313001029205</v>
          </cell>
          <cell r="E726" t="str">
            <v>C</v>
          </cell>
          <cell r="F726">
            <v>313001029205</v>
          </cell>
          <cell r="G726" t="str">
            <v>1</v>
          </cell>
          <cell r="H726" t="str">
            <v>13</v>
          </cell>
        </row>
        <row r="727">
          <cell r="A727">
            <v>728</v>
          </cell>
          <cell r="B727">
            <v>728</v>
          </cell>
          <cell r="C727" t="str">
            <v>CATALINA ALTAMIRANDA DE MUÑOZ</v>
          </cell>
          <cell r="D727">
            <v>313001029230</v>
          </cell>
          <cell r="E727" t="str">
            <v>C</v>
          </cell>
          <cell r="F727">
            <v>313001029230</v>
          </cell>
          <cell r="G727" t="str">
            <v>1</v>
          </cell>
          <cell r="H727" t="str">
            <v>9</v>
          </cell>
        </row>
        <row r="728">
          <cell r="A728">
            <v>729</v>
          </cell>
          <cell r="B728">
            <v>729</v>
          </cell>
          <cell r="C728" t="str">
            <v>MAGALIS CONTRERAS B</v>
          </cell>
          <cell r="D728">
            <v>313001029191</v>
          </cell>
          <cell r="E728" t="str">
            <v/>
          </cell>
          <cell r="F728">
            <v>313001029191</v>
          </cell>
          <cell r="G728" t="str">
            <v>1</v>
          </cell>
          <cell r="H728" t="str">
            <v>13</v>
          </cell>
        </row>
        <row r="729">
          <cell r="A729">
            <v>730</v>
          </cell>
          <cell r="B729">
            <v>730</v>
          </cell>
          <cell r="C729" t="str">
            <v>DELSY PADILLA GARCIA</v>
          </cell>
          <cell r="D729">
            <v>313001029221</v>
          </cell>
          <cell r="E729" t="str">
            <v>C</v>
          </cell>
          <cell r="F729">
            <v>313001029221</v>
          </cell>
          <cell r="G729" t="str">
            <v>1</v>
          </cell>
          <cell r="H729" t="str">
            <v>14</v>
          </cell>
        </row>
        <row r="730">
          <cell r="A730">
            <v>731</v>
          </cell>
          <cell r="B730">
            <v>731</v>
          </cell>
          <cell r="C730" t="str">
            <v>ROSA MAGOLA ORTIZ CARABALLO</v>
          </cell>
          <cell r="D730">
            <v>313001029124</v>
          </cell>
          <cell r="E730" t="str">
            <v>C</v>
          </cell>
          <cell r="F730">
            <v>313001029124</v>
          </cell>
          <cell r="G730" t="str">
            <v>1</v>
          </cell>
          <cell r="H730" t="str">
            <v>3</v>
          </cell>
        </row>
        <row r="731">
          <cell r="A731">
            <v>732</v>
          </cell>
          <cell r="B731">
            <v>492</v>
          </cell>
          <cell r="C731" t="str">
            <v/>
          </cell>
          <cell r="E731" t="str">
            <v/>
          </cell>
          <cell r="F731">
            <v>513001000002</v>
          </cell>
          <cell r="G731" t="str">
            <v>2</v>
          </cell>
          <cell r="H731" t="str">
            <v>Conti</v>
          </cell>
        </row>
        <row r="732">
          <cell r="A732">
            <v>733</v>
          </cell>
          <cell r="B732">
            <v>492</v>
          </cell>
          <cell r="C732" t="str">
            <v/>
          </cell>
          <cell r="E732" t="str">
            <v/>
          </cell>
          <cell r="F732">
            <v>513001000003</v>
          </cell>
          <cell r="G732" t="str">
            <v>2</v>
          </cell>
          <cell r="H732" t="str">
            <v>Conti</v>
          </cell>
        </row>
        <row r="733">
          <cell r="A733">
            <v>734</v>
          </cell>
          <cell r="B733">
            <v>9</v>
          </cell>
          <cell r="C733" t="str">
            <v/>
          </cell>
          <cell r="D733">
            <v>113001000143</v>
          </cell>
          <cell r="E733" t="str">
            <v/>
          </cell>
          <cell r="F733">
            <v>513001000004</v>
          </cell>
          <cell r="G733" t="str">
            <v>2</v>
          </cell>
          <cell r="H733" t="str">
            <v>Conti</v>
          </cell>
        </row>
        <row r="734">
          <cell r="A734">
            <v>735</v>
          </cell>
          <cell r="B734">
            <v>191</v>
          </cell>
          <cell r="C734" t="str">
            <v/>
          </cell>
          <cell r="E734" t="str">
            <v/>
          </cell>
          <cell r="F734">
            <v>513001000005</v>
          </cell>
          <cell r="G734" t="str">
            <v>2</v>
          </cell>
          <cell r="H734" t="str">
            <v>Insu</v>
          </cell>
        </row>
        <row r="735">
          <cell r="A735">
            <v>736</v>
          </cell>
          <cell r="B735">
            <v>184</v>
          </cell>
          <cell r="C735" t="str">
            <v/>
          </cell>
          <cell r="E735" t="str">
            <v/>
          </cell>
          <cell r="F735">
            <v>213001030233</v>
          </cell>
          <cell r="G735" t="str">
            <v>2</v>
          </cell>
          <cell r="H735" t="str">
            <v>Conti</v>
          </cell>
        </row>
        <row r="736">
          <cell r="A736">
            <v>737</v>
          </cell>
          <cell r="B736">
            <v>184</v>
          </cell>
          <cell r="C736" t="str">
            <v/>
          </cell>
          <cell r="E736" t="str">
            <v/>
          </cell>
          <cell r="F736">
            <v>213001030225</v>
          </cell>
          <cell r="G736" t="str">
            <v>2</v>
          </cell>
          <cell r="H736" t="str">
            <v>Conti</v>
          </cell>
        </row>
        <row r="737">
          <cell r="A737">
            <v>738</v>
          </cell>
          <cell r="B737">
            <v>738</v>
          </cell>
          <cell r="C737" t="str">
            <v>ROBERTO DE JESUS SALAZAR RAMOS</v>
          </cell>
          <cell r="D737">
            <v>313001029264</v>
          </cell>
          <cell r="E737" t="str">
            <v>I</v>
          </cell>
          <cell r="F737">
            <v>313001029264</v>
          </cell>
          <cell r="G737" t="str">
            <v>1</v>
          </cell>
          <cell r="H737" t="str">
            <v>9</v>
          </cell>
        </row>
        <row r="738">
          <cell r="A738">
            <v>739</v>
          </cell>
          <cell r="B738">
            <v>739</v>
          </cell>
          <cell r="C738" t="str">
            <v>MARIA AUXILIADORA MERCADO RICARDO</v>
          </cell>
          <cell r="D738">
            <v>313001029329</v>
          </cell>
          <cell r="E738" t="str">
            <v>C</v>
          </cell>
          <cell r="F738">
            <v>313001029329</v>
          </cell>
          <cell r="G738" t="str">
            <v>1</v>
          </cell>
          <cell r="H738" t="str">
            <v>13</v>
          </cell>
        </row>
        <row r="739">
          <cell r="A739">
            <v>740</v>
          </cell>
          <cell r="B739">
            <v>496</v>
          </cell>
          <cell r="C739" t="str">
            <v>MYRIAM GARCIA GONZALEZ</v>
          </cell>
          <cell r="D739">
            <v>413001007982</v>
          </cell>
          <cell r="E739" t="str">
            <v/>
          </cell>
          <cell r="F739">
            <v>531300100162</v>
          </cell>
          <cell r="G739" t="str">
            <v>1</v>
          </cell>
          <cell r="H739" t="str">
            <v>14</v>
          </cell>
        </row>
        <row r="740">
          <cell r="A740">
            <v>741</v>
          </cell>
          <cell r="B740">
            <v>353</v>
          </cell>
          <cell r="C740" t="str">
            <v>LIDUVINA VALDELAMAR HERRERA</v>
          </cell>
          <cell r="D740">
            <v>313001008399</v>
          </cell>
          <cell r="E740" t="str">
            <v/>
          </cell>
          <cell r="F740">
            <v>531300100649</v>
          </cell>
          <cell r="G740" t="str">
            <v>1</v>
          </cell>
          <cell r="H740" t="str">
            <v>6</v>
          </cell>
        </row>
        <row r="741">
          <cell r="A741">
            <v>742</v>
          </cell>
          <cell r="B741">
            <v>588</v>
          </cell>
          <cell r="C741" t="str">
            <v>ANGEL BERNAL RODRIGUEZ</v>
          </cell>
          <cell r="D741">
            <v>313001027474</v>
          </cell>
          <cell r="E741" t="str">
            <v/>
          </cell>
          <cell r="F741">
            <v>531300100767</v>
          </cell>
          <cell r="G741" t="str">
            <v>1</v>
          </cell>
          <cell r="H741" t="str">
            <v>7</v>
          </cell>
        </row>
        <row r="742">
          <cell r="A742">
            <v>743</v>
          </cell>
          <cell r="B742">
            <v>743</v>
          </cell>
          <cell r="C742" t="str">
            <v>MONICA ALVAREZ PAJARO</v>
          </cell>
          <cell r="D742">
            <v>313001029281</v>
          </cell>
          <cell r="E742" t="str">
            <v>C</v>
          </cell>
          <cell r="F742">
            <v>313001029281</v>
          </cell>
          <cell r="G742" t="str">
            <v>1</v>
          </cell>
          <cell r="H742" t="str">
            <v>7</v>
          </cell>
        </row>
        <row r="743">
          <cell r="A743">
            <v>744</v>
          </cell>
          <cell r="B743">
            <v>744</v>
          </cell>
          <cell r="C743" t="str">
            <v>MAGALY AGAMEZ</v>
          </cell>
          <cell r="D743">
            <v>313001029311</v>
          </cell>
          <cell r="E743" t="str">
            <v>C</v>
          </cell>
          <cell r="F743">
            <v>313001029311</v>
          </cell>
          <cell r="G743" t="str">
            <v>1</v>
          </cell>
          <cell r="H743" t="str">
            <v>14</v>
          </cell>
        </row>
        <row r="744">
          <cell r="A744">
            <v>745</v>
          </cell>
          <cell r="B744">
            <v>745</v>
          </cell>
          <cell r="C744" t="str">
            <v>CARLOTA ALVAREZ JIMENEZ</v>
          </cell>
          <cell r="D744">
            <v>313001029159</v>
          </cell>
          <cell r="E744" t="str">
            <v>C</v>
          </cell>
          <cell r="F744">
            <v>313001029159</v>
          </cell>
          <cell r="G744" t="str">
            <v>1</v>
          </cell>
          <cell r="H744" t="str">
            <v>6</v>
          </cell>
        </row>
        <row r="745">
          <cell r="A745">
            <v>746</v>
          </cell>
          <cell r="B745">
            <v>746</v>
          </cell>
          <cell r="C745" t="str">
            <v>JUDITH DEL CARMEN VIOLA RHENALS</v>
          </cell>
          <cell r="D745">
            <v>313001029302</v>
          </cell>
          <cell r="E745" t="str">
            <v>C</v>
          </cell>
          <cell r="F745">
            <v>313001029302</v>
          </cell>
          <cell r="G745" t="str">
            <v>1</v>
          </cell>
          <cell r="H745" t="str">
            <v>7</v>
          </cell>
        </row>
        <row r="746">
          <cell r="A746">
            <v>747</v>
          </cell>
          <cell r="B746">
            <v>747</v>
          </cell>
          <cell r="C746" t="str">
            <v>LORENZO ANGULO</v>
          </cell>
          <cell r="D746">
            <v>313001029299</v>
          </cell>
          <cell r="E746" t="str">
            <v/>
          </cell>
          <cell r="F746">
            <v>313001029299</v>
          </cell>
          <cell r="G746" t="str">
            <v>1</v>
          </cell>
          <cell r="H746" t="str">
            <v>5</v>
          </cell>
        </row>
        <row r="747">
          <cell r="A747">
            <v>748</v>
          </cell>
          <cell r="B747">
            <v>748</v>
          </cell>
          <cell r="C747" t="str">
            <v>GLADYS DEL RIO RODRIGUEZ</v>
          </cell>
          <cell r="D747">
            <v>313001029337</v>
          </cell>
          <cell r="E747" t="str">
            <v>C</v>
          </cell>
          <cell r="F747">
            <v>313001029337</v>
          </cell>
          <cell r="G747" t="str">
            <v>1</v>
          </cell>
          <cell r="H747" t="str">
            <v>12</v>
          </cell>
        </row>
        <row r="748">
          <cell r="A748">
            <v>749</v>
          </cell>
          <cell r="B748">
            <v>749</v>
          </cell>
          <cell r="C748" t="str">
            <v>PILAR BUSTOS CASTRO</v>
          </cell>
          <cell r="D748">
            <v>313001029345</v>
          </cell>
          <cell r="E748" t="str">
            <v/>
          </cell>
          <cell r="F748">
            <v>313001029345</v>
          </cell>
          <cell r="G748" t="str">
            <v>1</v>
          </cell>
          <cell r="H748" t="str">
            <v>12</v>
          </cell>
        </row>
        <row r="749">
          <cell r="A749">
            <v>750</v>
          </cell>
          <cell r="B749">
            <v>525</v>
          </cell>
          <cell r="C749" t="str">
            <v>MARIELA ISABEL CAICEDO GARCIA</v>
          </cell>
          <cell r="D749">
            <v>313001013627</v>
          </cell>
          <cell r="E749" t="str">
            <v/>
          </cell>
          <cell r="F749">
            <v>531300101163</v>
          </cell>
          <cell r="G749" t="str">
            <v>1</v>
          </cell>
          <cell r="H749" t="str">
            <v>11</v>
          </cell>
        </row>
        <row r="750">
          <cell r="A750">
            <v>751</v>
          </cell>
          <cell r="B750">
            <v>306</v>
          </cell>
          <cell r="C750" t="str">
            <v>JOSE RAMON PAJARO GUTIERREZ</v>
          </cell>
          <cell r="D750">
            <v>313001006345</v>
          </cell>
          <cell r="E750" t="str">
            <v/>
          </cell>
          <cell r="F750">
            <v>531300100436</v>
          </cell>
          <cell r="G750" t="str">
            <v>1</v>
          </cell>
          <cell r="H750" t="str">
            <v>4</v>
          </cell>
        </row>
        <row r="751">
          <cell r="A751">
            <v>752</v>
          </cell>
          <cell r="B751">
            <v>362</v>
          </cell>
          <cell r="C751" t="str">
            <v>RAFAEL DIAZ MORELO</v>
          </cell>
          <cell r="D751">
            <v>313001008500</v>
          </cell>
          <cell r="E751" t="str">
            <v/>
          </cell>
          <cell r="F751">
            <v>531300100353</v>
          </cell>
          <cell r="G751" t="str">
            <v>1</v>
          </cell>
          <cell r="H751" t="str">
            <v>5</v>
          </cell>
        </row>
        <row r="752">
          <cell r="A752">
            <v>753</v>
          </cell>
          <cell r="B752">
            <v>417</v>
          </cell>
          <cell r="C752" t="str">
            <v>CARLINA HERNANDEZ HERNANDEZ</v>
          </cell>
          <cell r="D752">
            <v>313001012264</v>
          </cell>
          <cell r="E752" t="str">
            <v/>
          </cell>
          <cell r="F752">
            <v>531300100660</v>
          </cell>
          <cell r="G752" t="str">
            <v>1</v>
          </cell>
          <cell r="H752" t="str">
            <v>6</v>
          </cell>
        </row>
        <row r="753">
          <cell r="A753">
            <v>754</v>
          </cell>
          <cell r="B753">
            <v>324</v>
          </cell>
          <cell r="C753" t="str">
            <v>BORIS ROSALES PADILLA</v>
          </cell>
          <cell r="D753">
            <v>313001007091</v>
          </cell>
          <cell r="E753" t="str">
            <v/>
          </cell>
          <cell r="F753">
            <v>531300101541</v>
          </cell>
          <cell r="G753" t="str">
            <v>1</v>
          </cell>
          <cell r="H753" t="str">
            <v>15</v>
          </cell>
        </row>
        <row r="754">
          <cell r="A754">
            <v>755</v>
          </cell>
          <cell r="B754">
            <v>326</v>
          </cell>
          <cell r="C754" t="str">
            <v>JUDITH MEJIA DE TAPIAS</v>
          </cell>
          <cell r="D754">
            <v>313001007228</v>
          </cell>
          <cell r="E754" t="str">
            <v/>
          </cell>
          <cell r="F754">
            <v>531300100643</v>
          </cell>
          <cell r="G754" t="str">
            <v>1</v>
          </cell>
          <cell r="H754" t="str">
            <v>6</v>
          </cell>
        </row>
        <row r="755">
          <cell r="A755">
            <v>756</v>
          </cell>
          <cell r="B755">
            <v>326</v>
          </cell>
          <cell r="C755" t="str">
            <v>JUDITH MEJIA DE TAPIAS</v>
          </cell>
          <cell r="D755">
            <v>313001007228</v>
          </cell>
          <cell r="E755" t="str">
            <v/>
          </cell>
          <cell r="F755">
            <v>531300100544</v>
          </cell>
          <cell r="G755" t="str">
            <v>1</v>
          </cell>
          <cell r="H755" t="str">
            <v>5</v>
          </cell>
        </row>
        <row r="756">
          <cell r="A756">
            <v>757</v>
          </cell>
          <cell r="B756">
            <v>667</v>
          </cell>
          <cell r="C756" t="str">
            <v>MARIA FACETTE POLO</v>
          </cell>
          <cell r="D756">
            <v>313001029035</v>
          </cell>
          <cell r="E756" t="str">
            <v/>
          </cell>
          <cell r="F756">
            <v>531300100671</v>
          </cell>
          <cell r="G756" t="str">
            <v>1</v>
          </cell>
          <cell r="H756" t="str">
            <v>6</v>
          </cell>
        </row>
        <row r="757">
          <cell r="A757">
            <v>758</v>
          </cell>
          <cell r="B757">
            <v>667</v>
          </cell>
          <cell r="C757" t="str">
            <v>MARIA FACETTE POLO</v>
          </cell>
          <cell r="D757">
            <v>313001029035</v>
          </cell>
          <cell r="E757" t="str">
            <v/>
          </cell>
          <cell r="F757">
            <v>531300100572</v>
          </cell>
          <cell r="G757" t="str">
            <v>1</v>
          </cell>
          <cell r="H757" t="str">
            <v>5</v>
          </cell>
        </row>
        <row r="758">
          <cell r="A758">
            <v>759</v>
          </cell>
          <cell r="B758">
            <v>407</v>
          </cell>
          <cell r="C758" t="str">
            <v>EMELDA MALAMBO GOMEZ</v>
          </cell>
          <cell r="D758">
            <v>313001009255</v>
          </cell>
          <cell r="E758" t="str">
            <v/>
          </cell>
          <cell r="F758">
            <v>531300101559</v>
          </cell>
          <cell r="G758" t="str">
            <v>1</v>
          </cell>
          <cell r="H758" t="str">
            <v>15</v>
          </cell>
        </row>
        <row r="759">
          <cell r="A759">
            <v>760</v>
          </cell>
          <cell r="B759">
            <v>361</v>
          </cell>
          <cell r="C759" t="str">
            <v>ARLETH VARGAS BLANCO</v>
          </cell>
          <cell r="D759">
            <v>313001000134</v>
          </cell>
          <cell r="E759" t="str">
            <v/>
          </cell>
          <cell r="F759">
            <v>531300100251</v>
          </cell>
          <cell r="G759" t="str">
            <v>1</v>
          </cell>
          <cell r="H759" t="str">
            <v>2</v>
          </cell>
        </row>
        <row r="760">
          <cell r="A760">
            <v>761</v>
          </cell>
          <cell r="B760">
            <v>361</v>
          </cell>
          <cell r="C760" t="str">
            <v>ARLETH VARGAS BLANCO</v>
          </cell>
          <cell r="D760">
            <v>313001000134</v>
          </cell>
          <cell r="E760" t="str">
            <v/>
          </cell>
          <cell r="F760">
            <v>531300100752</v>
          </cell>
          <cell r="G760" t="str">
            <v>1</v>
          </cell>
          <cell r="H760" t="str">
            <v>7</v>
          </cell>
        </row>
        <row r="761">
          <cell r="A761">
            <v>762</v>
          </cell>
          <cell r="B761">
            <v>592</v>
          </cell>
          <cell r="C761" t="str">
            <v>CARLOS INFANTE BELTRAN</v>
          </cell>
          <cell r="D761">
            <v>313001027440</v>
          </cell>
          <cell r="E761" t="str">
            <v/>
          </cell>
          <cell r="F761">
            <v>531300100670</v>
          </cell>
          <cell r="G761" t="str">
            <v>1</v>
          </cell>
          <cell r="H761" t="str">
            <v>6</v>
          </cell>
        </row>
        <row r="762">
          <cell r="A762">
            <v>763</v>
          </cell>
          <cell r="B762">
            <v>335</v>
          </cell>
          <cell r="C762" t="str">
            <v>CORNELIA RUIZ IGLESIA</v>
          </cell>
          <cell r="D762">
            <v>313001007619</v>
          </cell>
          <cell r="E762" t="str">
            <v/>
          </cell>
          <cell r="F762">
            <v>531300100645</v>
          </cell>
          <cell r="G762" t="str">
            <v>1</v>
          </cell>
          <cell r="H762" t="str">
            <v>6</v>
          </cell>
        </row>
        <row r="763">
          <cell r="A763">
            <v>764</v>
          </cell>
          <cell r="B763">
            <v>335</v>
          </cell>
          <cell r="C763" t="str">
            <v>CORNELIA RUIZ IGLESIA</v>
          </cell>
          <cell r="D763">
            <v>313001007619</v>
          </cell>
          <cell r="E763" t="str">
            <v/>
          </cell>
          <cell r="F763">
            <v>531300101446</v>
          </cell>
          <cell r="G763" t="str">
            <v>1</v>
          </cell>
          <cell r="H763" t="str">
            <v>14</v>
          </cell>
        </row>
        <row r="764">
          <cell r="A764">
            <v>765</v>
          </cell>
          <cell r="B764">
            <v>354</v>
          </cell>
          <cell r="C764" t="str">
            <v>NELFI CASTRO ESTREMOR</v>
          </cell>
          <cell r="D764">
            <v>313001008402</v>
          </cell>
          <cell r="E764" t="str">
            <v/>
          </cell>
          <cell r="F764">
            <v>531300101350</v>
          </cell>
          <cell r="G764" t="str">
            <v>1</v>
          </cell>
          <cell r="H764" t="str">
            <v>13</v>
          </cell>
        </row>
        <row r="765">
          <cell r="A765">
            <v>766</v>
          </cell>
          <cell r="B765">
            <v>403</v>
          </cell>
          <cell r="C765" t="str">
            <v>MARCO ANTONIO GARCIA G</v>
          </cell>
          <cell r="D765">
            <v>313001000509</v>
          </cell>
          <cell r="E765" t="str">
            <v/>
          </cell>
          <cell r="F765">
            <v>531300101557</v>
          </cell>
          <cell r="G765" t="str">
            <v>1</v>
          </cell>
          <cell r="H765" t="str">
            <v>15</v>
          </cell>
        </row>
        <row r="766">
          <cell r="A766">
            <v>767</v>
          </cell>
          <cell r="B766">
            <v>403</v>
          </cell>
          <cell r="C766" t="str">
            <v>MARCO ANTONIO GARCIA G</v>
          </cell>
          <cell r="D766">
            <v>313001000509</v>
          </cell>
          <cell r="E766" t="str">
            <v/>
          </cell>
          <cell r="F766">
            <v>531300100758</v>
          </cell>
          <cell r="G766" t="str">
            <v>1</v>
          </cell>
          <cell r="H766" t="str">
            <v>7</v>
          </cell>
        </row>
        <row r="767">
          <cell r="A767">
            <v>768</v>
          </cell>
          <cell r="B767">
            <v>496</v>
          </cell>
          <cell r="C767" t="str">
            <v>MYRIAM GARCIA GONZALEZ</v>
          </cell>
          <cell r="D767">
            <v>413001007982</v>
          </cell>
          <cell r="E767" t="str">
            <v/>
          </cell>
          <cell r="F767">
            <v>531300100161</v>
          </cell>
          <cell r="G767" t="str">
            <v>1</v>
          </cell>
          <cell r="H767" t="str">
            <v>Conti</v>
          </cell>
        </row>
        <row r="768">
          <cell r="A768">
            <v>769</v>
          </cell>
          <cell r="B768">
            <v>524</v>
          </cell>
          <cell r="C768" t="str">
            <v>AVELINA TRENS</v>
          </cell>
          <cell r="D768">
            <v>313001013643</v>
          </cell>
          <cell r="E768" t="str">
            <v/>
          </cell>
          <cell r="F768">
            <v>531300100662</v>
          </cell>
          <cell r="G768" t="str">
            <v>1</v>
          </cell>
          <cell r="H768" t="str">
            <v>6</v>
          </cell>
        </row>
        <row r="769">
          <cell r="A769">
            <v>770</v>
          </cell>
          <cell r="B769">
            <v>561</v>
          </cell>
          <cell r="C769" t="str">
            <v>ROSA ELENE VIVANCO</v>
          </cell>
          <cell r="D769">
            <v>313001027164</v>
          </cell>
          <cell r="E769" t="str">
            <v/>
          </cell>
          <cell r="F769">
            <v>531300100665</v>
          </cell>
          <cell r="G769" t="str">
            <v>1</v>
          </cell>
          <cell r="H769" t="str">
            <v>6</v>
          </cell>
        </row>
        <row r="770">
          <cell r="A770">
            <v>771</v>
          </cell>
          <cell r="B770">
            <v>561</v>
          </cell>
          <cell r="C770" t="str">
            <v>ROSA ELENA VIVANCO</v>
          </cell>
          <cell r="D770">
            <v>313001027164</v>
          </cell>
          <cell r="E770" t="str">
            <v/>
          </cell>
          <cell r="F770">
            <v>531300100666</v>
          </cell>
          <cell r="G770" t="str">
            <v>1</v>
          </cell>
          <cell r="H770" t="str">
            <v>6</v>
          </cell>
        </row>
        <row r="771">
          <cell r="A771">
            <v>772</v>
          </cell>
          <cell r="B771">
            <v>314</v>
          </cell>
          <cell r="C771" t="str">
            <v>ELVIA SUSANA GERMAN GERMAN</v>
          </cell>
          <cell r="D771">
            <v>313001006701</v>
          </cell>
          <cell r="E771" t="str">
            <v/>
          </cell>
          <cell r="F771">
            <v>531300105027</v>
          </cell>
          <cell r="G771" t="str">
            <v>1</v>
          </cell>
          <cell r="H771" t="str">
            <v>5</v>
          </cell>
        </row>
        <row r="772">
          <cell r="A772">
            <v>773</v>
          </cell>
          <cell r="B772">
            <v>314</v>
          </cell>
          <cell r="C772" t="str">
            <v>ELVIA SUSANA GERMAN GERMAN</v>
          </cell>
          <cell r="D772">
            <v>313001006701</v>
          </cell>
          <cell r="E772" t="str">
            <v/>
          </cell>
          <cell r="F772">
            <v>530013011428</v>
          </cell>
          <cell r="G772" t="str">
            <v>1</v>
          </cell>
          <cell r="H772" t="str">
            <v>14</v>
          </cell>
        </row>
        <row r="773">
          <cell r="A773">
            <v>774</v>
          </cell>
          <cell r="B773">
            <v>315</v>
          </cell>
          <cell r="C773" t="str">
            <v>JORGE LUIS LOCARNO FLOREZ</v>
          </cell>
          <cell r="D773">
            <v>313001006736</v>
          </cell>
          <cell r="E773" t="str">
            <v/>
          </cell>
          <cell r="F773">
            <v>531300101539</v>
          </cell>
          <cell r="G773" t="str">
            <v>1</v>
          </cell>
          <cell r="H773" t="str">
            <v>15</v>
          </cell>
        </row>
        <row r="774">
          <cell r="A774">
            <v>775</v>
          </cell>
          <cell r="B774">
            <v>337</v>
          </cell>
          <cell r="C774" t="str">
            <v>IRINA P. ORTEGA BARILLA</v>
          </cell>
          <cell r="D774">
            <v>313001007651</v>
          </cell>
          <cell r="E774" t="str">
            <v/>
          </cell>
          <cell r="F774">
            <v>531300100447</v>
          </cell>
          <cell r="G774" t="str">
            <v>1</v>
          </cell>
          <cell r="H774" t="str">
            <v>4</v>
          </cell>
        </row>
        <row r="775">
          <cell r="A775">
            <v>776</v>
          </cell>
          <cell r="B775">
            <v>352</v>
          </cell>
          <cell r="C775" t="str">
            <v>JAIME ANGULO PACHECO</v>
          </cell>
          <cell r="D775">
            <v>313001008381</v>
          </cell>
          <cell r="E775" t="str">
            <v/>
          </cell>
          <cell r="F775">
            <v>531300100648</v>
          </cell>
          <cell r="G775" t="str">
            <v>1</v>
          </cell>
          <cell r="H775" t="str">
            <v>6</v>
          </cell>
        </row>
        <row r="776">
          <cell r="A776">
            <v>777</v>
          </cell>
          <cell r="B776">
            <v>374</v>
          </cell>
          <cell r="C776" t="str">
            <v>MARLENE SAN JUAN RIOS</v>
          </cell>
          <cell r="D776">
            <v>313001008674</v>
          </cell>
          <cell r="E776" t="str">
            <v/>
          </cell>
          <cell r="F776">
            <v>531300100354</v>
          </cell>
          <cell r="G776" t="str">
            <v>1</v>
          </cell>
          <cell r="H776" t="str">
            <v>3</v>
          </cell>
        </row>
        <row r="777">
          <cell r="A777">
            <v>778</v>
          </cell>
          <cell r="B777">
            <v>387</v>
          </cell>
          <cell r="C777" t="str">
            <v/>
          </cell>
          <cell r="D777">
            <v>313001008941</v>
          </cell>
          <cell r="E777" t="str">
            <v/>
          </cell>
          <cell r="F777">
            <v>531300101356</v>
          </cell>
          <cell r="G777" t="str">
            <v>1</v>
          </cell>
          <cell r="H777" t="str">
            <v>13</v>
          </cell>
        </row>
        <row r="778">
          <cell r="A778">
            <v>779</v>
          </cell>
          <cell r="B778">
            <v>558</v>
          </cell>
          <cell r="C778" t="str">
            <v/>
          </cell>
          <cell r="D778">
            <v>313001027075</v>
          </cell>
          <cell r="E778" t="str">
            <v/>
          </cell>
          <cell r="F778">
            <v>531300100664</v>
          </cell>
          <cell r="G778" t="str">
            <v>1</v>
          </cell>
          <cell r="H778" t="str">
            <v>6</v>
          </cell>
        </row>
        <row r="779">
          <cell r="A779">
            <v>780</v>
          </cell>
          <cell r="B779">
            <v>263</v>
          </cell>
          <cell r="C779" t="str">
            <v>JANETH DE JESUS CUENTAS</v>
          </cell>
          <cell r="D779">
            <v>313001003834</v>
          </cell>
          <cell r="E779" t="str">
            <v/>
          </cell>
          <cell r="F779">
            <v>531300100135</v>
          </cell>
          <cell r="G779" t="str">
            <v>1</v>
          </cell>
          <cell r="H779" t="str">
            <v>Rive</v>
          </cell>
        </row>
        <row r="780">
          <cell r="A780">
            <v>781</v>
          </cell>
          <cell r="B780">
            <v>315</v>
          </cell>
          <cell r="C780" t="str">
            <v>JORGE LUIS LOCARNO FLOREZ</v>
          </cell>
          <cell r="D780">
            <v>313001006736</v>
          </cell>
          <cell r="E780" t="str">
            <v/>
          </cell>
          <cell r="F780">
            <v>531300101540</v>
          </cell>
          <cell r="G780" t="str">
            <v>1</v>
          </cell>
          <cell r="H780" t="str">
            <v>15</v>
          </cell>
        </row>
        <row r="781">
          <cell r="A781">
            <v>782</v>
          </cell>
          <cell r="B781">
            <v>306</v>
          </cell>
          <cell r="C781" t="str">
            <v/>
          </cell>
          <cell r="D781">
            <v>313001006345</v>
          </cell>
          <cell r="E781" t="str">
            <v/>
          </cell>
          <cell r="F781">
            <v>531300101237</v>
          </cell>
          <cell r="G781" t="str">
            <v>1</v>
          </cell>
          <cell r="H781" t="str">
            <v>12</v>
          </cell>
        </row>
        <row r="782">
          <cell r="A782">
            <v>783</v>
          </cell>
          <cell r="B782">
            <v>306</v>
          </cell>
          <cell r="C782" t="str">
            <v/>
          </cell>
          <cell r="D782">
            <v>313001006345</v>
          </cell>
          <cell r="E782" t="str">
            <v/>
          </cell>
          <cell r="F782">
            <v>531300100838</v>
          </cell>
          <cell r="G782" t="str">
            <v>1</v>
          </cell>
          <cell r="H782" t="str">
            <v>8</v>
          </cell>
        </row>
        <row r="783">
          <cell r="A783">
            <v>784</v>
          </cell>
          <cell r="B783">
            <v>324</v>
          </cell>
          <cell r="C783" t="str">
            <v/>
          </cell>
          <cell r="D783">
            <v>313001007091</v>
          </cell>
          <cell r="E783" t="str">
            <v/>
          </cell>
          <cell r="F783">
            <v>531300101542</v>
          </cell>
          <cell r="G783" t="str">
            <v>1</v>
          </cell>
          <cell r="H783" t="str">
            <v>15</v>
          </cell>
        </row>
        <row r="784">
          <cell r="A784">
            <v>785</v>
          </cell>
          <cell r="B784">
            <v>386</v>
          </cell>
          <cell r="C784" t="str">
            <v/>
          </cell>
          <cell r="D784">
            <v>313001008933</v>
          </cell>
          <cell r="E784" t="str">
            <v/>
          </cell>
          <cell r="F784">
            <v>531300101455</v>
          </cell>
          <cell r="G784" t="str">
            <v>1</v>
          </cell>
          <cell r="H784" t="str">
            <v>14</v>
          </cell>
        </row>
        <row r="785">
          <cell r="A785">
            <v>786</v>
          </cell>
          <cell r="B785">
            <v>588</v>
          </cell>
          <cell r="C785" t="str">
            <v/>
          </cell>
          <cell r="D785">
            <v>313001027474</v>
          </cell>
          <cell r="E785" t="str">
            <v/>
          </cell>
          <cell r="F785">
            <v>531300100668</v>
          </cell>
          <cell r="G785" t="str">
            <v>1</v>
          </cell>
          <cell r="H785" t="str">
            <v>6</v>
          </cell>
        </row>
        <row r="786">
          <cell r="A786">
            <v>787</v>
          </cell>
          <cell r="B786">
            <v>588</v>
          </cell>
          <cell r="C786" t="str">
            <v/>
          </cell>
          <cell r="D786">
            <v>313001027474</v>
          </cell>
          <cell r="E786" t="str">
            <v/>
          </cell>
          <cell r="F786">
            <v>531300100669</v>
          </cell>
          <cell r="G786" t="str">
            <v>1</v>
          </cell>
          <cell r="H786" t="str">
            <v>12</v>
          </cell>
        </row>
        <row r="787">
          <cell r="A787">
            <v>788</v>
          </cell>
          <cell r="B787">
            <v>788</v>
          </cell>
          <cell r="C787" t="str">
            <v>MIGUEL SALGADO</v>
          </cell>
          <cell r="D787">
            <v>313001029396</v>
          </cell>
          <cell r="E787" t="str">
            <v>I</v>
          </cell>
          <cell r="F787">
            <v>313001029396</v>
          </cell>
          <cell r="G787" t="str">
            <v>1</v>
          </cell>
          <cell r="H787" t="str">
            <v>6</v>
          </cell>
        </row>
        <row r="788">
          <cell r="A788">
            <v>789</v>
          </cell>
          <cell r="B788">
            <v>789</v>
          </cell>
          <cell r="C788" t="str">
            <v>CLAUDIA PATRICIA MARTINEZ MANJARRES</v>
          </cell>
          <cell r="D788">
            <v>313001029523</v>
          </cell>
          <cell r="E788" t="str">
            <v>C</v>
          </cell>
          <cell r="F788">
            <v>313001029523</v>
          </cell>
          <cell r="G788" t="str">
            <v>1</v>
          </cell>
          <cell r="H788" t="str">
            <v>1</v>
          </cell>
        </row>
        <row r="789">
          <cell r="A789">
            <v>790</v>
          </cell>
          <cell r="B789">
            <v>790</v>
          </cell>
          <cell r="C789" t="str">
            <v>YOLIMA BAENA ARTETA</v>
          </cell>
          <cell r="D789">
            <v>313001029426</v>
          </cell>
          <cell r="E789" t="str">
            <v>C</v>
          </cell>
          <cell r="F789">
            <v>313001029426</v>
          </cell>
          <cell r="G789" t="str">
            <v>1</v>
          </cell>
          <cell r="H789" t="str">
            <v>7</v>
          </cell>
        </row>
        <row r="790">
          <cell r="A790">
            <v>791</v>
          </cell>
          <cell r="B790">
            <v>791</v>
          </cell>
          <cell r="C790" t="str">
            <v>ELSA CUADRO S</v>
          </cell>
          <cell r="D790">
            <v>333333</v>
          </cell>
          <cell r="E790" t="str">
            <v/>
          </cell>
          <cell r="F790">
            <v>313001030181</v>
          </cell>
          <cell r="G790" t="str">
            <v>1</v>
          </cell>
          <cell r="H790" t="str">
            <v>2</v>
          </cell>
        </row>
        <row r="791">
          <cell r="A791">
            <v>792</v>
          </cell>
          <cell r="B791">
            <v>792</v>
          </cell>
          <cell r="C791" t="str">
            <v>GILMA DE LA HOZ FONTALVO</v>
          </cell>
          <cell r="D791">
            <v>313001029434</v>
          </cell>
          <cell r="E791" t="str">
            <v>C</v>
          </cell>
          <cell r="F791">
            <v>313001029434</v>
          </cell>
          <cell r="G791" t="str">
            <v>1</v>
          </cell>
          <cell r="H791" t="str">
            <v>7</v>
          </cell>
        </row>
        <row r="792">
          <cell r="A792">
            <v>793</v>
          </cell>
          <cell r="B792">
            <v>793</v>
          </cell>
          <cell r="C792" t="str">
            <v>JAVIER MANJARREZ</v>
          </cell>
          <cell r="D792">
            <v>313001029451</v>
          </cell>
          <cell r="E792" t="str">
            <v>C</v>
          </cell>
          <cell r="F792">
            <v>313001029451</v>
          </cell>
          <cell r="G792" t="str">
            <v>1</v>
          </cell>
          <cell r="H792" t="str">
            <v>7</v>
          </cell>
        </row>
        <row r="793">
          <cell r="A793">
            <v>794</v>
          </cell>
          <cell r="B793">
            <v>794</v>
          </cell>
          <cell r="C793" t="str">
            <v>CLARA EUGENIA BAENA MORALES</v>
          </cell>
          <cell r="D793">
            <v>313001029418</v>
          </cell>
          <cell r="E793" t="str">
            <v>C</v>
          </cell>
          <cell r="F793">
            <v>313001029418</v>
          </cell>
          <cell r="G793" t="str">
            <v>1</v>
          </cell>
          <cell r="H793" t="str">
            <v>6</v>
          </cell>
        </row>
        <row r="794">
          <cell r="A794">
            <v>795</v>
          </cell>
          <cell r="B794">
            <v>795</v>
          </cell>
          <cell r="C794" t="str">
            <v>MARGARITA BERRIO HERNANDEZ</v>
          </cell>
          <cell r="D794">
            <v>313001029442</v>
          </cell>
          <cell r="E794" t="str">
            <v>C</v>
          </cell>
          <cell r="F794">
            <v>313001029442</v>
          </cell>
          <cell r="G794" t="str">
            <v>1</v>
          </cell>
          <cell r="H794" t="str">
            <v>5</v>
          </cell>
        </row>
        <row r="795">
          <cell r="A795">
            <v>796</v>
          </cell>
          <cell r="B795">
            <v>796</v>
          </cell>
          <cell r="C795" t="str">
            <v>LILIANA CORONADO MAJUL</v>
          </cell>
          <cell r="D795">
            <v>313001029493</v>
          </cell>
          <cell r="E795" t="str">
            <v>C</v>
          </cell>
          <cell r="F795">
            <v>313001029493</v>
          </cell>
          <cell r="G795" t="str">
            <v>1</v>
          </cell>
          <cell r="H795" t="str">
            <v>12</v>
          </cell>
        </row>
        <row r="796">
          <cell r="A796">
            <v>797</v>
          </cell>
          <cell r="B796">
            <v>797</v>
          </cell>
          <cell r="C796" t="str">
            <v>YENNYS MUNOZ GONZALEZ</v>
          </cell>
          <cell r="D796">
            <v>313001029141</v>
          </cell>
          <cell r="E796" t="str">
            <v>C</v>
          </cell>
          <cell r="F796">
            <v>313001029141</v>
          </cell>
          <cell r="G796" t="str">
            <v>1</v>
          </cell>
          <cell r="H796" t="str">
            <v>4</v>
          </cell>
        </row>
        <row r="797">
          <cell r="A797">
            <v>798</v>
          </cell>
          <cell r="B797">
            <v>798</v>
          </cell>
          <cell r="C797" t="str">
            <v>CATALINA  MARIA FANDIÑO ALVAREZ</v>
          </cell>
          <cell r="D797">
            <v>313001029507</v>
          </cell>
          <cell r="E797" t="str">
            <v>C</v>
          </cell>
          <cell r="F797">
            <v>313001029507</v>
          </cell>
          <cell r="G797" t="str">
            <v>1</v>
          </cell>
          <cell r="H797" t="str">
            <v>9</v>
          </cell>
        </row>
        <row r="798">
          <cell r="A798">
            <v>799</v>
          </cell>
          <cell r="B798">
            <v>799</v>
          </cell>
          <cell r="C798" t="str">
            <v>LINEYS ESTHER CABEZA CAMARGO</v>
          </cell>
          <cell r="D798">
            <v>313001029515</v>
          </cell>
          <cell r="E798" t="str">
            <v/>
          </cell>
          <cell r="F798">
            <v>313001029515</v>
          </cell>
          <cell r="G798" t="str">
            <v>1</v>
          </cell>
          <cell r="H798" t="str">
            <v>9</v>
          </cell>
        </row>
        <row r="799">
          <cell r="A799">
            <v>800</v>
          </cell>
          <cell r="B799">
            <v>800</v>
          </cell>
          <cell r="C799" t="str">
            <v>CARIDAD MENDOZA OLIVO</v>
          </cell>
          <cell r="D799">
            <v>313001029485</v>
          </cell>
          <cell r="E799" t="str">
            <v>C</v>
          </cell>
          <cell r="F799">
            <v>313001029485</v>
          </cell>
          <cell r="G799" t="str">
            <v>1</v>
          </cell>
          <cell r="H799" t="str">
            <v>15</v>
          </cell>
        </row>
        <row r="800">
          <cell r="A800">
            <v>801</v>
          </cell>
          <cell r="B800">
            <v>801</v>
          </cell>
          <cell r="C800" t="str">
            <v>EMPERATRIZ QUINTERO RICARDO</v>
          </cell>
          <cell r="D800">
            <v>313001029469</v>
          </cell>
          <cell r="E800" t="str">
            <v>C</v>
          </cell>
          <cell r="F800">
            <v>313001029469</v>
          </cell>
          <cell r="G800" t="str">
            <v>1</v>
          </cell>
          <cell r="H800" t="str">
            <v>13</v>
          </cell>
        </row>
        <row r="801">
          <cell r="A801">
            <v>802</v>
          </cell>
          <cell r="B801">
            <v>802</v>
          </cell>
          <cell r="C801" t="str">
            <v>ADELA MORALES CHIQUILLO</v>
          </cell>
          <cell r="D801">
            <v>313001029477</v>
          </cell>
          <cell r="E801" t="str">
            <v/>
          </cell>
          <cell r="F801">
            <v>313001029477</v>
          </cell>
          <cell r="G801" t="str">
            <v>1</v>
          </cell>
          <cell r="H801" t="str">
            <v>15</v>
          </cell>
        </row>
        <row r="802">
          <cell r="A802">
            <v>803</v>
          </cell>
          <cell r="B802">
            <v>803</v>
          </cell>
          <cell r="C802" t="str">
            <v>OLGA LUCIA TORRES ORTEGA</v>
          </cell>
          <cell r="D802">
            <v>313001029400</v>
          </cell>
          <cell r="E802" t="str">
            <v/>
          </cell>
          <cell r="F802">
            <v>313001029400</v>
          </cell>
          <cell r="G802" t="str">
            <v>1</v>
          </cell>
          <cell r="H802" t="str">
            <v>14</v>
          </cell>
        </row>
        <row r="803">
          <cell r="A803">
            <v>804</v>
          </cell>
          <cell r="B803">
            <v>804</v>
          </cell>
          <cell r="C803" t="str">
            <v>JACQUELINE CUADRO</v>
          </cell>
          <cell r="D803">
            <v>313001029272</v>
          </cell>
          <cell r="E803" t="str">
            <v/>
          </cell>
          <cell r="F803">
            <v>313001029272</v>
          </cell>
          <cell r="G803" t="str">
            <v>1</v>
          </cell>
          <cell r="H803" t="str">
            <v>14</v>
          </cell>
        </row>
        <row r="804">
          <cell r="A804">
            <v>805</v>
          </cell>
          <cell r="B804">
            <v>805</v>
          </cell>
          <cell r="C804" t="str">
            <v>EQUEVER ARGOTE</v>
          </cell>
          <cell r="D804">
            <v>313001029558</v>
          </cell>
          <cell r="E804" t="str">
            <v>C</v>
          </cell>
          <cell r="F804">
            <v>313001029558</v>
          </cell>
          <cell r="G804" t="str">
            <v>1</v>
          </cell>
          <cell r="H804" t="str">
            <v>8</v>
          </cell>
        </row>
        <row r="805">
          <cell r="A805">
            <v>806</v>
          </cell>
          <cell r="B805">
            <v>806</v>
          </cell>
          <cell r="C805" t="str">
            <v>DOUGLAS FREDY CARBONELL DURAN</v>
          </cell>
          <cell r="D805">
            <v>313001029353</v>
          </cell>
          <cell r="E805" t="str">
            <v>C</v>
          </cell>
          <cell r="F805">
            <v>313001029353</v>
          </cell>
          <cell r="G805" t="str">
            <v>1</v>
          </cell>
          <cell r="H805" t="str">
            <v>14</v>
          </cell>
        </row>
        <row r="806">
          <cell r="A806">
            <v>807</v>
          </cell>
          <cell r="B806">
            <v>807</v>
          </cell>
          <cell r="C806" t="str">
            <v>NATHALIE RIETMAN</v>
          </cell>
          <cell r="D806">
            <v>413001029561</v>
          </cell>
          <cell r="E806" t="str">
            <v>C</v>
          </cell>
          <cell r="F806">
            <v>413001029561</v>
          </cell>
          <cell r="G806" t="str">
            <v>2</v>
          </cell>
          <cell r="H806" t="str">
            <v>Conti</v>
          </cell>
        </row>
        <row r="807">
          <cell r="A807">
            <v>808</v>
          </cell>
          <cell r="B807">
            <v>808</v>
          </cell>
          <cell r="C807" t="str">
            <v>MARIA ESTELLA BARRETO HERNANDEZ</v>
          </cell>
          <cell r="D807">
            <v>313001029388</v>
          </cell>
          <cell r="E807" t="str">
            <v>C</v>
          </cell>
          <cell r="F807">
            <v>313001029388</v>
          </cell>
          <cell r="G807" t="str">
            <v>1</v>
          </cell>
          <cell r="H807" t="str">
            <v>10</v>
          </cell>
        </row>
        <row r="808">
          <cell r="A808">
            <v>809</v>
          </cell>
          <cell r="B808">
            <v>809</v>
          </cell>
          <cell r="C808" t="str">
            <v>EMMA INES TAFUR DIAZ</v>
          </cell>
          <cell r="D808">
            <v>313001013279</v>
          </cell>
          <cell r="E808" t="str">
            <v>C</v>
          </cell>
          <cell r="F808">
            <v>313001013279</v>
          </cell>
          <cell r="G808" t="str">
            <v>1</v>
          </cell>
          <cell r="H808" t="str">
            <v>7</v>
          </cell>
        </row>
        <row r="809">
          <cell r="A809">
            <v>810</v>
          </cell>
          <cell r="B809">
            <v>810</v>
          </cell>
          <cell r="C809" t="str">
            <v>ORLY LECITH GONZALEZ VILLEGAS</v>
          </cell>
          <cell r="D809">
            <v>313001029604</v>
          </cell>
          <cell r="E809" t="str">
            <v>C</v>
          </cell>
          <cell r="F809">
            <v>313001029604</v>
          </cell>
          <cell r="G809" t="str">
            <v>1</v>
          </cell>
          <cell r="H809" t="str">
            <v>5</v>
          </cell>
        </row>
        <row r="810">
          <cell r="A810">
            <v>811</v>
          </cell>
          <cell r="B810">
            <v>811</v>
          </cell>
          <cell r="C810" t="str">
            <v>MERLY RODRIGUEZ PEÑARANDA</v>
          </cell>
          <cell r="D810">
            <v>313001029621</v>
          </cell>
          <cell r="E810" t="str">
            <v>C</v>
          </cell>
          <cell r="F810">
            <v>313001029621</v>
          </cell>
          <cell r="G810" t="str">
            <v>1</v>
          </cell>
          <cell r="H810" t="str">
            <v>6</v>
          </cell>
        </row>
        <row r="811">
          <cell r="A811">
            <v>812</v>
          </cell>
          <cell r="B811">
            <v>812</v>
          </cell>
          <cell r="C811" t="str">
            <v>JOSEFINA SARMIENTO GONZALEZ</v>
          </cell>
          <cell r="D811">
            <v>313001029612</v>
          </cell>
          <cell r="E811" t="str">
            <v>C</v>
          </cell>
          <cell r="F811">
            <v>313001029612</v>
          </cell>
          <cell r="G811" t="str">
            <v>1</v>
          </cell>
          <cell r="H811" t="str">
            <v>6</v>
          </cell>
        </row>
        <row r="812">
          <cell r="A812">
            <v>813</v>
          </cell>
          <cell r="B812">
            <v>813</v>
          </cell>
          <cell r="C812" t="str">
            <v>MARINA ISABEL AGUIRRE LUJAN</v>
          </cell>
          <cell r="D812">
            <v>313001029574</v>
          </cell>
          <cell r="E812" t="str">
            <v>C</v>
          </cell>
          <cell r="F812">
            <v>313001029574</v>
          </cell>
          <cell r="G812" t="str">
            <v>1</v>
          </cell>
          <cell r="H812" t="str">
            <v>6</v>
          </cell>
        </row>
        <row r="813">
          <cell r="A813">
            <v>814</v>
          </cell>
          <cell r="B813">
            <v>814</v>
          </cell>
          <cell r="C813" t="str">
            <v>CAROLINA DEL CARMEN SANCHEZ MELGAREJO</v>
          </cell>
          <cell r="D813">
            <v>313001029582</v>
          </cell>
          <cell r="E813" t="str">
            <v>C</v>
          </cell>
          <cell r="F813">
            <v>313001029582</v>
          </cell>
          <cell r="G813" t="str">
            <v>1</v>
          </cell>
          <cell r="H813" t="str">
            <v>6</v>
          </cell>
        </row>
        <row r="814">
          <cell r="A814">
            <v>815</v>
          </cell>
          <cell r="B814">
            <v>815</v>
          </cell>
          <cell r="C814" t="str">
            <v>INGRID RODRIGUEZ PEREZ</v>
          </cell>
          <cell r="D814">
            <v>313001029591</v>
          </cell>
          <cell r="E814" t="str">
            <v>C</v>
          </cell>
          <cell r="F814">
            <v>313001029591</v>
          </cell>
          <cell r="G814" t="str">
            <v>1</v>
          </cell>
          <cell r="H814" t="str">
            <v>6</v>
          </cell>
        </row>
        <row r="815">
          <cell r="A815">
            <v>816</v>
          </cell>
          <cell r="B815">
            <v>816</v>
          </cell>
          <cell r="C815" t="str">
            <v>ERIKA JIMENEZ TOLEDO</v>
          </cell>
          <cell r="D815">
            <v>313001029540</v>
          </cell>
          <cell r="E815" t="str">
            <v>C</v>
          </cell>
          <cell r="F815">
            <v>313001029540</v>
          </cell>
          <cell r="G815" t="str">
            <v>1</v>
          </cell>
          <cell r="H815" t="str">
            <v>12</v>
          </cell>
        </row>
        <row r="816">
          <cell r="A816">
            <v>817</v>
          </cell>
          <cell r="B816">
            <v>817</v>
          </cell>
          <cell r="C816" t="str">
            <v>DINEY VALENZUELA SANCHEZ</v>
          </cell>
          <cell r="D816">
            <v>313001029531</v>
          </cell>
          <cell r="E816" t="str">
            <v>C</v>
          </cell>
          <cell r="F816">
            <v>313001029531</v>
          </cell>
          <cell r="G816" t="str">
            <v>1</v>
          </cell>
          <cell r="H816" t="str">
            <v>13</v>
          </cell>
        </row>
        <row r="817">
          <cell r="A817">
            <v>818</v>
          </cell>
          <cell r="B817">
            <v>818</v>
          </cell>
          <cell r="C817" t="str">
            <v>XXXX</v>
          </cell>
          <cell r="D817">
            <v>313001029370</v>
          </cell>
          <cell r="E817" t="str">
            <v>C</v>
          </cell>
          <cell r="F817">
            <v>313001029370</v>
          </cell>
          <cell r="G817" t="str">
            <v>1</v>
          </cell>
          <cell r="H817" t="str">
            <v>15</v>
          </cell>
        </row>
        <row r="818">
          <cell r="A818">
            <v>819</v>
          </cell>
          <cell r="B818">
            <v>819</v>
          </cell>
          <cell r="C818" t="str">
            <v>MARIA IRIS RAMOS RIOS</v>
          </cell>
          <cell r="D818">
            <v>313001029680</v>
          </cell>
          <cell r="E818" t="str">
            <v>C</v>
          </cell>
          <cell r="F818">
            <v>313001029680</v>
          </cell>
          <cell r="G818" t="str">
            <v>1</v>
          </cell>
          <cell r="H818" t="str">
            <v>13</v>
          </cell>
        </row>
        <row r="819">
          <cell r="A819">
            <v>820</v>
          </cell>
          <cell r="B819">
            <v>820</v>
          </cell>
          <cell r="C819" t="str">
            <v>CLAUDIA TORRES MARTINEZ</v>
          </cell>
          <cell r="D819">
            <v>313001029655</v>
          </cell>
          <cell r="E819" t="str">
            <v>C</v>
          </cell>
          <cell r="F819">
            <v>313001029655</v>
          </cell>
          <cell r="G819" t="str">
            <v>1</v>
          </cell>
          <cell r="H819" t="str">
            <v>12</v>
          </cell>
        </row>
        <row r="820">
          <cell r="A820">
            <v>821</v>
          </cell>
          <cell r="B820">
            <v>821</v>
          </cell>
          <cell r="C820" t="str">
            <v>OLIVA CORONADO DAZA</v>
          </cell>
          <cell r="D820">
            <v>313001029698</v>
          </cell>
          <cell r="E820" t="str">
            <v>C</v>
          </cell>
          <cell r="F820">
            <v>313001029698</v>
          </cell>
          <cell r="G820" t="str">
            <v>1</v>
          </cell>
          <cell r="H820" t="str">
            <v>13</v>
          </cell>
        </row>
        <row r="821">
          <cell r="A821">
            <v>822</v>
          </cell>
          <cell r="B821">
            <v>822</v>
          </cell>
          <cell r="C821" t="str">
            <v>NELLY YOHANA JAIMES LOZANO</v>
          </cell>
          <cell r="D821">
            <v>313001029752</v>
          </cell>
          <cell r="E821" t="str">
            <v>C</v>
          </cell>
          <cell r="F821">
            <v>313001029752</v>
          </cell>
          <cell r="G821" t="str">
            <v>1</v>
          </cell>
          <cell r="H821" t="str">
            <v>12</v>
          </cell>
        </row>
        <row r="822">
          <cell r="A822">
            <v>823</v>
          </cell>
          <cell r="B822">
            <v>823</v>
          </cell>
          <cell r="C822" t="str">
            <v>BONIBE GONZALEZ MAZA</v>
          </cell>
          <cell r="D822">
            <v>313001029728</v>
          </cell>
          <cell r="E822" t="str">
            <v>C</v>
          </cell>
          <cell r="F822">
            <v>313001029728</v>
          </cell>
          <cell r="G822" t="str">
            <v>1</v>
          </cell>
          <cell r="H822" t="str">
            <v>14</v>
          </cell>
        </row>
        <row r="823">
          <cell r="A823">
            <v>824</v>
          </cell>
          <cell r="B823">
            <v>824</v>
          </cell>
          <cell r="C823" t="str">
            <v>DANIA CECILIA SOTO CASTILLO</v>
          </cell>
          <cell r="D823">
            <v>313001029736</v>
          </cell>
          <cell r="E823" t="str">
            <v>C</v>
          </cell>
          <cell r="F823">
            <v>313001029736</v>
          </cell>
          <cell r="G823" t="str">
            <v>1</v>
          </cell>
          <cell r="H823" t="str">
            <v>12</v>
          </cell>
        </row>
        <row r="824">
          <cell r="A824">
            <v>825</v>
          </cell>
          <cell r="B824">
            <v>825</v>
          </cell>
          <cell r="C824" t="str">
            <v>GLORIA ELENA PINEDA MONTIEL</v>
          </cell>
          <cell r="D824">
            <v>313001029701</v>
          </cell>
          <cell r="E824" t="str">
            <v>C</v>
          </cell>
          <cell r="F824">
            <v>313001029701</v>
          </cell>
          <cell r="G824" t="str">
            <v>1</v>
          </cell>
          <cell r="H824" t="str">
            <v>11</v>
          </cell>
        </row>
        <row r="825">
          <cell r="A825">
            <v>826</v>
          </cell>
          <cell r="B825">
            <v>826</v>
          </cell>
          <cell r="C825" t="str">
            <v/>
          </cell>
          <cell r="D825">
            <v>313001029779</v>
          </cell>
          <cell r="E825" t="str">
            <v>C</v>
          </cell>
          <cell r="F825">
            <v>313001029779</v>
          </cell>
          <cell r="G825" t="str">
            <v>1</v>
          </cell>
          <cell r="H825" t="str">
            <v>15</v>
          </cell>
        </row>
        <row r="826">
          <cell r="A826">
            <v>827</v>
          </cell>
          <cell r="B826">
            <v>827</v>
          </cell>
          <cell r="C826" t="str">
            <v>OSLENNY CABEZA MORALES</v>
          </cell>
          <cell r="D826">
            <v>313001029710</v>
          </cell>
          <cell r="E826" t="str">
            <v>C</v>
          </cell>
          <cell r="F826">
            <v>313001029710</v>
          </cell>
          <cell r="G826" t="str">
            <v>1</v>
          </cell>
          <cell r="H826" t="str">
            <v>14</v>
          </cell>
        </row>
        <row r="827">
          <cell r="A827">
            <v>828</v>
          </cell>
          <cell r="B827">
            <v>828</v>
          </cell>
          <cell r="C827" t="str">
            <v>MARLIS MALDONADO REVOLLO</v>
          </cell>
          <cell r="D827">
            <v>113001029800</v>
          </cell>
          <cell r="E827" t="str">
            <v>C</v>
          </cell>
          <cell r="F827">
            <v>113001029800</v>
          </cell>
          <cell r="G827" t="str">
            <v>1</v>
          </cell>
          <cell r="H827" t="str">
            <v>6</v>
          </cell>
        </row>
        <row r="828">
          <cell r="A828">
            <v>829</v>
          </cell>
          <cell r="B828">
            <v>829</v>
          </cell>
          <cell r="C828" t="str">
            <v>MARLIN PATRICIA MARTELO CORTINA</v>
          </cell>
          <cell r="D828">
            <v>313001029817</v>
          </cell>
          <cell r="E828" t="str">
            <v>C</v>
          </cell>
          <cell r="F828">
            <v>313001029817</v>
          </cell>
          <cell r="G828" t="str">
            <v>1</v>
          </cell>
          <cell r="H828" t="str">
            <v>15</v>
          </cell>
        </row>
        <row r="829">
          <cell r="A829">
            <v>830</v>
          </cell>
          <cell r="B829">
            <v>386</v>
          </cell>
          <cell r="C829" t="str">
            <v/>
          </cell>
          <cell r="D829">
            <v>313001008933</v>
          </cell>
          <cell r="E829" t="str">
            <v/>
          </cell>
          <cell r="F829">
            <v>531300101456</v>
          </cell>
          <cell r="G829" t="str">
            <v>1</v>
          </cell>
          <cell r="H829" t="str">
            <v>15</v>
          </cell>
        </row>
        <row r="830">
          <cell r="A830">
            <v>831</v>
          </cell>
          <cell r="B830">
            <v>386</v>
          </cell>
          <cell r="C830" t="str">
            <v/>
          </cell>
          <cell r="D830">
            <v>313001008933</v>
          </cell>
          <cell r="E830" t="str">
            <v/>
          </cell>
          <cell r="F830">
            <v>531300101457</v>
          </cell>
          <cell r="G830" t="str">
            <v>1</v>
          </cell>
          <cell r="H830" t="str">
            <v>13</v>
          </cell>
        </row>
        <row r="831">
          <cell r="A831">
            <v>832</v>
          </cell>
          <cell r="B831">
            <v>832</v>
          </cell>
          <cell r="C831" t="str">
            <v>RAIZA M ARTETA URRUCHURTU</v>
          </cell>
          <cell r="D831">
            <v>313001029795</v>
          </cell>
          <cell r="E831" t="str">
            <v>C</v>
          </cell>
          <cell r="F831">
            <v>313001029795</v>
          </cell>
          <cell r="G831" t="str">
            <v>1</v>
          </cell>
          <cell r="H831" t="str">
            <v>7</v>
          </cell>
        </row>
        <row r="832">
          <cell r="A832">
            <v>833</v>
          </cell>
          <cell r="B832">
            <v>833</v>
          </cell>
          <cell r="C832" t="str">
            <v>JOSE MANUEL CORREA SALAS</v>
          </cell>
          <cell r="D832">
            <v>313001029825</v>
          </cell>
          <cell r="E832" t="str">
            <v>C</v>
          </cell>
          <cell r="F832">
            <v>313001029825</v>
          </cell>
          <cell r="G832" t="str">
            <v>1</v>
          </cell>
          <cell r="H832" t="str">
            <v>6</v>
          </cell>
        </row>
        <row r="833">
          <cell r="A833">
            <v>834</v>
          </cell>
          <cell r="B833">
            <v>834</v>
          </cell>
          <cell r="C833" t="str">
            <v>BERTHA MEÑACA CAPARROSO</v>
          </cell>
          <cell r="D833">
            <v>313001029671</v>
          </cell>
          <cell r="E833" t="str">
            <v>C</v>
          </cell>
          <cell r="F833">
            <v>313001029671</v>
          </cell>
          <cell r="G833" t="str">
            <v>1</v>
          </cell>
          <cell r="H833" t="str">
            <v>12</v>
          </cell>
        </row>
        <row r="834">
          <cell r="A834">
            <v>835</v>
          </cell>
          <cell r="B834">
            <v>835</v>
          </cell>
          <cell r="C834" t="str">
            <v>ADRIANA MATURANA GALLEGO</v>
          </cell>
          <cell r="D834">
            <v>313001029761</v>
          </cell>
          <cell r="E834" t="str">
            <v>C</v>
          </cell>
          <cell r="F834">
            <v>313001029761</v>
          </cell>
          <cell r="G834" t="str">
            <v>1</v>
          </cell>
          <cell r="H834" t="str">
            <v>12</v>
          </cell>
        </row>
        <row r="835">
          <cell r="A835">
            <v>836</v>
          </cell>
          <cell r="B835">
            <v>836</v>
          </cell>
          <cell r="C835" t="str">
            <v>WENDY TUÑON ARROYO</v>
          </cell>
          <cell r="D835">
            <v>313001029833</v>
          </cell>
          <cell r="E835" t="str">
            <v>C</v>
          </cell>
          <cell r="F835">
            <v>313001029833</v>
          </cell>
          <cell r="G835" t="str">
            <v>1</v>
          </cell>
          <cell r="H835" t="str">
            <v>13</v>
          </cell>
        </row>
        <row r="836">
          <cell r="A836">
            <v>837</v>
          </cell>
          <cell r="B836">
            <v>837</v>
          </cell>
          <cell r="C836" t="str">
            <v>SANDRA PEREZ YEPEZ</v>
          </cell>
          <cell r="D836">
            <v>313001029841</v>
          </cell>
          <cell r="E836" t="str">
            <v>I</v>
          </cell>
          <cell r="F836">
            <v>313001029841</v>
          </cell>
          <cell r="G836" t="str">
            <v>1</v>
          </cell>
          <cell r="H836" t="str">
            <v>2</v>
          </cell>
        </row>
        <row r="837">
          <cell r="A837">
            <v>838</v>
          </cell>
          <cell r="B837">
            <v>838</v>
          </cell>
          <cell r="C837" t="str">
            <v xml:space="preserve">HNA BERTA MARINA ZULUAGA DUQUE </v>
          </cell>
          <cell r="D837">
            <v>313001029647</v>
          </cell>
          <cell r="E837" t="str">
            <v>C</v>
          </cell>
          <cell r="F837">
            <v>313001029647</v>
          </cell>
          <cell r="G837" t="str">
            <v>1</v>
          </cell>
          <cell r="H837" t="str">
            <v>2</v>
          </cell>
        </row>
        <row r="838">
          <cell r="A838">
            <v>839</v>
          </cell>
          <cell r="B838">
            <v>839</v>
          </cell>
          <cell r="C838" t="str">
            <v>JONH FREDY GALEANO PATIÑO</v>
          </cell>
          <cell r="D838">
            <v>113001029851</v>
          </cell>
          <cell r="E838" t="str">
            <v>I</v>
          </cell>
          <cell r="F838">
            <v>113001029851</v>
          </cell>
          <cell r="G838" t="str">
            <v>1</v>
          </cell>
          <cell r="H838" t="str">
            <v>4</v>
          </cell>
        </row>
        <row r="839">
          <cell r="A839">
            <v>840</v>
          </cell>
          <cell r="B839">
            <v>840</v>
          </cell>
          <cell r="C839" t="str">
            <v>MABEL PEÑA GUERRA</v>
          </cell>
          <cell r="E839" t="str">
            <v/>
          </cell>
          <cell r="F839">
            <v>313001029787</v>
          </cell>
          <cell r="G839" t="str">
            <v>1</v>
          </cell>
          <cell r="H839" t="str">
            <v>5</v>
          </cell>
        </row>
        <row r="840">
          <cell r="A840">
            <v>841</v>
          </cell>
          <cell r="B840">
            <v>841</v>
          </cell>
          <cell r="C840" t="str">
            <v>FARYS RAMOS RESTAN</v>
          </cell>
          <cell r="D840">
            <v>0</v>
          </cell>
          <cell r="E840" t="str">
            <v>I</v>
          </cell>
          <cell r="F840">
            <v>313001029868</v>
          </cell>
          <cell r="G840" t="str">
            <v>1</v>
          </cell>
          <cell r="H840" t="str">
            <v>14</v>
          </cell>
        </row>
        <row r="841">
          <cell r="A841">
            <v>842</v>
          </cell>
          <cell r="B841">
            <v>842</v>
          </cell>
          <cell r="C841" t="str">
            <v>ELVIRA MENDOZA ROMERO</v>
          </cell>
          <cell r="D841">
            <v>113001029893</v>
          </cell>
          <cell r="E841" t="str">
            <v>I</v>
          </cell>
          <cell r="F841">
            <v>113001029893</v>
          </cell>
          <cell r="G841" t="str">
            <v>1</v>
          </cell>
          <cell r="H841" t="str">
            <v>14</v>
          </cell>
        </row>
        <row r="842">
          <cell r="A842">
            <v>843</v>
          </cell>
          <cell r="B842">
            <v>843</v>
          </cell>
          <cell r="C842" t="str">
            <v>LEONOR PINEDO PACHECO</v>
          </cell>
          <cell r="E842" t="str">
            <v>C</v>
          </cell>
          <cell r="F842">
            <v>313001029876</v>
          </cell>
          <cell r="G842" t="str">
            <v>1</v>
          </cell>
          <cell r="H842" t="str">
            <v>12</v>
          </cell>
        </row>
        <row r="843">
          <cell r="A843">
            <v>844</v>
          </cell>
          <cell r="B843">
            <v>844</v>
          </cell>
          <cell r="C843" t="str">
            <v>YENEDITH ALVAREZ CABARCAS</v>
          </cell>
          <cell r="D843">
            <v>313001029884</v>
          </cell>
          <cell r="E843" t="str">
            <v>C</v>
          </cell>
          <cell r="F843">
            <v>313001029884</v>
          </cell>
          <cell r="G843" t="str">
            <v>1</v>
          </cell>
          <cell r="H843" t="str">
            <v>12</v>
          </cell>
        </row>
        <row r="844">
          <cell r="A844">
            <v>845</v>
          </cell>
          <cell r="B844">
            <v>845</v>
          </cell>
          <cell r="C844" t="str">
            <v>NINFA ARROYO RODRIGUEZ</v>
          </cell>
          <cell r="D844">
            <v>413001029919</v>
          </cell>
          <cell r="E844" t="str">
            <v>C</v>
          </cell>
          <cell r="F844">
            <v>413001029919</v>
          </cell>
          <cell r="G844" t="str">
            <v>2</v>
          </cell>
          <cell r="H844" t="str">
            <v>Conti</v>
          </cell>
        </row>
        <row r="845">
          <cell r="A845">
            <v>846</v>
          </cell>
          <cell r="B845">
            <v>846</v>
          </cell>
          <cell r="C845" t="str">
            <v>CECILIA JUDITH PEREZ CUETO</v>
          </cell>
          <cell r="D845">
            <v>313001029906</v>
          </cell>
          <cell r="E845" t="str">
            <v>C</v>
          </cell>
          <cell r="F845">
            <v>313001029906</v>
          </cell>
          <cell r="G845" t="str">
            <v>1</v>
          </cell>
          <cell r="H845" t="str">
            <v>9</v>
          </cell>
        </row>
        <row r="846">
          <cell r="A846">
            <v>847</v>
          </cell>
          <cell r="B846">
            <v>847</v>
          </cell>
          <cell r="C846" t="str">
            <v>ALVARO JOSE ALVAREZ MONTES</v>
          </cell>
          <cell r="E846" t="str">
            <v/>
          </cell>
          <cell r="F846">
            <v>313001029981</v>
          </cell>
          <cell r="G846" t="str">
            <v>1</v>
          </cell>
          <cell r="H846" t="str">
            <v>14</v>
          </cell>
        </row>
        <row r="847">
          <cell r="A847">
            <v>848</v>
          </cell>
          <cell r="B847">
            <v>848</v>
          </cell>
          <cell r="C847" t="str">
            <v>REYNELDA GUDIÑO GONZALEZ</v>
          </cell>
          <cell r="E847" t="str">
            <v/>
          </cell>
          <cell r="F847">
            <v>313001029922</v>
          </cell>
          <cell r="G847" t="str">
            <v>1</v>
          </cell>
          <cell r="H847" t="str">
            <v>10</v>
          </cell>
        </row>
        <row r="848">
          <cell r="A848">
            <v>849</v>
          </cell>
          <cell r="B848">
            <v>849</v>
          </cell>
          <cell r="C848" t="str">
            <v>DENIS SAN MARTIN TERAN</v>
          </cell>
          <cell r="E848" t="str">
            <v/>
          </cell>
          <cell r="F848">
            <v>313001029973</v>
          </cell>
          <cell r="G848" t="str">
            <v>1</v>
          </cell>
          <cell r="H848" t="str">
            <v>12</v>
          </cell>
        </row>
        <row r="849">
          <cell r="A849">
            <v>850</v>
          </cell>
          <cell r="B849">
            <v>850</v>
          </cell>
          <cell r="C849" t="str">
            <v>ELENA OSORIO VELEZ</v>
          </cell>
          <cell r="E849" t="str">
            <v/>
          </cell>
          <cell r="F849">
            <v>313001030025</v>
          </cell>
          <cell r="G849" t="str">
            <v>1</v>
          </cell>
          <cell r="H849" t="str">
            <v>1</v>
          </cell>
        </row>
        <row r="850">
          <cell r="A850">
            <v>851</v>
          </cell>
          <cell r="B850">
            <v>851</v>
          </cell>
          <cell r="C850" t="str">
            <v>FERNANDO DIAZ GRANADOS MACHIA</v>
          </cell>
          <cell r="D850">
            <v>313836000623</v>
          </cell>
          <cell r="E850" t="str">
            <v/>
          </cell>
          <cell r="F850">
            <v>313836000623</v>
          </cell>
          <cell r="G850" t="str">
            <v>2</v>
          </cell>
          <cell r="H850" t="str">
            <v>Conti</v>
          </cell>
        </row>
        <row r="851">
          <cell r="A851">
            <v>852</v>
          </cell>
          <cell r="B851">
            <v>852</v>
          </cell>
          <cell r="C851" t="str">
            <v>YIRHA PORRAS BURGOS</v>
          </cell>
          <cell r="E851" t="str">
            <v>C</v>
          </cell>
          <cell r="F851">
            <v>313001029990</v>
          </cell>
          <cell r="G851" t="str">
            <v>1</v>
          </cell>
          <cell r="H851" t="str">
            <v>15</v>
          </cell>
        </row>
        <row r="852">
          <cell r="A852">
            <v>853</v>
          </cell>
          <cell r="B852">
            <v>853</v>
          </cell>
          <cell r="C852" t="str">
            <v>LEXCY RODRIGUEZ AGUILAR</v>
          </cell>
          <cell r="D852">
            <v>313001030009</v>
          </cell>
          <cell r="E852" t="str">
            <v>C</v>
          </cell>
          <cell r="F852">
            <v>313001030009</v>
          </cell>
          <cell r="G852" t="str">
            <v>1</v>
          </cell>
          <cell r="H852" t="str">
            <v>12</v>
          </cell>
        </row>
        <row r="853">
          <cell r="A853">
            <v>854</v>
          </cell>
          <cell r="B853">
            <v>854</v>
          </cell>
          <cell r="C853" t="str">
            <v>NELSON ARANGO MONSALVE</v>
          </cell>
          <cell r="E853" t="str">
            <v/>
          </cell>
          <cell r="F853">
            <v>313001029931</v>
          </cell>
          <cell r="G853" t="str">
            <v>1</v>
          </cell>
          <cell r="H853" t="str">
            <v>10</v>
          </cell>
        </row>
        <row r="854">
          <cell r="A854">
            <v>855</v>
          </cell>
          <cell r="B854">
            <v>855</v>
          </cell>
          <cell r="C854" t="str">
            <v>DELIA VISBAL OCHOA</v>
          </cell>
          <cell r="E854" t="str">
            <v/>
          </cell>
          <cell r="F854">
            <v>313001029965</v>
          </cell>
          <cell r="G854" t="str">
            <v>1</v>
          </cell>
          <cell r="H854" t="str">
            <v>15</v>
          </cell>
        </row>
        <row r="855">
          <cell r="A855">
            <v>856</v>
          </cell>
          <cell r="B855">
            <v>856</v>
          </cell>
          <cell r="C855" t="str">
            <v>MARCIA RAMIREZ AYOLA</v>
          </cell>
          <cell r="E855" t="str">
            <v/>
          </cell>
          <cell r="F855">
            <v>313001029957</v>
          </cell>
          <cell r="G855" t="str">
            <v>1</v>
          </cell>
          <cell r="H855" t="str">
            <v>8</v>
          </cell>
        </row>
        <row r="856">
          <cell r="A856">
            <v>857</v>
          </cell>
          <cell r="B856">
            <v>857</v>
          </cell>
          <cell r="C856" t="str">
            <v>ALFONSO MORENO GRAU</v>
          </cell>
          <cell r="E856" t="str">
            <v>I</v>
          </cell>
          <cell r="F856">
            <v>113001030093</v>
          </cell>
          <cell r="G856" t="str">
            <v>1</v>
          </cell>
          <cell r="H856" t="str">
            <v>3</v>
          </cell>
        </row>
        <row r="857">
          <cell r="A857">
            <v>858</v>
          </cell>
          <cell r="B857">
            <v>858</v>
          </cell>
          <cell r="C857" t="str">
            <v>ELIZABETH UNAMUNO SOTOMAYOR</v>
          </cell>
          <cell r="E857" t="str">
            <v/>
          </cell>
          <cell r="F857">
            <v>113001030085</v>
          </cell>
          <cell r="G857" t="str">
            <v>1</v>
          </cell>
          <cell r="H857" t="str">
            <v>14</v>
          </cell>
        </row>
        <row r="858">
          <cell r="A858">
            <v>859</v>
          </cell>
          <cell r="B858">
            <v>859</v>
          </cell>
          <cell r="C858" t="str">
            <v>JORGE ELIECER GAMARRA ARIZA</v>
          </cell>
          <cell r="E858" t="str">
            <v/>
          </cell>
          <cell r="F858">
            <v>313001030106</v>
          </cell>
          <cell r="G858" t="str">
            <v>2</v>
          </cell>
          <cell r="H858" t="str">
            <v>13</v>
          </cell>
        </row>
        <row r="859">
          <cell r="A859">
            <v>860</v>
          </cell>
          <cell r="B859">
            <v>860</v>
          </cell>
          <cell r="C859" t="str">
            <v>IGLIANA SOFIA ROCHA JIMENEZ</v>
          </cell>
          <cell r="E859" t="str">
            <v/>
          </cell>
          <cell r="F859">
            <v>313001030114</v>
          </cell>
          <cell r="G859" t="str">
            <v>1</v>
          </cell>
          <cell r="H859" t="str">
            <v>14</v>
          </cell>
        </row>
        <row r="860">
          <cell r="A860">
            <v>861</v>
          </cell>
          <cell r="B860">
            <v>861</v>
          </cell>
          <cell r="C860" t="str">
            <v>TEMILDA MARTELO MARTELO</v>
          </cell>
          <cell r="E860" t="str">
            <v/>
          </cell>
          <cell r="F860">
            <v>313001030122</v>
          </cell>
          <cell r="G860" t="str">
            <v>1</v>
          </cell>
          <cell r="H860" t="str">
            <v>11</v>
          </cell>
        </row>
        <row r="861">
          <cell r="A861">
            <v>862</v>
          </cell>
          <cell r="B861">
            <v>862</v>
          </cell>
          <cell r="C861" t="str">
            <v>CLARA LUZ ZOLLMER PINO</v>
          </cell>
          <cell r="E861" t="str">
            <v/>
          </cell>
          <cell r="F861">
            <v>313001030131</v>
          </cell>
          <cell r="G861" t="str">
            <v>1</v>
          </cell>
          <cell r="H861" t="str">
            <v>2</v>
          </cell>
        </row>
        <row r="862">
          <cell r="A862">
            <v>863</v>
          </cell>
          <cell r="B862">
            <v>863</v>
          </cell>
          <cell r="C862" t="str">
            <v>GLORIA DIAZ AVILA</v>
          </cell>
          <cell r="E862" t="str">
            <v/>
          </cell>
          <cell r="F862">
            <v>313001030068</v>
          </cell>
          <cell r="G862" t="str">
            <v>1</v>
          </cell>
          <cell r="H862" t="str">
            <v>9</v>
          </cell>
        </row>
        <row r="863">
          <cell r="A863">
            <v>864</v>
          </cell>
          <cell r="B863">
            <v>864</v>
          </cell>
          <cell r="C863" t="str">
            <v/>
          </cell>
          <cell r="E863" t="str">
            <v/>
          </cell>
          <cell r="F863">
            <v>313001030149</v>
          </cell>
          <cell r="G863" t="str">
            <v>2</v>
          </cell>
          <cell r="H863" t="str">
            <v>7</v>
          </cell>
        </row>
        <row r="864">
          <cell r="A864">
            <v>865</v>
          </cell>
          <cell r="B864">
            <v>865</v>
          </cell>
          <cell r="C864" t="str">
            <v>ORLANDO MORELOS RODRIGUEZ</v>
          </cell>
          <cell r="E864" t="str">
            <v/>
          </cell>
          <cell r="F864">
            <v>413001030151</v>
          </cell>
          <cell r="G864" t="str">
            <v>1</v>
          </cell>
          <cell r="H864" t="str">
            <v>10</v>
          </cell>
        </row>
        <row r="865">
          <cell r="A865">
            <v>866</v>
          </cell>
          <cell r="B865">
            <v>866</v>
          </cell>
          <cell r="C865" t="str">
            <v/>
          </cell>
          <cell r="E865" t="str">
            <v/>
          </cell>
          <cell r="F865">
            <v>313001030165</v>
          </cell>
          <cell r="G865" t="str">
            <v>1</v>
          </cell>
          <cell r="H865" t="str">
            <v>1</v>
          </cell>
        </row>
        <row r="866">
          <cell r="A866">
            <v>867</v>
          </cell>
          <cell r="B866">
            <v>867</v>
          </cell>
          <cell r="C866" t="str">
            <v>ROSA AMIRA GRACIA ARRIETA</v>
          </cell>
          <cell r="E866" t="str">
            <v/>
          </cell>
          <cell r="F866">
            <v>413001030178</v>
          </cell>
          <cell r="G866" t="str">
            <v>1</v>
          </cell>
          <cell r="H866" t="str">
            <v>13</v>
          </cell>
        </row>
        <row r="867">
          <cell r="A867">
            <v>868</v>
          </cell>
          <cell r="B867">
            <v>868</v>
          </cell>
          <cell r="C867" t="str">
            <v>MARIELA PARDO DE VALDELAMAR</v>
          </cell>
          <cell r="E867" t="str">
            <v/>
          </cell>
          <cell r="F867">
            <v>313001030033</v>
          </cell>
          <cell r="G867" t="str">
            <v>1</v>
          </cell>
          <cell r="H867" t="str">
            <v>13</v>
          </cell>
        </row>
        <row r="868">
          <cell r="A868">
            <v>869</v>
          </cell>
          <cell r="B868">
            <v>869</v>
          </cell>
          <cell r="C868" t="str">
            <v>ZAIDA MILENA ALVAREZ CAUSADO</v>
          </cell>
          <cell r="E868" t="str">
            <v/>
          </cell>
          <cell r="F868">
            <v>313001030041</v>
          </cell>
          <cell r="G868" t="str">
            <v>1</v>
          </cell>
          <cell r="H868" t="str">
            <v>13</v>
          </cell>
        </row>
        <row r="869">
          <cell r="A869">
            <v>870</v>
          </cell>
          <cell r="B869">
            <v>870</v>
          </cell>
          <cell r="C869" t="str">
            <v>MISLEIDY PEREIRA HOYOS</v>
          </cell>
          <cell r="E869" t="str">
            <v/>
          </cell>
          <cell r="F869">
            <v>313001030076</v>
          </cell>
          <cell r="G869" t="str">
            <v>1</v>
          </cell>
          <cell r="H869" t="str">
            <v>13</v>
          </cell>
        </row>
        <row r="870">
          <cell r="A870">
            <v>871</v>
          </cell>
          <cell r="B870">
            <v>871</v>
          </cell>
          <cell r="C870" t="str">
            <v>PATRICIA SALAZAR CABARCAS</v>
          </cell>
          <cell r="E870" t="str">
            <v/>
          </cell>
          <cell r="F870">
            <v>313001030190</v>
          </cell>
          <cell r="G870" t="str">
            <v>1</v>
          </cell>
          <cell r="H870" t="str">
            <v>13</v>
          </cell>
        </row>
        <row r="871">
          <cell r="A871">
            <v>872</v>
          </cell>
          <cell r="B871">
            <v>872</v>
          </cell>
          <cell r="C871" t="str">
            <v xml:space="preserve">OLGA MARIA ZUÑIGA MUÑOZ </v>
          </cell>
          <cell r="E871" t="str">
            <v/>
          </cell>
          <cell r="F871">
            <v>313001030203</v>
          </cell>
          <cell r="G871" t="str">
            <v>1</v>
          </cell>
          <cell r="H871" t="str">
            <v>5</v>
          </cell>
        </row>
        <row r="872">
          <cell r="A872">
            <v>873</v>
          </cell>
          <cell r="B872">
            <v>873</v>
          </cell>
          <cell r="C872" t="str">
            <v>HNO HENRY MARTINEZ NIETO</v>
          </cell>
          <cell r="E872" t="str">
            <v/>
          </cell>
          <cell r="F872">
            <v>113001030212</v>
          </cell>
          <cell r="G872" t="str">
            <v>1</v>
          </cell>
          <cell r="H872" t="str">
            <v>6</v>
          </cell>
        </row>
        <row r="873">
          <cell r="A873">
            <v>874</v>
          </cell>
          <cell r="B873">
            <v>874</v>
          </cell>
          <cell r="C873" t="str">
            <v>PENGP PETIONGP DE LA PEÑA PEREZ</v>
          </cell>
          <cell r="E873" t="str">
            <v/>
          </cell>
          <cell r="F873">
            <v>313001800017</v>
          </cell>
          <cell r="G873" t="str">
            <v>1</v>
          </cell>
          <cell r="H873" t="str">
            <v>13</v>
          </cell>
        </row>
        <row r="874">
          <cell r="A874">
            <v>875</v>
          </cell>
          <cell r="B874">
            <v>875</v>
          </cell>
          <cell r="C874" t="str">
            <v>MARIA CHIQUILLO MATOS</v>
          </cell>
          <cell r="E874" t="str">
            <v/>
          </cell>
          <cell r="F874">
            <v>313001800009</v>
          </cell>
          <cell r="G874" t="str">
            <v>1</v>
          </cell>
          <cell r="H874" t="str">
            <v>13</v>
          </cell>
        </row>
        <row r="875">
          <cell r="A875">
            <v>876</v>
          </cell>
          <cell r="B875">
            <v>876</v>
          </cell>
          <cell r="C875" t="str">
            <v xml:space="preserve">MERY DEL PILAR PAUTT PACHECO </v>
          </cell>
          <cell r="E875" t="str">
            <v/>
          </cell>
          <cell r="F875">
            <v>313001800041</v>
          </cell>
          <cell r="G875" t="str">
            <v>1</v>
          </cell>
          <cell r="H875" t="str">
            <v>8</v>
          </cell>
        </row>
        <row r="876">
          <cell r="A876">
            <v>877</v>
          </cell>
          <cell r="B876">
            <v>877</v>
          </cell>
          <cell r="C876" t="str">
            <v xml:space="preserve">LUZ MILA SALGADO PEREZ </v>
          </cell>
          <cell r="E876" t="str">
            <v/>
          </cell>
          <cell r="F876">
            <v>313001800025</v>
          </cell>
          <cell r="G876" t="str">
            <v>1</v>
          </cell>
          <cell r="H876" t="str">
            <v>8</v>
          </cell>
        </row>
        <row r="877">
          <cell r="A877">
            <v>878</v>
          </cell>
          <cell r="B877">
            <v>878</v>
          </cell>
          <cell r="C877" t="str">
            <v xml:space="preserve">HERNANDO GUARDO LEYVA </v>
          </cell>
          <cell r="E877" t="str">
            <v/>
          </cell>
          <cell r="F877">
            <v>313001800033</v>
          </cell>
          <cell r="G877" t="str">
            <v>1</v>
          </cell>
          <cell r="H877" t="str">
            <v>6</v>
          </cell>
        </row>
        <row r="878">
          <cell r="A878">
            <v>880</v>
          </cell>
          <cell r="B878">
            <v>880</v>
          </cell>
          <cell r="C878" t="str">
            <v>ANDERSON SALCEDO VALLE</v>
          </cell>
          <cell r="E878" t="str">
            <v/>
          </cell>
          <cell r="F878">
            <v>313001030050</v>
          </cell>
          <cell r="G878" t="str">
            <v>1</v>
          </cell>
          <cell r="H878" t="str">
            <v>12</v>
          </cell>
        </row>
        <row r="879">
          <cell r="A879">
            <v>881</v>
          </cell>
          <cell r="B879">
            <v>881</v>
          </cell>
          <cell r="C879" t="str">
            <v xml:space="preserve">	LILIA DEL CARMEN AVILA PEREIRA</v>
          </cell>
          <cell r="E879" t="str">
            <v/>
          </cell>
          <cell r="F879">
            <v>313001800068</v>
          </cell>
          <cell r="G879" t="str">
            <v/>
          </cell>
          <cell r="H879" t="str">
            <v>14</v>
          </cell>
        </row>
        <row r="880">
          <cell r="A880">
            <v>882</v>
          </cell>
          <cell r="B880">
            <v>882</v>
          </cell>
          <cell r="C880" t="str">
            <v>JORGE L. BERRIO BABILONIA,</v>
          </cell>
          <cell r="E880" t="str">
            <v/>
          </cell>
          <cell r="F880">
            <v>313001800092</v>
          </cell>
          <cell r="G880" t="str">
            <v/>
          </cell>
          <cell r="H880" t="str">
            <v>9</v>
          </cell>
        </row>
        <row r="881">
          <cell r="A881">
            <v>883</v>
          </cell>
          <cell r="B881">
            <v>883</v>
          </cell>
          <cell r="C881" t="str">
            <v>MIRALYS TORRES QUINTERO</v>
          </cell>
          <cell r="E881" t="str">
            <v/>
          </cell>
          <cell r="F881">
            <v>313001800084</v>
          </cell>
          <cell r="G881" t="str">
            <v/>
          </cell>
          <cell r="H881" t="str">
            <v>12</v>
          </cell>
        </row>
        <row r="882">
          <cell r="A882">
            <v>884</v>
          </cell>
          <cell r="B882">
            <v>884</v>
          </cell>
          <cell r="C882" t="str">
            <v>ROSARIO MOJICA SALINAS</v>
          </cell>
          <cell r="E882" t="str">
            <v/>
          </cell>
          <cell r="F882">
            <v>313001800076</v>
          </cell>
          <cell r="G882" t="str">
            <v/>
          </cell>
          <cell r="H882" t="str">
            <v>1</v>
          </cell>
        </row>
        <row r="883">
          <cell r="A883">
            <v>885</v>
          </cell>
          <cell r="B883">
            <v>885</v>
          </cell>
          <cell r="C883" t="str">
            <v>ROSA MARIA DEL TORO DE MARIMON</v>
          </cell>
          <cell r="E883" t="str">
            <v/>
          </cell>
          <cell r="F883">
            <v>313001800106</v>
          </cell>
          <cell r="G883" t="str">
            <v/>
          </cell>
          <cell r="H883" t="str">
            <v>2</v>
          </cell>
        </row>
        <row r="884">
          <cell r="A884">
            <v>886</v>
          </cell>
          <cell r="B884">
            <v>184</v>
          </cell>
          <cell r="C884" t="str">
            <v/>
          </cell>
          <cell r="E884" t="str">
            <v/>
          </cell>
          <cell r="F884">
            <v>213001030241</v>
          </cell>
          <cell r="G884" t="str">
            <v>1</v>
          </cell>
          <cell r="H884" t="str">
            <v>Conti</v>
          </cell>
        </row>
        <row r="885">
          <cell r="A885">
            <v>887</v>
          </cell>
          <cell r="B885">
            <v>886</v>
          </cell>
          <cell r="C885" t="str">
            <v>TERESA GULFO MANJARREZ</v>
          </cell>
          <cell r="E885" t="str">
            <v/>
          </cell>
          <cell r="F885">
            <v>313001800050</v>
          </cell>
          <cell r="G885" t="str">
            <v>1</v>
          </cell>
          <cell r="H885" t="str">
            <v>12</v>
          </cell>
        </row>
      </sheetData>
      <sheetData sheetId="4">
        <row r="2">
          <cell r="A2">
            <v>413001030178</v>
          </cell>
          <cell r="B2" t="str">
            <v>CENTRO EDUCATIVO EL MANANTIAL</v>
          </cell>
          <cell r="C2" t="str">
            <v>BR EL RECREO CS 1 LT 8049</v>
          </cell>
          <cell r="D2" t="str">
            <v>3114105472</v>
          </cell>
          <cell r="E2" t="str">
            <v>6469021</v>
          </cell>
          <cell r="F2" t="str">
            <v>Urbana</v>
          </cell>
          <cell r="G2" t="str">
            <v>No Oficial</v>
          </cell>
          <cell r="H2" t="str">
            <v>elmanantialcentroeducativo@gmail.com,construnetcartagena@gmail.com;construnetcartagena@gmail.com;construnetcartagena@gmail.com,construnetcartagena@gmail.com;construnetcartagena@gmail.com;construnetcartagena@gmail.com</v>
          </cell>
          <cell r="I2" t="str">
            <v>Bolívar</v>
          </cell>
          <cell r="J2" t="str">
            <v>CARTAGENA DE INDIAS</v>
          </cell>
          <cell r="K2" t="str">
            <v>CARTAGENA</v>
          </cell>
          <cell r="L2" t="str">
            <v>Distrital de Cartagena</v>
          </cell>
        </row>
        <row r="3">
          <cell r="A3">
            <v>413001030151</v>
          </cell>
          <cell r="B3" t="str">
            <v>INSTITUTO NUEVO REINO</v>
          </cell>
          <cell r="C3" t="str">
            <v>VD SAN ISIDRO TV 54 22B BIS 13</v>
          </cell>
          <cell r="D3" t="str">
            <v>3152006991</v>
          </cell>
          <cell r="E3" t="str">
            <v>6437558</v>
          </cell>
          <cell r="F3" t="str">
            <v>Rural</v>
          </cell>
          <cell r="G3" t="str">
            <v>No Oficial</v>
          </cell>
          <cell r="H3" t="str">
            <v>rhta12@hotmail.com,rhta12@hotmail.com;rhta12@hotmail.com;rhta12@hotmail.com,</v>
          </cell>
          <cell r="I3" t="str">
            <v>Bolívar</v>
          </cell>
          <cell r="J3" t="str">
            <v>CARTAGENA DE INDIAS</v>
          </cell>
          <cell r="K3" t="str">
            <v>CARTAGENA</v>
          </cell>
          <cell r="L3" t="str">
            <v>Distrital de Cartagena</v>
          </cell>
        </row>
        <row r="4">
          <cell r="A4">
            <v>413001029919</v>
          </cell>
          <cell r="B4" t="str">
            <v>CENT EDUC DE BAYUNCA</v>
          </cell>
          <cell r="C4" t="str">
            <v>VD BAYUNCA BAYUNCA</v>
          </cell>
          <cell r="D4" t="str">
            <v>3116515429</v>
          </cell>
          <cell r="F4" t="str">
            <v>Rural</v>
          </cell>
          <cell r="G4" t="str">
            <v>No Oficial</v>
          </cell>
          <cell r="H4" t="str">
            <v>ninfarroyo@hotmail.com,ninfarroyo@hotmail.com;ninfarroyo@hitmail.com;julkiss2705@yahoo.es,</v>
          </cell>
          <cell r="I4" t="str">
            <v>Bolívar</v>
          </cell>
          <cell r="J4" t="str">
            <v>CARTAGENA DE INDIAS</v>
          </cell>
          <cell r="K4" t="str">
            <v>CARTAGENA</v>
          </cell>
          <cell r="L4" t="str">
            <v>Distrital de Cartagena</v>
          </cell>
        </row>
        <row r="5">
          <cell r="A5">
            <v>413001029561</v>
          </cell>
          <cell r="B5" t="str">
            <v>CENT EDUC LA VECINA</v>
          </cell>
          <cell r="C5" t="str">
            <v>BOGOTA BR CRA210203</v>
          </cell>
          <cell r="D5" t="str">
            <v>3185580550</v>
          </cell>
          <cell r="E5" t="str">
            <v>6567982</v>
          </cell>
          <cell r="F5" t="str">
            <v>Rural</v>
          </cell>
          <cell r="G5" t="str">
            <v>No Oficial</v>
          </cell>
          <cell r="H5" t="str">
            <v>info@lavecina.nl,nathalie@lavecina.nl;nathalie@lavecina.nl;ines.perez@lavecina.co,nathalie@lavecina.nl;nathalie@lavecina.nl;inesperez78@gmail.com</v>
          </cell>
          <cell r="I5" t="str">
            <v>Bolívar</v>
          </cell>
          <cell r="J5" t="str">
            <v>CARTAGENA DE INDIAS</v>
          </cell>
          <cell r="K5" t="str">
            <v>CARTAGENA</v>
          </cell>
          <cell r="L5" t="str">
            <v>Distrital de Cartagena</v>
          </cell>
        </row>
        <row r="6">
          <cell r="A6">
            <v>413001027126</v>
          </cell>
          <cell r="B6" t="str">
            <v>INST UNA NUVA LUZ DE ESPERANZA</v>
          </cell>
          <cell r="C6" t="str">
            <v>VD SECTOR LA PLAYA LA BOQUILLA</v>
          </cell>
          <cell r="D6" t="str">
            <v>6567182</v>
          </cell>
          <cell r="E6" t="str">
            <v>6648682</v>
          </cell>
          <cell r="F6" t="str">
            <v>Rural</v>
          </cell>
          <cell r="G6" t="str">
            <v>No Oficial</v>
          </cell>
          <cell r="H6" t="str">
            <v>info@casaitaliaong.org,ts.milena@yahoo.es;infocasaitaliaong@gmail.com;amnawo11@gmail.com,alexgonzalez781@gmail.com;infocasaitaliaong@gmail.com;alexgonzalez781@gmail.com</v>
          </cell>
          <cell r="I6" t="str">
            <v>Bolívar</v>
          </cell>
          <cell r="J6" t="str">
            <v>CARTAGENA DE INDIAS</v>
          </cell>
          <cell r="K6" t="str">
            <v>CARTAGENA</v>
          </cell>
          <cell r="L6" t="str">
            <v>Distrital de Cartagena</v>
          </cell>
        </row>
        <row r="7">
          <cell r="A7">
            <v>413001013176</v>
          </cell>
          <cell r="B7" t="str">
            <v>FUNDACION EDUCATIVA INSTITUTO ECOLOGICO BARBACOAS</v>
          </cell>
          <cell r="C7" t="str">
            <v>VD SANTA ANA ISLA BARU</v>
          </cell>
          <cell r="D7" t="str">
            <v>3183499944</v>
          </cell>
          <cell r="E7" t="str">
            <v>3183863955</v>
          </cell>
          <cell r="F7" t="str">
            <v>Rural</v>
          </cell>
          <cell r="G7" t="str">
            <v>No Oficial</v>
          </cell>
          <cell r="H7" t="str">
            <v>barbacoas1997@hotmail.com,magasolyluna@gmail.com;magasolyluna@gmail.com;sandrapsr_20@hotmail.com,barbacoas1997@hotmail.com;barbacoas1997@hotmail.com;barbacoas1997@hotmail.com</v>
          </cell>
          <cell r="I7" t="str">
            <v>Bolívar</v>
          </cell>
          <cell r="J7" t="str">
            <v>CARTAGENA DE INDIAS</v>
          </cell>
          <cell r="K7" t="str">
            <v>CARTAGENA</v>
          </cell>
          <cell r="L7" t="str">
            <v>Distrital de Cartagena</v>
          </cell>
        </row>
        <row r="8">
          <cell r="A8">
            <v>413001008121</v>
          </cell>
          <cell r="B8" t="str">
            <v>INST JARD INF ANGELICA</v>
          </cell>
          <cell r="C8" t="str">
            <v>BR EL CARMELO UR CALLE COLOMBIA MZ 4 LT 3</v>
          </cell>
          <cell r="D8" t="str">
            <v>3126022772</v>
          </cell>
          <cell r="F8" t="str">
            <v>Urbana</v>
          </cell>
          <cell r="G8" t="str">
            <v>No Oficial</v>
          </cell>
          <cell r="H8" t="str">
            <v>jardinangelica@hotmail.com,NORIEGABRABO1@HOTMAIL.COM;NORIEGABRABO1@HOTMAIL.COM;jardinangelica@hotmail.com,jardinangelica@hotmail.com;jardinangelica@hotmail.com;noriegabravo1@hotmail.com</v>
          </cell>
          <cell r="I8" t="str">
            <v>Bolívar</v>
          </cell>
          <cell r="J8" t="str">
            <v>CARTAGENA DE INDIAS</v>
          </cell>
          <cell r="K8" t="str">
            <v>CARTAGENA</v>
          </cell>
          <cell r="L8" t="str">
            <v>Distrital de Cartagena</v>
          </cell>
        </row>
        <row r="9">
          <cell r="A9">
            <v>413001008024</v>
          </cell>
          <cell r="B9" t="str">
            <v>INST EDUC EL PARAISO</v>
          </cell>
          <cell r="C9" t="str">
            <v>BR SAN FERNANDO KR 81 UR 22A05</v>
          </cell>
          <cell r="D9" t="str">
            <v>6619013</v>
          </cell>
          <cell r="F9" t="str">
            <v>Urbana</v>
          </cell>
          <cell r="G9" t="str">
            <v>No Oficial</v>
          </cell>
          <cell r="H9" t="str">
            <v>institutoeducativoelparaiso@hotmail.com,isabeleucarisrojano@hotmail.com;isabeleucarisrojano@hotmail.com;isabeleucarisrojano@hotmail.com,isabeleuarisrojano@hotmail.com;isabeleuarisrojano@hotmail.com;isabeleuarisrojano@hotmail.com</v>
          </cell>
          <cell r="I9" t="str">
            <v>Bolívar</v>
          </cell>
          <cell r="J9" t="str">
            <v>CARTAGENA DE INDIAS</v>
          </cell>
          <cell r="K9" t="str">
            <v>CARTAGENA</v>
          </cell>
          <cell r="L9" t="str">
            <v>Distrital de Cartagena</v>
          </cell>
        </row>
        <row r="10">
          <cell r="A10">
            <v>413001007982</v>
          </cell>
          <cell r="B10" t="str">
            <v>INSTITUTO CARTAGENA DE INDIAS</v>
          </cell>
          <cell r="C10" t="str">
            <v>BR CAMPESTRE ET 5 MZ 45 LT 16</v>
          </cell>
          <cell r="D10" t="str">
            <v>6675155</v>
          </cell>
          <cell r="F10" t="str">
            <v>Urbana</v>
          </cell>
          <cell r="G10" t="str">
            <v>No Oficial</v>
          </cell>
          <cell r="H10" t="str">
            <v>institutocartagenadeindias.inci@hotmail.com,myriam5_2@hotmail.com;myriam5_2@hotmail.com;myriam5_2@hotmail.com,</v>
          </cell>
          <cell r="I10" t="str">
            <v>Bolívar</v>
          </cell>
          <cell r="J10" t="str">
            <v>CARTAGENA DE INDIAS</v>
          </cell>
          <cell r="K10" t="str">
            <v>CARTAGENA</v>
          </cell>
          <cell r="L10" t="str">
            <v>Distrital de Cartagena</v>
          </cell>
        </row>
        <row r="11">
          <cell r="A11">
            <v>413001007648</v>
          </cell>
          <cell r="B11" t="str">
            <v>COLEGIO CAMINO DEL CORAL  DE CARTAGENA</v>
          </cell>
          <cell r="C11" t="str">
            <v>BR ALAMEDA LA VICTORIA MZ B LT 8</v>
          </cell>
          <cell r="D11" t="str">
            <v>6816211</v>
          </cell>
          <cell r="E11" t="str">
            <v>6816391</v>
          </cell>
          <cell r="F11" t="str">
            <v>Urbana</v>
          </cell>
          <cell r="G11" t="str">
            <v>No Oficial</v>
          </cell>
          <cell r="H11" t="str">
            <v>rector@caminodelcoral.edu.co,rector@caminodelcoral.edu.co;rector@caminodelcoral.edu.co;rector@caminodelcoral.edu.co,</v>
          </cell>
          <cell r="I11" t="str">
            <v>Bolívar</v>
          </cell>
          <cell r="J11" t="str">
            <v>CARTAGENA DE INDIAS</v>
          </cell>
          <cell r="K11" t="str">
            <v>CARTAGENA</v>
          </cell>
          <cell r="L11" t="str">
            <v>Distrital de Cartagena</v>
          </cell>
        </row>
        <row r="12">
          <cell r="A12">
            <v>413001007630</v>
          </cell>
          <cell r="B12" t="str">
            <v>CORP COL CARIBE REAL</v>
          </cell>
          <cell r="C12" t="str">
            <v>CART TRONCAL DE TERNERA 82 95</v>
          </cell>
          <cell r="D12" t="str">
            <v>6618180</v>
          </cell>
          <cell r="F12" t="str">
            <v>Urbana</v>
          </cell>
          <cell r="G12" t="str">
            <v>No Oficial</v>
          </cell>
          <cell r="H12" t="str">
            <v>colegiocaribereal@hotmail.com,,colegiocaribereal@hotmail.com;colegiocaribereal@hotmail.com;colegiocaribereal@hotmail.com</v>
          </cell>
          <cell r="I12" t="str">
            <v>Bolívar</v>
          </cell>
          <cell r="J12" t="str">
            <v>CARTAGENA DE INDIAS</v>
          </cell>
          <cell r="K12" t="str">
            <v>CARTAGENA</v>
          </cell>
          <cell r="L12" t="str">
            <v>Distrital de Cartagena</v>
          </cell>
        </row>
        <row r="13">
          <cell r="A13">
            <v>413001006315</v>
          </cell>
          <cell r="B13" t="str">
            <v>INSTITUCION EDUCATIVA DE LA BOQUILLA SEDE ESCUELA SAN JUAN BAUSTISTA</v>
          </cell>
          <cell r="C13" t="str">
            <v>VD LA BOQUILLA PD RURAL VIA A CARTAGENA DE INDIAS VR N N</v>
          </cell>
          <cell r="D13" t="str">
            <v>31167700880</v>
          </cell>
          <cell r="F13" t="str">
            <v>Rural</v>
          </cell>
          <cell r="G13" t="str">
            <v>Oficial</v>
          </cell>
          <cell r="H13" t="str">
            <v>elizabethcanate@yahoo.com,elizabethcanate@yahoo.es;elizabethcanate@yahoo.es;mdiazturizo@hotmail.com,elizabethcanate@yahoo.es;elizabethcanate@yahoo.es;mdiazturizo@hotmail.com</v>
          </cell>
          <cell r="I13" t="str">
            <v>Bolívar</v>
          </cell>
          <cell r="J13" t="str">
            <v>CARTAGENA DE INDIAS</v>
          </cell>
          <cell r="K13" t="str">
            <v>CARTAGENA</v>
          </cell>
          <cell r="L13" t="str">
            <v>Distrital de Cartagena</v>
          </cell>
        </row>
        <row r="14">
          <cell r="A14">
            <v>413001006234</v>
          </cell>
          <cell r="B14" t="str">
            <v>INSTITUCION EDUCATIVA DE LA BOQUILLA SEDE ESCUELA MADRE BERNARDA</v>
          </cell>
          <cell r="C14" t="str">
            <v>VD LA BOQUILLA VIA A CARTAGENA DE INDIAS VR</v>
          </cell>
          <cell r="D14" t="str">
            <v>6567514</v>
          </cell>
          <cell r="F14" t="str">
            <v>Rural</v>
          </cell>
          <cell r="G14" t="str">
            <v>Oficial</v>
          </cell>
          <cell r="H14" t="str">
            <v>elizabethcanate@yahoo.es,elizabethcanate@yhoo.es;elizabethcanate@yhoo.es;mdiazturizo@hotmail.com,elizabethcanate@yahoo.es;elizabethcanate@yahoo.es;mdiazturizo@hotmail.com</v>
          </cell>
          <cell r="I14" t="str">
            <v>Bolívar</v>
          </cell>
          <cell r="J14" t="str">
            <v>CARTAGENA DE INDIAS</v>
          </cell>
          <cell r="K14" t="str">
            <v>CARTAGENA</v>
          </cell>
          <cell r="L14" t="str">
            <v>Distrital de Cartagena</v>
          </cell>
        </row>
        <row r="15">
          <cell r="A15">
            <v>413001004703</v>
          </cell>
          <cell r="B15" t="str">
            <v>INSTITUCIÓN EDUCATIVA DE LA BOQUILLA SEDE PRINCIPAL</v>
          </cell>
          <cell r="C15" t="str">
            <v>LA BOQUILLA VIA A CARTAGENA DE INDIAS KR PERIMETRAL 71 36 BIS</v>
          </cell>
          <cell r="D15" t="str">
            <v>6567514</v>
          </cell>
          <cell r="E15" t="str">
            <v>6567514</v>
          </cell>
          <cell r="F15" t="str">
            <v>Rural</v>
          </cell>
          <cell r="G15" t="str">
            <v>Oficial</v>
          </cell>
          <cell r="H15" t="str">
            <v>elizabethcanate@yahoo.es,elizabethcanate@yahoo.es;elizabethcanate@yahoo.es;mdiazturizo@hotmail.com,elizabethcanate@yahoo.es;elizabethcanate@yahoo.es;mdiazturizo@hotmail.com</v>
          </cell>
          <cell r="I15" t="str">
            <v>Bolívar</v>
          </cell>
          <cell r="J15" t="str">
            <v>CARTAGENA DE INDIAS</v>
          </cell>
          <cell r="K15" t="str">
            <v>CARTAGENA</v>
          </cell>
          <cell r="L15" t="str">
            <v>Distrital de Cartagena</v>
          </cell>
        </row>
        <row r="16">
          <cell r="A16">
            <v>313836000623</v>
          </cell>
          <cell r="B16" t="str">
            <v>ASPAEN GIMN CARTAGENA</v>
          </cell>
          <cell r="C16" t="str">
            <v>AV PONTEZUELA 14 14 14 BR VIA PONTEZUELA</v>
          </cell>
          <cell r="D16" t="str">
            <v>6810881</v>
          </cell>
          <cell r="E16" t="str">
            <v>6810881</v>
          </cell>
          <cell r="F16" t="str">
            <v>Urbana</v>
          </cell>
          <cell r="G16" t="str">
            <v>No Oficial</v>
          </cell>
          <cell r="H16" t="str">
            <v>gimcartagena@gimcartagena.edu.co,gimcartagena@gimcartagena.edu.co;gimcartagena@gimcartagena.edu.co;gimcartagena@gimcartagena.edu.co,gimcartagena@gimcartagena.edu.co;gimcartagena@gimcartagena.edu.co;gimcartagena@gimcartagena.edu.co</v>
          </cell>
          <cell r="I16" t="str">
            <v>Bolívar</v>
          </cell>
          <cell r="J16" t="str">
            <v>CARTAGENA DE INDIAS</v>
          </cell>
          <cell r="K16" t="str">
            <v>CARTAGENA</v>
          </cell>
          <cell r="L16" t="str">
            <v>Distrital de Cartagena</v>
          </cell>
        </row>
        <row r="17">
          <cell r="A17">
            <v>313836000348</v>
          </cell>
          <cell r="B17" t="str">
            <v>ASPAEN GIMN CARTAGENA DE INDIAS</v>
          </cell>
          <cell r="C17" t="str">
            <v>VD ANILLO VIAL KM 11 KM 11 VIA A CARTAGENA DE INDIAS</v>
          </cell>
          <cell r="D17" t="str">
            <v>3107280128</v>
          </cell>
          <cell r="E17" t="str">
            <v>6424344</v>
          </cell>
          <cell r="F17" t="str">
            <v>Rural</v>
          </cell>
          <cell r="G17" t="str">
            <v>No Oficial</v>
          </cell>
          <cell r="H17" t="str">
            <v>contactosweb@gimnaciocartagenadeindias.edu.co,directorag@gimnasiocartagenadeindias.edu.co;irectorag@gimnasiocartagenadeindias.edu.co;sacademica@gimnasiocartagenadeindias.edu.co,directorag@gimnasiocartagenadeindias.edu.co;directorag@gimnasiocartagenadeindias.edu.co;sacademica@gimnasiocartagenadeindias.edu.co</v>
          </cell>
          <cell r="I17" t="str">
            <v>Bolívar</v>
          </cell>
          <cell r="J17" t="str">
            <v>CARTAGENA DE INDIAS</v>
          </cell>
          <cell r="K17" t="str">
            <v>CARTAGENA</v>
          </cell>
          <cell r="L17" t="str">
            <v>Distrital de Cartagena</v>
          </cell>
        </row>
        <row r="18">
          <cell r="A18">
            <v>313001800106</v>
          </cell>
          <cell r="B18" t="str">
            <v>GIMNASIO REAL DE LA SABIDURIA</v>
          </cell>
          <cell r="C18" t="str">
            <v>TORICES CARRERA 14 #49-58</v>
          </cell>
          <cell r="D18" t="str">
            <v>3186570929</v>
          </cell>
          <cell r="F18" t="str">
            <v>Urbana</v>
          </cell>
          <cell r="G18" t="str">
            <v>No Oficial</v>
          </cell>
          <cell r="I18" t="str">
            <v>Bolívar</v>
          </cell>
          <cell r="J18" t="str">
            <v>CARTAGENA DE INDIAS</v>
          </cell>
          <cell r="K18" t="str">
            <v>CARTAGENA</v>
          </cell>
          <cell r="L18" t="str">
            <v>Distrital de Cartagena</v>
          </cell>
        </row>
        <row r="19">
          <cell r="A19">
            <v>313001800092</v>
          </cell>
          <cell r="B19" t="str">
            <v xml:space="preserve">COLEGIO BEN AVID </v>
          </cell>
          <cell r="C19" t="str">
            <v>Avenida pedro de heredia barrio Armenia cra 44D #30-68</v>
          </cell>
          <cell r="D19" t="str">
            <v>3195334140</v>
          </cell>
          <cell r="F19" t="str">
            <v>Urbana</v>
          </cell>
          <cell r="G19" t="str">
            <v>No Oficial</v>
          </cell>
          <cell r="I19" t="str">
            <v>Bolívar</v>
          </cell>
          <cell r="J19" t="str">
            <v>CARTAGENA DE INDIAS</v>
          </cell>
          <cell r="K19" t="str">
            <v>CARTAGENA</v>
          </cell>
          <cell r="L19" t="str">
            <v>Distrital de Cartagena</v>
          </cell>
        </row>
        <row r="20">
          <cell r="A20">
            <v>313001800084</v>
          </cell>
          <cell r="B20" t="str">
            <v>COLEGIO GIMNASIO MUNDO DE COLORES</v>
          </cell>
          <cell r="C20" t="str">
            <v>BARRIO LA CENTRAL CRA.62 #22-44</v>
          </cell>
          <cell r="D20" t="str">
            <v>3148668568</v>
          </cell>
          <cell r="F20" t="str">
            <v>Urbana</v>
          </cell>
          <cell r="G20" t="str">
            <v>No Oficial</v>
          </cell>
          <cell r="I20" t="str">
            <v>Bolívar</v>
          </cell>
          <cell r="J20" t="str">
            <v>CARTAGENA DE INDIAS</v>
          </cell>
          <cell r="K20" t="str">
            <v>CARTAGENA</v>
          </cell>
          <cell r="L20" t="str">
            <v>Distrital de Cartagena</v>
          </cell>
        </row>
        <row r="21">
          <cell r="A21">
            <v>313001800076</v>
          </cell>
          <cell r="B21" t="str">
            <v>COLEGIO PABLO HOFF</v>
          </cell>
          <cell r="C21" t="str">
            <v>MANGA CALLEJON DE LOS BESOS KRA. 18 #24-75</v>
          </cell>
          <cell r="D21" t="str">
            <v>3046067390</v>
          </cell>
          <cell r="F21" t="str">
            <v>Urbana</v>
          </cell>
          <cell r="G21" t="str">
            <v>No Oficial</v>
          </cell>
          <cell r="I21" t="str">
            <v>Bolívar</v>
          </cell>
          <cell r="J21" t="str">
            <v>CARTAGENA DE INDIAS</v>
          </cell>
          <cell r="K21" t="str">
            <v>CARTAGENA</v>
          </cell>
          <cell r="L21" t="str">
            <v>Distrital de Cartagena</v>
          </cell>
        </row>
        <row r="22">
          <cell r="A22">
            <v>313001800068</v>
          </cell>
          <cell r="B22" t="str">
            <v>INSTITUCION EDUCATIVA COLEGIO CRISTIANO BERAKAH</v>
          </cell>
          <cell r="C22" t="str">
            <v>SIMON BOLIVAR, MANZANA 20 LOTE 11</v>
          </cell>
          <cell r="D22" t="str">
            <v>3006742698</v>
          </cell>
          <cell r="F22" t="str">
            <v>Urbana</v>
          </cell>
          <cell r="G22" t="str">
            <v>No Oficial</v>
          </cell>
          <cell r="I22" t="str">
            <v>Bolívar</v>
          </cell>
          <cell r="J22" t="str">
            <v>CARTAGENA DE INDIAS</v>
          </cell>
          <cell r="K22" t="str">
            <v>CARTAGENA</v>
          </cell>
          <cell r="L22" t="str">
            <v>Distrital de Cartagena</v>
          </cell>
        </row>
        <row r="23">
          <cell r="A23">
            <v>313001800050</v>
          </cell>
          <cell r="B23" t="str">
            <v>ESCUELA LA ALEGRIA DE APRENDER JUGANDO</v>
          </cell>
          <cell r="C23" t="str">
            <v>CAMPESTRE MANZANA 17 LOTE 20 ETAPA 1</v>
          </cell>
          <cell r="D23" t="str">
            <v>3008145262</v>
          </cell>
          <cell r="F23" t="str">
            <v>Urbana</v>
          </cell>
          <cell r="G23" t="str">
            <v>No Oficial</v>
          </cell>
          <cell r="I23" t="str">
            <v>Bolívar</v>
          </cell>
          <cell r="J23" t="str">
            <v>CARTAGENA DE INDIAS</v>
          </cell>
          <cell r="K23" t="str">
            <v>CARTAGENA</v>
          </cell>
          <cell r="L23" t="str">
            <v>Distrital de Cartagena</v>
          </cell>
        </row>
        <row r="24">
          <cell r="A24">
            <v>313001800033</v>
          </cell>
          <cell r="B24" t="str">
            <v>CENTRO EDUCATIVO DESCUBRIENDO TALENTO</v>
          </cell>
          <cell r="C24" t="str">
            <v>POZON, CARRERA 84 No. 64-29 MANZANA100, LOTE 4</v>
          </cell>
          <cell r="D24" t="str">
            <v>3152092263</v>
          </cell>
          <cell r="F24" t="str">
            <v>Urbana</v>
          </cell>
          <cell r="G24" t="str">
            <v>No Oficial</v>
          </cell>
          <cell r="I24" t="str">
            <v>Bolívar</v>
          </cell>
          <cell r="J24" t="str">
            <v>CARTAGENA DE INDIAS</v>
          </cell>
          <cell r="K24" t="str">
            <v>CARTAGENA</v>
          </cell>
          <cell r="L24" t="str">
            <v>Distrital de Cartagena</v>
          </cell>
        </row>
        <row r="25">
          <cell r="A25">
            <v>313001800025</v>
          </cell>
          <cell r="B25" t="str">
            <v>INSTITUTO EDUCATIVO MANOS QUE LEVANTAN</v>
          </cell>
          <cell r="C25" t="str">
            <v>LA CAMPIÑA TRANSVERSAL 48 #23-13</v>
          </cell>
          <cell r="D25" t="str">
            <v>6776103</v>
          </cell>
          <cell r="F25" t="str">
            <v>Urbana</v>
          </cell>
          <cell r="G25" t="str">
            <v>No Oficial</v>
          </cell>
          <cell r="I25" t="str">
            <v>Bolívar</v>
          </cell>
          <cell r="J25" t="str">
            <v>CARTAGENA DE INDIAS</v>
          </cell>
          <cell r="K25" t="str">
            <v>CARTAGENA</v>
          </cell>
          <cell r="L25" t="str">
            <v>Distrital de Cartagena</v>
          </cell>
        </row>
        <row r="26">
          <cell r="A26">
            <v>313001800017</v>
          </cell>
          <cell r="B26" t="str">
            <v>CORPORACION EDUCATIVA JOSEPH WILSON SWAN</v>
          </cell>
          <cell r="C26" t="str">
            <v>CT TRONCALDEOCCIDENTE31 82 95</v>
          </cell>
          <cell r="D26" t="str">
            <v>6470454</v>
          </cell>
          <cell r="F26" t="str">
            <v>Urbana</v>
          </cell>
          <cell r="G26" t="str">
            <v>No Oficial</v>
          </cell>
          <cell r="H26" t="str">
            <v>corporacionjosephwilson@hotmail.com,pengperez23@hotmail.com;allzeugirdor@hotmail.com;maytreed@hotmail.com,</v>
          </cell>
          <cell r="I26" t="str">
            <v>Bolívar</v>
          </cell>
          <cell r="J26" t="str">
            <v>CARTAGENA DE INDIAS</v>
          </cell>
          <cell r="K26" t="str">
            <v>CARTAGENA</v>
          </cell>
          <cell r="L26" t="str">
            <v>Distrital de Cartagena</v>
          </cell>
        </row>
        <row r="27">
          <cell r="A27">
            <v>313001030203</v>
          </cell>
          <cell r="B27" t="str">
            <v>INSTITUTO EDCUATIVO PEDRO CALDERON DE LA BARCA</v>
          </cell>
          <cell r="C27" t="str">
            <v>CL 31B 49 78 BR LIBANO</v>
          </cell>
          <cell r="D27" t="str">
            <v>3017962663</v>
          </cell>
          <cell r="F27" t="str">
            <v>Urbana</v>
          </cell>
          <cell r="G27" t="str">
            <v>No Oficial</v>
          </cell>
          <cell r="H27" t="str">
            <v>inst.educ.pedrocalderondelabarca@hotmail.com,inst.educ.pedrocalderondelabarca@hotmail.com;osirisaris@hotmail.com;osirisaris@hotmail.com,</v>
          </cell>
          <cell r="I27" t="str">
            <v>Bolívar</v>
          </cell>
          <cell r="J27" t="str">
            <v>CARTAGENA DE INDIAS</v>
          </cell>
          <cell r="K27" t="str">
            <v>CARTAGENA</v>
          </cell>
          <cell r="L27" t="str">
            <v>Distrital de Cartagena</v>
          </cell>
        </row>
        <row r="28">
          <cell r="A28">
            <v>313001030190</v>
          </cell>
          <cell r="B28" t="str">
            <v>INSTITUCION EDUCATIVA OVIDE DECROLY</v>
          </cell>
          <cell r="C28" t="str">
            <v>AC 80A BIS BOL S S BR RECREO</v>
          </cell>
          <cell r="D28" t="str">
            <v>3008047728</v>
          </cell>
          <cell r="E28" t="str">
            <v>6816819</v>
          </cell>
          <cell r="F28" t="str">
            <v>Urbana</v>
          </cell>
          <cell r="G28" t="str">
            <v>No Oficial</v>
          </cell>
          <cell r="H28" t="str">
            <v>insovidedecroly@hotmail.com,pato_sc@hotmail.com;pato_sc@hotmail.com;paulivillarreal@hotmail.com,pato_sc@hotmail.com;pato_sc@hotmail.com;insovidedecroly@hotmail.com</v>
          </cell>
          <cell r="I28" t="str">
            <v>Bolívar</v>
          </cell>
          <cell r="J28" t="str">
            <v>CARTAGENA DE INDIAS</v>
          </cell>
          <cell r="K28" t="str">
            <v>CARTAGENA</v>
          </cell>
          <cell r="L28" t="str">
            <v>Distrital de Cartagena</v>
          </cell>
        </row>
        <row r="29">
          <cell r="A29">
            <v>313001030149</v>
          </cell>
          <cell r="B29" t="str">
            <v>CENTRO EDUCATIVO EL OASIS DEL SABER</v>
          </cell>
          <cell r="C29" t="str">
            <v>CHIPRE CL 31 A 64 36</v>
          </cell>
          <cell r="D29" t="str">
            <v>3157203838</v>
          </cell>
          <cell r="E29" t="str">
            <v>6610097</v>
          </cell>
          <cell r="F29" t="str">
            <v>Urbana</v>
          </cell>
          <cell r="G29" t="str">
            <v>No Oficial</v>
          </cell>
          <cell r="I29" t="str">
            <v>Bolívar</v>
          </cell>
          <cell r="J29" t="str">
            <v>CARTAGENA DE INDIAS</v>
          </cell>
          <cell r="K29" t="str">
            <v>CARTAGENA</v>
          </cell>
          <cell r="L29" t="str">
            <v>Distrital de Cartagena</v>
          </cell>
        </row>
        <row r="30">
          <cell r="A30">
            <v>313001030131</v>
          </cell>
          <cell r="B30" t="str">
            <v xml:space="preserve">GIMNASIO INTEGRAL CYGNI DE CARTAGENA </v>
          </cell>
          <cell r="C30" t="str">
            <v>BR PIE DE LA POPA UR CALLEJÓN DE LOS POCITOS</v>
          </cell>
          <cell r="D30" t="str">
            <v>6431030</v>
          </cell>
          <cell r="F30" t="str">
            <v>Urbana</v>
          </cell>
          <cell r="G30" t="str">
            <v>No Oficial</v>
          </cell>
          <cell r="H30" t="str">
            <v>gimnasiocygnidecartagena@hotmail.com,gimnasiocygnidecartagena@hotmail.com;gimnasiocygnidecartagena@hotmail.com;gimnasiocygnidecartagena@hotmail.com,gimnasiocygnidecartagena@hotmail.com;gimnasiocygnidecartagena@hotmail.com;gimnasiocygnidecartagena@hotmail.com</v>
          </cell>
          <cell r="I30" t="str">
            <v>Bolívar</v>
          </cell>
          <cell r="J30" t="str">
            <v>CARTAGENA DE INDIAS</v>
          </cell>
          <cell r="K30" t="str">
            <v>CARTAGENA</v>
          </cell>
          <cell r="L30" t="str">
            <v>Distrital de Cartagena</v>
          </cell>
        </row>
        <row r="31">
          <cell r="A31">
            <v>313001030122</v>
          </cell>
          <cell r="B31" t="str">
            <v>INSTITUTO EDUCATIVO LINDO AMANECER</v>
          </cell>
          <cell r="C31" t="str">
            <v>BR SANTA CLARA MZ M LT 8</v>
          </cell>
          <cell r="D31" t="str">
            <v>6907726</v>
          </cell>
          <cell r="F31" t="str">
            <v>Urbana</v>
          </cell>
          <cell r="G31" t="str">
            <v>No Oficial</v>
          </cell>
          <cell r="H31" t="str">
            <v>martelomar.temi@hotmail.com,martelomar.temi@hotmail.com;martelomar.temi@hotmail.com;jlsanchez97@gmail.com,martelomar.temi@hotmail.com;martelomar.temi@hotmail.com;martelomar.temi@hotmail.com</v>
          </cell>
          <cell r="I31" t="str">
            <v>Bolívar</v>
          </cell>
          <cell r="J31" t="str">
            <v>CARTAGENA DE INDIAS</v>
          </cell>
          <cell r="K31" t="str">
            <v>CARTAGENA</v>
          </cell>
          <cell r="L31" t="str">
            <v>Distrital de Cartagena</v>
          </cell>
        </row>
        <row r="32">
          <cell r="A32">
            <v>313001030114</v>
          </cell>
          <cell r="B32" t="str">
            <v>CORPORACION EDUCATIVA CONSTRUYENDO SUEÑOS</v>
          </cell>
          <cell r="C32" t="str">
            <v>KR 104 37 27 BR SAN JOSE DE LOS CAMPANOS</v>
          </cell>
          <cell r="D32" t="str">
            <v>3218380939</v>
          </cell>
          <cell r="E32" t="str">
            <v>6719562</v>
          </cell>
          <cell r="F32" t="str">
            <v>Urbana</v>
          </cell>
          <cell r="G32" t="str">
            <v>No Oficial</v>
          </cell>
          <cell r="H32" t="str">
            <v>construyendosuenos2011@hotmail.com,iglianarocha@gmail.com;construyendosuenos2011@hotmail.com;iglianarocha@gmail.com,</v>
          </cell>
          <cell r="I32" t="str">
            <v>Bolívar</v>
          </cell>
          <cell r="J32" t="str">
            <v>CARTAGENA DE INDIAS</v>
          </cell>
          <cell r="K32" t="str">
            <v>CARTAGENA</v>
          </cell>
          <cell r="L32" t="str">
            <v>Distrital de Cartagena</v>
          </cell>
        </row>
        <row r="33">
          <cell r="A33">
            <v>313001030106</v>
          </cell>
          <cell r="B33" t="str">
            <v>INSTITUTO EDUCATIVO LOS CEREZOS</v>
          </cell>
          <cell r="C33" t="str">
            <v>BR LOS CEREZOS MZ C LT 28</v>
          </cell>
          <cell r="D33" t="str">
            <v>6514345</v>
          </cell>
          <cell r="F33" t="str">
            <v>Urbana</v>
          </cell>
          <cell r="G33" t="str">
            <v>No Oficial</v>
          </cell>
          <cell r="H33" t="str">
            <v>institutoloscerezos0618@hotmail.com,institutoloscerezos0618@hotmail.com;jorgegamarra17@hotmail.com;ketty_np@hotmail.com,institutoloscerezos0618@hotmail.com;institutoloscerezos0618@hotmail.com;institutoloscerezos0618@hotmail.com</v>
          </cell>
          <cell r="I33" t="str">
            <v>Bolívar</v>
          </cell>
          <cell r="J33" t="str">
            <v>CARTAGENA DE INDIAS</v>
          </cell>
          <cell r="K33" t="str">
            <v>CARTAGENA</v>
          </cell>
          <cell r="L33" t="str">
            <v>Distrital de Cartagena</v>
          </cell>
        </row>
        <row r="34">
          <cell r="A34">
            <v>313001030076</v>
          </cell>
          <cell r="B34" t="str">
            <v>INST EDUC ALAMEDA LA VICTORIA</v>
          </cell>
          <cell r="C34" t="str">
            <v>BR ALAMEDA LA VICTORIA UR ALAMEDA LA VICTORIA MZ G LT 9</v>
          </cell>
          <cell r="D34" t="str">
            <v>6907245</v>
          </cell>
          <cell r="F34" t="str">
            <v>Urbana</v>
          </cell>
          <cell r="G34" t="str">
            <v>No Oficial</v>
          </cell>
          <cell r="H34" t="str">
            <v>info@institutoalameda.com,Mileidys_pereira@hotmail.com;Mileidys_pereira@hotmail.com;leslopg@gmail.com,mileydis_pereira@hotmail.com;mileydis_pereira@hotmail.com;mileydis_pereira@hotmail.com</v>
          </cell>
          <cell r="I34" t="str">
            <v>Bolívar</v>
          </cell>
          <cell r="J34" t="str">
            <v>CARTAGENA DE INDIAS</v>
          </cell>
          <cell r="K34" t="str">
            <v>CARTAGENA</v>
          </cell>
          <cell r="L34" t="str">
            <v>Distrital de Cartagena</v>
          </cell>
        </row>
        <row r="35">
          <cell r="A35">
            <v>313001030068</v>
          </cell>
          <cell r="B35" t="str">
            <v>COL GENERACIÓN XXI</v>
          </cell>
          <cell r="C35" t="str">
            <v>BR NUEVO BOSQUE ET 7 MZ 56 CS 1</v>
          </cell>
          <cell r="D35" t="str">
            <v>6675072</v>
          </cell>
          <cell r="F35" t="str">
            <v>Urbana</v>
          </cell>
          <cell r="G35" t="str">
            <v>No Oficial</v>
          </cell>
          <cell r="H35" t="str">
            <v>corporaciongeneracionxx1@gmail.com,corporaciongeneracionxx1@gmail.com;corporaciongeneracionxx1@gmail.com;corporaciongeneracionxx1@gmail.com,</v>
          </cell>
          <cell r="I35" t="str">
            <v>Bolívar</v>
          </cell>
          <cell r="J35" t="str">
            <v>CARTAGENA DE INDIAS</v>
          </cell>
          <cell r="K35" t="str">
            <v>CARTAGENA</v>
          </cell>
          <cell r="L35" t="str">
            <v>Distrital de Cartagena</v>
          </cell>
        </row>
        <row r="36">
          <cell r="A36">
            <v>313001030050</v>
          </cell>
          <cell r="B36" t="str">
            <v>IE HUMANISTA FRANCESCO PETRARCA</v>
          </cell>
          <cell r="C36" t="str">
            <v>BR SAN FERNANDO</v>
          </cell>
          <cell r="D36" t="str">
            <v>3153075773</v>
          </cell>
          <cell r="F36" t="str">
            <v>Urbana</v>
          </cell>
          <cell r="G36" t="str">
            <v>No Oficial</v>
          </cell>
          <cell r="H36" t="str">
            <v>maxtil1989@hotmail.com,maxtil1989@hotmail.com;agoraincca@gmail.com;maxtil1989@hotmail.com,agoraincca@gmail.com;agoraincca@gmail.com;maxtil1989@hotmail.com</v>
          </cell>
          <cell r="I36" t="str">
            <v>Bolívar</v>
          </cell>
          <cell r="J36" t="str">
            <v>CARTAGENA DE INDIAS</v>
          </cell>
          <cell r="K36" t="str">
            <v>CARTAGENA</v>
          </cell>
          <cell r="L36" t="str">
            <v>Distrital de Cartagena</v>
          </cell>
        </row>
        <row r="37">
          <cell r="A37">
            <v>313001030041</v>
          </cell>
          <cell r="B37" t="str">
            <v>GIMN CREATIVO NIÑOS SABIOS</v>
          </cell>
          <cell r="C37" t="str">
            <v>BR ALAMEDA LA VICTORIA MZ C LT 3A</v>
          </cell>
          <cell r="D37" t="str">
            <v>3007547711</v>
          </cell>
          <cell r="E37" t="str">
            <v>6425190</v>
          </cell>
          <cell r="F37" t="str">
            <v>Urbana</v>
          </cell>
          <cell r="G37" t="str">
            <v>No Oficial</v>
          </cell>
          <cell r="H37" t="str">
            <v>gimnasiocreativo@hotmail.com,zaidadearquez@hotmail.com;alemauro05@hotmail.com;rocy1322@hotmail.com,zaidadearquez@hotmail.com;alemauro05@hotmail.com;rocy1322@hotmail.com</v>
          </cell>
          <cell r="I37" t="str">
            <v>Bolívar</v>
          </cell>
          <cell r="J37" t="str">
            <v>CARTAGENA DE INDIAS</v>
          </cell>
          <cell r="K37" t="str">
            <v>CARTAGENA</v>
          </cell>
          <cell r="L37" t="str">
            <v>Distrital de Cartagena</v>
          </cell>
        </row>
        <row r="38">
          <cell r="A38">
            <v>313001030033</v>
          </cell>
          <cell r="B38" t="str">
            <v>COORPORACION EDUCATIVA INSTITUTO PITALUA</v>
          </cell>
          <cell r="C38" t="str">
            <v>CL 26A 84 04 BR SAN FERNADO SEC CIRUELOS</v>
          </cell>
          <cell r="D38" t="str">
            <v>3007947399</v>
          </cell>
          <cell r="E38" t="str">
            <v>6537675</v>
          </cell>
          <cell r="F38" t="str">
            <v>Urbana</v>
          </cell>
          <cell r="G38" t="str">
            <v>No Oficial</v>
          </cell>
          <cell r="H38" t="str">
            <v>maparru@hotmail.com,maparru@hotmail.com;maparru@hotmail.com;maparru@hotmail.com,</v>
          </cell>
          <cell r="I38" t="str">
            <v>Bolívar</v>
          </cell>
          <cell r="J38" t="str">
            <v>CARTAGENA DE INDIAS</v>
          </cell>
          <cell r="K38" t="str">
            <v>CARTAGENA</v>
          </cell>
          <cell r="L38" t="str">
            <v>Distrital de Cartagena</v>
          </cell>
        </row>
        <row r="39">
          <cell r="A39">
            <v>313001030025</v>
          </cell>
          <cell r="B39" t="str">
            <v>GIMN AMERICANO HOWARD GARDNER</v>
          </cell>
          <cell r="C39" t="str">
            <v>BR MANGA UR CUARTO CALLEJÓN DE MANGA MZ 28</v>
          </cell>
          <cell r="D39" t="str">
            <v>3008052043</v>
          </cell>
          <cell r="E39" t="str">
            <v>6608031</v>
          </cell>
          <cell r="F39" t="str">
            <v>Urbana</v>
          </cell>
          <cell r="G39" t="str">
            <v>No Oficial</v>
          </cell>
          <cell r="H39" t="str">
            <v>info@gmail.com,info@gimnasiohowardgardner.com;info@gimnasiohowardgardner.com;info@gimnasiohowardgardner.com,info@gimnasiohowardgardner.com;elenov@gmail.com;info@centroazul.com</v>
          </cell>
          <cell r="I39" t="str">
            <v>Bolívar</v>
          </cell>
          <cell r="J39" t="str">
            <v>CARTAGENA DE INDIAS</v>
          </cell>
          <cell r="K39" t="str">
            <v>CARTAGENA</v>
          </cell>
          <cell r="L39" t="str">
            <v>Distrital de Cartagena</v>
          </cell>
        </row>
        <row r="40">
          <cell r="A40">
            <v>313001030009</v>
          </cell>
          <cell r="B40" t="str">
            <v>JARD INF MIS TRAZOS MAGICOS</v>
          </cell>
          <cell r="C40" t="str">
            <v>BR UR LOS CARACOLES ET 1 MZ 61 LT</v>
          </cell>
          <cell r="D40" t="str">
            <v>6670749</v>
          </cell>
          <cell r="F40" t="str">
            <v>Urbana</v>
          </cell>
          <cell r="G40" t="str">
            <v>No Oficial</v>
          </cell>
          <cell r="H40" t="str">
            <v>mistrazosm@hotmail.com,lexcyrodriguez.lmra@gmail.com;lexcyrodriguez.lmra@gmail.com;complicesverbales@gmail.com,mistrazosm@hotmail.com;lexcyrodriguez.lmra@gmail.com;heidig700@gamil.com</v>
          </cell>
          <cell r="I40" t="str">
            <v>Bolívar</v>
          </cell>
          <cell r="J40" t="str">
            <v>CARTAGENA DE INDIAS</v>
          </cell>
          <cell r="K40" t="str">
            <v>CARTAGENA</v>
          </cell>
          <cell r="L40" t="str">
            <v>Distrital de Cartagena</v>
          </cell>
        </row>
        <row r="41">
          <cell r="A41">
            <v>313001029990</v>
          </cell>
          <cell r="B41" t="str">
            <v>JARD INF Y CENT DE ESTIMULACION PASO A PASO</v>
          </cell>
          <cell r="C41" t="str">
            <v>BR ALAMEDA LA VICTORIA UR EL NOGAL CASA 1 A</v>
          </cell>
          <cell r="D41" t="str">
            <v>3008462658</v>
          </cell>
          <cell r="E41" t="str">
            <v>6456461</v>
          </cell>
          <cell r="F41" t="str">
            <v>Urbana</v>
          </cell>
          <cell r="G41" t="str">
            <v>No Oficial</v>
          </cell>
          <cell r="H41" t="str">
            <v>yiraporras2003@yahoo.es,yiraporras2003@yahoo.es;yiraporras2003@yahoo.es;antonio.pajaro@yahoo.es,yiraporras2003@yahoo.es;yiraporras2003@yahoo.es;yiraporras2003@yahoo.es</v>
          </cell>
          <cell r="I41" t="str">
            <v>Bolívar</v>
          </cell>
          <cell r="J41" t="str">
            <v>CARTAGENA DE INDIAS</v>
          </cell>
          <cell r="K41" t="str">
            <v>CARTAGENA</v>
          </cell>
          <cell r="L41" t="str">
            <v>Distrital de Cartagena</v>
          </cell>
        </row>
        <row r="42">
          <cell r="A42">
            <v>313001029981</v>
          </cell>
          <cell r="B42" t="str">
            <v>COLEGIO JOSE MARIA GARCIA TOLEDO</v>
          </cell>
          <cell r="C42" t="str">
            <v>BR SAN FERNANDO KR 83NUMERO22</v>
          </cell>
          <cell r="D42" t="str">
            <v>6469978</v>
          </cell>
          <cell r="F42" t="str">
            <v>Urbana</v>
          </cell>
          <cell r="G42" t="str">
            <v>No Oficial</v>
          </cell>
          <cell r="H42" t="str">
            <v>foreducsas@hotmail.com,ajam_61@hotmail.com;foreducsas@hotmail.com;edli12031@hotmail.com,dcordero2807@hotmail.com;foreducsas@hotmail.com;edli12031@hotmail.com</v>
          </cell>
          <cell r="I42" t="str">
            <v>Bolívar</v>
          </cell>
          <cell r="J42" t="str">
            <v>CARTAGENA DE INDIAS</v>
          </cell>
          <cell r="K42" t="str">
            <v>CARTAGENA</v>
          </cell>
          <cell r="L42" t="str">
            <v>Distrital de Cartagena</v>
          </cell>
        </row>
        <row r="43">
          <cell r="A43">
            <v>313001029973</v>
          </cell>
          <cell r="B43" t="str">
            <v>INSTITUTO EL MANANTIAL</v>
          </cell>
          <cell r="C43" t="str">
            <v>BR ALTOS JARDINES MZ F CS 2</v>
          </cell>
          <cell r="D43" t="str">
            <v>3106726023</v>
          </cell>
          <cell r="E43" t="str">
            <v>6812611</v>
          </cell>
          <cell r="F43" t="str">
            <v>Urbana</v>
          </cell>
          <cell r="G43" t="str">
            <v>No Oficial</v>
          </cell>
          <cell r="H43" t="str">
            <v>institutomanantial@hotmail.com,institutoelmanantial@hotmail.com;institutoelmanantial@hotmail.com;institutoelmanantial@hotmail.com,institutoelmanantial@hotmail.com;institutoelmanantial@hotmail.com;institutoelmanantial@hotmail.com</v>
          </cell>
          <cell r="I43" t="str">
            <v>Bolívar</v>
          </cell>
          <cell r="J43" t="str">
            <v>CARTAGENA DE INDIAS</v>
          </cell>
          <cell r="K43" t="str">
            <v>CARTAGENA</v>
          </cell>
          <cell r="L43" t="str">
            <v>Distrital de Cartagena</v>
          </cell>
        </row>
        <row r="44">
          <cell r="A44">
            <v>313001029965</v>
          </cell>
          <cell r="B44" t="str">
            <v>INST INF LOS CISNES</v>
          </cell>
          <cell r="C44" t="str">
            <v>BR VISTA HERMOSA UR KR 60 C N 29 A 60</v>
          </cell>
          <cell r="D44" t="str">
            <v>6571233</v>
          </cell>
          <cell r="F44" t="str">
            <v>Urbana</v>
          </cell>
          <cell r="G44" t="str">
            <v>No Oficial</v>
          </cell>
          <cell r="H44" t="str">
            <v>dianamono7@hotmail.com,dianamono7@hotmail.com;dianamono7@hotmail.com;dianamono7@hotmail.com,dianamono7@hotmail.com;dianamono7@hotmail.com;dianamono7@hotmail.com</v>
          </cell>
          <cell r="I44" t="str">
            <v>Bolívar</v>
          </cell>
          <cell r="J44" t="str">
            <v>CARTAGENA DE INDIAS</v>
          </cell>
          <cell r="K44" t="str">
            <v>CARTAGENA</v>
          </cell>
          <cell r="L44" t="str">
            <v>Distrital de Cartagena</v>
          </cell>
        </row>
        <row r="45">
          <cell r="A45">
            <v>313001029957</v>
          </cell>
          <cell r="B45" t="str">
            <v>CENT DE DESARROLLO Y APRENDIZAJE LUZ DE LUZ</v>
          </cell>
          <cell r="C45" t="str">
            <v>BR BUENOS AIRES SEC TR47</v>
          </cell>
          <cell r="D45" t="str">
            <v>3177524183</v>
          </cell>
          <cell r="E45" t="str">
            <v>6714808</v>
          </cell>
          <cell r="F45" t="str">
            <v>Urbana</v>
          </cell>
          <cell r="G45" t="str">
            <v>No Oficial</v>
          </cell>
          <cell r="H45" t="str">
            <v>marciaramirezayola@gmail.com,marciaramirezayola@gmail.com;marciaramirezayola@gmail.com;marciaramirezayola@gmail.com,marciaramirezayola@gmail.com;marciaramirezayola@gmail.com;marciaramirezayola@gmail.com</v>
          </cell>
          <cell r="I45" t="str">
            <v>Bolívar</v>
          </cell>
          <cell r="J45" t="str">
            <v>CARTAGENA DE INDIAS</v>
          </cell>
          <cell r="K45" t="str">
            <v>CARTAGENA</v>
          </cell>
          <cell r="L45" t="str">
            <v>Distrital de Cartagena</v>
          </cell>
        </row>
        <row r="46">
          <cell r="A46">
            <v>313001029931</v>
          </cell>
          <cell r="B46" t="str">
            <v>COLEGIO MANOS CREATIVAS</v>
          </cell>
          <cell r="C46" t="str">
            <v>BR EDUCADOR UR KRA 74C 3 19</v>
          </cell>
          <cell r="D46" t="str">
            <v>6633245</v>
          </cell>
          <cell r="F46" t="str">
            <v>Urbana</v>
          </cell>
          <cell r="G46" t="str">
            <v>No Oficial</v>
          </cell>
          <cell r="H46" t="str">
            <v>manoscreativasfund@gmail.com,colegiomanoscreativasfund@hotmail.com;colegiomanoscreativasfund@hotmail.com;adalgizacabarcas@hotmail.com,everfuno1426@hotmail.com;everfuno1426@hotmail.com;everfuno1426@hotmail.com</v>
          </cell>
          <cell r="I46" t="str">
            <v>Bolívar</v>
          </cell>
          <cell r="J46" t="str">
            <v>CARTAGENA DE INDIAS</v>
          </cell>
          <cell r="K46" t="str">
            <v>CARTAGENA</v>
          </cell>
          <cell r="L46" t="str">
            <v>Distrital de Cartagena</v>
          </cell>
        </row>
        <row r="47">
          <cell r="A47">
            <v>313001029922</v>
          </cell>
          <cell r="B47" t="str">
            <v>INST EDUC NISSI</v>
          </cell>
          <cell r="C47" t="str">
            <v>BR NUEVO BOSQUE ET 7 MZ CS 65 LT 14</v>
          </cell>
          <cell r="D47" t="str">
            <v>3104706051</v>
          </cell>
          <cell r="E47" t="str">
            <v>6910522</v>
          </cell>
          <cell r="F47" t="str">
            <v>Urbana</v>
          </cell>
          <cell r="G47" t="str">
            <v>No Oficial</v>
          </cell>
          <cell r="H47" t="str">
            <v>institutonissi@gmail.com,institutonissi@gmail.com;reygugo@hotmail.com;mancillita.ary@hotmail.com,institutonissi@gmail.com;reygugo27@hotmail.com;mancillita.ary@hotmail.com</v>
          </cell>
          <cell r="I47" t="str">
            <v>Bolívar</v>
          </cell>
          <cell r="J47" t="str">
            <v>CARTAGENA DE INDIAS</v>
          </cell>
          <cell r="K47" t="str">
            <v>CARTAGENA</v>
          </cell>
          <cell r="L47" t="str">
            <v>Distrital de Cartagena</v>
          </cell>
        </row>
        <row r="48">
          <cell r="A48">
            <v>313001029906</v>
          </cell>
          <cell r="B48" t="str">
            <v xml:space="preserve">FUNDACION LUMBRERAS DEL MAÑANA </v>
          </cell>
          <cell r="C48" t="str">
            <v>BR NUEVO BOSQUE UR TV 48 A 1D 08</v>
          </cell>
          <cell r="D48" t="str">
            <v>6768808</v>
          </cell>
          <cell r="F48" t="str">
            <v>Urbana</v>
          </cell>
          <cell r="G48" t="str">
            <v>No Oficial</v>
          </cell>
          <cell r="H48" t="str">
            <v>fundaciolumbreras@hotmail.com,ceciliajudith@hotmail.com;ceciliajudith@hotmail.com;ceciliajudith@hotmail.com,ceciliajudith@hotmail.com;ceciliajudith@hotmail.com;ceciliajudith@hotmail.com</v>
          </cell>
          <cell r="I48" t="str">
            <v>Bolívar</v>
          </cell>
          <cell r="J48" t="str">
            <v>CARTAGENA DE INDIAS</v>
          </cell>
          <cell r="K48" t="str">
            <v>CARTAGENA</v>
          </cell>
          <cell r="L48" t="str">
            <v>Distrital de Cartagena</v>
          </cell>
        </row>
        <row r="49">
          <cell r="A49">
            <v>313001029884</v>
          </cell>
          <cell r="B49" t="str">
            <v>INST EDUC BRUNER</v>
          </cell>
          <cell r="C49" t="str">
            <v>BR BLAS DE LEZO UR PLAN 400 MZ 5 LT 6</v>
          </cell>
          <cell r="D49" t="str">
            <v>6512493</v>
          </cell>
          <cell r="F49" t="str">
            <v>Urbana</v>
          </cell>
          <cell r="G49" t="str">
            <v>No Oficial</v>
          </cell>
          <cell r="H49" t="str">
            <v>calma83@hotmail.com,yenedithalvarez@hotmail.com;yenedithalvarez@hotmail.com;calma83@hotmail.com,yenedithalvarez@hotmail.com;yenedithalvarez@hotmail.com;calma83@hotmail.com</v>
          </cell>
          <cell r="I49" t="str">
            <v>Bolívar</v>
          </cell>
          <cell r="J49" t="str">
            <v>CARTAGENA DE INDIAS</v>
          </cell>
          <cell r="K49" t="str">
            <v>CARTAGENA</v>
          </cell>
          <cell r="L49" t="str">
            <v>Distrital de Cartagena</v>
          </cell>
        </row>
        <row r="50">
          <cell r="A50">
            <v>313001029876</v>
          </cell>
          <cell r="B50" t="str">
            <v>CORPORACION EDUCATIVA PARQUE DE LOS NIÑOS</v>
          </cell>
          <cell r="C50" t="str">
            <v>BR SANTA MONICA</v>
          </cell>
          <cell r="D50" t="str">
            <v>6436466</v>
          </cell>
          <cell r="F50" t="str">
            <v>Urbana</v>
          </cell>
          <cell r="G50" t="str">
            <v>No Oficial</v>
          </cell>
          <cell r="H50" t="str">
            <v>contabilidadparque05@gmail.com,bm.ga@hotmail.com;ceauluma@hotmail.com;contabilidadparque05@gmail.com,preschoolparque@hotmail.com;ceauluma@hotmail.com;bm.ga@hotmail.com</v>
          </cell>
          <cell r="I50" t="str">
            <v>Bolívar</v>
          </cell>
          <cell r="J50" t="str">
            <v>CARTAGENA DE INDIAS</v>
          </cell>
          <cell r="K50" t="str">
            <v>CARTAGENA</v>
          </cell>
          <cell r="L50" t="str">
            <v>Distrital de Cartagena</v>
          </cell>
        </row>
        <row r="51">
          <cell r="A51">
            <v>313001029868</v>
          </cell>
          <cell r="B51" t="str">
            <v>INST EDUC TECNOCIENCIA REGION CARIBE</v>
          </cell>
          <cell r="C51" t="str">
            <v>BR LA CONCEPCION CL 3</v>
          </cell>
          <cell r="D51" t="str">
            <v>6436275</v>
          </cell>
          <cell r="F51" t="str">
            <v>Urbana</v>
          </cell>
          <cell r="G51" t="str">
            <v>No Oficial</v>
          </cell>
          <cell r="H51" t="str">
            <v>tecnocienciasrc@hotmail.com,tecnocienciasrc@hotmail.com;tecnocienciasrc@hotmail.com;tecnocienciasrc@hotmail.com,tecnocienciasrc@hotmail.com;laurinalurupe@hotmail.com;tecnocienciasrc@hotmail.com</v>
          </cell>
          <cell r="I51" t="str">
            <v>Bolívar</v>
          </cell>
          <cell r="J51" t="str">
            <v>CARTAGENA DE INDIAS</v>
          </cell>
          <cell r="K51" t="str">
            <v>CARTAGENA</v>
          </cell>
          <cell r="L51" t="str">
            <v>Distrital de Cartagena</v>
          </cell>
        </row>
        <row r="52">
          <cell r="A52">
            <v>313001029841</v>
          </cell>
          <cell r="B52" t="str">
            <v>COL INF INICIOS DEL ARCO IRIS</v>
          </cell>
          <cell r="C52" t="str">
            <v>BR PASEO BOLIVAR UR CALLE 43 CS 1779</v>
          </cell>
          <cell r="D52" t="str">
            <v>6564988</v>
          </cell>
          <cell r="F52" t="str">
            <v>Urbana</v>
          </cell>
          <cell r="G52" t="str">
            <v>No Oficial</v>
          </cell>
          <cell r="H52" t="str">
            <v>colarcoiris@hotmail.com,colarcoiris@hotmail.com;colarcoiris@hotmail.com;l.au11@hotmail.com,colarcoiris@hotmail.com;colarcoiris@hotmail.com;l.au11@hotmail.com</v>
          </cell>
          <cell r="I52" t="str">
            <v>Bolívar</v>
          </cell>
          <cell r="J52" t="str">
            <v>CARTAGENA DE INDIAS</v>
          </cell>
          <cell r="K52" t="str">
            <v>CARTAGENA</v>
          </cell>
          <cell r="L52" t="str">
            <v>Distrital de Cartagena</v>
          </cell>
        </row>
        <row r="53">
          <cell r="A53">
            <v>313001029833</v>
          </cell>
          <cell r="B53" t="str">
            <v>INSTITUTO EDUC SANTA LUCIA</v>
          </cell>
          <cell r="C53" t="str">
            <v>BR SANTA LUCIA MZ F LT 19</v>
          </cell>
          <cell r="D53" t="str">
            <v>6908103</v>
          </cell>
          <cell r="F53" t="str">
            <v>Urbana</v>
          </cell>
          <cell r="G53" t="str">
            <v>No Oficial</v>
          </cell>
          <cell r="H53" t="str">
            <v>instedusanta@outlook.com,instedusantalucia@outlook.com;instedusantalucia@outlook.com;instedusantalucia@outlook.com,instedusantalucia@outlook.com;instedusantalucia@outlook.com;instedusantalucia@outlook.com</v>
          </cell>
          <cell r="I53" t="str">
            <v>Bolívar</v>
          </cell>
          <cell r="J53" t="str">
            <v>CARTAGENA DE INDIAS</v>
          </cell>
          <cell r="K53" t="str">
            <v>CARTAGENA</v>
          </cell>
          <cell r="L53" t="str">
            <v>Distrital de Cartagena</v>
          </cell>
        </row>
        <row r="54">
          <cell r="A54">
            <v>313001029817</v>
          </cell>
          <cell r="B54" t="str">
            <v>FUND EL CREADOR</v>
          </cell>
          <cell r="C54" t="str">
            <v>SAN PEDRO MARTIR CL 4 # 70-02</v>
          </cell>
          <cell r="D54" t="str">
            <v>3126860952</v>
          </cell>
          <cell r="E54" t="str">
            <v>6675815</v>
          </cell>
          <cell r="F54" t="str">
            <v>Urbana</v>
          </cell>
          <cell r="G54" t="str">
            <v>No Oficial</v>
          </cell>
          <cell r="H54" t="str">
            <v>,,fundacionelcreador@yahoo.es;arelish.ortega@yahoo.es;rio_ferdinan1986@hotmail.es</v>
          </cell>
          <cell r="I54" t="str">
            <v>Bolívar</v>
          </cell>
          <cell r="J54" t="str">
            <v>CARTAGENA DE INDIAS</v>
          </cell>
          <cell r="K54" t="str">
            <v>CARTAGENA</v>
          </cell>
          <cell r="L54" t="str">
            <v>Distrital de Cartagena</v>
          </cell>
        </row>
        <row r="55">
          <cell r="A55">
            <v>313001029795</v>
          </cell>
          <cell r="B55" t="str">
            <v>JARDIN INFANTIL MI AMIGO FIEL</v>
          </cell>
          <cell r="C55" t="str">
            <v>BR LAS GAVIOTAS ET 2 MZ 30 LT 20</v>
          </cell>
          <cell r="D55" t="str">
            <v>6615256</v>
          </cell>
          <cell r="F55" t="str">
            <v>Urbana</v>
          </cell>
          <cell r="G55" t="str">
            <v>No Oficial</v>
          </cell>
          <cell r="H55" t="str">
            <v>raimy1909@hotmail.com,raimy1909@hotmail.com;raimy1909@hotmail.com;RAIMY1909@HOTMAIL.COM,RAIMY1909@HOTMAIL.COM;RAIMY1909@HOTMAIL.COM;RAIMY1909@YAHOO.ES</v>
          </cell>
          <cell r="I55" t="str">
            <v>Bolívar</v>
          </cell>
          <cell r="J55" t="str">
            <v>CARTAGENA DE INDIAS</v>
          </cell>
          <cell r="K55" t="str">
            <v>CARTAGENA</v>
          </cell>
          <cell r="L55" t="str">
            <v>Distrital de Cartagena</v>
          </cell>
        </row>
        <row r="56">
          <cell r="A56">
            <v>313001029787</v>
          </cell>
          <cell r="B56" t="str">
            <v>ESC SUEÑOS DE LIBERTAD</v>
          </cell>
          <cell r="C56" t="str">
            <v>OLAYA HERRERA SECT RICAURTE KR 36A</v>
          </cell>
          <cell r="D56" t="str">
            <v>3116599678</v>
          </cell>
          <cell r="E56" t="str">
            <v>6650360</v>
          </cell>
          <cell r="F56" t="str">
            <v>Urbana</v>
          </cell>
          <cell r="G56" t="str">
            <v>No Oficial</v>
          </cell>
          <cell r="H56" t="str">
            <v>fundaciondejesus@outlook.com,,mabepegu@hotmail.com;ivanmariesierra@gmail.com;mabepegu@hotmail.com</v>
          </cell>
          <cell r="I56" t="str">
            <v>Bolívar</v>
          </cell>
          <cell r="J56" t="str">
            <v>CARTAGENA DE INDIAS</v>
          </cell>
          <cell r="K56" t="str">
            <v>CARTAGENA</v>
          </cell>
          <cell r="L56" t="str">
            <v>Distrital de Cartagena</v>
          </cell>
        </row>
        <row r="57">
          <cell r="A57">
            <v>313001029752</v>
          </cell>
          <cell r="B57" t="str">
            <v>INSTITUTO EDUCATIVO CAMINO AL SABER</v>
          </cell>
          <cell r="C57" t="str">
            <v>BR CAMPESTRE ET 7 MZ 70 LT 11</v>
          </cell>
          <cell r="D57" t="str">
            <v>3155757994</v>
          </cell>
          <cell r="E57" t="str">
            <v>6766615</v>
          </cell>
          <cell r="F57" t="str">
            <v>Urbana</v>
          </cell>
          <cell r="G57" t="str">
            <v>No Oficial</v>
          </cell>
          <cell r="H57" t="str">
            <v>iecaminoalsaber@hotmail.com,iecaminoalsaber@hotmail.com;nellyjohana18@gmail.com;nellyjohana18@gmail.com,neyoka18@hotmail.com;neyoka18@hotmail.com;lijoka11@hotmail.com</v>
          </cell>
          <cell r="I57" t="str">
            <v>Bolívar</v>
          </cell>
          <cell r="J57" t="str">
            <v>CARTAGENA DE INDIAS</v>
          </cell>
          <cell r="K57" t="str">
            <v>CARTAGENA</v>
          </cell>
          <cell r="L57" t="str">
            <v>Distrital de Cartagena</v>
          </cell>
        </row>
        <row r="58">
          <cell r="A58">
            <v>313001029736</v>
          </cell>
          <cell r="B58" t="str">
            <v>MIMOS ESCUELA INFANTIL</v>
          </cell>
          <cell r="C58" t="str">
            <v>BR ACAMPESTRE MZ 4 LT 19</v>
          </cell>
          <cell r="D58" t="str">
            <v>3002811113</v>
          </cell>
          <cell r="E58" t="str">
            <v>6571449</v>
          </cell>
          <cell r="F58" t="str">
            <v>Urbana</v>
          </cell>
          <cell r="G58" t="str">
            <v>No Oficial</v>
          </cell>
          <cell r="H58" t="str">
            <v>mimosescuelainfantil@hotmail.com,cecilia.soto.castillo@hotmail.com;cecilia.soto.castillo@hotmail.com;cecilia.soto.castillo@hotmail.com,cecilia.soto.castillo@hotmail.com;cecilia.soto.castillo@hotmail.com;cecilia.soto.castillo@hotmail.com</v>
          </cell>
          <cell r="I58" t="str">
            <v>Bolívar</v>
          </cell>
          <cell r="J58" t="str">
            <v>CARTAGENA DE INDIAS</v>
          </cell>
          <cell r="K58" t="str">
            <v>CARTAGENA</v>
          </cell>
          <cell r="L58" t="str">
            <v>Distrital de Cartagena</v>
          </cell>
        </row>
        <row r="59">
          <cell r="A59">
            <v>313001029728</v>
          </cell>
          <cell r="B59" t="str">
            <v>CORPORACION  EDUCATIVA  RONDA MAGICA  REAL</v>
          </cell>
          <cell r="C59" t="str">
            <v>BR VILLA RUBIA UR URBANIZACION MZ L LT 8</v>
          </cell>
          <cell r="D59" t="str">
            <v>6522063</v>
          </cell>
          <cell r="F59" t="str">
            <v>Urbana</v>
          </cell>
          <cell r="G59" t="str">
            <v>No Oficial</v>
          </cell>
          <cell r="H59" t="str">
            <v>jirondamagica@hotmail.com,jirondamagica@hotmail.com;jirondamagica@hotmail.com;lchvirgo@hotmail.com,jirondamagica@hotmail.com;jirondamagica@hotmail.com;lchvirgo@hotmail.com</v>
          </cell>
          <cell r="I59" t="str">
            <v>Bolívar</v>
          </cell>
          <cell r="J59" t="str">
            <v>CARTAGENA DE INDIAS</v>
          </cell>
          <cell r="K59" t="str">
            <v>CARTAGENA</v>
          </cell>
          <cell r="L59" t="str">
            <v>Distrital de Cartagena</v>
          </cell>
        </row>
        <row r="60">
          <cell r="A60">
            <v>313001029710</v>
          </cell>
          <cell r="B60" t="str">
            <v>INST EDUC ISAVIDA</v>
          </cell>
          <cell r="C60" t="str">
            <v>BR EL SILENCIO UR SAN FERNANDO</v>
          </cell>
          <cell r="D60" t="str">
            <v>6521721</v>
          </cell>
          <cell r="F60" t="str">
            <v>Urbana</v>
          </cell>
          <cell r="G60" t="str">
            <v>No Oficial</v>
          </cell>
          <cell r="H60" t="str">
            <v>institutovida@hotmail.com,institutoisavida@hotmail.com;caesso1785@gmail.com;caesso85@hotmail.com,institutoisavida@hotmail.com;caesso1785@gmail.com;caesso85@hotmail.com</v>
          </cell>
          <cell r="I60" t="str">
            <v>Bolívar</v>
          </cell>
          <cell r="J60" t="str">
            <v>CARTAGENA DE INDIAS</v>
          </cell>
          <cell r="K60" t="str">
            <v>CARTAGENA</v>
          </cell>
          <cell r="L60" t="str">
            <v>Distrital de Cartagena</v>
          </cell>
        </row>
        <row r="61">
          <cell r="A61">
            <v>313001029701</v>
          </cell>
          <cell r="B61" t="str">
            <v>CENTRO EDUCATIVO SANTA CLARA</v>
          </cell>
          <cell r="C61" t="str">
            <v>BR SANTA CLARA UR URBANIZACION</v>
          </cell>
          <cell r="D61" t="str">
            <v>6673250</v>
          </cell>
          <cell r="E61" t="str">
            <v>3116672778</v>
          </cell>
          <cell r="F61" t="str">
            <v>Urbana</v>
          </cell>
          <cell r="G61" t="str">
            <v>No Oficial</v>
          </cell>
          <cell r="H61" t="str">
            <v>centroeducativosantaclara@hotmail.com,centroeducativosantaclara@hotmail.com;gloria.pine@hotmail.com;rafaeleliecerdominguez@hotmail.com,gloria.pine@hotmail.com;centroeducativosantaclara@hotmail.com;rafaeleliecerdominguez@hotmail.com</v>
          </cell>
          <cell r="I61" t="str">
            <v>Bolívar</v>
          </cell>
          <cell r="J61" t="str">
            <v>CARTAGENA DE INDIAS</v>
          </cell>
          <cell r="K61" t="str">
            <v>CARTAGENA</v>
          </cell>
          <cell r="L61" t="str">
            <v>Distrital de Cartagena</v>
          </cell>
        </row>
        <row r="62">
          <cell r="A62">
            <v>313001029698</v>
          </cell>
          <cell r="B62" t="str">
            <v>IE QUERIDO AMIGO</v>
          </cell>
          <cell r="C62" t="str">
            <v>SAN JOSE DE LOS CAMPANOS KR 100 3</v>
          </cell>
          <cell r="D62" t="str">
            <v>6522709</v>
          </cell>
          <cell r="F62" t="str">
            <v>Urbana</v>
          </cell>
          <cell r="G62" t="str">
            <v>No Oficial</v>
          </cell>
          <cell r="H62" t="str">
            <v>fqa01@yahoo.com,,olivacd@gmail.com;olivacd@gmail.com;olivacd@gmail.com</v>
          </cell>
          <cell r="I62" t="str">
            <v>Bolívar</v>
          </cell>
          <cell r="J62" t="str">
            <v>CARTAGENA DE INDIAS</v>
          </cell>
          <cell r="K62" t="str">
            <v>CARTAGENA</v>
          </cell>
          <cell r="L62" t="str">
            <v>Distrital de Cartagena</v>
          </cell>
        </row>
        <row r="63">
          <cell r="A63">
            <v>313001029680</v>
          </cell>
          <cell r="B63" t="str">
            <v>CENT EDUC INTEGL MODERNO</v>
          </cell>
          <cell r="C63" t="str">
            <v>BR LA PROVIDENCIA DG 32 A</v>
          </cell>
          <cell r="D63" t="str">
            <v>6436098</v>
          </cell>
          <cell r="E63" t="str">
            <v>3106175739</v>
          </cell>
          <cell r="F63" t="str">
            <v>Urbana</v>
          </cell>
          <cell r="G63" t="str">
            <v>No Oficial</v>
          </cell>
          <cell r="H63" t="str">
            <v>ceim509@hotmail.com,ramosriosmari@hotmail.com;lichisfaneitte@hotmail.com;profeyei@hotmail.es,ramosriosmaria@hotmail.com;lichisfaneytte@hotmail.com;profeyei@hotmail.com</v>
          </cell>
          <cell r="I63" t="str">
            <v>Bolívar</v>
          </cell>
          <cell r="J63" t="str">
            <v>CARTAGENA DE INDIAS</v>
          </cell>
          <cell r="K63" t="str">
            <v>CARTAGENA</v>
          </cell>
          <cell r="L63" t="str">
            <v>Distrital de Cartagena</v>
          </cell>
        </row>
        <row r="64">
          <cell r="A64">
            <v>313001029671</v>
          </cell>
          <cell r="B64" t="str">
            <v>INSTITUTO EDUCATIVO MUNDO HACIA EL FUTURO</v>
          </cell>
          <cell r="C64" t="str">
            <v>BR ALMIRANTE COLON MZ T LT 2</v>
          </cell>
          <cell r="D64" t="str">
            <v>6673006</v>
          </cell>
          <cell r="F64" t="str">
            <v>Urbana</v>
          </cell>
          <cell r="G64" t="str">
            <v>No Oficial</v>
          </cell>
          <cell r="H64" t="str">
            <v>berty20_20@hotmail.com,berty20_20@hotmail.com;berty20_20@hotmail.com;yesegarciaruiz@hotmail.com,berty20_20@hotmail.com;berty20_20@hotmail.com;berty20_20@hotmail.com</v>
          </cell>
          <cell r="I64" t="str">
            <v>Bolívar</v>
          </cell>
          <cell r="J64" t="str">
            <v>CARTAGENA DE INDIAS</v>
          </cell>
          <cell r="K64" t="str">
            <v>CARTAGENA</v>
          </cell>
          <cell r="L64" t="str">
            <v>Distrital de Cartagena</v>
          </cell>
        </row>
        <row r="65">
          <cell r="A65">
            <v>313001029655</v>
          </cell>
          <cell r="B65" t="str">
            <v>CORPORACION INSTITUTO MI PRIMERA ESTACION</v>
          </cell>
          <cell r="C65" t="str">
            <v>BR EL CAMPESTRE ET 2 MZ 15 LT 13</v>
          </cell>
          <cell r="D65" t="str">
            <v>6676386</v>
          </cell>
          <cell r="F65" t="str">
            <v>Urbana</v>
          </cell>
          <cell r="G65" t="str">
            <v>No Oficial</v>
          </cell>
          <cell r="H65" t="str">
            <v>institutomiprimeraestacion@hotmail.com,jclaud25@hotmail.com;jclaud25@hotmail.com;institutomiprimeraestacion@hotmail.com,jclaud25@hotmail.com;ebma2907@gmail.com;jclaud25@hotmail.com</v>
          </cell>
          <cell r="I65" t="str">
            <v>Bolívar</v>
          </cell>
          <cell r="J65" t="str">
            <v>CARTAGENA DE INDIAS</v>
          </cell>
          <cell r="K65" t="str">
            <v>CARTAGENA</v>
          </cell>
          <cell r="L65" t="str">
            <v>Distrital de Cartagena</v>
          </cell>
        </row>
        <row r="66">
          <cell r="A66">
            <v>313001029647</v>
          </cell>
          <cell r="B66" t="str">
            <v xml:space="preserve">COLEGIO SANTISIMA TRINIDAD </v>
          </cell>
          <cell r="C66" t="str">
            <v>BR TORICES UR KRA 16 45 56</v>
          </cell>
          <cell r="D66" t="str">
            <v>6431343</v>
          </cell>
          <cell r="F66" t="str">
            <v>Urbana</v>
          </cell>
          <cell r="G66" t="str">
            <v>No Oficial</v>
          </cell>
          <cell r="H66" t="str">
            <v>clasantisimatrinidad@hotmail.com,hna_berta@yahoo.es;hna_berta@yahoo.es;elapatry225@hotmail.com,hna_berta@yahoo.es;hna_berta@yahoo.es;patriciavega2215@hotmail.com</v>
          </cell>
          <cell r="I66" t="str">
            <v>Bolívar</v>
          </cell>
          <cell r="J66" t="str">
            <v>CARTAGENA DE INDIAS</v>
          </cell>
          <cell r="K66" t="str">
            <v>CARTAGENA</v>
          </cell>
          <cell r="L66" t="str">
            <v>Distrital de Cartagena</v>
          </cell>
        </row>
        <row r="67">
          <cell r="A67">
            <v>313001029621</v>
          </cell>
          <cell r="B67" t="str">
            <v>CENTRO EDUCATIVO LA CANDELARIA</v>
          </cell>
          <cell r="C67" t="str">
            <v>BR VILLA DE LA CANDELARIA MZ 10 LT 3</v>
          </cell>
          <cell r="D67" t="str">
            <v>6446440</v>
          </cell>
          <cell r="F67" t="str">
            <v>Urbana</v>
          </cell>
          <cell r="G67" t="str">
            <v>No Oficial</v>
          </cell>
          <cell r="H67" t="str">
            <v>vanne_pinedo@yahoo.com.co,vanne_pinedo@yahoo.com.co;vanne_pinedo@yahoo.com.co;vanne_pinedo@yahoo.com.co,</v>
          </cell>
          <cell r="I67" t="str">
            <v>Bolívar</v>
          </cell>
          <cell r="J67" t="str">
            <v>CARTAGENA DE INDIAS</v>
          </cell>
          <cell r="K67" t="str">
            <v>CARTAGENA</v>
          </cell>
          <cell r="L67" t="str">
            <v>Distrital de Cartagena</v>
          </cell>
        </row>
        <row r="68">
          <cell r="A68">
            <v>313001029612</v>
          </cell>
          <cell r="B68" t="str">
            <v>CENTRO EDUCATIVO INDIA CATALINA</v>
          </cell>
          <cell r="C68" t="str">
            <v>BR URBANIZACION LA INDIA UR URBANIZACION</v>
          </cell>
          <cell r="D68" t="str">
            <v>3158887653</v>
          </cell>
          <cell r="E68" t="str">
            <v>6451260</v>
          </cell>
          <cell r="F68" t="str">
            <v>Urbana</v>
          </cell>
          <cell r="G68" t="str">
            <v>No Oficial</v>
          </cell>
          <cell r="H68" t="str">
            <v>centroeducativoindiacatalina@hotmail.com,josegonza6@hotmail.com;josegonza6@hotmail.com;josegonza6@hotmail.com,centroeducativoindiacatalina@hotmail.com;josegonza6@hotmail.com;josegonza6@hotmail.com</v>
          </cell>
          <cell r="I68" t="str">
            <v>Bolívar</v>
          </cell>
          <cell r="J68" t="str">
            <v>CARTAGENA DE INDIAS</v>
          </cell>
          <cell r="K68" t="str">
            <v>CARTAGENA</v>
          </cell>
          <cell r="L68" t="str">
            <v>Distrital de Cartagena</v>
          </cell>
        </row>
        <row r="69">
          <cell r="A69">
            <v>313001029591</v>
          </cell>
          <cell r="B69" t="str">
            <v>CENTRO EDUCATIVO SHALOM</v>
          </cell>
          <cell r="C69" t="str">
            <v>BR VILLAS DE LA CANDELARIA UR VILLAS DE LA CANDELARIA MZ 4 CS 24</v>
          </cell>
          <cell r="D69" t="str">
            <v>6526027</v>
          </cell>
          <cell r="F69" t="str">
            <v>Urbana</v>
          </cell>
          <cell r="G69" t="str">
            <v>No Oficial</v>
          </cell>
          <cell r="H69" t="str">
            <v>ceshalom2010@hotmail.com,ceshalom2010@hotmail.com;ceshalom2010@hotmail.com;ceshalom2010@hotmail.com,ceshalom2010@hotmail.com;ceshalom2010@hotmail.com;liam2408@hotmail.com</v>
          </cell>
          <cell r="I69" t="str">
            <v>Bolívar</v>
          </cell>
          <cell r="J69" t="str">
            <v>CARTAGENA DE INDIAS</v>
          </cell>
          <cell r="K69" t="str">
            <v>CARTAGENA</v>
          </cell>
          <cell r="L69" t="str">
            <v>Distrital de Cartagena</v>
          </cell>
        </row>
        <row r="70">
          <cell r="A70">
            <v>313001029540</v>
          </cell>
          <cell r="B70" t="str">
            <v>COLEGIO PITAGORAS ANTES JARD INF Y GUARD MIS TAREAS</v>
          </cell>
          <cell r="C70" t="str">
            <v>BR SOCORRO SEC 554 MZ 110 CS AK 71</v>
          </cell>
          <cell r="D70" t="str">
            <v>6619427</v>
          </cell>
          <cell r="F70" t="str">
            <v>Urbana</v>
          </cell>
          <cell r="G70" t="str">
            <v>No Oficial</v>
          </cell>
          <cell r="H70" t="str">
            <v>colegio-pitagoras@hotmail.com,colegio-pitagoras@hotmail.com;colegio-pitagoras@hotmail.com;colegio-pitagoras@hotmail.com,colegio-pitagoras@hotmail.com;colegio-pitagoras@hotmail.com;colegio-pitagoras@hotmail.com</v>
          </cell>
          <cell r="I70" t="str">
            <v>Bolívar</v>
          </cell>
          <cell r="J70" t="str">
            <v>CARTAGENA DE INDIAS</v>
          </cell>
          <cell r="K70" t="str">
            <v>CARTAGENA</v>
          </cell>
          <cell r="L70" t="str">
            <v>Distrital de Cartagena</v>
          </cell>
        </row>
        <row r="71">
          <cell r="A71">
            <v>313001029531</v>
          </cell>
          <cell r="B71" t="str">
            <v>INSTITUTO EDUCATIVO NUEVA LUZ</v>
          </cell>
          <cell r="C71" t="str">
            <v>BR TERNERA UR URB LA PRINCESA MZ 9 LT 4</v>
          </cell>
          <cell r="D71" t="str">
            <v>3205547717</v>
          </cell>
          <cell r="E71" t="str">
            <v>6718821</v>
          </cell>
          <cell r="F71" t="str">
            <v>Urbana</v>
          </cell>
          <cell r="G71" t="str">
            <v>No Oficial</v>
          </cell>
          <cell r="H71" t="str">
            <v>institutoeducativonuevaluz@hotmail.com,INSTITUTOEDUCATIVONUEVALUZ@HOTMAIL.COM;INSTITUTOEDUCATIVONUEVALUZ@HOTMAIL.COM;INSTITUTOEDUCATIVONUEVALUZ@HOTMAIL.COM,institutoeducativonuevaluz@hotmail.com;institutoeducativonuevaluz@hotmail.com;institutoeducativonuevaluz@hotmail.com</v>
          </cell>
          <cell r="I71" t="str">
            <v>Bolívar</v>
          </cell>
          <cell r="J71" t="str">
            <v>CARTAGENA DE INDIAS</v>
          </cell>
          <cell r="K71" t="str">
            <v>CARTAGENA</v>
          </cell>
          <cell r="L71" t="str">
            <v>Distrital de Cartagena</v>
          </cell>
        </row>
        <row r="72">
          <cell r="A72">
            <v>313001029523</v>
          </cell>
          <cell r="B72" t="str">
            <v>GIMNASIO BILINGUE ALTAMAR DE CARTAGENA</v>
          </cell>
          <cell r="C72" t="str">
            <v>BR MANGA CL REAL</v>
          </cell>
          <cell r="D72" t="str">
            <v>6609704</v>
          </cell>
          <cell r="F72" t="str">
            <v>Urbana</v>
          </cell>
          <cell r="G72" t="str">
            <v>No Oficial</v>
          </cell>
          <cell r="H72" t="str">
            <v>secretariaacademica@gbac.edu.co,principal@gbac.edu.co;principal@gbac.edu.co;secretariaacademica@gbac.edu.co,</v>
          </cell>
          <cell r="I72" t="str">
            <v>Bolívar</v>
          </cell>
          <cell r="J72" t="str">
            <v>CARTAGENA DE INDIAS</v>
          </cell>
          <cell r="K72" t="str">
            <v>CARTAGENA</v>
          </cell>
          <cell r="L72" t="str">
            <v>Distrital de Cartagena</v>
          </cell>
        </row>
        <row r="73">
          <cell r="A73">
            <v>313001029515</v>
          </cell>
          <cell r="B73" t="str">
            <v>INST ANGELITOS CREATIVOS</v>
          </cell>
          <cell r="C73" t="str">
            <v>ZARAGOCILLA DG 29 43 34 SECT EL</v>
          </cell>
          <cell r="D73" t="str">
            <v>3116534623</v>
          </cell>
          <cell r="E73" t="str">
            <v>6670936</v>
          </cell>
          <cell r="F73" t="str">
            <v>Urbana</v>
          </cell>
          <cell r="G73" t="str">
            <v>No Oficial</v>
          </cell>
          <cell r="I73" t="str">
            <v>Bolívar</v>
          </cell>
          <cell r="J73" t="str">
            <v>CARTAGENA DE INDIAS</v>
          </cell>
          <cell r="K73" t="str">
            <v>CARTAGENA</v>
          </cell>
          <cell r="L73" t="str">
            <v>Distrital de Cartagena</v>
          </cell>
        </row>
        <row r="74">
          <cell r="A74">
            <v>313001029507</v>
          </cell>
          <cell r="B74" t="str">
            <v>INST HERMANA ALICIA ALVAREZ</v>
          </cell>
          <cell r="C74" t="str">
            <v>BR BRITANIA UR BRITANIA MZ B LT 19</v>
          </cell>
          <cell r="D74" t="str">
            <v>6775906</v>
          </cell>
          <cell r="E74" t="str">
            <v>6775531</v>
          </cell>
          <cell r="F74" t="str">
            <v>Urbana</v>
          </cell>
          <cell r="G74" t="str">
            <v>No Oficial</v>
          </cell>
          <cell r="H74" t="str">
            <v>catafandino@gmail.com,catafandino@gmail.com;catafandino@gmail.com;catafandino@gmail.com,catafandino@gmail.com;catafandino@gmail.com;catafandino@gmail.com</v>
          </cell>
          <cell r="I74" t="str">
            <v>Bolívar</v>
          </cell>
          <cell r="J74" t="str">
            <v>CARTAGENA DE INDIAS</v>
          </cell>
          <cell r="K74" t="str">
            <v>CARTAGENA</v>
          </cell>
          <cell r="L74" t="str">
            <v>Distrital de Cartagena</v>
          </cell>
        </row>
        <row r="75">
          <cell r="A75">
            <v>313001029477</v>
          </cell>
          <cell r="B75" t="str">
            <v>CENTRO EDUCATIVO LOS FORMADORES</v>
          </cell>
          <cell r="C75" t="str">
            <v>BR SAN JOSE DE LOS CAMPANOS UR BOSQUE DE LA CEIBA MZ 4 LT 582</v>
          </cell>
          <cell r="D75" t="str">
            <v>3156666569</v>
          </cell>
          <cell r="E75" t="str">
            <v>6731633</v>
          </cell>
          <cell r="F75" t="str">
            <v>Urbana</v>
          </cell>
          <cell r="G75" t="str">
            <v>No Oficial</v>
          </cell>
          <cell r="H75" t="str">
            <v>celform1@outlook.com,celform1@outlook.com;celform1@outlook.com;celform1@outlook.com,</v>
          </cell>
          <cell r="I75" t="str">
            <v>Bolívar</v>
          </cell>
          <cell r="J75" t="str">
            <v>CARTAGENA DE INDIAS</v>
          </cell>
          <cell r="K75" t="str">
            <v>CARTAGENA</v>
          </cell>
          <cell r="L75" t="str">
            <v>Distrital de Cartagena</v>
          </cell>
        </row>
        <row r="76">
          <cell r="A76">
            <v>313001029469</v>
          </cell>
          <cell r="B76" t="str">
            <v>INST MI ABCDARIO</v>
          </cell>
          <cell r="C76" t="str">
            <v>BR LA PRINCESA MZ 9 LT 6</v>
          </cell>
          <cell r="D76" t="str">
            <v>6523760</v>
          </cell>
          <cell r="F76" t="str">
            <v>Urbana</v>
          </cell>
          <cell r="G76" t="str">
            <v>No Oficial</v>
          </cell>
          <cell r="H76" t="str">
            <v>empequin@hotmail.com,empequin@hotmail.com;empequin@hotmail.com;empequin@hotmail.com,empequin@hotmail.com;empequin@hotmail.com;empequin@hotmail.com</v>
          </cell>
          <cell r="I76" t="str">
            <v>Bolívar</v>
          </cell>
          <cell r="J76" t="str">
            <v>CARTAGENA DE INDIAS</v>
          </cell>
          <cell r="K76" t="str">
            <v>CARTAGENA</v>
          </cell>
          <cell r="L76" t="str">
            <v>Distrital de Cartagena</v>
          </cell>
        </row>
        <row r="77">
          <cell r="A77">
            <v>313001029434</v>
          </cell>
          <cell r="B77" t="str">
            <v>INSTITUCION EDUCATIVO JULIO ENRIQUE</v>
          </cell>
          <cell r="C77" t="str">
            <v>BR OLAYA UR SEVILLA MZ 12 LT 10</v>
          </cell>
          <cell r="D77" t="str">
            <v>6533990</v>
          </cell>
          <cell r="F77" t="str">
            <v>Urbana</v>
          </cell>
          <cell r="G77" t="str">
            <v>No Oficial</v>
          </cell>
          <cell r="H77" t="str">
            <v>inst.edu.julioenrique@hotmail.com,y_ice_t@hotmail.com;y_ice_t@hotmail.com;kayi87@hotmail.com,y_ice_t@hotmail.com;y_ice_t@hotmail.com;kayi87@hotmail.com</v>
          </cell>
          <cell r="I77" t="str">
            <v>Bolívar</v>
          </cell>
          <cell r="J77" t="str">
            <v>CARTAGENA DE INDIAS</v>
          </cell>
          <cell r="K77" t="str">
            <v>CARTAGENA</v>
          </cell>
          <cell r="L77" t="str">
            <v>Distrital de Cartagena</v>
          </cell>
        </row>
        <row r="78">
          <cell r="A78">
            <v>313001029426</v>
          </cell>
          <cell r="B78" t="str">
            <v>CENTRO EDUCATIVO MUNDO DEL SABER</v>
          </cell>
          <cell r="C78" t="str">
            <v>BR URBANIZACIÓN UR SEVILLA MZ 11 LT 11</v>
          </cell>
          <cell r="D78" t="str">
            <v>3164610424</v>
          </cell>
          <cell r="E78" t="str">
            <v>6531342</v>
          </cell>
          <cell r="F78" t="str">
            <v>Urbana</v>
          </cell>
          <cell r="G78" t="str">
            <v>No Oficial</v>
          </cell>
          <cell r="H78" t="str">
            <v>mary-1607@hotmail.es,mary-1607@hotmail.com;mary-1607@hotmail.com;mary-1607@hotmail.com,mary-1607@hotmail.es;mary-1607@hotmail.es;mary-1607@hotmail.es</v>
          </cell>
          <cell r="I78" t="str">
            <v>Bolívar</v>
          </cell>
          <cell r="J78" t="str">
            <v>CARTAGENA DE INDIAS</v>
          </cell>
          <cell r="K78" t="str">
            <v>CARTAGENA</v>
          </cell>
          <cell r="L78" t="str">
            <v>Distrital de Cartagena</v>
          </cell>
        </row>
        <row r="79">
          <cell r="A79">
            <v>313001029418</v>
          </cell>
          <cell r="B79" t="str">
            <v>INST EDUC PRIMERO DE MAYO</v>
          </cell>
          <cell r="C79" t="str">
            <v>BR POZON SEC MAYO MZ 79 CS LT 21</v>
          </cell>
          <cell r="D79" t="str">
            <v>6635366</v>
          </cell>
          <cell r="F79" t="str">
            <v>Urbana</v>
          </cell>
          <cell r="G79" t="str">
            <v>No Oficial</v>
          </cell>
          <cell r="H79" t="str">
            <v>clabamos367@hotmail.om,clabamos367@hotmail.com;clabamos367@hotmail.com;clabamos367@hotmail.com,</v>
          </cell>
          <cell r="I79" t="str">
            <v>Bolívar</v>
          </cell>
          <cell r="J79" t="str">
            <v>CARTAGENA DE INDIAS</v>
          </cell>
          <cell r="K79" t="str">
            <v>CARTAGENA</v>
          </cell>
          <cell r="L79" t="str">
            <v>Distrital de Cartagena</v>
          </cell>
        </row>
        <row r="80">
          <cell r="A80">
            <v>313001029396</v>
          </cell>
          <cell r="B80" t="str">
            <v>INSTITUCION EDUCATIVA CLEMENTE MANUEL ZABALA</v>
          </cell>
          <cell r="C80" t="str">
            <v>UR FLOR DEL CAMPO MZ 7 LT 0</v>
          </cell>
          <cell r="D80" t="str">
            <v>3006317628</v>
          </cell>
          <cell r="E80" t="str">
            <v>67148839</v>
          </cell>
          <cell r="F80" t="str">
            <v>Urbana</v>
          </cell>
          <cell r="G80" t="str">
            <v>Oficial</v>
          </cell>
          <cell r="H80" t="str">
            <v>clementemanuelzabala.cartagena@feyalegria.org.co,clementemanuelzabala.cartagena@feyalegria.org.co;clementemanuelzabala.cartagena@feyalegria.org.co;racare_2011@hotmail.com,secretariaclementemanuelzabala@hotmail.com;secretariaclementemanuelzabala@hotmail.com;secretariaclementemanuelzabala@hotmail.com</v>
          </cell>
          <cell r="I80" t="str">
            <v>Bolívar</v>
          </cell>
          <cell r="J80" t="str">
            <v>CARTAGENA DE INDIAS</v>
          </cell>
          <cell r="K80" t="str">
            <v>CARTAGENA</v>
          </cell>
          <cell r="L80" t="str">
            <v>Distrital de Cartagena</v>
          </cell>
        </row>
        <row r="81">
          <cell r="A81">
            <v>313001029388</v>
          </cell>
          <cell r="B81" t="str">
            <v>CENTRO DE HABILITACION Y CAPACITACION ALUNA</v>
          </cell>
          <cell r="C81" t="str">
            <v>DG 26 47 49 BR CHILE</v>
          </cell>
          <cell r="D81" t="str">
            <v>6746444</v>
          </cell>
          <cell r="E81" t="str">
            <v>6742470</v>
          </cell>
          <cell r="F81" t="str">
            <v>Urbana</v>
          </cell>
          <cell r="G81" t="str">
            <v>No Oficial</v>
          </cell>
          <cell r="H81" t="str">
            <v>aluna@aluna.org.co,maria.barreto@aluna.org.co;aluna@aluna.org.co;norelys.rojas@aluna.org.co,aluna@aluna.org.co;aluna@aluna.org.co;norelys.rojas@aluna.org.co</v>
          </cell>
          <cell r="I81" t="str">
            <v>Bolívar</v>
          </cell>
          <cell r="J81" t="str">
            <v>CARTAGENA DE INDIAS</v>
          </cell>
          <cell r="K81" t="str">
            <v>CARTAGENA</v>
          </cell>
          <cell r="L81" t="str">
            <v>Distrital de Cartagena</v>
          </cell>
        </row>
        <row r="82">
          <cell r="A82">
            <v>313001029353</v>
          </cell>
          <cell r="B82" t="str">
            <v>CORPORACION BEVERLY HILLS</v>
          </cell>
          <cell r="C82" t="str">
            <v>BR CRESPO UR KR 2</v>
          </cell>
          <cell r="D82" t="str">
            <v>6925240</v>
          </cell>
          <cell r="F82" t="str">
            <v>Urbana</v>
          </cell>
          <cell r="G82" t="str">
            <v>No Oficial</v>
          </cell>
          <cell r="H82" t="str">
            <v>beverlyhillsschool@hotmail.com,infocoordinacionbhs@gmail.com;beverlyhillsschool@hotmail.com;karitotp@hotmail.com,BEVERLYSCHOLL@HOTMAIL.COM;BEVERLYHILLSSCHOOL@HOTMAIL.COM;BEVERLYHILLS-CONCEPCION@HOTMAIL.COM</v>
          </cell>
          <cell r="I82" t="str">
            <v>Bolívar</v>
          </cell>
          <cell r="J82" t="str">
            <v>CARTAGENA DE INDIAS</v>
          </cell>
          <cell r="K82" t="str">
            <v>CARTAGENA</v>
          </cell>
          <cell r="L82" t="str">
            <v>Distrital de Cartagena</v>
          </cell>
        </row>
        <row r="83">
          <cell r="A83">
            <v>313001029337</v>
          </cell>
          <cell r="B83" t="str">
            <v>COLEGIO GORETTI</v>
          </cell>
          <cell r="C83" t="str">
            <v>BR SANTA MONICA MZ 79 LT 26 CL 30B</v>
          </cell>
          <cell r="D83" t="str">
            <v>6616186</v>
          </cell>
          <cell r="E83" t="str">
            <v>6617831</v>
          </cell>
          <cell r="F83" t="str">
            <v>Urbana</v>
          </cell>
          <cell r="G83" t="str">
            <v>No Oficial</v>
          </cell>
          <cell r="H83" t="str">
            <v>gladelri@hotmail.com,gladelri@hotmail.com;gladelri@hotmail.com;gladelri@hotmail.com,gladelri@hotmail.com;gladelri@hotmail.com;gladelri@hotmaiil.com</v>
          </cell>
          <cell r="I83" t="str">
            <v>Bolívar</v>
          </cell>
          <cell r="J83" t="str">
            <v>CARTAGENA DE INDIAS</v>
          </cell>
          <cell r="K83" t="str">
            <v>CARTAGENA</v>
          </cell>
          <cell r="L83" t="str">
            <v>Distrital de Cartagena</v>
          </cell>
        </row>
        <row r="84">
          <cell r="A84">
            <v>313001029302</v>
          </cell>
          <cell r="B84" t="str">
            <v>INST EDUC MAGICA AVENTURA</v>
          </cell>
          <cell r="C84" t="str">
            <v>CL 31 A 64 36</v>
          </cell>
          <cell r="D84" t="str">
            <v>6511251</v>
          </cell>
          <cell r="E84" t="str">
            <v>6511588</v>
          </cell>
          <cell r="F84" t="str">
            <v>Urbana</v>
          </cell>
          <cell r="G84" t="str">
            <v>No Oficial</v>
          </cell>
          <cell r="H84" t="str">
            <v>judithvida@hotmail.com,judithviola@hotmail.com;judithviola@hotmail.com;judithviola@hotmail.com,judithviola@hotmail.com;judithviola@hotmail.com;judithviola@hotmail.com</v>
          </cell>
          <cell r="I84" t="str">
            <v>Bolívar</v>
          </cell>
          <cell r="J84" t="str">
            <v>CARTAGENA DE INDIAS</v>
          </cell>
          <cell r="K84" t="str">
            <v>CARTAGENA</v>
          </cell>
          <cell r="L84" t="str">
            <v>Distrital de Cartagena</v>
          </cell>
        </row>
        <row r="85">
          <cell r="A85">
            <v>313001029281</v>
          </cell>
          <cell r="B85" t="str">
            <v>INST MIX FREINET</v>
          </cell>
          <cell r="C85" t="str">
            <v>TV DIAGONAL 32 71</v>
          </cell>
          <cell r="D85" t="str">
            <v>6615748</v>
          </cell>
          <cell r="F85" t="str">
            <v>Urbana</v>
          </cell>
          <cell r="G85" t="str">
            <v>No Oficial</v>
          </cell>
          <cell r="H85" t="str">
            <v>institutomistofreinet@hotmail.com,malvarezpajaro@yahoo.es;malvarezpajaro@yahoo.es;rochis_suarez@hotmail.com,institutomixtofreinet@hotmail.com;institutomixtofreinet@hotmail.com;rochis_suarez@hotmail.com</v>
          </cell>
          <cell r="I85" t="str">
            <v>Bolívar</v>
          </cell>
          <cell r="J85" t="str">
            <v>CARTAGENA DE INDIAS</v>
          </cell>
          <cell r="K85" t="str">
            <v>CARTAGENA</v>
          </cell>
          <cell r="L85" t="str">
            <v>Distrital de Cartagena</v>
          </cell>
        </row>
        <row r="86">
          <cell r="A86">
            <v>313001029264</v>
          </cell>
          <cell r="B86" t="str">
            <v>CEAD SIMOM BOLIVAR UNAD CARTAGENA</v>
          </cell>
          <cell r="C86" t="str">
            <v>BR PARAGUAY TV 45 44A221</v>
          </cell>
          <cell r="D86" t="str">
            <v>6628812</v>
          </cell>
          <cell r="E86" t="str">
            <v>6628812</v>
          </cell>
          <cell r="F86" t="str">
            <v>Urbana</v>
          </cell>
          <cell r="G86" t="str">
            <v>Oficial</v>
          </cell>
          <cell r="H86" t="str">
            <v>roberto.salazar@unad.edu.co,cartagena@unad.edu.co;rectoria@unad.edu.co;amaliapenavilla@hotmail.com,cartagena@unad.edu.co;rectoria@unad.edu.co;amaliapenavilla@hotmail.com</v>
          </cell>
          <cell r="I86" t="str">
            <v>Bolívar</v>
          </cell>
          <cell r="J86" t="str">
            <v>CARTAGENA DE INDIAS</v>
          </cell>
          <cell r="K86" t="str">
            <v>CARTAGENA</v>
          </cell>
          <cell r="L86" t="str">
            <v>Distrital de Cartagena</v>
          </cell>
        </row>
        <row r="87">
          <cell r="A87">
            <v>313001029256</v>
          </cell>
          <cell r="B87" t="str">
            <v>FUNDACION EDUCATIVA INSTITUTO MIXTO EL NAZARENO</v>
          </cell>
          <cell r="C87" t="str">
            <v>TORICES CL 50 13 140</v>
          </cell>
          <cell r="D87" t="str">
            <v>6581629</v>
          </cell>
          <cell r="E87" t="str">
            <v>3015417631</v>
          </cell>
          <cell r="F87" t="str">
            <v>Urbana</v>
          </cell>
          <cell r="G87" t="str">
            <v>No Oficial</v>
          </cell>
          <cell r="H87" t="str">
            <v>instnazareno2012@hotmail.com,maitegos@hotmail.com;pastorvanegas@yahoo.com;instnazareno2012@hotmail.com,maitegos@hotmail.com;maitegos@hotmail.com;maitegos@hotmail.com</v>
          </cell>
          <cell r="I87" t="str">
            <v>Bolívar</v>
          </cell>
          <cell r="J87" t="str">
            <v>CARTAGENA DE INDIAS</v>
          </cell>
          <cell r="K87" t="str">
            <v>CARTAGENA</v>
          </cell>
          <cell r="L87" t="str">
            <v>Distrital de Cartagena</v>
          </cell>
        </row>
        <row r="88">
          <cell r="A88">
            <v>313001029213</v>
          </cell>
          <cell r="B88" t="str">
            <v>COLEGIO MARIANO DE CARTAGENA</v>
          </cell>
          <cell r="C88" t="str">
            <v>BR TERRAZA DE GRANADA MZ A LT 25</v>
          </cell>
          <cell r="D88" t="str">
            <v>6470518</v>
          </cell>
          <cell r="E88" t="str">
            <v>3005250186</v>
          </cell>
          <cell r="F88" t="str">
            <v>Urbana</v>
          </cell>
          <cell r="G88" t="str">
            <v>No Oficial</v>
          </cell>
          <cell r="H88" t="str">
            <v>titaherrera2012@hotmail.com,titaherrara2012@hotmail.com;titaherrara2012@hotmail.com;titaherrara2012@hotmail.com,titaherrera2012@hotmail.com;titaherrera2012@hotmail.com;titaherrera2012@hotmail.com</v>
          </cell>
          <cell r="I88" t="str">
            <v>Bolívar</v>
          </cell>
          <cell r="J88" t="str">
            <v>CARTAGENA DE INDIAS</v>
          </cell>
          <cell r="K88" t="str">
            <v>CARTAGENA</v>
          </cell>
          <cell r="L88" t="str">
            <v>Distrital de Cartagena</v>
          </cell>
        </row>
        <row r="89">
          <cell r="A89">
            <v>313001029205</v>
          </cell>
          <cell r="B89" t="str">
            <v>JARDIN INFANTIL EL PINAR</v>
          </cell>
          <cell r="C89" t="str">
            <v>BR EL RECREO MZ 4 LT 41 CL CUARTA</v>
          </cell>
          <cell r="D89" t="str">
            <v>6817370</v>
          </cell>
          <cell r="F89" t="str">
            <v>Urbana</v>
          </cell>
          <cell r="G89" t="str">
            <v>No Oficial</v>
          </cell>
          <cell r="H89" t="str">
            <v>centro_elpinar@hotmail.com,centro_elpinar@hotmail.com;centro_elpinar@hotmail.com;centro_elpinar@hotmail.com,</v>
          </cell>
          <cell r="I89" t="str">
            <v>Bolívar</v>
          </cell>
          <cell r="J89" t="str">
            <v>CARTAGENA DE INDIAS</v>
          </cell>
          <cell r="K89" t="str">
            <v>CARTAGENA</v>
          </cell>
          <cell r="L89" t="str">
            <v>Distrital de Cartagena</v>
          </cell>
        </row>
        <row r="90">
          <cell r="A90">
            <v>313001029183</v>
          </cell>
          <cell r="B90" t="str">
            <v xml:space="preserve">INSTITUTO JEROME S BRUNER </v>
          </cell>
          <cell r="C90" t="str">
            <v>BR EJECUTIVOS UR CONJUNTO RESIDENCIAL EJECUTIVO</v>
          </cell>
          <cell r="D90" t="str">
            <v>6710178</v>
          </cell>
          <cell r="F90" t="str">
            <v>Urbana</v>
          </cell>
          <cell r="G90" t="str">
            <v>No Oficial</v>
          </cell>
          <cell r="H90" t="str">
            <v>instituto.jeromesbruner@gmail.com,magalimorales57@hotmail.com;magalimorales57@hotmail.com;yerlis1182@hotmail.com,magalimorales57@hotmail.com;magalimorales57@hotmail.com;yerlis1182@hotmail.com</v>
          </cell>
          <cell r="I90" t="str">
            <v>Bolívar</v>
          </cell>
          <cell r="J90" t="str">
            <v>CARTAGENA DE INDIAS</v>
          </cell>
          <cell r="K90" t="str">
            <v>CARTAGENA</v>
          </cell>
          <cell r="L90" t="str">
            <v>Distrital de Cartagena</v>
          </cell>
        </row>
        <row r="91">
          <cell r="A91">
            <v>313001029141</v>
          </cell>
          <cell r="B91" t="str">
            <v>CORP INST EDUC CIENAGA DE LA VIRGEN</v>
          </cell>
          <cell r="C91" t="str">
            <v>BR ALCIBIA UR AV PEDRO ROMERO SEC</v>
          </cell>
          <cell r="D91" t="str">
            <v>6745342</v>
          </cell>
          <cell r="E91" t="str">
            <v>6745342</v>
          </cell>
          <cell r="F91" t="str">
            <v>Urbana</v>
          </cell>
          <cell r="G91" t="str">
            <v>No Oficial</v>
          </cell>
          <cell r="H91" t="str">
            <v>ciecivir1991@hotmail.com,yealex2009@hotmail.com;ciecivir1991@hotmail.com;olguice2000@hotmail.com,CIECIVIR1991@HOTMAIL.COM;CIECIVIR1991@HOTMAIL.COM;OLGUICE2001@HOTMAIL.COM</v>
          </cell>
          <cell r="I91" t="str">
            <v>Bolívar</v>
          </cell>
          <cell r="J91" t="str">
            <v>CARTAGENA DE INDIAS</v>
          </cell>
          <cell r="K91" t="str">
            <v>CARTAGENA</v>
          </cell>
          <cell r="L91" t="str">
            <v>Distrital de Cartagena</v>
          </cell>
        </row>
        <row r="92">
          <cell r="A92">
            <v>313001029124</v>
          </cell>
          <cell r="B92" t="str">
            <v>CORPORACION INSTITUCION CARLOS ORTIZ SANCHEZ</v>
          </cell>
          <cell r="C92" t="str">
            <v>BR SANTA MARIA UR AV JUAN ANGOLA SEC 3123</v>
          </cell>
          <cell r="D92" t="str">
            <v>6565178</v>
          </cell>
          <cell r="E92" t="str">
            <v>3207967902</v>
          </cell>
          <cell r="F92" t="str">
            <v>Urbana</v>
          </cell>
          <cell r="G92" t="str">
            <v>No Oficial</v>
          </cell>
          <cell r="H92" t="str">
            <v>rochyrosa72@hotmail.com,rochyrosa72@hotmail.com;rochyrosa72@hotmail.com;rochyrosa72@hotmail.com,tapary1043@hotmail.com;tapary1043@hotmail.com;tapary1043@hotmail.com</v>
          </cell>
          <cell r="I92" t="str">
            <v>Bolívar</v>
          </cell>
          <cell r="J92" t="str">
            <v>CARTAGENA DE INDIAS</v>
          </cell>
          <cell r="K92" t="str">
            <v>CARTAGENA</v>
          </cell>
          <cell r="L92" t="str">
            <v>Distrital de Cartagena</v>
          </cell>
        </row>
        <row r="93">
          <cell r="A93">
            <v>313001029116</v>
          </cell>
          <cell r="B93" t="str">
            <v>INSTITUCION EDUCATIVA LIRIOS DE LOS VALLES</v>
          </cell>
          <cell r="C93" t="str">
            <v>BR BELLAVISTA UR CALLE 7 57A 111 MZ M LT 2</v>
          </cell>
          <cell r="D93" t="str">
            <v>6674025</v>
          </cell>
          <cell r="F93" t="str">
            <v>Urbana</v>
          </cell>
          <cell r="G93" t="str">
            <v>No Oficial</v>
          </cell>
          <cell r="H93" t="str">
            <v>guipachi@hotmail.com,guipachi@hotmail.com;GUIPACHI@HOTMAIL.COM;GUIPACHI@HOTMAIL.COM,guipachi@hotmail.com;guipachi@hotmail.com;elim-25@hotmail.com</v>
          </cell>
          <cell r="I93" t="str">
            <v>Bolívar</v>
          </cell>
          <cell r="J93" t="str">
            <v>CARTAGENA DE INDIAS</v>
          </cell>
          <cell r="K93" t="str">
            <v>CARTAGENA</v>
          </cell>
          <cell r="L93" t="str">
            <v>Distrital de Cartagena</v>
          </cell>
        </row>
        <row r="94">
          <cell r="A94">
            <v>313001029108</v>
          </cell>
          <cell r="B94" t="str">
            <v>COL DE BTO DEL LITORAL LTDA CODEBOL</v>
          </cell>
          <cell r="C94" t="str">
            <v>BR PIE DE LA POPA CL 30 CS 2185</v>
          </cell>
          <cell r="D94" t="str">
            <v>6901820</v>
          </cell>
          <cell r="F94" t="str">
            <v>Urbana</v>
          </cell>
          <cell r="G94" t="str">
            <v>No Oficial</v>
          </cell>
          <cell r="H94" t="str">
            <v>mi-colegio-codebol@hotmail.com,MI-COLEGIO-CODEBOL@HOTMAIL.COM;susanamargartasierra@htmail.com;luisfernandezserrano@hotmail.com,</v>
          </cell>
          <cell r="I94" t="str">
            <v>Bolívar</v>
          </cell>
          <cell r="J94" t="str">
            <v>CARTAGENA DE INDIAS</v>
          </cell>
          <cell r="K94" t="str">
            <v>CARTAGENA</v>
          </cell>
          <cell r="L94" t="str">
            <v>Distrital de Cartagena</v>
          </cell>
        </row>
        <row r="95">
          <cell r="A95">
            <v>313001029060</v>
          </cell>
          <cell r="B95" t="str">
            <v>JARDIN INFANTIL ANCHILA</v>
          </cell>
          <cell r="C95" t="str">
            <v>BR COLINAS DE VILLA BARRAZA MZ LT 8</v>
          </cell>
          <cell r="D95" t="str">
            <v>3126109229</v>
          </cell>
          <cell r="E95" t="str">
            <v>6675188</v>
          </cell>
          <cell r="F95" t="str">
            <v>Urbana</v>
          </cell>
          <cell r="G95" t="str">
            <v>No Oficial</v>
          </cell>
          <cell r="H95" t="str">
            <v>ramonanchila@hotmail.com,anchiladi48@gmail.com;anchiladi48@gmail.com;anchiladi48@gmail.com,anchiladi48@gmail.com;anchiladi48@gmail.com;anchiladi48@gmail.com</v>
          </cell>
          <cell r="I95" t="str">
            <v>Bolívar</v>
          </cell>
          <cell r="J95" t="str">
            <v>CARTAGENA DE INDIAS</v>
          </cell>
          <cell r="K95" t="str">
            <v>CARTAGENA</v>
          </cell>
          <cell r="L95" t="str">
            <v>Distrital de Cartagena</v>
          </cell>
        </row>
        <row r="96">
          <cell r="A96">
            <v>313001029051</v>
          </cell>
          <cell r="B96" t="str">
            <v>INSTiTUTO EDUCATIVO NUEVA ESPERANZA</v>
          </cell>
          <cell r="C96" t="str">
            <v>BR ALTO BOSQUE CS 21B LT 74 TV 51</v>
          </cell>
          <cell r="D96" t="str">
            <v>3008859530</v>
          </cell>
          <cell r="E96" t="str">
            <v>6434914</v>
          </cell>
          <cell r="F96" t="str">
            <v>Urbana</v>
          </cell>
          <cell r="G96" t="str">
            <v>No Oficial</v>
          </cell>
          <cell r="H96" t="str">
            <v>isntitutoeducativonuevaesperanza@hotmail.com,intitutoeducativonuevaesperanza@hotmail.com;intitutoeducativonuevaesperanza@hotmail.com;intitutoeducativonuevaesperanza@hotmail.com,institutoeducativonuevaesperanza@hotmail.com;institutoeducativonuevaesperanza@hotmail.com;luisgabriel24@hotmail.com</v>
          </cell>
          <cell r="I96" t="str">
            <v>Bolívar</v>
          </cell>
          <cell r="J96" t="str">
            <v>CARTAGENA DE INDIAS</v>
          </cell>
          <cell r="K96" t="str">
            <v>CARTAGENA</v>
          </cell>
          <cell r="L96" t="str">
            <v>Distrital de Cartagena</v>
          </cell>
        </row>
        <row r="97">
          <cell r="A97">
            <v>313001028985</v>
          </cell>
          <cell r="B97" t="str">
            <v>COLEGIO DIOS ES AMOR  SEDE CARTAGENA</v>
          </cell>
          <cell r="C97" t="str">
            <v>TV 54 60 BR VILLA ESTRELLA</v>
          </cell>
          <cell r="D97" t="str">
            <v>6612090</v>
          </cell>
          <cell r="E97" t="str">
            <v>3142960704</v>
          </cell>
          <cell r="F97" t="str">
            <v>Urbana</v>
          </cell>
          <cell r="G97" t="str">
            <v>No Oficial</v>
          </cell>
          <cell r="H97" t="str">
            <v>cda.gp@cdaeducacion.edu.co,cda.gp@cdaeducacion.edu.co;cdaorg@aol.com;lopez.sindy@cdaeducacion.edu.co,guiilo.aconcagua@gmail.com;cdaorg@aol.com;lopez.sindy@cdaeducacion.edu.co</v>
          </cell>
          <cell r="I97" t="str">
            <v>Bolívar</v>
          </cell>
          <cell r="J97" t="str">
            <v>CARTAGENA DE INDIAS</v>
          </cell>
          <cell r="K97" t="str">
            <v>CARTAGENA</v>
          </cell>
          <cell r="L97" t="str">
            <v>Distrital de Cartagena</v>
          </cell>
        </row>
        <row r="98">
          <cell r="A98">
            <v>313001028891</v>
          </cell>
          <cell r="B98" t="str">
            <v>COL FERNANDO DE ARAGON DE CARTAGENA</v>
          </cell>
          <cell r="C98" t="str">
            <v>BR PIE DE LA POPA UR CALLE REAL N 21 20</v>
          </cell>
          <cell r="D98" t="str">
            <v>6666225</v>
          </cell>
          <cell r="E98" t="str">
            <v>6666370</v>
          </cell>
          <cell r="F98" t="str">
            <v>Urbana</v>
          </cell>
          <cell r="G98" t="str">
            <v>No Oficial</v>
          </cell>
          <cell r="H98" t="str">
            <v>colegiofernandodearagon@gmail.com,colegiofernandodearagon@gmail.com;rosariomonterrosa@hotmail.com;sindulfohh@hotmail.com,colegiofernandodearagon@gmail.com;rosariomonterrosa@hotmail.com;sindulfohh@hotmail.com</v>
          </cell>
          <cell r="I98" t="str">
            <v>Bolívar</v>
          </cell>
          <cell r="J98" t="str">
            <v>CARTAGENA DE INDIAS</v>
          </cell>
          <cell r="K98" t="str">
            <v>CARTAGENA</v>
          </cell>
          <cell r="L98" t="str">
            <v>Distrital de Cartagena</v>
          </cell>
        </row>
        <row r="99">
          <cell r="A99">
            <v>313001028875</v>
          </cell>
          <cell r="B99" t="str">
            <v>CENTRO EDUCATIVO ALBERTO JIMENEZ FUENTES</v>
          </cell>
          <cell r="C99" t="str">
            <v>BR OLAYA HERRERA UR SECTOR LA PUNTILLA</v>
          </cell>
          <cell r="D99" t="str">
            <v>3006395520</v>
          </cell>
          <cell r="E99" t="str">
            <v>6531996</v>
          </cell>
          <cell r="F99" t="str">
            <v>Urbana</v>
          </cell>
          <cell r="G99" t="str">
            <v>No Oficial</v>
          </cell>
          <cell r="H99" t="str">
            <v>ce.albertojimenez@gmail.com,CE.ALBERTO@GMAIL.COM;CE.ALBERTO@GMAIL.COM;LEYSTON_SARAY@HOTMAIL.COM,ce.albertojimenez@gmail.com;lidaesther@yahoo.es;ce.albertojimenez@gmail.com</v>
          </cell>
          <cell r="I99" t="str">
            <v>Bolívar</v>
          </cell>
          <cell r="J99" t="str">
            <v>CARTAGENA DE INDIAS</v>
          </cell>
          <cell r="K99" t="str">
            <v>CARTAGENA</v>
          </cell>
          <cell r="L99" t="str">
            <v>Distrital de Cartagena</v>
          </cell>
        </row>
        <row r="100">
          <cell r="A100">
            <v>313001028868</v>
          </cell>
          <cell r="B100" t="str">
            <v>COLEGIO BILINGUE DE CARTAGENA</v>
          </cell>
          <cell r="C100" t="str">
            <v>CL 31B 50 82 BR TESCA NUEVO</v>
          </cell>
          <cell r="D100" t="str">
            <v>6753078</v>
          </cell>
          <cell r="F100" t="str">
            <v>Urbana</v>
          </cell>
          <cell r="G100" t="str">
            <v>No Oficial</v>
          </cell>
          <cell r="H100" t="str">
            <v>c.bilinguedecartagena@hotmail.com,davitma@hotmail.com;c.bilinguedecartagena@hotmail.com;ramydm@hotmail.com,jesepth@hotmail.com;jesepth@hotmail.com;ramydm@hotmail.com</v>
          </cell>
          <cell r="I100" t="str">
            <v>Bolívar</v>
          </cell>
          <cell r="J100" t="str">
            <v>CARTAGENA DE INDIAS</v>
          </cell>
          <cell r="K100" t="str">
            <v>CARTAGENA</v>
          </cell>
          <cell r="L100" t="str">
            <v>Distrital de Cartagena</v>
          </cell>
        </row>
        <row r="101">
          <cell r="A101">
            <v>313001028843</v>
          </cell>
          <cell r="B101" t="str">
            <v>COL JUAN PABLO II</v>
          </cell>
          <cell r="C101" t="str">
            <v>BR OLAYA CS 5386 LT AC 31D</v>
          </cell>
          <cell r="D101" t="str">
            <v>6698361</v>
          </cell>
          <cell r="E101" t="str">
            <v>3135852683</v>
          </cell>
          <cell r="F101" t="str">
            <v>Urbana</v>
          </cell>
          <cell r="G101" t="str">
            <v>No Oficial</v>
          </cell>
          <cell r="H101" t="str">
            <v>cjuanpablo2do.@gmail.com,cjuanpablo2do@gmail.com;yelena1065@hotmail.com;cristianricodg@gmail.com,rco2@hotmail.com;rco2@hotmail.com;colegiojuanpabloll@hotmail.com</v>
          </cell>
          <cell r="I101" t="str">
            <v>Bolívar</v>
          </cell>
          <cell r="J101" t="str">
            <v>CARTAGENA DE INDIAS</v>
          </cell>
          <cell r="K101" t="str">
            <v>CARTAGENA</v>
          </cell>
          <cell r="L101" t="str">
            <v>Distrital de Cartagena</v>
          </cell>
        </row>
        <row r="102">
          <cell r="A102">
            <v>313001028829</v>
          </cell>
          <cell r="B102" t="str">
            <v>FUNDACION INSTITUCION EDUCATIVA FUNASER</v>
          </cell>
          <cell r="C102" t="str">
            <v>BR SAN JOSE DE LOS CAMPAO</v>
          </cell>
          <cell r="D102" t="str">
            <v>6719432</v>
          </cell>
          <cell r="F102" t="str">
            <v>Urbana</v>
          </cell>
          <cell r="G102" t="str">
            <v>No Oficial</v>
          </cell>
          <cell r="H102" t="str">
            <v>funaser11@hotmail.com,orfelina0210@hotmail.com;orfelina0210@hotmail.com;amnawo11@gmail.com,</v>
          </cell>
          <cell r="I102" t="str">
            <v>Bolívar</v>
          </cell>
          <cell r="J102" t="str">
            <v>CARTAGENA DE INDIAS</v>
          </cell>
          <cell r="K102" t="str">
            <v>CARTAGENA</v>
          </cell>
          <cell r="L102" t="str">
            <v>Distrital de Cartagena</v>
          </cell>
        </row>
        <row r="103">
          <cell r="A103">
            <v>313001028811</v>
          </cell>
          <cell r="B103" t="str">
            <v>COL MANUEL ELKIN PATARROYO</v>
          </cell>
          <cell r="C103" t="str">
            <v>BR TERNERA UR URBANIZACIÓN VILLA DEL SOL MZ J LT 7</v>
          </cell>
          <cell r="D103" t="str">
            <v>3218959106</v>
          </cell>
          <cell r="E103" t="str">
            <v>6813759</v>
          </cell>
          <cell r="F103" t="str">
            <v>Urbana</v>
          </cell>
          <cell r="G103" t="str">
            <v>No Oficial</v>
          </cell>
          <cell r="H103" t="str">
            <v>colmepa_2003@hotmail.com,colmepa_2003@hotmail.com;colmepa_2003@hotmail.com;colmepa_2003@hotmail.com,jacqueosom1962@gmail.com;jacqueosom1962@gmail.com;jacqueosom1962@gmail.com</v>
          </cell>
          <cell r="I103" t="str">
            <v>Bolívar</v>
          </cell>
          <cell r="J103" t="str">
            <v>CARTAGENA DE INDIAS</v>
          </cell>
          <cell r="K103" t="str">
            <v>CARTAGENA</v>
          </cell>
          <cell r="L103" t="str">
            <v>Distrital de Cartagena</v>
          </cell>
        </row>
        <row r="104">
          <cell r="A104">
            <v>313001028796</v>
          </cell>
          <cell r="B104" t="str">
            <v>INST JUAN PABLO II</v>
          </cell>
          <cell r="C104" t="str">
            <v>BR BRITANIA UR BRITANIA MZ E LT 5</v>
          </cell>
          <cell r="D104" t="str">
            <v>6776205</v>
          </cell>
          <cell r="F104" t="str">
            <v>Urbana</v>
          </cell>
          <cell r="G104" t="str">
            <v>No Oficial</v>
          </cell>
          <cell r="H104" t="str">
            <v>equever_argote@hotmail.com,equever_argote@hotmail.com;gnieto@gmail.com;merlycastellon@gmail.com,equever_argote@hotmail.com;equever_argote@hotmail.com;equever_argote@hotmail.com</v>
          </cell>
          <cell r="I104" t="str">
            <v>Bolívar</v>
          </cell>
          <cell r="J104" t="str">
            <v>CARTAGENA DE INDIAS</v>
          </cell>
          <cell r="K104" t="str">
            <v>CARTAGENA</v>
          </cell>
          <cell r="L104" t="str">
            <v>Distrital de Cartagena</v>
          </cell>
        </row>
        <row r="105">
          <cell r="A105">
            <v>313001028789</v>
          </cell>
          <cell r="B105" t="str">
            <v>CORPORACION DE EDUCATIVA ESPECIAL Y FORMAL MENTE ACTIVA</v>
          </cell>
          <cell r="C105" t="str">
            <v>BR EL CARMELO MZ B LT 20</v>
          </cell>
          <cell r="D105" t="str">
            <v>6511255</v>
          </cell>
          <cell r="E105" t="str">
            <v>6511255</v>
          </cell>
          <cell r="F105" t="str">
            <v>Urbana</v>
          </cell>
          <cell r="G105" t="str">
            <v>No Oficial</v>
          </cell>
          <cell r="H105" t="str">
            <v>corpmenteactiva@hotmail.com,corpmenteactiva@hotmail.com;corpmenteactiva@hotmail.com;corpmenteactiva@hotmail.com,corralitopinto@hotmail.com;corpmenteactiva@hotmail.com;corralitopinto@hotmail.com</v>
          </cell>
          <cell r="I105" t="str">
            <v>Bolívar</v>
          </cell>
          <cell r="J105" t="str">
            <v>CARTAGENA DE INDIAS</v>
          </cell>
          <cell r="K105" t="str">
            <v>CARTAGENA</v>
          </cell>
          <cell r="L105" t="str">
            <v>Distrital de Cartagena</v>
          </cell>
        </row>
        <row r="106">
          <cell r="A106">
            <v>313001028771</v>
          </cell>
          <cell r="B106" t="str">
            <v>INSTITUTO REAL DEL CARIBE</v>
          </cell>
          <cell r="C106" t="str">
            <v>BR LAS PALMERAS UR URBANIZACIÓN LAS PALMERAS MZ 13 LT 5</v>
          </cell>
          <cell r="D106" t="str">
            <v>6419148</v>
          </cell>
          <cell r="E106" t="str">
            <v>6612235</v>
          </cell>
          <cell r="F106" t="str">
            <v>Urbana</v>
          </cell>
          <cell r="G106" t="str">
            <v>No Oficial</v>
          </cell>
          <cell r="H106" t="str">
            <v>raquelgt2009@hotmail.com,raquelgt2009@hotmail.com;raquelgt2009@hotmail.com;raquelgt2009@hotmail.com,raquelgt2009@hotmail.com;raquelgt2009@hotmail.com;raquelgt2009@hotmail.com</v>
          </cell>
          <cell r="I106" t="str">
            <v>Bolívar</v>
          </cell>
          <cell r="J106" t="str">
            <v>CARTAGENA DE INDIAS</v>
          </cell>
          <cell r="K106" t="str">
            <v>CARTAGENA</v>
          </cell>
          <cell r="L106" t="str">
            <v>Distrital de Cartagena</v>
          </cell>
        </row>
        <row r="107">
          <cell r="A107">
            <v>313001028741</v>
          </cell>
          <cell r="B107" t="str">
            <v>JARDIN MAGICO DE LOS NIÑOS</v>
          </cell>
          <cell r="C107" t="str">
            <v>BR SOCORRO UR PLAN 554 MZ 106 LT 5</v>
          </cell>
          <cell r="D107" t="str">
            <v>6458142</v>
          </cell>
          <cell r="F107" t="str">
            <v>Urbana</v>
          </cell>
          <cell r="G107" t="str">
            <v>No Oficial</v>
          </cell>
          <cell r="H107" t="str">
            <v>jardin_magico10@hotmail.com,jardin_magico10@hotmail.com;jardin_magico10@hotmail.com;secreroja@hotmail.com,</v>
          </cell>
          <cell r="I107" t="str">
            <v>Bolívar</v>
          </cell>
          <cell r="J107" t="str">
            <v>CARTAGENA DE INDIAS</v>
          </cell>
          <cell r="K107" t="str">
            <v>CARTAGENA</v>
          </cell>
          <cell r="L107" t="str">
            <v>Distrital de Cartagena</v>
          </cell>
        </row>
        <row r="108">
          <cell r="A108">
            <v>313001028718</v>
          </cell>
          <cell r="B108" t="str">
            <v>INST CIUDADANOS DEL FUTURO</v>
          </cell>
          <cell r="C108" t="str">
            <v>9 DE ABRIL CL 20A 49C 87</v>
          </cell>
          <cell r="D108" t="str">
            <v>6753719</v>
          </cell>
          <cell r="F108" t="str">
            <v>Urbana</v>
          </cell>
          <cell r="G108" t="str">
            <v>No Oficial</v>
          </cell>
          <cell r="I108" t="str">
            <v>Bolívar</v>
          </cell>
          <cell r="J108" t="str">
            <v>CARTAGENA DE INDIAS</v>
          </cell>
          <cell r="K108" t="str">
            <v>CARTAGENA</v>
          </cell>
          <cell r="L108" t="str">
            <v>Distrital de Cartagena</v>
          </cell>
        </row>
        <row r="109">
          <cell r="A109">
            <v>313001028692</v>
          </cell>
          <cell r="B109" t="str">
            <v>CENT EDUC  CRISTIANO  CAMINO DE ESPERANZA</v>
          </cell>
          <cell r="C109" t="str">
            <v>BR NELSON MANDELA UR FRANCISCO PAULA</v>
          </cell>
          <cell r="D109" t="str">
            <v>3016972785</v>
          </cell>
          <cell r="F109" t="str">
            <v>Urbana</v>
          </cell>
          <cell r="G109" t="str">
            <v>No Oficial</v>
          </cell>
          <cell r="H109" t="str">
            <v>unamanoamigasecr@live.com,adelachavezmejia@hotmail.com;adelachavezmejia@hotmail.com;amnawo11@gmail.com,</v>
          </cell>
          <cell r="I109" t="str">
            <v>Bolívar</v>
          </cell>
          <cell r="J109" t="str">
            <v>CARTAGENA DE INDIAS</v>
          </cell>
          <cell r="K109" t="str">
            <v>CARTAGENA</v>
          </cell>
          <cell r="L109" t="str">
            <v>Distrital de Cartagena</v>
          </cell>
        </row>
        <row r="110">
          <cell r="A110">
            <v>313001028653</v>
          </cell>
          <cell r="B110" t="str">
            <v>CENT EDUC SEMILLA DE MOSTAZA</v>
          </cell>
          <cell r="C110" t="str">
            <v>OLAYA NVO PARAISO CL 33 33B 71</v>
          </cell>
          <cell r="D110" t="str">
            <v>3156845322</v>
          </cell>
          <cell r="E110" t="str">
            <v>6530885</v>
          </cell>
          <cell r="F110" t="str">
            <v>Urbana</v>
          </cell>
          <cell r="G110" t="str">
            <v>No Oficial</v>
          </cell>
          <cell r="I110" t="str">
            <v>Bolívar</v>
          </cell>
          <cell r="J110" t="str">
            <v>CARTAGENA DE INDIAS</v>
          </cell>
          <cell r="K110" t="str">
            <v>CARTAGENA</v>
          </cell>
          <cell r="L110" t="str">
            <v>Distrital de Cartagena</v>
          </cell>
        </row>
        <row r="111">
          <cell r="A111">
            <v>313001028639</v>
          </cell>
          <cell r="B111" t="str">
            <v>INST CENT DE COLOMBIA PARA ADULTOS</v>
          </cell>
          <cell r="C111" t="str">
            <v>BR VILLA SANDRA MZ B LT 2</v>
          </cell>
          <cell r="D111" t="str">
            <v>6718527</v>
          </cell>
          <cell r="E111" t="str">
            <v>6718594</v>
          </cell>
          <cell r="F111" t="str">
            <v>Urbana</v>
          </cell>
          <cell r="G111" t="str">
            <v>No Oficial</v>
          </cell>
          <cell r="H111" t="str">
            <v>iccacoordinador@hotmail.com,ramosrestanmoises@hotmail.com;iccacoordinador@hotmail.com;ramosrestanmoises@hotmail.com,iccacoordinador@hotmail.com;iccacoordinador@hotmail.com;ramosrestanmoises@hotmail.com</v>
          </cell>
          <cell r="I111" t="str">
            <v>Bolívar</v>
          </cell>
          <cell r="J111" t="str">
            <v>CARTAGENA DE INDIAS</v>
          </cell>
          <cell r="K111" t="str">
            <v>CARTAGENA</v>
          </cell>
          <cell r="L111" t="str">
            <v>Distrital de Cartagena</v>
          </cell>
        </row>
        <row r="112">
          <cell r="A112">
            <v>313001028599</v>
          </cell>
          <cell r="B112" t="str">
            <v>CENT EDUC DE PLAYAS BLANCAS</v>
          </cell>
          <cell r="C112" t="str">
            <v>BR OLAYA HERRERA SECTOR PLAYAS BLA</v>
          </cell>
          <cell r="D112" t="str">
            <v>6746074</v>
          </cell>
          <cell r="E112" t="str">
            <v>316564057</v>
          </cell>
          <cell r="F112" t="str">
            <v>Urbana</v>
          </cell>
          <cell r="G112" t="str">
            <v>No Oficial</v>
          </cell>
          <cell r="I112" t="str">
            <v>Bolívar</v>
          </cell>
          <cell r="J112" t="str">
            <v>CARTAGENA DE INDIAS</v>
          </cell>
          <cell r="K112" t="str">
            <v>CARTAGENA</v>
          </cell>
          <cell r="L112" t="str">
            <v>Distrital de Cartagena</v>
          </cell>
        </row>
        <row r="113">
          <cell r="A113">
            <v>313001028322</v>
          </cell>
          <cell r="B113" t="str">
            <v>CORP COL CAMPIÑA REAL</v>
          </cell>
          <cell r="C113" t="str">
            <v>LA CAMPIÑA TV 41 44 57</v>
          </cell>
          <cell r="D113" t="str">
            <v>6436901</v>
          </cell>
          <cell r="F113" t="str">
            <v>Urbana</v>
          </cell>
          <cell r="G113" t="str">
            <v>No Oficial</v>
          </cell>
          <cell r="H113" t="str">
            <v>colegiocampinareail@hotmail.com,,</v>
          </cell>
          <cell r="I113" t="str">
            <v>Bolívar</v>
          </cell>
          <cell r="J113" t="str">
            <v>CARTAGENA DE INDIAS</v>
          </cell>
          <cell r="K113" t="str">
            <v>CARTAGENA</v>
          </cell>
          <cell r="L113" t="str">
            <v>Distrital de Cartagena</v>
          </cell>
        </row>
        <row r="114">
          <cell r="A114">
            <v>313001028314</v>
          </cell>
          <cell r="B114" t="str">
            <v>JARDIN INFANTIL MI SOLECITO</v>
          </cell>
          <cell r="C114" t="str">
            <v>AV BUENOSAIRES 47 A 68 BR BOSQUE</v>
          </cell>
          <cell r="D114" t="str">
            <v>6624945</v>
          </cell>
          <cell r="F114" t="str">
            <v>Urbana</v>
          </cell>
          <cell r="G114" t="str">
            <v>No Oficial</v>
          </cell>
          <cell r="H114" t="str">
            <v>jardin.misolecito@hotmail.com,jardin.misolecito@hotmail.com;jardin.misolecito@hotmail.com;jardin.misolecito@hotmail.com,jaisonacosta78@gmail.com;jardin.misolecito@hotmail.com;jaisonacosta78@gmail.com</v>
          </cell>
          <cell r="I114" t="str">
            <v>Bolívar</v>
          </cell>
          <cell r="J114" t="str">
            <v>CARTAGENA DE INDIAS</v>
          </cell>
          <cell r="K114" t="str">
            <v>CARTAGENA</v>
          </cell>
          <cell r="L114" t="str">
            <v>Distrital de Cartagena</v>
          </cell>
        </row>
        <row r="115">
          <cell r="A115">
            <v>313001028292</v>
          </cell>
          <cell r="B115" t="str">
            <v>CENTRO EDUCATIVO MORAL Y LUCES</v>
          </cell>
          <cell r="C115" t="str">
            <v>TV 71B 31 38 BR LOS ALPES</v>
          </cell>
          <cell r="D115" t="str">
            <v>3216999134</v>
          </cell>
          <cell r="F115" t="str">
            <v>Urbana</v>
          </cell>
          <cell r="G115" t="str">
            <v>No Oficial</v>
          </cell>
          <cell r="H115" t="str">
            <v>jimenez0582@hotmail.com,jimenez0582@hotmail.com;jimenez0582@hotmail.com;jimenez0582@hotmail.com,</v>
          </cell>
          <cell r="I115" t="str">
            <v>Bolívar</v>
          </cell>
          <cell r="J115" t="str">
            <v>CARTAGENA DE INDIAS</v>
          </cell>
          <cell r="K115" t="str">
            <v>CARTAGENA</v>
          </cell>
          <cell r="L115" t="str">
            <v>Distrital de Cartagena</v>
          </cell>
        </row>
        <row r="116">
          <cell r="A116">
            <v>313001028233</v>
          </cell>
          <cell r="B116" t="str">
            <v>CENT EDUC EL DESPERTAR</v>
          </cell>
          <cell r="C116" t="str">
            <v>POZON SECTOR SAN NICOLAS MZ 30 LT</v>
          </cell>
          <cell r="D116" t="str">
            <v>6633464</v>
          </cell>
          <cell r="F116" t="str">
            <v>Urbana</v>
          </cell>
          <cell r="G116" t="str">
            <v>No Oficial</v>
          </cell>
          <cell r="I116" t="str">
            <v>Bolívar</v>
          </cell>
          <cell r="J116" t="str">
            <v>CARTAGENA DE INDIAS</v>
          </cell>
          <cell r="K116" t="str">
            <v>CARTAGENA</v>
          </cell>
          <cell r="L116" t="str">
            <v>Distrital de Cartagena</v>
          </cell>
        </row>
        <row r="117">
          <cell r="A117">
            <v>313001028225</v>
          </cell>
          <cell r="B117" t="str">
            <v>CORP CENT EDUC COMUNIT FUENTE DE VALORES CENE</v>
          </cell>
          <cell r="C117" t="str">
            <v>BR POZON SECTOR SAN NICOLAS MZ 257 LT 9</v>
          </cell>
          <cell r="D117" t="str">
            <v>3114382740</v>
          </cell>
          <cell r="E117" t="str">
            <v>6525954</v>
          </cell>
          <cell r="F117" t="str">
            <v>Urbana</v>
          </cell>
          <cell r="G117" t="str">
            <v>No Oficial</v>
          </cell>
          <cell r="H117" t="str">
            <v>cenefuvaruiz@hotmail.com,cenefuvaruiz@hotmail.com;cenefuvaruiz@hotmail.com;dagajis@hotmail.com,cenefuvaruiz@hotmail.com;cenefuvaruiz@hotmail.com;dagajis@hotmail.com</v>
          </cell>
          <cell r="I117" t="str">
            <v>Bolívar</v>
          </cell>
          <cell r="J117" t="str">
            <v>CARTAGENA DE INDIAS</v>
          </cell>
          <cell r="K117" t="str">
            <v>CARTAGENA</v>
          </cell>
          <cell r="L117" t="str">
            <v>Distrital de Cartagena</v>
          </cell>
        </row>
        <row r="118">
          <cell r="A118">
            <v>313001028110</v>
          </cell>
          <cell r="B118" t="str">
            <v>INST EDUC LA EDAD DE ORO</v>
          </cell>
          <cell r="C118" t="str">
            <v>BR SAN JOSE DE LOS CAMPANOS MZ 39D LT 03 AC 101</v>
          </cell>
          <cell r="D118" t="str">
            <v>3043257567</v>
          </cell>
          <cell r="E118" t="str">
            <v>6628629</v>
          </cell>
          <cell r="F118" t="str">
            <v>Urbana</v>
          </cell>
          <cell r="G118" t="str">
            <v>No Oficial</v>
          </cell>
          <cell r="H118" t="str">
            <v>hector54@hotmail.com,hectorman54@hotmail.com;hectormcr2010@hotmail.com;hectormcr2010@hotmail.com,</v>
          </cell>
          <cell r="I118" t="str">
            <v>Bolívar</v>
          </cell>
          <cell r="J118" t="str">
            <v>CARTAGENA DE INDIAS</v>
          </cell>
          <cell r="K118" t="str">
            <v>CARTAGENA</v>
          </cell>
          <cell r="L118" t="str">
            <v>Distrital de Cartagena</v>
          </cell>
        </row>
        <row r="119">
          <cell r="A119">
            <v>313001028101</v>
          </cell>
          <cell r="B119" t="str">
            <v>CENTRO EDUCATIVO AMOR SIN FRONTERAS</v>
          </cell>
          <cell r="C119" t="str">
            <v>URB SIMON BOLIVAR MZ 39 LT 14</v>
          </cell>
          <cell r="D119" t="str">
            <v>6539498</v>
          </cell>
          <cell r="F119" t="str">
            <v>Urbana</v>
          </cell>
          <cell r="G119" t="str">
            <v>No Oficial</v>
          </cell>
          <cell r="H119" t="str">
            <v>fundaceamorsinfronteras@hotmail.com,,</v>
          </cell>
          <cell r="I119" t="str">
            <v>Bolívar</v>
          </cell>
          <cell r="J119" t="str">
            <v>CARTAGENA DE INDIAS</v>
          </cell>
          <cell r="K119" t="str">
            <v>CARTAGENA</v>
          </cell>
          <cell r="L119" t="str">
            <v>Distrital de Cartagena</v>
          </cell>
        </row>
        <row r="120">
          <cell r="A120">
            <v>313001028098</v>
          </cell>
          <cell r="B120" t="str">
            <v>JARD INF LOS ANGELES</v>
          </cell>
          <cell r="C120" t="str">
            <v>BR CARACOLES UR CARACOLES ET 2 MZ 2 CS 2 LT 2</v>
          </cell>
          <cell r="D120" t="str">
            <v>6679425</v>
          </cell>
          <cell r="E120" t="str">
            <v>3165333763</v>
          </cell>
          <cell r="F120" t="str">
            <v>Urbana</v>
          </cell>
          <cell r="G120" t="str">
            <v>No Oficial</v>
          </cell>
          <cell r="H120" t="str">
            <v>katiaangel1223@hotmail.com,katiaangel1223@hotmail.com;katiaangel1223@hotmail.com;jineth_0303@hotmail.com,</v>
          </cell>
          <cell r="I120" t="str">
            <v>Bolívar</v>
          </cell>
          <cell r="J120" t="str">
            <v>CARTAGENA DE INDIAS</v>
          </cell>
          <cell r="K120" t="str">
            <v>CARTAGENA</v>
          </cell>
          <cell r="L120" t="str">
            <v>Distrital de Cartagena</v>
          </cell>
        </row>
        <row r="121">
          <cell r="A121">
            <v>313001028055</v>
          </cell>
          <cell r="B121" t="str">
            <v>JARDIN INFANTIL MI PEQUEÑO ARTISTA</v>
          </cell>
          <cell r="C121" t="str">
            <v>BR RECREO CS</v>
          </cell>
          <cell r="D121" t="str">
            <v>6617961</v>
          </cell>
          <cell r="F121" t="str">
            <v>Urbana</v>
          </cell>
          <cell r="G121" t="str">
            <v>No Oficial</v>
          </cell>
          <cell r="H121" t="str">
            <v>mipequenoartista@gmail.com,mipequenoartista@gmail.com;mipequenoartista@gmail.com;alexandra.garcia18@hotmail.com,mipequenoartista@gmail.com;mipequenoartista@gmail.com;alexandra.garcia18@hotmail.com</v>
          </cell>
          <cell r="I121" t="str">
            <v>Bolívar</v>
          </cell>
          <cell r="J121" t="str">
            <v>CARTAGENA DE INDIAS</v>
          </cell>
          <cell r="K121" t="str">
            <v>CARTAGENA</v>
          </cell>
          <cell r="L121" t="str">
            <v>Distrital de Cartagena</v>
          </cell>
        </row>
        <row r="122">
          <cell r="A122">
            <v>313001028039</v>
          </cell>
          <cell r="B122" t="str">
            <v>INST SAN JUAN DE DIOS</v>
          </cell>
          <cell r="C122" t="str">
            <v>BR BLASDELEZO ET 1 MZ G LT 26</v>
          </cell>
          <cell r="D122" t="str">
            <v>6904333</v>
          </cell>
          <cell r="E122" t="str">
            <v>6901200</v>
          </cell>
          <cell r="F122" t="str">
            <v>Urbana</v>
          </cell>
          <cell r="G122" t="str">
            <v>No Oficial</v>
          </cell>
          <cell r="H122" t="str">
            <v>juanita_sanjuan@hotmail.com,juanita-sanjuan@hoil.com;juanita-sanjuan@hoil.com;samygonza_14@hotmail.com,juanita-sanjuan@hotmail.com;juanita-sanjuan@hotmail.com;samygonza_14@hotmail.com</v>
          </cell>
          <cell r="I122" t="str">
            <v>Bolívar</v>
          </cell>
          <cell r="J122" t="str">
            <v>CARTAGENA DE INDIAS</v>
          </cell>
          <cell r="K122" t="str">
            <v>CARTAGENA</v>
          </cell>
          <cell r="L122" t="str">
            <v>Distrital de Cartagena</v>
          </cell>
        </row>
        <row r="123">
          <cell r="A123">
            <v>313001028021</v>
          </cell>
          <cell r="B123" t="str">
            <v>CENTRO DE DESARROLLO INTEGRAL MANITAS CREATIVAS</v>
          </cell>
          <cell r="C123" t="str">
            <v>BR SOCORRO UR PLAN 554 MZ 89 LT 18</v>
          </cell>
          <cell r="D123" t="str">
            <v>6901344</v>
          </cell>
          <cell r="E123" t="str">
            <v>6813284</v>
          </cell>
          <cell r="F123" t="str">
            <v>Urbana</v>
          </cell>
          <cell r="G123" t="str">
            <v>No Oficial</v>
          </cell>
          <cell r="H123" t="str">
            <v>cdimanitascreativas@hotmail.com,cdimanitoscreativas@hotmail.com;cdimanitoscreativas@hotmail.com;tatafuentes@yahoo.es,cdimanitoscreativas@hotmail.com;cdimanitoscreativas@hotmail.com;tatafue@yahoo.es</v>
          </cell>
          <cell r="I123" t="str">
            <v>Bolívar</v>
          </cell>
          <cell r="J123" t="str">
            <v>CARTAGENA DE INDIAS</v>
          </cell>
          <cell r="K123" t="str">
            <v>CARTAGENA</v>
          </cell>
          <cell r="L123" t="str">
            <v>Distrital de Cartagena</v>
          </cell>
        </row>
        <row r="124">
          <cell r="A124">
            <v>313001028012</v>
          </cell>
          <cell r="B124" t="str">
            <v>CENTRO EDUCATIVO INTEGRAL APRENDER CON ALEGRIA</v>
          </cell>
          <cell r="C124" t="str">
            <v>BR SOCORRO UR PLAN 250 MZ 40 LT 2</v>
          </cell>
          <cell r="D124" t="str">
            <v>6631589</v>
          </cell>
          <cell r="F124" t="str">
            <v>Urbana</v>
          </cell>
          <cell r="G124" t="str">
            <v>No Oficial</v>
          </cell>
          <cell r="H124" t="str">
            <v>aprenderconalegria@hotmail.com,aprenderconalegria@hotmail.com;aprenderconalegria@hotmail.com;patry3574@hotmail.com,aprenderconalegria@hotmail.com;aprenderconalegria@hotmail.com;amnawo11@gmail.com</v>
          </cell>
          <cell r="I124" t="str">
            <v>Bolívar</v>
          </cell>
          <cell r="J124" t="str">
            <v>CARTAGENA DE INDIAS</v>
          </cell>
          <cell r="K124" t="str">
            <v>CARTAGENA</v>
          </cell>
          <cell r="L124" t="str">
            <v>Distrital de Cartagena</v>
          </cell>
        </row>
        <row r="125">
          <cell r="A125">
            <v>313001027997</v>
          </cell>
          <cell r="B125" t="str">
            <v>INST EDUC CELESTIN FREINET</v>
          </cell>
          <cell r="C125" t="str">
            <v>BR POLICARPA SALAVARRIETA LT 6 CL 73 KR 60</v>
          </cell>
          <cell r="D125" t="str">
            <v>3008026395</v>
          </cell>
          <cell r="F125" t="str">
            <v>Urbana</v>
          </cell>
          <cell r="G125" t="str">
            <v>No Oficial</v>
          </cell>
          <cell r="H125" t="str">
            <v>cstellaosobo@hotmail.com,cstellaosobo@hotmail.com;cstellaosobo@hotmail.com;tarquiosorio@yahoo.es,cstellaosobo@hotmail.com;cstellaosobo@hotmail.com;tarquiosorio@yahoo.es</v>
          </cell>
          <cell r="I125" t="str">
            <v>Bolívar</v>
          </cell>
          <cell r="J125" t="str">
            <v>CARTAGENA DE INDIAS</v>
          </cell>
          <cell r="K125" t="str">
            <v>CARTAGENA</v>
          </cell>
          <cell r="L125" t="str">
            <v>Distrital de Cartagena</v>
          </cell>
        </row>
        <row r="126">
          <cell r="A126">
            <v>313001027989</v>
          </cell>
          <cell r="B126" t="str">
            <v>CENTRO EDUCATIVO GENIOS DEL MAÑANA</v>
          </cell>
          <cell r="C126" t="str">
            <v>BR EL SOCORRO MZ 104 CS LT 9</v>
          </cell>
          <cell r="D126" t="str">
            <v>6900310</v>
          </cell>
          <cell r="E126" t="str">
            <v>3178071597</v>
          </cell>
          <cell r="F126" t="str">
            <v>Urbana</v>
          </cell>
          <cell r="G126" t="str">
            <v>No Oficial</v>
          </cell>
          <cell r="H126" t="str">
            <v>lidiarosa05@hotmail.com,lidiarosa05@hotmail.com;lidiarosa05@hotmail.com;lidiarosa05@hotmail.com,lidiarosa05@hotmail.com;lidiarosa05@hotmail.com;lidiarosa05@hotmail.com</v>
          </cell>
          <cell r="I126" t="str">
            <v>Bolívar</v>
          </cell>
          <cell r="J126" t="str">
            <v>CARTAGENA DE INDIAS</v>
          </cell>
          <cell r="K126" t="str">
            <v>CARTAGENA</v>
          </cell>
          <cell r="L126" t="str">
            <v>Distrital de Cartagena</v>
          </cell>
        </row>
        <row r="127">
          <cell r="A127">
            <v>313001027539</v>
          </cell>
          <cell r="B127" t="str">
            <v>CENTRO EDUCATIVO EDUCANDO PARA LA PAZ  CEDUPAZ</v>
          </cell>
          <cell r="C127" t="str">
            <v>BR HUELLAS DE ALBERTO URIBE MZ V LT 1</v>
          </cell>
          <cell r="D127" t="str">
            <v>3045654910</v>
          </cell>
          <cell r="F127" t="str">
            <v>Urbana</v>
          </cell>
          <cell r="G127" t="str">
            <v>No Oficial</v>
          </cell>
          <cell r="H127" t="str">
            <v>gipadisil@hotmail.com,avigabe@hotmail.com;gipadisil@hotmail.com;gipadisil@hotmail.com,avigabe@hotmail.com;gipadisil@hotmail.com;gipadisil@hotmail.com</v>
          </cell>
          <cell r="I127" t="str">
            <v>Bolívar</v>
          </cell>
          <cell r="J127" t="str">
            <v>CARTAGENA DE INDIAS</v>
          </cell>
          <cell r="K127" t="str">
            <v>CARTAGENA</v>
          </cell>
          <cell r="L127" t="str">
            <v>Distrital de Cartagena</v>
          </cell>
        </row>
        <row r="128">
          <cell r="A128">
            <v>313001027474</v>
          </cell>
          <cell r="B128" t="str">
            <v>COL MIX NVO PORVENIR</v>
          </cell>
          <cell r="C128" t="str">
            <v>BR EL POZON UR 1 DE MAYO SEC MZ 159 LT 12</v>
          </cell>
          <cell r="D128" t="str">
            <v>3107039342</v>
          </cell>
          <cell r="E128" t="str">
            <v>6610770</v>
          </cell>
          <cell r="F128" t="str">
            <v>Urbana</v>
          </cell>
          <cell r="G128" t="str">
            <v>No Oficial</v>
          </cell>
          <cell r="H128" t="str">
            <v>colegiomistonuevoporvenir@hotmail.com,colegiomistonuevoporvenir@hotmail.com;colegiomistonuevoporvenir@hotmail.com;cachacaaguilar@hotmail.com,colegiomistoelporvenir@hotmail.com;colegiomistoelporvenir@hotmail.com;cachacaaguilar@hotmail.com</v>
          </cell>
          <cell r="I128" t="str">
            <v>Bolívar</v>
          </cell>
          <cell r="J128" t="str">
            <v>CARTAGENA DE INDIAS</v>
          </cell>
          <cell r="K128" t="str">
            <v>CARTAGENA</v>
          </cell>
          <cell r="L128" t="str">
            <v>Distrital de Cartagena</v>
          </cell>
        </row>
        <row r="129">
          <cell r="A129">
            <v>313001027440</v>
          </cell>
          <cell r="B129" t="str">
            <v>INST EDUC EL SEMBRADOR</v>
          </cell>
          <cell r="C129" t="str">
            <v>BR LIBANO KR 3 31B55</v>
          </cell>
          <cell r="D129" t="str">
            <v>6725452</v>
          </cell>
          <cell r="F129" t="str">
            <v>Urbana</v>
          </cell>
          <cell r="G129" t="str">
            <v>No Oficial</v>
          </cell>
          <cell r="H129" t="str">
            <v>ins_edu_el_sem@hotmail.com,ludisjuly@hotmail.com;rociolluviadebendiciones@hotmail.com;dhernandezba12@gmail.com,ludisjuly@hotmail.com;ins_edu_el_sem@hotmail.com;grihesi08@hotmail.com</v>
          </cell>
          <cell r="I129" t="str">
            <v>Bolívar</v>
          </cell>
          <cell r="J129" t="str">
            <v>CARTAGENA DE INDIAS</v>
          </cell>
          <cell r="K129" t="str">
            <v>CARTAGENA</v>
          </cell>
          <cell r="L129" t="str">
            <v>Distrital de Cartagena</v>
          </cell>
        </row>
        <row r="130">
          <cell r="A130">
            <v>313001027393</v>
          </cell>
          <cell r="B130" t="str">
            <v>ESC COMUNIT INTEGL LOMA DE PEYE</v>
          </cell>
          <cell r="C130" t="str">
            <v>KR 30 51 05LOMA DE PEYE</v>
          </cell>
          <cell r="D130" t="str">
            <v>6583075</v>
          </cell>
          <cell r="E130" t="str">
            <v>6582611</v>
          </cell>
          <cell r="F130" t="str">
            <v>Urbana</v>
          </cell>
          <cell r="G130" t="str">
            <v>No Oficial</v>
          </cell>
          <cell r="I130" t="str">
            <v>Bolívar</v>
          </cell>
          <cell r="J130" t="str">
            <v>CARTAGENA DE INDIAS</v>
          </cell>
          <cell r="K130" t="str">
            <v>CARTAGENA</v>
          </cell>
          <cell r="L130" t="str">
            <v>Distrital de Cartagena</v>
          </cell>
        </row>
        <row r="131">
          <cell r="A131">
            <v>313001027377</v>
          </cell>
          <cell r="B131" t="str">
            <v>ESCUELA COMUNITARIA ETNOEDUCATIVA DE PALESTINA</v>
          </cell>
          <cell r="C131" t="str">
            <v>BR PALESTINA CL PPAL 20 15</v>
          </cell>
          <cell r="D131" t="str">
            <v>3215422888</v>
          </cell>
          <cell r="E131" t="str">
            <v>6566236</v>
          </cell>
          <cell r="F131" t="str">
            <v>Urbana</v>
          </cell>
          <cell r="G131" t="str">
            <v>No Oficial</v>
          </cell>
          <cell r="H131" t="str">
            <v>etnopalestina@hotmail.com,,</v>
          </cell>
          <cell r="I131" t="str">
            <v>Bolívar</v>
          </cell>
          <cell r="J131" t="str">
            <v>CARTAGENA DE INDIAS</v>
          </cell>
          <cell r="K131" t="str">
            <v>CARTAGENA</v>
          </cell>
          <cell r="L131" t="str">
            <v>Distrital de Cartagena</v>
          </cell>
        </row>
        <row r="132">
          <cell r="A132">
            <v>313001027351</v>
          </cell>
          <cell r="B132" t="str">
            <v>CORP COL SAN RAFAEL ARCANGEL</v>
          </cell>
          <cell r="C132" t="str">
            <v>BR RODRIGUEZ TORICES MZ 47 CS 56 AK 16</v>
          </cell>
          <cell r="D132" t="str">
            <v>6561730</v>
          </cell>
          <cell r="F132" t="str">
            <v>Urbana</v>
          </cell>
          <cell r="G132" t="str">
            <v>No Oficial</v>
          </cell>
          <cell r="H132" t="str">
            <v>colegio_sanrafaelarcangel@hotmail.com,colegio_sanrafaelarcangel@hotmail.com;colegio_sanrafaelarcangel@hotmail.com;colegio_sanrafaelarcangel@hotmail.com,altuheras21@hotmail.com;altuheras21@hotmail.com;ami-1401@hotmail.com</v>
          </cell>
          <cell r="I132" t="str">
            <v>Bolívar</v>
          </cell>
          <cell r="J132" t="str">
            <v>CARTAGENA DE INDIAS</v>
          </cell>
          <cell r="K132" t="str">
            <v>CARTAGENA</v>
          </cell>
          <cell r="L132" t="str">
            <v>Distrital de Cartagena</v>
          </cell>
        </row>
        <row r="133">
          <cell r="A133">
            <v>313001027296</v>
          </cell>
          <cell r="B133" t="str">
            <v>INST EDUC PEQUEÑOS GIGANTES</v>
          </cell>
          <cell r="C133" t="str">
            <v>KR 65 14A 25CARMELO CL PANAMA</v>
          </cell>
          <cell r="D133" t="str">
            <v>6616083</v>
          </cell>
          <cell r="F133" t="str">
            <v>Urbana</v>
          </cell>
          <cell r="G133" t="str">
            <v>No Oficial</v>
          </cell>
          <cell r="H133" t="str">
            <v>dannypao21@hotmail.com,,</v>
          </cell>
          <cell r="I133" t="str">
            <v>Bolívar</v>
          </cell>
          <cell r="J133" t="str">
            <v>CARTAGENA DE INDIAS</v>
          </cell>
          <cell r="K133" t="str">
            <v>CARTAGENA</v>
          </cell>
          <cell r="L133" t="str">
            <v>Distrital de Cartagena</v>
          </cell>
        </row>
        <row r="134">
          <cell r="A134">
            <v>313001027288</v>
          </cell>
          <cell r="B134" t="str">
            <v>CENTRO EDUCATIVO  DIVINO MAESTRO EDUCADOR</v>
          </cell>
          <cell r="C134" t="str">
            <v>BR NELSON MANDELA UR LOS DESEOS SEC 18 MZ 7 CS 5 LT 31</v>
          </cell>
          <cell r="D134" t="str">
            <v>3145428016</v>
          </cell>
          <cell r="E134" t="str">
            <v>3126893998</v>
          </cell>
          <cell r="F134" t="str">
            <v>Urbana</v>
          </cell>
          <cell r="G134" t="str">
            <v>No Oficial</v>
          </cell>
          <cell r="H134" t="str">
            <v>lewis-sos@hotmail.com,Karespao16@hotmail.com;Fundimar10@gmail.com;Lewis-sos@hotmail.com,DIVIMAR09@HOTMAIL.COM;LEWIS-SOS@HOTMAIL.COM;DINALUZ2303@HOTMAIL.COM</v>
          </cell>
          <cell r="I134" t="str">
            <v>Bolívar</v>
          </cell>
          <cell r="J134" t="str">
            <v>CARTAGENA DE INDIAS</v>
          </cell>
          <cell r="K134" t="str">
            <v>CARTAGENA</v>
          </cell>
          <cell r="L134" t="str">
            <v>Distrital de Cartagena</v>
          </cell>
        </row>
        <row r="135">
          <cell r="A135">
            <v>313001027261</v>
          </cell>
          <cell r="B135" t="str">
            <v>COLEGIO COMUNITARIO CAMINO DE LUZ Y ESPERANZA</v>
          </cell>
          <cell r="C135" t="str">
            <v>BR SUCRE SECTOR VILLA ROSA MZ B LT 7</v>
          </cell>
          <cell r="D135" t="str">
            <v>3104487357</v>
          </cell>
          <cell r="E135" t="str">
            <v>6675470</v>
          </cell>
          <cell r="F135" t="str">
            <v>Urbana</v>
          </cell>
          <cell r="G135" t="str">
            <v>No Oficial</v>
          </cell>
          <cell r="H135" t="str">
            <v>celorio50@hotmail.com,celorio50@hotmail.com;sofiacanocelorio28@gmail.com;sofiacanocelorio28@gmail.com,celorio50@hotmail.com;celorio50@hotmail.com;celorio50@hotmail.com</v>
          </cell>
          <cell r="I135" t="str">
            <v>Bolívar</v>
          </cell>
          <cell r="J135" t="str">
            <v>CARTAGENA DE INDIAS</v>
          </cell>
          <cell r="K135" t="str">
            <v>CARTAGENA</v>
          </cell>
          <cell r="L135" t="str">
            <v>Distrital de Cartagena</v>
          </cell>
        </row>
        <row r="136">
          <cell r="A136">
            <v>313001027253</v>
          </cell>
          <cell r="B136" t="str">
            <v>IE JUAN BAUTISTA SCALABRINI</v>
          </cell>
          <cell r="C136" t="str">
            <v>BR VILLA HERMOSA SEC CENT MZ 10 LT 07</v>
          </cell>
          <cell r="D136" t="str">
            <v>3145700109</v>
          </cell>
          <cell r="E136" t="str">
            <v>6686947</v>
          </cell>
          <cell r="F136" t="str">
            <v>Urbana</v>
          </cell>
          <cell r="G136" t="str">
            <v>Oficial</v>
          </cell>
          <cell r="H136" t="str">
            <v>jorvano02@yahoo.es,sacerdotedarwin@hotmail.com;sacerdotedarwin@hotmail.com;jorvan02@yahoo.es,sacerdotedarwin@hotmail.es;sacerdotedarwin@hotmail.es;jorvan02@yahoo.es</v>
          </cell>
          <cell r="I136" t="str">
            <v>Bolívar</v>
          </cell>
          <cell r="J136" t="str">
            <v>CARTAGENA DE INDIAS</v>
          </cell>
          <cell r="K136" t="str">
            <v>CARTAGENA</v>
          </cell>
          <cell r="L136" t="str">
            <v>Distrital de Cartagena</v>
          </cell>
        </row>
        <row r="137">
          <cell r="A137">
            <v>313001027237</v>
          </cell>
          <cell r="B137" t="str">
            <v>CORPORACION CENTRO EDUCATIVO AMOR A MI PATRIA</v>
          </cell>
          <cell r="C137" t="str">
            <v>BR SAN JOSE DE LOS CAMPANOS SEC MZ MZA LT 35A</v>
          </cell>
          <cell r="D137" t="str">
            <v>3135485296</v>
          </cell>
          <cell r="F137" t="str">
            <v>Urbana</v>
          </cell>
          <cell r="G137" t="str">
            <v>No Oficial</v>
          </cell>
          <cell r="H137" t="str">
            <v>corpoamor@hotmail.com,corpoamor@hotmail.com;corpoamor@hotmail.com;corpoamor@hotmail.com,corpoamor@hotmail.com;corpoamor@hotmail.com;corpoamor@hotmail.com</v>
          </cell>
          <cell r="I137" t="str">
            <v>Bolívar</v>
          </cell>
          <cell r="J137" t="str">
            <v>CARTAGENA DE INDIAS</v>
          </cell>
          <cell r="K137" t="str">
            <v>CARTAGENA</v>
          </cell>
          <cell r="L137" t="str">
            <v>Distrital de Cartagena</v>
          </cell>
        </row>
        <row r="138">
          <cell r="A138">
            <v>313001027229</v>
          </cell>
          <cell r="B138" t="str">
            <v>CORPORACION EDUCATIVA NAZARETH</v>
          </cell>
          <cell r="C138" t="str">
            <v>BR NUEVO MZ C LOTE 8</v>
          </cell>
          <cell r="D138" t="str">
            <v>6616492</v>
          </cell>
          <cell r="F138" t="str">
            <v>Urbana</v>
          </cell>
          <cell r="G138" t="str">
            <v>No Oficial</v>
          </cell>
          <cell r="H138" t="str">
            <v>coredunaz@hotmail.com,COREDUNAZ@HOTMAIL.COM;COREDUNAZ@HOTMAIL.COM;CORPONAZZ@HOTMAIL.COM,coredumaz@hotmail.com;coredumaz@hotmail.com;domiarraez@hotmail.com</v>
          </cell>
          <cell r="I138" t="str">
            <v>Bolívar</v>
          </cell>
          <cell r="J138" t="str">
            <v>CARTAGENA DE INDIAS</v>
          </cell>
          <cell r="K138" t="str">
            <v>CARTAGENA</v>
          </cell>
          <cell r="L138" t="str">
            <v>Distrital de Cartagena</v>
          </cell>
        </row>
        <row r="139">
          <cell r="A139">
            <v>313001027202</v>
          </cell>
          <cell r="B139" t="str">
            <v>CORP ESC  MIX COMUNIT STA MAGDALENA DE LINZ EL PROGRESO</v>
          </cell>
          <cell r="C139" t="str">
            <v>BR NELSON MANDELA MZ 3 LT 31 SEC CONQUISTA</v>
          </cell>
          <cell r="D139" t="str">
            <v>3215100101</v>
          </cell>
          <cell r="F139" t="str">
            <v>Urbana</v>
          </cell>
          <cell r="G139" t="str">
            <v>No Oficial</v>
          </cell>
          <cell r="H139" t="str">
            <v>adelaidapaz@hotmail.com,adelaidapaz@hotmail.com;adelaidapaz@hotmail.com;adelaidapaz@hotmail.com,adelaidapaz@hotmail.es;esanchez25@hotmail.com;adelaidapaz@hotmail.es</v>
          </cell>
          <cell r="I139" t="str">
            <v>Bolívar</v>
          </cell>
          <cell r="J139" t="str">
            <v>CARTAGENA DE INDIAS</v>
          </cell>
          <cell r="K139" t="str">
            <v>CARTAGENA</v>
          </cell>
          <cell r="L139" t="str">
            <v>Distrital de Cartagena</v>
          </cell>
        </row>
        <row r="140">
          <cell r="A140">
            <v>313001027199</v>
          </cell>
          <cell r="B140" t="str">
            <v>INSTITUCION EDUCATIVA JESUS MAESTRO SUEÑOS Y OPORTUNIDADES</v>
          </cell>
          <cell r="C140" t="str">
            <v>BR NELSON MANDELA UR SC LOS OLIVOS SEC LT 11</v>
          </cell>
          <cell r="D140" t="str">
            <v>3145580079</v>
          </cell>
          <cell r="F140" t="str">
            <v>Urbana</v>
          </cell>
          <cell r="G140" t="str">
            <v>Oficial</v>
          </cell>
          <cell r="H140" t="str">
            <v>blancae42@hotmail.com,blancae42@hotmail.com;sacerdotedarwion@hotmail.es;victorflerez@hotmail.com,blancae42@gmail.com;sacerdotedarwin@hotmail.es;victorflerez@hotmail.com</v>
          </cell>
          <cell r="I140" t="str">
            <v>Bolívar</v>
          </cell>
          <cell r="J140" t="str">
            <v>CARTAGENA DE INDIAS</v>
          </cell>
          <cell r="K140" t="str">
            <v>CARTAGENA</v>
          </cell>
          <cell r="L140" t="str">
            <v>Distrital de Cartagena</v>
          </cell>
        </row>
        <row r="141">
          <cell r="A141">
            <v>313001027164</v>
          </cell>
          <cell r="B141" t="str">
            <v>CORP COL LIC CENTRAL MIXTO</v>
          </cell>
          <cell r="C141" t="str">
            <v>BR POZON UR SECTOR CENTRAL MZ 90 LT 12</v>
          </cell>
          <cell r="D141" t="str">
            <v>3135841835</v>
          </cell>
          <cell r="E141" t="str">
            <v>3135841835</v>
          </cell>
          <cell r="F141" t="str">
            <v>Urbana</v>
          </cell>
          <cell r="G141" t="str">
            <v>No Oficial</v>
          </cell>
          <cell r="H141" t="str">
            <v>corporacionliceocentral@yahoo.es,corporacionliceocentral@yahoo.es;corporacionliceocentral@yahoo.es;toismenaca@hotmail.com,corporacionliceocentral@yahoo.es;corporacionliceocentral@yahoo.es;toismenaca@hotmail.com</v>
          </cell>
          <cell r="I141" t="str">
            <v>Bolívar</v>
          </cell>
          <cell r="J141" t="str">
            <v>CARTAGENA DE INDIAS</v>
          </cell>
          <cell r="K141" t="str">
            <v>CARTAGENA</v>
          </cell>
          <cell r="L141" t="str">
            <v>Distrital de Cartagena</v>
          </cell>
        </row>
        <row r="142">
          <cell r="A142">
            <v>313001027148</v>
          </cell>
          <cell r="B142" t="str">
            <v>JARD INF LLUVIAS DEL SABER</v>
          </cell>
          <cell r="C142" t="str">
            <v>BR JARDINES DE JUNIO MZ 10 LT 14</v>
          </cell>
          <cell r="D142" t="str">
            <v>3145203162</v>
          </cell>
          <cell r="E142" t="str">
            <v>6534602</v>
          </cell>
          <cell r="F142" t="str">
            <v>Urbana</v>
          </cell>
          <cell r="G142" t="str">
            <v>No Oficial</v>
          </cell>
          <cell r="H142" t="str">
            <v>maguero1018@hotmail.com,adafranco-123@hotmail.com;adafranco-123@hotmail.com;adafranco-123@hotmail.com,</v>
          </cell>
          <cell r="I142" t="str">
            <v>Bolívar</v>
          </cell>
          <cell r="J142" t="str">
            <v>CARTAGENA DE INDIAS</v>
          </cell>
          <cell r="K142" t="str">
            <v>CARTAGENA</v>
          </cell>
          <cell r="L142" t="str">
            <v>Distrital de Cartagena</v>
          </cell>
        </row>
        <row r="143">
          <cell r="A143">
            <v>313001027130</v>
          </cell>
          <cell r="B143" t="str">
            <v>INSTITUTO COMUNITARIO MIXTO EL SABER</v>
          </cell>
          <cell r="C143" t="str">
            <v>BR EL POZON UR SECTOR VICTOR BLANCO MZ 189 LT L14</v>
          </cell>
          <cell r="D143" t="str">
            <v>3107148038</v>
          </cell>
          <cell r="F143" t="str">
            <v>Urbana</v>
          </cell>
          <cell r="G143" t="str">
            <v>No Oficial</v>
          </cell>
          <cell r="H143" t="str">
            <v>www.mixtaelsaber@hotmail.com,www.mixtaelsaber@hotmail.com;lanata_claus@hotmail.com;aremarloza@hotmail.com,MIXTAELSABER@OUTLOOK.COM;MIXTAELSABER@OUTLOOK.COM;AMNAWO11@GMAIL.COM</v>
          </cell>
          <cell r="I143" t="str">
            <v>Bolívar</v>
          </cell>
          <cell r="J143" t="str">
            <v>CARTAGENA DE INDIAS</v>
          </cell>
          <cell r="K143" t="str">
            <v>CARTAGENA</v>
          </cell>
          <cell r="L143" t="str">
            <v>Distrital de Cartagena</v>
          </cell>
        </row>
        <row r="144">
          <cell r="A144">
            <v>313001027113</v>
          </cell>
          <cell r="B144" t="str">
            <v>INSTITUTO EDUCATIVO MI NUEVO HOGAR</v>
          </cell>
          <cell r="C144" t="str">
            <v>BR POZON MZ 105 LT 15</v>
          </cell>
          <cell r="D144" t="str">
            <v>3163106148</v>
          </cell>
          <cell r="E144" t="str">
            <v>3008012528</v>
          </cell>
          <cell r="F144" t="str">
            <v>Urbana</v>
          </cell>
          <cell r="G144" t="str">
            <v>No Oficial</v>
          </cell>
          <cell r="H144" t="str">
            <v>yepimo@hotmail.com,yepimo@hotmail.com;yepimo@hotmail.com;d.saca@hotmail.com,yepimo@hotmail.com;yepimo@hotmail.com;d.saca@hotmail.com</v>
          </cell>
          <cell r="I144" t="str">
            <v>Bolívar</v>
          </cell>
          <cell r="J144" t="str">
            <v>CARTAGENA DE INDIAS</v>
          </cell>
          <cell r="K144" t="str">
            <v>CARTAGENA</v>
          </cell>
          <cell r="L144" t="str">
            <v>Distrital de Cartagena</v>
          </cell>
        </row>
        <row r="145">
          <cell r="A145">
            <v>313001027075</v>
          </cell>
          <cell r="B145" t="str">
            <v>INSTITUCION EDUCATIVA EL SALVADOR</v>
          </cell>
          <cell r="C145" t="str">
            <v>BR NELSON MANDELA SEC OLIV MZ J LT 12</v>
          </cell>
          <cell r="D145" t="str">
            <v>3005477524</v>
          </cell>
          <cell r="E145" t="str">
            <v>6901830</v>
          </cell>
          <cell r="F145" t="str">
            <v>Urbana</v>
          </cell>
          <cell r="G145" t="str">
            <v>Oficial</v>
          </cell>
          <cell r="H145" t="str">
            <v>garis-olivera@fundacionelredentor.org,info@fundacionelredentor.org;info@fundacionelredentor.org;garis-olivera@fundacionelredentor.org,walter_anichiarico@hotmail.com;insteducelsalvador156-6@hotmail.com;goolivera2@hotmail.com</v>
          </cell>
          <cell r="I145" t="str">
            <v>Bolívar</v>
          </cell>
          <cell r="J145" t="str">
            <v>CARTAGENA DE INDIAS</v>
          </cell>
          <cell r="K145" t="str">
            <v>CARTAGENA</v>
          </cell>
          <cell r="L145" t="str">
            <v>Distrital de Cartagena</v>
          </cell>
        </row>
        <row r="146">
          <cell r="A146">
            <v>313001027067</v>
          </cell>
          <cell r="B146" t="str">
            <v>INST EDUC LUZ Y VERDAD</v>
          </cell>
          <cell r="C146" t="str">
            <v>BR NAVAS MEISSEL MZ F LT 8</v>
          </cell>
          <cell r="D146" t="str">
            <v>6756600</v>
          </cell>
          <cell r="E146" t="str">
            <v>6756600</v>
          </cell>
          <cell r="F146" t="str">
            <v>Urbana</v>
          </cell>
          <cell r="G146" t="str">
            <v>No Oficial</v>
          </cell>
          <cell r="H146" t="str">
            <v>institoeducativoluzyverdad@hotmail.com,DAVENUTA@HOTMAIL.COM;DAVENUTA@HOTMAIL.COM;JENNIFERKMT@HOTMAIL.COM,JENNIFERKMT@HOTMAIL.COM;DAVENUTA@HOTMAIL.COM;INSTITUCIONEDUCATIVALUZYVERDAD@HOTMAIL.COM</v>
          </cell>
          <cell r="I146" t="str">
            <v>Bolívar</v>
          </cell>
          <cell r="J146" t="str">
            <v>CARTAGENA DE INDIAS</v>
          </cell>
          <cell r="K146" t="str">
            <v>CARTAGENA</v>
          </cell>
          <cell r="L146" t="str">
            <v>Distrital de Cartagena</v>
          </cell>
        </row>
        <row r="147">
          <cell r="A147">
            <v>313001027059</v>
          </cell>
          <cell r="B147" t="str">
            <v>INSTITTUCION EDUCATIVA BERTHA SUTTNER</v>
          </cell>
          <cell r="C147" t="str">
            <v>BR NELSON MANDELA UR SECTOR VILLA GLORIA SEC MZ 2 CS LT 1</v>
          </cell>
          <cell r="D147" t="str">
            <v>6686966</v>
          </cell>
          <cell r="E147" t="str">
            <v>3017320872</v>
          </cell>
          <cell r="F147" t="str">
            <v>Urbana</v>
          </cell>
          <cell r="G147" t="str">
            <v>Oficial</v>
          </cell>
          <cell r="H147" t="str">
            <v>i.ebertha.suttner@homtail.com,hsilva.mirta@gmail.com;hsilva.mirta@gmail.com;i.e.bertha.suttner@hotmail.com,</v>
          </cell>
          <cell r="I147" t="str">
            <v>Bolívar</v>
          </cell>
          <cell r="J147" t="str">
            <v>CARTAGENA DE INDIAS</v>
          </cell>
          <cell r="K147" t="str">
            <v>CARTAGENA</v>
          </cell>
          <cell r="L147" t="str">
            <v>Distrital de Cartagena</v>
          </cell>
        </row>
        <row r="148">
          <cell r="A148">
            <v>313001014011</v>
          </cell>
          <cell r="B148" t="str">
            <v>JARD INF EL MILAGROSO DE LA VILLA</v>
          </cell>
          <cell r="C148" t="str">
            <v>BR NUEVO BOSQUE ET 2 MZ 21 LT 7</v>
          </cell>
          <cell r="D148" t="str">
            <v>6446862</v>
          </cell>
          <cell r="F148" t="str">
            <v>Urbana</v>
          </cell>
          <cell r="G148" t="str">
            <v>No Oficial</v>
          </cell>
          <cell r="H148" t="str">
            <v>embava@hotmail.com,embava@hotmail.com;embava@hotmail.com;meliaranda28@gmail.com,embava@hotmail.com;embava@hotmail.com;embava@hotmail.com</v>
          </cell>
          <cell r="I148" t="str">
            <v>Bolívar</v>
          </cell>
          <cell r="J148" t="str">
            <v>CARTAGENA DE INDIAS</v>
          </cell>
          <cell r="K148" t="str">
            <v>CARTAGENA</v>
          </cell>
          <cell r="L148" t="str">
            <v>Distrital de Cartagena</v>
          </cell>
        </row>
        <row r="149">
          <cell r="A149">
            <v>313001013961</v>
          </cell>
          <cell r="B149" t="str">
            <v>COL BAUTISTA DIOS ES AMOR</v>
          </cell>
          <cell r="C149" t="str">
            <v>BR LA QUINTA MZ 24 CS 05 CL PRIMERA</v>
          </cell>
          <cell r="D149" t="str">
            <v>6626653</v>
          </cell>
          <cell r="E149" t="str">
            <v>6720006</v>
          </cell>
          <cell r="F149" t="str">
            <v>Urbana</v>
          </cell>
          <cell r="G149" t="str">
            <v>No Oficial</v>
          </cell>
          <cell r="H149" t="str">
            <v>colegiobautistadiosesamor@gmail.com,colegiobautistadiosesamor@gmail.com;colegiobautistadiosesamor@gmail.com;jgastelbondos@hotmail.com,colegiobautistadiosesamor@gmail.com;colegiobautistadiosesamor@gmail.com;jgastelbondos@hotmail.com</v>
          </cell>
          <cell r="I149" t="str">
            <v>Bolívar</v>
          </cell>
          <cell r="J149" t="str">
            <v>CARTAGENA DE INDIAS</v>
          </cell>
          <cell r="K149" t="str">
            <v>CARTAGENA</v>
          </cell>
          <cell r="L149" t="str">
            <v>Distrital de Cartagena</v>
          </cell>
        </row>
        <row r="150">
          <cell r="A150">
            <v>313001013953</v>
          </cell>
          <cell r="B150" t="str">
            <v>FUND REMANSO DE AMOR</v>
          </cell>
          <cell r="C150" t="str">
            <v>CL DE LA ROSA 15 35 CANAPOTE</v>
          </cell>
          <cell r="D150" t="str">
            <v>6567809</v>
          </cell>
          <cell r="E150" t="str">
            <v>6562897</v>
          </cell>
          <cell r="F150" t="str">
            <v>Urbana</v>
          </cell>
          <cell r="G150" t="str">
            <v>No Oficial</v>
          </cell>
          <cell r="H150" t="str">
            <v>info@fundacionremansodeaor.org,,</v>
          </cell>
          <cell r="I150" t="str">
            <v>Bolívar</v>
          </cell>
          <cell r="J150" t="str">
            <v>CARTAGENA DE INDIAS</v>
          </cell>
          <cell r="K150" t="str">
            <v>CARTAGENA</v>
          </cell>
          <cell r="L150" t="str">
            <v>Distrital de Cartagena</v>
          </cell>
        </row>
        <row r="151">
          <cell r="A151">
            <v>313001013945</v>
          </cell>
          <cell r="B151" t="str">
            <v>INST EL RODEO</v>
          </cell>
          <cell r="C151" t="str">
            <v>BR EL RODEO UR URBANIZACION SEC 1 MZ 15 CS 8 LT</v>
          </cell>
          <cell r="D151" t="str">
            <v>6523926</v>
          </cell>
          <cell r="F151" t="str">
            <v>Urbana</v>
          </cell>
          <cell r="G151" t="str">
            <v>No Oficial</v>
          </cell>
          <cell r="H151" t="str">
            <v>insrodeo@hotmail.com,insrodeo@hotmail.com;insrodeo@hotmail.com;insrodeo@hotmail.com,insrodeo@hotmail.com;insrodeo@hotmail.com;advalenzuela91@hotmai.com</v>
          </cell>
          <cell r="I151" t="str">
            <v>Bolívar</v>
          </cell>
          <cell r="J151" t="str">
            <v>CARTAGENA DE INDIAS</v>
          </cell>
          <cell r="K151" t="str">
            <v>CARTAGENA</v>
          </cell>
          <cell r="L151" t="str">
            <v>Distrital de Cartagena</v>
          </cell>
        </row>
        <row r="152">
          <cell r="A152">
            <v>313001013937</v>
          </cell>
          <cell r="B152" t="str">
            <v>CORP EDUC LOS PEQUEÑOS SABIOS</v>
          </cell>
          <cell r="C152" t="str">
            <v>BR SAN JOSE DE LOS CAMPANOS MZ 4 LT 1</v>
          </cell>
          <cell r="D152" t="str">
            <v>3168473262</v>
          </cell>
          <cell r="E152" t="str">
            <v>6536847</v>
          </cell>
          <cell r="F152" t="str">
            <v>Urbana</v>
          </cell>
          <cell r="G152" t="str">
            <v>No Oficial</v>
          </cell>
          <cell r="H152" t="str">
            <v>corpo.edulosgrandressabios@hotmail.com,corpoedu.losgrandessabios@hotmail.com;corpoedu.losgrandessabios@hotmail.com;rarias2003@hotmail.com,</v>
          </cell>
          <cell r="I152" t="str">
            <v>Bolívar</v>
          </cell>
          <cell r="J152" t="str">
            <v>CARTAGENA DE INDIAS</v>
          </cell>
          <cell r="K152" t="str">
            <v>CARTAGENA</v>
          </cell>
          <cell r="L152" t="str">
            <v>Distrital de Cartagena</v>
          </cell>
        </row>
        <row r="153">
          <cell r="A153">
            <v>313001013872</v>
          </cell>
          <cell r="B153" t="str">
            <v>INST JOHN DEWEY</v>
          </cell>
          <cell r="C153" t="str">
            <v>BR LOS ALPES UR DIAG71 D 71E113</v>
          </cell>
          <cell r="D153" t="str">
            <v>6512759</v>
          </cell>
          <cell r="F153" t="str">
            <v>Urbana</v>
          </cell>
          <cell r="G153" t="str">
            <v>No Oficial</v>
          </cell>
          <cell r="H153" t="str">
            <v>institutojohndeweycartagena@hotmail.com,institutojohndeweycartagena@hotmail.com;institutojohndeweycartagena@hotmail.com;wicag@hotmail.com,institutojohndeweycartagena@hotmail.com;institutojohndeweycartagena@hotmail.com;institutojohndeweycartagena@hotmail.com</v>
          </cell>
          <cell r="I153" t="str">
            <v>Bolívar</v>
          </cell>
          <cell r="J153" t="str">
            <v>CARTAGENA DE INDIAS</v>
          </cell>
          <cell r="K153" t="str">
            <v>CARTAGENA</v>
          </cell>
          <cell r="L153" t="str">
            <v>Distrital de Cartagena</v>
          </cell>
        </row>
        <row r="154">
          <cell r="A154">
            <v>313001013856</v>
          </cell>
          <cell r="B154" t="str">
            <v>FUND EDUC JOHN DEWEY</v>
          </cell>
          <cell r="C154" t="str">
            <v>BR NAZARENO MZ D LT 16</v>
          </cell>
          <cell r="D154" t="str">
            <v>6521267</v>
          </cell>
          <cell r="F154" t="str">
            <v>Urbana</v>
          </cell>
          <cell r="G154" t="str">
            <v>No Oficial</v>
          </cell>
          <cell r="H154" t="str">
            <v>fundewey@hotmail.com,altiperezf@hotmail.com;altiperezf@hotmail.com;yelineisbarroso@hotmail.com,altiperezf@hotmail.com;altiperezf@hotmail.com;yelineisbarroso@hotmail.com</v>
          </cell>
          <cell r="I154" t="str">
            <v>Bolívar</v>
          </cell>
          <cell r="J154" t="str">
            <v>CARTAGENA DE INDIAS</v>
          </cell>
          <cell r="K154" t="str">
            <v>CARTAGENA</v>
          </cell>
          <cell r="L154" t="str">
            <v>Distrital de Cartagena</v>
          </cell>
        </row>
        <row r="155">
          <cell r="A155">
            <v>313001013848</v>
          </cell>
          <cell r="B155" t="str">
            <v>INSTITUTO EDUCATIVO BLANCA NIEVES</v>
          </cell>
          <cell r="C155" t="str">
            <v>BR LA CAMPIÑA TV 46 N 20 06</v>
          </cell>
          <cell r="D155" t="str">
            <v>6677337</v>
          </cell>
          <cell r="F155" t="str">
            <v>Urbana</v>
          </cell>
          <cell r="G155" t="str">
            <v>No Oficial</v>
          </cell>
          <cell r="H155" t="str">
            <v>institutoblancanieves@hotmail.com,institutoblancanieves@hotmail.com;institutoblancanieves@hotmail.com;veramcnish@hotmail.com,institutoblancanieves@hotmail.com;institutoblancanieves@hotmail.com;veramcnish@hotmail.com</v>
          </cell>
          <cell r="I155" t="str">
            <v>Bolívar</v>
          </cell>
          <cell r="J155" t="str">
            <v>CARTAGENA DE INDIAS</v>
          </cell>
          <cell r="K155" t="str">
            <v>CARTAGENA</v>
          </cell>
          <cell r="L155" t="str">
            <v>Distrital de Cartagena</v>
          </cell>
        </row>
        <row r="156">
          <cell r="A156">
            <v>313001013821</v>
          </cell>
          <cell r="B156" t="str">
            <v>FUND COL CRISTIANO DE CARTAGENA</v>
          </cell>
          <cell r="C156" t="str">
            <v>DANIEL LEMAITRE KR 15 N°68 35</v>
          </cell>
          <cell r="D156" t="str">
            <v>6437206</v>
          </cell>
          <cell r="F156" t="str">
            <v>Urbana</v>
          </cell>
          <cell r="G156" t="str">
            <v>No Oficial</v>
          </cell>
          <cell r="H156" t="str">
            <v>fundacioncolecris@gmail.com,,mojicasalinas.rosario@gmail.com;mojicasalinas.rosario@gmail.com;agovi1976@hotmail.com</v>
          </cell>
          <cell r="I156" t="str">
            <v>Bolívar</v>
          </cell>
          <cell r="J156" t="str">
            <v>CARTAGENA DE INDIAS</v>
          </cell>
          <cell r="K156" t="str">
            <v>CARTAGENA</v>
          </cell>
          <cell r="L156" t="str">
            <v>Distrital de Cartagena</v>
          </cell>
        </row>
        <row r="157">
          <cell r="A157">
            <v>313001013805</v>
          </cell>
          <cell r="B157" t="str">
            <v>INST EDUC LOS CREADORES</v>
          </cell>
          <cell r="C157" t="str">
            <v>BR SAN FERNANDO UR SIMÓN BOLIVAR CL 81B24</v>
          </cell>
          <cell r="D157" t="str">
            <v>6520107</v>
          </cell>
          <cell r="F157" t="str">
            <v>Urbana</v>
          </cell>
          <cell r="G157" t="str">
            <v>No Oficial</v>
          </cell>
          <cell r="H157" t="str">
            <v>yadi67@hotmail.com,yadi67@hotmail.es;yadi67@hotmail.es;yadi67@hotmail.es,yadi67@hotmail.es;yadi67@hotmail.es;yadi67@hotmail.es</v>
          </cell>
          <cell r="I157" t="str">
            <v>Bolívar</v>
          </cell>
          <cell r="J157" t="str">
            <v>CARTAGENA DE INDIAS</v>
          </cell>
          <cell r="K157" t="str">
            <v>CARTAGENA</v>
          </cell>
          <cell r="L157" t="str">
            <v>Distrital de Cartagena</v>
          </cell>
        </row>
        <row r="158">
          <cell r="A158">
            <v>313001013791</v>
          </cell>
          <cell r="B158" t="str">
            <v>FUNDACION EDUCATIVA REY NEPTUNO</v>
          </cell>
          <cell r="C158" t="str">
            <v>BR NELSON MANDELA UR PRIMAVERA SEC MZ C1 LT 62</v>
          </cell>
          <cell r="D158" t="str">
            <v>3106019582</v>
          </cell>
          <cell r="E158" t="str">
            <v>6616173</v>
          </cell>
          <cell r="F158" t="str">
            <v>Urbana</v>
          </cell>
          <cell r="G158" t="str">
            <v>No Oficial</v>
          </cell>
          <cell r="H158" t="str">
            <v>fundacioneducativareyneptuno@hotmail.com,doryscaro@hotmail.com;liaze11_12@hotmail.com;dagajis@hotmail.com,fundacioneducativareyneptuno@hotmail.com;lize11_12@hotmail.com;fundacioneducativareyneptuno@hotmail.com</v>
          </cell>
          <cell r="I158" t="str">
            <v>Bolívar</v>
          </cell>
          <cell r="J158" t="str">
            <v>CARTAGENA DE INDIAS</v>
          </cell>
          <cell r="K158" t="str">
            <v>CARTAGENA</v>
          </cell>
          <cell r="L158" t="str">
            <v>Distrital de Cartagena</v>
          </cell>
        </row>
        <row r="159">
          <cell r="A159">
            <v>313001013783</v>
          </cell>
          <cell r="B159" t="str">
            <v>IE  BERNARDO FOEGEN</v>
          </cell>
          <cell r="C159" t="str">
            <v>BR NELSON MANDELA SEC MZ Q LT 01</v>
          </cell>
          <cell r="D159" t="str">
            <v>3008088969</v>
          </cell>
          <cell r="E159" t="str">
            <v>6686966</v>
          </cell>
          <cell r="F159" t="str">
            <v>Urbana</v>
          </cell>
          <cell r="G159" t="str">
            <v>No Oficial</v>
          </cell>
          <cell r="H159" t="str">
            <v>dortega_foegen@hotmail.com,hsilva.mirta@gmail.com;hsilva.mirta@gmail.com;dortega_foegen@hotmail.com,</v>
          </cell>
          <cell r="I159" t="str">
            <v>Bolívar</v>
          </cell>
          <cell r="J159" t="str">
            <v>CARTAGENA DE INDIAS</v>
          </cell>
          <cell r="K159" t="str">
            <v>CARTAGENA</v>
          </cell>
          <cell r="L159" t="str">
            <v>Distrital de Cartagena</v>
          </cell>
        </row>
        <row r="160">
          <cell r="A160">
            <v>313001013775</v>
          </cell>
          <cell r="B160" t="str">
            <v>CORPORACION CENTRO EDUCATIVO RABY</v>
          </cell>
          <cell r="C160" t="str">
            <v>BR NELSON MANDELA UR SEC ANDRES PASTRANA MZ 17 LT 1</v>
          </cell>
          <cell r="D160" t="str">
            <v>6617479</v>
          </cell>
          <cell r="F160" t="str">
            <v>Urbana</v>
          </cell>
          <cell r="G160" t="str">
            <v>No Oficial</v>
          </cell>
          <cell r="H160" t="str">
            <v>centroeduraby@hotmail.es,machuca44@live.com;machuca44@live.com;centroeduraby@hotmail.es,machuca44@live.com;machuca44@live.com;centroeduraby@hotmail.es</v>
          </cell>
          <cell r="I160" t="str">
            <v>Bolívar</v>
          </cell>
          <cell r="J160" t="str">
            <v>CARTAGENA DE INDIAS</v>
          </cell>
          <cell r="K160" t="str">
            <v>CARTAGENA</v>
          </cell>
          <cell r="L160" t="str">
            <v>Distrital de Cartagena</v>
          </cell>
        </row>
        <row r="161">
          <cell r="A161">
            <v>313001013651</v>
          </cell>
          <cell r="B161" t="str">
            <v>COLEGIO INTEGRAL DEL NORTE</v>
          </cell>
          <cell r="C161" t="str">
            <v>BR RECREO UR RECREO AC QUINTA</v>
          </cell>
          <cell r="D161" t="str">
            <v>6431762</v>
          </cell>
          <cell r="E161" t="str">
            <v>6431762</v>
          </cell>
          <cell r="F161" t="str">
            <v>Urbana</v>
          </cell>
          <cell r="G161" t="str">
            <v>No Oficial</v>
          </cell>
          <cell r="H161" t="str">
            <v>colegiointegraldelnorte@hotmail.com,YOLEBARRIOSG@HOTMAIL.COM;YOLEBARRIOSG@HOTMAIL.COM;NAYIVISBARRIOS@HOTMAIL.COM,yolebarriosg@hotmail.com;yoleidabarriosg@colegiointegraldelnorte.edu.co;nayivisbarriosg@colegiointegraldelnorte.edu.co</v>
          </cell>
          <cell r="I161" t="str">
            <v>Bolívar</v>
          </cell>
          <cell r="J161" t="str">
            <v>CARTAGENA DE INDIAS</v>
          </cell>
          <cell r="K161" t="str">
            <v>CARTAGENA</v>
          </cell>
          <cell r="L161" t="str">
            <v>Distrital de Cartagena</v>
          </cell>
        </row>
        <row r="162">
          <cell r="A162">
            <v>313001013643</v>
          </cell>
          <cell r="B162" t="str">
            <v>CORPORACION CENTRO EDUCUCATIVO INTEGRAL EL RODEO</v>
          </cell>
          <cell r="C162" t="str">
            <v>BR OLAYA HERRERA UR LA PUNTILLA</v>
          </cell>
          <cell r="D162" t="str">
            <v>6523453</v>
          </cell>
          <cell r="E162" t="str">
            <v>6633453</v>
          </cell>
          <cell r="F162" t="str">
            <v>Urbana</v>
          </cell>
          <cell r="G162" t="str">
            <v>No Oficial</v>
          </cell>
          <cell r="H162" t="str">
            <v>alviz52@hotmail.com,elevilo@hotmail.com;dallimiz@hotmail.com;alviz252@hotmail.com,alviz52@hotmail.com;Alviz52@hotmail.com;cachacaaguilar@hotmail.com</v>
          </cell>
          <cell r="I162" t="str">
            <v>Bolívar</v>
          </cell>
          <cell r="J162" t="str">
            <v>CARTAGENA DE INDIAS</v>
          </cell>
          <cell r="K162" t="str">
            <v>CARTAGENA</v>
          </cell>
          <cell r="L162" t="str">
            <v>Distrital de Cartagena</v>
          </cell>
        </row>
        <row r="163">
          <cell r="A163">
            <v>313001013635</v>
          </cell>
          <cell r="B163" t="str">
            <v>CENT EDUC INTEGL COLOMBIA</v>
          </cell>
          <cell r="C163" t="str">
            <v>BR CAMPESTRE ET 7</v>
          </cell>
          <cell r="D163" t="str">
            <v>6676042</v>
          </cell>
          <cell r="F163" t="str">
            <v>Urbana</v>
          </cell>
          <cell r="G163" t="str">
            <v>No Oficial</v>
          </cell>
          <cell r="H163" t="str">
            <v>ceicol@hotmail.com,ceicol@hotmail.com;ceicol@hotmail.com;ceicol@hotmail.com,ceicol@hotmail.com;ceicol@hotmail.com;ceicol@hotmail.com</v>
          </cell>
          <cell r="I163" t="str">
            <v>Bolívar</v>
          </cell>
          <cell r="J163" t="str">
            <v>CARTAGENA DE INDIAS</v>
          </cell>
          <cell r="K163" t="str">
            <v>CARTAGENA</v>
          </cell>
          <cell r="L163" t="str">
            <v>Distrital de Cartagena</v>
          </cell>
        </row>
        <row r="164">
          <cell r="A164">
            <v>313001013619</v>
          </cell>
          <cell r="B164" t="str">
            <v>CORP COL DE LAS AMERICAS</v>
          </cell>
          <cell r="C164" t="str">
            <v>BR DANIEL LEMAITRE</v>
          </cell>
          <cell r="D164" t="str">
            <v>3165836945</v>
          </cell>
          <cell r="E164" t="str">
            <v>6908768</v>
          </cell>
          <cell r="F164" t="str">
            <v>Urbana</v>
          </cell>
          <cell r="G164" t="str">
            <v>No Oficial</v>
          </cell>
          <cell r="H164" t="str">
            <v>coleamericas-98@hotmail.com,edmacapa1122@hotmail.com;coleamericas-98@hotmail.com;edmacapa1122@hotmail.com,edmacapa1122@hotmail.com;coleamericas-98@hotmail.com;j861115@hotmail.com</v>
          </cell>
          <cell r="I164" t="str">
            <v>Bolívar</v>
          </cell>
          <cell r="J164" t="str">
            <v>CARTAGENA DE INDIAS</v>
          </cell>
          <cell r="K164" t="str">
            <v>CARTAGENA</v>
          </cell>
          <cell r="L164" t="str">
            <v>Distrital de Cartagena</v>
          </cell>
        </row>
        <row r="165">
          <cell r="A165">
            <v>313001013601</v>
          </cell>
          <cell r="B165" t="str">
            <v>GIMNASIO BINET DE CARTAGENA</v>
          </cell>
          <cell r="C165" t="str">
            <v>BR TOTICES CS 4153</v>
          </cell>
          <cell r="D165" t="str">
            <v>6425820</v>
          </cell>
          <cell r="F165" t="str">
            <v>Urbana</v>
          </cell>
          <cell r="G165" t="str">
            <v>No Oficial</v>
          </cell>
          <cell r="H165" t="str">
            <v>katia_barrios_martin@hotmail.com,katia_barrios_martin@hotmail.com;katia_barrios_martin@hotmail.com;katia_barrios_martin@hotmail.com,katia_barrios_martin@hotmail.com;katia_barrios_martin@hotmail.com;kata_barrios_martin@hotmail.com</v>
          </cell>
          <cell r="I165" t="str">
            <v>Bolívar</v>
          </cell>
          <cell r="J165" t="str">
            <v>CARTAGENA DE INDIAS</v>
          </cell>
          <cell r="K165" t="str">
            <v>CARTAGENA</v>
          </cell>
          <cell r="L165" t="str">
            <v>Distrital de Cartagena</v>
          </cell>
        </row>
        <row r="166">
          <cell r="A166">
            <v>313001013597</v>
          </cell>
          <cell r="B166" t="str">
            <v>FUNDACION INSTITUTO COLOMBIA</v>
          </cell>
          <cell r="C166" t="str">
            <v>BR SAN ISIDRO UR TRAV 53C 26 35</v>
          </cell>
          <cell r="D166" t="str">
            <v>6622472</v>
          </cell>
          <cell r="F166" t="str">
            <v>Urbana</v>
          </cell>
          <cell r="G166" t="str">
            <v>No Oficial</v>
          </cell>
          <cell r="H166" t="str">
            <v>institutocolombia@hotmail.com,institutocolombia@hotmail.com;julionieves80@hotmail.com;valentinaherreranieves@hotmail.com,institutocolombia@hotmail.com;institutocolombia@hotmail.com;institutocolombia@hotmail.com</v>
          </cell>
          <cell r="I166" t="str">
            <v>Bolívar</v>
          </cell>
          <cell r="J166" t="str">
            <v>CARTAGENA DE INDIAS</v>
          </cell>
          <cell r="K166" t="str">
            <v>CARTAGENA</v>
          </cell>
          <cell r="L166" t="str">
            <v>Distrital de Cartagena</v>
          </cell>
        </row>
        <row r="167">
          <cell r="A167">
            <v>313001013589</v>
          </cell>
          <cell r="B167" t="str">
            <v>INST SONRISITAS ALEGRES</v>
          </cell>
          <cell r="C167" t="str">
            <v>BR LOS CORALES LT 23</v>
          </cell>
          <cell r="D167" t="str">
            <v>6675016</v>
          </cell>
          <cell r="F167" t="str">
            <v>Urbana</v>
          </cell>
          <cell r="G167" t="str">
            <v>No Oficial</v>
          </cell>
          <cell r="H167" t="str">
            <v>institutosonrisitasalegres@hotmail.com,institutosonrisitasalegres@hotmail.com;institutosonriistasalegres@hotmail.com;jessica_castrojimenez@hotmail.com,institutosonrisitaalegre@hotmail.com;institutosonrisitaalegre@hotmail.com;institutosonrisitaalegre@hotmail.com</v>
          </cell>
          <cell r="I167" t="str">
            <v>Bolívar</v>
          </cell>
          <cell r="J167" t="str">
            <v>CARTAGENA DE INDIAS</v>
          </cell>
          <cell r="K167" t="str">
            <v>CARTAGENA</v>
          </cell>
          <cell r="L167" t="str">
            <v>Distrital de Cartagena</v>
          </cell>
        </row>
        <row r="168">
          <cell r="A168">
            <v>313001013571</v>
          </cell>
          <cell r="B168" t="str">
            <v>CENTRO EDUCATIVO NELSON MANDELA</v>
          </cell>
          <cell r="C168" t="str">
            <v>BR NELSON MANDELA UR SECTOR FRANCISCO DE PAULA 1 SEC 1 MZ 8 LT 1</v>
          </cell>
          <cell r="D168" t="str">
            <v>3008284318</v>
          </cell>
          <cell r="E168" t="str">
            <v>6468533</v>
          </cell>
          <cell r="F168" t="str">
            <v>Urbana</v>
          </cell>
          <cell r="G168" t="str">
            <v>No Oficial</v>
          </cell>
          <cell r="H168" t="str">
            <v>fundenem@hotmail.com,fundenem@hotmail.com;fundenem@hotmail.com;fundenem@hotmail.com,fundenenm@hotmail.com;fundenem@hotmail.com;fundenem@hotmail.com</v>
          </cell>
          <cell r="I168" t="str">
            <v>Bolívar</v>
          </cell>
          <cell r="J168" t="str">
            <v>CARTAGENA DE INDIAS</v>
          </cell>
          <cell r="K168" t="str">
            <v>CARTAGENA</v>
          </cell>
          <cell r="L168" t="str">
            <v>Distrital de Cartagena</v>
          </cell>
        </row>
        <row r="169">
          <cell r="A169">
            <v>313001013554</v>
          </cell>
          <cell r="B169" t="str">
            <v>CENTRO EDUCATIVO ESTRELLA DEL PORVENIR CEDESPO</v>
          </cell>
          <cell r="C169" t="str">
            <v>BR VIEJO PORVENIR UR CALLE LAS ACACIAS 32 73 49</v>
          </cell>
          <cell r="D169" t="str">
            <v>6904169</v>
          </cell>
          <cell r="F169" t="str">
            <v>Urbana</v>
          </cell>
          <cell r="G169" t="str">
            <v>No Oficial</v>
          </cell>
          <cell r="H169" t="str">
            <v>cedespo@hotmail.com,cedespo@hotmail.com;cedespo@hotmail.com;wil2112@hotmail.com,cedespo@hotmail.com;cedespo@hotmail.com;WIL2112@HOTMAIL.COM</v>
          </cell>
          <cell r="I169" t="str">
            <v>Bolívar</v>
          </cell>
          <cell r="J169" t="str">
            <v>CARTAGENA DE INDIAS</v>
          </cell>
          <cell r="K169" t="str">
            <v>CARTAGENA</v>
          </cell>
          <cell r="L169" t="str">
            <v>Distrital de Cartagena</v>
          </cell>
        </row>
        <row r="170">
          <cell r="A170">
            <v>313001013546</v>
          </cell>
          <cell r="B170" t="str">
            <v>FUND EDUC INST TEC EL REDENTOR</v>
          </cell>
          <cell r="C170" t="str">
            <v>BR NELSON MANDELA MZ 32 LT 3</v>
          </cell>
          <cell r="D170" t="str">
            <v>3164525641</v>
          </cell>
          <cell r="E170" t="str">
            <v>6710895</v>
          </cell>
          <cell r="F170" t="str">
            <v>Urbana</v>
          </cell>
          <cell r="G170" t="str">
            <v>No Oficial</v>
          </cell>
          <cell r="H170" t="str">
            <v>colegiomixtoelredentor@hotmail.com,magupa@hotmail.es;magupa@hotmail.es;yartome@yahoo.es,magupa@hotmail.es;magupa@hotmail.es;yartome@yahoo.es</v>
          </cell>
          <cell r="I170" t="str">
            <v>Bolívar</v>
          </cell>
          <cell r="J170" t="str">
            <v>CARTAGENA DE INDIAS</v>
          </cell>
          <cell r="K170" t="str">
            <v>CARTAGENA</v>
          </cell>
          <cell r="L170" t="str">
            <v>Distrital de Cartagena</v>
          </cell>
        </row>
        <row r="171">
          <cell r="A171">
            <v>313001013538</v>
          </cell>
          <cell r="B171" t="str">
            <v>CORP  EDUC    SAN JOSE</v>
          </cell>
          <cell r="C171" t="str">
            <v>BR SAN JOSE DE LOS CAMPANOS UR 39 210</v>
          </cell>
          <cell r="D171" t="str">
            <v>6524249</v>
          </cell>
          <cell r="E171" t="str">
            <v>6524249</v>
          </cell>
          <cell r="F171" t="str">
            <v>Urbana</v>
          </cell>
          <cell r="G171" t="str">
            <v>No Oficial</v>
          </cell>
          <cell r="H171" t="str">
            <v>cedsaj@hotmail.com,cedsaj@hotmail.com;cedsaj@hotmail.com;cedsaj@hotmail.com,cedsaj@hotmail.com;cedsaj@hotmail.com;cachacaaguilar@hotmail.com</v>
          </cell>
          <cell r="I171" t="str">
            <v>Bolívar</v>
          </cell>
          <cell r="J171" t="str">
            <v>CARTAGENA DE INDIAS</v>
          </cell>
          <cell r="K171" t="str">
            <v>CARTAGENA</v>
          </cell>
          <cell r="L171" t="str">
            <v>Distrital de Cartagena</v>
          </cell>
        </row>
        <row r="172">
          <cell r="A172">
            <v>313001013490</v>
          </cell>
          <cell r="B172" t="str">
            <v xml:space="preserve">ESCUELA MIXTA COMUNITARIA 7 DE DICIEMBRE </v>
          </cell>
          <cell r="C172" t="str">
            <v>BR NELSON MANDELA UR SECTOR NUEVA VENECIA 2 MZ A LT 2A</v>
          </cell>
          <cell r="D172" t="str">
            <v>0000000</v>
          </cell>
          <cell r="F172" t="str">
            <v>Urbana</v>
          </cell>
          <cell r="G172" t="str">
            <v>No Oficial</v>
          </cell>
          <cell r="H172" t="str">
            <v>escuelamixta7dediciembre@gmail.com,escuelamixta7dediciembre@gmail.com;machuca44@live.com;escuelamixta7dediciembre@gmail.com,escuelamixta7dediciembre@hotmail.es;escuelamixta7dediciembre@hotmail.es;escuelamixta7dediciembre@hotmail.es</v>
          </cell>
          <cell r="I172" t="str">
            <v>Bolívar</v>
          </cell>
          <cell r="J172" t="str">
            <v>CARTAGENA DE INDIAS</v>
          </cell>
          <cell r="K172" t="str">
            <v>CARTAGENA</v>
          </cell>
          <cell r="L172" t="str">
            <v>Distrital de Cartagena</v>
          </cell>
        </row>
        <row r="173">
          <cell r="A173">
            <v>313001013481</v>
          </cell>
          <cell r="B173" t="str">
            <v>CENTRO EDUCATIVO COMUNITARIO LOS ROBLES</v>
          </cell>
          <cell r="C173" t="str">
            <v>BR NELSON MANDELA MZ D LT 5 SEC ROBLES</v>
          </cell>
          <cell r="D173" t="str">
            <v>3122328341</v>
          </cell>
          <cell r="F173" t="str">
            <v>Urbana</v>
          </cell>
          <cell r="G173" t="str">
            <v>No Oficial</v>
          </cell>
          <cell r="H173" t="str">
            <v>vivecristo28@hotmail.com,vivecristo28@hotmail.com;vivecristo28@hotmail.com;vivecristo28@hotmail.com,</v>
          </cell>
          <cell r="I173" t="str">
            <v>Bolívar</v>
          </cell>
          <cell r="J173" t="str">
            <v>CARTAGENA DE INDIAS</v>
          </cell>
          <cell r="K173" t="str">
            <v>CARTAGENA</v>
          </cell>
          <cell r="L173" t="str">
            <v>Distrital de Cartagena</v>
          </cell>
        </row>
        <row r="174">
          <cell r="A174">
            <v>313001013465</v>
          </cell>
          <cell r="B174" t="str">
            <v>CORP EDUC INST FROEBEL</v>
          </cell>
          <cell r="C174" t="str">
            <v>BR ALTOS DEL CAMPESTRE MZ 10 CS 7</v>
          </cell>
          <cell r="D174" t="str">
            <v>6572082</v>
          </cell>
          <cell r="F174" t="str">
            <v>Urbana</v>
          </cell>
          <cell r="G174" t="str">
            <v>No Oficial</v>
          </cell>
          <cell r="H174" t="str">
            <v>institutofrobel2010@hotmail.com,marielaosorit@hotmail.com;institutofrobel2010@hotmail.com;colosina@gmail.com,marielaosoriot@hotmail.com;marielaosoriot@hotmail.com;COLOSINA@GMAIL.COM</v>
          </cell>
          <cell r="I174" t="str">
            <v>Bolívar</v>
          </cell>
          <cell r="J174" t="str">
            <v>CARTAGENA DE INDIAS</v>
          </cell>
          <cell r="K174" t="str">
            <v>CARTAGENA</v>
          </cell>
          <cell r="L174" t="str">
            <v>Distrital de Cartagena</v>
          </cell>
        </row>
        <row r="175">
          <cell r="A175">
            <v>313001013457</v>
          </cell>
          <cell r="B175" t="str">
            <v>INST SAN ANTONIO DEL CAMPESTRE</v>
          </cell>
          <cell r="C175" t="str">
            <v>BR CAMPESTRE UR CAMPESTRE ET 8 MZ A CS 7 LT 6</v>
          </cell>
          <cell r="D175" t="str">
            <v>6571975</v>
          </cell>
          <cell r="F175" t="str">
            <v>Urbana</v>
          </cell>
          <cell r="G175" t="str">
            <v>No Oficial</v>
          </cell>
          <cell r="H175" t="str">
            <v>dawcamacho@hotmail.com,dawcamacho@hotmail.com;dawcamacho@hotmail.com;jaime_albertowatts@hotmail.com,dawcamacho@hotmail.com;dawcamacho@hotmail.com;dawcamacho@hotmail.com</v>
          </cell>
          <cell r="I175" t="str">
            <v>Bolívar</v>
          </cell>
          <cell r="J175" t="str">
            <v>CARTAGENA DE INDIAS</v>
          </cell>
          <cell r="K175" t="str">
            <v>CARTAGENA</v>
          </cell>
          <cell r="L175" t="str">
            <v>Distrital de Cartagena</v>
          </cell>
        </row>
        <row r="176">
          <cell r="A176">
            <v>313001013431</v>
          </cell>
          <cell r="B176" t="str">
            <v>CORP INST PROGRESO SOCIAL</v>
          </cell>
          <cell r="C176" t="str">
            <v>BR CONSOLATA MZ A LT 11 SEC PARAISO</v>
          </cell>
          <cell r="D176" t="str">
            <v>6521019</v>
          </cell>
          <cell r="F176" t="str">
            <v>Urbana</v>
          </cell>
          <cell r="G176" t="str">
            <v>No Oficial</v>
          </cell>
          <cell r="H176" t="str">
            <v>coorporacion-inst@hotmail.com,coorporacion-ist@hotmail.com;coorporacion-ist@hotmail.com;raquelita_14rl@hotmail.com,coorporacion-ist@hotmail.com;coorporacion-ist@hotmail.com;raquelita_14rl@hotmal.com</v>
          </cell>
          <cell r="I176" t="str">
            <v>Bolívar</v>
          </cell>
          <cell r="J176" t="str">
            <v>CARTAGENA DE INDIAS</v>
          </cell>
          <cell r="K176" t="str">
            <v>CARTAGENA</v>
          </cell>
          <cell r="L176" t="str">
            <v>Distrital de Cartagena</v>
          </cell>
        </row>
        <row r="177">
          <cell r="A177">
            <v>313001013422</v>
          </cell>
          <cell r="B177" t="str">
            <v>CORP EDUC SAN AGUSTIN</v>
          </cell>
          <cell r="C177" t="str">
            <v>BR SAN FERNANDO UR CALLE LIBERTAD</v>
          </cell>
          <cell r="D177" t="str">
            <v>3135256723</v>
          </cell>
          <cell r="E177" t="str">
            <v>6458896</v>
          </cell>
          <cell r="F177" t="str">
            <v>Urbana</v>
          </cell>
          <cell r="G177" t="str">
            <v>No Oficial</v>
          </cell>
          <cell r="H177" t="str">
            <v>corporacioneducativasanagustin@hotmail.com,candmi2@hotmail.com;candmi2@hotmail.com;candmi2@hotmail.com,candmi2@hotmail.com;candmi2@hotmail.com;candmi2@hotmail.com</v>
          </cell>
          <cell r="I177" t="str">
            <v>Bolívar</v>
          </cell>
          <cell r="J177" t="str">
            <v>CARTAGENA DE INDIAS</v>
          </cell>
          <cell r="K177" t="str">
            <v>CARTAGENA</v>
          </cell>
          <cell r="L177" t="str">
            <v>Distrital de Cartagena</v>
          </cell>
        </row>
        <row r="178">
          <cell r="A178">
            <v>313001013406</v>
          </cell>
          <cell r="B178" t="str">
            <v>CORPORACION INSTITUTO LOS ANGELITOS</v>
          </cell>
          <cell r="C178" t="str">
            <v>BR OLAYA HERRERA UR SECTOR ESTELA MZ 68</v>
          </cell>
          <cell r="D178" t="str">
            <v>6532570</v>
          </cell>
          <cell r="F178" t="str">
            <v>Urbana</v>
          </cell>
          <cell r="G178" t="str">
            <v>No Oficial</v>
          </cell>
          <cell r="H178" t="str">
            <v>institutolosangelitos@hotmail.com,rusaro1@hotmail.com;institutolosangelitos@hotmaill.com;rusaro1@hotmail.com,rusaro1@hotmail.com;institutolosangelitos@hotmail.com;rusaro1@hotmail.com</v>
          </cell>
          <cell r="I178" t="str">
            <v>Bolívar</v>
          </cell>
          <cell r="J178" t="str">
            <v>CARTAGENA DE INDIAS</v>
          </cell>
          <cell r="K178" t="str">
            <v>CARTAGENA</v>
          </cell>
          <cell r="L178" t="str">
            <v>Distrital de Cartagena</v>
          </cell>
        </row>
        <row r="179">
          <cell r="A179">
            <v>313001013376</v>
          </cell>
          <cell r="B179" t="str">
            <v>INSTITUTO COMUNITARIO BOLIVAR</v>
          </cell>
          <cell r="C179" t="str">
            <v>BR LA CANDELARIA SEC 37 CLJ BOLIVAR</v>
          </cell>
          <cell r="D179" t="str">
            <v>6720009</v>
          </cell>
          <cell r="E179" t="str">
            <v>6720009</v>
          </cell>
          <cell r="F179" t="str">
            <v>Urbana</v>
          </cell>
          <cell r="G179" t="str">
            <v>No Oficial</v>
          </cell>
          <cell r="H179" t="str">
            <v>y.u.celis@hotmail.com,salteje@yahoo.es;salteje@yahoo.es;y.u.celis@hotmail.com,</v>
          </cell>
          <cell r="I179" t="str">
            <v>Bolívar</v>
          </cell>
          <cell r="J179" t="str">
            <v>CARTAGENA DE INDIAS</v>
          </cell>
          <cell r="K179" t="str">
            <v>CARTAGENA</v>
          </cell>
          <cell r="L179" t="str">
            <v>Distrital de Cartagena</v>
          </cell>
        </row>
        <row r="180">
          <cell r="A180">
            <v>313001013368</v>
          </cell>
          <cell r="B180" t="str">
            <v>CORP COMUNIT INST WINDY</v>
          </cell>
          <cell r="C180" t="str">
            <v>KR 28 47 17 LA MARIA</v>
          </cell>
          <cell r="D180" t="str">
            <v>6566741</v>
          </cell>
          <cell r="E180" t="str">
            <v>6720774</v>
          </cell>
          <cell r="F180" t="str">
            <v>Urbana</v>
          </cell>
          <cell r="G180" t="str">
            <v>No Oficial</v>
          </cell>
          <cell r="I180" t="str">
            <v>Bolívar</v>
          </cell>
          <cell r="J180" t="str">
            <v>CARTAGENA DE INDIAS</v>
          </cell>
          <cell r="K180" t="str">
            <v>CARTAGENA</v>
          </cell>
          <cell r="L180" t="str">
            <v>Distrital de Cartagena</v>
          </cell>
        </row>
        <row r="181">
          <cell r="A181">
            <v>313001013341</v>
          </cell>
          <cell r="B181" t="str">
            <v>COLEGIO SAN NICOLAS DE LA ROCA</v>
          </cell>
          <cell r="C181" t="str">
            <v>KR 36 36 61 BR EL PRADO</v>
          </cell>
          <cell r="D181" t="str">
            <v>3103525116</v>
          </cell>
          <cell r="F181" t="str">
            <v>Urbana</v>
          </cell>
          <cell r="G181" t="str">
            <v>No Oficial</v>
          </cell>
          <cell r="H181" t="str">
            <v>nuguma@hotmail.com,nuguma@hotmail.com;ivonestrada@gmail.com;ivonestrada@gmail.com,nuguma@hotmail.com;adiguma@hotmail.com;ivonestrada@gmail.com</v>
          </cell>
          <cell r="I181" t="str">
            <v>Bolívar</v>
          </cell>
          <cell r="J181" t="str">
            <v>CARTAGENA DE INDIAS</v>
          </cell>
          <cell r="K181" t="str">
            <v>CARTAGENA</v>
          </cell>
          <cell r="L181" t="str">
            <v>Distrital de Cartagena</v>
          </cell>
        </row>
        <row r="182">
          <cell r="A182">
            <v>313001013333</v>
          </cell>
          <cell r="B182" t="str">
            <v>COLEGIO GIMNASIO FUTURO DE COLOMBIA</v>
          </cell>
          <cell r="C182" t="str">
            <v>BR PRADO CALLE SAN NICOLAS</v>
          </cell>
          <cell r="D182" t="str">
            <v>6692236</v>
          </cell>
          <cell r="E182" t="str">
            <v>3104217348</v>
          </cell>
          <cell r="F182" t="str">
            <v>Urbana</v>
          </cell>
          <cell r="G182" t="str">
            <v>No Oficial</v>
          </cell>
          <cell r="H182" t="str">
            <v>futurodecolombia@hotmail.com,futurodecolombia@hotmail.com;futurodecolombia@hotmail.com;futurodecolombia@hotmail.com,futurodecolombia@hotmail.com;futurodecolombia@hotmail.com;futurodecolombia@hotmail.com</v>
          </cell>
          <cell r="I182" t="str">
            <v>Bolívar</v>
          </cell>
          <cell r="J182" t="str">
            <v>CARTAGENA DE INDIAS</v>
          </cell>
          <cell r="K182" t="str">
            <v>CARTAGENA</v>
          </cell>
          <cell r="L182" t="str">
            <v>Distrital de Cartagena</v>
          </cell>
        </row>
        <row r="183">
          <cell r="A183">
            <v>313001013325</v>
          </cell>
          <cell r="B183" t="str">
            <v>COLEGIO ANDALUCIA ANDALUCIA EU</v>
          </cell>
          <cell r="C183" t="str">
            <v>BR ANDALUCIA CL GRANADA</v>
          </cell>
          <cell r="D183" t="str">
            <v>6629094</v>
          </cell>
          <cell r="F183" t="str">
            <v>Urbana</v>
          </cell>
          <cell r="G183" t="str">
            <v>No Oficial</v>
          </cell>
          <cell r="H183" t="str">
            <v>colandalucia@hotmail.com,colandalucia@hotmail.com;colandalucia@hotmail.com;colandalucia@hotmail.com,</v>
          </cell>
          <cell r="I183" t="str">
            <v>Bolívar</v>
          </cell>
          <cell r="J183" t="str">
            <v>CARTAGENA DE INDIAS</v>
          </cell>
          <cell r="K183" t="str">
            <v>CARTAGENA</v>
          </cell>
          <cell r="L183" t="str">
            <v>Distrital de Cartagena</v>
          </cell>
        </row>
        <row r="184">
          <cell r="A184">
            <v>313001013309</v>
          </cell>
          <cell r="B184" t="str">
            <v>INST EDUC MIS ESTIMULACIONES</v>
          </cell>
          <cell r="C184" t="str">
            <v>BR LA CAMPIÑA UR TRAV 47 NRO 2042</v>
          </cell>
          <cell r="D184" t="str">
            <v>6459545</v>
          </cell>
          <cell r="F184" t="str">
            <v>Urbana</v>
          </cell>
          <cell r="G184" t="str">
            <v>No Oficial</v>
          </cell>
          <cell r="H184" t="str">
            <v>institutomisestimulaciones@hotmail.com.co,institutomisestimulaciones@hotmail.com;institutomisestimulaciones@hotmail.com;institutomisestimulaciones@hotmail.com,institutomisestimulaciones@hotmail.com;institutomisestimulaciones@hotmail.com;institutomisestimulaciones@hotmail.com</v>
          </cell>
          <cell r="I184" t="str">
            <v>Bolívar</v>
          </cell>
          <cell r="J184" t="str">
            <v>CARTAGENA DE INDIAS</v>
          </cell>
          <cell r="K184" t="str">
            <v>CARTAGENA</v>
          </cell>
          <cell r="L184" t="str">
            <v>Distrital de Cartagena</v>
          </cell>
        </row>
        <row r="185">
          <cell r="A185">
            <v>313001013287</v>
          </cell>
          <cell r="B185" t="str">
            <v>INSTITUTO EDUCATIVO PILARES DE CARTAGENA</v>
          </cell>
          <cell r="C185" t="str">
            <v>BR ESCALLONVILLA CS 57 LT 20 AV CONSULADO</v>
          </cell>
          <cell r="D185" t="str">
            <v>6725669</v>
          </cell>
          <cell r="E185" t="str">
            <v>3146714175</v>
          </cell>
          <cell r="F185" t="str">
            <v>Urbana</v>
          </cell>
          <cell r="G185" t="str">
            <v>No Oficial</v>
          </cell>
          <cell r="H185" t="str">
            <v>pilaresdecartagena@hotmail.com,pilaresdecartagena@hotmail.com;pilaresdecartagena@hotmail.com;pilaresdecartagena@hotmail.com,pilaresdecartagena@hotmail.com;pilaresdecartagena@hotmail.com;pilaresdecartagena@hotmail.com</v>
          </cell>
          <cell r="I185" t="str">
            <v>Bolívar</v>
          </cell>
          <cell r="J185" t="str">
            <v>CARTAGENA DE INDIAS</v>
          </cell>
          <cell r="K185" t="str">
            <v>CARTAGENA</v>
          </cell>
          <cell r="L185" t="str">
            <v>Distrital de Cartagena</v>
          </cell>
        </row>
        <row r="186">
          <cell r="A186">
            <v>313001013279</v>
          </cell>
          <cell r="B186" t="str">
            <v>INSTITUTO SIGMUND FREUD SEDE PRINCIPAL</v>
          </cell>
          <cell r="C186" t="str">
            <v>BR LAS GAVIOTAS ET 2 MZ 29 LT 11</v>
          </cell>
          <cell r="D186" t="str">
            <v>6636969</v>
          </cell>
          <cell r="F186" t="str">
            <v>Urbana</v>
          </cell>
          <cell r="G186" t="str">
            <v>No Oficial</v>
          </cell>
          <cell r="H186" t="str">
            <v>instituto_sigmund_freud@hotmail.com,emitatafur@hotmail.com;emitatafur@hotmail.com;isfctg@gmail.com,emitatafur@hotmail.com;instituto_sigmund_freud@hotmail.com;coordinadoraacademicaisf2014@gmail.com</v>
          </cell>
          <cell r="I186" t="str">
            <v>Bolívar</v>
          </cell>
          <cell r="J186" t="str">
            <v>CARTAGENA DE INDIAS</v>
          </cell>
          <cell r="K186" t="str">
            <v>CARTAGENA</v>
          </cell>
          <cell r="L186" t="str">
            <v>Distrital de Cartagena</v>
          </cell>
        </row>
        <row r="187">
          <cell r="A187">
            <v>313001013261</v>
          </cell>
          <cell r="B187" t="str">
            <v>JARDIN INFANTIL JUEGOS Y RONDAS</v>
          </cell>
          <cell r="C187" t="str">
            <v>BR ZARAGOCILLA UR SAN LUIS</v>
          </cell>
          <cell r="D187" t="str">
            <v>6907816</v>
          </cell>
          <cell r="E187" t="str">
            <v>3104267583</v>
          </cell>
          <cell r="F187" t="str">
            <v>Urbana</v>
          </cell>
          <cell r="G187" t="str">
            <v>No Oficial</v>
          </cell>
          <cell r="H187" t="str">
            <v>inedumargothdelavega@gmail.com,inedumargothdelavega@gmail.com;dayroperezb@gmail.com;dayroperezb@gmail.com,inedumargothdelavega@gmail.com;inedumargothdelavega@gmail.com;inedumargothdelavega@gmail.com</v>
          </cell>
          <cell r="I187" t="str">
            <v>Bolívar</v>
          </cell>
          <cell r="J187" t="str">
            <v>CARTAGENA DE INDIAS</v>
          </cell>
          <cell r="K187" t="str">
            <v>CARTAGENA</v>
          </cell>
          <cell r="L187" t="str">
            <v>Distrital de Cartagena</v>
          </cell>
        </row>
        <row r="188">
          <cell r="A188">
            <v>313001013198</v>
          </cell>
          <cell r="B188" t="str">
            <v>INSTITUTO PAULO FREIRE</v>
          </cell>
          <cell r="C188" t="str">
            <v>CL 34 20 BIS D N 33 2 BR LO AMADOR</v>
          </cell>
          <cell r="D188" t="str">
            <v>6564268</v>
          </cell>
          <cell r="E188" t="str">
            <v>6813854</v>
          </cell>
          <cell r="F188" t="str">
            <v>Urbana</v>
          </cell>
          <cell r="G188" t="str">
            <v>No Oficial</v>
          </cell>
          <cell r="H188" t="str">
            <v>institutopaulofre@hotmail.com,taniamargarita111@hotmail.com;institutopaulofre@hotmail.com;jolimago@hotmail.com,taniamargarita111@hotmail.com;institutopaulofre@hotmail.com;taniamargarita111@hotmail.com</v>
          </cell>
          <cell r="I188" t="str">
            <v>Bolívar</v>
          </cell>
          <cell r="J188" t="str">
            <v>CARTAGENA DE INDIAS</v>
          </cell>
          <cell r="K188" t="str">
            <v>CARTAGENA</v>
          </cell>
          <cell r="L188" t="str">
            <v>Distrital de Cartagena</v>
          </cell>
        </row>
        <row r="189">
          <cell r="A189">
            <v>313001013163</v>
          </cell>
          <cell r="B189" t="str">
            <v>COLEGIO LA ENSEÑANZA  SEDE PRINCIPAL</v>
          </cell>
          <cell r="C189" t="str">
            <v>KR 19 26 94</v>
          </cell>
          <cell r="D189" t="str">
            <v>6604750</v>
          </cell>
          <cell r="E189" t="str">
            <v>6604688</v>
          </cell>
          <cell r="F189" t="str">
            <v>Urbana</v>
          </cell>
          <cell r="G189" t="str">
            <v>No Oficial</v>
          </cell>
          <cell r="H189" t="str">
            <v>rector@colegiolanuevaensenanza.com,rector@colegiolanuevaensenanza.com;rector@colegiolanuevaensenanza.com;rector@colegiolanuevaensenanza.com,rector@colegiolanuevaensenanza.com;rector@colegiolanuevaensenanza.com;rector@colegiolanuevaensenanza.com</v>
          </cell>
          <cell r="I189" t="str">
            <v>Bolívar</v>
          </cell>
          <cell r="J189" t="str">
            <v>CARTAGENA DE INDIAS</v>
          </cell>
          <cell r="K189" t="str">
            <v>CARTAGENA</v>
          </cell>
          <cell r="L189" t="str">
            <v>Distrital de Cartagena</v>
          </cell>
        </row>
        <row r="190">
          <cell r="A190">
            <v>313001013091</v>
          </cell>
          <cell r="B190" t="str">
            <v>COLEGIO SAN JOSE DE LOS CAMPANOS</v>
          </cell>
          <cell r="C190" t="str">
            <v>KR 101 101 37 7 BR SAN JOSE DE LOS CAMPANOS</v>
          </cell>
          <cell r="D190" t="str">
            <v>6909612</v>
          </cell>
          <cell r="F190" t="str">
            <v>Urbana</v>
          </cell>
          <cell r="G190" t="str">
            <v>No Oficial</v>
          </cell>
          <cell r="H190" t="str">
            <v>coolegioocolsanjose@outlook.com,coolegioocolsanjose@outlook.com;coolegioocolsanjose@outlook.com;coolegioocolsanjose@outlook.com,</v>
          </cell>
          <cell r="I190" t="str">
            <v>Bolívar</v>
          </cell>
          <cell r="J190" t="str">
            <v>CARTAGENA DE INDIAS</v>
          </cell>
          <cell r="K190" t="str">
            <v>CARTAGENA</v>
          </cell>
          <cell r="L190" t="str">
            <v>Distrital de Cartagena</v>
          </cell>
        </row>
        <row r="191">
          <cell r="A191">
            <v>313001012973</v>
          </cell>
          <cell r="B191" t="str">
            <v>COL CRISTIANO LUZ Y VERDAD</v>
          </cell>
          <cell r="C191" t="str">
            <v>BR SAN FRANCISCO UR PARAISO SEC CR34 CS 7826</v>
          </cell>
          <cell r="D191" t="str">
            <v>3008025573</v>
          </cell>
          <cell r="E191" t="str">
            <v>6661992</v>
          </cell>
          <cell r="F191" t="str">
            <v>Urbana</v>
          </cell>
          <cell r="G191" t="str">
            <v>No Oficial</v>
          </cell>
          <cell r="H191" t="str">
            <v>lourdesrojasc@yahoo.com,lourdesrojascastro@yahoo.com;lourdesrojascastro@yahoo.com;j.gonzalez1105@hotmail.com,lourdesrojasc@yahoo.com;lourdesrojasc@yahoo.com;j.gonzalez1105@hotmail.com</v>
          </cell>
          <cell r="I191" t="str">
            <v>Bolívar</v>
          </cell>
          <cell r="J191" t="str">
            <v>CARTAGENA DE INDIAS</v>
          </cell>
          <cell r="K191" t="str">
            <v>CARTAGENA</v>
          </cell>
          <cell r="L191" t="str">
            <v>Distrital de Cartagena</v>
          </cell>
        </row>
        <row r="192">
          <cell r="A192">
            <v>313001012957</v>
          </cell>
          <cell r="B192" t="str">
            <v>COL ALBORADA INF DE CHILE</v>
          </cell>
          <cell r="C192" t="str">
            <v>REPUBLICA DE CHILE MZ 48 LT 4 10</v>
          </cell>
          <cell r="D192" t="str">
            <v>6690888</v>
          </cell>
          <cell r="E192" t="str">
            <v>6621739</v>
          </cell>
          <cell r="F192" t="str">
            <v>Urbana</v>
          </cell>
          <cell r="G192" t="str">
            <v>No Oficial</v>
          </cell>
          <cell r="H192" t="str">
            <v>alboradacolegio@hotmail.com,,alboradacolegio@hotmail.com;alboradacolegio@hotmail.com;blancafranco78@hotmail.com</v>
          </cell>
          <cell r="I192" t="str">
            <v>Bolívar</v>
          </cell>
          <cell r="J192" t="str">
            <v>CARTAGENA DE INDIAS</v>
          </cell>
          <cell r="K192" t="str">
            <v>CARTAGENA</v>
          </cell>
          <cell r="L192" t="str">
            <v>Distrital de Cartagena</v>
          </cell>
        </row>
        <row r="193">
          <cell r="A193">
            <v>313001012931</v>
          </cell>
          <cell r="B193" t="str">
            <v>INSTITUTO LOS CORALES</v>
          </cell>
          <cell r="C193" t="str">
            <v>BR CORALES MZ N LT 5</v>
          </cell>
          <cell r="D193" t="str">
            <v>6673314</v>
          </cell>
          <cell r="E193" t="str">
            <v>3004241442</v>
          </cell>
          <cell r="F193" t="str">
            <v>Urbana</v>
          </cell>
          <cell r="G193" t="str">
            <v>No Oficial</v>
          </cell>
          <cell r="H193" t="str">
            <v>ilcorales@hotmail.com,ilcorales@hotmail.com;ilcorales@hotmail.com;angelicacabezaesquivia@hotmail.com,</v>
          </cell>
          <cell r="I193" t="str">
            <v>Bolívar</v>
          </cell>
          <cell r="J193" t="str">
            <v>CARTAGENA DE INDIAS</v>
          </cell>
          <cell r="K193" t="str">
            <v>CARTAGENA</v>
          </cell>
          <cell r="L193" t="str">
            <v>Distrital de Cartagena</v>
          </cell>
        </row>
        <row r="194">
          <cell r="A194">
            <v>313001012892</v>
          </cell>
          <cell r="B194" t="str">
            <v>CORP INST DOC DEL CARIBE</v>
          </cell>
          <cell r="C194" t="str">
            <v>CL 30 A 50 97 BR PIEDRA DE BOLIVAR</v>
          </cell>
          <cell r="D194" t="str">
            <v>6722701</v>
          </cell>
          <cell r="F194" t="str">
            <v>Urbana</v>
          </cell>
          <cell r="G194" t="str">
            <v>No Oficial</v>
          </cell>
          <cell r="H194" t="str">
            <v>idc146@yahoo.es,idc146@yahoo.es;idc146@yahoo.es;vecm2927@yahoo.es,arnoldbarriospaez@gmail.com;idc146@yahoo.es;vecm2927@yahoo.es</v>
          </cell>
          <cell r="I194" t="str">
            <v>Bolívar</v>
          </cell>
          <cell r="J194" t="str">
            <v>CARTAGENA DE INDIAS</v>
          </cell>
          <cell r="K194" t="str">
            <v>CARTAGENA</v>
          </cell>
          <cell r="L194" t="str">
            <v>Distrital de Cartagena</v>
          </cell>
        </row>
        <row r="195">
          <cell r="A195">
            <v>313001012876</v>
          </cell>
          <cell r="B195" t="str">
            <v>CORPORACIÓN EDUCATIVA INSTITUTO GUADALUPE</v>
          </cell>
          <cell r="C195" t="str">
            <v>BR BLAS DE LEZO ET 4 MZ 10S LT 15</v>
          </cell>
          <cell r="D195" t="str">
            <v>6431331</v>
          </cell>
          <cell r="F195" t="str">
            <v>Urbana</v>
          </cell>
          <cell r="G195" t="str">
            <v>No Oficial</v>
          </cell>
          <cell r="H195" t="str">
            <v>institutoguadalupe@hotmail.com,institutoguadalupe@hotmail.com;institutoguadalupe@hotmail.com;institutoguadalupe@hotmail.com,irinaguadalupebabilonia@hotmail.com;irinaguadalupebabilonia@hotmail.com;irinaguadalupebabilonia@hotmail.com</v>
          </cell>
          <cell r="I195" t="str">
            <v>Bolívar</v>
          </cell>
          <cell r="J195" t="str">
            <v>CARTAGENA DE INDIAS</v>
          </cell>
          <cell r="K195" t="str">
            <v>CARTAGENA</v>
          </cell>
          <cell r="L195" t="str">
            <v>Distrital de Cartagena</v>
          </cell>
        </row>
        <row r="196">
          <cell r="A196">
            <v>313001012868</v>
          </cell>
          <cell r="B196" t="str">
            <v>CORPORACION TECNICA INSTITUTO ROCHY</v>
          </cell>
          <cell r="C196" t="str">
            <v>BR DANIEL LEMAITRE SEC HERO LT 1912</v>
          </cell>
          <cell r="D196" t="str">
            <v>6582503</v>
          </cell>
          <cell r="E196" t="str">
            <v>6582503</v>
          </cell>
          <cell r="F196" t="str">
            <v>Urbana</v>
          </cell>
          <cell r="G196" t="str">
            <v>No Oficial</v>
          </cell>
          <cell r="H196" t="str">
            <v>corporrochy@hotmail.com,rochyrosa@hotmail.com;argeljhoselin@gmail.com;jcaba2001@hotmail.com,rosa-rochy@hotmail.com;argeljhoselin@gmail.com;jcaba2001@gmail.com</v>
          </cell>
          <cell r="I196" t="str">
            <v>Bolívar</v>
          </cell>
          <cell r="J196" t="str">
            <v>CARTAGENA DE INDIAS</v>
          </cell>
          <cell r="K196" t="str">
            <v>CARTAGENA</v>
          </cell>
          <cell r="L196" t="str">
            <v>Distrital de Cartagena</v>
          </cell>
        </row>
        <row r="197">
          <cell r="A197">
            <v>313001012841</v>
          </cell>
          <cell r="B197" t="str">
            <v>INSTITUTO INFANTIL PICARDIAS</v>
          </cell>
          <cell r="C197" t="str">
            <v>BR BLAS DE LEZO MZ 40 LT 3 ET 4</v>
          </cell>
          <cell r="D197" t="str">
            <v>6417207</v>
          </cell>
          <cell r="E197" t="str">
            <v>3012861300</v>
          </cell>
          <cell r="F197" t="str">
            <v>Urbana</v>
          </cell>
          <cell r="G197" t="str">
            <v>No Oficial</v>
          </cell>
          <cell r="H197" t="str">
            <v>institutoinfantilpicardias@hotmail.com,institutoinfantilpicardias@hotmail.com;institutoinfantilpicardias@hotmail.com;lemari77@hotmail.com,institutoinfantilpicardias@hotmail.com;institutoinfantilpicardias@hotmail.com;institutoinfantilpicadias@hotmail.com</v>
          </cell>
          <cell r="I197" t="str">
            <v>Bolívar</v>
          </cell>
          <cell r="J197" t="str">
            <v>CARTAGENA DE INDIAS</v>
          </cell>
          <cell r="K197" t="str">
            <v>CARTAGENA</v>
          </cell>
          <cell r="L197" t="str">
            <v>Distrital de Cartagena</v>
          </cell>
        </row>
        <row r="198">
          <cell r="A198">
            <v>313001012833</v>
          </cell>
          <cell r="B198" t="str">
            <v>INSTITUTO EDUCATIVO  PRINCIPE DE PAZ</v>
          </cell>
          <cell r="C198" t="str">
            <v>BR BLAS DE LEZO ET 4 MZ 36 LT 3</v>
          </cell>
          <cell r="D198" t="str">
            <v>6718287</v>
          </cell>
          <cell r="F198" t="str">
            <v>Urbana</v>
          </cell>
          <cell r="G198" t="str">
            <v>No Oficial</v>
          </cell>
          <cell r="H198" t="str">
            <v>principedepaz2007@hotmail.com,gildamariallamas@hotmail.com;principedepaz1995@hotmail.com;gildamariallamas@hotmail.com,gildamariallamas@hotmail.com;gildamariallama@hotmail.com;gildamariallamas@hotmail.com</v>
          </cell>
          <cell r="I198" t="str">
            <v>Bolívar</v>
          </cell>
          <cell r="J198" t="str">
            <v>CARTAGENA DE INDIAS</v>
          </cell>
          <cell r="K198" t="str">
            <v>CARTAGENA</v>
          </cell>
          <cell r="L198" t="str">
            <v>Distrital de Cartagena</v>
          </cell>
        </row>
        <row r="199">
          <cell r="A199">
            <v>313001012761</v>
          </cell>
          <cell r="B199" t="str">
            <v>CENTRO EDUCATIVO JARDIN INFANTIL LOS CHAVITOS</v>
          </cell>
          <cell r="C199" t="str">
            <v>BR LA ESPERANZA CS 3821 AC 30</v>
          </cell>
          <cell r="D199" t="str">
            <v>6447987</v>
          </cell>
          <cell r="E199" t="str">
            <v>6458108</v>
          </cell>
          <cell r="F199" t="str">
            <v>Urbana</v>
          </cell>
          <cell r="G199" t="str">
            <v>No Oficial</v>
          </cell>
          <cell r="H199" t="str">
            <v>los.chavitos@hotmail.com,los.chavitos@hotmail.com;los.chavitos@hotmail.com;noryhell7181@hotmail.com,LOS.CHAVITOS@HOTMAIL.COM;LOS.CHAVITOS@HOTMAIL.COM;NORYHELL7181@HOTMAIL.COM</v>
          </cell>
          <cell r="I199" t="str">
            <v>Bolívar</v>
          </cell>
          <cell r="J199" t="str">
            <v>CARTAGENA DE INDIAS</v>
          </cell>
          <cell r="K199" t="str">
            <v>CARTAGENA</v>
          </cell>
          <cell r="L199" t="str">
            <v>Distrital de Cartagena</v>
          </cell>
        </row>
        <row r="200">
          <cell r="A200">
            <v>313001012744</v>
          </cell>
          <cell r="B200" t="str">
            <v>INSTITUTO SKINNER</v>
          </cell>
          <cell r="C200" t="str">
            <v>VD LA BOQUILLA KRA 3 85 35</v>
          </cell>
          <cell r="D200" t="str">
            <v>3045772092</v>
          </cell>
          <cell r="F200" t="str">
            <v>Rural</v>
          </cell>
          <cell r="G200" t="str">
            <v>No Oficial</v>
          </cell>
          <cell r="H200" t="str">
            <v>institutoskinner@hotmail.com,institutoskinner@hotmail.com;institutoskinner@hotmail.com;institutoskinner@hotmail.com,institutoskinner@hotmail.com;institutoskinner@hotmail.com;rossimarca@hotmail.com</v>
          </cell>
          <cell r="I200" t="str">
            <v>Bolívar</v>
          </cell>
          <cell r="J200" t="str">
            <v>CARTAGENA DE INDIAS</v>
          </cell>
          <cell r="K200" t="str">
            <v>CARTAGENA</v>
          </cell>
          <cell r="L200" t="str">
            <v>Distrital de Cartagena</v>
          </cell>
        </row>
        <row r="201">
          <cell r="A201">
            <v>313001012701</v>
          </cell>
          <cell r="B201" t="str">
            <v>FUND INST ALEGRIA DE SABER</v>
          </cell>
          <cell r="C201" t="str">
            <v>BR NUEVO BOSQUE MZ 78 LT 5</v>
          </cell>
          <cell r="D201" t="str">
            <v>6467477</v>
          </cell>
          <cell r="F201" t="str">
            <v>Urbana</v>
          </cell>
          <cell r="G201" t="str">
            <v>No Oficial</v>
          </cell>
          <cell r="H201" t="str">
            <v>olma342@hotmail.com,olma342@hotmail.com;olma342@hotmail.com;olma342@hotmail.com,olma342@hotmail.com;olma342@hotmail.com;olma342@hotmail.com</v>
          </cell>
          <cell r="I201" t="str">
            <v>Bolívar</v>
          </cell>
          <cell r="J201" t="str">
            <v>CARTAGENA DE INDIAS</v>
          </cell>
          <cell r="K201" t="str">
            <v>CARTAGENA</v>
          </cell>
          <cell r="L201" t="str">
            <v>Distrital de Cartagena</v>
          </cell>
        </row>
        <row r="202">
          <cell r="A202">
            <v>313001012540</v>
          </cell>
          <cell r="B202" t="str">
            <v>CORPORACION  EDUCATIVA  INSTITUTO  BONSAY DE CARTAGENA</v>
          </cell>
          <cell r="C202" t="str">
            <v>BR SANTA MONICA KR 3 N 2 71</v>
          </cell>
          <cell r="D202" t="str">
            <v>6618491</v>
          </cell>
          <cell r="E202" t="str">
            <v>6618491</v>
          </cell>
          <cell r="F202" t="str">
            <v>Urbana</v>
          </cell>
          <cell r="G202" t="str">
            <v>No Oficial</v>
          </cell>
          <cell r="H202" t="str">
            <v>instituto.bonsay@gmail.com,jadela_72@hotmail.com;jadela_72@hotmail.com;elygonzalez1985@hotmail.com,instituto.bonsay@gmail.com;yadela_72@hotmail.com;yadela_72@hotmail.com</v>
          </cell>
          <cell r="I202" t="str">
            <v>Bolívar</v>
          </cell>
          <cell r="J202" t="str">
            <v>CARTAGENA DE INDIAS</v>
          </cell>
          <cell r="K202" t="str">
            <v>CARTAGENA</v>
          </cell>
          <cell r="L202" t="str">
            <v>Distrital de Cartagena</v>
          </cell>
        </row>
        <row r="203">
          <cell r="A203">
            <v>313001012515</v>
          </cell>
          <cell r="B203" t="str">
            <v>CORP EDUC  LA CONCEPCION</v>
          </cell>
          <cell r="C203" t="str">
            <v>BR LOS CORALES UR LOS CORALES</v>
          </cell>
          <cell r="D203" t="str">
            <v>6673449</v>
          </cell>
          <cell r="E203" t="str">
            <v>6430538</v>
          </cell>
          <cell r="F203" t="str">
            <v>Urbana</v>
          </cell>
          <cell r="G203" t="str">
            <v>No Oficial</v>
          </cell>
          <cell r="H203" t="str">
            <v>info@concepcioncartagena.com,info@colegiolaconcepcion.com.co;gloriaalvarez@colegiolaconcepcion.com.co;yasmindiazperez@colegiolaconcepcion.com.co,info@concepcioncartagena.com;info@concepcioncartagena.com;jaquelinahumada@concepcioncartagena.com</v>
          </cell>
          <cell r="I203" t="str">
            <v>Bolívar</v>
          </cell>
          <cell r="J203" t="str">
            <v>CARTAGENA DE INDIAS</v>
          </cell>
          <cell r="K203" t="str">
            <v>CARTAGENA</v>
          </cell>
          <cell r="L203" t="str">
            <v>Distrital de Cartagena</v>
          </cell>
        </row>
        <row r="204">
          <cell r="A204">
            <v>313001012353</v>
          </cell>
          <cell r="B204" t="str">
            <v>INST JESUS DE LA DIVINA MISERICORDIA</v>
          </cell>
          <cell r="C204" t="str">
            <v>BR SOCORRO UR PLAN 554</v>
          </cell>
          <cell r="D204" t="str">
            <v>3126139523</v>
          </cell>
          <cell r="E204" t="str">
            <v>6631929</v>
          </cell>
          <cell r="F204" t="str">
            <v>Urbana</v>
          </cell>
          <cell r="G204" t="str">
            <v>No Oficial</v>
          </cell>
          <cell r="H204" t="str">
            <v>ijdivmis@hotmail.com,ijdivmis@hotmail.com;ijdivmis@hotmail.com;aquilesdonado290@hotmail.com,ijdivmis@hotmail.com;ijdivmis@hotmail.com;aquilesdonado290@hotmail.com</v>
          </cell>
          <cell r="I204" t="str">
            <v>Bolívar</v>
          </cell>
          <cell r="J204" t="str">
            <v>CARTAGENA DE INDIAS</v>
          </cell>
          <cell r="K204" t="str">
            <v>CARTAGENA</v>
          </cell>
          <cell r="L204" t="str">
            <v>Distrital de Cartagena</v>
          </cell>
        </row>
        <row r="205">
          <cell r="A205">
            <v>313001012281</v>
          </cell>
          <cell r="B205" t="str">
            <v>COLEGIO SANTO TOMAS DE AQUINO</v>
          </cell>
          <cell r="C205" t="str">
            <v>BR SANTA MONICA</v>
          </cell>
          <cell r="D205" t="str">
            <v>6617393</v>
          </cell>
          <cell r="E205" t="str">
            <v>6617418</v>
          </cell>
          <cell r="F205" t="str">
            <v>Urbana</v>
          </cell>
          <cell r="G205" t="str">
            <v>No Oficial</v>
          </cell>
          <cell r="H205" t="str">
            <v>santotomasaquino_1@hotmail.com,colsantotomasdeaquino1@gmail.com;dazarante@hotmail.com;milenasofiahernandez@hotmail.com,santotomas_1@hotmail.com;dazarante@hotmail.com;milenasofiahernandez@hotmail.com</v>
          </cell>
          <cell r="I205" t="str">
            <v>Bolívar</v>
          </cell>
          <cell r="J205" t="str">
            <v>CARTAGENA DE INDIAS</v>
          </cell>
          <cell r="K205" t="str">
            <v>CARTAGENA</v>
          </cell>
          <cell r="L205" t="str">
            <v>Distrital de Cartagena</v>
          </cell>
        </row>
        <row r="206">
          <cell r="A206">
            <v>313001012264</v>
          </cell>
          <cell r="B206" t="str">
            <v>CORP COL LA SABIDURIA</v>
          </cell>
          <cell r="C206" t="str">
            <v>CL 15 81 B 08 BR SAN FERNANDO</v>
          </cell>
          <cell r="D206" t="str">
            <v>6619463</v>
          </cell>
          <cell r="F206" t="str">
            <v>Urbana</v>
          </cell>
          <cell r="G206" t="str">
            <v>No Oficial</v>
          </cell>
          <cell r="H206" t="str">
            <v>colegio_lasabiduria@hotmail.com,colegio_lasabiduria@hotmail.com;colegio_lasabiduria@hotmail.com;colegio_lasabiduria@hotmail.com,colegio_lasabiduria@hotmail.com;colegio_lasabiduria@hotmail.com;colegio_lasabiduria@hotmail.com</v>
          </cell>
          <cell r="I206" t="str">
            <v>Bolívar</v>
          </cell>
          <cell r="J206" t="str">
            <v>CARTAGENA DE INDIAS</v>
          </cell>
          <cell r="K206" t="str">
            <v>CARTAGENA</v>
          </cell>
          <cell r="L206" t="str">
            <v>Distrital de Cartagena</v>
          </cell>
        </row>
        <row r="207">
          <cell r="A207">
            <v>313001009450</v>
          </cell>
          <cell r="B207" t="str">
            <v>GUARDERIA Y JARDIN INFANTIL REFUGIO NAVAL</v>
          </cell>
          <cell r="C207" t="str">
            <v>BR BOCAGRANDE UR PREDIOS DE LA BASE NAVAL</v>
          </cell>
          <cell r="D207" t="str">
            <v>3008429812</v>
          </cell>
          <cell r="E207" t="str">
            <v>6436496</v>
          </cell>
          <cell r="F207" t="str">
            <v>Urbana</v>
          </cell>
          <cell r="G207" t="str">
            <v>No Oficial</v>
          </cell>
          <cell r="H207" t="str">
            <v>refugionaval@gmail.com,sereno600@gmail.com;accionsocialnavalcartagena@gmail.com;jennifer.vahos@gmail.com,</v>
          </cell>
          <cell r="I207" t="str">
            <v>Bolívar</v>
          </cell>
          <cell r="J207" t="str">
            <v>CARTAGENA DE INDIAS</v>
          </cell>
          <cell r="K207" t="str">
            <v>CARTAGENA</v>
          </cell>
          <cell r="L207" t="str">
            <v>Distrital de Cartagena</v>
          </cell>
        </row>
        <row r="208">
          <cell r="A208">
            <v>313001009417</v>
          </cell>
          <cell r="B208" t="str">
            <v>CORP LIC CRISTOBAL COLON</v>
          </cell>
          <cell r="C208" t="str">
            <v>BR LAS PALMERAS MZ 36 LT 16</v>
          </cell>
          <cell r="D208" t="str">
            <v>6612354</v>
          </cell>
          <cell r="F208" t="str">
            <v>Urbana</v>
          </cell>
          <cell r="G208" t="str">
            <v>No Oficial</v>
          </cell>
          <cell r="H208" t="str">
            <v>lic_cristo_colon@hotmail.com,,</v>
          </cell>
          <cell r="I208" t="str">
            <v>Bolívar</v>
          </cell>
          <cell r="J208" t="str">
            <v>CARTAGENA DE INDIAS</v>
          </cell>
          <cell r="K208" t="str">
            <v>CARTAGENA</v>
          </cell>
          <cell r="L208" t="str">
            <v>Distrital de Cartagena</v>
          </cell>
        </row>
        <row r="209">
          <cell r="A209">
            <v>313001009361</v>
          </cell>
          <cell r="B209" t="str">
            <v>COL MODELO DE LA COSTA</v>
          </cell>
          <cell r="C209" t="str">
            <v>AV SANTANDER 41 154 BR EL CABRERO</v>
          </cell>
          <cell r="D209" t="str">
            <v>6602382</v>
          </cell>
          <cell r="E209" t="str">
            <v>6644861</v>
          </cell>
          <cell r="F209" t="str">
            <v>Urbana</v>
          </cell>
          <cell r="G209" t="str">
            <v>No Oficial</v>
          </cell>
          <cell r="H209" t="str">
            <v>imares419@hotmail.com,imares419@hotmail.com;imares419@hotmail.com;imares419@hotmail.com,imares419@hotmail.com;imares419@hotmail.com;tusasesoriasdm@gmail.com</v>
          </cell>
          <cell r="I209" t="str">
            <v>Bolívar</v>
          </cell>
          <cell r="J209" t="str">
            <v>CARTAGENA DE INDIAS</v>
          </cell>
          <cell r="K209" t="str">
            <v>CARTAGENA</v>
          </cell>
          <cell r="L209" t="str">
            <v>Distrital de Cartagena</v>
          </cell>
        </row>
        <row r="210">
          <cell r="A210">
            <v>313001009328</v>
          </cell>
          <cell r="B210" t="str">
            <v>CORPORACION GIMNASIO MODERNO DE CARTAGENA</v>
          </cell>
          <cell r="C210" t="str">
            <v>BR PIE DE LA POPA UR CALLE 29D 20A83</v>
          </cell>
          <cell r="D210" t="str">
            <v>6538028</v>
          </cell>
          <cell r="E210" t="str">
            <v>6436465</v>
          </cell>
          <cell r="F210" t="str">
            <v>Urbana</v>
          </cell>
          <cell r="G210" t="str">
            <v>No Oficial</v>
          </cell>
          <cell r="H210" t="str">
            <v>info@gimdecar.edu.co,rectoria@gimdecar.edu.co;rectoria@gimdecar.edu.co;info@gimdecar.edu.co,rectoria@gimdecar.edu.co;info@gimdecar.edu.co;secretaria.academica@gimdecar.edu.co</v>
          </cell>
          <cell r="I210" t="str">
            <v>Bolívar</v>
          </cell>
          <cell r="J210" t="str">
            <v>CARTAGENA DE INDIAS</v>
          </cell>
          <cell r="K210" t="str">
            <v>CARTAGENA</v>
          </cell>
          <cell r="L210" t="str">
            <v>Distrital de Cartagena</v>
          </cell>
        </row>
        <row r="211">
          <cell r="A211">
            <v>313001009263</v>
          </cell>
          <cell r="B211" t="str">
            <v>INSTITUTO CRISTIANO REMY</v>
          </cell>
          <cell r="C211" t="str">
            <v>BR NUEVO BOSQUE TR48 D30 29E62</v>
          </cell>
          <cell r="D211" t="str">
            <v>6775983</v>
          </cell>
          <cell r="F211" t="str">
            <v>Urbana</v>
          </cell>
          <cell r="G211" t="str">
            <v>No Oficial</v>
          </cell>
          <cell r="H211" t="str">
            <v>martamarimonr@hotmail.com,martamarimonr@hotmail.com;martamarimonr@hotmail.com;martamarimonr@hotmail.com,martamarimonr@hotmail.com;martamarimonr@hotmail.com;martamarimonr@hotmail.com</v>
          </cell>
          <cell r="I211" t="str">
            <v>Bolívar</v>
          </cell>
          <cell r="J211" t="str">
            <v>CARTAGENA DE INDIAS</v>
          </cell>
          <cell r="K211" t="str">
            <v>CARTAGENA</v>
          </cell>
          <cell r="L211" t="str">
            <v>Distrital de Cartagena</v>
          </cell>
        </row>
        <row r="212">
          <cell r="A212">
            <v>313001009247</v>
          </cell>
          <cell r="B212" t="str">
            <v>COL ROBIN HOOD</v>
          </cell>
          <cell r="C212" t="str">
            <v>BR CAMINO DEL MEDIO</v>
          </cell>
          <cell r="D212" t="str">
            <v>6622514</v>
          </cell>
          <cell r="F212" t="str">
            <v>Urbana</v>
          </cell>
          <cell r="G212" t="str">
            <v>No Oficial</v>
          </cell>
          <cell r="H212" t="str">
            <v>colrobinhood@hotmail.com,COLROBINHOOD@HOTMAIL.COM;COLROBINHOOD@HOTMAIL.COM;SA_ALFARO21@HOTMAIL.COM,colrobinhood@hotmail.com;colrobinhood@hotmail.com;amnawo11@gmail.com</v>
          </cell>
          <cell r="I212" t="str">
            <v>Bolívar</v>
          </cell>
          <cell r="J212" t="str">
            <v>CARTAGENA DE INDIAS</v>
          </cell>
          <cell r="K212" t="str">
            <v>CARTAGENA</v>
          </cell>
          <cell r="L212" t="str">
            <v>Distrital de Cartagena</v>
          </cell>
        </row>
        <row r="213">
          <cell r="A213">
            <v>313001009204</v>
          </cell>
          <cell r="B213" t="str">
            <v>INSTITUTO INTEGRAL NUEVA COLOMBIA</v>
          </cell>
          <cell r="C213" t="str">
            <v>BR LA MARIA UR CALLE 30 34</v>
          </cell>
          <cell r="D213" t="str">
            <v>6693091</v>
          </cell>
          <cell r="E213" t="str">
            <v>3013916294</v>
          </cell>
          <cell r="F213" t="str">
            <v>Urbana</v>
          </cell>
          <cell r="G213" t="str">
            <v>No Oficial</v>
          </cell>
          <cell r="H213" t="str">
            <v>integralnuevacolombia@yahoo.es,integralnuevacolombia@yahoo.es;integralnuevacolombia@yahoo.es;dayroperezb@gmail.com,integralnuevacolombia@yahoo.es;integralnuevacolombia@yahoo.es;integralnuevacolombia@yahoo.es</v>
          </cell>
          <cell r="I213" t="str">
            <v>Bolívar</v>
          </cell>
          <cell r="J213" t="str">
            <v>CARTAGENA DE INDIAS</v>
          </cell>
          <cell r="K213" t="str">
            <v>CARTAGENA</v>
          </cell>
          <cell r="L213" t="str">
            <v>Distrital de Cartagena</v>
          </cell>
        </row>
        <row r="214">
          <cell r="A214">
            <v>313001009174</v>
          </cell>
          <cell r="B214" t="str">
            <v>INSTITUTO CRISTO CENTRICO DEL CARBE</v>
          </cell>
          <cell r="C214" t="str">
            <v>BR AMBERES CL BOLIVAR</v>
          </cell>
          <cell r="D214" t="str">
            <v>6740358</v>
          </cell>
          <cell r="F214" t="str">
            <v>Urbana</v>
          </cell>
          <cell r="G214" t="str">
            <v>No Oficial</v>
          </cell>
          <cell r="H214" t="str">
            <v>cielorebolledo@hotmail.com,cielorebolledo@hotmail.com;cielorebolledo@hotmail.com;mesare2008@hotmail.com,cieloreboledo@hotmail.com;cielorebolleldo@hotmail.com;mesare2008@hotmail.com</v>
          </cell>
          <cell r="I214" t="str">
            <v>Bolívar</v>
          </cell>
          <cell r="J214" t="str">
            <v>CARTAGENA DE INDIAS</v>
          </cell>
          <cell r="K214" t="str">
            <v>CARTAGENA</v>
          </cell>
          <cell r="L214" t="str">
            <v>Distrital de Cartagena</v>
          </cell>
        </row>
        <row r="215">
          <cell r="A215">
            <v>313001009085</v>
          </cell>
          <cell r="B215" t="str">
            <v>CORP EDUC LIC CARTAGENA</v>
          </cell>
          <cell r="C215" t="str">
            <v>AMBERES 1ER CALLEJON 4052 ESQ</v>
          </cell>
          <cell r="D215" t="str">
            <v>6431338</v>
          </cell>
          <cell r="F215" t="str">
            <v>Urbana</v>
          </cell>
          <cell r="G215" t="str">
            <v>No Oficial</v>
          </cell>
          <cell r="H215" t="str">
            <v>herfaynne87@hotmail.com,,</v>
          </cell>
          <cell r="I215" t="str">
            <v>Bolívar</v>
          </cell>
          <cell r="J215" t="str">
            <v>CARTAGENA DE INDIAS</v>
          </cell>
          <cell r="K215" t="str">
            <v>CARTAGENA</v>
          </cell>
          <cell r="L215" t="str">
            <v>Distrital de Cartagena</v>
          </cell>
        </row>
        <row r="216">
          <cell r="A216">
            <v>313001009034</v>
          </cell>
          <cell r="B216" t="str">
            <v>GUARDERIA JARDIN INFANTIL  LA HORMIGUITA</v>
          </cell>
          <cell r="C216" t="str">
            <v>BR SANTA CLARA UR URBANIZACION MZ T CS 30 LT 30</v>
          </cell>
          <cell r="D216" t="str">
            <v>6674065</v>
          </cell>
          <cell r="F216" t="str">
            <v>Urbana</v>
          </cell>
          <cell r="G216" t="str">
            <v>No Oficial</v>
          </cell>
          <cell r="H216" t="str">
            <v>irinaparicio1963@hotmail.com,irinaparicio1963@hotmail.com;irinaparicio1963@hotmail.com;irinaparicio1963@hotmail.com,irinaparicio1963@hotmail.com;irinaparicio1963@hotmail.com;irinaparicio1963@hotmail.com</v>
          </cell>
          <cell r="I216" t="str">
            <v>Bolívar</v>
          </cell>
          <cell r="J216" t="str">
            <v>CARTAGENA DE INDIAS</v>
          </cell>
          <cell r="K216" t="str">
            <v>CARTAGENA</v>
          </cell>
          <cell r="L216" t="str">
            <v>Distrital de Cartagena</v>
          </cell>
        </row>
        <row r="217">
          <cell r="A217">
            <v>313001008984</v>
          </cell>
          <cell r="B217" t="str">
            <v>INST EDUC IVAN ILLICH</v>
          </cell>
          <cell r="C217" t="str">
            <v>BR PASEO BOLIVAR UR CALLE 50 CS 1867</v>
          </cell>
          <cell r="D217" t="str">
            <v>6563243</v>
          </cell>
          <cell r="F217" t="str">
            <v>Urbana</v>
          </cell>
          <cell r="G217" t="str">
            <v>No Oficial</v>
          </cell>
          <cell r="H217" t="str">
            <v>dasanar410@hotmail.com,nemoba226@hotmail.com;nemoba226@hotmail.com;dasanar410@hotmail.com,nemoba226@hotmail.com;nemoba226@hotmail.com;dasanar410@hotmail.com</v>
          </cell>
          <cell r="I217" t="str">
            <v>Bolívar</v>
          </cell>
          <cell r="J217" t="str">
            <v>CARTAGENA DE INDIAS</v>
          </cell>
          <cell r="K217" t="str">
            <v>CARTAGENA</v>
          </cell>
          <cell r="L217" t="str">
            <v>Distrital de Cartagena</v>
          </cell>
        </row>
        <row r="218">
          <cell r="A218">
            <v>313001008941</v>
          </cell>
          <cell r="B218" t="str">
            <v>CENT EDUC DE NIVELACION CEN</v>
          </cell>
          <cell r="C218" t="str">
            <v>DG 31N 83 128 BR TERNERA</v>
          </cell>
          <cell r="D218" t="str">
            <v>6539620</v>
          </cell>
          <cell r="E218" t="str">
            <v>6539620</v>
          </cell>
          <cell r="F218" t="str">
            <v>Urbana</v>
          </cell>
          <cell r="G218" t="str">
            <v>No Oficial</v>
          </cell>
          <cell r="H218" t="str">
            <v>cen.cartagena@hotmail.com,cen.cartagena@hotmail.com;nellyeperez@hotmail.com;laprofe_ramos@hotmail.com,cen.cartagena@hotmail.com;cen.cartagena@hotmail.com;ellesedgar@hotmail.com</v>
          </cell>
          <cell r="I218" t="str">
            <v>Bolívar</v>
          </cell>
          <cell r="J218" t="str">
            <v>CARTAGENA DE INDIAS</v>
          </cell>
          <cell r="K218" t="str">
            <v>CARTAGENA</v>
          </cell>
          <cell r="L218" t="str">
            <v>Distrital de Cartagena</v>
          </cell>
        </row>
        <row r="219">
          <cell r="A219">
            <v>313001008933</v>
          </cell>
          <cell r="B219" t="str">
            <v>INSTITUTO COLOMBO HOLANDES</v>
          </cell>
          <cell r="C219" t="str">
            <v>BR PROVIDENCIA MZ 71 LT 83 DG 32</v>
          </cell>
          <cell r="D219" t="str">
            <v>6616863</v>
          </cell>
          <cell r="F219" t="str">
            <v>Urbana</v>
          </cell>
          <cell r="G219" t="str">
            <v>No Oficial</v>
          </cell>
          <cell r="H219" t="str">
            <v>incohol@hotmail.com,incohol@homail.com;incohol@hotmail.com;incohol@hotmail.com,colomboholandes0893@hotmail.com;colomboholandes0893@hotmail.com;ameliadelasaguas@hotmail.com</v>
          </cell>
          <cell r="I219" t="str">
            <v>Bolívar</v>
          </cell>
          <cell r="J219" t="str">
            <v>CARTAGENA DE INDIAS</v>
          </cell>
          <cell r="K219" t="str">
            <v>CARTAGENA</v>
          </cell>
          <cell r="L219" t="str">
            <v>Distrital de Cartagena</v>
          </cell>
        </row>
        <row r="220">
          <cell r="A220">
            <v>313001008879</v>
          </cell>
          <cell r="B220" t="str">
            <v>CORPORACION INSTITUTO PESTALOZZI</v>
          </cell>
          <cell r="C220" t="str">
            <v>BR LAS GAVIOTAS ET 2 MZ 22 LT 25</v>
          </cell>
          <cell r="D220" t="str">
            <v>6614552</v>
          </cell>
          <cell r="E220" t="str">
            <v>6614552</v>
          </cell>
          <cell r="F220" t="str">
            <v>Urbana</v>
          </cell>
          <cell r="G220" t="str">
            <v>No Oficial</v>
          </cell>
          <cell r="H220" t="str">
            <v>instpestalozzi@yahoo.es,instpestalozzi@yahoo.es;sanjuangename@hotmail.com;contapestalozzi@hotmail.com,instpestalozzi@yahoo.es;contapestalozzi@hotmail.com;contapestalozzi@hotmail.com</v>
          </cell>
          <cell r="I220" t="str">
            <v>Bolívar</v>
          </cell>
          <cell r="J220" t="str">
            <v>CARTAGENA DE INDIAS</v>
          </cell>
          <cell r="K220" t="str">
            <v>CARTAGENA</v>
          </cell>
          <cell r="L220" t="str">
            <v>Distrital de Cartagena</v>
          </cell>
        </row>
        <row r="221">
          <cell r="A221">
            <v>313001008771</v>
          </cell>
          <cell r="B221" t="str">
            <v>COL GIMN MOMPIANO</v>
          </cell>
          <cell r="C221" t="str">
            <v>BR ANILLO VIAL UR CIELO MAR</v>
          </cell>
          <cell r="D221" t="str">
            <v>6567340</v>
          </cell>
          <cell r="E221" t="str">
            <v>6567341</v>
          </cell>
          <cell r="F221" t="str">
            <v>Urbana</v>
          </cell>
          <cell r="G221" t="str">
            <v>No Oficial</v>
          </cell>
          <cell r="H221" t="str">
            <v>gimnasiomompiano@hotmail.com,rector@mompiano.edu.co;avegadetinoco@gmail.com;edyzarate@gmail.com,haroldsummer@gmail.com;avegadetinoco@gmail.com;avegadetinoco@gmail.com</v>
          </cell>
          <cell r="I221" t="str">
            <v>Bolívar</v>
          </cell>
          <cell r="J221" t="str">
            <v>CARTAGENA DE INDIAS</v>
          </cell>
          <cell r="K221" t="str">
            <v>CARTAGENA</v>
          </cell>
          <cell r="L221" t="str">
            <v>Distrital de Cartagena</v>
          </cell>
        </row>
        <row r="222">
          <cell r="A222">
            <v>313001008739</v>
          </cell>
          <cell r="B222" t="str">
            <v>INSTITUTO FERNANDA BELLO</v>
          </cell>
          <cell r="C222" t="str">
            <v>BR 7 AGOSTO CS</v>
          </cell>
          <cell r="D222" t="str">
            <v>3045836890</v>
          </cell>
          <cell r="F222" t="str">
            <v>Urbana</v>
          </cell>
          <cell r="G222" t="str">
            <v>No Oficial</v>
          </cell>
          <cell r="H222" t="str">
            <v>fernanda_edu@hotmail.com,margonmor@hotmail.es;hegocar@hotmail.es;margonmor@hotmail.es,margonmor@hotmail.es;hegocar@hotmail.es;margonmor@hotmail.es</v>
          </cell>
          <cell r="I222" t="str">
            <v>Bolívar</v>
          </cell>
          <cell r="J222" t="str">
            <v>CARTAGENA DE INDIAS</v>
          </cell>
          <cell r="K222" t="str">
            <v>CARTAGENA</v>
          </cell>
          <cell r="L222" t="str">
            <v>Distrital de Cartagena</v>
          </cell>
        </row>
        <row r="223">
          <cell r="A223">
            <v>313001008674</v>
          </cell>
          <cell r="B223" t="str">
            <v>FUNDACION  INSTITUTO EDUCATIVO  JAIVEL</v>
          </cell>
          <cell r="C223" t="str">
            <v>BR OLAYA HERRERA</v>
          </cell>
          <cell r="D223" t="str">
            <v>6765315</v>
          </cell>
          <cell r="F223" t="str">
            <v>Urbana</v>
          </cell>
          <cell r="G223" t="str">
            <v>No Oficial</v>
          </cell>
          <cell r="H223" t="str">
            <v>rjaimesv2810@hotmail.com,rjaimesv281@hotmail.com;rjaimesv281@hotmail.com;rjaimesv281@hotmail.com,rjaimesv2810@hotmail.com;rjaimesv2810@hotmail.com;rjaimesv2810@hotmail.com</v>
          </cell>
          <cell r="I223" t="str">
            <v>Bolívar</v>
          </cell>
          <cell r="J223" t="str">
            <v>CARTAGENA DE INDIAS</v>
          </cell>
          <cell r="K223" t="str">
            <v>CARTAGENA</v>
          </cell>
          <cell r="L223" t="str">
            <v>Distrital de Cartagena</v>
          </cell>
        </row>
        <row r="224">
          <cell r="A224">
            <v>313001008585</v>
          </cell>
          <cell r="B224" t="str">
            <v>INSTITUTO JEAN ITARD</v>
          </cell>
          <cell r="C224" t="str">
            <v>BR SOCORRO UR LOS JARDINES ET 2 MZ B LT 1</v>
          </cell>
          <cell r="D224" t="str">
            <v>6813279</v>
          </cell>
          <cell r="F224" t="str">
            <v>Urbana</v>
          </cell>
          <cell r="G224" t="str">
            <v>No Oficial</v>
          </cell>
          <cell r="H224" t="str">
            <v>vivi67@hotmail.es,vivi67@hotmail.es;vivi67@hotmail.es;vivi67@hotmail.es,vivi67@hotmail.es;vivi67@hotmail.es;vivi67@hotmail.es</v>
          </cell>
          <cell r="I224" t="str">
            <v>Bolívar</v>
          </cell>
          <cell r="J224" t="str">
            <v>CARTAGENA DE INDIAS</v>
          </cell>
          <cell r="K224" t="str">
            <v>CARTAGENA</v>
          </cell>
          <cell r="L224" t="str">
            <v>Distrital de Cartagena</v>
          </cell>
        </row>
        <row r="225">
          <cell r="A225">
            <v>313001008569</v>
          </cell>
          <cell r="B225" t="str">
            <v>IE  JUAN JOSE NIETO  SEDE  EL EDUCADOR</v>
          </cell>
          <cell r="C225" t="str">
            <v>BR EL EDUCADOR CS</v>
          </cell>
          <cell r="D225" t="str">
            <v>6617766</v>
          </cell>
          <cell r="F225" t="str">
            <v>Urbana</v>
          </cell>
          <cell r="G225" t="str">
            <v>Oficial</v>
          </cell>
          <cell r="H225" t="str">
            <v>iejuanjosenieto@hotmail.com,bacevedo1107@hotmail.com;bacevedo1107@hotmail.com;linac1014@gmail.com,bacevedo1107@hotmail.com;bacevedo1107@hotmail.com;linac1014@gmail.com</v>
          </cell>
          <cell r="I225" t="str">
            <v>Bolívar</v>
          </cell>
          <cell r="J225" t="str">
            <v>CARTAGENA DE INDIAS</v>
          </cell>
          <cell r="K225" t="str">
            <v>CARTAGENA</v>
          </cell>
          <cell r="L225" t="str">
            <v>Distrital de Cartagena</v>
          </cell>
        </row>
        <row r="226">
          <cell r="A226">
            <v>313001008542</v>
          </cell>
          <cell r="B226" t="str">
            <v>INSTITUTO JORGE LUIS BORGES</v>
          </cell>
          <cell r="C226" t="str">
            <v>BR BLAS DE LEZO ET 3 MZ 5 LT 3</v>
          </cell>
          <cell r="D226" t="str">
            <v>6615713</v>
          </cell>
          <cell r="E226" t="str">
            <v>3017195089</v>
          </cell>
          <cell r="F226" t="str">
            <v>Urbana</v>
          </cell>
          <cell r="G226" t="str">
            <v>No Oficial</v>
          </cell>
          <cell r="H226" t="str">
            <v>institutojorgeluisborges@gmail.com,gio_fabry@hotmail.com;institutojorgeluisborges@gmail.com;institutojorgeluisborges@gmail.com,</v>
          </cell>
          <cell r="I226" t="str">
            <v>Bolívar</v>
          </cell>
          <cell r="J226" t="str">
            <v>CARTAGENA DE INDIAS</v>
          </cell>
          <cell r="K226" t="str">
            <v>CARTAGENA</v>
          </cell>
          <cell r="L226" t="str">
            <v>Distrital de Cartagena</v>
          </cell>
        </row>
        <row r="227">
          <cell r="A227">
            <v>313001008534</v>
          </cell>
          <cell r="B227" t="str">
            <v>INST MODERNO EL CARMEN</v>
          </cell>
          <cell r="C227" t="str">
            <v>BR LAS GAVIOTAS UR LAS GAVIOTAS ET 2 MZ 19 LT 3</v>
          </cell>
          <cell r="D227" t="str">
            <v>6714140</v>
          </cell>
          <cell r="F227" t="str">
            <v>Urbana</v>
          </cell>
          <cell r="G227" t="str">
            <v>No Oficial</v>
          </cell>
          <cell r="H227" t="str">
            <v>insmodernodelcarmen@hotmail.com,insmodernoelcarmen@hotmail.com;insmodernoelcarmen@hotmail.com;lerwis0616@hotmail.com,teobaldortiz@hotmail.com;teobaldortiz@hotmail.com;ericaortiz11@hotmail.com</v>
          </cell>
          <cell r="I227" t="str">
            <v>Bolívar</v>
          </cell>
          <cell r="J227" t="str">
            <v>CARTAGENA DE INDIAS</v>
          </cell>
          <cell r="K227" t="str">
            <v>CARTAGENA</v>
          </cell>
          <cell r="L227" t="str">
            <v>Distrital de Cartagena</v>
          </cell>
        </row>
        <row r="228">
          <cell r="A228">
            <v>313001008526</v>
          </cell>
          <cell r="B228" t="str">
            <v>INST SAN ISIDRO LABRADOR</v>
          </cell>
          <cell r="C228" t="str">
            <v>BR BOSQUE UR SECTOR SAN ISIDRO MZ CALL</v>
          </cell>
          <cell r="D228" t="str">
            <v>6621029</v>
          </cell>
          <cell r="E228" t="str">
            <v>6742244</v>
          </cell>
          <cell r="F228" t="str">
            <v>Urbana</v>
          </cell>
          <cell r="G228" t="str">
            <v>No Oficial</v>
          </cell>
          <cell r="H228" t="str">
            <v>educativosanisidro@hotmail.com,eductivosanisidro@hotmail.com;eductivosanisidro@hotmail.com;eductivosanisidro@hotmail.com,educativosanisidro@hotmail.com;educativosanisidro@hotmail.com;educativosanisidro@hotmail.com</v>
          </cell>
          <cell r="I228" t="str">
            <v>Bolívar</v>
          </cell>
          <cell r="J228" t="str">
            <v>CARTAGENA DE INDIAS</v>
          </cell>
          <cell r="K228" t="str">
            <v>CARTAGENA</v>
          </cell>
          <cell r="L228" t="str">
            <v>Distrital de Cartagena</v>
          </cell>
        </row>
        <row r="229">
          <cell r="A229">
            <v>313001008518</v>
          </cell>
          <cell r="B229" t="str">
            <v>CORPORACION EDUCATIVA  MADDOX</v>
          </cell>
          <cell r="C229" t="str">
            <v>BR LOS ALPES UR TRANV 71 B CS 31F LT 21</v>
          </cell>
          <cell r="D229" t="str">
            <v>6928637</v>
          </cell>
          <cell r="F229" t="str">
            <v>Urbana</v>
          </cell>
          <cell r="G229" t="str">
            <v>No Oficial</v>
          </cell>
          <cell r="H229" t="str">
            <v>corpmadoxx@hotmail.com,corpmadoxx@hotmail.com;corpmadoxx@hotmail.com;omarvaldelamar@hotmail.com,carlosmaddox2074@msn.com;carlosmaddox2074@msn.com;andrade522@hotmail.com</v>
          </cell>
          <cell r="I229" t="str">
            <v>Bolívar</v>
          </cell>
          <cell r="J229" t="str">
            <v>CARTAGENA DE INDIAS</v>
          </cell>
          <cell r="K229" t="str">
            <v>CARTAGENA</v>
          </cell>
          <cell r="L229" t="str">
            <v>Distrital de Cartagena</v>
          </cell>
        </row>
        <row r="230">
          <cell r="A230">
            <v>313001008500</v>
          </cell>
          <cell r="B230" t="str">
            <v>CORP EDUC JORGE ELIECER GAITAN DE CARTAGENA</v>
          </cell>
          <cell r="C230" t="str">
            <v>BR EL PRADO UR CALLE LAUREANO GOMEZ</v>
          </cell>
          <cell r="D230" t="str">
            <v>6690137</v>
          </cell>
          <cell r="E230" t="str">
            <v>6690137</v>
          </cell>
          <cell r="F230" t="str">
            <v>Urbana</v>
          </cell>
          <cell r="G230" t="str">
            <v>No Oficial</v>
          </cell>
          <cell r="H230" t="str">
            <v>cejeg@hotmail.com,cejeg@hotmail.com;cejeg@hotmail.com;abel8802@hotmail.com,cejeg@hotmail.com;cejeg@hotmail.com;abel8802@hotmail.com</v>
          </cell>
          <cell r="I230" t="str">
            <v>Bolívar</v>
          </cell>
          <cell r="J230" t="str">
            <v>CARTAGENA DE INDIAS</v>
          </cell>
          <cell r="K230" t="str">
            <v>CARTAGENA</v>
          </cell>
          <cell r="L230" t="str">
            <v>Distrital de Cartagena</v>
          </cell>
        </row>
        <row r="231">
          <cell r="A231">
            <v>313001008429</v>
          </cell>
          <cell r="B231" t="str">
            <v>CORPORACION EDUCATIVA   NUEVO MUNDO</v>
          </cell>
          <cell r="C231" t="str">
            <v>AV ALFONSOARAUJO 26 02 26 BR MANGA</v>
          </cell>
          <cell r="D231" t="str">
            <v>6607557</v>
          </cell>
          <cell r="E231" t="str">
            <v>6609001</v>
          </cell>
          <cell r="F231" t="str">
            <v>Urbana</v>
          </cell>
          <cell r="G231" t="str">
            <v>No Oficial</v>
          </cell>
          <cell r="H231" t="str">
            <v>cep_nuevomundo@yahoo.es,MMENDIVILC@GMAIL.COM;MMENDIVILC@GMAIL.COM;CEP_NUEVOMUNDO@YAHOO.COM,cep_nuevomundo@yahoo.es;mmendivilc@gmail.com;mmendivilc@gmail.com</v>
          </cell>
          <cell r="I231" t="str">
            <v>Bolívar</v>
          </cell>
          <cell r="J231" t="str">
            <v>CARTAGENA DE INDIAS</v>
          </cell>
          <cell r="K231" t="str">
            <v>CARTAGENA</v>
          </cell>
          <cell r="L231" t="str">
            <v>Distrital de Cartagena</v>
          </cell>
        </row>
        <row r="232">
          <cell r="A232">
            <v>313001008411</v>
          </cell>
          <cell r="B232" t="str">
            <v>INSTITUCION EDUCATIVA FE Y ALEGRIA EL PROGRESO</v>
          </cell>
          <cell r="C232" t="str">
            <v>BR SAN PEDRO MÁRTIR CALLE 5</v>
          </cell>
          <cell r="D232" t="str">
            <v>6718140</v>
          </cell>
          <cell r="E232" t="str">
            <v>6718140</v>
          </cell>
          <cell r="F232" t="str">
            <v>Urbana</v>
          </cell>
          <cell r="G232" t="str">
            <v>Oficial</v>
          </cell>
          <cell r="H232" t="str">
            <v>feyalegriaprogreso@yahoo.es,blancacerro28@hotmail.com;blancacerro28@hotmail.com;irmeju09@hotmail.com,auracastro2010@gmail.com;auracastro2010@gmail.com;irmeju09@hotmail.com</v>
          </cell>
          <cell r="I232" t="str">
            <v>Bolívar</v>
          </cell>
          <cell r="J232" t="str">
            <v>CARTAGENA DE INDIAS</v>
          </cell>
          <cell r="K232" t="str">
            <v>CARTAGENA</v>
          </cell>
          <cell r="L232" t="str">
            <v>Distrital de Cartagena</v>
          </cell>
        </row>
        <row r="233">
          <cell r="A233">
            <v>313001008402</v>
          </cell>
          <cell r="B233" t="str">
            <v>CENTRO  EDUCATIVO  MI DESPERTAR</v>
          </cell>
          <cell r="C233" t="str">
            <v>BR LOS CALAMARES ET 1 MZ 40 LT 12</v>
          </cell>
          <cell r="D233" t="str">
            <v>6679550</v>
          </cell>
          <cell r="F233" t="str">
            <v>Urbana</v>
          </cell>
          <cell r="G233" t="str">
            <v>No Oficial</v>
          </cell>
          <cell r="H233" t="str">
            <v>cedmidespertar@yahoo.es,cedmidespertar@yahoo.es;NELCASEST@GMAIL.COM;E-RIKAGAMARRA@HOTMAIL.COM,nelcasest@gmail.com;cedmidespertar@yahoo.es;e-rikagamarra@hotmail.com</v>
          </cell>
          <cell r="I233" t="str">
            <v>Bolívar</v>
          </cell>
          <cell r="J233" t="str">
            <v>CARTAGENA DE INDIAS</v>
          </cell>
          <cell r="K233" t="str">
            <v>CARTAGENA</v>
          </cell>
          <cell r="L233" t="str">
            <v>Distrital de Cartagena</v>
          </cell>
        </row>
        <row r="234">
          <cell r="A234">
            <v>313001008399</v>
          </cell>
          <cell r="B234" t="str">
            <v>FUND CENT EDUC LAS PALMERAS</v>
          </cell>
          <cell r="C234" t="str">
            <v>BR LAS PALMERAS UR LAS PALMERAS MZ 12 LT 21</v>
          </cell>
          <cell r="D234" t="str">
            <v>6634244</v>
          </cell>
          <cell r="F234" t="str">
            <v>Urbana</v>
          </cell>
          <cell r="G234" t="str">
            <v>No Oficial</v>
          </cell>
          <cell r="H234" t="str">
            <v>funcepal@hotmail.com,funcepal@hotmail.com;funcepal@hotmail.com;funcepal@hotmail.com,funcepal@hotmail.com;valdelamaranamilena@hotmail.com;funcepal@hotmail.com</v>
          </cell>
          <cell r="I234" t="str">
            <v>Bolívar</v>
          </cell>
          <cell r="J234" t="str">
            <v>CARTAGENA DE INDIAS</v>
          </cell>
          <cell r="K234" t="str">
            <v>CARTAGENA</v>
          </cell>
          <cell r="L234" t="str">
            <v>Distrital de Cartagena</v>
          </cell>
        </row>
        <row r="235">
          <cell r="A235">
            <v>313001008381</v>
          </cell>
          <cell r="B235" t="str">
            <v>CENT DE ENSEÑANZA HIJOS DE BOLIVAR</v>
          </cell>
          <cell r="C235" t="str">
            <v>BR LOS ALPES</v>
          </cell>
          <cell r="D235" t="str">
            <v>6613767</v>
          </cell>
          <cell r="E235" t="str">
            <v>3003158226</v>
          </cell>
          <cell r="F235" t="str">
            <v>Urbana</v>
          </cell>
          <cell r="G235" t="str">
            <v>No Oficial</v>
          </cell>
          <cell r="H235" t="str">
            <v>cehibol@gmail.com,cehibol@gmail.com;cehibol@gmail.com;cehibol@gmail.com,jaipo5314@gmail.com;fundahibol@yahoo.es;fundahibol@yahoo.es</v>
          </cell>
          <cell r="I235" t="str">
            <v>Bolívar</v>
          </cell>
          <cell r="J235" t="str">
            <v>CARTAGENA DE INDIAS</v>
          </cell>
          <cell r="K235" t="str">
            <v>CARTAGENA</v>
          </cell>
          <cell r="L235" t="str">
            <v>Distrital de Cartagena</v>
          </cell>
        </row>
        <row r="236">
          <cell r="A236">
            <v>313001008046</v>
          </cell>
          <cell r="B236" t="str">
            <v>CORP CENT EDUC MARIA DE NAZARETH</v>
          </cell>
          <cell r="C236" t="str">
            <v>SAN FERNANDO KR 81 20 25</v>
          </cell>
          <cell r="D236" t="str">
            <v>3205048495</v>
          </cell>
          <cell r="F236" t="str">
            <v>Urbana</v>
          </cell>
          <cell r="G236" t="str">
            <v>No Oficial</v>
          </cell>
          <cell r="I236" t="str">
            <v>Bolívar</v>
          </cell>
          <cell r="J236" t="str">
            <v>CARTAGENA DE INDIAS</v>
          </cell>
          <cell r="K236" t="str">
            <v>CARTAGENA</v>
          </cell>
          <cell r="L236" t="str">
            <v>Distrital de Cartagena</v>
          </cell>
        </row>
        <row r="237">
          <cell r="A237">
            <v>313001007929</v>
          </cell>
          <cell r="B237" t="str">
            <v>INSTITUTO ANGLO AMERICANO  DE CARTAGENA</v>
          </cell>
          <cell r="C237" t="str">
            <v>BR LAS PALMERAS UR LAS PALMERAS MZ 36 LT 16</v>
          </cell>
          <cell r="D237" t="str">
            <v>6612354</v>
          </cell>
          <cell r="F237" t="str">
            <v>Urbana</v>
          </cell>
          <cell r="G237" t="str">
            <v>No Oficial</v>
          </cell>
          <cell r="H237" t="str">
            <v>institutoanglo-1@hotmail.com,INSTITUTOANGLO-1@HOTMAIL.COM;INSTITUTOANGLO-1@HOTMAIL.COM;BRENDYMAR2000@HOTMAIL.COM,INSTITUTOANGLO-1@HOTMAIL.COM;INSTITUTOANGLO-1@HOTMAIL.COM;WYURAMENDOZA@HOTMAIL.COM</v>
          </cell>
          <cell r="I237" t="str">
            <v>Bolívar</v>
          </cell>
          <cell r="J237" t="str">
            <v>CARTAGENA DE INDIAS</v>
          </cell>
          <cell r="K237" t="str">
            <v>CARTAGENA</v>
          </cell>
          <cell r="L237" t="str">
            <v>Distrital de Cartagena</v>
          </cell>
        </row>
        <row r="238">
          <cell r="A238">
            <v>313001007911</v>
          </cell>
          <cell r="B238" t="str">
            <v>INSTSTITUCION INFANTIL FEDERICO FROBEL</v>
          </cell>
          <cell r="C238" t="str">
            <v>BR LAS PALMERAS UR MZA 4 LOTE 6</v>
          </cell>
          <cell r="D238" t="str">
            <v>6447424</v>
          </cell>
          <cell r="E238" t="str">
            <v>3215086901</v>
          </cell>
          <cell r="F238" t="str">
            <v>Urbana</v>
          </cell>
          <cell r="G238" t="str">
            <v>No Oficial</v>
          </cell>
          <cell r="H238" t="str">
            <v>corpo_fedefrobel@hotmail.com,corpo_fedefrobel@hotmail.com;corpo_fedefrobel@hotmail.com;corpo_fedefrobel@hotmail.com,corpo_fedefrobel@hotmail.com;corpo_fedefrobel@hotmail.com;corpo_fedefrobel@hotmail.com</v>
          </cell>
          <cell r="I238" t="str">
            <v>Bolívar</v>
          </cell>
          <cell r="J238" t="str">
            <v>CARTAGENA DE INDIAS</v>
          </cell>
          <cell r="K238" t="str">
            <v>CARTAGENA</v>
          </cell>
          <cell r="L238" t="str">
            <v>Distrital de Cartagena</v>
          </cell>
        </row>
        <row r="239">
          <cell r="A239">
            <v>313001007872</v>
          </cell>
          <cell r="B239" t="str">
            <v>GIMNASIO CERVANTES DE CARTAGENA ANTIGUO INST MIGUEL DE CERVANTES</v>
          </cell>
          <cell r="C239" t="str">
            <v>BR AMBERES TERCER CALLEJON CS 2786</v>
          </cell>
          <cell r="D239" t="str">
            <v>6620966</v>
          </cell>
          <cell r="E239" t="str">
            <v>6620960</v>
          </cell>
          <cell r="F239" t="str">
            <v>Urbana</v>
          </cell>
          <cell r="G239" t="str">
            <v>No Oficial</v>
          </cell>
          <cell r="H239" t="str">
            <v>gimnasiocervantesdecartagena15@gmail.com,gimnasiocervantesdecartagena15@gmail.com;gimnasiocervantesdecartagena15@gmail.com;amnawo11@gmail.com,gimnaciocervantedecartagena15@gmail.com;gimnaciocervantedecartagena15@gmail.com;amnawo11@gmail.com</v>
          </cell>
          <cell r="I239" t="str">
            <v>Bolívar</v>
          </cell>
          <cell r="J239" t="str">
            <v>CARTAGENA DE INDIAS</v>
          </cell>
          <cell r="K239" t="str">
            <v>CARTAGENA</v>
          </cell>
          <cell r="L239" t="str">
            <v>Distrital de Cartagena</v>
          </cell>
        </row>
        <row r="240">
          <cell r="A240">
            <v>313001007821</v>
          </cell>
          <cell r="B240" t="str">
            <v>FUND REI PARA LA REHABILITACION INTEGL</v>
          </cell>
          <cell r="C240" t="str">
            <v>OLAYA HERRERA KR A 31B 12 URB LOS</v>
          </cell>
          <cell r="D240" t="str">
            <v>6697427</v>
          </cell>
          <cell r="E240" t="str">
            <v>6697883</v>
          </cell>
          <cell r="F240" t="str">
            <v>Urbana</v>
          </cell>
          <cell r="G240" t="str">
            <v>No Oficial</v>
          </cell>
          <cell r="H240" t="str">
            <v>info@fundacionorg.com,educacion@fundacionreiorg.com;educacion@fundacionreiorg.com;educacion@fundacionreiorg.com,educacion@fundacionreiorg.com;info@fundacionreiorg.com;educacion@fundacionreiorg.com</v>
          </cell>
          <cell r="I240" t="str">
            <v>Bolívar</v>
          </cell>
          <cell r="J240" t="str">
            <v>CARTAGENA DE INDIAS</v>
          </cell>
          <cell r="K240" t="str">
            <v>CARTAGENA</v>
          </cell>
          <cell r="L240" t="str">
            <v>Distrital de Cartagena</v>
          </cell>
        </row>
        <row r="241">
          <cell r="A241">
            <v>313001007741</v>
          </cell>
          <cell r="B241" t="str">
            <v>COL GIMN CREATIVO JUAN PABLO</v>
          </cell>
          <cell r="C241" t="str">
            <v>BR CAMPESTRE MZ 74 LT 2</v>
          </cell>
          <cell r="D241" t="str">
            <v>6671854</v>
          </cell>
          <cell r="F241" t="str">
            <v>Urbana</v>
          </cell>
          <cell r="G241" t="str">
            <v>No Oficial</v>
          </cell>
          <cell r="H241" t="str">
            <v>mardelirio@gmaeil.com,mardelrioa@gmail.com;mardelrioa@gmail.com;mardelrioa@gmail.com,mardelrioa@gmail.com;mardelrioa@gmail.com;antatisaraujo@hotmail.com</v>
          </cell>
          <cell r="I241" t="str">
            <v>Bolívar</v>
          </cell>
          <cell r="J241" t="str">
            <v>CARTAGENA DE INDIAS</v>
          </cell>
          <cell r="K241" t="str">
            <v>CARTAGENA</v>
          </cell>
          <cell r="L241" t="str">
            <v>Distrital de Cartagena</v>
          </cell>
        </row>
        <row r="242">
          <cell r="A242">
            <v>313001007686</v>
          </cell>
          <cell r="B242" t="str">
            <v>ASPAEN CENTRO DE EDUCACION INFANTIL PEPE GRILLO ALBORADA BILINGÜE</v>
          </cell>
          <cell r="C242" t="str">
            <v>BR BOCAGRANDE UR KR PRIMERA ZN</v>
          </cell>
          <cell r="D242" t="str">
            <v>6652134</v>
          </cell>
          <cell r="E242" t="str">
            <v>6657748</v>
          </cell>
          <cell r="F242" t="str">
            <v>Urbana</v>
          </cell>
          <cell r="G242" t="str">
            <v>No Oficial</v>
          </cell>
          <cell r="H242" t="str">
            <v>academicapepegrilloalborada@aspaen.edu.co,academicapepegrilloalborada@aspaen.edu.co;ichapepegrilloalborada@aspaen.edu.co;malenale10@hotmail.com,academica.pepegrilloalborada@aspaen.edu.co;icha@aspaencartagena.com;malenale10@hotmail.com</v>
          </cell>
          <cell r="I242" t="str">
            <v>Bolívar</v>
          </cell>
          <cell r="J242" t="str">
            <v>CARTAGENA DE INDIAS</v>
          </cell>
          <cell r="K242" t="str">
            <v>CARTAGENA</v>
          </cell>
          <cell r="L242" t="str">
            <v>Distrital de Cartagena</v>
          </cell>
        </row>
        <row r="243">
          <cell r="A243">
            <v>313001007651</v>
          </cell>
          <cell r="B243" t="str">
            <v>INSTITUTO METROPOLITANO DE CARTAGENA</v>
          </cell>
          <cell r="C243" t="str">
            <v>BR VILLA HERMOSA UR VILLA VALENTINA SEC MZ 26 LT 10</v>
          </cell>
          <cell r="D243" t="str">
            <v>3017167202</v>
          </cell>
          <cell r="E243" t="str">
            <v>3008165209</v>
          </cell>
          <cell r="F243" t="str">
            <v>Urbana</v>
          </cell>
          <cell r="G243" t="str">
            <v>No Oficial</v>
          </cell>
          <cell r="H243" t="str">
            <v>insmecar3@hotmail.com,insmecar3@hotmail.com;INSMECAR3@HOTMAIL.COM;insmecar3@hotmail.com,orfenarvaez@gmail.com;insmecar3@hotmail.com;insmecar3@hotmail.com</v>
          </cell>
          <cell r="I243" t="str">
            <v>Bolívar</v>
          </cell>
          <cell r="J243" t="str">
            <v>CARTAGENA DE INDIAS</v>
          </cell>
          <cell r="K243" t="str">
            <v>CARTAGENA</v>
          </cell>
          <cell r="L243" t="str">
            <v>Distrital de Cartagena</v>
          </cell>
        </row>
        <row r="244">
          <cell r="A244">
            <v>313001007627</v>
          </cell>
          <cell r="B244" t="str">
            <v>INSTITUTO  INFANTIL  PABLO MONTESINOS</v>
          </cell>
          <cell r="C244" t="str">
            <v>UR LA TRONCAL MZ B LT 10</v>
          </cell>
          <cell r="D244" t="str">
            <v>6679561</v>
          </cell>
          <cell r="F244" t="str">
            <v>Urbana</v>
          </cell>
          <cell r="G244" t="str">
            <v>No Oficial</v>
          </cell>
          <cell r="H244" t="str">
            <v>institutopablomontesinos@hotmail.com,taparo_123@hotmail.com;taparo_123@hotmail.com;institutopablomontesinos@hotmail.com,institutopablomantesinos@hotmail.com;institutopablomontesinos@hotmail.com;dagajis@hotmail.com</v>
          </cell>
          <cell r="I244" t="str">
            <v>Bolívar</v>
          </cell>
          <cell r="J244" t="str">
            <v>CARTAGENA DE INDIAS</v>
          </cell>
          <cell r="K244" t="str">
            <v>CARTAGENA</v>
          </cell>
          <cell r="L244" t="str">
            <v>Distrital de Cartagena</v>
          </cell>
        </row>
        <row r="245">
          <cell r="A245">
            <v>313001007619</v>
          </cell>
          <cell r="B245" t="str">
            <v>CORP INST EDUC DEL SOCORRO</v>
          </cell>
          <cell r="C245" t="str">
            <v>BR EL SOCORRO ET 77 MZ LT 5</v>
          </cell>
          <cell r="D245" t="str">
            <v>6617429</v>
          </cell>
          <cell r="F245" t="str">
            <v>Urbana</v>
          </cell>
          <cell r="G245" t="str">
            <v>No Oficial</v>
          </cell>
          <cell r="H245" t="str">
            <v>institutoies@hotmail.com,institutocies@hotmail.com;fundescol8060@hotmail.com;institutocies@hotmail.com,institutocies@hotmail.com;fundescol8060@hotmail.com;heyecaro367@hotmail.com</v>
          </cell>
          <cell r="I245" t="str">
            <v>Bolívar</v>
          </cell>
          <cell r="J245" t="str">
            <v>CARTAGENA DE INDIAS</v>
          </cell>
          <cell r="K245" t="str">
            <v>CARTAGENA</v>
          </cell>
          <cell r="L245" t="str">
            <v>Distrital de Cartagena</v>
          </cell>
        </row>
        <row r="246">
          <cell r="A246">
            <v>313001007325</v>
          </cell>
          <cell r="B246" t="str">
            <v>JARDIN  INFANTIL  MI BELLO RINCON</v>
          </cell>
          <cell r="C246" t="str">
            <v>BR MANGA CLJ DANDY</v>
          </cell>
          <cell r="D246" t="str">
            <v>6609504</v>
          </cell>
          <cell r="F246" t="str">
            <v>Urbana</v>
          </cell>
          <cell r="G246" t="str">
            <v>No Oficial</v>
          </cell>
          <cell r="H246" t="str">
            <v>mibellorincon@hotmail.com,yuris_delro@hotmail.com;mibellorincon@hotmail.com;yurisdelro@gmail.com,yuris_delro@hotmail.com;mibellorincon@hotmail.com;yuris_delro@hotmail.com</v>
          </cell>
          <cell r="I246" t="str">
            <v>Bolívar</v>
          </cell>
          <cell r="J246" t="str">
            <v>CARTAGENA DE INDIAS</v>
          </cell>
          <cell r="K246" t="str">
            <v>CARTAGENA</v>
          </cell>
          <cell r="L246" t="str">
            <v>Distrital de Cartagena</v>
          </cell>
        </row>
        <row r="247">
          <cell r="A247">
            <v>313001007309</v>
          </cell>
          <cell r="B247" t="str">
            <v>INSTITUTO LAMPARA MARAVILLOSA</v>
          </cell>
          <cell r="C247" t="str">
            <v>BR CASTILLETE MZ K LT 6</v>
          </cell>
          <cell r="D247" t="str">
            <v>6697480</v>
          </cell>
          <cell r="F247" t="str">
            <v>Urbana</v>
          </cell>
          <cell r="G247" t="str">
            <v>No Oficial</v>
          </cell>
          <cell r="H247" t="str">
            <v>institutolamparamaravillosa@hotmail.com,DAVIDMANOTAS@HOTMAIL.COM;DAVIDMANOTAS@HOTMAIL.COM;JESEPTH@HOTMAIL.COM,jesepth@hotmail.com;jesepth@hotmail.com;ramydm@hotmail.com</v>
          </cell>
          <cell r="I247" t="str">
            <v>Bolívar</v>
          </cell>
          <cell r="J247" t="str">
            <v>CARTAGENA DE INDIAS</v>
          </cell>
          <cell r="K247" t="str">
            <v>CARTAGENA</v>
          </cell>
          <cell r="L247" t="str">
            <v>Distrital de Cartagena</v>
          </cell>
        </row>
        <row r="248">
          <cell r="A248">
            <v>313001007244</v>
          </cell>
          <cell r="B248" t="str">
            <v>INSTITUTO JUAN JACOBO ROUSSEAU</v>
          </cell>
          <cell r="C248" t="str">
            <v>BR VILLA LORENA</v>
          </cell>
          <cell r="D248" t="str">
            <v>6671666</v>
          </cell>
          <cell r="F248" t="str">
            <v>Urbana</v>
          </cell>
          <cell r="G248" t="str">
            <v>No Oficial</v>
          </cell>
          <cell r="H248" t="str">
            <v>perezgulfo@hotmail.com,perezgulfo@hotmail.com;perezgulfo@hotmail.com;perezgulfo@hotmail.com,perezgulfo@hotmail.com;perezgulfo@hotmail.com;sidiestrada1989@hotmail.com</v>
          </cell>
          <cell r="I248" t="str">
            <v>Bolívar</v>
          </cell>
          <cell r="J248" t="str">
            <v>CARTAGENA DE INDIAS</v>
          </cell>
          <cell r="K248" t="str">
            <v>CARTAGENA</v>
          </cell>
          <cell r="L248" t="str">
            <v>Distrital de Cartagena</v>
          </cell>
        </row>
        <row r="249">
          <cell r="A249">
            <v>313001007228</v>
          </cell>
          <cell r="B249" t="str">
            <v>FUNDACION EDUCATIVA CRISTO REY DE REYES</v>
          </cell>
          <cell r="C249" t="str">
            <v>BR OLAYA HERRERA UR SECTOR PROGRESO</v>
          </cell>
          <cell r="D249" t="str">
            <v>3125764952</v>
          </cell>
          <cell r="E249" t="str">
            <v>6531100</v>
          </cell>
          <cell r="F249" t="str">
            <v>Urbana</v>
          </cell>
          <cell r="G249" t="str">
            <v>No Oficial</v>
          </cell>
          <cell r="H249" t="str">
            <v>fundecreyes@gmail.com,fundecreyes@gmail.com;fundecreyes@gmail.com;fundecreyes@gmail.com,fundecreyes@gmail.com;fundecreyes@gmail.com;elisatame@hotmail.com</v>
          </cell>
          <cell r="I249" t="str">
            <v>Bolívar</v>
          </cell>
          <cell r="J249" t="str">
            <v>CARTAGENA DE INDIAS</v>
          </cell>
          <cell r="K249" t="str">
            <v>CARTAGENA</v>
          </cell>
          <cell r="L249" t="str">
            <v>Distrital de Cartagena</v>
          </cell>
        </row>
        <row r="250">
          <cell r="A250">
            <v>313001007163</v>
          </cell>
          <cell r="B250" t="str">
            <v>GUARDERIA  Y JARDIN  MI MUNDO  MAGICO</v>
          </cell>
          <cell r="C250" t="str">
            <v>BR DANIEL LEMAITRE UR SAN JUAN</v>
          </cell>
          <cell r="D250" t="str">
            <v>3103650682</v>
          </cell>
          <cell r="E250" t="str">
            <v>6580539</v>
          </cell>
          <cell r="F250" t="str">
            <v>Urbana</v>
          </cell>
          <cell r="G250" t="str">
            <v>No Oficial</v>
          </cell>
          <cell r="H250" t="str">
            <v>tgarcesc@yahoo.es,tgarcesc@yahoo.es;tgarcesc@yahoo.es;tgarcesc@yahoo.es,</v>
          </cell>
          <cell r="I250" t="str">
            <v>Bolívar</v>
          </cell>
          <cell r="J250" t="str">
            <v>CARTAGENA DE INDIAS</v>
          </cell>
          <cell r="K250" t="str">
            <v>CARTAGENA</v>
          </cell>
          <cell r="L250" t="str">
            <v>Distrital de Cartagena</v>
          </cell>
        </row>
        <row r="251">
          <cell r="A251">
            <v>313001007091</v>
          </cell>
          <cell r="B251" t="str">
            <v>COLEGIO MODERNO DEL NORTE</v>
          </cell>
          <cell r="C251" t="str">
            <v>CT CORDIALIDAD 31 149 BR SECTOR LOS ALPES</v>
          </cell>
          <cell r="D251" t="str">
            <v>6714530</v>
          </cell>
          <cell r="E251" t="str">
            <v>6635582</v>
          </cell>
          <cell r="F251" t="str">
            <v>Urbana</v>
          </cell>
          <cell r="G251" t="str">
            <v>No Oficial</v>
          </cell>
          <cell r="H251" t="str">
            <v>colmonorte@gmail.com,colmonorte@gmail.com;abuelvas@gmail.com;colmonorte@gmail.com,colmonorte@gmail.com;abuelvas@gmail.com;abuelvas@gmail.com</v>
          </cell>
          <cell r="I251" t="str">
            <v>Bolívar</v>
          </cell>
          <cell r="J251" t="str">
            <v>CARTAGENA DE INDIAS</v>
          </cell>
          <cell r="K251" t="str">
            <v>CARTAGENA</v>
          </cell>
          <cell r="L251" t="str">
            <v>Distrital de Cartagena</v>
          </cell>
        </row>
        <row r="252">
          <cell r="A252">
            <v>313001007074</v>
          </cell>
          <cell r="B252" t="str">
            <v>CORPORACION  INFANTIL  BLANCA NIEVES</v>
          </cell>
          <cell r="C252" t="str">
            <v>BR DANIEL LEMAITRE KRA 16 N 6630</v>
          </cell>
          <cell r="D252" t="str">
            <v>6580319</v>
          </cell>
          <cell r="E252" t="str">
            <v>6580319</v>
          </cell>
          <cell r="F252" t="str">
            <v>Urbana</v>
          </cell>
          <cell r="G252" t="str">
            <v>No Oficial</v>
          </cell>
          <cell r="H252" t="str">
            <v>colegioblancanieves@yahoo.com,colegioblancanieves@yahoo.com;colegioblancanieves@yahoo.com;orapova@hotmail.com,mamicj@hotmail.com;mamicj@hotmail.com;orapova@hotmail.com</v>
          </cell>
          <cell r="I252" t="str">
            <v>Bolívar</v>
          </cell>
          <cell r="J252" t="str">
            <v>CARTAGENA DE INDIAS</v>
          </cell>
          <cell r="K252" t="str">
            <v>CARTAGENA</v>
          </cell>
          <cell r="L252" t="str">
            <v>Distrital de Cartagena</v>
          </cell>
        </row>
        <row r="253">
          <cell r="A253">
            <v>313001007058</v>
          </cell>
          <cell r="B253" t="str">
            <v>CENT EDUC EL RECREO</v>
          </cell>
          <cell r="C253" t="str">
            <v>BR EL RECREO CL 80D54</v>
          </cell>
          <cell r="D253" t="str">
            <v>6903987</v>
          </cell>
          <cell r="E253" t="str">
            <v>3175612095</v>
          </cell>
          <cell r="F253" t="str">
            <v>Urbana</v>
          </cell>
          <cell r="G253" t="str">
            <v>No Oficial</v>
          </cell>
          <cell r="H253" t="str">
            <v>joego@hotmail.es,joego@hotmail.es;joego@hotmail.es;joego@hotmail.es,joego@hotmail.es;joego@hotmail.es;joego@hotmail.es</v>
          </cell>
          <cell r="I253" t="str">
            <v>Bolívar</v>
          </cell>
          <cell r="J253" t="str">
            <v>CARTAGENA DE INDIAS</v>
          </cell>
          <cell r="K253" t="str">
            <v>CARTAGENA</v>
          </cell>
          <cell r="L253" t="str">
            <v>Distrital de Cartagena</v>
          </cell>
        </row>
        <row r="254">
          <cell r="A254">
            <v>313001007040</v>
          </cell>
          <cell r="B254" t="str">
            <v>COLEGIO MARIA MONTESSORI</v>
          </cell>
          <cell r="C254" t="str">
            <v>BR VILLARUBIA UR URBANIZACION MZ D LT 10</v>
          </cell>
          <cell r="D254" t="str">
            <v>6812301</v>
          </cell>
          <cell r="E254" t="str">
            <v>6813701</v>
          </cell>
          <cell r="F254" t="str">
            <v>Urbana</v>
          </cell>
          <cell r="G254" t="str">
            <v>No Oficial</v>
          </cell>
          <cell r="H254" t="str">
            <v>colmariamontessori1@normal.com,colmariamontessori1@hotmail.com;colmariamontessori1@hotmail.com;doc.yulianacarvalmarrugo@hotmail.com,colmariamontessori1@hotmail.com;colmariamontessori1@hotmail.com;doc.yulianacarvalmarrugo@hotmail.com</v>
          </cell>
          <cell r="I254" t="str">
            <v>Bolívar</v>
          </cell>
          <cell r="J254" t="str">
            <v>CARTAGENA DE INDIAS</v>
          </cell>
          <cell r="K254" t="str">
            <v>CARTAGENA</v>
          </cell>
          <cell r="L254" t="str">
            <v>Distrital de Cartagena</v>
          </cell>
        </row>
        <row r="255">
          <cell r="A255">
            <v>313001007007</v>
          </cell>
          <cell r="B255" t="str">
            <v>COLEGIO DEL CARIBE</v>
          </cell>
          <cell r="C255" t="str">
            <v>BR EL POZON UR SECTOR 19 DE FEBRERO MZ 138 LT 1</v>
          </cell>
          <cell r="D255" t="str">
            <v>6422396</v>
          </cell>
          <cell r="F255" t="str">
            <v>Urbana</v>
          </cell>
          <cell r="G255" t="str">
            <v>No Oficial</v>
          </cell>
          <cell r="H255" t="str">
            <v>colcaribe@hotmail.com,colcaribe@hotmail.com;colcaribe@hotmail.com;valery31872@hotmail.com,colcaribe@hotmail.com;colcaribe@hotmail.com;valery31872@hotmail.com</v>
          </cell>
          <cell r="I255" t="str">
            <v>Bolívar</v>
          </cell>
          <cell r="J255" t="str">
            <v>CARTAGENA DE INDIAS</v>
          </cell>
          <cell r="K255" t="str">
            <v>CARTAGENA</v>
          </cell>
          <cell r="L255" t="str">
            <v>Distrital de Cartagena</v>
          </cell>
        </row>
        <row r="256">
          <cell r="A256">
            <v>313001006736</v>
          </cell>
          <cell r="B256" t="str">
            <v>ASOC LIC SAN FERNANDO</v>
          </cell>
          <cell r="C256" t="str">
            <v>BR LA CENTRAL KR 20A51</v>
          </cell>
          <cell r="D256" t="str">
            <v>3153095537</v>
          </cell>
          <cell r="E256" t="str">
            <v>6773110</v>
          </cell>
          <cell r="F256" t="str">
            <v>Urbana</v>
          </cell>
          <cell r="G256" t="str">
            <v>No Oficial</v>
          </cell>
          <cell r="H256" t="str">
            <v>lisanfer85@hotmail.com,lisanfer85@hotmail.com;lisanfer85@hotmail.com;lisanfer85@hotmail.com,Hermoso0122@hotmail.com;salome@hotmail.com;cachacaaguilar@hotmail.com</v>
          </cell>
          <cell r="I256" t="str">
            <v>Bolívar</v>
          </cell>
          <cell r="J256" t="str">
            <v>CARTAGENA DE INDIAS</v>
          </cell>
          <cell r="K256" t="str">
            <v>CARTAGENA</v>
          </cell>
          <cell r="L256" t="str">
            <v>Distrital de Cartagena</v>
          </cell>
        </row>
        <row r="257">
          <cell r="A257">
            <v>313001006701</v>
          </cell>
          <cell r="B257" t="str">
            <v>ASOC COL MILIT ALMIRANTE COLON</v>
          </cell>
          <cell r="C257" t="str">
            <v>BR ALMIRANTE COLON ET 2 MZ Y LT 1</v>
          </cell>
          <cell r="D257" t="str">
            <v>6570210</v>
          </cell>
          <cell r="E257" t="str">
            <v>6570210</v>
          </cell>
          <cell r="F257" t="str">
            <v>Urbana</v>
          </cell>
          <cell r="G257" t="str">
            <v>No Oficial</v>
          </cell>
          <cell r="H257" t="str">
            <v>colemilitar3105@hotmail.com,colemilitar3105@hotmail.com;marierurger@hotmail.com;airinthandrea@hotmail.com,colemilitar3105@hotmail.com;marieurger@hotmail.com;airinthandrea@hotmail.com</v>
          </cell>
          <cell r="I257" t="str">
            <v>Bolívar</v>
          </cell>
          <cell r="J257" t="str">
            <v>CARTAGENA DE INDIAS</v>
          </cell>
          <cell r="K257" t="str">
            <v>CARTAGENA</v>
          </cell>
          <cell r="L257" t="str">
            <v>Distrital de Cartagena</v>
          </cell>
        </row>
        <row r="258">
          <cell r="A258">
            <v>313001006698</v>
          </cell>
          <cell r="B258" t="str">
            <v>COLEGIO  EL DIVINO SALVADOR</v>
          </cell>
          <cell r="C258" t="str">
            <v>BR EL SOCORRO SEC 332A MZ 45 CS 4</v>
          </cell>
          <cell r="D258" t="str">
            <v>6631911</v>
          </cell>
          <cell r="F258" t="str">
            <v>Urbana</v>
          </cell>
          <cell r="G258" t="str">
            <v>No Oficial</v>
          </cell>
          <cell r="H258" t="str">
            <v>coleldivinosalvador@yahoo.com,coleldivinosalvador@yahoo.com;coleldivinosalvador@yahoo.com;karenmh16@yahoo.es,noramari17@gmail.com;coleldivinosalvador@yahoo.com;karenmh16@yahoo.es</v>
          </cell>
          <cell r="I258" t="str">
            <v>Bolívar</v>
          </cell>
          <cell r="J258" t="str">
            <v>CARTAGENA DE INDIAS</v>
          </cell>
          <cell r="K258" t="str">
            <v>CARTAGENA</v>
          </cell>
          <cell r="L258" t="str">
            <v>Distrital de Cartagena</v>
          </cell>
        </row>
        <row r="259">
          <cell r="A259">
            <v>313001006647</v>
          </cell>
          <cell r="B259" t="str">
            <v>INSTITUTO  MI BARQUITO</v>
          </cell>
          <cell r="C259" t="str">
            <v>UR LOS CALAMARES ET 1 MZ 33 LT 7</v>
          </cell>
          <cell r="D259" t="str">
            <v>6677347</v>
          </cell>
          <cell r="F259" t="str">
            <v>Urbana</v>
          </cell>
          <cell r="G259" t="str">
            <v>No Oficial</v>
          </cell>
          <cell r="H259" t="str">
            <v>institutomibarquito@hotmail.com,institutomibarquito@hotmail.com;institutomibarquito@hotmail.com;institutomibarquito@hotmail.com,institutomibarquito@hotmail.com;institutomibarquito@hotmail.com;virdiaz4@hotmail.com</v>
          </cell>
          <cell r="I259" t="str">
            <v>Bolívar</v>
          </cell>
          <cell r="J259" t="str">
            <v>CARTAGENA DE INDIAS</v>
          </cell>
          <cell r="K259" t="str">
            <v>CARTAGENA</v>
          </cell>
          <cell r="L259" t="str">
            <v>Distrital de Cartagena</v>
          </cell>
        </row>
        <row r="260">
          <cell r="A260">
            <v>313001006639</v>
          </cell>
          <cell r="B260" t="str">
            <v>CORP INST SOLEDAD VIVES DE JOLY</v>
          </cell>
          <cell r="C260" t="str">
            <v>TV 50 29 79 BR NUEVO BOSQUE</v>
          </cell>
          <cell r="D260" t="str">
            <v>6767742</v>
          </cell>
          <cell r="F260" t="str">
            <v>Urbana</v>
          </cell>
          <cell r="G260" t="str">
            <v>No Oficial</v>
          </cell>
          <cell r="H260" t="str">
            <v>c.i.v.j@hotmail.com,c.i.s.v.j@hotmail.com;c.i.s.v.j@hotmail.com;luikaro@hotmail.com,c.i.s.v.j@hotmail.com;c.i.s.v.j@hotmail.com;luikaro@hotmail.com</v>
          </cell>
          <cell r="I260" t="str">
            <v>Bolívar</v>
          </cell>
          <cell r="J260" t="str">
            <v>CARTAGENA DE INDIAS</v>
          </cell>
          <cell r="K260" t="str">
            <v>CARTAGENA</v>
          </cell>
          <cell r="L260" t="str">
            <v>Distrital de Cartagena</v>
          </cell>
        </row>
        <row r="261">
          <cell r="A261">
            <v>313001006621</v>
          </cell>
          <cell r="B261" t="str">
            <v>INST EL EDEN</v>
          </cell>
          <cell r="C261" t="str">
            <v>BR LOS CARACOLES ET 1 MZ 75 LT 16</v>
          </cell>
          <cell r="D261" t="str">
            <v>6670848</v>
          </cell>
          <cell r="F261" t="str">
            <v>Urbana</v>
          </cell>
          <cell r="G261" t="str">
            <v>No Oficial</v>
          </cell>
          <cell r="H261" t="str">
            <v>insteden@yahoo.com,insteden@yahoo.com;dadysam0825@gmail.com;dadysam0825@gmail.com,insteden@yahoo.com;insteden@yahoo.com;insteden@yahoo.com</v>
          </cell>
          <cell r="I261" t="str">
            <v>Bolívar</v>
          </cell>
          <cell r="J261" t="str">
            <v>CARTAGENA DE INDIAS</v>
          </cell>
          <cell r="K261" t="str">
            <v>CARTAGENA</v>
          </cell>
          <cell r="L261" t="str">
            <v>Distrital de Cartagena</v>
          </cell>
        </row>
        <row r="262">
          <cell r="A262">
            <v>313001006515</v>
          </cell>
          <cell r="B262" t="str">
            <v>INSTITUTO  CHIQUITINES</v>
          </cell>
          <cell r="C262" t="str">
            <v>BR NUEVO BOSQUE MZ 29 CS F LT 43</v>
          </cell>
          <cell r="D262" t="str">
            <v>6674790</v>
          </cell>
          <cell r="F262" t="str">
            <v>Urbana</v>
          </cell>
          <cell r="G262" t="str">
            <v>No Oficial</v>
          </cell>
          <cell r="H262" t="str">
            <v>ins.chiquitines@hotmail.com,ins.chiquitines@hotmail.com;ins.chiquitines@hotmail.com;lizpetrog@gmail.com,</v>
          </cell>
          <cell r="I262" t="str">
            <v>Bolívar</v>
          </cell>
          <cell r="J262" t="str">
            <v>CARTAGENA DE INDIAS</v>
          </cell>
          <cell r="K262" t="str">
            <v>CARTAGENA</v>
          </cell>
          <cell r="L262" t="str">
            <v>Distrital de Cartagena</v>
          </cell>
        </row>
        <row r="263">
          <cell r="A263">
            <v>313001006485</v>
          </cell>
          <cell r="B263" t="str">
            <v>CORPORACION EDUCATIVA COLEGIO ALTER ALTERIS</v>
          </cell>
          <cell r="C263" t="str">
            <v>UR STA CLARA MZ Q LT 1234</v>
          </cell>
          <cell r="D263" t="str">
            <v>6674111</v>
          </cell>
          <cell r="E263" t="str">
            <v>6431083</v>
          </cell>
          <cell r="F263" t="str">
            <v>Urbana</v>
          </cell>
          <cell r="G263" t="str">
            <v>No Oficial</v>
          </cell>
          <cell r="H263" t="str">
            <v>info@colegioalteralteris.edu.co,luisalvarezmantilla@colegioalteralteris.edu.co;luisalvarezmantilla@colegioalteralteris.edu.co;yessicagarces@colegioalteralteris.edu.co,luisalvarezmantilla@colegioalteralteris.com;luisalvarezmantilla@colegioalteralteris.com;Yessicagarces@colegioalteralteris.com</v>
          </cell>
          <cell r="I263" t="str">
            <v>Bolívar</v>
          </cell>
          <cell r="J263" t="str">
            <v>CARTAGENA DE INDIAS</v>
          </cell>
          <cell r="K263" t="str">
            <v>CARTAGENA</v>
          </cell>
          <cell r="L263" t="str">
            <v>Distrital de Cartagena</v>
          </cell>
        </row>
        <row r="264">
          <cell r="A264">
            <v>313001006345</v>
          </cell>
          <cell r="B264" t="str">
            <v>CENT EDUC AMOR A COLOMBIA</v>
          </cell>
          <cell r="C264" t="str">
            <v>BR AMBERES CS 46 CL 30 KR 39</v>
          </cell>
          <cell r="D264" t="str">
            <v>3154816526</v>
          </cell>
          <cell r="E264" t="str">
            <v>6628199</v>
          </cell>
          <cell r="F264" t="str">
            <v>Urbana</v>
          </cell>
          <cell r="G264" t="str">
            <v>No Oficial</v>
          </cell>
          <cell r="H264" t="str">
            <v>ceneducamorcol@hotmail.com,ceneducamorcol@hotmail.com;ceneducamorcol@hotmail.com;ceneducamorcol@hotmail.com,ceneducamorcol@hotmail.com;ceneducamorcol@hotmail.com;ceneducamorcol@hotmail.com</v>
          </cell>
          <cell r="I264" t="str">
            <v>Bolívar</v>
          </cell>
          <cell r="J264" t="str">
            <v>CARTAGENA DE INDIAS</v>
          </cell>
          <cell r="K264" t="str">
            <v>CARTAGENA</v>
          </cell>
          <cell r="L264" t="str">
            <v>Distrital de Cartagena</v>
          </cell>
        </row>
        <row r="265">
          <cell r="A265">
            <v>313001006337</v>
          </cell>
          <cell r="B265" t="str">
            <v>INST EL LABRADOR</v>
          </cell>
          <cell r="C265" t="str">
            <v>BR SAN ISIDRO UR CALLE SEGUNDA DEL LABRADOR</v>
          </cell>
          <cell r="D265" t="str">
            <v>6691178</v>
          </cell>
          <cell r="E265" t="str">
            <v>6623781</v>
          </cell>
          <cell r="F265" t="str">
            <v>Urbana</v>
          </cell>
          <cell r="G265" t="str">
            <v>No Oficial</v>
          </cell>
          <cell r="H265" t="str">
            <v>institutoellabrador@hotmail.com,montovela@hotmail.com;edcelope@hotmail.com;montovela@hotmail.com,montovela@hotmail.com;edcelope@hotmail.com;montovela@hotmail.com</v>
          </cell>
          <cell r="I265" t="str">
            <v>Bolívar</v>
          </cell>
          <cell r="J265" t="str">
            <v>CARTAGENA DE INDIAS</v>
          </cell>
          <cell r="K265" t="str">
            <v>CARTAGENA</v>
          </cell>
          <cell r="L265" t="str">
            <v>Distrital de Cartagena</v>
          </cell>
        </row>
        <row r="266">
          <cell r="A266">
            <v>313001006281</v>
          </cell>
          <cell r="B266" t="str">
            <v>CORPORACION COLEGIO AMOR A BOLIVAR</v>
          </cell>
          <cell r="C266" t="str">
            <v>CL TOLU 51 29 BR URB GALLO</v>
          </cell>
          <cell r="D266" t="str">
            <v>3164910983</v>
          </cell>
          <cell r="F266" t="str">
            <v>Urbana</v>
          </cell>
          <cell r="G266" t="str">
            <v>No Oficial</v>
          </cell>
          <cell r="H266" t="str">
            <v>amorabolivar1981@gmail.com,ronaldyaca@yahoo.com;ronaldyaca@yahoo.com;ronaldyaca@yahoo.com,ronaldyaca@yahoo.com;ronaldyaca@yahoo.com;ronaldyaca@yahoo.com</v>
          </cell>
          <cell r="I266" t="str">
            <v>Bolívar</v>
          </cell>
          <cell r="J266" t="str">
            <v>CARTAGENA DE INDIAS</v>
          </cell>
          <cell r="K266" t="str">
            <v>CARTAGENA</v>
          </cell>
          <cell r="L266" t="str">
            <v>Distrital de Cartagena</v>
          </cell>
        </row>
        <row r="267">
          <cell r="A267">
            <v>313001006159</v>
          </cell>
          <cell r="B267" t="str">
            <v>CORP INST CARTAGENA</v>
          </cell>
          <cell r="C267" t="str">
            <v>BR OLAYA HERRERA UR SECTOR ESTRELLA NUMERO 32 34 SEC</v>
          </cell>
          <cell r="D267" t="str">
            <v>3172627061</v>
          </cell>
          <cell r="E267" t="str">
            <v>6631946</v>
          </cell>
          <cell r="F267" t="str">
            <v>Urbana</v>
          </cell>
          <cell r="G267" t="str">
            <v>No Oficial</v>
          </cell>
          <cell r="H267" t="str">
            <v>corpoinscar@gmail.com,corpoinscar@gmail.com;corpoinscar@gmail.com;cachacaaguilar@hotmail.com,corpoinscar@gmail.com;corpoinscar@gmail.com;yeca0430-1972@hotmail.com</v>
          </cell>
          <cell r="I267" t="str">
            <v>Bolívar</v>
          </cell>
          <cell r="J267" t="str">
            <v>CARTAGENA DE INDIAS</v>
          </cell>
          <cell r="K267" t="str">
            <v>CARTAGENA</v>
          </cell>
          <cell r="L267" t="str">
            <v>Distrital de Cartagena</v>
          </cell>
        </row>
        <row r="268">
          <cell r="A268">
            <v>313001005985</v>
          </cell>
          <cell r="B268" t="str">
            <v>CORPORACION EDUCATIVA LOS ANGELES</v>
          </cell>
          <cell r="C268" t="str">
            <v>BR URB LOS ANGELES</v>
          </cell>
          <cell r="D268" t="str">
            <v>6610972</v>
          </cell>
          <cell r="E268" t="str">
            <v>6531345</v>
          </cell>
          <cell r="F268" t="str">
            <v>Urbana</v>
          </cell>
          <cell r="G268" t="str">
            <v>No Oficial</v>
          </cell>
          <cell r="H268" t="str">
            <v>colegiolosangeles-cartagena@hotmail.com,bettygo138@hotmail.com;bettygo138@hotmail.com;bettygo138@hotmail.com,bettygo138@hotmail.com;bettygo138@hotmail.com;albamencolozano@hotmail.com</v>
          </cell>
          <cell r="I268" t="str">
            <v>Bolívar</v>
          </cell>
          <cell r="J268" t="str">
            <v>CARTAGENA DE INDIAS</v>
          </cell>
          <cell r="K268" t="str">
            <v>CARTAGENA</v>
          </cell>
          <cell r="L268" t="str">
            <v>Distrital de Cartagena</v>
          </cell>
        </row>
        <row r="269">
          <cell r="A269">
            <v>313001005845</v>
          </cell>
          <cell r="B269" t="str">
            <v>COLEGIO EL PILAR DEL SABER</v>
          </cell>
          <cell r="C269" t="str">
            <v>BR LA CONCEPCION CL 1NRO1A41</v>
          </cell>
          <cell r="D269" t="str">
            <v>6816460</v>
          </cell>
          <cell r="F269" t="str">
            <v>Urbana</v>
          </cell>
          <cell r="G269" t="str">
            <v>No Oficial</v>
          </cell>
          <cell r="H269" t="str">
            <v>elpilardelsaber@gmail.com,sorayamabuchar@yahoo.es;sorayamabuchar@yahoo.es;lauralabuchar@gmail.com,sorayamabuchar@yahoo.es;sorayamabuchar@yahoo.es;lauralabuchar@gmail.com</v>
          </cell>
          <cell r="I269" t="str">
            <v>Bolívar</v>
          </cell>
          <cell r="J269" t="str">
            <v>CARTAGENA DE INDIAS</v>
          </cell>
          <cell r="K269" t="str">
            <v>CARTAGENA</v>
          </cell>
          <cell r="L269" t="str">
            <v>Distrital de Cartagena</v>
          </cell>
        </row>
        <row r="270">
          <cell r="A270">
            <v>313001005748</v>
          </cell>
          <cell r="B270" t="str">
            <v>CORPORACION  EDUCATIVA GIMNASIO ALTAIR</v>
          </cell>
          <cell r="C270" t="str">
            <v>BR MANGA UR AVD JIMENEZ</v>
          </cell>
          <cell r="D270" t="str">
            <v>6930962</v>
          </cell>
          <cell r="E270" t="str">
            <v>6604330</v>
          </cell>
          <cell r="F270" t="str">
            <v>Urbana</v>
          </cell>
          <cell r="G270" t="str">
            <v>No Oficial</v>
          </cell>
          <cell r="H270" t="str">
            <v>rectoria@gimnasioaltair.edu.co,rectoria@gimnasioaltair.edu.co;rectoria@gimnasioaltair.edu.co;alesie01@hotmail.com,rectoria@gimnasioaltair.edu.co;rectoria@gimnasioaltair.edu.co;alesie01@hotmail.com</v>
          </cell>
          <cell r="I270" t="str">
            <v>Bolívar</v>
          </cell>
          <cell r="J270" t="str">
            <v>CARTAGENA DE INDIAS</v>
          </cell>
          <cell r="K270" t="str">
            <v>CARTAGENA</v>
          </cell>
          <cell r="L270" t="str">
            <v>Distrital de Cartagena</v>
          </cell>
        </row>
        <row r="271">
          <cell r="A271">
            <v>313001005705</v>
          </cell>
          <cell r="B271" t="str">
            <v>CORPORACION EDUCATIVA COLEGIO INTERNATIONAL DE CARTAGENA</v>
          </cell>
          <cell r="C271" t="str">
            <v>VD PONTEZUELA KM 14 VIA A CARTAGENA DE INDIAS CT</v>
          </cell>
          <cell r="D271" t="str">
            <v>6606086</v>
          </cell>
          <cell r="F271" t="str">
            <v>Rural</v>
          </cell>
          <cell r="G271" t="str">
            <v>No Oficial</v>
          </cell>
          <cell r="H271" t="str">
            <v>secretariacademica@cartagenainternationalschool.co,cartagenainterschool@gmail.com;cartagenainterschool@gmail.com;secretariacademica@cartagenainternationalschool.co,cartagenainterschool@gmail.com;cartagenainterschool@gmail.com;administradorcis@cartagenainternationalschool.com</v>
          </cell>
          <cell r="I271" t="str">
            <v>Bolívar</v>
          </cell>
          <cell r="J271" t="str">
            <v>CARTAGENA DE INDIAS</v>
          </cell>
          <cell r="K271" t="str">
            <v>CARTAGENA</v>
          </cell>
          <cell r="L271" t="str">
            <v>Distrital de Cartagena</v>
          </cell>
        </row>
        <row r="272">
          <cell r="A272">
            <v>313001005632</v>
          </cell>
          <cell r="B272" t="str">
            <v>INSTITUCION DE EDUCACION INTEGRAL  IDI</v>
          </cell>
          <cell r="C272" t="str">
            <v>BR BELLAVISTA ZN MZ CS LT 1 KR 5831</v>
          </cell>
          <cell r="D272" t="str">
            <v>6670510</v>
          </cell>
          <cell r="F272" t="str">
            <v>Urbana</v>
          </cell>
          <cell r="G272" t="str">
            <v>No Oficial</v>
          </cell>
          <cell r="H272" t="str">
            <v>institutoidi1020@yahoo.es,alexa6112@hotmail.com;jack.e.latina@hotmail.com;jack.e.latina@hotmail.com,alexa6112@hotmail.com;jack.e.latina@hotmail.com;jack.e.latina@hotmail.com</v>
          </cell>
          <cell r="I272" t="str">
            <v>Bolívar</v>
          </cell>
          <cell r="J272" t="str">
            <v>CARTAGENA DE INDIAS</v>
          </cell>
          <cell r="K272" t="str">
            <v>CARTAGENA</v>
          </cell>
          <cell r="L272" t="str">
            <v>Distrital de Cartagena</v>
          </cell>
        </row>
        <row r="273">
          <cell r="A273">
            <v>313001005551</v>
          </cell>
          <cell r="B273" t="str">
            <v>COL REAL CARTAGENA</v>
          </cell>
          <cell r="C273" t="str">
            <v xml:space="preserve">AV PEDRO DE HEREIDA SECT ARMENIA </v>
          </cell>
          <cell r="D273" t="str">
            <v>6625584</v>
          </cell>
          <cell r="E273" t="str">
            <v>6625843</v>
          </cell>
          <cell r="F273" t="str">
            <v>Urbana</v>
          </cell>
          <cell r="G273" t="str">
            <v>No Oficial</v>
          </cell>
          <cell r="H273" t="str">
            <v>colegiorealcartagena@gmail.com,,</v>
          </cell>
          <cell r="I273" t="str">
            <v>Bolívar</v>
          </cell>
          <cell r="J273" t="str">
            <v>CARTAGENA DE INDIAS</v>
          </cell>
          <cell r="K273" t="str">
            <v>CARTAGENA</v>
          </cell>
          <cell r="L273" t="str">
            <v>Distrital de Cartagena</v>
          </cell>
        </row>
        <row r="274">
          <cell r="A274">
            <v>313001005411</v>
          </cell>
          <cell r="B274" t="str">
            <v>CORPORACIÓN COLEGIO FERNANDEZ GUTIERREZ DE PIÑERES</v>
          </cell>
          <cell r="C274" t="str">
            <v>BR MANGA AV CUARTA LC 2463</v>
          </cell>
          <cell r="D274" t="str">
            <v>6608338</v>
          </cell>
          <cell r="F274" t="str">
            <v>Urbana</v>
          </cell>
          <cell r="G274" t="str">
            <v>No Oficial</v>
          </cell>
          <cell r="H274" t="str">
            <v>miguelfergu@hotmail.com,miguelfergu@hotmail.com;miguelfergu@hotmail.com;miguelfergu@hotmail.com,miguelfergu@hotmail.com;miguelfergu@hotmail.com;miguelfergu@hotmail.com</v>
          </cell>
          <cell r="I274" t="str">
            <v>Bolívar</v>
          </cell>
          <cell r="J274" t="str">
            <v>CARTAGENA DE INDIAS</v>
          </cell>
          <cell r="K274" t="str">
            <v>CARTAGENA</v>
          </cell>
          <cell r="L274" t="str">
            <v>Distrital de Cartagena</v>
          </cell>
        </row>
        <row r="275">
          <cell r="A275">
            <v>313001005331</v>
          </cell>
          <cell r="B275" t="str">
            <v>COL NAVAL DEL SOCORRO</v>
          </cell>
          <cell r="C275" t="str">
            <v>BR EL SOCORRO MZ A LT 01</v>
          </cell>
          <cell r="D275" t="str">
            <v>6613107</v>
          </cell>
          <cell r="E275" t="str">
            <v>6532031</v>
          </cell>
          <cell r="F275" t="str">
            <v>Urbana</v>
          </cell>
          <cell r="G275" t="str">
            <v>Oficial</v>
          </cell>
          <cell r="H275" t="str">
            <v>colnavbn1so@gmail.com,colnavbn1so@gmail.com;jose.meza@armada.mil.co;ibed3008@gmai.com,colnavbn1so@gmail.com;cbn1@armada.mil.co;ibed3008@gmail.com</v>
          </cell>
          <cell r="I275" t="str">
            <v>Bolívar</v>
          </cell>
          <cell r="J275" t="str">
            <v>CARTAGENA DE INDIAS</v>
          </cell>
          <cell r="K275" t="str">
            <v>CARTAGENA</v>
          </cell>
          <cell r="L275" t="str">
            <v>Distrital de Cartagena</v>
          </cell>
        </row>
        <row r="276">
          <cell r="A276">
            <v>313001005284</v>
          </cell>
          <cell r="B276" t="str">
            <v>COLEGIO SANTA LUCIA</v>
          </cell>
          <cell r="C276" t="str">
            <v>BR REPUBLICA DE CHILE MZ 27 LT 9101</v>
          </cell>
          <cell r="D276" t="str">
            <v>6467015</v>
          </cell>
          <cell r="F276" t="str">
            <v>Urbana</v>
          </cell>
          <cell r="G276" t="str">
            <v>No Oficial</v>
          </cell>
          <cell r="H276" t="str">
            <v>cosanlu09@hotmail.com,cosanlu09@hotmail.com;cosanlu09@hotmail.com;julianis0701@hotmail.com,cosanlu09@hotmail.com;cosanlu09@hotmail.com;cosanlu09@hotmail.com</v>
          </cell>
          <cell r="I276" t="str">
            <v>Bolívar</v>
          </cell>
          <cell r="J276" t="str">
            <v>CARTAGENA DE INDIAS</v>
          </cell>
          <cell r="K276" t="str">
            <v>CARTAGENA</v>
          </cell>
          <cell r="L276" t="str">
            <v>Distrital de Cartagena</v>
          </cell>
        </row>
        <row r="277">
          <cell r="A277">
            <v>313001005276</v>
          </cell>
          <cell r="B277" t="str">
            <v>IE COMFAMILIAR DE CARTAGENA</v>
          </cell>
          <cell r="C277" t="str">
            <v>BR SAN JOSE DE LOS CAMPANOS</v>
          </cell>
          <cell r="D277" t="str">
            <v>6536825</v>
          </cell>
          <cell r="E277" t="str">
            <v>6539213</v>
          </cell>
          <cell r="F277" t="str">
            <v>Urbana</v>
          </cell>
          <cell r="G277" t="str">
            <v>No Oficial</v>
          </cell>
          <cell r="H277" t="str">
            <v>secretariaacademica.ie@comfamiliar.org.co,rectorie@comfamiliar.org.co;rectorie@comfamiliar.org.co;secretariaacademica.ie@comfamiliar.org.co,hgonzalez@comfamiliar.org;alopez@comfamiliar.org;vlozano@comfamiliar.org</v>
          </cell>
          <cell r="I277" t="str">
            <v>Bolívar</v>
          </cell>
          <cell r="J277" t="str">
            <v>CARTAGENA DE INDIAS</v>
          </cell>
          <cell r="K277" t="str">
            <v>CARTAGENA</v>
          </cell>
          <cell r="L277" t="str">
            <v>Distrital de Cartagena</v>
          </cell>
        </row>
        <row r="278">
          <cell r="A278">
            <v>313001005225</v>
          </cell>
          <cell r="B278" t="str">
            <v>IE JOSE MARIA CORDOBA DE PASACABALLOS</v>
          </cell>
          <cell r="C278" t="str">
            <v>VD PASACABALLOS PASACABALLOS</v>
          </cell>
          <cell r="D278" t="str">
            <v>6685642</v>
          </cell>
          <cell r="E278" t="str">
            <v>6685642</v>
          </cell>
          <cell r="F278" t="str">
            <v>Rural</v>
          </cell>
          <cell r="G278" t="str">
            <v>Oficial</v>
          </cell>
          <cell r="H278" t="str">
            <v>iejosemariac89@gmail.com,RORIVI8@GMAIL.COM;rorivi8@gmail.com;chachiblanco@hotmail.com,rorivi8@gmail.com;rorivi8@gmail.com;chachiblanco@hotmail.com</v>
          </cell>
          <cell r="I278" t="str">
            <v>Bolívar</v>
          </cell>
          <cell r="J278" t="str">
            <v>CARTAGENA DE INDIAS</v>
          </cell>
          <cell r="K278" t="str">
            <v>CARTAGENA</v>
          </cell>
          <cell r="L278" t="str">
            <v>Distrital de Cartagena</v>
          </cell>
        </row>
        <row r="279">
          <cell r="A279">
            <v>313001005136</v>
          </cell>
          <cell r="B279" t="str">
            <v>COL ANTARES DE CARTAGENA</v>
          </cell>
          <cell r="C279" t="str">
            <v>BR MANGA UR CALLE REAL 18 58</v>
          </cell>
          <cell r="D279" t="str">
            <v>6604131</v>
          </cell>
          <cell r="F279" t="str">
            <v>Urbana</v>
          </cell>
          <cell r="G279" t="str">
            <v>No Oficial</v>
          </cell>
          <cell r="H279" t="str">
            <v>admonantaresdecartagena@hotmail.com,gloriamito@hotmail.com;rene-hoyos@hotmail.com;admonantaresdecartagena@hotmail.com,glorimito@hotmail.com;rene-hoyos@hotmail.com;admonantaresdecartagena@hotmail.com</v>
          </cell>
          <cell r="I279" t="str">
            <v>Bolívar</v>
          </cell>
          <cell r="J279" t="str">
            <v>CARTAGENA DE INDIAS</v>
          </cell>
          <cell r="K279" t="str">
            <v>CARTAGENA</v>
          </cell>
          <cell r="L279" t="str">
            <v>Distrital de Cartagena</v>
          </cell>
        </row>
        <row r="280">
          <cell r="A280">
            <v>313001005098</v>
          </cell>
          <cell r="B280" t="str">
            <v>CORP COL TRINITARIO</v>
          </cell>
          <cell r="C280" t="str">
            <v>BR SAN FERNANDO UR KR 82 N 22</v>
          </cell>
          <cell r="D280" t="str">
            <v>6539572</v>
          </cell>
          <cell r="F280" t="str">
            <v>Urbana</v>
          </cell>
          <cell r="G280" t="str">
            <v>No Oficial</v>
          </cell>
          <cell r="H280" t="str">
            <v>colegiolatrinitario@hotmail.com,flormedallo27@yahoo.com;colegiotriniti@hotmail.com;flormedallo27@yahoo.com,flormedallo27@yahoo.com;colegiotriniti@hotmail.com;flormedallo27@yahoo.com</v>
          </cell>
          <cell r="I280" t="str">
            <v>Bolívar</v>
          </cell>
          <cell r="J280" t="str">
            <v>CARTAGENA DE INDIAS</v>
          </cell>
          <cell r="K280" t="str">
            <v>CARTAGENA</v>
          </cell>
          <cell r="L280" t="str">
            <v>Distrital de Cartagena</v>
          </cell>
        </row>
        <row r="281">
          <cell r="A281">
            <v>313001004857</v>
          </cell>
          <cell r="B281" t="str">
            <v>ESCUELA  EL SALVADOR</v>
          </cell>
          <cell r="C281" t="str">
            <v>BR BLAS DE LEZO UR AV KENNEDY 68 64</v>
          </cell>
          <cell r="D281" t="str">
            <v>6534139</v>
          </cell>
          <cell r="F281" t="str">
            <v>Urbana</v>
          </cell>
          <cell r="G281" t="str">
            <v>No Oficial</v>
          </cell>
          <cell r="H281" t="str">
            <v>info@fundacionelredentor.org,info@fundacionelredentor.org;info@fundacionelredentor.org;garis-olivera@fundacionelredentor.org,walter_anichiarico@hotmail.com;insteducelsalvador156-6@hotmail.com;goolivera2@hotmail.com</v>
          </cell>
          <cell r="I281" t="str">
            <v>Bolívar</v>
          </cell>
          <cell r="J281" t="str">
            <v>CARTAGENA DE INDIAS</v>
          </cell>
          <cell r="K281" t="str">
            <v>CARTAGENA</v>
          </cell>
          <cell r="L281" t="str">
            <v>Distrital de Cartagena</v>
          </cell>
        </row>
        <row r="282">
          <cell r="A282">
            <v>313001004768</v>
          </cell>
          <cell r="B282" t="str">
            <v>COLEGIO BRITANICO DE CARTAGENA SAS</v>
          </cell>
          <cell r="C282" t="str">
            <v>BR ANILLO VIAL KL 12</v>
          </cell>
          <cell r="D282" t="str">
            <v>6930982</v>
          </cell>
          <cell r="E282" t="str">
            <v>6930984</v>
          </cell>
          <cell r="F282" t="str">
            <v>Rural</v>
          </cell>
          <cell r="G282" t="str">
            <v>No Oficial</v>
          </cell>
          <cell r="H282" t="str">
            <v>admin@colbritanico.edu.co,jkelly@colbritanico.edu.co;mjimenez@colbritanico.edu.co;sbedoya@colbritanico.edu.co,scamacho@colbritanico.edu.co;scamacho@colbritanico.edu.co;aaristizabal@colbritanico.edu.co</v>
          </cell>
          <cell r="I282" t="str">
            <v>Bolívar</v>
          </cell>
          <cell r="J282" t="str">
            <v>CARTAGENA DE INDIAS</v>
          </cell>
          <cell r="K282" t="str">
            <v>CARTAGENA</v>
          </cell>
          <cell r="L282" t="str">
            <v>Distrital de Cartagena</v>
          </cell>
        </row>
        <row r="283">
          <cell r="A283">
            <v>313001004750</v>
          </cell>
          <cell r="B283" t="str">
            <v>MADRE GABRIELA DE SAN MARTIN</v>
          </cell>
          <cell r="C283" t="str">
            <v>BR OLAYA HERRERA SEC</v>
          </cell>
          <cell r="D283" t="str">
            <v>6533366</v>
          </cell>
          <cell r="F283" t="str">
            <v>Urbana</v>
          </cell>
          <cell r="G283" t="str">
            <v>Oficial</v>
          </cell>
          <cell r="H283" t="str">
            <v>mgdsm1971@gmail.com,zqlfernandez@yahoo.com;alcaldia@sedcartagena.gov.co;patrigomuz@hotmail.com,zqlfernandez@yahoo.com;alcaldia@cartagena.gov;patrigomuz@hotmail.com</v>
          </cell>
          <cell r="I283" t="str">
            <v>Bolívar</v>
          </cell>
          <cell r="J283" t="str">
            <v>CARTAGENA DE INDIAS</v>
          </cell>
          <cell r="K283" t="str">
            <v>CARTAGENA</v>
          </cell>
          <cell r="L283" t="str">
            <v>Distrital de Cartagena</v>
          </cell>
        </row>
        <row r="284">
          <cell r="A284">
            <v>313001003931</v>
          </cell>
          <cell r="B284" t="str">
            <v>COLEGIO JORGE WASHINGTON</v>
          </cell>
          <cell r="C284" t="str">
            <v>VD NORTE KM 12 VIA A CARTAGENA DE INDIAS AU</v>
          </cell>
          <cell r="D284" t="str">
            <v>6930170</v>
          </cell>
          <cell r="F284" t="str">
            <v>Urbana</v>
          </cell>
          <cell r="G284" t="str">
            <v>No Oficial</v>
          </cell>
          <cell r="H284" t="str">
            <v>maritza.garcia@cojowa.edu.co,maritza.garcia@cojowa.edu.co;ramondelc@gmail.com;tania.gonzalez@cojowa.edu.co,maritza.garcia@cojowa.edu.co;ernestoangulo@gmail.com;tania.gonzalez@cojowa.edu.co</v>
          </cell>
          <cell r="I284" t="str">
            <v>Bolívar</v>
          </cell>
          <cell r="J284" t="str">
            <v>CARTAGENA DE INDIAS</v>
          </cell>
          <cell r="K284" t="str">
            <v>CARTAGENA</v>
          </cell>
          <cell r="L284" t="str">
            <v>Distrital de Cartagena</v>
          </cell>
        </row>
        <row r="285">
          <cell r="A285">
            <v>313001003851</v>
          </cell>
          <cell r="B285" t="str">
            <v>COL ONCE DE NOVIEMBRE</v>
          </cell>
          <cell r="C285" t="str">
            <v>AV PEDRO DE HEREDIA SECTOR ALCIBIA</v>
          </cell>
          <cell r="D285" t="str">
            <v>6692621</v>
          </cell>
          <cell r="F285" t="str">
            <v>Urbana</v>
          </cell>
          <cell r="G285" t="str">
            <v>No Oficial</v>
          </cell>
          <cell r="I285" t="str">
            <v>Bolívar</v>
          </cell>
          <cell r="J285" t="str">
            <v>CARTAGENA DE INDIAS</v>
          </cell>
          <cell r="K285" t="str">
            <v>CARTAGENA</v>
          </cell>
          <cell r="L285" t="str">
            <v>Distrital de Cartagena</v>
          </cell>
        </row>
        <row r="286">
          <cell r="A286">
            <v>313001003842</v>
          </cell>
          <cell r="B286" t="str">
            <v>ASOCIACION COLEGIO GONZALO JIMENEZ DE QUESADA</v>
          </cell>
          <cell r="C286" t="str">
            <v>BR DANIEL LEMAITRE UR CL 64 17 09</v>
          </cell>
          <cell r="D286" t="str">
            <v>6661918</v>
          </cell>
          <cell r="E286" t="str">
            <v>6661918</v>
          </cell>
          <cell r="F286" t="str">
            <v>Urbana</v>
          </cell>
          <cell r="G286" t="str">
            <v>No Oficial</v>
          </cell>
          <cell r="H286" t="str">
            <v>cgonzalojimenezdequesada@gmail.com,dra.lourdesvilladiego@hotmail.com;cgonzalojimenezdequesada@gmail.com;cgonzalojimenezdequesada@gmail.com,cgonzalojimenezdequesada@gmail.com;cgonzalojimenezdequesada@gmail.com;paulatatisj@hotmail.com</v>
          </cell>
          <cell r="I286" t="str">
            <v>Bolívar</v>
          </cell>
          <cell r="J286" t="str">
            <v>CARTAGENA DE INDIAS</v>
          </cell>
          <cell r="K286" t="str">
            <v>CARTAGENA</v>
          </cell>
          <cell r="L286" t="str">
            <v>Distrital de Cartagena</v>
          </cell>
        </row>
        <row r="287">
          <cell r="A287">
            <v>313001003834</v>
          </cell>
          <cell r="B287" t="str">
            <v>LIC  PEDRO DE HEREDIA</v>
          </cell>
          <cell r="C287" t="str">
            <v>KR 100 31 343 SAN JOSE DE LOS CA</v>
          </cell>
          <cell r="D287" t="str">
            <v>6619153</v>
          </cell>
          <cell r="F287" t="str">
            <v>Urbana</v>
          </cell>
          <cell r="G287" t="str">
            <v>No Oficial</v>
          </cell>
          <cell r="H287" t="str">
            <v>liphermixto@hotmail.es,,</v>
          </cell>
          <cell r="I287" t="str">
            <v>Bolívar</v>
          </cell>
          <cell r="J287" t="str">
            <v>CARTAGENA DE INDIAS</v>
          </cell>
          <cell r="K287" t="str">
            <v>CARTAGENA</v>
          </cell>
          <cell r="L287" t="str">
            <v>Distrital de Cartagena</v>
          </cell>
        </row>
        <row r="288">
          <cell r="A288">
            <v>313001003818</v>
          </cell>
          <cell r="B288" t="str">
            <v>COL MIX 20 DE JULIO</v>
          </cell>
          <cell r="C288" t="str">
            <v>DANIEL LEMAITRE KR 17 63 26</v>
          </cell>
          <cell r="D288" t="str">
            <v>6660853</v>
          </cell>
          <cell r="F288" t="str">
            <v>Urbana</v>
          </cell>
          <cell r="G288" t="str">
            <v>No Oficial</v>
          </cell>
          <cell r="I288" t="str">
            <v>Bolívar</v>
          </cell>
          <cell r="J288" t="str">
            <v>CARTAGENA DE INDIAS</v>
          </cell>
          <cell r="K288" t="str">
            <v>CARTAGENA</v>
          </cell>
          <cell r="L288" t="str">
            <v>Distrital de Cartagena</v>
          </cell>
        </row>
        <row r="289">
          <cell r="A289">
            <v>313001003800</v>
          </cell>
          <cell r="B289" t="str">
            <v>FUNDACION  EDUCATIVA LICEO SAN JOSE</v>
          </cell>
          <cell r="C289" t="str">
            <v>BR AMDALUCIA CL 47</v>
          </cell>
          <cell r="D289" t="str">
            <v>6621839</v>
          </cell>
          <cell r="F289" t="str">
            <v>Urbana</v>
          </cell>
          <cell r="G289" t="str">
            <v>No Oficial</v>
          </cell>
          <cell r="H289" t="str">
            <v>jgdz@hotmail.com,jgdz@hotmail.com;jgdz@hotmail.com;jgdz@hotmail.com,jgdz@hotmail.com;jgdz@hotmail.com;jgdz@hotmail.com</v>
          </cell>
          <cell r="I289" t="str">
            <v>Bolívar</v>
          </cell>
          <cell r="J289" t="str">
            <v>CARTAGENA DE INDIAS</v>
          </cell>
          <cell r="K289" t="str">
            <v>CARTAGENA</v>
          </cell>
          <cell r="L289" t="str">
            <v>Distrital de Cartagena</v>
          </cell>
        </row>
        <row r="290">
          <cell r="A290">
            <v>313001003117</v>
          </cell>
          <cell r="B290" t="str">
            <v>CORP INST CIRY</v>
          </cell>
          <cell r="C290" t="str">
            <v>BR SOCORRO UR PLAN 500 B MZ 69 LT 21 BR SOCORRO</v>
          </cell>
          <cell r="D290" t="str">
            <v>6616948</v>
          </cell>
          <cell r="E290" t="str">
            <v>6616948</v>
          </cell>
          <cell r="F290" t="str">
            <v>Urbana</v>
          </cell>
          <cell r="G290" t="str">
            <v>No Oficial</v>
          </cell>
          <cell r="H290" t="str">
            <v>corpo.institutociry@hotmail.com,mamialcira28@hotmail.com;nancyrene10@hotmail.com;hacamo2000@hotmail.com,mamialcira28@hotmail.com;nancyrene10@hotmail.com;hacamo2000@hotmail.com</v>
          </cell>
          <cell r="I290" t="str">
            <v>Bolívar</v>
          </cell>
          <cell r="J290" t="str">
            <v>CARTAGENA DE INDIAS</v>
          </cell>
          <cell r="K290" t="str">
            <v>CARTAGENA</v>
          </cell>
          <cell r="L290" t="str">
            <v>Distrital de Cartagena</v>
          </cell>
        </row>
        <row r="291">
          <cell r="A291">
            <v>313001003095</v>
          </cell>
          <cell r="B291" t="str">
            <v>CIUDAD ESCOLAR COMFENALCO</v>
          </cell>
          <cell r="C291" t="str">
            <v>BR ZARAGOCILLA UR 50 187</v>
          </cell>
          <cell r="D291" t="str">
            <v>6723800</v>
          </cell>
          <cell r="E291" t="str">
            <v>6723805</v>
          </cell>
          <cell r="F291" t="str">
            <v>Urbana</v>
          </cell>
          <cell r="G291" t="str">
            <v>No Oficial</v>
          </cell>
          <cell r="H291" t="str">
            <v>secgeneral@comfenalco.com,zacevedo@comfenalco.com;rsegovia@comfenalco.com;cmontoya@comfenalco.com,alperez@comfenalco.com;amendoza@comfenalco.com;cmontoya@comfenalco.com</v>
          </cell>
          <cell r="I291" t="str">
            <v>Bolívar</v>
          </cell>
          <cell r="J291" t="str">
            <v>CARTAGENA DE INDIAS</v>
          </cell>
          <cell r="K291" t="str">
            <v>CARTAGENA</v>
          </cell>
          <cell r="L291" t="str">
            <v>Distrital de Cartagena</v>
          </cell>
        </row>
        <row r="292">
          <cell r="A292">
            <v>313001002714</v>
          </cell>
          <cell r="B292" t="str">
            <v>IE MARIA AUXILIADORA</v>
          </cell>
          <cell r="C292" t="str">
            <v>AV PEDRO DE HEREDIA SECT ALCIBIA 29 59</v>
          </cell>
          <cell r="D292" t="str">
            <v>6744328</v>
          </cell>
          <cell r="E292" t="str">
            <v>6690379</v>
          </cell>
          <cell r="F292" t="str">
            <v>Urbana</v>
          </cell>
          <cell r="G292" t="str">
            <v>Oficial</v>
          </cell>
          <cell r="H292" t="str">
            <v>mauxiteko@hotmail.com,mauxiteko@hotmail.com;mauxiteko@hotmail.com;sanuhe@hotmail.com,mauxiteko@hotmail.com;mauxiteko@hotmail.com;sanuhe@hotmail.com</v>
          </cell>
          <cell r="I292" t="str">
            <v>Bolívar</v>
          </cell>
          <cell r="J292" t="str">
            <v>CARTAGENA DE INDIAS</v>
          </cell>
          <cell r="K292" t="str">
            <v>CARTAGENA</v>
          </cell>
          <cell r="L292" t="str">
            <v>Distrital de Cartagena</v>
          </cell>
        </row>
        <row r="293">
          <cell r="A293">
            <v>313001002421</v>
          </cell>
          <cell r="B293" t="str">
            <v>COL NAVAL DE CRESPO</v>
          </cell>
          <cell r="C293" t="str">
            <v>BR MILITAR DE CRESPO</v>
          </cell>
          <cell r="D293" t="str">
            <v>6663972</v>
          </cell>
          <cell r="E293" t="str">
            <v>6663972</v>
          </cell>
          <cell r="F293" t="str">
            <v>Urbana</v>
          </cell>
          <cell r="G293" t="str">
            <v>Oficial</v>
          </cell>
          <cell r="H293" t="str">
            <v>colnavabn1c@gmail.com,colnavbn1c@gmail.com;colnavbn1c@gmail.com;yolicausa@hotmail.com,colnavbn1c@gmail.com;colnavbn1c@gmail.com;yolicausa@hotmail.com</v>
          </cell>
          <cell r="I293" t="str">
            <v>Bolívar</v>
          </cell>
          <cell r="J293" t="str">
            <v>CARTAGENA DE INDIAS</v>
          </cell>
          <cell r="K293" t="str">
            <v>CARTAGENA</v>
          </cell>
          <cell r="L293" t="str">
            <v>Distrital de Cartagena</v>
          </cell>
        </row>
        <row r="294">
          <cell r="A294">
            <v>313001002340</v>
          </cell>
          <cell r="B294" t="str">
            <v>CORP INST COLOMBO BOLIVARIANO</v>
          </cell>
          <cell r="C294" t="str">
            <v>BR EL CARMEN UR EL CARMEN</v>
          </cell>
          <cell r="D294" t="str">
            <v>6632901</v>
          </cell>
          <cell r="E294" t="str">
            <v>6632906</v>
          </cell>
          <cell r="F294" t="str">
            <v>Urbana</v>
          </cell>
          <cell r="G294" t="str">
            <v>No Oficial</v>
          </cell>
          <cell r="H294" t="str">
            <v>chayiparodi@hotmail.com,andersoncasanova54@hotmail.com;colombobolivariano@gmail.com;chayiparodi@hotmail.com,andersoncasanova54@hotmail.com;tavo105@hotmail.com;chayiparodi@hotmail.com</v>
          </cell>
          <cell r="I294" t="str">
            <v>Bolívar</v>
          </cell>
          <cell r="J294" t="str">
            <v>CARTAGENA DE INDIAS</v>
          </cell>
          <cell r="K294" t="str">
            <v>CARTAGENA</v>
          </cell>
          <cell r="L294" t="str">
            <v>Distrital de Cartagena</v>
          </cell>
        </row>
        <row r="295">
          <cell r="A295">
            <v>313001002307</v>
          </cell>
          <cell r="B295" t="str">
            <v>COLEGIO ADVENTISTA DE CARTAGENA</v>
          </cell>
          <cell r="C295" t="str">
            <v>AV HEREDIA 32 BR ALCIBIA</v>
          </cell>
          <cell r="D295" t="str">
            <v>3116600183</v>
          </cell>
          <cell r="E295" t="str">
            <v>6691813</v>
          </cell>
          <cell r="F295" t="str">
            <v>Urbana</v>
          </cell>
          <cell r="G295" t="str">
            <v>No Oficial</v>
          </cell>
          <cell r="H295" t="str">
            <v>viviyedwin@hotmail.com,VIVIYEDWIN@HOTMAIL.COM;EGIMANUEL_1958@HOTMAIL.COM;VIVIYEDWIN@HOTMAIL.COM,viviyedwin@hotmail.com;egimanuel_1958@hotmail.com;colegioadventistacartagena@hotmail.com</v>
          </cell>
          <cell r="I295" t="str">
            <v>Bolívar</v>
          </cell>
          <cell r="J295" t="str">
            <v>CARTAGENA DE INDIAS</v>
          </cell>
          <cell r="K295" t="str">
            <v>CARTAGENA</v>
          </cell>
          <cell r="L295" t="str">
            <v>Distrital de Cartagena</v>
          </cell>
        </row>
        <row r="296">
          <cell r="A296">
            <v>313001002277</v>
          </cell>
          <cell r="B296" t="str">
            <v>COLEGIO MONTESSORI</v>
          </cell>
          <cell r="C296" t="str">
            <v>BR MANGA UR CALLE REAL 18 101</v>
          </cell>
          <cell r="D296" t="str">
            <v>6606414</v>
          </cell>
          <cell r="E296" t="str">
            <v>6604525</v>
          </cell>
          <cell r="F296" t="str">
            <v>Urbana</v>
          </cell>
          <cell r="G296" t="str">
            <v>No Oficial</v>
          </cell>
          <cell r="H296" t="str">
            <v>academica@montessoicartagena.edu.co,informacion@montessoricartagena.edu.co;informacion@montessoricartagena.edu.co;academica@montessoricartagena.edu.co,marite@montessoricartagena.edu.co;informacion@montessoricartagena.edu.co;academica@montessoricartagena.edu.co</v>
          </cell>
          <cell r="I296" t="str">
            <v>Bolívar</v>
          </cell>
          <cell r="J296" t="str">
            <v>CARTAGENA DE INDIAS</v>
          </cell>
          <cell r="K296" t="str">
            <v>CARTAGENA</v>
          </cell>
          <cell r="L296" t="str">
            <v>Distrital de Cartagena</v>
          </cell>
        </row>
        <row r="297">
          <cell r="A297">
            <v>313001002269</v>
          </cell>
          <cell r="B297" t="str">
            <v>COLEGIO NAVAL DE MANZANILLO</v>
          </cell>
          <cell r="C297" t="str">
            <v>BR EL BOSQUE UR ISLA NAVAL DE MANZANILLO SEC ENAP CL TIMONERA AC ANCLA</v>
          </cell>
          <cell r="D297" t="str">
            <v>6694254</v>
          </cell>
          <cell r="E297" t="str">
            <v>3012800284</v>
          </cell>
          <cell r="F297" t="str">
            <v>Urbana</v>
          </cell>
          <cell r="G297" t="str">
            <v>Oficial</v>
          </cell>
          <cell r="H297" t="str">
            <v>colnavbn1ma@gmail.com,colnavbn1ma@gmail.com;colnavbn1ma@gmail.com;colnavbn1ma@gmail.com,colnavbn1ma@gmail.com;colnavbn1ma@gmail.com;colnavbn1ma@gmail.com</v>
          </cell>
          <cell r="I297" t="str">
            <v>Bolívar</v>
          </cell>
          <cell r="J297" t="str">
            <v>CARTAGENA DE INDIAS</v>
          </cell>
          <cell r="K297" t="str">
            <v>CARTAGENA</v>
          </cell>
          <cell r="L297" t="str">
            <v>Distrital de Cartagena</v>
          </cell>
        </row>
        <row r="298">
          <cell r="A298">
            <v>313001002251</v>
          </cell>
          <cell r="B298" t="str">
            <v>COLEGIO NUESTRA SEÑORA DE FATIMA</v>
          </cell>
          <cell r="C298" t="str">
            <v>TV 41 85 98 158 BR TERNERA</v>
          </cell>
          <cell r="D298" t="str">
            <v>6539979</v>
          </cell>
          <cell r="E298" t="str">
            <v>6539979</v>
          </cell>
          <cell r="F298" t="str">
            <v>Urbana</v>
          </cell>
          <cell r="G298" t="str">
            <v>Oficial</v>
          </cell>
          <cell r="H298" t="str">
            <v>mecar.nusefa@policia.gov.co,yamid.verdugo@correo.policia.gov.co;yamid.verdugo@correo.policia.gov.co;cristian.vergara@correo.policia.gov.co,mecar.nusefa@policia.gov.co;mecar.nusefa@policia.gov.co;cristian.vergara@correo.policia.gov.co</v>
          </cell>
          <cell r="I298" t="str">
            <v>Bolívar</v>
          </cell>
          <cell r="J298" t="str">
            <v>CARTAGENA DE INDIAS</v>
          </cell>
          <cell r="K298" t="str">
            <v>CARTAGENA</v>
          </cell>
          <cell r="L298" t="str">
            <v>Distrital de Cartagena</v>
          </cell>
        </row>
        <row r="299">
          <cell r="A299">
            <v>313001002234</v>
          </cell>
          <cell r="B299" t="str">
            <v>CORPORACION COLEGIO SAN RAFAEL</v>
          </cell>
          <cell r="C299" t="str">
            <v>TORICES  CL 48  # 16 - 58</v>
          </cell>
          <cell r="D299" t="str">
            <v>6561730</v>
          </cell>
          <cell r="E299" t="str">
            <v>6665077</v>
          </cell>
          <cell r="F299" t="str">
            <v>Urbana</v>
          </cell>
          <cell r="G299" t="str">
            <v>No Oficial</v>
          </cell>
          <cell r="H299" t="str">
            <v>,,colegio_sanrafaelarcangel@hotmail.com;colegiosanraelarcangel@hotmail.com;astovar05@hotmail.com</v>
          </cell>
          <cell r="I299" t="str">
            <v>Bolívar</v>
          </cell>
          <cell r="J299" t="str">
            <v>CARTAGENA DE INDIAS</v>
          </cell>
          <cell r="K299" t="str">
            <v>CARTAGENA</v>
          </cell>
          <cell r="L299" t="str">
            <v>Distrital de Cartagena</v>
          </cell>
        </row>
        <row r="300">
          <cell r="A300">
            <v>313001001211</v>
          </cell>
          <cell r="B300" t="str">
            <v>CORP INST CARTAGENA DEL MAR</v>
          </cell>
          <cell r="C300" t="str">
            <v>AC 31 B 49 C 25 S</v>
          </cell>
          <cell r="D300" t="str">
            <v>6699590</v>
          </cell>
          <cell r="E300" t="str">
            <v>6699568</v>
          </cell>
          <cell r="F300" t="str">
            <v>Urbana</v>
          </cell>
          <cell r="G300" t="str">
            <v>No Oficial</v>
          </cell>
          <cell r="H300" t="str">
            <v>info@cartagenadelmar.edu.co,lisceniatorresrueda@cartagenadelmar.edu.co;prfjuancarlos@cartagenadelmar.edu.co;lisceniatorresrueda@cartagenadelmar.edu.co,lisceniatorresrueda@cartagenadelmar.edu.co;prfjuancarlos@cartagenadelmar.edu.co;lisceniatorresrueda@cartagenadelmar.edu.co</v>
          </cell>
          <cell r="I300" t="str">
            <v>Bolívar</v>
          </cell>
          <cell r="J300" t="str">
            <v>CARTAGENA DE INDIAS</v>
          </cell>
          <cell r="K300" t="str">
            <v>CARTAGENA</v>
          </cell>
          <cell r="L300" t="str">
            <v>Distrital de Cartagena</v>
          </cell>
        </row>
        <row r="301">
          <cell r="A301">
            <v>313001001190</v>
          </cell>
          <cell r="B301" t="str">
            <v>CORP COL LATINOAMERICANO</v>
          </cell>
          <cell r="C301" t="str">
            <v>AV ACUEDUCTO 26A BR PARAGUAY</v>
          </cell>
          <cell r="D301" t="str">
            <v>6626111</v>
          </cell>
          <cell r="E301" t="str">
            <v>6626111</v>
          </cell>
          <cell r="F301" t="str">
            <v>Urbana</v>
          </cell>
          <cell r="G301" t="str">
            <v>No Oficial</v>
          </cell>
          <cell r="H301" t="str">
            <v>infocolam@gmail.com,pebuen@gmail.com;pebuen@gmail.com;mayre1991@hotmail.com,pebuen@gmail.com;pebuen@gmail.com;mayre1991@hotmail.com</v>
          </cell>
          <cell r="I301" t="str">
            <v>Bolívar</v>
          </cell>
          <cell r="J301" t="str">
            <v>CARTAGENA DE INDIAS</v>
          </cell>
          <cell r="K301" t="str">
            <v>CARTAGENA</v>
          </cell>
          <cell r="L301" t="str">
            <v>Distrital de Cartagena</v>
          </cell>
        </row>
        <row r="302">
          <cell r="A302">
            <v>313001001181</v>
          </cell>
          <cell r="B302" t="str">
            <v>INSTITUCION EDUCATIVA NTRA SEÑORA DE LA CONSOLATA</v>
          </cell>
          <cell r="C302" t="str">
            <v>BR BLAS DE LEZO</v>
          </cell>
          <cell r="D302" t="str">
            <v>6813692</v>
          </cell>
          <cell r="E302" t="str">
            <v>6812543</v>
          </cell>
          <cell r="F302" t="str">
            <v>Urbana</v>
          </cell>
          <cell r="G302" t="str">
            <v>Oficial</v>
          </cell>
          <cell r="H302" t="str">
            <v>colegiolaconsolata@hotmail.com,ordorafa14@hotmail.com;sacerdotedarwin@hotmail.es;colegiolaconsolata@hotmail.com,ordorafa14@hotmail.com;sacerdotedarwin@hotmail.es;colegiolaconsolata@hotmail.com</v>
          </cell>
          <cell r="I302" t="str">
            <v>Bolívar</v>
          </cell>
          <cell r="J302" t="str">
            <v>CARTAGENA DE INDIAS</v>
          </cell>
          <cell r="K302" t="str">
            <v>CARTAGENA</v>
          </cell>
          <cell r="L302" t="str">
            <v>Distrital de Cartagena</v>
          </cell>
        </row>
        <row r="303">
          <cell r="A303">
            <v>313001001165</v>
          </cell>
          <cell r="B303" t="str">
            <v>CORPORACION PADRES DE FAMILIA COLEGIO EL CARMELO</v>
          </cell>
          <cell r="C303" t="str">
            <v>BR CRESPO UR CL 66 4 73</v>
          </cell>
          <cell r="D303" t="str">
            <v>6665175</v>
          </cell>
          <cell r="F303" t="str">
            <v>Urbana</v>
          </cell>
          <cell r="G303" t="str">
            <v>No Oficial</v>
          </cell>
          <cell r="H303" t="str">
            <v>rectoriacarmelocartagena@gmail.com,rectoriacarmelocartagena@gmail.com;susymonro29@hotmail.com;secretariacarmelocartagena@gmail.com,rectoriacarmelocartagena@gmail.com;susymonro29@yahoo.com;secretariacarmelocartagena@gmail.com</v>
          </cell>
          <cell r="I303" t="str">
            <v>Bolívar</v>
          </cell>
          <cell r="J303" t="str">
            <v>CARTAGENA DE INDIAS</v>
          </cell>
          <cell r="K303" t="str">
            <v>CARTAGENA</v>
          </cell>
          <cell r="L303" t="str">
            <v>Distrital de Cartagena</v>
          </cell>
        </row>
        <row r="304">
          <cell r="A304">
            <v>313001001149</v>
          </cell>
          <cell r="B304" t="str">
            <v>LIC COLOMBIANO DE COMERCIO</v>
          </cell>
          <cell r="C304" t="str">
            <v>LIBANO AV PEDRO DE HEREDIA 48A 57</v>
          </cell>
          <cell r="D304" t="str">
            <v>6746016</v>
          </cell>
          <cell r="F304" t="str">
            <v>Urbana</v>
          </cell>
          <cell r="G304" t="str">
            <v>No Oficial</v>
          </cell>
          <cell r="I304" t="str">
            <v>Bolívar</v>
          </cell>
          <cell r="J304" t="str">
            <v>CARTAGENA DE INDIAS</v>
          </cell>
          <cell r="K304" t="str">
            <v>CARTAGENA</v>
          </cell>
          <cell r="L304" t="str">
            <v>Distrital de Cartagena</v>
          </cell>
        </row>
        <row r="305">
          <cell r="A305">
            <v>313001001076</v>
          </cell>
          <cell r="B305" t="str">
            <v>COL DE NTRA SRA DE LA CANDELARIA</v>
          </cell>
          <cell r="C305" t="str">
            <v>AC 30 20 26 N BR PIE DE LA POPA</v>
          </cell>
          <cell r="D305" t="str">
            <v>6664835</v>
          </cell>
          <cell r="E305" t="str">
            <v>6662414</v>
          </cell>
          <cell r="F305" t="str">
            <v>Urbana</v>
          </cell>
          <cell r="G305" t="str">
            <v>No Oficial</v>
          </cell>
          <cell r="H305" t="str">
            <v>contacto@coldecan.edu.co,angelatovar26@hotmail.com;angelatovar26@hotmail.com;carmenchemas09@hotmail.com,angela@hotmail.com;angela@hotmail.com;Carmenchemas09@hotmail.com</v>
          </cell>
          <cell r="I305" t="str">
            <v>Bolívar</v>
          </cell>
          <cell r="J305" t="str">
            <v>CARTAGENA DE INDIAS</v>
          </cell>
          <cell r="K305" t="str">
            <v>CARTAGENA</v>
          </cell>
          <cell r="L305" t="str">
            <v>Distrital de Cartagena</v>
          </cell>
        </row>
        <row r="306">
          <cell r="A306">
            <v>313001001068</v>
          </cell>
          <cell r="B306" t="str">
            <v>COLEGIO  EUCARISTICO DE SANTA TERESA</v>
          </cell>
          <cell r="C306" t="str">
            <v>BR MANGA UR CALLE 27</v>
          </cell>
          <cell r="D306" t="str">
            <v>6606060</v>
          </cell>
          <cell r="E306" t="str">
            <v>6606060</v>
          </cell>
          <cell r="F306" t="str">
            <v>Urbana</v>
          </cell>
          <cell r="G306" t="str">
            <v>No Oficial</v>
          </cell>
          <cell r="H306" t="str">
            <v>eucaristicomanga@hotmail.com,eucaristicomanga@hotmail.com;eucaristicomanga@hotmail.com;secretariaeuca@gmail.com,eucaristicomanga@hotmail.com;eucaristicomanga@hotmail.com;eucaristicomanga@hotmail.com</v>
          </cell>
          <cell r="I306" t="str">
            <v>Bolívar</v>
          </cell>
          <cell r="J306" t="str">
            <v>CARTAGENA DE INDIAS</v>
          </cell>
          <cell r="K306" t="str">
            <v>CARTAGENA</v>
          </cell>
          <cell r="L306" t="str">
            <v>Distrital de Cartagena</v>
          </cell>
        </row>
        <row r="307">
          <cell r="A307">
            <v>313001001050</v>
          </cell>
          <cell r="B307" t="str">
            <v>COL BIFFI</v>
          </cell>
          <cell r="C307" t="str">
            <v>KR BR LA PROVIDENCIA</v>
          </cell>
          <cell r="D307" t="str">
            <v>6534700</v>
          </cell>
          <cell r="E307" t="str">
            <v>6534263</v>
          </cell>
          <cell r="F307" t="str">
            <v>Urbana</v>
          </cell>
          <cell r="G307" t="str">
            <v>No Oficial</v>
          </cell>
          <cell r="H307" t="str">
            <v>colbiffi@yahoo.com,colbifficartagena@yahoo.es;colbifficartagena@yahoo.es;anamar66220@yahoo.com,colbifficartagena@yahoo.es;colbifficartagena@yahoo.es;anamar66220@yahoo.com</v>
          </cell>
          <cell r="I307" t="str">
            <v>Bolívar</v>
          </cell>
          <cell r="J307" t="str">
            <v>CARTAGENA DE INDIAS</v>
          </cell>
          <cell r="K307" t="str">
            <v>CARTAGENA</v>
          </cell>
          <cell r="L307" t="str">
            <v>Distrital de Cartagena</v>
          </cell>
        </row>
        <row r="308">
          <cell r="A308">
            <v>313001000975</v>
          </cell>
          <cell r="B308" t="str">
            <v>COL EUCARISTICO DE NTRA SRA DEL CARMEN</v>
          </cell>
          <cell r="C308" t="str">
            <v>BR TORICES UR CALLE 44 16 13</v>
          </cell>
          <cell r="D308" t="str">
            <v>6581385</v>
          </cell>
          <cell r="E308" t="str">
            <v>6924949</v>
          </cell>
          <cell r="F308" t="str">
            <v>Urbana</v>
          </cell>
          <cell r="G308" t="str">
            <v>No Oficial</v>
          </cell>
          <cell r="H308" t="str">
            <v>eucaristicocarmen@hotmail.com,lourmari2012@hotmail.com;lourmari2012@hotmail.com;odalismirandaro@hotmail.com,eucaristicocarmen@hotmail.com;LOUMARI2012@HOTMAIL.COM;odalismirandaro@hotmail.com</v>
          </cell>
          <cell r="I308" t="str">
            <v>Bolívar</v>
          </cell>
          <cell r="J308" t="str">
            <v>CARTAGENA DE INDIAS</v>
          </cell>
          <cell r="K308" t="str">
            <v>CARTAGENA</v>
          </cell>
          <cell r="L308" t="str">
            <v>Distrital de Cartagena</v>
          </cell>
        </row>
        <row r="309">
          <cell r="A309">
            <v>313001000932</v>
          </cell>
          <cell r="B309" t="str">
            <v>COL DE LA PRESENTACION</v>
          </cell>
          <cell r="C309" t="str">
            <v>CENT PLAYA DEL TEJADILLO 5 197</v>
          </cell>
          <cell r="D309" t="str">
            <v>6647122</v>
          </cell>
          <cell r="E309" t="str">
            <v>6601453</v>
          </cell>
          <cell r="F309" t="str">
            <v>Urbana</v>
          </cell>
          <cell r="G309" t="str">
            <v>No Oficial</v>
          </cell>
          <cell r="I309" t="str">
            <v>Bolívar</v>
          </cell>
          <cell r="J309" t="str">
            <v>CARTAGENA DE INDIAS</v>
          </cell>
          <cell r="K309" t="str">
            <v>CARTAGENA</v>
          </cell>
          <cell r="L309" t="str">
            <v>Distrital de Cartagena</v>
          </cell>
        </row>
        <row r="310">
          <cell r="A310">
            <v>313001000924</v>
          </cell>
          <cell r="B310" t="str">
            <v>COLEGIO SALESIANO SAN PEDRO CLAVER</v>
          </cell>
          <cell r="C310" t="str">
            <v>BR SAN DIEGO UR PLAZOLETA DE LAS BOVEDAS</v>
          </cell>
          <cell r="D310" t="str">
            <v>6645268</v>
          </cell>
          <cell r="E310" t="str">
            <v>6600094</v>
          </cell>
          <cell r="F310" t="str">
            <v>Urbana</v>
          </cell>
          <cell r="G310" t="str">
            <v>No Oficial</v>
          </cell>
          <cell r="H310" t="str">
            <v>secretariaacademica@salesianoscartagena.edu,pmariorb@hotmail.com;pmariorb@hotmail.com;secretariaacademica@salesianoscartagena.edu.co,rectoria@salesianoscartagena.edu.co;rectoria@salesianoscartagena.edu.co;rectoria@salesianoscartagena.edu.co</v>
          </cell>
          <cell r="I310" t="str">
            <v>Bolívar</v>
          </cell>
          <cell r="J310" t="str">
            <v>CARTAGENA DE INDIAS</v>
          </cell>
          <cell r="K310" t="str">
            <v>CARTAGENA</v>
          </cell>
          <cell r="L310" t="str">
            <v>Distrital de Cartagena</v>
          </cell>
        </row>
        <row r="311">
          <cell r="A311">
            <v>313001000916</v>
          </cell>
          <cell r="B311" t="str">
            <v>COLEGIO DE LA ESPERANZA</v>
          </cell>
          <cell r="C311" t="str">
            <v>BR CRESPO CLL63 2 04</v>
          </cell>
          <cell r="D311" t="str">
            <v>6919090</v>
          </cell>
          <cell r="E311" t="str">
            <v>0000000</v>
          </cell>
          <cell r="F311" t="str">
            <v>Urbana</v>
          </cell>
          <cell r="G311" t="str">
            <v>No Oficial</v>
          </cell>
          <cell r="H311" t="str">
            <v>rectoriacdle@colegiolaesperanza.com,rectoriacdle@colegiolaesperanza.com;rectoriacdle@colegiolaesperanza.com;sberrio@colegiolaesperanza.com,rectoriacdle@colegiolaesperanza.com;rectoriacdle@colegiolaesperanza.com;sberrio@colegiolaesperanza.com</v>
          </cell>
          <cell r="I311" t="str">
            <v>Bolívar</v>
          </cell>
          <cell r="J311" t="str">
            <v>CARTAGENA DE INDIAS</v>
          </cell>
          <cell r="K311" t="str">
            <v>CARTAGENA</v>
          </cell>
          <cell r="L311" t="str">
            <v>Distrital de Cartagena</v>
          </cell>
        </row>
        <row r="312">
          <cell r="A312">
            <v>313001000622</v>
          </cell>
          <cell r="B312" t="str">
            <v>COL DE LA SALLE</v>
          </cell>
          <cell r="C312" t="str">
            <v>AV 34 1724 N BR TORICES</v>
          </cell>
          <cell r="D312" t="str">
            <v>6661173</v>
          </cell>
          <cell r="E312" t="str">
            <v>6660200</v>
          </cell>
          <cell r="F312" t="str">
            <v>Urbana</v>
          </cell>
          <cell r="G312" t="str">
            <v>No Oficial</v>
          </cell>
          <cell r="H312" t="str">
            <v>g.admisiones@colsallecartagena.edu.co,g.admisiones@colsallecartagena.edu.co;g.admisiones@colsallecartagena.edu.co;g.admisiones@colsallecartagena.edu.co,mmaldonadol@hotmail.com;educacion@lasalle.org.co;g.admisiones@colsallecartagena.edu.co</v>
          </cell>
          <cell r="I312" t="str">
            <v>Bolívar</v>
          </cell>
          <cell r="J312" t="str">
            <v>CARTAGENA DE INDIAS</v>
          </cell>
          <cell r="K312" t="str">
            <v>CARTAGENA</v>
          </cell>
          <cell r="L312" t="str">
            <v>Distrital de Cartagena</v>
          </cell>
        </row>
        <row r="313">
          <cell r="A313">
            <v>313001000592</v>
          </cell>
          <cell r="B313" t="str">
            <v>GIMN LUJAN</v>
          </cell>
          <cell r="C313" t="str">
            <v>BR MANGA UR CALLEJON SANTA FE CALLE 29</v>
          </cell>
          <cell r="D313" t="str">
            <v>6604288</v>
          </cell>
          <cell r="E313" t="str">
            <v>6604288</v>
          </cell>
          <cell r="F313" t="str">
            <v>Urbana</v>
          </cell>
          <cell r="G313" t="str">
            <v>No Oficial</v>
          </cell>
          <cell r="H313" t="str">
            <v>gimnasiolujancar@hotmail.com,gimnasiolujancar@hotmail.com;gimnasiolujancar@hotmail.com;gimnasiolujancar@hotmail.com,gimnasiolujancar@hotmail.com;gimnasiolujancar@hotmail.com;lucymontero-santoya054@hotmail.com</v>
          </cell>
          <cell r="I313" t="str">
            <v>Bolívar</v>
          </cell>
          <cell r="J313" t="str">
            <v>CARTAGENA DE INDIAS</v>
          </cell>
          <cell r="K313" t="str">
            <v>CARTAGENA</v>
          </cell>
          <cell r="L313" t="str">
            <v>Distrital de Cartagena</v>
          </cell>
        </row>
        <row r="314">
          <cell r="A314">
            <v>313001000568</v>
          </cell>
          <cell r="B314" t="str">
            <v>ESCUELA PROFESIONALES SALESIANOS</v>
          </cell>
          <cell r="C314" t="str">
            <v>BR SAN DIEGO UR CALLE LAS BOVEDAS N 3960</v>
          </cell>
          <cell r="D314" t="str">
            <v>6643062</v>
          </cell>
          <cell r="E314" t="str">
            <v>6648204</v>
          </cell>
          <cell r="F314" t="str">
            <v>Urbana</v>
          </cell>
          <cell r="G314" t="str">
            <v>Oficial</v>
          </cell>
          <cell r="H314" t="str">
            <v>salesianaseps@hotmail.com,direccionetdheps@gmail.com;direccionetdheps@gmail.com;salesianaseps@hotmail.com,direccionetdheps@gmail.com;direccionetdheps@gmail.com;salesianaseps@hotmail.com</v>
          </cell>
          <cell r="I314" t="str">
            <v>Bolívar</v>
          </cell>
          <cell r="J314" t="str">
            <v>CARTAGENA DE INDIAS</v>
          </cell>
          <cell r="K314" t="str">
            <v>CARTAGENA</v>
          </cell>
          <cell r="L314" t="str">
            <v>Distrital de Cartagena</v>
          </cell>
        </row>
        <row r="315">
          <cell r="A315">
            <v>313001000541</v>
          </cell>
          <cell r="B315" t="str">
            <v>COL LA ANUNCIACION</v>
          </cell>
          <cell r="C315" t="str">
            <v>BR PARAGUAY AV ACUEDUCTO TV 45 CS 26A115</v>
          </cell>
          <cell r="D315" t="str">
            <v>6690584</v>
          </cell>
          <cell r="F315" t="str">
            <v>Urbana</v>
          </cell>
          <cell r="G315" t="str">
            <v>No Oficial</v>
          </cell>
          <cell r="H315" t="str">
            <v>colegiolaanunciacion@gmail.com,colegiolaanunciacion@gmail.com;colegiolaanunciacion@gmail.com;colegiolaanunciacion@gmail.com,colegiolaaununciacion@gmail.com;colegiolaaununciacion@gmail.com;colegiolaaununciacion@gmail.com</v>
          </cell>
          <cell r="I315" t="str">
            <v>Bolívar</v>
          </cell>
          <cell r="J315" t="str">
            <v>CARTAGENA DE INDIAS</v>
          </cell>
          <cell r="K315" t="str">
            <v>CARTAGENA</v>
          </cell>
          <cell r="L315" t="str">
            <v>Distrital de Cartagena</v>
          </cell>
        </row>
        <row r="316">
          <cell r="A316">
            <v>313001000525</v>
          </cell>
          <cell r="B316" t="str">
            <v>COLEGIO MIXTO LA POPA</v>
          </cell>
          <cell r="C316" t="str">
            <v>KR PIEDELAPOPA2229D80</v>
          </cell>
          <cell r="D316" t="str">
            <v>6564722</v>
          </cell>
          <cell r="E316" t="str">
            <v>6928650</v>
          </cell>
          <cell r="F316" t="str">
            <v>Urbana</v>
          </cell>
          <cell r="G316" t="str">
            <v>No Oficial</v>
          </cell>
          <cell r="H316" t="str">
            <v>colegiomixtolapopa@hotmail.com,leydajimeneztorres@hotmail.com;leydajimeneztorres@hotmail.com;anibella24@hotmail.com,leydajimeneztorres@hotmail.com;direccion@colegiomixtolapopa.com;anibella24@hotmail.com</v>
          </cell>
          <cell r="I316" t="str">
            <v>Bolívar</v>
          </cell>
          <cell r="J316" t="str">
            <v>CARTAGENA DE INDIAS</v>
          </cell>
          <cell r="K316" t="str">
            <v>CARTAGENA</v>
          </cell>
          <cell r="L316" t="str">
            <v>Distrital de Cartagena</v>
          </cell>
        </row>
        <row r="317">
          <cell r="A317">
            <v>313001000509</v>
          </cell>
          <cell r="B317" t="str">
            <v>GIMN LATINOAMERICANO</v>
          </cell>
          <cell r="C317" t="str">
            <v>BR ESPAÑA CL 30 UR NRO 46 39</v>
          </cell>
          <cell r="D317" t="str">
            <v>6431834</v>
          </cell>
          <cell r="F317" t="str">
            <v>Urbana</v>
          </cell>
          <cell r="G317" t="str">
            <v>No Oficial</v>
          </cell>
          <cell r="H317" t="str">
            <v>gimnla46@hotmail.com,marcantoni13@hotmail.com;gimnla46@hotmail.com;aquilesdonado290@hotmail.com,gimnla46@hotmail.com;gimnla46@hotmail.com;gimnla46@hotmail.com</v>
          </cell>
          <cell r="I317" t="str">
            <v>Bolívar</v>
          </cell>
          <cell r="J317" t="str">
            <v>CARTAGENA DE INDIAS</v>
          </cell>
          <cell r="K317" t="str">
            <v>CARTAGENA</v>
          </cell>
          <cell r="L317" t="str">
            <v>Distrital de Cartagena</v>
          </cell>
        </row>
        <row r="318">
          <cell r="A318">
            <v>313001000495</v>
          </cell>
          <cell r="B318" t="str">
            <v>COL OCTAVIANA DEL C VIVES C</v>
          </cell>
          <cell r="C318" t="str">
            <v>CL 30 39 80 AMBERES</v>
          </cell>
          <cell r="D318" t="str">
            <v>6624143</v>
          </cell>
          <cell r="E318" t="str">
            <v>6620075</v>
          </cell>
          <cell r="F318" t="str">
            <v>Urbana</v>
          </cell>
          <cell r="G318" t="str">
            <v>No Oficial</v>
          </cell>
          <cell r="H318" t="str">
            <v>octaviana.vires@gmail.com,octaviana.vives@gmail.com;octaviana.vives@gmail.com;octaviana.vives@gmail.com,octaviana.vives@gmail.com;Glicona@gmail.com;octaviana.vives@gmail.com</v>
          </cell>
          <cell r="I318" t="str">
            <v>Bolívar</v>
          </cell>
          <cell r="J318" t="str">
            <v>CARTAGENA DE INDIAS</v>
          </cell>
          <cell r="K318" t="str">
            <v>CARTAGENA</v>
          </cell>
          <cell r="L318" t="str">
            <v>Distrital de Cartagena</v>
          </cell>
        </row>
        <row r="319">
          <cell r="A319">
            <v>313001000282</v>
          </cell>
          <cell r="B319" t="str">
            <v>INST SOL DE BRITANIA</v>
          </cell>
          <cell r="C319" t="str">
            <v>URB BRITANIA MZ B LT 8</v>
          </cell>
          <cell r="D319" t="str">
            <v>6775955</v>
          </cell>
          <cell r="F319" t="str">
            <v>Urbana</v>
          </cell>
          <cell r="G319" t="str">
            <v>No Oficial</v>
          </cell>
          <cell r="H319" t="str">
            <v>isoldebritania@hotmail.com,,</v>
          </cell>
          <cell r="I319" t="str">
            <v>Bolívar</v>
          </cell>
          <cell r="J319" t="str">
            <v>CARTAGENA DE INDIAS</v>
          </cell>
          <cell r="K319" t="str">
            <v>CARTAGENA</v>
          </cell>
          <cell r="L319" t="str">
            <v>Distrital de Cartagena</v>
          </cell>
        </row>
        <row r="320">
          <cell r="A320">
            <v>313001000240</v>
          </cell>
          <cell r="B320" t="str">
            <v>INSTITUTO EDUCATIVO NUEVA  AMERICA</v>
          </cell>
          <cell r="C320" t="str">
            <v>BR NUEVO BOSQUE ET 7 MZ 52 LT 2</v>
          </cell>
          <cell r="D320" t="str">
            <v>6773463</v>
          </cell>
          <cell r="E320" t="str">
            <v>6773463</v>
          </cell>
          <cell r="F320" t="str">
            <v>Urbana</v>
          </cell>
          <cell r="G320" t="str">
            <v>No Oficial</v>
          </cell>
          <cell r="H320" t="str">
            <v>nuevaamerica@hotmail.com,yomairatheran@hotmail.com;yomairatheran@hotmail.com;nuevaamerica522@hotmail.com,nuevaamerica522@hotmail.com;yomairatheran@hotmail.com;alesam_aesm@hotmail.com</v>
          </cell>
          <cell r="I320" t="str">
            <v>Bolívar</v>
          </cell>
          <cell r="J320" t="str">
            <v>CARTAGENA DE INDIAS</v>
          </cell>
          <cell r="K320" t="str">
            <v>CARTAGENA</v>
          </cell>
          <cell r="L320" t="str">
            <v>Distrital de Cartagena</v>
          </cell>
        </row>
        <row r="321">
          <cell r="A321">
            <v>313001000215</v>
          </cell>
          <cell r="B321" t="str">
            <v>GIMNASIO NUEVA GRANADA</v>
          </cell>
          <cell r="C321" t="str">
            <v>CL 64 1 17 BR CRESPO</v>
          </cell>
          <cell r="D321" t="str">
            <v>6561592</v>
          </cell>
          <cell r="E321" t="str">
            <v>6436425</v>
          </cell>
          <cell r="F321" t="str">
            <v>Urbana</v>
          </cell>
          <cell r="G321" t="str">
            <v>No Oficial</v>
          </cell>
          <cell r="H321" t="str">
            <v>gimnacionuevagranada@yahoo.com,asropa@hotmail.com;leonardoroyo@yahoo.com.mx;gimnasionuevagranada@yahoo.com,asropa@hotmail.com;leonardoroyo@yahoo.com.mx;gimnasionuevagranada@yahoo.com</v>
          </cell>
          <cell r="I321" t="str">
            <v>Bolívar</v>
          </cell>
          <cell r="J321" t="str">
            <v>CARTAGENA DE INDIAS</v>
          </cell>
          <cell r="K321" t="str">
            <v>CARTAGENA</v>
          </cell>
          <cell r="L321" t="str">
            <v>Distrital de Cartagena</v>
          </cell>
        </row>
        <row r="322">
          <cell r="A322">
            <v>313001000193</v>
          </cell>
          <cell r="B322" t="str">
            <v>INSTITUTO EDUCATIVO  ENCANTO DE NIÑOS</v>
          </cell>
          <cell r="C322" t="str">
            <v>BR NUEVO BOSQUE CS</v>
          </cell>
          <cell r="D322" t="str">
            <v>3114011687</v>
          </cell>
          <cell r="F322" t="str">
            <v>Urbana</v>
          </cell>
          <cell r="G322" t="str">
            <v>No Oficial</v>
          </cell>
          <cell r="H322" t="str">
            <v>institutoencanto@hotmail.com,institutoencanto@hotmail.com;institutoencanto@hotmail.com;karencraig22@hotmail.com,institutoencanto@hotmail.com;institutoencanto@hotmail.com;karencraig22@hotmail.com</v>
          </cell>
          <cell r="I322" t="str">
            <v>Bolívar</v>
          </cell>
          <cell r="J322" t="str">
            <v>CARTAGENA DE INDIAS</v>
          </cell>
          <cell r="K322" t="str">
            <v>CARTAGENA</v>
          </cell>
          <cell r="L322" t="str">
            <v>Distrital de Cartagena</v>
          </cell>
        </row>
        <row r="323">
          <cell r="A323">
            <v>313001000185</v>
          </cell>
          <cell r="B323" t="str">
            <v>INST ANGELITOS ALEGRES</v>
          </cell>
          <cell r="C323" t="str">
            <v>BR NUEVO BOSQUE</v>
          </cell>
          <cell r="D323" t="str">
            <v>6675169</v>
          </cell>
          <cell r="F323" t="str">
            <v>Urbana</v>
          </cell>
          <cell r="G323" t="str">
            <v>No Oficial</v>
          </cell>
          <cell r="H323" t="str">
            <v>angelitosalegres@hotmail.com,rosaines_11@hotmail.com;rosaines_11@hotmail.com;rosaines_11@hotmail.com,rosaines_@hotmail.com;rosaines_@hotmail.com;rosaines_@hotmail.com</v>
          </cell>
          <cell r="I323" t="str">
            <v>Bolívar</v>
          </cell>
          <cell r="J323" t="str">
            <v>CARTAGENA DE INDIAS</v>
          </cell>
          <cell r="K323" t="str">
            <v>CARTAGENA</v>
          </cell>
          <cell r="L323" t="str">
            <v>Distrital de Cartagena</v>
          </cell>
        </row>
        <row r="324">
          <cell r="A324">
            <v>313001000169</v>
          </cell>
          <cell r="B324" t="str">
            <v>ESC ELEMENTAL POPULAR</v>
          </cell>
          <cell r="C324" t="str">
            <v>PIEDRA DE BOLIVAR KR SAN FERNADO</v>
          </cell>
          <cell r="D324" t="str">
            <v>6629269</v>
          </cell>
          <cell r="F324" t="str">
            <v>Urbana</v>
          </cell>
          <cell r="G324" t="str">
            <v>No Oficial</v>
          </cell>
          <cell r="I324" t="str">
            <v>Bolívar</v>
          </cell>
          <cell r="J324" t="str">
            <v>CARTAGENA DE INDIAS</v>
          </cell>
          <cell r="K324" t="str">
            <v>CARTAGENA</v>
          </cell>
          <cell r="L324" t="str">
            <v>Distrital de Cartagena</v>
          </cell>
        </row>
        <row r="325">
          <cell r="A325">
            <v>313001000142</v>
          </cell>
          <cell r="B325" t="str">
            <v>INST MADRE TERESA DE CALCUTA</v>
          </cell>
          <cell r="C325" t="str">
            <v>BR EL EDUCADOR UR KR 75 4 E 75</v>
          </cell>
          <cell r="D325" t="str">
            <v>6634666</v>
          </cell>
          <cell r="F325" t="str">
            <v>Urbana</v>
          </cell>
          <cell r="G325" t="str">
            <v>No Oficial</v>
          </cell>
          <cell r="H325" t="str">
            <v>guillo.pzamora@hotmail.com,guillo.pzamora@hotmail.com;lipeza27@hotmail.com;luisfdozamorap@hotmail.com,guillo.pzamora@hotmail.com;institutomadreteresadecalcuta@hotmail.com;luisfdozamorap@hotmail.com</v>
          </cell>
          <cell r="I325" t="str">
            <v>Bolívar</v>
          </cell>
          <cell r="J325" t="str">
            <v>CARTAGENA DE INDIAS</v>
          </cell>
          <cell r="K325" t="str">
            <v>CARTAGENA</v>
          </cell>
          <cell r="L325" t="str">
            <v>Distrital de Cartagena</v>
          </cell>
        </row>
        <row r="326">
          <cell r="A326">
            <v>313001000118</v>
          </cell>
          <cell r="B326" t="str">
            <v>SEDE NUESTRA SEÑORA DE LA VICTORIA</v>
          </cell>
          <cell r="C326" t="str">
            <v>BR ESPERANZA UR CALLE JORGE ELIECER GAITAN 38</v>
          </cell>
          <cell r="D326" t="str">
            <v>6741660</v>
          </cell>
          <cell r="F326" t="str">
            <v>Urbana</v>
          </cell>
          <cell r="G326" t="str">
            <v>Oficial</v>
          </cell>
          <cell r="H326" t="str">
            <v>operadorsimatiepedrodeheredia@gmail.com,oscarod04@hotmail.com;oscarod04@hotmail.com;operadorsimatiepedrodeheredia@gmail.com,eduar.arocha@hotmail.com;alcaldesa@cartagena.gov.co;operadorsimatiepedrodeheredia@gmail.com</v>
          </cell>
          <cell r="I326" t="str">
            <v>Bolívar</v>
          </cell>
          <cell r="J326" t="str">
            <v>CARTAGENA DE INDIAS</v>
          </cell>
          <cell r="K326" t="str">
            <v>CARTAGENA</v>
          </cell>
          <cell r="L326" t="str">
            <v>Distrital de Cartagena</v>
          </cell>
        </row>
        <row r="327">
          <cell r="A327">
            <v>313001000100</v>
          </cell>
          <cell r="B327" t="str">
            <v>COL MILITAR FERNANDEZ BUSTAMANTE</v>
          </cell>
          <cell r="C327" t="str">
            <v>MANGA NUEVO DANNY CL 29 23A 41</v>
          </cell>
          <cell r="D327" t="str">
            <v>6608991</v>
          </cell>
          <cell r="E327" t="str">
            <v>6608642</v>
          </cell>
          <cell r="F327" t="str">
            <v>Urbana</v>
          </cell>
          <cell r="G327" t="str">
            <v>No Oficial</v>
          </cell>
          <cell r="H327" t="str">
            <v>cartagena de indias,,</v>
          </cell>
          <cell r="I327" t="str">
            <v>Bolívar</v>
          </cell>
          <cell r="J327" t="str">
            <v>CARTAGENA DE INDIAS</v>
          </cell>
          <cell r="K327" t="str">
            <v>CARTAGENA</v>
          </cell>
          <cell r="L327" t="str">
            <v>Distrital de Cartagena</v>
          </cell>
        </row>
        <row r="328">
          <cell r="A328">
            <v>313001000045</v>
          </cell>
          <cell r="B328" t="str">
            <v>CORPORACION COLEGIO CRISTO REY</v>
          </cell>
          <cell r="C328" t="str">
            <v>BR CRESPO UR AV 7 67 35</v>
          </cell>
          <cell r="D328" t="str">
            <v>6660342</v>
          </cell>
          <cell r="F328" t="str">
            <v>Urbana</v>
          </cell>
          <cell r="G328" t="str">
            <v>No Oficial</v>
          </cell>
          <cell r="H328" t="str">
            <v>corp.colegiocristorey@hotmail.com,corp.colegiocristorey@hotmail.com;corp.colegiocristorey@hotmail.com;corp.colegiocristorey@hotmail.com,</v>
          </cell>
          <cell r="I328" t="str">
            <v>Bolívar</v>
          </cell>
          <cell r="J328" t="str">
            <v>CARTAGENA DE INDIAS</v>
          </cell>
          <cell r="K328" t="str">
            <v>CARTAGENA</v>
          </cell>
          <cell r="L328" t="str">
            <v>Distrital de Cartagena</v>
          </cell>
        </row>
        <row r="329">
          <cell r="A329">
            <v>213001030241</v>
          </cell>
          <cell r="B329" t="str">
            <v>INSTITUCION EDUCATIVA DE BAYUNCA SEDE LA GRNA</v>
          </cell>
          <cell r="C329" t="str">
            <v xml:space="preserve">BAYUNCA CARRETERA LA CORDIALIDAD </v>
          </cell>
          <cell r="F329" t="str">
            <v>Rural</v>
          </cell>
          <cell r="G329" t="str">
            <v>Oficial</v>
          </cell>
          <cell r="I329" t="str">
            <v>Bolívar</v>
          </cell>
          <cell r="J329" t="str">
            <v>CARTAGENA DE INDIAS</v>
          </cell>
          <cell r="K329" t="str">
            <v>CARTAGENA</v>
          </cell>
          <cell r="L329" t="str">
            <v>Distrital de Cartagena</v>
          </cell>
        </row>
        <row r="330">
          <cell r="A330">
            <v>213001030233</v>
          </cell>
          <cell r="B330" t="str">
            <v>INSTITUCION EDUCATIVA DE BAYUNCA SEDE EL CEIB</v>
          </cell>
          <cell r="C330" t="str">
            <v>VD CEIBAL</v>
          </cell>
          <cell r="D330" t="str">
            <v>3012386285</v>
          </cell>
          <cell r="F330" t="str">
            <v>Rural</v>
          </cell>
          <cell r="G330" t="str">
            <v>Oficial</v>
          </cell>
          <cell r="H330" t="str">
            <v>marchavezabdala@hotmail.com,marchavezabdala@hotmail.com;marchavezabdala@hotmail.com;marchavezabdala@hotmail.com,</v>
          </cell>
          <cell r="I330" t="str">
            <v>Bolívar</v>
          </cell>
          <cell r="J330" t="str">
            <v>CARTAGENA DE INDIAS</v>
          </cell>
          <cell r="K330" t="str">
            <v>CARTAGENA</v>
          </cell>
          <cell r="L330" t="str">
            <v>Distrital de Cartagena</v>
          </cell>
        </row>
        <row r="331">
          <cell r="A331">
            <v>213001030225</v>
          </cell>
          <cell r="B331" t="str">
            <v>INSTITUCION EDUCATIVA DE BAYUNCA SEDE LAS LATAS</v>
          </cell>
          <cell r="C331" t="str">
            <v>VD LAS LATAS</v>
          </cell>
          <cell r="D331" t="str">
            <v>3012386285</v>
          </cell>
          <cell r="F331" t="str">
            <v>Rural</v>
          </cell>
          <cell r="G331" t="str">
            <v>Oficial</v>
          </cell>
          <cell r="H331" t="str">
            <v>marchavezabdala@hotmail.com,marchavezabdala@hotmail.com;marchavezabdala@hotmail.com;marchavezabdala@hotmail.com,</v>
          </cell>
          <cell r="I331" t="str">
            <v>Bolívar</v>
          </cell>
          <cell r="J331" t="str">
            <v>CARTAGENA DE INDIAS</v>
          </cell>
          <cell r="K331" t="str">
            <v>CARTAGENA</v>
          </cell>
          <cell r="L331" t="str">
            <v>Distrital de Cartagena</v>
          </cell>
        </row>
        <row r="332">
          <cell r="A332">
            <v>213001027020</v>
          </cell>
          <cell r="B332" t="str">
            <v>INSTITUCION EDUCATIVA DOMINGO BENKOS BIOHO</v>
          </cell>
          <cell r="C332" t="str">
            <v>VD BOCACHICA VIA A CARTAGENA DE INDIAS VR</v>
          </cell>
          <cell r="D332" t="str">
            <v>3114119695</v>
          </cell>
          <cell r="E332" t="str">
            <v>000000000</v>
          </cell>
          <cell r="F332" t="str">
            <v>Rural</v>
          </cell>
          <cell r="G332" t="str">
            <v>Oficial</v>
          </cell>
          <cell r="H332" t="str">
            <v>iedomingobenkos@hotmail.com,iedomingobenkosb@hotmail.es;iedomingobenkosb@hotmail.es;iedomingobenkosb@hotmail.es,fidelbocachica@hotmail.com;fidelbocachica@hotmail.com;fidelbocachica@hotmail.com</v>
          </cell>
          <cell r="I332" t="str">
            <v>Bolívar</v>
          </cell>
          <cell r="J332" t="str">
            <v>CARTAGENA DE INDIAS</v>
          </cell>
          <cell r="K332" t="str">
            <v>CARTAGENA</v>
          </cell>
          <cell r="L332" t="str">
            <v>Distrital de Cartagena</v>
          </cell>
        </row>
        <row r="333">
          <cell r="A333">
            <v>213001012391</v>
          </cell>
          <cell r="B333" t="str">
            <v>SEDE BAJO EL TIGRE</v>
          </cell>
          <cell r="C333" t="str">
            <v>VD CASERIO VIA A CARTAGENA DE INDIAS VR</v>
          </cell>
          <cell r="D333" t="str">
            <v>6685642</v>
          </cell>
          <cell r="E333" t="str">
            <v>6685642</v>
          </cell>
          <cell r="F333" t="str">
            <v>Rural</v>
          </cell>
          <cell r="G333" t="str">
            <v>Oficial</v>
          </cell>
          <cell r="H333" t="str">
            <v>rorivi@gmail.com,rorivi8@gmail.com;rorivi8@gmail.com;chachiblanco@hotmail.com,rorivi8@gmail.com;rorivi8@gmail.com;chachiblanco@hotmail.com</v>
          </cell>
          <cell r="I333" t="str">
            <v>Bolívar</v>
          </cell>
          <cell r="J333" t="str">
            <v>CARTAGENA DE INDIAS</v>
          </cell>
          <cell r="K333" t="str">
            <v>CARTAGENA</v>
          </cell>
          <cell r="L333" t="str">
            <v>Distrital de Cartagena</v>
          </cell>
        </row>
        <row r="334">
          <cell r="A334">
            <v>213001009056</v>
          </cell>
          <cell r="B334" t="str">
            <v>INSTITUCION EDUCATIVA NTRA SRA DEL BUEN AIRE</v>
          </cell>
          <cell r="C334" t="str">
            <v>VD KR 62 CON CL22 PASACABALLOS SECTOR NUEVO PORVENIR PASACABALLOS</v>
          </cell>
          <cell r="D334" t="str">
            <v>3145533612</v>
          </cell>
          <cell r="F334" t="str">
            <v>Rural</v>
          </cell>
          <cell r="G334" t="str">
            <v>Oficial</v>
          </cell>
          <cell r="H334" t="str">
            <v>iensbapasacaballos@gmail.com,leonidasbarcos@gmail.com;iensbapasacaballos@gmail.com;rosaibeth31@hotmail.com,censbapasacaballos@hotmail.com;censbapasacaballos@hotmail.com;rosaibeth31@hotmail.com</v>
          </cell>
          <cell r="I334" t="str">
            <v>Bolívar</v>
          </cell>
          <cell r="J334" t="str">
            <v>CARTAGENA DE INDIAS</v>
          </cell>
          <cell r="K334" t="str">
            <v>CARTAGENA</v>
          </cell>
          <cell r="L334" t="str">
            <v>Distrital de Cartagena</v>
          </cell>
        </row>
        <row r="335">
          <cell r="A335">
            <v>213001008084</v>
          </cell>
          <cell r="B335" t="str">
            <v>ESCUELA LUIS CARLOS GALAN</v>
          </cell>
          <cell r="C335" t="str">
            <v>BR OLAYA HERRERA UR SECTOR EL PROGRESO CL MIRAMAR</v>
          </cell>
          <cell r="D335" t="str">
            <v>6534415</v>
          </cell>
          <cell r="F335" t="str">
            <v>Urbana</v>
          </cell>
          <cell r="G335" t="str">
            <v>Oficial</v>
          </cell>
          <cell r="H335" t="str">
            <v>ihmaria_cartagen@hotmail.com,marydelrisco@hotmail.com;marydelrisco@hotmail.com;gipabadi@hotmail.com,eebarco@hotmail.com;eebarco@hotmail.com;gipabadi@hotmail.com</v>
          </cell>
          <cell r="I335" t="str">
            <v>Bolívar</v>
          </cell>
          <cell r="J335" t="str">
            <v>CARTAGENA DE INDIAS</v>
          </cell>
          <cell r="K335" t="str">
            <v>CARTAGENA</v>
          </cell>
          <cell r="L335" t="str">
            <v>Distrital de Cartagena</v>
          </cell>
        </row>
        <row r="336">
          <cell r="A336">
            <v>213001008076</v>
          </cell>
          <cell r="B336" t="str">
            <v>IE MANUELA VERGARA DE CURI</v>
          </cell>
          <cell r="C336" t="str">
            <v>BR LA GAITANA MZ E LT 5</v>
          </cell>
          <cell r="D336" t="str">
            <v>6617411</v>
          </cell>
          <cell r="F336" t="str">
            <v>Urbana</v>
          </cell>
          <cell r="G336" t="str">
            <v>Oficial</v>
          </cell>
          <cell r="H336" t="str">
            <v>manuelavergaradecuri@outlook.com,mariaedilsahoyos@hotmail.com;mariaedilsahoyos@hotmail.com;mabelr_12@yahoo.com,mariaedilsahoyos@hotmail.com;mariaedilsahoyos@hotmail.com;mabelr_12@yahoo.com</v>
          </cell>
          <cell r="I336" t="str">
            <v>Bolívar</v>
          </cell>
          <cell r="J336" t="str">
            <v>CARTAGENA DE INDIAS</v>
          </cell>
          <cell r="K336" t="str">
            <v>CARTAGENA</v>
          </cell>
          <cell r="L336" t="str">
            <v>Distrital de Cartagena</v>
          </cell>
        </row>
        <row r="337">
          <cell r="A337">
            <v>213001007797</v>
          </cell>
          <cell r="B337" t="str">
            <v>INSTITUCION EDUCATIVA SAN JUAN DE DAMASCO</v>
          </cell>
          <cell r="C337" t="str">
            <v>KR 41 26C 38 BR AMBERES</v>
          </cell>
          <cell r="D337" t="str">
            <v>6722863</v>
          </cell>
          <cell r="E337" t="str">
            <v>6722863</v>
          </cell>
          <cell r="F337" t="str">
            <v>Urbana</v>
          </cell>
          <cell r="G337" t="str">
            <v>Oficial</v>
          </cell>
          <cell r="H337" t="str">
            <v>sanjuandamasco@hotmail.com,sanjuandamasco@hotmail.com;nezama125512@hotmail.com;lucomo_57@hotmail.com,sanjuandamasco@hotmail.com;nezama125512@hotmail.com;lucomo_57@hotmail.com</v>
          </cell>
          <cell r="I337" t="str">
            <v>Bolívar</v>
          </cell>
          <cell r="J337" t="str">
            <v>CARTAGENA DE INDIAS</v>
          </cell>
          <cell r="K337" t="str">
            <v>CARTAGENA</v>
          </cell>
          <cell r="L337" t="str">
            <v>Distrital de Cartagena</v>
          </cell>
        </row>
        <row r="338">
          <cell r="A338">
            <v>213001007550</v>
          </cell>
          <cell r="B338" t="str">
            <v>SEDE EL RECREO</v>
          </cell>
          <cell r="C338" t="str">
            <v>VD RECREO CANAL DEL DIQUE</v>
          </cell>
          <cell r="D338" t="str">
            <v>3122832444</v>
          </cell>
          <cell r="F338" t="str">
            <v>Rural</v>
          </cell>
          <cell r="G338" t="str">
            <v>Oficial</v>
          </cell>
          <cell r="H338" t="str">
            <v>arrieta75@hotmail.com,arrieta75@hotmail.com;arrieta75@hotmail.com;arrieta75@hotmail.com,</v>
          </cell>
          <cell r="I338" t="str">
            <v>Bolívar</v>
          </cell>
          <cell r="J338" t="str">
            <v>CARTAGENA DE INDIAS</v>
          </cell>
          <cell r="K338" t="str">
            <v>CARTAGENA</v>
          </cell>
          <cell r="L338" t="str">
            <v>Distrital de Cartagena</v>
          </cell>
        </row>
        <row r="339">
          <cell r="A339">
            <v>213001007541</v>
          </cell>
          <cell r="B339" t="str">
            <v>ESC DIVINO NIÑO JESUS DEL ZAPATERO</v>
          </cell>
          <cell r="C339" t="str">
            <v>VD DIVINO NIÑO JESUS DEL ZAPATERO</v>
          </cell>
          <cell r="D339" t="str">
            <v>6295411</v>
          </cell>
          <cell r="F339" t="str">
            <v>Rural</v>
          </cell>
          <cell r="G339" t="str">
            <v>Oficial</v>
          </cell>
          <cell r="H339" t="str">
            <v>rembertonavasmoreno@gmail.com,marchavezabdala@hotmail.com;marchavezabdala@hotmail.com;marchavezabdala@hotmail.com,</v>
          </cell>
          <cell r="I339" t="str">
            <v>Bolívar</v>
          </cell>
          <cell r="J339" t="str">
            <v>CARTAGENA DE INDIAS</v>
          </cell>
          <cell r="K339" t="str">
            <v>CARTAGENA</v>
          </cell>
          <cell r="L339" t="str">
            <v>Distrital de Cartagena</v>
          </cell>
        </row>
        <row r="340">
          <cell r="A340">
            <v>213001007533</v>
          </cell>
          <cell r="B340" t="str">
            <v>IE  NVA ESPERANZA DE ARROYO GRANDE</v>
          </cell>
          <cell r="C340" t="str">
            <v>VD ARROYO GRANDE KM 34 CT BR BELLA VISTA</v>
          </cell>
          <cell r="D340" t="str">
            <v>3104737343</v>
          </cell>
          <cell r="F340" t="str">
            <v>Rural</v>
          </cell>
          <cell r="G340" t="str">
            <v>Oficial</v>
          </cell>
          <cell r="H340" t="str">
            <v>ieneag@hotmail.com,dovane30@yahoo.es;dovane30@yahoo.es;maria.goodson@hotmail.com,dovane30@yahoo.es;dovane30@yahoo.es;mari.goodson@hotmail.com</v>
          </cell>
          <cell r="I340" t="str">
            <v>Bolívar</v>
          </cell>
          <cell r="J340" t="str">
            <v>CARTAGENA DE INDIAS</v>
          </cell>
          <cell r="K340" t="str">
            <v>CARTAGENA</v>
          </cell>
          <cell r="L340" t="str">
            <v>Distrital de Cartagena</v>
          </cell>
        </row>
        <row r="341">
          <cell r="A341">
            <v>213001007401</v>
          </cell>
          <cell r="B341" t="str">
            <v>INSTITUCION EDUCATIVA SANTA CRUZ DE ISLOTE</v>
          </cell>
          <cell r="C341" t="str">
            <v>VD ARCHIPELAGO DE SANBERNARDO</v>
          </cell>
          <cell r="D341" t="str">
            <v>3126742766</v>
          </cell>
          <cell r="F341" t="str">
            <v>Rural</v>
          </cell>
          <cell r="G341" t="str">
            <v>Oficial</v>
          </cell>
          <cell r="H341" t="str">
            <v>ieislote@hotmail.com,ieislote@hotmail.com;ieislote@hotmail.com;ieislote@hotmail.com,elizabethcanate@yahoo.es;elizabethcanate@yahoo.es;mdiaztorizo@hotmail.com</v>
          </cell>
          <cell r="I341" t="str">
            <v>Bolívar</v>
          </cell>
          <cell r="J341" t="str">
            <v>CARTAGENA DE INDIAS</v>
          </cell>
          <cell r="K341" t="str">
            <v>CARTAGENA</v>
          </cell>
          <cell r="L341" t="str">
            <v>Distrital de Cartagena</v>
          </cell>
        </row>
        <row r="342">
          <cell r="A342">
            <v>213001007339</v>
          </cell>
          <cell r="B342" t="str">
            <v>SEDE DISTRITAL  EL REPOSO</v>
          </cell>
          <cell r="C342" t="str">
            <v>BR SAN PEDRO MARTIR UR CALLE 5 N 68B37</v>
          </cell>
          <cell r="D342" t="str">
            <v>6769530</v>
          </cell>
          <cell r="F342" t="str">
            <v>Urbana</v>
          </cell>
          <cell r="G342" t="str">
            <v>Oficial</v>
          </cell>
          <cell r="H342" t="str">
            <v>feyalegriaprogreso@yahoo.es,blancacerro28@hotmail.com;blancacerro28@hotmail.com;irmeju09@hotmail.com,auracastro2010@gmail.com;auracastro2010@gmail.com;irmeju09@hotmail.com</v>
          </cell>
          <cell r="I342" t="str">
            <v>Bolívar</v>
          </cell>
          <cell r="J342" t="str">
            <v>CARTAGENA DE INDIAS</v>
          </cell>
          <cell r="K342" t="str">
            <v>CARTAGENA</v>
          </cell>
          <cell r="L342" t="str">
            <v>Distrital de Cartagena</v>
          </cell>
        </row>
        <row r="343">
          <cell r="A343">
            <v>213001007231</v>
          </cell>
          <cell r="B343" t="str">
            <v>INSTITUCION EDUCATIVA SAN FRANCISCO DE ASIS</v>
          </cell>
          <cell r="C343" t="str">
            <v>KR 3A 8 71 BR ARROZ BARATO</v>
          </cell>
          <cell r="D343" t="str">
            <v>3017738841</v>
          </cell>
          <cell r="F343" t="str">
            <v>Urbana</v>
          </cell>
          <cell r="G343" t="str">
            <v>Oficial</v>
          </cell>
          <cell r="H343" t="str">
            <v>sanfrancisco_de_asis@hotmail.es,marianita50@yahoo.es;marianita50@yahoo.es;marianita50@yahoo.es,marianita50@yahoo.es;marianita50@yahoo.es;anrebe0173@hotmail.com</v>
          </cell>
          <cell r="I343" t="str">
            <v>Bolívar</v>
          </cell>
          <cell r="J343" t="str">
            <v>CARTAGENA DE INDIAS</v>
          </cell>
          <cell r="K343" t="str">
            <v>CARTAGENA</v>
          </cell>
          <cell r="L343" t="str">
            <v>Distrital de Cartagena</v>
          </cell>
        </row>
        <row r="344">
          <cell r="A344">
            <v>213001004313</v>
          </cell>
          <cell r="B344" t="str">
            <v>ESCUELA PEDRO PASCACIO MARTINEZ</v>
          </cell>
          <cell r="C344" t="str">
            <v>BR HENEQUEN CL PRINCIPAL</v>
          </cell>
          <cell r="D344" t="str">
            <v>30017738841</v>
          </cell>
          <cell r="F344" t="str">
            <v>Urbana</v>
          </cell>
          <cell r="G344" t="str">
            <v>Oficial</v>
          </cell>
          <cell r="H344" t="str">
            <v>sanfrancisco_de_asis@hotmail.com,marianita50@yahoo.es;marianita50@yahoo.es;marianita50@yahoo.es,marianita50@yahoo.es;marianita50@yahoo.es;marianita50@yahoo.es</v>
          </cell>
          <cell r="I344" t="str">
            <v>Bolívar</v>
          </cell>
          <cell r="J344" t="str">
            <v>CARTAGENA DE INDIAS</v>
          </cell>
          <cell r="K344" t="str">
            <v>CARTAGENA</v>
          </cell>
          <cell r="L344" t="str">
            <v>Distrital de Cartagena</v>
          </cell>
        </row>
        <row r="345">
          <cell r="A345">
            <v>213001002949</v>
          </cell>
          <cell r="B345" t="str">
            <v>IE SAN JOSE DE CAÑO DEL ORO</v>
          </cell>
          <cell r="C345" t="str">
            <v>VD CAÑO DEL ORO VIA A CARTAGENA DE INDIAS</v>
          </cell>
          <cell r="D345" t="str">
            <v>3014759408</v>
          </cell>
          <cell r="E345" t="str">
            <v>30114759408</v>
          </cell>
          <cell r="F345" t="str">
            <v>Rural</v>
          </cell>
          <cell r="G345" t="str">
            <v>Oficial</v>
          </cell>
          <cell r="H345" t="str">
            <v>iecanodeloro@hotmail.es,amauryvasquesmadrid@hotmail.com;amauryvasquesmadrid@hotmail.com;amauryvasquesmadrid@hotmail.com,iecanodeloro@hotmail.es;iecanodeloro@hotmail.es;iecanodeloro@hotmail.es</v>
          </cell>
          <cell r="I345" t="str">
            <v>Bolívar</v>
          </cell>
          <cell r="J345" t="str">
            <v>CARTAGENA DE INDIAS</v>
          </cell>
          <cell r="K345" t="str">
            <v>CARTAGENA</v>
          </cell>
          <cell r="L345" t="str">
            <v>Distrital de Cartagena</v>
          </cell>
        </row>
        <row r="346">
          <cell r="A346">
            <v>213001002809</v>
          </cell>
          <cell r="B346" t="str">
            <v>IE DE BAYUNCA</v>
          </cell>
          <cell r="C346" t="str">
            <v>VD BAYUNCA LA CORDIALIDAD</v>
          </cell>
          <cell r="D346" t="str">
            <v>6295411</v>
          </cell>
          <cell r="E346" t="str">
            <v>6295411</v>
          </cell>
          <cell r="F346" t="str">
            <v>Rural</v>
          </cell>
          <cell r="G346" t="str">
            <v>Oficial</v>
          </cell>
          <cell r="H346" t="str">
            <v>bayunca@hotmail.com,marchavezabdala@hotmail.com;marchavezabdala@hotmail.com;ebarriosflorez@gmail.com,marchavezabdala@hotmail.com;marchavezabdala@hotmail.com;darlismorales@hotmail.com</v>
          </cell>
          <cell r="I346" t="str">
            <v>Bolívar</v>
          </cell>
          <cell r="J346" t="str">
            <v>CARTAGENA DE INDIAS</v>
          </cell>
          <cell r="K346" t="str">
            <v>CARTAGENA</v>
          </cell>
          <cell r="L346" t="str">
            <v>Distrital de Cartagena</v>
          </cell>
        </row>
        <row r="347">
          <cell r="A347">
            <v>213001002531</v>
          </cell>
          <cell r="B347" t="str">
            <v>INSTITUCION EDUCATIVA MANZANILLO DEL MAR</v>
          </cell>
          <cell r="C347" t="str">
            <v>VD MANZANILLO DEL MAR VIA A CARTAGENA DE INDIAS VR</v>
          </cell>
          <cell r="D347" t="str">
            <v>3135205938</v>
          </cell>
          <cell r="F347" t="str">
            <v>Rural</v>
          </cell>
          <cell r="G347" t="str">
            <v>Oficial</v>
          </cell>
          <cell r="H347" t="str">
            <v>iemanzanillodelmar@gmail.com,pupobeltrand@gmail.com;pupobeltrand@gmail.com;iemanzanillodelmar@gmail.com,maycego@hotmail.com;maycego@hotmail.com;sromos@hotmail.com</v>
          </cell>
          <cell r="I347" t="str">
            <v>Bolívar</v>
          </cell>
          <cell r="J347" t="str">
            <v>CARTAGENA DE INDIAS</v>
          </cell>
          <cell r="K347" t="str">
            <v>CARTAGENA</v>
          </cell>
          <cell r="L347" t="str">
            <v>Distrital de Cartagena</v>
          </cell>
        </row>
        <row r="348">
          <cell r="A348">
            <v>213001001951</v>
          </cell>
          <cell r="B348" t="str">
            <v>ESCUELA ARROYO DE LAS CANOAS</v>
          </cell>
          <cell r="C348" t="str">
            <v>VD ARROYO DE LAS CANOAS</v>
          </cell>
          <cell r="D348" t="str">
            <v>3114080411</v>
          </cell>
          <cell r="F348" t="str">
            <v>Rural</v>
          </cell>
          <cell r="G348" t="str">
            <v>Oficial</v>
          </cell>
          <cell r="H348" t="str">
            <v>i.earroyodepiedra@hotmail.com,maycego@hotmail.com;maycego@hotmail.com;sromos@hotmail.com,maycego@hotmail.com;maycego@hotmail.com;sromos@hotmail.com</v>
          </cell>
          <cell r="I348" t="str">
            <v>Bolívar</v>
          </cell>
          <cell r="J348" t="str">
            <v>CARTAGENA DE INDIAS</v>
          </cell>
          <cell r="K348" t="str">
            <v>CARTAGENA</v>
          </cell>
          <cell r="L348" t="str">
            <v>Distrital de Cartagena</v>
          </cell>
        </row>
        <row r="349">
          <cell r="A349">
            <v>213001001942</v>
          </cell>
          <cell r="B349" t="str">
            <v>IE LUIS FELIPE CABRERA</v>
          </cell>
          <cell r="C349" t="str">
            <v>VD RURAL VR CON VR BARU</v>
          </cell>
          <cell r="D349" t="str">
            <v>3216991865</v>
          </cell>
          <cell r="E349" t="str">
            <v>6714839</v>
          </cell>
          <cell r="F349" t="str">
            <v>Rural</v>
          </cell>
          <cell r="G349" t="str">
            <v>Oficial</v>
          </cell>
          <cell r="H349" t="str">
            <v>luisfelipecabrera2015@gmail.com,letydama19@hotmail.com;cartagena@feyalegria.org.co;nepasima12@hotmail.com,letydama19@hotmail.com;noramedina51@hotmail.com;nepasimas12@gmail.com</v>
          </cell>
          <cell r="I349" t="str">
            <v>Bolívar</v>
          </cell>
          <cell r="J349" t="str">
            <v>CARTAGENA DE INDIAS</v>
          </cell>
          <cell r="K349" t="str">
            <v>CARTAGENA</v>
          </cell>
          <cell r="L349" t="str">
            <v>Distrital de Cartagena</v>
          </cell>
        </row>
        <row r="350">
          <cell r="A350">
            <v>213001001918</v>
          </cell>
          <cell r="B350" t="str">
            <v>ESCUELA SAN FELIPE</v>
          </cell>
          <cell r="C350" t="str">
            <v>VD LA BOQUILLA KM 1 VIA A CARTAGENA DE INDIAS VR</v>
          </cell>
          <cell r="D350" t="str">
            <v>6567514</v>
          </cell>
          <cell r="E350" t="str">
            <v>6567514</v>
          </cell>
          <cell r="F350" t="str">
            <v>Rural</v>
          </cell>
          <cell r="G350" t="str">
            <v>Oficial</v>
          </cell>
          <cell r="H350" t="str">
            <v>elizabethcanate@yahoo.es,elizabethcanate@yahoo.es;elizabethcanate@yahoo.es;mdiazturizo@hotmail.com,elizabethcanate@yahoo.es;elizabethcanate@yahoo.es;mdiazturizo@hotmail.com</v>
          </cell>
          <cell r="I350" t="str">
            <v>Bolívar</v>
          </cell>
          <cell r="J350" t="str">
            <v>CARTAGENA DE INDIAS</v>
          </cell>
          <cell r="K350" t="str">
            <v>CARTAGENA</v>
          </cell>
          <cell r="L350" t="str">
            <v>Distrital de Cartagena</v>
          </cell>
        </row>
        <row r="351">
          <cell r="A351">
            <v>213001001900</v>
          </cell>
          <cell r="B351" t="str">
            <v>INSTITUCION EDUCATIVA DE ARARCA</v>
          </cell>
          <cell r="C351" t="str">
            <v>VD ARARCA</v>
          </cell>
          <cell r="D351" t="str">
            <v>3145045913</v>
          </cell>
          <cell r="F351" t="str">
            <v>Rural</v>
          </cell>
          <cell r="G351" t="str">
            <v>Oficial</v>
          </cell>
          <cell r="H351" t="str">
            <v>iedeararca@gmail.com,juaca07@gmail.com;juaca07@hotmail.com;abrunalmartinez@hotmail.com,juanca07@gmail.com;juanca07@gmail.com;juanca07@gmail.com</v>
          </cell>
          <cell r="I351" t="str">
            <v>Bolívar</v>
          </cell>
          <cell r="J351" t="str">
            <v>CARTAGENA DE INDIAS</v>
          </cell>
          <cell r="K351" t="str">
            <v>CARTAGENA</v>
          </cell>
          <cell r="L351" t="str">
            <v>Distrital de Cartagena</v>
          </cell>
        </row>
        <row r="352">
          <cell r="A352">
            <v>213001001632</v>
          </cell>
          <cell r="B352" t="str">
            <v>INSTITUCION EDUCATIVA DE LETICIA</v>
          </cell>
          <cell r="C352" t="str">
            <v>VD CANAL DEL DIQUE</v>
          </cell>
          <cell r="D352" t="str">
            <v>3116929243</v>
          </cell>
          <cell r="F352" t="str">
            <v>Rural</v>
          </cell>
          <cell r="G352" t="str">
            <v>Oficial</v>
          </cell>
          <cell r="H352" t="str">
            <v>anranaca@gmail.com,ubadobarranco@hotmail.com;anranaca@gmail.com;anranaca@gmail.com,rorivi@gmail.com;rorivi@gmail.com;rorivi@gmail.com</v>
          </cell>
          <cell r="I352" t="str">
            <v>Bolívar</v>
          </cell>
          <cell r="J352" t="str">
            <v>CARTAGENA DE INDIAS</v>
          </cell>
          <cell r="K352" t="str">
            <v>CARTAGENA</v>
          </cell>
          <cell r="L352" t="str">
            <v>Distrital de Cartagena</v>
          </cell>
        </row>
        <row r="353">
          <cell r="A353">
            <v>213001001501</v>
          </cell>
          <cell r="B353" t="str">
            <v>ESCUELA HIJOS DEL AGRICULTOR</v>
          </cell>
          <cell r="C353" t="str">
            <v>BR ARROZ BARATO CT PRINCIPAL</v>
          </cell>
          <cell r="D353" t="str">
            <v>3017738841</v>
          </cell>
          <cell r="F353" t="str">
            <v>Urbana</v>
          </cell>
          <cell r="G353" t="str">
            <v>Oficial</v>
          </cell>
          <cell r="H353" t="str">
            <v>sanfrancisco_deasis@hotmail.com,marianita50@yahoo.es;marianita50@yahoo.es;anrebe0173@hotmail.com,marianita50@yahoo.es;marianita50@yahoo.es;marianita50@yahoo.es</v>
          </cell>
          <cell r="I353" t="str">
            <v>Bolívar</v>
          </cell>
          <cell r="J353" t="str">
            <v>CARTAGENA DE INDIAS</v>
          </cell>
          <cell r="K353" t="str">
            <v>CARTAGENA</v>
          </cell>
          <cell r="L353" t="str">
            <v>Distrital de Cartagena</v>
          </cell>
        </row>
        <row r="354">
          <cell r="A354">
            <v>213001001306</v>
          </cell>
          <cell r="B354" t="str">
            <v>INSTITUCION EDUCATIVA DE PONTEZUELA</v>
          </cell>
          <cell r="C354" t="str">
            <v>VD PONTEZUELA</v>
          </cell>
          <cell r="D354" t="str">
            <v>3017965116</v>
          </cell>
          <cell r="F354" t="str">
            <v>Rural</v>
          </cell>
          <cell r="G354" t="str">
            <v>Oficial</v>
          </cell>
          <cell r="H354" t="str">
            <v>iedepontezuela@hotmail.com,iedepontezuela@hotmail.com;iedepontezuela@hotmail.com;isnej27@hotmail.com,iedepontezuela@hotmail.com;iedepontezuela@hotmail.com;isnej27@hotmail.com</v>
          </cell>
          <cell r="I354" t="str">
            <v>Bolívar</v>
          </cell>
          <cell r="J354" t="str">
            <v>CARTAGENA DE INDIAS</v>
          </cell>
          <cell r="K354" t="str">
            <v>CARTAGENA</v>
          </cell>
          <cell r="L354" t="str">
            <v>Distrital de Cartagena</v>
          </cell>
        </row>
        <row r="355">
          <cell r="A355">
            <v>213001001292</v>
          </cell>
          <cell r="B355" t="str">
            <v>INSTITUCION EDUCATIVA DE SANTA ANA</v>
          </cell>
          <cell r="C355" t="str">
            <v>VD SANTA ANA VIA A CARTAGENA DE INDIAS VR</v>
          </cell>
          <cell r="D355" t="str">
            <v>3014728020</v>
          </cell>
          <cell r="F355" t="str">
            <v>Rural</v>
          </cell>
          <cell r="G355" t="str">
            <v>Oficial</v>
          </cell>
          <cell r="H355" t="str">
            <v>iesainstitucional@gmail.com,iesainstitucional@gmail.com;iesainstitucional@gmail.com;migaoyola@hotmail.com,iesainstitucional@gmail.com;iesainstitucional@gmail.com;migaoyola@hotmail.com</v>
          </cell>
          <cell r="I355" t="str">
            <v>Bolívar</v>
          </cell>
          <cell r="J355" t="str">
            <v>CARTAGENA DE INDIAS</v>
          </cell>
          <cell r="K355" t="str">
            <v>CARTAGENA</v>
          </cell>
          <cell r="L355" t="str">
            <v>Distrital de Cartagena</v>
          </cell>
        </row>
        <row r="356">
          <cell r="A356">
            <v>213001001276</v>
          </cell>
          <cell r="B356" t="str">
            <v>INSTITUCION EDUCATIVA DE TIERRA BOMBA  SEDE  PUNTA ARENA</v>
          </cell>
          <cell r="C356" t="str">
            <v>VD PUNTA ARENA ARRIBA</v>
          </cell>
          <cell r="D356" t="str">
            <v>3162253674</v>
          </cell>
          <cell r="E356" t="str">
            <v>3165367293</v>
          </cell>
          <cell r="F356" t="str">
            <v>Rural</v>
          </cell>
          <cell r="G356" t="str">
            <v>Oficial</v>
          </cell>
          <cell r="H356" t="str">
            <v>ietierrabomba@hotmail.com,geonec@hotmail.com;geonec@hotmail.com;juflody@hotmail.com,geonec@hotmail.com;geonec@hotmail.com;juflody@hotmail.com</v>
          </cell>
          <cell r="I356" t="str">
            <v>Bolívar</v>
          </cell>
          <cell r="J356" t="str">
            <v>CARTAGENA DE INDIAS</v>
          </cell>
          <cell r="K356" t="str">
            <v>CARTAGENA</v>
          </cell>
          <cell r="L356" t="str">
            <v>Distrital de Cartagena</v>
          </cell>
        </row>
        <row r="357">
          <cell r="A357">
            <v>213001001268</v>
          </cell>
          <cell r="B357" t="str">
            <v>INSTITUCION EDUCATIVA  DE MEMBRILLAL</v>
          </cell>
          <cell r="C357" t="str">
            <v>VD MEMBRILLAL</v>
          </cell>
          <cell r="D357" t="str">
            <v>3017738841</v>
          </cell>
          <cell r="F357" t="str">
            <v>Rural</v>
          </cell>
          <cell r="G357" t="str">
            <v>Oficial</v>
          </cell>
          <cell r="H357" t="str">
            <v>sanfrancisco_de_asis@hotmail.com,marianita50@yahoo.es;marianita50@yahoo.es;tecnicooperativoiefa@gmail.com,marianita50@yahoo.es;marianita50@yahoo.es;marianita50@yahoo.es</v>
          </cell>
          <cell r="I357" t="str">
            <v>Bolívar</v>
          </cell>
          <cell r="J357" t="str">
            <v>CARTAGENA DE INDIAS</v>
          </cell>
          <cell r="K357" t="str">
            <v>CARTAGENA</v>
          </cell>
          <cell r="L357" t="str">
            <v>Distrital de Cartagena</v>
          </cell>
        </row>
        <row r="358">
          <cell r="A358">
            <v>213001001250</v>
          </cell>
          <cell r="B358" t="str">
            <v>INSTITUCION EDUCATIVA DE TIERRA BOMBA</v>
          </cell>
          <cell r="C358" t="str">
            <v>VD ISLA DE TIERRA BOMBA ARRIBA</v>
          </cell>
          <cell r="D358" t="str">
            <v>3165367293</v>
          </cell>
          <cell r="E358" t="str">
            <v>3165367293</v>
          </cell>
          <cell r="F358" t="str">
            <v>Rural</v>
          </cell>
          <cell r="G358" t="str">
            <v>Oficial</v>
          </cell>
          <cell r="H358" t="str">
            <v>ietierrabomba@hotmail.com,geonec@hotmail.com;geonec@hotmail.com;juflody@hotmail.com,geonec@hotmail.com;geonec@hotmail.com;juflody@hotmail.com</v>
          </cell>
          <cell r="I358" t="str">
            <v>Bolívar</v>
          </cell>
          <cell r="J358" t="str">
            <v>CARTAGENA DE INDIAS</v>
          </cell>
          <cell r="K358" t="str">
            <v>CARTAGENA</v>
          </cell>
          <cell r="L358" t="str">
            <v>Distrital de Cartagena</v>
          </cell>
        </row>
        <row r="359">
          <cell r="A359">
            <v>213001000661</v>
          </cell>
          <cell r="B359" t="str">
            <v>INSTITUCION EDUCATIVA TECNICA DE PASACABALLOS</v>
          </cell>
          <cell r="C359" t="str">
            <v>VD PASACABALLOS</v>
          </cell>
          <cell r="D359" t="str">
            <v>3126452602</v>
          </cell>
          <cell r="F359" t="str">
            <v>Rural</v>
          </cell>
          <cell r="G359" t="str">
            <v>Oficial</v>
          </cell>
          <cell r="H359" t="str">
            <v>ietpasacaballo@hotmail.com,penaca380@hotmail.com;penaca380@hotmail.com;jmarledy@hotmail.com,mayitobq@hotmail.com;mayitobq@hotmail.com;jmarledy@hotmail.com</v>
          </cell>
          <cell r="I359" t="str">
            <v>Bolívar</v>
          </cell>
          <cell r="J359" t="str">
            <v>CARTAGENA DE INDIAS</v>
          </cell>
          <cell r="K359" t="str">
            <v>CARTAGENA</v>
          </cell>
          <cell r="L359" t="str">
            <v>Distrital de Cartagena</v>
          </cell>
        </row>
        <row r="360">
          <cell r="A360">
            <v>213001000245</v>
          </cell>
          <cell r="B360" t="str">
            <v>INSTITUCION EDUCATIVA TIERRA BAJA</v>
          </cell>
          <cell r="C360" t="str">
            <v>VD TIERRA BAJA VIA A CARTAGENA DE INDIAS CT TRANVERSA32 CON CT</v>
          </cell>
          <cell r="D360" t="str">
            <v>3107001804</v>
          </cell>
          <cell r="F360" t="str">
            <v>Rural</v>
          </cell>
          <cell r="G360" t="str">
            <v>Oficial</v>
          </cell>
          <cell r="H360" t="str">
            <v>rgcerro@yahoo.com,rgcerro@yahoo.com;rgcerro@yahoo.com;vilmaira1@hotmail.com,rgcerro@yahoo.com;rgcerro@yahoo.com;cielotapiaa@gmail.com</v>
          </cell>
          <cell r="I360" t="str">
            <v>Bolívar</v>
          </cell>
          <cell r="J360" t="str">
            <v>CARTAGENA DE INDIAS</v>
          </cell>
          <cell r="K360" t="str">
            <v>CARTAGENA</v>
          </cell>
          <cell r="L360" t="str">
            <v>Distrital de Cartagena</v>
          </cell>
        </row>
        <row r="361">
          <cell r="A361">
            <v>213001000211</v>
          </cell>
          <cell r="B361" t="str">
            <v>SEDE ARROYO GRANDE</v>
          </cell>
          <cell r="C361" t="str">
            <v>KM 34 VIA A CARTAGENA DE INDIAS CT BR BELLA VISTA</v>
          </cell>
          <cell r="D361" t="str">
            <v>3145518052</v>
          </cell>
          <cell r="F361" t="str">
            <v>Rural</v>
          </cell>
          <cell r="G361" t="str">
            <v>Oficial</v>
          </cell>
          <cell r="H361" t="str">
            <v>ieneag@hotmail.com,dovane30@yahoo.es;dovane30@yahoo.es;maria.goodson@hotmail.com,DOVANE30@YAHOO.ES;DOVANE30@YAHOO.ES;maria.goodson@hotmail.com</v>
          </cell>
          <cell r="I361" t="str">
            <v>Bolívar</v>
          </cell>
          <cell r="J361" t="str">
            <v>CARTAGENA DE INDIAS</v>
          </cell>
          <cell r="K361" t="str">
            <v>CARTAGENA</v>
          </cell>
          <cell r="L361" t="str">
            <v>Distrital de Cartagena</v>
          </cell>
        </row>
        <row r="362">
          <cell r="A362">
            <v>213001000164</v>
          </cell>
          <cell r="B362" t="str">
            <v>SEDE ANA UTRIA</v>
          </cell>
          <cell r="C362" t="str">
            <v>VD LA EUROPA KM 36 VIA A CARTAGENA DE INDIAS CT</v>
          </cell>
          <cell r="D362" t="str">
            <v>3145518052</v>
          </cell>
          <cell r="F362" t="str">
            <v>Rural</v>
          </cell>
          <cell r="G362" t="str">
            <v>Oficial</v>
          </cell>
          <cell r="H362" t="str">
            <v>ieneag@hotmail.com,dovane30@yahoo.es;dovane30@yahoo.es;maria.goodson@hotmail.com,DOVANE30@YAHOO.ES;DOVANE30@YAHOO.ES;maria.goodson@hotmail.com</v>
          </cell>
          <cell r="I362" t="str">
            <v>Bolívar</v>
          </cell>
          <cell r="J362" t="str">
            <v>CARTAGENA DE INDIAS</v>
          </cell>
          <cell r="K362" t="str">
            <v>CARTAGENA</v>
          </cell>
          <cell r="L362" t="str">
            <v>Distrital de Cartagena</v>
          </cell>
        </row>
        <row r="363">
          <cell r="A363">
            <v>213001000091</v>
          </cell>
          <cell r="B363" t="str">
            <v>INSTITUCION EDUCATIVA DE ISLA FUERTE</v>
          </cell>
          <cell r="C363" t="str">
            <v>VD ISLA FUERTE VIA A CARTAGENA DE INDIAS</v>
          </cell>
          <cell r="D363" t="str">
            <v>3106040350</v>
          </cell>
          <cell r="F363" t="str">
            <v>Rural</v>
          </cell>
          <cell r="G363" t="str">
            <v>Oficial</v>
          </cell>
          <cell r="H363" t="str">
            <v>yeperezdematoza@hotmail.com,yeperezdematoaz@hotmail.com;yeperezdematoaz@hotmail.com;yeperezdematoaz@hotmail.com,yeperezdematoza@hotmail.com;yeperezdematoza@hotmail.com;yeperezdematoza@hotmail.com</v>
          </cell>
          <cell r="I363" t="str">
            <v>Bolívar</v>
          </cell>
          <cell r="J363" t="str">
            <v>CARTAGENA DE INDIAS</v>
          </cell>
          <cell r="K363" t="str">
            <v>CARTAGENA</v>
          </cell>
          <cell r="L363" t="str">
            <v>Distrital de Cartagena</v>
          </cell>
        </row>
        <row r="364">
          <cell r="A364">
            <v>213001000083</v>
          </cell>
          <cell r="B364" t="str">
            <v>IE ARROYO DE PIEDRA SEDE DE PUNTA CANOA</v>
          </cell>
          <cell r="C364" t="str">
            <v>VD PUNTA CANOA</v>
          </cell>
          <cell r="D364" t="str">
            <v>3145950760</v>
          </cell>
          <cell r="F364" t="str">
            <v>Rural</v>
          </cell>
          <cell r="G364" t="str">
            <v>Oficial</v>
          </cell>
          <cell r="H364" t="str">
            <v>maycego@hotmail.com,maycego@hotmail.com;maycego@hotmail.com;sromos@hotmail.com,maycego@hotmail.com;maycego@hotmail.com;maycego@hotmail.com</v>
          </cell>
          <cell r="I364" t="str">
            <v>Bolívar</v>
          </cell>
          <cell r="J364" t="str">
            <v>CARTAGENA DE INDIAS</v>
          </cell>
          <cell r="K364" t="str">
            <v>CARTAGENA</v>
          </cell>
          <cell r="L364" t="str">
            <v>Distrital de Cartagena</v>
          </cell>
        </row>
        <row r="365">
          <cell r="A365">
            <v>213001000075</v>
          </cell>
          <cell r="B365" t="str">
            <v>INSTITUCION EDUCATIVA  PUERTO REY</v>
          </cell>
          <cell r="C365" t="str">
            <v>VD ANILLO VIAL CORREGIMIENTO DE LA BOQUILLA VD PU</v>
          </cell>
          <cell r="D365" t="str">
            <v>3166161966</v>
          </cell>
          <cell r="F365" t="str">
            <v>Rural</v>
          </cell>
          <cell r="G365" t="str">
            <v>Oficial</v>
          </cell>
          <cell r="H365" t="str">
            <v>iepuertorey@hotmail.com,iepuertorey@hotmail.com;iepuertorey@hotmail.com;iepuertorey@hotmail.com,iepuertorey@hotmail.com;iepuertorey@hotmail.com;iepuertorey@hotmail.com</v>
          </cell>
          <cell r="I365" t="str">
            <v>Bolívar</v>
          </cell>
          <cell r="J365" t="str">
            <v>CARTAGENA DE INDIAS</v>
          </cell>
          <cell r="K365" t="str">
            <v>CARTAGENA</v>
          </cell>
          <cell r="L365" t="str">
            <v>Distrital de Cartagena</v>
          </cell>
        </row>
        <row r="366">
          <cell r="A366">
            <v>213001000059</v>
          </cell>
          <cell r="B366" t="str">
            <v>INSTITUCION EDUCATIVA ISLAS DEL ROSARIO</v>
          </cell>
          <cell r="C366" t="str">
            <v>VD SI PD ISLA GRANDE ISLA DEL ROSARIO VIA A CARTAGENA DE INDIAS</v>
          </cell>
          <cell r="D366" t="str">
            <v>3007533175</v>
          </cell>
          <cell r="F366" t="str">
            <v>Rural</v>
          </cell>
          <cell r="G366" t="str">
            <v>Oficial</v>
          </cell>
          <cell r="H366" t="str">
            <v>leniscastro44@gmail.com,elgansitosolito1@hotmail.com;elgansitosolito1@hotmail.com;leniscastro44@gmail.com,elgansitosolito1@hotmail.com;elgansitosolito1@hotmail.com;elgansitosolito1@hotmail.com</v>
          </cell>
          <cell r="I366" t="str">
            <v>Bolívar</v>
          </cell>
          <cell r="J366" t="str">
            <v>CARTAGENA DE INDIAS</v>
          </cell>
          <cell r="K366" t="str">
            <v>CARTAGENA</v>
          </cell>
          <cell r="L366" t="str">
            <v>Distrital de Cartagena</v>
          </cell>
        </row>
        <row r="367">
          <cell r="A367">
            <v>113001800123</v>
          </cell>
          <cell r="B367" t="str">
            <v>INSTITUCION EDUCATIVA GABRIEL GARCIA MARQUEZ</v>
          </cell>
          <cell r="C367" t="str">
            <v>BICENTENARIO LOTE EQ 95</v>
          </cell>
          <cell r="D367" t="str">
            <v>6501092</v>
          </cell>
          <cell r="F367" t="str">
            <v>Urbana</v>
          </cell>
          <cell r="G367" t="str">
            <v>Oficial</v>
          </cell>
          <cell r="I367" t="str">
            <v>Bolívar</v>
          </cell>
          <cell r="J367" t="str">
            <v>CARTAGENA DE INDIAS</v>
          </cell>
          <cell r="K367" t="str">
            <v>CARTAGENA</v>
          </cell>
          <cell r="L367" t="str">
            <v>Distrital de Cartagena</v>
          </cell>
        </row>
        <row r="368">
          <cell r="A368">
            <v>113001030212</v>
          </cell>
          <cell r="B368" t="str">
            <v>INSTITUCION EDUCATIVA BICENTENARIO</v>
          </cell>
          <cell r="C368" t="str">
            <v>BR BICENTENARIO UR CIUDADELA DE BICENTENARIO MZ 77 SEC 2</v>
          </cell>
          <cell r="D368" t="str">
            <v>3218154738</v>
          </cell>
          <cell r="F368" t="str">
            <v>Urbana</v>
          </cell>
          <cell r="G368" t="str">
            <v>Oficial</v>
          </cell>
          <cell r="H368" t="str">
            <v>iebsalle@gmail.com,iebsalle@gmail.com;iebsalle@gmail.com;admisiones.iebsalle@gmail.com,</v>
          </cell>
          <cell r="I368" t="str">
            <v>Bolívar</v>
          </cell>
          <cell r="J368" t="str">
            <v>CARTAGENA DE INDIAS</v>
          </cell>
          <cell r="K368" t="str">
            <v>CARTAGENA</v>
          </cell>
          <cell r="L368" t="str">
            <v>Distrital de Cartagena</v>
          </cell>
        </row>
        <row r="369">
          <cell r="A369">
            <v>113001030093</v>
          </cell>
          <cell r="B369" t="str">
            <v>INSTITUCIÓN EDUCATIVA FUNDACIÓN PIES DESCALZOS</v>
          </cell>
          <cell r="C369" t="str">
            <v>BR SAN BERNARDO SEC LOMADEPEYE CL 52N33E06</v>
          </cell>
          <cell r="D369" t="str">
            <v>3004660756</v>
          </cell>
          <cell r="F369" t="str">
            <v>Urbana</v>
          </cell>
          <cell r="G369" t="str">
            <v>Oficial</v>
          </cell>
          <cell r="H369" t="str">
            <v>rectoriafpd@gmail.com,rectoriafpd@hotmail.com;rectoriafpd@hotmail.com;yenedeor@hotmail.com,morenograu04@hotmail.com;morenograu04@hotmail.com;yenedeor@hotmail.com</v>
          </cell>
          <cell r="I369" t="str">
            <v>Bolívar</v>
          </cell>
          <cell r="J369" t="str">
            <v>CARTAGENA DE INDIAS</v>
          </cell>
          <cell r="K369" t="str">
            <v>CARTAGENA</v>
          </cell>
          <cell r="L369" t="str">
            <v>Distrital de Cartagena</v>
          </cell>
        </row>
        <row r="370">
          <cell r="A370">
            <v>113001030085</v>
          </cell>
          <cell r="B370" t="str">
            <v>IE MANDELA</v>
          </cell>
          <cell r="C370" t="str">
            <v>NELSON MANDELA CL 4 76 A 510</v>
          </cell>
          <cell r="D370" t="str">
            <v>3104906818</v>
          </cell>
          <cell r="F370" t="str">
            <v>Urbana</v>
          </cell>
          <cell r="G370" t="str">
            <v>Oficial</v>
          </cell>
          <cell r="H370" t="str">
            <v>lina.henao@liceopinoverde.edu.co,elizabeth.unamuno@pinoverde.co;elizabeth.unamuno@pinoverde.co;argluismi@gmail.com,adriana.aristizabal@liceopinoverde.edu.co;luz.rios@liceopinoverde.edu.co;claudia.pacheco.o@pinoverde.co</v>
          </cell>
          <cell r="I370" t="str">
            <v>Bolívar</v>
          </cell>
          <cell r="J370" t="str">
            <v>CARTAGENA DE INDIAS</v>
          </cell>
          <cell r="K370" t="str">
            <v>CARTAGENA</v>
          </cell>
          <cell r="L370" t="str">
            <v>Distrital de Cartagena</v>
          </cell>
        </row>
        <row r="371">
          <cell r="A371">
            <v>113001029893</v>
          </cell>
          <cell r="B371" t="str">
            <v>IE ROSEDAL</v>
          </cell>
          <cell r="C371" t="str">
            <v>BR EL EDUCADOR SEC ROSEDAL CL 5</v>
          </cell>
          <cell r="D371" t="str">
            <v>6436487</v>
          </cell>
          <cell r="E371" t="str">
            <v>0000000</v>
          </cell>
          <cell r="F371" t="str">
            <v>Urbana</v>
          </cell>
          <cell r="G371" t="str">
            <v>Oficial</v>
          </cell>
          <cell r="H371" t="str">
            <v>rectoriarosedal@colegiosminutosdedios.edu.co,rectoriarosedal@colegiosminutosdedios.edu.co;rectoriarosedal@colegiosminutosdedios.edu.co;rectoriarosedal@colegiosminutosdedios.edu.co,rectoriarosedal@colegiosminutodedios.edu.co;salvador@colegiosminutodedios.edu.co;secretariarosedal@colegiosminutodedios.edu.co</v>
          </cell>
          <cell r="I371" t="str">
            <v>Bolívar</v>
          </cell>
          <cell r="J371" t="str">
            <v>CARTAGENA DE INDIAS</v>
          </cell>
          <cell r="K371" t="str">
            <v>CARTAGENA</v>
          </cell>
          <cell r="L371" t="str">
            <v>Distrital de Cartagena</v>
          </cell>
        </row>
        <row r="372">
          <cell r="A372">
            <v>113001029851</v>
          </cell>
          <cell r="B372" t="str">
            <v>INSTITUCION EDUCATIVA JORGE ARTEL</v>
          </cell>
          <cell r="C372" t="str">
            <v>CT PERIMETRAL BR LA ESPERANZA LA MARIA</v>
          </cell>
          <cell r="D372" t="str">
            <v>6714839</v>
          </cell>
          <cell r="E372" t="str">
            <v>3006317627</v>
          </cell>
          <cell r="F372" t="str">
            <v>Urbana</v>
          </cell>
          <cell r="G372" t="str">
            <v>Oficial</v>
          </cell>
          <cell r="H372" t="str">
            <v>jorgeartel.cartagena@feyalegria.gov.co,academicoctg@gmail.com;academicoctg@gmail.com;vanekbarks@gmail.com,academicoctg@gmail.com;vicmurillo@hotmail.com;greys6969@hotmail.com</v>
          </cell>
          <cell r="I372" t="str">
            <v>Bolívar</v>
          </cell>
          <cell r="J372" t="str">
            <v>CARTAGENA DE INDIAS</v>
          </cell>
          <cell r="K372" t="str">
            <v>CARTAGENA</v>
          </cell>
          <cell r="L372" t="str">
            <v>Distrital de Cartagena</v>
          </cell>
        </row>
        <row r="373">
          <cell r="A373">
            <v>113001029800</v>
          </cell>
          <cell r="B373" t="str">
            <v>CENT EDUC COLOMBIATON GUSTAVO PULECIO GOMEZ</v>
          </cell>
          <cell r="C373" t="str">
            <v>BR COLOMBIATON</v>
          </cell>
          <cell r="D373" t="str">
            <v>3006317625</v>
          </cell>
          <cell r="F373" t="str">
            <v>Urbana</v>
          </cell>
          <cell r="G373" t="str">
            <v>Oficial</v>
          </cell>
          <cell r="H373" t="str">
            <v>fyagustavopuleciog@gmail.com,brisamar21@hotmail.com;normamartinez@gmail.com;valery.32@hotmail.es,brisamari3@hotmail.com;dimal@feyalegria.org.co;carlosca0724@hotmail.com</v>
          </cell>
          <cell r="I373" t="str">
            <v>Bolívar</v>
          </cell>
          <cell r="J373" t="str">
            <v>CARTAGENA DE INDIAS</v>
          </cell>
          <cell r="K373" t="str">
            <v>CARTAGENA</v>
          </cell>
          <cell r="L373" t="str">
            <v>Distrital de Cartagena</v>
          </cell>
        </row>
        <row r="374">
          <cell r="A374">
            <v>113001029095</v>
          </cell>
          <cell r="B374" t="str">
            <v>IE FOCO ROJO</v>
          </cell>
          <cell r="C374" t="str">
            <v>BR OLAYA HERRERA SECTOR RAFAEL NU SEC</v>
          </cell>
          <cell r="D374" t="str">
            <v>6725569</v>
          </cell>
          <cell r="F374" t="str">
            <v>Urbana</v>
          </cell>
          <cell r="G374" t="str">
            <v>Oficial</v>
          </cell>
          <cell r="H374" t="str">
            <v>efocorojoi2009@hotmail.com,mcamu576@hotmail.com;efocorojoi2009@hotmail.com;utriamonsalve123@hotmail.com,miguel1_cf@hotmail.com;efocorojoi2009@hotmail.com;utriamonsalve123@hotmail.com</v>
          </cell>
          <cell r="I374" t="str">
            <v>Bolívar</v>
          </cell>
          <cell r="J374" t="str">
            <v>CARTAGENA DE INDIAS</v>
          </cell>
          <cell r="K374" t="str">
            <v>CARTAGENA</v>
          </cell>
          <cell r="L374" t="str">
            <v>Distrital de Cartagena</v>
          </cell>
        </row>
        <row r="375">
          <cell r="A375">
            <v>113001028935</v>
          </cell>
          <cell r="B375" t="str">
            <v>ESC LA FRATERNITE</v>
          </cell>
          <cell r="C375" t="str">
            <v>BR OLAYA HERRERA UR SECTOR LAS AMERICAS</v>
          </cell>
          <cell r="D375" t="str">
            <v>6534090</v>
          </cell>
          <cell r="E375" t="str">
            <v>6534090</v>
          </cell>
          <cell r="F375" t="str">
            <v>Urbana</v>
          </cell>
          <cell r="G375" t="str">
            <v>Oficial</v>
          </cell>
          <cell r="H375" t="str">
            <v>fyalasamericas@gmail.com,eyolimaluz@gmail.com;eyolimaluz@gmail.com;herreraalba@hotmail.es,eyolimaluz@gmail.com.co;eyolimaluz@gmail.com.co;herreraalba@hotmail.es</v>
          </cell>
          <cell r="I375" t="str">
            <v>Bolívar</v>
          </cell>
          <cell r="J375" t="str">
            <v>CARTAGENA DE INDIAS</v>
          </cell>
          <cell r="K375" t="str">
            <v>CARTAGENA</v>
          </cell>
          <cell r="L375" t="str">
            <v>Distrital de Cartagena</v>
          </cell>
        </row>
        <row r="376">
          <cell r="A376">
            <v>113001028927</v>
          </cell>
          <cell r="B376" t="str">
            <v>IE  CIUDADELA 2000</v>
          </cell>
          <cell r="C376" t="str">
            <v>BR CIUDADELA 2000 UR CIUDADELA 2000 CL 83</v>
          </cell>
          <cell r="D376" t="str">
            <v>6632764</v>
          </cell>
          <cell r="F376" t="str">
            <v>Urbana</v>
          </cell>
          <cell r="G376" t="str">
            <v>Oficial</v>
          </cell>
          <cell r="H376" t="str">
            <v>ieciudadela2000@hotmail.com,angeloluigi80@hotmail.com;seminario_contabilidad@hotmail.com;luiseduardomacias@hotmail.com,angeloluigi80@hotmail.com;sacerdotedarwin@hotmail.es;luiseduardomacias@hotmail.com</v>
          </cell>
          <cell r="I376" t="str">
            <v>Bolívar</v>
          </cell>
          <cell r="J376" t="str">
            <v>CARTAGENA DE INDIAS</v>
          </cell>
          <cell r="K376" t="str">
            <v>CARTAGENA</v>
          </cell>
          <cell r="L376" t="str">
            <v>Distrital de Cartagena</v>
          </cell>
        </row>
        <row r="377">
          <cell r="A377">
            <v>113001028919</v>
          </cell>
          <cell r="B377" t="str">
            <v>INSTITUCION EDUCATIVA NUEVO BOSQUE</v>
          </cell>
          <cell r="C377" t="str">
            <v>BR BARLOVENTO UR N 23 A 107</v>
          </cell>
          <cell r="D377" t="str">
            <v>6677374</v>
          </cell>
          <cell r="F377" t="str">
            <v>Urbana</v>
          </cell>
          <cell r="G377" t="str">
            <v>Oficial</v>
          </cell>
          <cell r="H377" t="str">
            <v>samarides@hotmail.com,IENUEVOBOSQUE@GMAIL.COM;IENUEVOBOSQUE@GMAIL.COM;IENUEVOBOSQUE@GMAIL.COM,ienuevobosque@gmail.com;ienuevobosque@gmail.com;cachacaaguilar@hotmail.com</v>
          </cell>
          <cell r="I377" t="str">
            <v>Bolívar</v>
          </cell>
          <cell r="J377" t="str">
            <v>CARTAGENA DE INDIAS</v>
          </cell>
          <cell r="K377" t="str">
            <v>CARTAGENA</v>
          </cell>
          <cell r="L377" t="str">
            <v>Distrital de Cartagena</v>
          </cell>
        </row>
        <row r="378">
          <cell r="A378">
            <v>113001028483</v>
          </cell>
          <cell r="B378" t="str">
            <v>INSTITUCION EDUCATIVA CASD MANUELA BELTRAN</v>
          </cell>
          <cell r="C378" t="str">
            <v>AC 31 57 106 AC 31</v>
          </cell>
          <cell r="D378" t="str">
            <v>6698287</v>
          </cell>
          <cell r="E378" t="str">
            <v>6699544</v>
          </cell>
          <cell r="F378" t="str">
            <v>Urbana</v>
          </cell>
          <cell r="G378" t="str">
            <v>Oficial</v>
          </cell>
          <cell r="H378" t="str">
            <v>iescasd@hotmail.com,maryemlu5@hotmail.com;maryemlu5@hotmail.com;vnieto26@msn.com,MARYEMLU5@HOTMAIL.COM;MARYEMLU5@HOTMAIL.COM;VNIETO26@MSN.COM</v>
          </cell>
          <cell r="I378" t="str">
            <v>Bolívar</v>
          </cell>
          <cell r="J378" t="str">
            <v>CARTAGENA DE INDIAS</v>
          </cell>
          <cell r="K378" t="str">
            <v>CARTAGENA</v>
          </cell>
          <cell r="L378" t="str">
            <v>Distrital de Cartagena</v>
          </cell>
        </row>
        <row r="379">
          <cell r="A379">
            <v>113001028469</v>
          </cell>
          <cell r="B379" t="str">
            <v>IE RAFEL NUÑEZ</v>
          </cell>
          <cell r="C379" t="str">
            <v>BR MARTINEZ MARTELO CS 1902</v>
          </cell>
          <cell r="D379" t="str">
            <v>6722727</v>
          </cell>
          <cell r="E379" t="str">
            <v>6722312</v>
          </cell>
          <cell r="F379" t="str">
            <v>Urbana</v>
          </cell>
          <cell r="G379" t="str">
            <v>Oficial</v>
          </cell>
          <cell r="H379" t="str">
            <v>leddyz84@gmail.com,ledyz84@gmail.com;ledyz84@gmail.com;animari1002@gmail.com,leddyz84@gmail.com;leddy84@gmail.com;animari1002@gmail.com</v>
          </cell>
          <cell r="I379" t="str">
            <v>Bolívar</v>
          </cell>
          <cell r="J379" t="str">
            <v>CARTAGENA DE INDIAS</v>
          </cell>
          <cell r="K379" t="str">
            <v>CARTAGENA</v>
          </cell>
          <cell r="L379" t="str">
            <v>Distrital de Cartagena</v>
          </cell>
        </row>
        <row r="380">
          <cell r="A380">
            <v>113001028421</v>
          </cell>
          <cell r="B380" t="str">
            <v>IE  14 DE FEBRERO</v>
          </cell>
          <cell r="C380" t="str">
            <v>BR POZON UR 14 DE FEBRERO MZ 70</v>
          </cell>
          <cell r="D380" t="str">
            <v>3145716744</v>
          </cell>
          <cell r="F380" t="str">
            <v>Urbana</v>
          </cell>
          <cell r="G380" t="str">
            <v>Oficial</v>
          </cell>
          <cell r="H380" t="str">
            <v>rectoria14defebrero@hotmail.com,rectoria14defebrero@hotmail.com;sacerdotedarwin@hotmail.com;saneva05@hotmail.com,rectoria14defebrero@hotmail.com;rectoria14defebrero@hotmail.com;saneva05@hotmail.com</v>
          </cell>
          <cell r="I380" t="str">
            <v>Bolívar</v>
          </cell>
          <cell r="J380" t="str">
            <v>CARTAGENA DE INDIAS</v>
          </cell>
          <cell r="K380" t="str">
            <v>CARTAGENA</v>
          </cell>
          <cell r="L380" t="str">
            <v>Distrital de Cartagena</v>
          </cell>
        </row>
        <row r="381">
          <cell r="A381">
            <v>113001027157</v>
          </cell>
          <cell r="B381" t="str">
            <v>ESCUELA PROGRESO Y LIBERTAD</v>
          </cell>
          <cell r="C381" t="str">
            <v>BR ESCALLON VILLA UR CALLE 7 DE AGOSTO 24 52</v>
          </cell>
          <cell r="D381" t="str">
            <v>6725169</v>
          </cell>
          <cell r="F381" t="str">
            <v>Urbana</v>
          </cell>
          <cell r="G381" t="str">
            <v>Oficial</v>
          </cell>
          <cell r="H381" t="str">
            <v>inedsor2010@hotmail.com,omartoi@yahoo.com;omartoi@yahoo.com;tosoledadromandenunez@hotmail.com,omartoi@yahoo.com;omartoi@yahoo.com;issismar0127@yahoo.es</v>
          </cell>
          <cell r="I381" t="str">
            <v>Bolívar</v>
          </cell>
          <cell r="J381" t="str">
            <v>CARTAGENA DE INDIAS</v>
          </cell>
          <cell r="K381" t="str">
            <v>CARTAGENA</v>
          </cell>
          <cell r="L381" t="str">
            <v>Distrital de Cartagena</v>
          </cell>
        </row>
        <row r="382">
          <cell r="A382">
            <v>113001020969</v>
          </cell>
          <cell r="B382" t="str">
            <v>INSTITUCION EDUCATIVA FRANCISCO DE PAULA SANTANDER</v>
          </cell>
          <cell r="C382" t="str">
            <v>BR LA MARIA UR KR 33 36 A 52</v>
          </cell>
          <cell r="D382" t="str">
            <v>6691386</v>
          </cell>
          <cell r="E382" t="str">
            <v>6691386</v>
          </cell>
          <cell r="F382" t="str">
            <v>Urbana</v>
          </cell>
          <cell r="G382" t="str">
            <v>Oficial</v>
          </cell>
          <cell r="H382" t="str">
            <v>franciscopsantander@outlook.com,rosadeliadq@hotmail.com;rosadeliadq@hotmail.com;deysif30@hotmail.com,rosadeliadq@hotmail.com;rosadeliadq@hotmail.com;deysif30@hotmail.com</v>
          </cell>
          <cell r="I382" t="str">
            <v>Bolívar</v>
          </cell>
          <cell r="J382" t="str">
            <v>CARTAGENA DE INDIAS</v>
          </cell>
          <cell r="K382" t="str">
            <v>CARTAGENA</v>
          </cell>
          <cell r="L382" t="str">
            <v>Distrital de Cartagena</v>
          </cell>
        </row>
        <row r="383">
          <cell r="A383">
            <v>113001013814</v>
          </cell>
          <cell r="B383" t="str">
            <v>INSTITUCION EDUCATIVA BERTHA GEDEON DE BALADI</v>
          </cell>
          <cell r="C383" t="str">
            <v>BR NUEVO CAMPESTRE ET 7 MZ X LT 1</v>
          </cell>
          <cell r="D383" t="str">
            <v>6572552</v>
          </cell>
          <cell r="F383" t="str">
            <v>Urbana</v>
          </cell>
          <cell r="G383" t="str">
            <v>Oficial</v>
          </cell>
          <cell r="H383" t="str">
            <v>ieberthagedeon@hotmail.com,ieberthagedeon@hotmail.com;ieberthagedeon@hotmail.com;alroji1926@hotmail.com,ieberthagedeon@hotmail.com;ieberthagedeon@hotmail.com;ieberthagedeon@hotmail.com</v>
          </cell>
          <cell r="I383" t="str">
            <v>Bolívar</v>
          </cell>
          <cell r="J383" t="str">
            <v>CARTAGENA DE INDIAS</v>
          </cell>
          <cell r="K383" t="str">
            <v>CARTAGENA</v>
          </cell>
          <cell r="L383" t="str">
            <v>Distrital de Cartagena</v>
          </cell>
        </row>
        <row r="384">
          <cell r="A384">
            <v>113001012788</v>
          </cell>
          <cell r="B384" t="str">
            <v>IE CIUDAD DE TUNJA</v>
          </cell>
          <cell r="C384" t="str">
            <v>BR MARIA AUXILIADORA UR 39 266 CAMINO DEL MEDIO</v>
          </cell>
          <cell r="D384" t="str">
            <v>6437506</v>
          </cell>
          <cell r="F384" t="str">
            <v>Urbana</v>
          </cell>
          <cell r="G384" t="str">
            <v>Oficial</v>
          </cell>
          <cell r="H384" t="str">
            <v>ieciudaddetunja@hotmail.com,mipe2260@hotmail.com;jdelrio@sedcartagena.gov.co;kettyco30@yahoo.es,mipema22602@hotmail.com;alcalde@cartagena.gov.co;kettyco30@yahoo.es</v>
          </cell>
          <cell r="I384" t="str">
            <v>Bolívar</v>
          </cell>
          <cell r="J384" t="str">
            <v>CARTAGENA DE INDIAS</v>
          </cell>
          <cell r="K384" t="str">
            <v>CARTAGENA</v>
          </cell>
          <cell r="L384" t="str">
            <v>Distrital de Cartagena</v>
          </cell>
        </row>
        <row r="385">
          <cell r="A385">
            <v>113001012711</v>
          </cell>
          <cell r="B385" t="str">
            <v>ESC SAN JOSE CLAVERIANO</v>
          </cell>
          <cell r="C385" t="str">
            <v>BR SAN FRANCISCO ZN BR ESCOLAR</v>
          </cell>
          <cell r="D385" t="str">
            <v>6565664</v>
          </cell>
          <cell r="F385" t="str">
            <v>Urbana</v>
          </cell>
          <cell r="G385" t="str">
            <v>Oficial</v>
          </cell>
          <cell r="H385" t="str">
            <v>cordmaria@homail.com,cordmaria@hotmail.com;cordmaria@hotmail.com;elsiegarrido@hotmail.com,cordmaria@hotmail.com;cordmaria@hotmail.com;cordmaria@hotmail.com</v>
          </cell>
          <cell r="I385" t="str">
            <v>Bolívar</v>
          </cell>
          <cell r="J385" t="str">
            <v>CARTAGENA DE INDIAS</v>
          </cell>
          <cell r="K385" t="str">
            <v>CARTAGENA</v>
          </cell>
          <cell r="L385" t="str">
            <v>Distrital de Cartagena</v>
          </cell>
        </row>
        <row r="386">
          <cell r="A386">
            <v>113001012583</v>
          </cell>
          <cell r="B386" t="str">
            <v>FUNDACION INSTITUTO DE HABILITACION  EL ROSARIO</v>
          </cell>
          <cell r="C386" t="str">
            <v>BR SAN FERNANDO KR 81</v>
          </cell>
          <cell r="D386" t="str">
            <v>6816687</v>
          </cell>
          <cell r="E386" t="str">
            <v>6522948</v>
          </cell>
          <cell r="F386" t="str">
            <v>Urbana</v>
          </cell>
          <cell r="G386" t="str">
            <v>No Oficial</v>
          </cell>
          <cell r="H386" t="str">
            <v>fundacionelrosario@hotmail.com,FUNDACIONELROSARIO@HOTMAIL.COM;FUNDACIONELROSARIO@HOTMAIL.COM;FUNDACIONELROSARIO@HOTMAIL.COM,fundacionelrosario@hotmail.com;fundacionelrosario@hotmail.com;yule_gon@hotmail.com</v>
          </cell>
          <cell r="I386" t="str">
            <v>Bolívar</v>
          </cell>
          <cell r="J386" t="str">
            <v>CARTAGENA DE INDIAS</v>
          </cell>
          <cell r="K386" t="str">
            <v>CARTAGENA</v>
          </cell>
          <cell r="L386" t="str">
            <v>Distrital de Cartagena</v>
          </cell>
        </row>
        <row r="387">
          <cell r="A387">
            <v>113001012559</v>
          </cell>
          <cell r="B387" t="str">
            <v>SEDE JUAN SALVADOR GAVIOTA</v>
          </cell>
          <cell r="C387" t="str">
            <v>BR ESPINAL UR CL REAL 31A 34</v>
          </cell>
          <cell r="D387" t="str">
            <v>6583552</v>
          </cell>
          <cell r="E387" t="str">
            <v>6583552</v>
          </cell>
          <cell r="F387" t="str">
            <v>Urbana</v>
          </cell>
          <cell r="G387" t="str">
            <v>Oficial</v>
          </cell>
          <cell r="H387" t="str">
            <v>carmencg_1802@gmail.com,ieantoniasantoscartagena@gmail.com;palenkero@outlook.es;nalcymejia1201@gmail.com,palenkero@outlook.es;ieantoniasantoscartagena@gmail.com;nalcymejia1201@gmail.com</v>
          </cell>
          <cell r="I387" t="str">
            <v>Bolívar</v>
          </cell>
          <cell r="J387" t="str">
            <v>CARTAGENA DE INDIAS</v>
          </cell>
          <cell r="K387" t="str">
            <v>CARTAGENA</v>
          </cell>
          <cell r="L387" t="str">
            <v>Distrital de Cartagena</v>
          </cell>
        </row>
        <row r="388">
          <cell r="A388">
            <v>113001012508</v>
          </cell>
          <cell r="B388" t="str">
            <v>ESCUELA NORMAL SUPERIOR DE CARTAGENA DE INDIAS</v>
          </cell>
          <cell r="C388" t="str">
            <v>BR NUEVO BOSQUE ET 7</v>
          </cell>
          <cell r="D388" t="str">
            <v>6926565</v>
          </cell>
          <cell r="F388" t="str">
            <v>Urbana</v>
          </cell>
          <cell r="G388" t="str">
            <v>Oficial</v>
          </cell>
          <cell r="H388" t="str">
            <v>normalsuperiorcartagena@gmail.com,alheca55@gmail.com;alheca55@gmail.com;Berryalvajj@hotmail.com,alheca55@gmail.com;alheca55@gmail.com;berryalvajj@hotmail.com</v>
          </cell>
          <cell r="I388" t="str">
            <v>Bolívar</v>
          </cell>
          <cell r="J388" t="str">
            <v>CARTAGENA DE INDIAS</v>
          </cell>
          <cell r="K388" t="str">
            <v>CARTAGENA</v>
          </cell>
          <cell r="L388" t="str">
            <v>Distrital de Cartagena</v>
          </cell>
        </row>
        <row r="389">
          <cell r="A389">
            <v>113001012494</v>
          </cell>
          <cell r="B389" t="str">
            <v>SEDE SIMON J VELEZ</v>
          </cell>
          <cell r="C389" t="str">
            <v>TRANVERSAL 33 FRENTE AGUAS DE AGUAS DE CARTAGENA</v>
          </cell>
          <cell r="D389" t="str">
            <v>6743459</v>
          </cell>
          <cell r="E389" t="str">
            <v>6722727</v>
          </cell>
          <cell r="F389" t="str">
            <v>Urbana</v>
          </cell>
          <cell r="G389" t="str">
            <v>Oficial</v>
          </cell>
          <cell r="H389" t="str">
            <v>leddyz84@gmail.com,leddyz84@gmail.com;leddyz84@gmail.com;animari1002@gmail.com,leddyz84@gmail.com;leddyz84@gmail.com;animari1002@gmail.com</v>
          </cell>
          <cell r="I389" t="str">
            <v>Bolívar</v>
          </cell>
          <cell r="J389" t="str">
            <v>CARTAGENA DE INDIAS</v>
          </cell>
          <cell r="K389" t="str">
            <v>CARTAGENA</v>
          </cell>
          <cell r="L389" t="str">
            <v>Distrital de Cartagena</v>
          </cell>
        </row>
        <row r="390">
          <cell r="A390">
            <v>113001009281</v>
          </cell>
          <cell r="B390" t="str">
            <v>INSTITUCION EDUCATIVA  VILLA ESTRELLA</v>
          </cell>
          <cell r="C390" t="str">
            <v>BR VILLA ESTRELLA SEC PRADO NACIO</v>
          </cell>
          <cell r="D390" t="str">
            <v>6635324</v>
          </cell>
          <cell r="F390" t="str">
            <v>Urbana</v>
          </cell>
          <cell r="G390" t="str">
            <v>Oficial</v>
          </cell>
          <cell r="H390" t="str">
            <v>cevestrella@hotmail.com,marinarias65@hotmail.com;marinarias65@hotmail.com;j-diaz-sanchez@hotmail.com,marinarias65@hotmail.com;marinarias65@hotmail.com;j-diaz-sanchez@hotmail.com</v>
          </cell>
          <cell r="I390" t="str">
            <v>Bolívar</v>
          </cell>
          <cell r="J390" t="str">
            <v>CARTAGENA DE INDIAS</v>
          </cell>
          <cell r="K390" t="str">
            <v>CARTAGENA</v>
          </cell>
          <cell r="L390" t="str">
            <v>Distrital de Cartagena</v>
          </cell>
        </row>
        <row r="391">
          <cell r="A391">
            <v>113001008926</v>
          </cell>
          <cell r="B391" t="str">
            <v>SECTORES UNIDOS</v>
          </cell>
          <cell r="C391" t="str">
            <v>BR NUEVA JERUSALEN MZ 1 LT 11</v>
          </cell>
          <cell r="D391" t="str">
            <v>6617974</v>
          </cell>
          <cell r="F391" t="str">
            <v>Urbana</v>
          </cell>
          <cell r="G391" t="str">
            <v>Oficial</v>
          </cell>
          <cell r="H391" t="str">
            <v>iemercedesabrego@hotmail.es,alberente98@hotmail.com;alberente98@hotmail.com;rarias2003@hotmail.com,alberente98@hotmail.com;iemercedesabrego@hotmail.com;rarias2003@hotmail.com</v>
          </cell>
          <cell r="I391" t="str">
            <v>Bolívar</v>
          </cell>
          <cell r="J391" t="str">
            <v>CARTAGENA DE INDIAS</v>
          </cell>
          <cell r="K391" t="str">
            <v>CARTAGENA</v>
          </cell>
          <cell r="L391" t="str">
            <v>Distrital de Cartagena</v>
          </cell>
        </row>
        <row r="392">
          <cell r="A392">
            <v>113001008284</v>
          </cell>
          <cell r="B392" t="str">
            <v>INSTITUCION EDUCATIVA  SAN FELIPE NERI</v>
          </cell>
          <cell r="C392" t="str">
            <v>BR OLAYA HERRERA UR CALLEJON YANEZ SEC RICA</v>
          </cell>
          <cell r="D392" t="str">
            <v>6753212</v>
          </cell>
          <cell r="F392" t="str">
            <v>Urbana</v>
          </cell>
          <cell r="G392" t="str">
            <v>Oficial</v>
          </cell>
          <cell r="H392" t="str">
            <v>iesanfelipeneri@hotmail.es,joaco2143@hotmail.com;joaco2143@hotmail.com;edilmatorres28@hotmail.com,joaco2143@hotmail.com;joaco2143@hotmail.com;edilmatorres28@hotmail.com</v>
          </cell>
          <cell r="I392" t="str">
            <v>Bolívar</v>
          </cell>
          <cell r="J392" t="str">
            <v>CARTAGENA DE INDIAS</v>
          </cell>
          <cell r="K392" t="str">
            <v>CARTAGENA</v>
          </cell>
          <cell r="L392" t="str">
            <v>Distrital de Cartagena</v>
          </cell>
        </row>
        <row r="393">
          <cell r="A393">
            <v>113001008276</v>
          </cell>
          <cell r="B393" t="str">
            <v>IE PLAYAS DE ACAPULCO</v>
          </cell>
          <cell r="C393" t="str">
            <v>BR EL LIBANO</v>
          </cell>
          <cell r="D393" t="str">
            <v>6747225</v>
          </cell>
          <cell r="F393" t="str">
            <v>Urbana</v>
          </cell>
          <cell r="G393" t="str">
            <v>Oficial</v>
          </cell>
          <cell r="H393" t="str">
            <v>iepacapulco@gmail.com,iepacapulco@gmail.com;iepacapulco@gmail.com;alfredoluiscabarcas@gmail.com,alfredoluiscabarcas@gmail.com;alfredoluiscabarcas@gmail.com;iepacapulco@gmail.com</v>
          </cell>
          <cell r="I393" t="str">
            <v>Bolívar</v>
          </cell>
          <cell r="J393" t="str">
            <v>CARTAGENA DE INDIAS</v>
          </cell>
          <cell r="K393" t="str">
            <v>CARTAGENA</v>
          </cell>
          <cell r="L393" t="str">
            <v>Distrital de Cartagena</v>
          </cell>
        </row>
        <row r="394">
          <cell r="A394">
            <v>113001008268</v>
          </cell>
          <cell r="B394" t="str">
            <v>IE MARIA CANO</v>
          </cell>
          <cell r="C394" t="str">
            <v>BR MARÌA CANO ZN 4B MZ 80B CS 37</v>
          </cell>
          <cell r="D394" t="str">
            <v>6527134</v>
          </cell>
          <cell r="F394" t="str">
            <v>Urbana</v>
          </cell>
          <cell r="G394" t="str">
            <v>Oficial</v>
          </cell>
          <cell r="H394" t="str">
            <v>iemariacano1@hotmail.com,joriembtt@yahoo.es;joriembtt@yahoo.es;taniadiazg1@yahoo.es,jorimbett@hotmail.com;jorimbett@hotmail.com;delfo_0211@outlook.com</v>
          </cell>
          <cell r="I394" t="str">
            <v>Bolívar</v>
          </cell>
          <cell r="J394" t="str">
            <v>CARTAGENA DE INDIAS</v>
          </cell>
          <cell r="K394" t="str">
            <v>CARTAGENA</v>
          </cell>
          <cell r="L394" t="str">
            <v>Distrital de Cartagena</v>
          </cell>
        </row>
        <row r="395">
          <cell r="A395">
            <v>113001008241</v>
          </cell>
          <cell r="B395" t="str">
            <v>INSTITUCION EDUCATIVA SAN JUAN DE DAMASCO SEDE JOSE ANTONIO GALAN</v>
          </cell>
          <cell r="C395" t="str">
            <v>BR JOSE ANTONIO GALAN</v>
          </cell>
          <cell r="D395" t="str">
            <v>6722863</v>
          </cell>
          <cell r="F395" t="str">
            <v>Urbana</v>
          </cell>
          <cell r="G395" t="str">
            <v>Oficial</v>
          </cell>
          <cell r="H395" t="str">
            <v>sanjuandamasco@hotmail.com,sanjuandamasco@hotmail.com;nezama125512@hotmail.com;lucomo_57@hotmail.com,sanjuandamasco@hotmail.com;sanjuandamasco@hotmail.com;sanjuandamasco@hotmail.com</v>
          </cell>
          <cell r="I395" t="str">
            <v>Bolívar</v>
          </cell>
          <cell r="J395" t="str">
            <v>CARTAGENA DE INDIAS</v>
          </cell>
          <cell r="K395" t="str">
            <v>CARTAGENA</v>
          </cell>
          <cell r="L395" t="str">
            <v>Distrital de Cartagena</v>
          </cell>
        </row>
        <row r="396">
          <cell r="A396">
            <v>113001008225</v>
          </cell>
          <cell r="B396" t="str">
            <v>ESCUELA DISTRITAL LA PAZ</v>
          </cell>
          <cell r="C396" t="str">
            <v>BR SAN VICENTE DE PAUL MZ MZF LT 14</v>
          </cell>
          <cell r="D396" t="str">
            <v>6660460</v>
          </cell>
          <cell r="F396" t="str">
            <v>Urbana</v>
          </cell>
          <cell r="G396" t="str">
            <v>Oficial</v>
          </cell>
          <cell r="H396" t="str">
            <v>liceo50@hotmail.com,liceodebolivar50@hotmail.com;liceodebolivar50@hotmail.com;leafar123@hotmail.es,liceo50@hotmail.com;liceo50@hotmail.com;leafar123@hotmail.es</v>
          </cell>
          <cell r="I396" t="str">
            <v>Bolívar</v>
          </cell>
          <cell r="J396" t="str">
            <v>CARTAGENA DE INDIAS</v>
          </cell>
          <cell r="K396" t="str">
            <v>CARTAGENA</v>
          </cell>
          <cell r="L396" t="str">
            <v>Distrital de Cartagena</v>
          </cell>
        </row>
        <row r="397">
          <cell r="A397">
            <v>113001008217</v>
          </cell>
          <cell r="B397" t="str">
            <v>ESC DIST REPUBLICA DEL CARIBE</v>
          </cell>
          <cell r="C397" t="str">
            <v>BR REPUBLICA DEL CARIBE</v>
          </cell>
          <cell r="D397" t="str">
            <v>6581786</v>
          </cell>
          <cell r="F397" t="str">
            <v>Urbana</v>
          </cell>
          <cell r="G397" t="str">
            <v>Oficial</v>
          </cell>
          <cell r="H397" t="str">
            <v>ritarosa50@hotmail.com,ritarosa50@hotmail.com;ritarosa50@hotmail.com;arturo-nidia@hotmail.com,ritarosa50@hotmail.com;ritarosa50@hotmail.com;arturo-nidia@hotmail.com</v>
          </cell>
          <cell r="I397" t="str">
            <v>Bolívar</v>
          </cell>
          <cell r="J397" t="str">
            <v>CARTAGENA DE INDIAS</v>
          </cell>
          <cell r="K397" t="str">
            <v>CARTAGENA</v>
          </cell>
          <cell r="L397" t="str">
            <v>Distrital de Cartagena</v>
          </cell>
        </row>
        <row r="398">
          <cell r="A398">
            <v>113001008195</v>
          </cell>
          <cell r="B398" t="str">
            <v>ESC JORGE ELIECER GAITAN</v>
          </cell>
          <cell r="C398" t="str">
            <v>CL 19B 80A5 BR SAN FERNANDO</v>
          </cell>
          <cell r="D398" t="str">
            <v>6619543</v>
          </cell>
          <cell r="F398" t="str">
            <v>Urbana</v>
          </cell>
          <cell r="G398" t="str">
            <v>Oficial</v>
          </cell>
          <cell r="H398" t="str">
            <v>insprosocial2014@hotmail.com,GBABI52@HOTMAIL.COM;GBABI52@HOTMAIL.COM;dearcas09@hotmail.com,gbabi52@hotmail.com;gbabi52@hotmail.com;insprosocial2014@hotmail.com</v>
          </cell>
          <cell r="I398" t="str">
            <v>Bolívar</v>
          </cell>
          <cell r="J398" t="str">
            <v>CARTAGENA DE INDIAS</v>
          </cell>
          <cell r="K398" t="str">
            <v>CARTAGENA</v>
          </cell>
          <cell r="L398" t="str">
            <v>Distrital de Cartagena</v>
          </cell>
        </row>
        <row r="399">
          <cell r="A399">
            <v>113001007857</v>
          </cell>
          <cell r="B399" t="str">
            <v>IE LA LIBERTAD</v>
          </cell>
          <cell r="C399" t="str">
            <v>BR EL POZON SEC CENT MZ 89 LT 7</v>
          </cell>
          <cell r="D399" t="str">
            <v>6523381</v>
          </cell>
          <cell r="F399" t="str">
            <v>Urbana</v>
          </cell>
          <cell r="G399" t="str">
            <v>Oficial</v>
          </cell>
          <cell r="H399" t="str">
            <v>i.e.libertad@hotmail.com,i.e.libertad@hotmail.com;i.e.libertad@hotmail.com;arnaldo_hernandez67@hotmail.com,</v>
          </cell>
          <cell r="I399" t="str">
            <v>Bolívar</v>
          </cell>
          <cell r="J399" t="str">
            <v>CARTAGENA DE INDIAS</v>
          </cell>
          <cell r="K399" t="str">
            <v>CARTAGENA</v>
          </cell>
          <cell r="L399" t="str">
            <v>Distrital de Cartagena</v>
          </cell>
        </row>
        <row r="400">
          <cell r="A400">
            <v>113001007806</v>
          </cell>
          <cell r="B400" t="str">
            <v>SEDE DISTRITAL LOMA FRESCA</v>
          </cell>
          <cell r="C400" t="str">
            <v>BR SANTA RITA UR SECTOR LOMA FRESCA</v>
          </cell>
          <cell r="D400" t="str">
            <v>6580705</v>
          </cell>
          <cell r="F400" t="str">
            <v>Urbana</v>
          </cell>
          <cell r="G400" t="str">
            <v>Oficial</v>
          </cell>
          <cell r="H400" t="str">
            <v>ritarosa50@hotmail.com,ritarosa50@hotmail.com;ritarosa50@hotmail.com;arturo-nidia@hotmail.com,ritarosa50@hotmail.com;ritarosa50@hotmail.com;arturo-nidia@hotmail.com</v>
          </cell>
          <cell r="I400" t="str">
            <v>Bolívar</v>
          </cell>
          <cell r="J400" t="str">
            <v>CARTAGENA DE INDIAS</v>
          </cell>
          <cell r="K400" t="str">
            <v>CARTAGENA</v>
          </cell>
          <cell r="L400" t="str">
            <v>Distrital de Cartagena</v>
          </cell>
        </row>
        <row r="401">
          <cell r="A401">
            <v>113001007776</v>
          </cell>
          <cell r="B401" t="str">
            <v>SEDE LUIS CARLOS GALAN</v>
          </cell>
          <cell r="C401" t="str">
            <v>BR CALAMARES ET 3</v>
          </cell>
          <cell r="D401" t="str">
            <v>6436262</v>
          </cell>
          <cell r="E401" t="str">
            <v>6435841</v>
          </cell>
          <cell r="F401" t="str">
            <v>Urbana</v>
          </cell>
          <cell r="G401" t="str">
            <v>Oficial</v>
          </cell>
          <cell r="H401" t="str">
            <v>sanarides@hotmail.com,IENUEVOBOSQUE@GMAIL.COM;IENUEVOBOSQUE@GMAIL.COM;IENUEVOBOSQUE@GMAIL.COM,ienuevobosque@gmail.com;ienuevobosque@gmail.com;cachacaaguilar@hotmail.com</v>
          </cell>
          <cell r="I401" t="str">
            <v>Bolívar</v>
          </cell>
          <cell r="J401" t="str">
            <v>CARTAGENA DE INDIAS</v>
          </cell>
          <cell r="K401" t="str">
            <v>CARTAGENA</v>
          </cell>
          <cell r="L401" t="str">
            <v>Distrital de Cartagena</v>
          </cell>
        </row>
        <row r="402">
          <cell r="A402">
            <v>113001007725</v>
          </cell>
          <cell r="B402" t="str">
            <v>SEDE JOSE GONZALEZ VERGARA</v>
          </cell>
          <cell r="C402" t="str">
            <v>BR LA VICTORIA</v>
          </cell>
          <cell r="D402" t="str">
            <v>6769540</v>
          </cell>
          <cell r="F402" t="str">
            <v>Urbana</v>
          </cell>
          <cell r="G402" t="str">
            <v>Oficial</v>
          </cell>
          <cell r="H402" t="str">
            <v>feyalegriaprogreso@yahoo.es,blancacerro28@hotmail.com;blancacerro28@hotmail.com;irmeju09@hotmail.com,auracastro2010@gmail.com;auracastro2010@gmail.com;irmeju09@hotmail.com</v>
          </cell>
          <cell r="I402" t="str">
            <v>Bolívar</v>
          </cell>
          <cell r="J402" t="str">
            <v>CARTAGENA DE INDIAS</v>
          </cell>
          <cell r="K402" t="str">
            <v>CARTAGENA</v>
          </cell>
          <cell r="L402" t="str">
            <v>Distrital de Cartagena</v>
          </cell>
        </row>
        <row r="403">
          <cell r="A403">
            <v>113001007709</v>
          </cell>
          <cell r="B403" t="str">
            <v>CAMILO TORRES RESTREPO</v>
          </cell>
          <cell r="C403" t="str">
            <v>BR CAMILO TORRES RESTREPO UR KR 80C 4C 85 MZ 10 LT</v>
          </cell>
          <cell r="D403" t="str">
            <v>6521454</v>
          </cell>
          <cell r="F403" t="str">
            <v>Urbana</v>
          </cell>
          <cell r="G403" t="str">
            <v>Oficial</v>
          </cell>
          <cell r="H403" t="str">
            <v>iemercedesabrego@hotmail.es,alberente98@hotmail.com;alberente98@hotmail.com;rarias2003@hotmail.com,alberente98@hotmail.com;iemercedesabrego@hotmail.es;rarias2003@hotmail.com</v>
          </cell>
          <cell r="I403" t="str">
            <v>Bolívar</v>
          </cell>
          <cell r="J403" t="str">
            <v>CARTAGENA DE INDIAS</v>
          </cell>
          <cell r="K403" t="str">
            <v>CARTAGENA</v>
          </cell>
          <cell r="L403" t="str">
            <v>Distrital de Cartagena</v>
          </cell>
        </row>
        <row r="404">
          <cell r="A404">
            <v>113001007563</v>
          </cell>
          <cell r="B404" t="str">
            <v>ESCUELA YIRA CASTRO</v>
          </cell>
          <cell r="C404" t="str">
            <v>BR LIBERTADOR MZ 60A LT 40 CL PASTORPEREZ</v>
          </cell>
          <cell r="D404" t="str">
            <v>6670568</v>
          </cell>
          <cell r="F404" t="str">
            <v>Urbana</v>
          </cell>
          <cell r="G404" t="str">
            <v>Oficial</v>
          </cell>
          <cell r="H404" t="str">
            <v>rectoria@20dejulio.edu.co,rectoria@ie20dejulio.edu.co;rectoria@ie20dejulio.edu.co;simat@ie20dejulio.edu.co,rectoria@ie20dejulio.edu.co;rectoria@ie20dejulio.edu.co;simat@ie20dejulio.edu.co</v>
          </cell>
          <cell r="I404" t="str">
            <v>Bolívar</v>
          </cell>
          <cell r="J404" t="str">
            <v>CARTAGENA DE INDIAS</v>
          </cell>
          <cell r="K404" t="str">
            <v>CARTAGENA</v>
          </cell>
          <cell r="L404" t="str">
            <v>Distrital de Cartagena</v>
          </cell>
        </row>
        <row r="405">
          <cell r="A405">
            <v>113001007296</v>
          </cell>
          <cell r="B405" t="str">
            <v>ESC ESCILDA MEDINA PACHECO</v>
          </cell>
          <cell r="C405" t="str">
            <v>BR LA CANDELARIA UR CALLE 10 DE MAYO</v>
          </cell>
          <cell r="D405" t="str">
            <v>6437506</v>
          </cell>
          <cell r="F405" t="str">
            <v>Urbana</v>
          </cell>
          <cell r="G405" t="str">
            <v>Oficial</v>
          </cell>
          <cell r="H405" t="str">
            <v>ieciudaddetunja@hotmail.com,mipema2260@hotmail.com;alcalde@cartagena.gov.co;kettyco30@yahoo.es,mipema2260@hotmail.com;alcalde@cartagena.gov.co;kettyco30@yahoo.es</v>
          </cell>
          <cell r="I405" t="str">
            <v>Bolívar</v>
          </cell>
          <cell r="J405" t="str">
            <v>CARTAGENA DE INDIAS</v>
          </cell>
          <cell r="K405" t="str">
            <v>CARTAGENA</v>
          </cell>
          <cell r="L405" t="str">
            <v>Distrital de Cartagena</v>
          </cell>
        </row>
        <row r="406">
          <cell r="A406">
            <v>113001007199</v>
          </cell>
          <cell r="B406" t="str">
            <v>IE FE Y ALEGRIA LAS AMERICAS</v>
          </cell>
          <cell r="C406" t="str">
            <v>KR 84 32B 152 SECT UNCOPIN BR OL</v>
          </cell>
          <cell r="D406" t="str">
            <v>6534090</v>
          </cell>
          <cell r="E406" t="str">
            <v>6534090</v>
          </cell>
          <cell r="F406" t="str">
            <v>Urbana</v>
          </cell>
          <cell r="G406" t="str">
            <v>Oficial</v>
          </cell>
          <cell r="H406" t="str">
            <v>fyalasamericas@gmail.com,eyolimaluz@gmail.com;eyolimaluz@gmail.com;herreraalba@hotmail.es,eyolimaluz@gmail.com.co;eyolimaluz@gmail.com.co;herreraalba@hotmail.es</v>
          </cell>
          <cell r="I406" t="str">
            <v>Bolívar</v>
          </cell>
          <cell r="J406" t="str">
            <v>CARTAGENA DE INDIAS</v>
          </cell>
          <cell r="K406" t="str">
            <v>CARTAGENA</v>
          </cell>
          <cell r="L406" t="str">
            <v>Distrital de Cartagena</v>
          </cell>
        </row>
        <row r="407">
          <cell r="A407">
            <v>113001007121</v>
          </cell>
          <cell r="B407" t="str">
            <v>I E MANUELA BELTRAN SEDE HIJOS DEL CHOFER</v>
          </cell>
          <cell r="C407" t="str">
            <v>BR REPUBLICA DE CHILE MZ 71 LT 1</v>
          </cell>
          <cell r="D407" t="str">
            <v>6621973</v>
          </cell>
          <cell r="E407" t="str">
            <v>6620967</v>
          </cell>
          <cell r="F407" t="str">
            <v>Urbana</v>
          </cell>
          <cell r="G407" t="str">
            <v>Oficial</v>
          </cell>
          <cell r="H407" t="str">
            <v>pripaba@yahoo.com,anpaga1218@hotmail.com;anpaga1218@hotmail.com;joel_hernandez3000@hotmail.com,pripaba@yahoo.com;pripaba@yahoo.com;joel_hernandez3000@hotmail.com</v>
          </cell>
          <cell r="I407" t="str">
            <v>Bolívar</v>
          </cell>
          <cell r="J407" t="str">
            <v>CARTAGENA DE INDIAS</v>
          </cell>
          <cell r="K407" t="str">
            <v>CARTAGENA</v>
          </cell>
          <cell r="L407" t="str">
            <v>Distrital de Cartagena</v>
          </cell>
        </row>
        <row r="408">
          <cell r="A408">
            <v>113001007113</v>
          </cell>
          <cell r="B408" t="str">
            <v>ESCUELA LA PUNTILLA</v>
          </cell>
          <cell r="C408" t="str">
            <v>BR OLAYA HERRERA UR SECTOR CENTRAL CALLE COLON</v>
          </cell>
          <cell r="D408" t="str">
            <v>6610760</v>
          </cell>
          <cell r="F408" t="str">
            <v>Urbana</v>
          </cell>
          <cell r="G408" t="str">
            <v>Oficial</v>
          </cell>
          <cell r="H408" t="str">
            <v>i.e.fulevepuntilla@gmail.com,gavi1106@hotmail.com;gavi1106@hotmail.com;sugueisp1@yahoo.com,gavi1106@hotmail.com;gavi1106@hotmail.com;sugueisp1@hotmail.com</v>
          </cell>
          <cell r="I408" t="str">
            <v>Bolívar</v>
          </cell>
          <cell r="J408" t="str">
            <v>CARTAGENA DE INDIAS</v>
          </cell>
          <cell r="K408" t="str">
            <v>CARTAGENA</v>
          </cell>
          <cell r="L408" t="str">
            <v>Distrital de Cartagena</v>
          </cell>
        </row>
        <row r="409">
          <cell r="A409">
            <v>113001007083</v>
          </cell>
          <cell r="B409" t="str">
            <v>INSTITUCION EDUCATIVA DE SAN FERNANDO</v>
          </cell>
          <cell r="C409" t="str">
            <v>BR SAN FERNANDO ZN 81</v>
          </cell>
          <cell r="D409" t="str">
            <v>6536973</v>
          </cell>
          <cell r="F409" t="str">
            <v>Urbana</v>
          </cell>
          <cell r="G409" t="str">
            <v>Oficial</v>
          </cell>
          <cell r="H409" t="str">
            <v>iesanfernandosede@hotmail.com,luisramirezcastellon@hotmail.com;luisramirezcastellon@hotmail.com;carlotarnedo@hotmail.com,luisramirezcastellon@hotmail.com;luisramirezcastellon@hotmail.com;carlotarnedo@hotmail.com</v>
          </cell>
          <cell r="I409" t="str">
            <v>Bolívar</v>
          </cell>
          <cell r="J409" t="str">
            <v>CARTAGENA DE INDIAS</v>
          </cell>
          <cell r="K409" t="str">
            <v>CARTAGENA</v>
          </cell>
          <cell r="L409" t="str">
            <v>Distrital de Cartagena</v>
          </cell>
        </row>
        <row r="410">
          <cell r="A410">
            <v>113001006826</v>
          </cell>
          <cell r="B410" t="str">
            <v>ESCUELA  ISABEL LA CATOLICA</v>
          </cell>
          <cell r="C410" t="str">
            <v>BR ALMIRANTE COLON UR MZ LT 18 ETAPA 2</v>
          </cell>
          <cell r="D410" t="str">
            <v>6671814</v>
          </cell>
          <cell r="F410" t="str">
            <v>Urbana</v>
          </cell>
          <cell r="G410" t="str">
            <v>Oficial</v>
          </cell>
          <cell r="H410" t="str">
            <v>isabellacatolica@hotmail.com,necapa1971@hotmail.com;necapa1971@hotmail.com;necapa1971@hotmail.com,isabellacatolica@hotmail.com;isabellacatolica@hotmail.com;isabellacatolica@hotmail.com</v>
          </cell>
          <cell r="I410" t="str">
            <v>Bolívar</v>
          </cell>
          <cell r="J410" t="str">
            <v>CARTAGENA DE INDIAS</v>
          </cell>
          <cell r="K410" t="str">
            <v>CARTAGENA</v>
          </cell>
          <cell r="L410" t="str">
            <v>Distrital de Cartagena</v>
          </cell>
        </row>
        <row r="411">
          <cell r="A411">
            <v>113001006818</v>
          </cell>
          <cell r="B411" t="str">
            <v>ESC LA CONSOLATA</v>
          </cell>
          <cell r="C411" t="str">
            <v>BR LA CONSOLATA UR SECTOR VILLA ISABEL ET MZ LT 1</v>
          </cell>
          <cell r="D411" t="str">
            <v>6617234</v>
          </cell>
          <cell r="F411" t="str">
            <v>Urbana</v>
          </cell>
          <cell r="G411" t="str">
            <v>Oficial</v>
          </cell>
          <cell r="H411" t="str">
            <v>insprosocial2014@hotmail.com,gbabi52@hotmail.com;gbabi52@hotmail.com;dearcas09@hotmail.com,gbabi52@hotmail.com;gbabi52@hotmail.com;insprosocial2014@hotmail.com</v>
          </cell>
          <cell r="I411" t="str">
            <v>Bolívar</v>
          </cell>
          <cell r="J411" t="str">
            <v>CARTAGENA DE INDIAS</v>
          </cell>
          <cell r="K411" t="str">
            <v>CARTAGENA</v>
          </cell>
          <cell r="L411" t="str">
            <v>Distrital de Cartagena</v>
          </cell>
        </row>
        <row r="412">
          <cell r="A412">
            <v>113001006800</v>
          </cell>
          <cell r="B412" t="str">
            <v>INSTITUCION EDUCATIVA 20 DE JULIO</v>
          </cell>
          <cell r="C412" t="str">
            <v>KR 58 A 58 A 886 BR 20 DE JULIO</v>
          </cell>
          <cell r="D412" t="str">
            <v>6769211</v>
          </cell>
          <cell r="E412" t="str">
            <v>6573481</v>
          </cell>
          <cell r="F412" t="str">
            <v>Urbana</v>
          </cell>
          <cell r="G412" t="str">
            <v>Oficial</v>
          </cell>
          <cell r="H412" t="str">
            <v>rectoria@ie20dejulio.edu.co,rectoria@ie20dejulio.edu.co;rectoria@ie20dejulio.edu.co;simat@ie20dejulio.edu.co,Rectoria@ie20dejulio.edu.co;Rectoria@ie20dejulio.edu.co;simat@ie20dejulio.edu.co</v>
          </cell>
          <cell r="I412" t="str">
            <v>Bolívar</v>
          </cell>
          <cell r="J412" t="str">
            <v>CARTAGENA DE INDIAS</v>
          </cell>
          <cell r="K412" t="str">
            <v>CARTAGENA</v>
          </cell>
          <cell r="L412" t="str">
            <v>Distrital de Cartagena</v>
          </cell>
        </row>
        <row r="413">
          <cell r="A413">
            <v>113001006711</v>
          </cell>
          <cell r="B413" t="str">
            <v>IE OMAIRA SANCHEZ GARZON</v>
          </cell>
          <cell r="C413" t="str">
            <v>BR LA CANDELARIA KR 40 44 01</v>
          </cell>
          <cell r="D413" t="str">
            <v>6747644</v>
          </cell>
          <cell r="F413" t="str">
            <v>Urbana</v>
          </cell>
          <cell r="G413" t="str">
            <v>Oficial</v>
          </cell>
          <cell r="H413" t="str">
            <v>ineosaga@hotmail.com,guimape1972@gmail.com;alcalde@cartagena.gov.co;kattyrv3@gmail.com,guimape1972@gmail.com;alcalde@cartagena.gov.co;kattyrv3@gmail.com</v>
          </cell>
          <cell r="I413" t="str">
            <v>Bolívar</v>
          </cell>
          <cell r="J413" t="str">
            <v>CARTAGENA DE INDIAS</v>
          </cell>
          <cell r="K413" t="str">
            <v>CARTAGENA</v>
          </cell>
          <cell r="L413" t="str">
            <v>Distrital de Cartagena</v>
          </cell>
        </row>
        <row r="414">
          <cell r="A414">
            <v>113001006133</v>
          </cell>
          <cell r="B414" t="str">
            <v>ESC POLICARPA SALAVARRIETA</v>
          </cell>
          <cell r="C414" t="str">
            <v>BR POLICARPA UR CALLE PRINCIPAL</v>
          </cell>
          <cell r="D414" t="str">
            <v>3017738841</v>
          </cell>
          <cell r="F414" t="str">
            <v>Urbana</v>
          </cell>
          <cell r="G414" t="str">
            <v>Oficial</v>
          </cell>
          <cell r="H414" t="str">
            <v>marianita50@yahoo.es,marianita50@yahoo.es;marianita50@yahoo.es;tecnicooperativoiefa@gmail.com,marianita50@yahoo.es;marianita50@yahoo.es;marianita50@yahoo.es</v>
          </cell>
          <cell r="I414" t="str">
            <v>Bolívar</v>
          </cell>
          <cell r="J414" t="str">
            <v>CARTAGENA DE INDIAS</v>
          </cell>
          <cell r="K414" t="str">
            <v>CARTAGENA</v>
          </cell>
          <cell r="L414" t="str">
            <v>Distrital de Cartagena</v>
          </cell>
        </row>
        <row r="415">
          <cell r="A415">
            <v>113001006010</v>
          </cell>
          <cell r="B415" t="str">
            <v>JARD INF NIÑO JESUS</v>
          </cell>
          <cell r="C415" t="str">
            <v>BR LAS GAVIOTAS UR MZ 70 LT 3 ETP 7</v>
          </cell>
          <cell r="D415" t="str">
            <v>6902020</v>
          </cell>
          <cell r="E415" t="str">
            <v>6714081</v>
          </cell>
          <cell r="F415" t="str">
            <v>Urbana</v>
          </cell>
          <cell r="G415" t="str">
            <v>Oficial</v>
          </cell>
          <cell r="H415" t="str">
            <v>leo701107@hotmail.com,rectoriagaviotas@gmail.com;rectoriagaviotas@gmail.com;leo701107@hotmail.com,rectoriagaviotas@gmail.com;rectoriagaviotas@gmail.com;leo701107@hotmail.com</v>
          </cell>
          <cell r="I415" t="str">
            <v>Bolívar</v>
          </cell>
          <cell r="J415" t="str">
            <v>CARTAGENA DE INDIAS</v>
          </cell>
          <cell r="K415" t="str">
            <v>CARTAGENA</v>
          </cell>
          <cell r="L415" t="str">
            <v>Distrital de Cartagena</v>
          </cell>
        </row>
        <row r="416">
          <cell r="A416">
            <v>113001005889</v>
          </cell>
          <cell r="B416" t="str">
            <v>ESCUELA PABLO  VI 2</v>
          </cell>
          <cell r="C416" t="str">
            <v>BR PABLO VI 2 MZ 9 LT 1</v>
          </cell>
          <cell r="D416" t="str">
            <v>6580705</v>
          </cell>
          <cell r="F416" t="str">
            <v>Urbana</v>
          </cell>
          <cell r="G416" t="str">
            <v>Oficial</v>
          </cell>
          <cell r="H416" t="str">
            <v>ritarosa50@hotmail.com,ritarosa50@hotmail.com;ritarosa50@hotmail.com;arturo-nidia@hotmail.com,ritarosa50@hotmail.com;ritarosa50@hotmail.com;arturo-nidia@hotmail.com</v>
          </cell>
          <cell r="I416" t="str">
            <v>Bolívar</v>
          </cell>
          <cell r="J416" t="str">
            <v>CARTAGENA DE INDIAS</v>
          </cell>
          <cell r="K416" t="str">
            <v>CARTAGENA</v>
          </cell>
          <cell r="L416" t="str">
            <v>Distrital de Cartagena</v>
          </cell>
        </row>
        <row r="417">
          <cell r="A417">
            <v>113001005757</v>
          </cell>
          <cell r="B417" t="str">
            <v>JARD INF LOS CARACOLES</v>
          </cell>
          <cell r="C417" t="str">
            <v>BR LOS CARACOLES MZ 22 LT 110</v>
          </cell>
          <cell r="D417" t="str">
            <v>6679441</v>
          </cell>
          <cell r="F417" t="str">
            <v>Urbana</v>
          </cell>
          <cell r="G417" t="str">
            <v>Oficial</v>
          </cell>
          <cell r="H417" t="str">
            <v>isabellacatolica@hotmail.com,necapa1971@hptmail.com;necapa1971@hptmail.com;necapa1971@hptmail.com,isabellacatolica@hotmail.com;isabellacatolica@hotmail.com;isabellacatolica@hotmail.com</v>
          </cell>
          <cell r="I417" t="str">
            <v>Bolívar</v>
          </cell>
          <cell r="J417" t="str">
            <v>CARTAGENA DE INDIAS</v>
          </cell>
          <cell r="K417" t="str">
            <v>CARTAGENA</v>
          </cell>
          <cell r="L417" t="str">
            <v>Distrital de Cartagena</v>
          </cell>
        </row>
        <row r="418">
          <cell r="A418">
            <v>113001005544</v>
          </cell>
          <cell r="B418" t="str">
            <v>INSTITUCION EDUCATIVA ANTONIO NARIÑO</v>
          </cell>
          <cell r="C418" t="str">
            <v>BR LA ESPERANZA UR CALLE ALFONSO LOPEZ N 29 35</v>
          </cell>
          <cell r="D418" t="str">
            <v>6432001</v>
          </cell>
          <cell r="F418" t="str">
            <v>Urbana</v>
          </cell>
          <cell r="G418" t="str">
            <v>Oficial</v>
          </cell>
          <cell r="H418" t="str">
            <v>ieantonionarino@hotmail.com,mlnwacky@htomailc.om;ieantonionarino@hotmail.com;jorgea_jorgea@hotmail.com,ieantonionarino@hotmail.com;ieantonionarino@hotmail.com;deivis190160@hotmail.com</v>
          </cell>
          <cell r="I418" t="str">
            <v>Bolívar</v>
          </cell>
          <cell r="J418" t="str">
            <v>CARTAGENA DE INDIAS</v>
          </cell>
          <cell r="K418" t="str">
            <v>CARTAGENA</v>
          </cell>
          <cell r="L418" t="str">
            <v>Distrital de Cartagena</v>
          </cell>
        </row>
        <row r="419">
          <cell r="A419">
            <v>113001005374</v>
          </cell>
          <cell r="B419" t="str">
            <v>INSTITUCION EDUCATIVA ANTONIA SANTOS</v>
          </cell>
          <cell r="C419" t="str">
            <v>BR PIE DE LA POPA UR PLAYON GRANDE CALLE 31 18B</v>
          </cell>
          <cell r="D419" t="str">
            <v>6583552</v>
          </cell>
          <cell r="E419" t="str">
            <v>6582380</v>
          </cell>
          <cell r="F419" t="str">
            <v>Urbana</v>
          </cell>
          <cell r="G419" t="str">
            <v>Oficial</v>
          </cell>
          <cell r="H419" t="str">
            <v>ieantoniasantoscartagena@gmail.com,ieantoniasantocartagena@gmail.com;ieantoniasantocartagena@gmail.com;nalcymejia1201@gmail.com,palekero@outlook.es;palekero@outlook.es;Nalcymejia1201@gmail.com</v>
          </cell>
          <cell r="I419" t="str">
            <v>Bolívar</v>
          </cell>
          <cell r="J419" t="str">
            <v>CARTAGENA DE INDIAS</v>
          </cell>
          <cell r="K419" t="str">
            <v>CARTAGENA</v>
          </cell>
          <cell r="L419" t="str">
            <v>Distrital de Cartagena</v>
          </cell>
        </row>
        <row r="420">
          <cell r="A420">
            <v>113001005358</v>
          </cell>
          <cell r="B420" t="str">
            <v>INSTITUCION EDUCATIVA ALBERTO ELIAS FERNANDEZ BAENA</v>
          </cell>
          <cell r="C420" t="str">
            <v>BR EL BOSQUE</v>
          </cell>
          <cell r="D420" t="str">
            <v>6697933</v>
          </cell>
          <cell r="E420" t="str">
            <v>3017277150</v>
          </cell>
          <cell r="F420" t="str">
            <v>Urbana</v>
          </cell>
          <cell r="G420" t="str">
            <v>Oficial</v>
          </cell>
          <cell r="H420" t="str">
            <v>yarimeortega_23@hotmail.com,yarimeortega23@hotmail.com;yarimeortega23@hotmail.com;alores.28@hotmail.com,yarimeortega23@hotmail.com;yarimeortega23@hotmail.com;alores.28@hotmail.com</v>
          </cell>
          <cell r="I420" t="str">
            <v>Bolívar</v>
          </cell>
          <cell r="J420" t="str">
            <v>CARTAGENA DE INDIAS</v>
          </cell>
          <cell r="K420" t="str">
            <v>CARTAGENA</v>
          </cell>
          <cell r="L420" t="str">
            <v>Distrital de Cartagena</v>
          </cell>
        </row>
        <row r="421">
          <cell r="A421">
            <v>113001005200</v>
          </cell>
          <cell r="B421" t="str">
            <v>ESCUELA URBANA MOISES GOSSAIN LAJUD</v>
          </cell>
          <cell r="C421" t="str">
            <v>BR LAS GAVIOTAS UR TRANSVERSAL 65 31 111</v>
          </cell>
          <cell r="D421" t="str">
            <v>6431282</v>
          </cell>
          <cell r="E421" t="str">
            <v>6431727</v>
          </cell>
          <cell r="F421" t="str">
            <v>Urbana</v>
          </cell>
          <cell r="G421" t="str">
            <v>Oficial</v>
          </cell>
          <cell r="H421" t="str">
            <v>leo701107@hotmail.com,rectoriagaviotas@gmail.com;rectoriagaviotas@gmail.com;leo701107@hotmail.com,rectoriagaviotas@gmail.com;rectoriagaviotas@gmail.com;leo701107@hotmail.com</v>
          </cell>
          <cell r="I421" t="str">
            <v>Bolívar</v>
          </cell>
          <cell r="J421" t="str">
            <v>CARTAGENA DE INDIAS</v>
          </cell>
          <cell r="K421" t="str">
            <v>CARTAGENA</v>
          </cell>
          <cell r="L421" t="str">
            <v>Distrital de Cartagena</v>
          </cell>
        </row>
        <row r="422">
          <cell r="A422">
            <v>113001004289</v>
          </cell>
          <cell r="B422" t="str">
            <v>INSTITUCION EDUCATIVA SAN LUCAS</v>
          </cell>
          <cell r="C422" t="str">
            <v>BR MILAGRO CL VALENCIA CON BOGOT</v>
          </cell>
          <cell r="D422" t="str">
            <v>6570957</v>
          </cell>
          <cell r="F422" t="str">
            <v>Urbana</v>
          </cell>
          <cell r="G422" t="str">
            <v>Oficial</v>
          </cell>
          <cell r="H422" t="str">
            <v>iesanlucas_2014@outlook.com,yasminysocorro@hotmail.com;yasminysocorro@hotmail.com;diamema2512@yahoo.com,yasminysocorro@hotmail.com;yasminysocorro@hotmail.com;diamema2512@yahoo.com</v>
          </cell>
          <cell r="I422" t="str">
            <v>Bolívar</v>
          </cell>
          <cell r="J422" t="str">
            <v>CARTAGENA DE INDIAS</v>
          </cell>
          <cell r="K422" t="str">
            <v>CARTAGENA</v>
          </cell>
          <cell r="L422" t="str">
            <v>Distrital de Cartagena</v>
          </cell>
        </row>
        <row r="423">
          <cell r="A423">
            <v>113001004254</v>
          </cell>
          <cell r="B423" t="str">
            <v>INSTITUCION EDUCATIVA  FULGENCIO LEQUERICA VELEZ</v>
          </cell>
          <cell r="C423" t="str">
            <v>BR CHIQUINQUIRA MZ 56 LT 1</v>
          </cell>
          <cell r="D423" t="str">
            <v>6710009</v>
          </cell>
          <cell r="E423" t="str">
            <v>6510735</v>
          </cell>
          <cell r="F423" t="str">
            <v>Urbana</v>
          </cell>
          <cell r="G423" t="str">
            <v>Oficial</v>
          </cell>
          <cell r="H423" t="str">
            <v>i.e.fuleve@gmail.com,gavi1106@hotmail.com;gavi1106@hotmail.com;sugueisp1@yahoo.com,gavi1106@hotmail.com;gavi1106@hotmail.com;sugueisp1@yahoo.com</v>
          </cell>
          <cell r="I423" t="str">
            <v>Bolívar</v>
          </cell>
          <cell r="J423" t="str">
            <v>CARTAGENA DE INDIAS</v>
          </cell>
          <cell r="K423" t="str">
            <v>CARTAGENA</v>
          </cell>
          <cell r="L423" t="str">
            <v>Distrital de Cartagena</v>
          </cell>
        </row>
        <row r="424">
          <cell r="A424">
            <v>113001004149</v>
          </cell>
          <cell r="B424" t="str">
            <v>INSTITUCION EDUCACION JUAN JOSE NIETO SEDE PRINCIPAL</v>
          </cell>
          <cell r="C424" t="str">
            <v>BR SOCORRO SEC ROAN MZ 25 CS 71 LT 24</v>
          </cell>
          <cell r="D424" t="str">
            <v>6633688</v>
          </cell>
          <cell r="E424" t="str">
            <v>6510529</v>
          </cell>
          <cell r="F424" t="str">
            <v>Urbana</v>
          </cell>
          <cell r="G424" t="str">
            <v>Oficial</v>
          </cell>
          <cell r="H424" t="str">
            <v>iejuanjosenieto@hotmail.com,bacevedo1107@hotmail.com;bacevedo1107@hotmail.com;linac1014@hotmail.com,bacevedo1107@hotmail.com;bacevedo1107@hotmail.com;linac1014@gmail.com</v>
          </cell>
          <cell r="I424" t="str">
            <v>Bolívar</v>
          </cell>
          <cell r="J424" t="str">
            <v>CARTAGENA DE INDIAS</v>
          </cell>
          <cell r="K424" t="str">
            <v>CARTAGENA</v>
          </cell>
          <cell r="L424" t="str">
            <v>Distrital de Cartagena</v>
          </cell>
        </row>
        <row r="425">
          <cell r="A425">
            <v>113001004041</v>
          </cell>
          <cell r="B425" t="str">
            <v>ESC EDUARDO SANTOS MONTEJO</v>
          </cell>
          <cell r="C425" t="str">
            <v>BR LA ESPERANZA</v>
          </cell>
          <cell r="D425" t="str">
            <v>6432001</v>
          </cell>
          <cell r="F425" t="str">
            <v>Urbana</v>
          </cell>
          <cell r="G425" t="str">
            <v>Oficial</v>
          </cell>
          <cell r="H425" t="str">
            <v>ieantonionarmo@hotmail.com,ieantonionarino@hotmail.com;ieantonionarino@hotmail.com;jorgea_jorgea@hotmail.com,ieantonionarino@hotmail.com;ieantonionarino@hotmail.com;deivis190160@hotmail.com</v>
          </cell>
          <cell r="I425" t="str">
            <v>Bolívar</v>
          </cell>
          <cell r="J425" t="str">
            <v>CARTAGENA DE INDIAS</v>
          </cell>
          <cell r="K425" t="str">
            <v>CARTAGENA</v>
          </cell>
          <cell r="L425" t="str">
            <v>Distrital de Cartagena</v>
          </cell>
        </row>
        <row r="426">
          <cell r="A426">
            <v>113001003967</v>
          </cell>
          <cell r="B426" t="str">
            <v>ESC LAZARO MARTINEZ OLIER</v>
          </cell>
          <cell r="C426" t="str">
            <v>BR LA MARIA UR CORALES SEC KR34 CL 5204</v>
          </cell>
          <cell r="D426" t="str">
            <v>6562618</v>
          </cell>
          <cell r="F426" t="str">
            <v>Urbana</v>
          </cell>
          <cell r="G426" t="str">
            <v>Oficial</v>
          </cell>
          <cell r="H426" t="str">
            <v>cordmaria@hotmail.com,cordmaria@hotmail.com;cordmaria@hotmail.com;elsiegarrido@hotmail.com,cordmaria@hotmail.com;cordmaria@hotmail.com;cordmaria@hotmail.com</v>
          </cell>
          <cell r="I426" t="str">
            <v>Bolívar</v>
          </cell>
          <cell r="J426" t="str">
            <v>CARTAGENA DE INDIAS</v>
          </cell>
          <cell r="K426" t="str">
            <v>CARTAGENA</v>
          </cell>
          <cell r="L426" t="str">
            <v>Distrital de Cartagena</v>
          </cell>
        </row>
        <row r="427">
          <cell r="A427">
            <v>113001003797</v>
          </cell>
          <cell r="B427" t="str">
            <v>INSTITUCIÓN EDUCATIVA ANA MARIA PEREZ DE OTERO</v>
          </cell>
          <cell r="C427" t="str">
            <v>BR EL SOCORRO ET 332 MZ 34 LT 15</v>
          </cell>
          <cell r="D427" t="str">
            <v>6612956</v>
          </cell>
          <cell r="F427" t="str">
            <v>Urbana</v>
          </cell>
          <cell r="G427" t="str">
            <v>Oficial</v>
          </cell>
          <cell r="H427" t="str">
            <v>ieanamariaperez@hotmail.com,luisramirezcastellon@hotmail.com;luisramirezcastellon@hotmail.com;carlotarnedo@hotmail.com,luisramirezcastellon@hotmail.com;luisramirezcastellon@hotmail.com;carlotarnedo@hotmail.com</v>
          </cell>
          <cell r="I427" t="str">
            <v>Bolívar</v>
          </cell>
          <cell r="J427" t="str">
            <v>CARTAGENA DE INDIAS</v>
          </cell>
          <cell r="K427" t="str">
            <v>CARTAGENA</v>
          </cell>
          <cell r="L427" t="str">
            <v>Distrital de Cartagena</v>
          </cell>
        </row>
        <row r="428">
          <cell r="A428">
            <v>113001003789</v>
          </cell>
          <cell r="B428" t="str">
            <v>INSTITUCION EDUCATIVA SAN LUCAS SEDE SAN PEDRO MARTIR</v>
          </cell>
          <cell r="C428" t="str">
            <v>BR SAN PEDRO MARTIR KRA 65 N 5 52</v>
          </cell>
          <cell r="D428" t="str">
            <v>6740933</v>
          </cell>
          <cell r="F428" t="str">
            <v>Urbana</v>
          </cell>
          <cell r="G428" t="str">
            <v>Oficial</v>
          </cell>
          <cell r="H428" t="str">
            <v>iesanlucas_2014@outlook.com,yasminysocorro@hotmail.com;yasminysocorro@hotmail.com;diamema2512@yahoo.com,yasminysocorro@hotmail.com;yasminysocorro@hotmail.com;diamema2512@yahoo.com</v>
          </cell>
          <cell r="I428" t="str">
            <v>Bolívar</v>
          </cell>
          <cell r="J428" t="str">
            <v>CARTAGENA DE INDIAS</v>
          </cell>
          <cell r="K428" t="str">
            <v>CARTAGENA</v>
          </cell>
          <cell r="L428" t="str">
            <v>Distrital de Cartagena</v>
          </cell>
        </row>
        <row r="429">
          <cell r="A429">
            <v>113001003771</v>
          </cell>
          <cell r="B429" t="str">
            <v>INTITUCION EDUCATIVA LAS GAVIOTAS</v>
          </cell>
          <cell r="C429" t="str">
            <v>BR LAS GAVIOTAS UR TRANSVERSAL 65 31 111</v>
          </cell>
          <cell r="D429" t="str">
            <v>6431727</v>
          </cell>
          <cell r="E429" t="str">
            <v>6431727</v>
          </cell>
          <cell r="F429" t="str">
            <v>Urbana</v>
          </cell>
          <cell r="G429" t="str">
            <v>Oficial</v>
          </cell>
          <cell r="H429" t="str">
            <v>leo701107@hotmail.com,rectoriagaviotas@gmail.com;rectoriagaviotas@gmail.com;leo701107@hotmail.com,rectoriagaviotas@gmail.com;rectoriagaviotas@gmail.com;leo701107@hotmail.com</v>
          </cell>
          <cell r="I429" t="str">
            <v>Bolívar</v>
          </cell>
          <cell r="J429" t="str">
            <v>CARTAGENA DE INDIAS</v>
          </cell>
          <cell r="K429" t="str">
            <v>CARTAGENA</v>
          </cell>
          <cell r="L429" t="str">
            <v>Distrital de Cartagena</v>
          </cell>
        </row>
        <row r="430">
          <cell r="A430">
            <v>113001003754</v>
          </cell>
          <cell r="B430" t="str">
            <v>CIUDAD DE MEDELLIN</v>
          </cell>
          <cell r="C430" t="str">
            <v>BR SAN FERNANDO UR SEC MEDELLIN</v>
          </cell>
          <cell r="D430" t="str">
            <v>6902525</v>
          </cell>
          <cell r="F430" t="str">
            <v>Urbana</v>
          </cell>
          <cell r="G430" t="str">
            <v>Oficial</v>
          </cell>
          <cell r="H430" t="str">
            <v>iemercedesabrego@hotmail.es,alberente98@hotmail.com;alberente98@hotmail.com;rarias2003@hotmail.com,alberente98@hotmail.com;iemercedesabrego@hotmail.es;rarias2003@hotmail.com</v>
          </cell>
          <cell r="I430" t="str">
            <v>Bolívar</v>
          </cell>
          <cell r="J430" t="str">
            <v>CARTAGENA DE INDIAS</v>
          </cell>
          <cell r="K430" t="str">
            <v>CARTAGENA</v>
          </cell>
          <cell r="L430" t="str">
            <v>Distrital de Cartagena</v>
          </cell>
        </row>
        <row r="431">
          <cell r="A431">
            <v>113001003274</v>
          </cell>
          <cell r="B431" t="str">
            <v>INSTITUCION EDUCATIVA JOSE MANUEL RODRIGUEZ TORICES</v>
          </cell>
          <cell r="C431" t="str">
            <v>BR CARRETERA PRINCIPAL DEL BOSQUE</v>
          </cell>
          <cell r="D431" t="str">
            <v>6671488</v>
          </cell>
          <cell r="E431" t="str">
            <v>3106019170</v>
          </cell>
          <cell r="F431" t="str">
            <v>Urbana</v>
          </cell>
          <cell r="G431" t="str">
            <v>Oficial</v>
          </cell>
          <cell r="H431" t="str">
            <v>angelb51@hotmail.com,necapa1971@hotmail.com;necapa1971@hotmail.com;necapa1971@hotmail.com,angelb51@hotmail.com;angelb51@hotmail.com;angelb51@hotmail.com</v>
          </cell>
          <cell r="I431" t="str">
            <v>Bolívar</v>
          </cell>
          <cell r="J431" t="str">
            <v>CARTAGENA DE INDIAS</v>
          </cell>
          <cell r="K431" t="str">
            <v>CARTAGENA</v>
          </cell>
          <cell r="L431" t="str">
            <v>Distrital de Cartagena</v>
          </cell>
        </row>
        <row r="432">
          <cell r="A432">
            <v>113001003223</v>
          </cell>
          <cell r="B432" t="str">
            <v>SEDE SAN JOSE OBRERO</v>
          </cell>
          <cell r="C432" t="str">
            <v>BR OLAYA HERRERA UR SECTOR SAN JOSE OBRERO</v>
          </cell>
          <cell r="D432" t="str">
            <v>6533366</v>
          </cell>
          <cell r="F432" t="str">
            <v>Urbana</v>
          </cell>
          <cell r="G432" t="str">
            <v>Oficial</v>
          </cell>
          <cell r="H432" t="str">
            <v>mgdsm1971@gmail.com,zqlfernandez@yahoo.com;alcaldia@sedcartagena.gov.co;patrigomuz@hotmail.com,zqlfernandez@yahoo.com;alcaldia@cartagena.gov.co;patrigomuz@hotmail.com</v>
          </cell>
          <cell r="I432" t="str">
            <v>Bolívar</v>
          </cell>
          <cell r="J432" t="str">
            <v>CARTAGENA DE INDIAS</v>
          </cell>
          <cell r="K432" t="str">
            <v>CARTAGENA</v>
          </cell>
          <cell r="L432" t="str">
            <v>Distrital de Cartagena</v>
          </cell>
        </row>
        <row r="433">
          <cell r="A433">
            <v>113001003151</v>
          </cell>
          <cell r="B433" t="str">
            <v>ESCUELA  EMMA VILLA DE ESCALLON</v>
          </cell>
          <cell r="C433" t="str">
            <v>BR BOSQUECITO TV 49</v>
          </cell>
          <cell r="D433" t="str">
            <v>6926565</v>
          </cell>
          <cell r="F433" t="str">
            <v>Urbana</v>
          </cell>
          <cell r="G433" t="str">
            <v>Oficial</v>
          </cell>
          <cell r="H433" t="str">
            <v>normalsuperiorcartagena@gmail.com,alheco55@gmail.com;alheco55@gmail.com;Berryalvajj@hotmail.com,alheca55@gmail.com;alheca55@gmail.com;berryalvajj@hotmail.com</v>
          </cell>
          <cell r="I433" t="str">
            <v>Bolívar</v>
          </cell>
          <cell r="J433" t="str">
            <v>CARTAGENA DE INDIAS</v>
          </cell>
          <cell r="K433" t="str">
            <v>CARTAGENA</v>
          </cell>
          <cell r="L433" t="str">
            <v>Distrital de Cartagena</v>
          </cell>
        </row>
        <row r="434">
          <cell r="A434">
            <v>113001003126</v>
          </cell>
          <cell r="B434" t="str">
            <v>IE FERNANDO DE LA VEGA</v>
          </cell>
          <cell r="C434" t="str">
            <v>BOSQUE DG 21C 53 40</v>
          </cell>
          <cell r="D434" t="str">
            <v>6746008</v>
          </cell>
          <cell r="E434" t="str">
            <v>6746008</v>
          </cell>
          <cell r="F434" t="str">
            <v>Urbana</v>
          </cell>
          <cell r="G434" t="str">
            <v>Oficial</v>
          </cell>
          <cell r="H434" t="str">
            <v>javier.simatiefeve@live.com,jesusavila1953@hotmail.com;jesusavila1953@hotmail.com;javier.simatiefeve@live.com,uellesq@hotmail.com;uellesq@hotmail.com;javier.simatiefeve@live.com</v>
          </cell>
          <cell r="I434" t="str">
            <v>Bolívar</v>
          </cell>
          <cell r="J434" t="str">
            <v>CARTAGENA DE INDIAS</v>
          </cell>
          <cell r="K434" t="str">
            <v>CARTAGENA</v>
          </cell>
          <cell r="L434" t="str">
            <v>Distrital de Cartagena</v>
          </cell>
        </row>
        <row r="435">
          <cell r="A435">
            <v>113001003061</v>
          </cell>
          <cell r="B435" t="str">
            <v>IE HERMANO ANTONIO RAMOS DE LA SALLE</v>
          </cell>
          <cell r="C435" t="str">
            <v>BR EL ESPINAL UR EL ESPINAL</v>
          </cell>
          <cell r="D435" t="str">
            <v>3202736407</v>
          </cell>
          <cell r="E435" t="str">
            <v>6909393</v>
          </cell>
          <cell r="F435" t="str">
            <v>Urbana</v>
          </cell>
          <cell r="G435" t="str">
            <v>Oficial</v>
          </cell>
          <cell r="H435" t="str">
            <v>hno.antoniodelasalle@hotmail.com,hnoantoniodelasalle@hotmail.com;hnoantoniodelasalle@hotmail.com;hnoantoniodelasalle@hotmail.com,</v>
          </cell>
          <cell r="I435" t="str">
            <v>Bolívar</v>
          </cell>
          <cell r="J435" t="str">
            <v>CARTAGENA DE INDIAS</v>
          </cell>
          <cell r="K435" t="str">
            <v>CARTAGENA</v>
          </cell>
          <cell r="L435" t="str">
            <v>Distrital de Cartagena</v>
          </cell>
        </row>
        <row r="436">
          <cell r="A436">
            <v>113001003053</v>
          </cell>
          <cell r="B436" t="str">
            <v>IE SOLEDAD ACOSTA DE SAMPER</v>
          </cell>
          <cell r="C436" t="str">
            <v>BR BLAS DE LEZO</v>
          </cell>
          <cell r="D436" t="str">
            <v>6633937</v>
          </cell>
          <cell r="E436" t="str">
            <v>6632219</v>
          </cell>
          <cell r="F436" t="str">
            <v>Urbana</v>
          </cell>
          <cell r="G436" t="str">
            <v>Oficial</v>
          </cell>
          <cell r="H436" t="str">
            <v>iesamper@hotmail.com,luisramirezcastellon@hotmail.com;luisramirezcastellon@hotmail.com;carlotarnedo@hotmail.com,luisramirezcastellon@hotmail.com;luisramirezcastellon@hotmail.com;carlotarnedo@hotmail.com</v>
          </cell>
          <cell r="I436" t="str">
            <v>Bolívar</v>
          </cell>
          <cell r="J436" t="str">
            <v>CARTAGENA DE INDIAS</v>
          </cell>
          <cell r="K436" t="str">
            <v>CARTAGENA</v>
          </cell>
          <cell r="L436" t="str">
            <v>Distrital de Cartagena</v>
          </cell>
        </row>
        <row r="437">
          <cell r="A437">
            <v>113001002979</v>
          </cell>
          <cell r="B437" t="str">
            <v>INSTITUCION EDUCATIVA LA MILAGROSA</v>
          </cell>
          <cell r="C437" t="str">
            <v>BR GETSEMANI CLDELESPIRITUSANTO</v>
          </cell>
          <cell r="D437" t="str">
            <v>6601417</v>
          </cell>
          <cell r="E437" t="str">
            <v>6601417</v>
          </cell>
          <cell r="F437" t="str">
            <v>Urbana</v>
          </cell>
          <cell r="G437" t="str">
            <v>Oficial</v>
          </cell>
          <cell r="H437" t="str">
            <v>i.e.lamilagrosa@hotmail.com,pripaba@yahoo.com;pripaba@yahoo.com;i.e.lamilagrosa@hotmail.com,i.e.lamilagrosa@hotmail.com;i.e.lamilagrosa@hotmail.com;ncarortes@yahoo.com</v>
          </cell>
          <cell r="I437" t="str">
            <v>Bolívar</v>
          </cell>
          <cell r="J437" t="str">
            <v>CARTAGENA DE INDIAS</v>
          </cell>
          <cell r="K437" t="str">
            <v>CARTAGENA</v>
          </cell>
          <cell r="L437" t="str">
            <v>Distrital de Cartagena</v>
          </cell>
        </row>
        <row r="438">
          <cell r="A438">
            <v>113001002952</v>
          </cell>
          <cell r="B438" t="str">
            <v>INSTITUCION EDUCATIVA DE TERNERA</v>
          </cell>
          <cell r="C438" t="str">
            <v>BR TERNERA UR TERNERA CALLE PARAISO MZ 32</v>
          </cell>
          <cell r="D438" t="str">
            <v>6437253</v>
          </cell>
          <cell r="F438" t="str">
            <v>Urbana</v>
          </cell>
          <cell r="G438" t="str">
            <v>Oficial</v>
          </cell>
          <cell r="H438" t="str">
            <v>rectoria@ieternera.edu.co,rectoria@ieternera.edu.co;rectoria@ieternera.edu.co;marquesaisabel@gmail.com,rectoria@ieternera.edu.co;rectoria@ieternera.edu.co;marquesaisabel@hotbmail.com</v>
          </cell>
          <cell r="I438" t="str">
            <v>Bolívar</v>
          </cell>
          <cell r="J438" t="str">
            <v>CARTAGENA DE INDIAS</v>
          </cell>
          <cell r="K438" t="str">
            <v>CARTAGENA</v>
          </cell>
          <cell r="L438" t="str">
            <v>Distrital de Cartagena</v>
          </cell>
        </row>
        <row r="439">
          <cell r="A439">
            <v>113001002880</v>
          </cell>
          <cell r="B439" t="str">
            <v>ESCUELA MIX RAFAEL TONO</v>
          </cell>
          <cell r="C439" t="str">
            <v>BR TRECE DE JUNIO UR CALLE SEGUNDA DE SEVILLA SEC</v>
          </cell>
          <cell r="D439" t="str">
            <v>6512073</v>
          </cell>
          <cell r="E439" t="str">
            <v>6534415</v>
          </cell>
          <cell r="F439" t="str">
            <v>Urbana</v>
          </cell>
          <cell r="G439" t="str">
            <v>Oficial</v>
          </cell>
          <cell r="H439" t="str">
            <v>ihmaria_cartagen@hotmail.com,marydelrisco@hotmail.com;marydelrisco@hotmail.com;gipabadi@hotmail.com,eebarco@hotmail.com;eebarco@hotmail.com;gipabadi@hotmail.com</v>
          </cell>
          <cell r="I439" t="str">
            <v>Bolívar</v>
          </cell>
          <cell r="J439" t="str">
            <v>CARTAGENA DE INDIAS</v>
          </cell>
          <cell r="K439" t="str">
            <v>CARTAGENA</v>
          </cell>
          <cell r="L439" t="str">
            <v>Distrital de Cartagena</v>
          </cell>
        </row>
        <row r="440">
          <cell r="A440">
            <v>113001002871</v>
          </cell>
          <cell r="B440" t="str">
            <v>CENTRO EDUCATIVO MIGUEL ANTONIO LENGUA</v>
          </cell>
          <cell r="C440" t="str">
            <v>BR OLAYA HERRERA SEC CENT</v>
          </cell>
          <cell r="D440" t="str">
            <v>6710383</v>
          </cell>
          <cell r="F440" t="str">
            <v>Urbana</v>
          </cell>
          <cell r="G440" t="str">
            <v>Oficial</v>
          </cell>
          <cell r="H440" t="str">
            <v>inenscar2002@hotmail.com,salgadohernandezd@hotmail.com;alcaldia@cartagena.gov.com;marty2875@hotmail.com,salgadohernandezd@hotmail.com;alcaldia@cartagena.gov.co;marty2875@hotmail.com</v>
          </cell>
          <cell r="I440" t="str">
            <v>Bolívar</v>
          </cell>
          <cell r="J440" t="str">
            <v>CARTAGENA DE INDIAS</v>
          </cell>
          <cell r="K440" t="str">
            <v>CARTAGENA</v>
          </cell>
          <cell r="L440" t="str">
            <v>Distrital de Cartagena</v>
          </cell>
        </row>
        <row r="441">
          <cell r="A441">
            <v>113001002839</v>
          </cell>
          <cell r="B441" t="str">
            <v>INSTITUCION EDUCATIVA SAN JUAN DE DAMASCO SEDE NUESTRA SEÑORA DEL ROSARIO</v>
          </cell>
          <cell r="C441" t="str">
            <v>BR ESPAÑA UR LAS LOMAS MZ C LT 1</v>
          </cell>
          <cell r="D441" t="str">
            <v>6690547</v>
          </cell>
          <cell r="F441" t="str">
            <v>Urbana</v>
          </cell>
          <cell r="G441" t="str">
            <v>Oficial</v>
          </cell>
          <cell r="H441" t="str">
            <v>sanjuandamasco@hotmail.com,sanjuandamasco@hotmail.com;nezama125512@hotmail.com;lucomo_57@hotmail.com,nezama125512@hotmail.com;nezama125512@hotmail.com;lucomo_57@hotmail.com</v>
          </cell>
          <cell r="I441" t="str">
            <v>Bolívar</v>
          </cell>
          <cell r="J441" t="str">
            <v>CARTAGENA DE INDIAS</v>
          </cell>
          <cell r="K441" t="str">
            <v>CARTAGENA</v>
          </cell>
          <cell r="L441" t="str">
            <v>Distrital de Cartagena</v>
          </cell>
        </row>
        <row r="442">
          <cell r="A442">
            <v>113001002812</v>
          </cell>
          <cell r="B442" t="str">
            <v>INSTITUCION EDUCATIVA MARIA REINA</v>
          </cell>
          <cell r="C442" t="str">
            <v>BR LA ESPERANZA UR CALLE ALFONSO LOPEZ</v>
          </cell>
          <cell r="D442" t="str">
            <v>6743522</v>
          </cell>
          <cell r="E442" t="str">
            <v>6720155</v>
          </cell>
          <cell r="F442" t="str">
            <v>Urbana</v>
          </cell>
          <cell r="G442" t="str">
            <v>Oficial</v>
          </cell>
          <cell r="H442" t="str">
            <v>revecarueda.mr@hotmail.com,revecarueda.mr@hotmail.com;alcaldiamayordecartagena@gmail.com;ceciliaymas35@hotmail.com,revecarueda.mr@hotmail.com;alcalde@cartagena.gov.co;ceciliaymas35@hotmail.com</v>
          </cell>
          <cell r="I442" t="str">
            <v>Bolívar</v>
          </cell>
          <cell r="J442" t="str">
            <v>CARTAGENA DE INDIAS</v>
          </cell>
          <cell r="K442" t="str">
            <v>CARTAGENA</v>
          </cell>
          <cell r="L442" t="str">
            <v>Distrital de Cartagena</v>
          </cell>
        </row>
        <row r="443">
          <cell r="A443">
            <v>113001002651</v>
          </cell>
          <cell r="B443" t="str">
            <v>ESCUELA MIXTA LAS DELICIAS</v>
          </cell>
          <cell r="C443" t="str">
            <v>BR LA ESPERANZA SECTOR DELICIAS</v>
          </cell>
          <cell r="D443" t="str">
            <v>6742544</v>
          </cell>
          <cell r="E443" t="str">
            <v>6720155</v>
          </cell>
          <cell r="F443" t="str">
            <v>Urbana</v>
          </cell>
          <cell r="G443" t="str">
            <v>Oficial</v>
          </cell>
          <cell r="H443" t="str">
            <v>revecarueda.mr@hotmail.com,reveca.mr@hotmail.com;alcaldiamayordecartagena@gmail.com;ceciliaymas35@hotmail.com,revecarueda.mr@hotmail.com;alcalde@cartagena.gov.co;ceciliaymas35@hotmail.com</v>
          </cell>
          <cell r="I443" t="str">
            <v>Bolívar</v>
          </cell>
          <cell r="J443" t="str">
            <v>CARTAGENA DE INDIAS</v>
          </cell>
          <cell r="K443" t="str">
            <v>CARTAGENA</v>
          </cell>
          <cell r="L443" t="str">
            <v>Distrital de Cartagena</v>
          </cell>
        </row>
        <row r="444">
          <cell r="A444">
            <v>113001002642</v>
          </cell>
          <cell r="B444" t="str">
            <v>SEDE SAN LUIS GONZAGA</v>
          </cell>
          <cell r="C444" t="str">
            <v>BR NARIÑO UR AVD MARTINEZ MARTELO 38 38</v>
          </cell>
          <cell r="D444" t="str">
            <v>6583552</v>
          </cell>
          <cell r="E444" t="str">
            <v>6583552</v>
          </cell>
          <cell r="F444" t="str">
            <v>Urbana</v>
          </cell>
          <cell r="G444" t="str">
            <v>Oficial</v>
          </cell>
          <cell r="H444" t="str">
            <v>ieantoniosantos@gmail.com,ieantoniasantocartagena@gmail.com;ieantoniasantocartagena@gmail.com;ieantoniasantocartagena@gmail.com,ieantoniosantos@gmail.com;ieantoniosantos@gmail.com;nelcymejia1201@gmail.com</v>
          </cell>
          <cell r="I444" t="str">
            <v>Bolívar</v>
          </cell>
          <cell r="J444" t="str">
            <v>CARTAGENA DE INDIAS</v>
          </cell>
          <cell r="K444" t="str">
            <v>CARTAGENA</v>
          </cell>
          <cell r="L444" t="str">
            <v>Distrital de Cartagena</v>
          </cell>
        </row>
        <row r="445">
          <cell r="A445">
            <v>113001002626</v>
          </cell>
          <cell r="B445" t="str">
            <v>INSTITUCION EDUCATIVA  OLGA GONZALEZ ARRAUT</v>
          </cell>
          <cell r="C445" t="str">
            <v>BR ALTO BOSQUE UR DIAGONAL 22 52 14 SEC</v>
          </cell>
          <cell r="D445" t="str">
            <v>66431706</v>
          </cell>
          <cell r="F445" t="str">
            <v>Urbana</v>
          </cell>
          <cell r="G445" t="str">
            <v>Oficial</v>
          </cell>
          <cell r="H445" t="str">
            <v>ieoga2007@hotmail.com,ieoga2007@hotmail.com;ieoga2007@hotmail.com;lmercado170@gmail.com,IEOGA2007@HOTMAIL.COM;IEOGA2007@HOTMAIL.COM;SATOGLO@HOTMAIL.COM</v>
          </cell>
          <cell r="I445" t="str">
            <v>Bolívar</v>
          </cell>
          <cell r="J445" t="str">
            <v>CARTAGENA DE INDIAS</v>
          </cell>
          <cell r="K445" t="str">
            <v>CARTAGENA</v>
          </cell>
          <cell r="L445" t="str">
            <v>Distrital de Cartagena</v>
          </cell>
        </row>
        <row r="446">
          <cell r="A446">
            <v>113001002596</v>
          </cell>
          <cell r="B446" t="str">
            <v>ESC ACCION COMUNAL LA QUINTA</v>
          </cell>
          <cell r="C446" t="str">
            <v>BR LA QUINTA CALLE NUEVA</v>
          </cell>
          <cell r="D446" t="str">
            <v>6748699</v>
          </cell>
          <cell r="E446" t="str">
            <v>6720155</v>
          </cell>
          <cell r="F446" t="str">
            <v>Urbana</v>
          </cell>
          <cell r="G446" t="str">
            <v>Oficial</v>
          </cell>
          <cell r="H446" t="str">
            <v>revecarueda.mr@hotmail.com,reveca.mr@hotmail.com;alcaldiamayordecartagena@gmail.com;ceciliaymas35@hotmail.com,revecarueda.mr@hotmail.com;alcalde@cartagena.gov.co;ceciliaymas35@hotmail.com</v>
          </cell>
          <cell r="I446" t="str">
            <v>Bolívar</v>
          </cell>
          <cell r="J446" t="str">
            <v>CARTAGENA DE INDIAS</v>
          </cell>
          <cell r="K446" t="str">
            <v>CARTAGENA</v>
          </cell>
          <cell r="L446" t="str">
            <v>Distrital de Cartagena</v>
          </cell>
        </row>
        <row r="447">
          <cell r="A447">
            <v>113001002553</v>
          </cell>
          <cell r="B447" t="str">
            <v>ACCION COMUNAL SAN  PEDRO</v>
          </cell>
          <cell r="C447" t="str">
            <v>BR SANPEDRO Y LIBERTAD CL 53</v>
          </cell>
          <cell r="D447" t="str">
            <v>6580705</v>
          </cell>
          <cell r="F447" t="str">
            <v>Urbana</v>
          </cell>
          <cell r="G447" t="str">
            <v>Oficial</v>
          </cell>
          <cell r="H447" t="str">
            <v>ritarosa50@hotmail.com,ritarosa50@hotmail.com;ritarosa50@hotmail.com;arturo-nidia@hotmail.com,ritarosa50@hotmail.com;ritarosa50@hotmail.com;arturo-nidia@hotmail.com</v>
          </cell>
          <cell r="I447" t="str">
            <v>Bolívar</v>
          </cell>
          <cell r="J447" t="str">
            <v>CARTAGENA DE INDIAS</v>
          </cell>
          <cell r="K447" t="str">
            <v>CARTAGENA</v>
          </cell>
          <cell r="L447" t="str">
            <v>Distrital de Cartagena</v>
          </cell>
        </row>
        <row r="448">
          <cell r="A448">
            <v>113001002481</v>
          </cell>
          <cell r="B448" t="str">
            <v>ESCUELA VICTORIA PAUTT LEON</v>
          </cell>
          <cell r="C448" t="str">
            <v>BR ESCALLON VILLA UR CALLE 11 DE NOVIEMBRE 30G 36</v>
          </cell>
          <cell r="D448" t="str">
            <v>6720673</v>
          </cell>
          <cell r="E448" t="str">
            <v>6697024</v>
          </cell>
          <cell r="F448" t="str">
            <v>Urbana</v>
          </cell>
          <cell r="G448" t="str">
            <v>Oficial</v>
          </cell>
          <cell r="H448" t="str">
            <v>inedsor2010@hotmail.com,omartoi@yahoo.com;omartoi@yahoo.com;tosoledadromandenunez@hotmail.com,omartoi@yahoo.com;omartoi@yahoo.com;issismar0127@yahoo.es</v>
          </cell>
          <cell r="I448" t="str">
            <v>Bolívar</v>
          </cell>
          <cell r="J448" t="str">
            <v>CARTAGENA DE INDIAS</v>
          </cell>
          <cell r="K448" t="str">
            <v>CARTAGENA</v>
          </cell>
          <cell r="L448" t="str">
            <v>Distrital de Cartagena</v>
          </cell>
        </row>
        <row r="449">
          <cell r="A449">
            <v>113001002413</v>
          </cell>
          <cell r="B449" t="str">
            <v>IE MADRE LAURA</v>
          </cell>
          <cell r="C449" t="str">
            <v>BR PIEDRA DE BOLIVAR UR CL SANTA CRUZ 30 50 137 CS</v>
          </cell>
          <cell r="D449" t="str">
            <v>6752359</v>
          </cell>
          <cell r="F449" t="str">
            <v>Urbana</v>
          </cell>
          <cell r="G449" t="str">
            <v>Oficial</v>
          </cell>
          <cell r="H449" t="str">
            <v>instedmadrelaura@hotmail.com,marher123@yahoo.es;marher123@yahoo.es;ireneduranmoreno@hotmail.com,marher123@yahoo.es;marher123@yahoo.es;ireneduranmoreno@hotmail.com</v>
          </cell>
          <cell r="I449" t="str">
            <v>Bolívar</v>
          </cell>
          <cell r="J449" t="str">
            <v>CARTAGENA DE INDIAS</v>
          </cell>
          <cell r="K449" t="str">
            <v>CARTAGENA</v>
          </cell>
          <cell r="L449" t="str">
            <v>Distrital de Cartagena</v>
          </cell>
        </row>
        <row r="450">
          <cell r="A450">
            <v>113001002162</v>
          </cell>
          <cell r="B450" t="str">
            <v>ESC SIMON BOLIVAR</v>
          </cell>
          <cell r="C450" t="str">
            <v>BR TORICES UR KR 14 4832</v>
          </cell>
          <cell r="D450" t="str">
            <v>6662113</v>
          </cell>
          <cell r="F450" t="str">
            <v>Urbana</v>
          </cell>
          <cell r="G450" t="str">
            <v>Oficial</v>
          </cell>
          <cell r="H450" t="str">
            <v>iejosedelavega@hotmail.com,fredisq22@hotmail.com;fredisq22@hotmail.com;yepoan@hotmail.com,fredisq22@hotmail.com;fredisq22@hotmail.com;yepoan@hotmail.com</v>
          </cell>
          <cell r="I450" t="str">
            <v>Bolívar</v>
          </cell>
          <cell r="J450" t="str">
            <v>CARTAGENA DE INDIAS</v>
          </cell>
          <cell r="K450" t="str">
            <v>CARTAGENA</v>
          </cell>
          <cell r="L450" t="str">
            <v>Distrital de Cartagena</v>
          </cell>
        </row>
        <row r="451">
          <cell r="A451">
            <v>113001002138</v>
          </cell>
          <cell r="B451" t="str">
            <v>INSTITUCION EDUCATIVA NUESTRA SEÑORA DEL PERPETUO SOCORRO</v>
          </cell>
          <cell r="C451" t="str">
            <v>KR 49 31A S BR REPUBLICA DEL LIBANO</v>
          </cell>
          <cell r="D451" t="str">
            <v>6431723</v>
          </cell>
          <cell r="E451" t="str">
            <v>3156967812</v>
          </cell>
          <cell r="F451" t="str">
            <v>Urbana</v>
          </cell>
          <cell r="G451" t="str">
            <v>Oficial</v>
          </cell>
          <cell r="H451" t="str">
            <v>ienspes-11@hotmail.com,ienspes-11@hotmail.com;ienspes-11@hotmail.com;agusan19@hotmail.com,ienspes-2015@hotmail.com;ienspes-2015@hotmail.com;agusan19@hotmail.com</v>
          </cell>
          <cell r="I451" t="str">
            <v>Bolívar</v>
          </cell>
          <cell r="J451" t="str">
            <v>CARTAGENA DE INDIAS</v>
          </cell>
          <cell r="K451" t="str">
            <v>CARTAGENA</v>
          </cell>
          <cell r="L451" t="str">
            <v>Distrital de Cartagena</v>
          </cell>
        </row>
        <row r="452">
          <cell r="A452">
            <v>113001002120</v>
          </cell>
          <cell r="B452" t="str">
            <v>IE HIJOS DE MARIA</v>
          </cell>
          <cell r="C452" t="str">
            <v>BR TRECE DE JUNIO UR CL 31D SEC 6494</v>
          </cell>
          <cell r="D452" t="str">
            <v>6534415</v>
          </cell>
          <cell r="F452" t="str">
            <v>Urbana</v>
          </cell>
          <cell r="G452" t="str">
            <v>Oficial</v>
          </cell>
          <cell r="H452" t="str">
            <v>ihmaria_cartagen@hotmail.com,marydelrisco@hotmail.com;marydelrisco@htomail.com;gipabadi@hotmail.com,eebarco@hotmail.com;eebarco@hotmail.com;gipabadi@hotmail.com</v>
          </cell>
          <cell r="I452" t="str">
            <v>Bolívar</v>
          </cell>
          <cell r="J452" t="str">
            <v>CARTAGENA DE INDIAS</v>
          </cell>
          <cell r="K452" t="str">
            <v>CARTAGENA</v>
          </cell>
          <cell r="L452" t="str">
            <v>Distrital de Cartagena</v>
          </cell>
        </row>
        <row r="453">
          <cell r="A453">
            <v>113001002081</v>
          </cell>
          <cell r="B453" t="str">
            <v>ESC JULIO RAMON FACIOLINCE</v>
          </cell>
          <cell r="C453" t="str">
            <v>BR PASEO BOLIVAR CL PROGRESO</v>
          </cell>
          <cell r="D453" t="str">
            <v>6666613</v>
          </cell>
          <cell r="F453" t="str">
            <v>Urbana</v>
          </cell>
          <cell r="G453" t="str">
            <v>Oficial</v>
          </cell>
          <cell r="H453" t="str">
            <v>ritarosa50@hotmail.com,ritarosa50@hotmail.com;ritarosa50@hotmail.com;arturo-nidia@hotmail.com,ritarosa50@hotmail.com;ritarosa50@hotmail.com;arturo-nidia@hotmail.com</v>
          </cell>
          <cell r="I453" t="str">
            <v>Bolívar</v>
          </cell>
          <cell r="J453" t="str">
            <v>CARTAGENA DE INDIAS</v>
          </cell>
          <cell r="K453" t="str">
            <v>CARTAGENA</v>
          </cell>
          <cell r="L453" t="str">
            <v>Distrital de Cartagena</v>
          </cell>
        </row>
        <row r="454">
          <cell r="A454">
            <v>113001002057</v>
          </cell>
          <cell r="B454" t="str">
            <v>IE SOLEDAD ROMAN DE NUÑEZ</v>
          </cell>
          <cell r="C454" t="str">
            <v>BR ESCALLON VILLA UR KR 57 30D47</v>
          </cell>
          <cell r="D454" t="str">
            <v>6725169</v>
          </cell>
          <cell r="F454" t="str">
            <v>Urbana</v>
          </cell>
          <cell r="G454" t="str">
            <v>Oficial</v>
          </cell>
          <cell r="H454" t="str">
            <v>inedsor2010@hotmail.com,omartoi@yahoo.com;omartoi@yahoo.com;tosoledadromandenunez@hotmail.com,omartoi@yahoo.com;omartoi@yahoo.com;issismar0127@yahoo.es</v>
          </cell>
          <cell r="I454" t="str">
            <v>Bolívar</v>
          </cell>
          <cell r="J454" t="str">
            <v>CARTAGENA DE INDIAS</v>
          </cell>
          <cell r="K454" t="str">
            <v>CARTAGENA</v>
          </cell>
          <cell r="L454" t="str">
            <v>Distrital de Cartagena</v>
          </cell>
        </row>
        <row r="455">
          <cell r="A455">
            <v>113001001981</v>
          </cell>
          <cell r="B455" t="str">
            <v>SEDE DE ALBORNOZ</v>
          </cell>
          <cell r="C455" t="str">
            <v>KR 50 N2 40 BR ALBORNOZ CT MAMONAL</v>
          </cell>
          <cell r="D455" t="str">
            <v>3218589881</v>
          </cell>
          <cell r="F455" t="str">
            <v>Urbana</v>
          </cell>
          <cell r="G455" t="str">
            <v>Oficial</v>
          </cell>
          <cell r="H455" t="str">
            <v>iesalimbechara@hotmail.com,adaramo@hotmail.com;adaramo@hotmail.com;rafaeleduardoramirezo@gmail.com,araramo@hotmail.com;araramo@hotmail.com;cesar_cedi@msn.com</v>
          </cell>
          <cell r="I455" t="str">
            <v>Bolívar</v>
          </cell>
          <cell r="J455" t="str">
            <v>CARTAGENA DE INDIAS</v>
          </cell>
          <cell r="K455" t="str">
            <v>CARTAGENA</v>
          </cell>
          <cell r="L455" t="str">
            <v>Distrital de Cartagena</v>
          </cell>
        </row>
        <row r="456">
          <cell r="A456">
            <v>113001001972</v>
          </cell>
          <cell r="B456" t="str">
            <v>IE SEMINARIO DE CARTAGENA</v>
          </cell>
          <cell r="C456" t="str">
            <v>BR ALCIBIA UR CALLE 38</v>
          </cell>
          <cell r="D456" t="str">
            <v>3145700103</v>
          </cell>
          <cell r="E456" t="str">
            <v>6432422</v>
          </cell>
          <cell r="F456" t="str">
            <v>Urbana</v>
          </cell>
          <cell r="G456" t="str">
            <v>Oficial</v>
          </cell>
          <cell r="H456" t="str">
            <v>colegioseminariodecartagena@gmail.com,sacerdotedarwin@hotmail.es;sacerdotedarwin@hotmail.es;e.machacon@hotmail.com,colegioseminariodecartagena@gmail.com;colegioseminariodecartagena@gmail.com;e.machacon@hotmail.com</v>
          </cell>
          <cell r="I456" t="str">
            <v>Bolívar</v>
          </cell>
          <cell r="J456" t="str">
            <v>CARTAGENA DE INDIAS</v>
          </cell>
          <cell r="K456" t="str">
            <v>CARTAGENA</v>
          </cell>
          <cell r="L456" t="str">
            <v>Distrital de Cartagena</v>
          </cell>
        </row>
        <row r="457">
          <cell r="A457">
            <v>113001001964</v>
          </cell>
          <cell r="B457" t="str">
            <v>ESCUELA  SOCIEDAD AMOR A CARTAGENA N  7</v>
          </cell>
          <cell r="C457" t="str">
            <v>BR LA ESPERANZA KRA 29 38 39</v>
          </cell>
          <cell r="D457" t="str">
            <v>6749066</v>
          </cell>
          <cell r="E457" t="str">
            <v>6720155</v>
          </cell>
          <cell r="F457" t="str">
            <v>Urbana</v>
          </cell>
          <cell r="G457" t="str">
            <v>Oficial</v>
          </cell>
          <cell r="H457" t="str">
            <v>belmuma@hotmail.com,reveca.mr@hotmail.com;alcaldiamayordecartagena@gmail.com;ceciliaymas35@hotmail.com,revecarueda.mr@hotmail.com;alcalde@cartagena.gov.co;ceciliaymas35@hotmail.com</v>
          </cell>
          <cell r="I457" t="str">
            <v>Bolívar</v>
          </cell>
          <cell r="J457" t="str">
            <v>CARTAGENA DE INDIAS</v>
          </cell>
          <cell r="K457" t="str">
            <v>CARTAGENA</v>
          </cell>
          <cell r="L457" t="str">
            <v>Distrital de Cartagena</v>
          </cell>
        </row>
        <row r="458">
          <cell r="A458">
            <v>113001001816</v>
          </cell>
          <cell r="B458" t="str">
            <v>INSTITUCIÓN EDUCATIVA JOSE DE LA VEGA</v>
          </cell>
          <cell r="C458" t="str">
            <v>BR TORICE SECTOR STA RITA UR CRRA 17 NRO 5352</v>
          </cell>
          <cell r="D458" t="str">
            <v>6581347</v>
          </cell>
          <cell r="F458" t="str">
            <v>Urbana</v>
          </cell>
          <cell r="G458" t="str">
            <v>Oficial</v>
          </cell>
          <cell r="H458" t="str">
            <v>iejosedelavega@hotmail.com,fredisq22@hotmail.com;fredisq22@hotmail.com;yepoan@hotmail.com,fredisq22@hotmail.com;fredisq22@hotmail.com;yepoan@hotmail.com</v>
          </cell>
          <cell r="I458" t="str">
            <v>Bolívar</v>
          </cell>
          <cell r="J458" t="str">
            <v>CARTAGENA DE INDIAS</v>
          </cell>
          <cell r="K458" t="str">
            <v>CARTAGENA</v>
          </cell>
          <cell r="L458" t="str">
            <v>Distrital de Cartagena</v>
          </cell>
        </row>
        <row r="459">
          <cell r="A459">
            <v>113001001786</v>
          </cell>
          <cell r="B459" t="str">
            <v>ESCUELA 7 DE AGOSTO</v>
          </cell>
          <cell r="C459" t="str">
            <v>BR SIETE DE AGOSTO</v>
          </cell>
          <cell r="D459" t="str">
            <v>6564341</v>
          </cell>
          <cell r="E459" t="str">
            <v>6478166</v>
          </cell>
          <cell r="F459" t="str">
            <v>Urbana</v>
          </cell>
          <cell r="G459" t="str">
            <v>Oficial</v>
          </cell>
          <cell r="H459" t="str">
            <v>liceo50@hotmail.com,liceodebolivar50@hotmail.com;liceodebolivar50@hotmail.com;leafar123@hotmail.es,liceo50@hotmail.com;liceo50@hotmail.com;leafar123@hotmail.es</v>
          </cell>
          <cell r="I459" t="str">
            <v>Bolívar</v>
          </cell>
          <cell r="J459" t="str">
            <v>CARTAGENA DE INDIAS</v>
          </cell>
          <cell r="K459" t="str">
            <v>CARTAGENA</v>
          </cell>
          <cell r="L459" t="str">
            <v>Distrital de Cartagena</v>
          </cell>
        </row>
        <row r="460">
          <cell r="A460">
            <v>113001001727</v>
          </cell>
          <cell r="B460" t="str">
            <v>INSTITUCION EDUCATIVA REPUBLICA DEL LIBANO</v>
          </cell>
          <cell r="C460" t="str">
            <v>BR LIBANO AV PEDRO ROMERO 49A 15</v>
          </cell>
          <cell r="D460" t="str">
            <v>6698275</v>
          </cell>
          <cell r="F460" t="str">
            <v>Urbana</v>
          </cell>
          <cell r="G460" t="str">
            <v>Oficial</v>
          </cell>
          <cell r="H460" t="str">
            <v>ierli2006@hotmail.com,rumar2008@hotmail.com;rumar2008@hotmail.com;p_ahumada@hotmail.com,ierli2006@hotmail.com;ierli2006@hotmail.com;argenidam@yahoo.es</v>
          </cell>
          <cell r="I460" t="str">
            <v>Bolívar</v>
          </cell>
          <cell r="J460" t="str">
            <v>CARTAGENA DE INDIAS</v>
          </cell>
          <cell r="K460" t="str">
            <v>CARTAGENA</v>
          </cell>
          <cell r="L460" t="str">
            <v>Distrital de Cartagena</v>
          </cell>
        </row>
        <row r="461">
          <cell r="A461">
            <v>113001001719</v>
          </cell>
          <cell r="B461" t="str">
            <v>IE DE PROM SOCIAL DE CARTAGENA</v>
          </cell>
          <cell r="C461" t="str">
            <v>BR SOCORRO ET 7 MZ 25 CS</v>
          </cell>
          <cell r="D461" t="str">
            <v>6632191</v>
          </cell>
          <cell r="E461" t="str">
            <v>6634921</v>
          </cell>
          <cell r="F461" t="str">
            <v>Urbana</v>
          </cell>
          <cell r="G461" t="str">
            <v>Oficial</v>
          </cell>
          <cell r="H461" t="str">
            <v>insprosocial07@hotmail.com,gbabi52@hotmail.com;gbabi52@hotmail.com;dearcas09@hotmail.com,gbabi52@hotmail.com;gbabi52@hotmail.com;insprosocial2014@hotmail.com</v>
          </cell>
          <cell r="I461" t="str">
            <v>Bolívar</v>
          </cell>
          <cell r="J461" t="str">
            <v>CARTAGENA DE INDIAS</v>
          </cell>
          <cell r="K461" t="str">
            <v>CARTAGENA</v>
          </cell>
          <cell r="L461" t="str">
            <v>Distrital de Cartagena</v>
          </cell>
        </row>
        <row r="462">
          <cell r="A462">
            <v>113001001697</v>
          </cell>
          <cell r="B462" t="str">
            <v>INSTITUCION EDUCATIVA MANUELA BELTRAN</v>
          </cell>
          <cell r="C462" t="str">
            <v>BR LOS CERROS UR DG 22</v>
          </cell>
          <cell r="D462" t="str">
            <v>6627941</v>
          </cell>
          <cell r="F462" t="str">
            <v>Urbana</v>
          </cell>
          <cell r="G462" t="str">
            <v>Oficial</v>
          </cell>
          <cell r="H462" t="str">
            <v>pripaba@yahoo.com,anpaga1218@gmail.com;anpaga1218@gmail.com;joel_hernandez3000@hotmail.com,pripaba@yahoo.com;Alcalde@cartagena.com;joel_hernandez3000@hotmail.com</v>
          </cell>
          <cell r="I462" t="str">
            <v>Bolívar</v>
          </cell>
          <cell r="J462" t="str">
            <v>CARTAGENA DE INDIAS</v>
          </cell>
          <cell r="K462" t="str">
            <v>CARTAGENA</v>
          </cell>
          <cell r="L462" t="str">
            <v>Distrital de Cartagena</v>
          </cell>
        </row>
        <row r="463">
          <cell r="A463">
            <v>113001001654</v>
          </cell>
          <cell r="B463" t="str">
            <v>ESCUELA REPUBLICA DEL ECUADOR</v>
          </cell>
          <cell r="C463" t="str">
            <v>BR OLAYA HERRERA UR AV 32</v>
          </cell>
          <cell r="D463" t="str">
            <v>6714189</v>
          </cell>
          <cell r="E463" t="str">
            <v>6710009</v>
          </cell>
          <cell r="F463" t="str">
            <v>Urbana</v>
          </cell>
          <cell r="G463" t="str">
            <v>Oficial</v>
          </cell>
          <cell r="H463" t="str">
            <v>republicadelecuador@hotmail.com,gavi1106@hotmail.com;gavi1106@hotmail.com;sugueisp@yahoo.com,gavi1106@hotmail.com;gavi1106@hotmail.com;sugueisp1@yahoo.com</v>
          </cell>
          <cell r="I463" t="str">
            <v>Bolívar</v>
          </cell>
          <cell r="J463" t="str">
            <v>CARTAGENA DE INDIAS</v>
          </cell>
          <cell r="K463" t="str">
            <v>CARTAGENA</v>
          </cell>
          <cell r="L463" t="str">
            <v>Distrital de Cartagena</v>
          </cell>
        </row>
        <row r="464">
          <cell r="A464">
            <v>113001001646</v>
          </cell>
          <cell r="B464" t="str">
            <v>ESC PRIMERO DE MAYO</v>
          </cell>
          <cell r="C464" t="str">
            <v>BR OLAYA H CLLE GUAD</v>
          </cell>
          <cell r="D464" t="str">
            <v>6753861</v>
          </cell>
          <cell r="F464" t="str">
            <v>Urbana</v>
          </cell>
          <cell r="G464" t="str">
            <v>Oficial</v>
          </cell>
          <cell r="H464" t="str">
            <v>ierli2006@hotmail.com,rumar2008@hotmail.com;rumar2008@hotmail.com;p_ahumada@hotmail.com,ierli2006@hotmail.com;ierli2006@hotmail.com;argenidam@yahoo.es</v>
          </cell>
          <cell r="I464" t="str">
            <v>Bolívar</v>
          </cell>
          <cell r="J464" t="str">
            <v>CARTAGENA DE INDIAS</v>
          </cell>
          <cell r="K464" t="str">
            <v>CARTAGENA</v>
          </cell>
          <cell r="L464" t="str">
            <v>Distrital de Cartagena</v>
          </cell>
        </row>
        <row r="465">
          <cell r="A465">
            <v>113001001590</v>
          </cell>
          <cell r="B465" t="str">
            <v>ESC DE ZARAGOCILLA</v>
          </cell>
          <cell r="C465" t="str">
            <v>BR ZARAGOCILLA UR KR 50A N 30E 07</v>
          </cell>
          <cell r="D465" t="str">
            <v>6722591</v>
          </cell>
          <cell r="E465" t="str">
            <v>6697024</v>
          </cell>
          <cell r="F465" t="str">
            <v>Urbana</v>
          </cell>
          <cell r="G465" t="str">
            <v>Oficial</v>
          </cell>
          <cell r="H465" t="str">
            <v>idesor2010@hotmail.com,omartoi@yahoo.com;omartoi@yahoo.com;tosoledadromandenunez@yahoo.com,omartoi@yahoo.com;omartoi@yahoo.com;issismar0127@yahoo.es</v>
          </cell>
          <cell r="I465" t="str">
            <v>Bolívar</v>
          </cell>
          <cell r="J465" t="str">
            <v>CARTAGENA DE INDIAS</v>
          </cell>
          <cell r="K465" t="str">
            <v>CARTAGENA</v>
          </cell>
          <cell r="L465" t="str">
            <v>Distrital de Cartagena</v>
          </cell>
        </row>
        <row r="466">
          <cell r="A466">
            <v>113001001581</v>
          </cell>
          <cell r="B466" t="str">
            <v>INSTITUCION EDUCATIVA DE FREDONIA</v>
          </cell>
          <cell r="C466" t="str">
            <v>BR OLAYA HERRERA UR SECTOR FREDONIA CL 46 CR 79 05</v>
          </cell>
          <cell r="D466" t="str">
            <v>3157536161</v>
          </cell>
          <cell r="F466" t="str">
            <v>Urbana</v>
          </cell>
          <cell r="G466" t="str">
            <v>Oficial</v>
          </cell>
          <cell r="H466" t="str">
            <v>iefredonia@hotmail.com,iefredonia@hotmail.com;iefredonia@hotmail.com;iefredonia@hotmail.com,</v>
          </cell>
          <cell r="I466" t="str">
            <v>Bolívar</v>
          </cell>
          <cell r="J466" t="str">
            <v>CARTAGENA DE INDIAS</v>
          </cell>
          <cell r="K466" t="str">
            <v>CARTAGENA</v>
          </cell>
          <cell r="L466" t="str">
            <v>Distrital de Cartagena</v>
          </cell>
        </row>
        <row r="467">
          <cell r="A467">
            <v>113001001573</v>
          </cell>
          <cell r="B467" t="str">
            <v>SOCIEDAD DE AMOR A CARTAGENA 10</v>
          </cell>
          <cell r="C467" t="str">
            <v>BR ESCALLON VILLA UR KRA 54 30F46</v>
          </cell>
          <cell r="D467" t="str">
            <v>6725169</v>
          </cell>
          <cell r="F467" t="str">
            <v>Urbana</v>
          </cell>
          <cell r="G467" t="str">
            <v>Oficial</v>
          </cell>
          <cell r="H467" t="str">
            <v>inedsor2010@hotmail.com,omartoi@yahoo.com;omartoi@yahoo.com;tosoledadromandenunez@hotmail.com,omartoi@yahoo.com;omartoi@yahoo.com;issismar0127@yahoo.com</v>
          </cell>
          <cell r="I467" t="str">
            <v>Bolívar</v>
          </cell>
          <cell r="J467" t="str">
            <v>CARTAGENA DE INDIAS</v>
          </cell>
          <cell r="K467" t="str">
            <v>CARTAGENA</v>
          </cell>
          <cell r="L467" t="str">
            <v>Distrital de Cartagena</v>
          </cell>
        </row>
        <row r="468">
          <cell r="A468">
            <v>113001001492</v>
          </cell>
          <cell r="B468" t="str">
            <v>IE LICEO DE BOLIVAR</v>
          </cell>
          <cell r="C468" t="str">
            <v>BR BANIEL LEMAITRE KR 17 N7125</v>
          </cell>
          <cell r="D468" t="str">
            <v>6478166</v>
          </cell>
          <cell r="E468" t="str">
            <v>6478166</v>
          </cell>
          <cell r="F468" t="str">
            <v>Urbana</v>
          </cell>
          <cell r="G468" t="str">
            <v>Oficial</v>
          </cell>
          <cell r="H468" t="str">
            <v>liceo50@hotmail.com,liceodebolivar50@hotmail.com;liceodebolivar50@hotmail.com;leafar123@hotmail.es,liceo50@hotmail.com;liceo50@hotmail.com;leafar123@hotmail.es</v>
          </cell>
          <cell r="I468" t="str">
            <v>Bolívar</v>
          </cell>
          <cell r="J468" t="str">
            <v>CARTAGENA DE INDIAS</v>
          </cell>
          <cell r="K468" t="str">
            <v>CARTAGENA</v>
          </cell>
          <cell r="L468" t="str">
            <v>Distrital de Cartagena</v>
          </cell>
        </row>
        <row r="469">
          <cell r="A469">
            <v>113001001484</v>
          </cell>
          <cell r="B469" t="str">
            <v>INSTITUCION EDUCATIVA MERCEDES  ABREGO</v>
          </cell>
          <cell r="C469" t="str">
            <v>BR SAN FERNANDO UR SECT KALAMARI CL 2</v>
          </cell>
          <cell r="D469" t="str">
            <v>6901616</v>
          </cell>
          <cell r="E469" t="str">
            <v>6521095</v>
          </cell>
          <cell r="F469" t="str">
            <v>Urbana</v>
          </cell>
          <cell r="G469" t="str">
            <v>Oficial</v>
          </cell>
          <cell r="H469" t="str">
            <v>irmercedesabrego@hotmail.es,alberente98@hotmail.com;alberente98@hotmail.com;rarias2003@hotmail.com,iemercedesabrego@hotmail.es;iemercedesabrego@hotmail.es;rarias2003@hotmail.com</v>
          </cell>
          <cell r="I469" t="str">
            <v>Bolívar</v>
          </cell>
          <cell r="J469" t="str">
            <v>CARTAGENA DE INDIAS</v>
          </cell>
          <cell r="K469" t="str">
            <v>CARTAGENA</v>
          </cell>
          <cell r="L469" t="str">
            <v>Distrital de Cartagena</v>
          </cell>
        </row>
        <row r="470">
          <cell r="A470">
            <v>113001001450</v>
          </cell>
          <cell r="B470" t="str">
            <v>IE PEDRO DE HEREDIA</v>
          </cell>
          <cell r="C470" t="str">
            <v>BR ALCIBIA UR AV PEDRO ROMERO CALLE 31 N 343</v>
          </cell>
          <cell r="D470" t="str">
            <v>6741660</v>
          </cell>
          <cell r="F470" t="str">
            <v>Urbana</v>
          </cell>
          <cell r="G470" t="str">
            <v>Oficial</v>
          </cell>
          <cell r="H470" t="str">
            <v>operadorsimatiepedrodeheredia@gmail.com,oscarod04@hotmail.com;oscarod04@hotmail.com;y_bo65@hotmail.com,eduar.arocha@hotmail.com;alcaldesa@cartagena.gov.co;operadorsimatiepedrodeheredia@gmail.com</v>
          </cell>
          <cell r="I470" t="str">
            <v>Bolívar</v>
          </cell>
          <cell r="J470" t="str">
            <v>CARTAGENA DE INDIAS</v>
          </cell>
          <cell r="K470" t="str">
            <v>CARTAGENA</v>
          </cell>
          <cell r="L470" t="str">
            <v>Distrital de Cartagena</v>
          </cell>
        </row>
        <row r="471">
          <cell r="A471">
            <v>113001001352</v>
          </cell>
          <cell r="B471" t="str">
            <v>ESC NTRA SRA DEL CARMEN</v>
          </cell>
          <cell r="C471" t="str">
            <v>BR TORICES UR SEC SANTA RITA</v>
          </cell>
          <cell r="D471" t="str">
            <v>6662113</v>
          </cell>
          <cell r="F471" t="str">
            <v>Urbana</v>
          </cell>
          <cell r="G471" t="str">
            <v>Oficial</v>
          </cell>
          <cell r="H471" t="str">
            <v>iesanjosedelavega@hotmail.com,fredisq22@hotmail.com;fredisq22@hotmail.com;yepoan@hotmail.com,fredisq22@hotmail.com;fredisq22@hotmail.com;yepoan@hotmail.com</v>
          </cell>
          <cell r="I471" t="str">
            <v>Bolívar</v>
          </cell>
          <cell r="J471" t="str">
            <v>CARTAGENA DE INDIAS</v>
          </cell>
          <cell r="K471" t="str">
            <v>CARTAGENA</v>
          </cell>
          <cell r="L471" t="str">
            <v>Distrital de Cartagena</v>
          </cell>
        </row>
        <row r="472">
          <cell r="A472">
            <v>113001001336</v>
          </cell>
          <cell r="B472" t="str">
            <v>IE JOHN F KENNEDY</v>
          </cell>
          <cell r="C472" t="str">
            <v>BR BLAS DE LEZO ET 3 MZ 3</v>
          </cell>
          <cell r="D472" t="str">
            <v>6632645</v>
          </cell>
          <cell r="F472" t="str">
            <v>Urbana</v>
          </cell>
          <cell r="G472" t="str">
            <v>Oficial</v>
          </cell>
          <cell r="H472" t="str">
            <v>info@iejfk.edu.co,info@iejfk.edu.co;info@iejfk.edu.co;e.alvear_o@hotmail.com,info@iejfk.edu.co;INFO@IEJFK.EDU.CO;e.alvear_o@hotmail.com</v>
          </cell>
          <cell r="I472" t="str">
            <v>Bolívar</v>
          </cell>
          <cell r="J472" t="str">
            <v>CARTAGENA DE INDIAS</v>
          </cell>
          <cell r="K472" t="str">
            <v>CARTAGENA</v>
          </cell>
          <cell r="L472" t="str">
            <v>Distrital de Cartagena</v>
          </cell>
        </row>
        <row r="473">
          <cell r="A473">
            <v>113001000879</v>
          </cell>
          <cell r="B473" t="str">
            <v>IE SANTA MARIA</v>
          </cell>
          <cell r="C473" t="str">
            <v>BR DANIEL LEMAITRE KR 17 70B 119</v>
          </cell>
          <cell r="D473" t="str">
            <v>6562509</v>
          </cell>
          <cell r="E473" t="str">
            <v>6562509</v>
          </cell>
          <cell r="F473" t="str">
            <v>Urbana</v>
          </cell>
          <cell r="G473" t="str">
            <v>Oficial</v>
          </cell>
          <cell r="H473" t="str">
            <v>iesantamaria@yahoo.es,maggyr7@hotmail.com;maggyr7@hotmail.com;nargi.iesantamaria@gmail.com,maggyr7@hotmail.com;maggyr7@hotmail.com;nargi.iesantamaria@gmail.com</v>
          </cell>
          <cell r="I473" t="str">
            <v>Bolívar</v>
          </cell>
          <cell r="J473" t="str">
            <v>CARTAGENA DE INDIAS</v>
          </cell>
          <cell r="K473" t="str">
            <v>CARTAGENA</v>
          </cell>
          <cell r="L473" t="str">
            <v>Distrital de Cartagena</v>
          </cell>
        </row>
        <row r="474">
          <cell r="A474">
            <v>113001000852</v>
          </cell>
          <cell r="B474" t="str">
            <v>INSTITUCION EDUCATIVA NUESTRA SEÑORA DEL CARMEN</v>
          </cell>
          <cell r="C474" t="str">
            <v>AV 31 4780 S BR ESCALLONVILLA</v>
          </cell>
          <cell r="D474" t="str">
            <v>6710383</v>
          </cell>
          <cell r="E474" t="str">
            <v>6710304</v>
          </cell>
          <cell r="F474" t="str">
            <v>Urbana</v>
          </cell>
          <cell r="G474" t="str">
            <v>Oficial</v>
          </cell>
          <cell r="H474" t="str">
            <v>inenscar2002@hotmail.com,salgadohernandezd@hotmail.com;alcaldia@cartagena.gov.co;marty2875@hotmail.com,salgadohernandezd@hotmail.com;alcalde@cartagena.gov.co;dptoestadisticainenscar@outlook.es</v>
          </cell>
          <cell r="I474" t="str">
            <v>Bolívar</v>
          </cell>
          <cell r="J474" t="str">
            <v>CARTAGENA DE INDIAS</v>
          </cell>
          <cell r="K474" t="str">
            <v>CARTAGENA</v>
          </cell>
          <cell r="L474" t="str">
            <v>Distrital de Cartagena</v>
          </cell>
        </row>
        <row r="475">
          <cell r="A475">
            <v>113001000836</v>
          </cell>
          <cell r="B475" t="str">
            <v>INSTITUCION EDUCATIVA CIUDAD DE SINCELEJO</v>
          </cell>
          <cell r="C475" t="str">
            <v>OLAYA HERRERA SECT 11 DE NOVIEMBRE</v>
          </cell>
          <cell r="D475" t="str">
            <v>6699464</v>
          </cell>
          <cell r="F475" t="str">
            <v>Urbana</v>
          </cell>
          <cell r="G475" t="str">
            <v>Oficial</v>
          </cell>
          <cell r="H475" t="str">
            <v>inencar2002@hotmail.com,salgadohernandezd@hotmail.com;alcaldia@cartagena.gov.co;dptoestadisticainenscar@outlook.es,salgadohernandezd@hotmail.com;alcalde@cartagena.gov.co;dptoestadisticainenscar@outlook.es</v>
          </cell>
          <cell r="I475" t="str">
            <v>Bolívar</v>
          </cell>
          <cell r="J475" t="str">
            <v>CARTAGENA DE INDIAS</v>
          </cell>
          <cell r="K475" t="str">
            <v>CARTAGENA</v>
          </cell>
          <cell r="L475" t="str">
            <v>Distrital de Cartagena</v>
          </cell>
        </row>
        <row r="476">
          <cell r="A476">
            <v>113001000810</v>
          </cell>
          <cell r="B476" t="str">
            <v>ESCUELA ALMIRANTE PADILLA</v>
          </cell>
          <cell r="C476" t="str">
            <v>Bosque AV Pedro Vélez sector San Martín de Porras</v>
          </cell>
          <cell r="D476" t="str">
            <v>6694598</v>
          </cell>
          <cell r="E476" t="str">
            <v>6746008</v>
          </cell>
          <cell r="F476" t="str">
            <v>Urbana</v>
          </cell>
          <cell r="G476" t="str">
            <v>Oficial</v>
          </cell>
          <cell r="H476" t="str">
            <v>javier.simatiefeve@live.com,jesusavila1953@homail.com;jesusavila1953@homail.com;javier.simatiefeve@live.com,uellesq@hotmail.com;uellesq@hotmail.com;javier.simatiefeve@live.com</v>
          </cell>
          <cell r="I476" t="str">
            <v>Bolívar</v>
          </cell>
          <cell r="J476" t="str">
            <v>CARTAGENA DE INDIAS</v>
          </cell>
          <cell r="K476" t="str">
            <v>CARTAGENA</v>
          </cell>
          <cell r="L476" t="str">
            <v>Distrital de Cartagena</v>
          </cell>
        </row>
        <row r="477">
          <cell r="A477">
            <v>113001000798</v>
          </cell>
          <cell r="B477" t="str">
            <v>INSTITUCION EDUCATIVA SOCIEDAD AMOR A CARTAGENA</v>
          </cell>
          <cell r="C477" t="str">
            <v>BR OLAYA HERRERA SEC CENT CS</v>
          </cell>
          <cell r="D477" t="str">
            <v>6531333</v>
          </cell>
          <cell r="F477" t="str">
            <v>Urbana</v>
          </cell>
          <cell r="G477" t="str">
            <v>Oficial</v>
          </cell>
          <cell r="H477" t="str">
            <v>inenscar2002@hotmail.com,salgadohernandezd@hotmail.om;alcaldia@cartagena.gov.co;marty2875@hotmail.com,salgadohernandezd@hotmail.com;alcalde@cartagena.gov.co;dptoestadisticainenscar@outlook.es</v>
          </cell>
          <cell r="I477" t="str">
            <v>Bolívar</v>
          </cell>
          <cell r="J477" t="str">
            <v>CARTAGENA DE INDIAS</v>
          </cell>
          <cell r="K477" t="str">
            <v>CARTAGENA</v>
          </cell>
          <cell r="L477" t="str">
            <v>Distrital de Cartagena</v>
          </cell>
        </row>
        <row r="478">
          <cell r="A478">
            <v>113001000771</v>
          </cell>
          <cell r="B478" t="str">
            <v>IE CAMILO TORRES</v>
          </cell>
          <cell r="C478" t="str">
            <v>BR POZON LT 13 BR POZON</v>
          </cell>
          <cell r="D478" t="str">
            <v>6525132</v>
          </cell>
          <cell r="F478" t="str">
            <v>Urbana</v>
          </cell>
          <cell r="G478" t="str">
            <v>Oficial</v>
          </cell>
          <cell r="H478" t="str">
            <v>ingquinal@gmail.com,ingquinal@gmail.com;ingquinal@gmail.com;lramirezt5@hotmail.com,</v>
          </cell>
          <cell r="I478" t="str">
            <v>Bolívar</v>
          </cell>
          <cell r="J478" t="str">
            <v>CARTAGENA DE INDIAS</v>
          </cell>
          <cell r="K478" t="str">
            <v>CARTAGENA</v>
          </cell>
          <cell r="L478" t="str">
            <v>Distrital de Cartagena</v>
          </cell>
        </row>
        <row r="479">
          <cell r="A479">
            <v>113001000739</v>
          </cell>
          <cell r="B479" t="str">
            <v>IE ANA MARIA VELEZ TRUJILLO</v>
          </cell>
          <cell r="C479" t="str">
            <v>BR SANTA RITA SEC</v>
          </cell>
          <cell r="D479" t="str">
            <v>6581786</v>
          </cell>
          <cell r="F479" t="str">
            <v>Urbana</v>
          </cell>
          <cell r="G479" t="str">
            <v>Oficial</v>
          </cell>
          <cell r="H479" t="str">
            <v>anamariavelezdetrujillo1965@hotmail.com,ritarosa50@hotmail.com;ritarosa50@hotmail.com;arturo-nidia@hotmail.com,ritarosa50@hotmail.com;ritarosa50@hotmail.com;arturo-nidia@hotmail.com</v>
          </cell>
          <cell r="I479" t="str">
            <v>Bolívar</v>
          </cell>
          <cell r="J479" t="str">
            <v>CARTAGENA DE INDIAS</v>
          </cell>
          <cell r="K479" t="str">
            <v>CARTAGENA</v>
          </cell>
          <cell r="L479" t="str">
            <v>Distrital de Cartagena</v>
          </cell>
        </row>
        <row r="480">
          <cell r="A480">
            <v>113001000721</v>
          </cell>
          <cell r="B480" t="str">
            <v>IE LUIS CARLOS LOPEZ</v>
          </cell>
          <cell r="C480" t="str">
            <v>BR BLAS DE LEZO SEC DOS</v>
          </cell>
          <cell r="D480" t="str">
            <v>6634006</v>
          </cell>
          <cell r="E480" t="str">
            <v>6633467</v>
          </cell>
          <cell r="F480" t="str">
            <v>Urbana</v>
          </cell>
          <cell r="G480" t="str">
            <v>Oficial</v>
          </cell>
          <cell r="H480" t="str">
            <v>germangonima@gmail.com,IELUISCARLOSLOPEZ@GMAIL.COM;IELUISCARLOSLOPEZ@GMAIL.COM;OSRANGELO@HOTMAIL.COM,GERMANGONIMA@GMAIL.COM;IELUISCARLOSLOPEZ@GMAIL.COM;OSRANGELO@HOTMAIL.COM</v>
          </cell>
          <cell r="I480" t="str">
            <v>Bolívar</v>
          </cell>
          <cell r="J480" t="str">
            <v>CARTAGENA DE INDIAS</v>
          </cell>
          <cell r="K480" t="str">
            <v>CARTAGENA</v>
          </cell>
          <cell r="L480" t="str">
            <v>Distrital de Cartagena</v>
          </cell>
        </row>
        <row r="481">
          <cell r="A481">
            <v>113001000712</v>
          </cell>
          <cell r="B481" t="str">
            <v>ESCUELA 11 DE NOVIEMBRE</v>
          </cell>
          <cell r="C481" t="str">
            <v>CANAPOTE CL 62 MZ 12</v>
          </cell>
          <cell r="D481" t="str">
            <v>6567771</v>
          </cell>
          <cell r="E481" t="str">
            <v>6478166</v>
          </cell>
          <cell r="F481" t="str">
            <v>Urbana</v>
          </cell>
          <cell r="G481" t="str">
            <v>Oficial</v>
          </cell>
          <cell r="H481" t="str">
            <v>liceo50@hotmail.com,liceodebolivar50@hotmail.com;liceodebolivar50@hotmail.com;leafar123@hotmail.es,liceo50@hotmail.com;liceo50@hotmail.com;leafar123@hotmail.es</v>
          </cell>
          <cell r="I481" t="str">
            <v>Bolívar</v>
          </cell>
          <cell r="J481" t="str">
            <v>CARTAGENA DE INDIAS</v>
          </cell>
          <cell r="K481" t="str">
            <v>CARTAGENA</v>
          </cell>
          <cell r="L481" t="str">
            <v>Distrital de Cartagena</v>
          </cell>
        </row>
        <row r="482">
          <cell r="A482">
            <v>113001000704</v>
          </cell>
          <cell r="B482" t="str">
            <v>INSTITUCION EDUCATIVA RAFAEL NUÑEZ SEDE SANTA MARTA</v>
          </cell>
          <cell r="C482" t="str">
            <v>BR CHINO AV DEL LAGO</v>
          </cell>
          <cell r="D482" t="str">
            <v>6720643</v>
          </cell>
          <cell r="E482" t="str">
            <v>6722727</v>
          </cell>
          <cell r="F482" t="str">
            <v>Urbana</v>
          </cell>
          <cell r="G482" t="str">
            <v>Oficial</v>
          </cell>
          <cell r="H482" t="str">
            <v>leddyz84@gmail.com,leddyz84@gmail.com;leddyz84@gmail.com;animari1002@gmail.com,leiduz84@gmail.com;leiduz84@gmail.com;animari1002@gmail.com</v>
          </cell>
          <cell r="I482" t="str">
            <v>Bolívar</v>
          </cell>
          <cell r="J482" t="str">
            <v>CARTAGENA DE INDIAS</v>
          </cell>
          <cell r="K482" t="str">
            <v>CARTAGENA</v>
          </cell>
          <cell r="L482" t="str">
            <v>Distrital de Cartagena</v>
          </cell>
        </row>
        <row r="483">
          <cell r="A483">
            <v>113001000674</v>
          </cell>
          <cell r="B483" t="str">
            <v>ESC ALFONSO ARAUJO</v>
          </cell>
          <cell r="C483" t="str">
            <v>BR LO AMADOR UR CL BOLIVAR Y PIÑANGO 3550</v>
          </cell>
          <cell r="D483" t="str">
            <v>6581084</v>
          </cell>
          <cell r="E483" t="str">
            <v>6581084</v>
          </cell>
          <cell r="F483" t="str">
            <v>Urbana</v>
          </cell>
          <cell r="G483" t="str">
            <v>Oficial</v>
          </cell>
          <cell r="H483" t="str">
            <v>ieantoniosantos@gmail.com,ieantoniasantoscartagena@gmail.com;palenkero@outlook.es;nalcymejia1201@gmail.com,palenkero@outlook.es;ieantoniasantoscartagena@gmail.com;nalcymejia1201@gmail.com</v>
          </cell>
          <cell r="I483" t="str">
            <v>Bolívar</v>
          </cell>
          <cell r="J483" t="str">
            <v>CARTAGENA DE INDIAS</v>
          </cell>
          <cell r="K483" t="str">
            <v>CARTAGENA</v>
          </cell>
          <cell r="L483" t="str">
            <v>Distrital de Cartagena</v>
          </cell>
        </row>
        <row r="484">
          <cell r="A484">
            <v>113001000437</v>
          </cell>
          <cell r="B484" t="str">
            <v>INSTITUCION EDUCATIVA REPUBLICA DE ARGENTINA</v>
          </cell>
          <cell r="C484" t="str">
            <v>UR URB VILLA ROSITA MZ 18A LT 1</v>
          </cell>
          <cell r="D484" t="str">
            <v>6533789</v>
          </cell>
          <cell r="F484" t="str">
            <v>Urbana</v>
          </cell>
          <cell r="G484" t="str">
            <v>Oficial</v>
          </cell>
          <cell r="H484" t="str">
            <v>administrativo@ierepublicadeargentina.edu.co,jadavedi19@hotmail.com;jadavedi19@hotmail.com;administativo@ierepublicadeargentina.edu.co,rectoriera@gmail.com;rectoriera@gmail.com;administrativo@ierepublicadeargentina.edu.co</v>
          </cell>
          <cell r="I484" t="str">
            <v>Bolívar</v>
          </cell>
          <cell r="J484" t="str">
            <v>CARTAGENA DE INDIAS</v>
          </cell>
          <cell r="K484" t="str">
            <v>CARTAGENA</v>
          </cell>
          <cell r="L484" t="str">
            <v>Distrital de Cartagena</v>
          </cell>
        </row>
        <row r="485">
          <cell r="A485">
            <v>113001000429</v>
          </cell>
          <cell r="B485" t="str">
            <v>IE SALIM BECHARA</v>
          </cell>
          <cell r="C485" t="str">
            <v>DG 30 56A 46 BR CEBALLOS</v>
          </cell>
          <cell r="D485" t="str">
            <v>6431773</v>
          </cell>
          <cell r="F485" t="str">
            <v>Urbana</v>
          </cell>
          <cell r="G485" t="str">
            <v>Oficial</v>
          </cell>
          <cell r="H485" t="str">
            <v>iesalimbechara@hotmail.com,adaramo@hotmail.com;adaramo@hotmail.com;rafaeleduardoramirezo@outlook.com,adaramo@hotmail.com;adaramo@hotmail.com;cesar_cedi@msn.com</v>
          </cell>
          <cell r="I485" t="str">
            <v>Bolívar</v>
          </cell>
          <cell r="J485" t="str">
            <v>CARTAGENA DE INDIAS</v>
          </cell>
          <cell r="K485" t="str">
            <v>CARTAGENA</v>
          </cell>
          <cell r="L485" t="str">
            <v>Distrital de Cartagena</v>
          </cell>
        </row>
        <row r="486">
          <cell r="A486">
            <v>113001000364</v>
          </cell>
          <cell r="B486" t="str">
            <v>IE MADRE GABRIELA DE SAN MARTIN SEDE  10 DE MAYO</v>
          </cell>
          <cell r="C486" t="str">
            <v>BR OLAYA HERRERA UR CALLE LAS CARRETAS</v>
          </cell>
          <cell r="D486" t="str">
            <v>6710589</v>
          </cell>
          <cell r="F486" t="str">
            <v>Urbana</v>
          </cell>
          <cell r="G486" t="str">
            <v>Oficial</v>
          </cell>
          <cell r="H486" t="str">
            <v>mgdsm1971@gmail.com,zqlfernandez@yahoo.com;alcaldia@sedcartagena.gov.co;patrigomuz@hotmail.com,zqlfernandez@yahoo.com;alcaldia@catagena.gov.co;patrigomuz@hotmail.com</v>
          </cell>
          <cell r="I486" t="str">
            <v>Bolívar</v>
          </cell>
          <cell r="J486" t="str">
            <v>CARTAGENA DE INDIAS</v>
          </cell>
          <cell r="K486" t="str">
            <v>CARTAGENA</v>
          </cell>
          <cell r="L486" t="str">
            <v>Distrital de Cartagena</v>
          </cell>
        </row>
        <row r="487">
          <cell r="A487">
            <v>113001000348</v>
          </cell>
          <cell r="B487" t="str">
            <v>INSTITUCION EDUCATIVA  AMBIENTALISTA CARTAGENA DE INDIAS</v>
          </cell>
          <cell r="C487" t="str">
            <v>BR SAN JOSE DE LOS CAMPANOS MZ 9</v>
          </cell>
          <cell r="D487" t="str">
            <v>6988619</v>
          </cell>
          <cell r="E487" t="str">
            <v>3008466934</v>
          </cell>
          <cell r="F487" t="str">
            <v>Urbana</v>
          </cell>
          <cell r="G487" t="str">
            <v>Oficial</v>
          </cell>
          <cell r="H487" t="str">
            <v>mariauxi@hotmail.com,MARIAUXI15@HOTMAIL.COM;MARIAUXI15@HOTMAIL.COM;SANDRAFM72@HOTMAIL.COM,mariauxi15@hotmail.com;mariauxi15@hotmail.com;sandrafm72@hotmail.com</v>
          </cell>
          <cell r="I487" t="str">
            <v>Bolívar</v>
          </cell>
          <cell r="J487" t="str">
            <v>CARTAGENA DE INDIAS</v>
          </cell>
          <cell r="K487" t="str">
            <v>CARTAGENA</v>
          </cell>
          <cell r="L487" t="str">
            <v>Distrital de Cartagena</v>
          </cell>
        </row>
        <row r="488">
          <cell r="A488">
            <v>113001000321</v>
          </cell>
          <cell r="B488" t="str">
            <v>INSTITUCIÓN EDUCATIVA LUIS CARLOS GALÁN SARMIENTO</v>
          </cell>
          <cell r="C488" t="str">
            <v>BR POZON SEC NUEV MZ I LT 11</v>
          </cell>
          <cell r="D488" t="str">
            <v>3145352579</v>
          </cell>
          <cell r="F488" t="str">
            <v>Urbana</v>
          </cell>
          <cell r="G488" t="str">
            <v>Oficial</v>
          </cell>
          <cell r="H488" t="str">
            <v>ieluiscarlosgalansarmiento@live.com,ieluiscarlosgalansarmiento@live.com;ieluiscarlosgalansarmiento@live.com;piscis100372@gmail.com,hvasquezvasquez@hotmail.com;hvasquezvasquez@hotmail.com;lramirezt5@hotmail.com</v>
          </cell>
          <cell r="I488" t="str">
            <v>Bolívar</v>
          </cell>
          <cell r="J488" t="str">
            <v>CARTAGENA DE INDIAS</v>
          </cell>
          <cell r="K488" t="str">
            <v>CARTAGENA</v>
          </cell>
          <cell r="L488" t="str">
            <v>Distrital de Cartagena</v>
          </cell>
        </row>
        <row r="489">
          <cell r="A489">
            <v>113001000313</v>
          </cell>
          <cell r="B489" t="str">
            <v>JOSE MARÍA  DEL CASTILLO Y RADA</v>
          </cell>
          <cell r="C489" t="str">
            <v>BR ARMENIA UR KR 47</v>
          </cell>
          <cell r="D489" t="str">
            <v>6740953</v>
          </cell>
          <cell r="F489" t="str">
            <v>Urbana</v>
          </cell>
          <cell r="G489" t="str">
            <v>Oficial</v>
          </cell>
          <cell r="H489" t="str">
            <v>sedejosemariacyr@hotmail.com,marher123@yahoo.es;marher123@yahoo.es;ireneduranmoreno@hotmail.com,marher123@yahoo.es;marher123@yahoo.es;ireneduranmoreno@hotmail.com</v>
          </cell>
          <cell r="I489" t="str">
            <v>Bolívar</v>
          </cell>
          <cell r="J489" t="str">
            <v>CARTAGENA DE INDIAS</v>
          </cell>
          <cell r="K489" t="str">
            <v>CARTAGENA</v>
          </cell>
          <cell r="L489" t="str">
            <v>Distrital de Cartagena</v>
          </cell>
        </row>
        <row r="490">
          <cell r="A490">
            <v>113001000283</v>
          </cell>
          <cell r="B490" t="str">
            <v>SEDE JOSE MARIA CORDOBA</v>
          </cell>
          <cell r="C490" t="str">
            <v>BR NUEVO BOSQUE UR 29 E 12</v>
          </cell>
          <cell r="D490" t="str">
            <v>6436110</v>
          </cell>
          <cell r="F490" t="str">
            <v>Urbana</v>
          </cell>
          <cell r="G490" t="str">
            <v>Oficial</v>
          </cell>
          <cell r="H490" t="str">
            <v>samaride@hotmail.com,IENUEVOBOSQUE@GMAIL.COM;IENUEVOBOSQUE@GMAIL.COM;IENUEVOBOSQUE@GMAIL.COM,ienuevobosque@gmail.com;ienuevobosque@gmail.com;cachacaaguilar@hotmail.com</v>
          </cell>
          <cell r="I490" t="str">
            <v>Bolívar</v>
          </cell>
          <cell r="J490" t="str">
            <v>CARTAGENA DE INDIAS</v>
          </cell>
          <cell r="K490" t="str">
            <v>CARTAGENA</v>
          </cell>
          <cell r="L490" t="str">
            <v>Distrital de Cartagena</v>
          </cell>
        </row>
        <row r="491">
          <cell r="A491">
            <v>113001000275</v>
          </cell>
          <cell r="B491" t="str">
            <v>IE CAMILO TORRES SEDE CHULIANES</v>
          </cell>
          <cell r="C491" t="str">
            <v>BR EL POZON MZ 87</v>
          </cell>
          <cell r="D491" t="str">
            <v>6436134</v>
          </cell>
          <cell r="E491" t="str">
            <v>6436134</v>
          </cell>
          <cell r="F491" t="str">
            <v>Urbana</v>
          </cell>
          <cell r="G491" t="str">
            <v>Oficial</v>
          </cell>
          <cell r="H491" t="str">
            <v>ingquinal@gmail.com,ingquinal@gmail.com;ingquinal@gmail.com;lramirezt5@hotmail.com,</v>
          </cell>
          <cell r="I491" t="str">
            <v>Bolívar</v>
          </cell>
          <cell r="J491" t="str">
            <v>CARTAGENA DE INDIAS</v>
          </cell>
          <cell r="K491" t="str">
            <v>CARTAGENA</v>
          </cell>
          <cell r="L491" t="str">
            <v>Distrital de Cartagena</v>
          </cell>
        </row>
        <row r="492">
          <cell r="A492">
            <v>113001000267</v>
          </cell>
          <cell r="B492" t="str">
            <v>SEDE REPUBLICA DE MEXICO</v>
          </cell>
          <cell r="C492" t="str">
            <v>BR OLAYA HERRERA UR KR PRINCIPAL SECTOR CENTRAL SEC 3231</v>
          </cell>
          <cell r="D492" t="str">
            <v>6534415</v>
          </cell>
          <cell r="F492" t="str">
            <v>Urbana</v>
          </cell>
          <cell r="G492" t="str">
            <v>Oficial</v>
          </cell>
          <cell r="H492" t="str">
            <v>ihmaria_cartagen@hotmail.com,marydelrisco@hotmail.com;marydelrisco@hotmail.com;gipabadi@hotmail.com,eebarco@hotmail.com;eebarco@hotmail.com;gipabadi@hotmail.com</v>
          </cell>
          <cell r="I492" t="str">
            <v>Bolívar</v>
          </cell>
          <cell r="J492" t="str">
            <v>CARTAGENA DE INDIAS</v>
          </cell>
          <cell r="K492" t="str">
            <v>CARTAGENA</v>
          </cell>
          <cell r="L492" t="str">
            <v>Distrital de Cartagena</v>
          </cell>
        </row>
        <row r="493">
          <cell r="A493">
            <v>113001000259</v>
          </cell>
          <cell r="B493" t="str">
            <v>INSTITUCION EDUCATIVA VALORES UNIDOS</v>
          </cell>
          <cell r="C493" t="str">
            <v>BR POZON SC 19 DE FEBRERO MZ232LT</v>
          </cell>
          <cell r="D493" t="str">
            <v>3205031704</v>
          </cell>
          <cell r="F493" t="str">
            <v>Urbana</v>
          </cell>
          <cell r="G493" t="str">
            <v>Oficial</v>
          </cell>
          <cell r="H493" t="str">
            <v>valoresunidos@hotmail.com,valoresunidos@hotmail.com;valoresunidos@hotmail.com;elgato1710@hotmail.com,valoresunidos@hotmail.com;valoresunidos@hotmail.com;elgato1710@hotmail.com</v>
          </cell>
          <cell r="I493" t="str">
            <v>Bolívar</v>
          </cell>
          <cell r="J493" t="str">
            <v>CARTAGENA DE INDIAS</v>
          </cell>
          <cell r="K493" t="str">
            <v>CARTAGENA</v>
          </cell>
          <cell r="L493" t="str">
            <v>Distrital de Cartagena</v>
          </cell>
        </row>
        <row r="494">
          <cell r="A494">
            <v>113001000241</v>
          </cell>
          <cell r="B494" t="str">
            <v>INSTITUCION EDUCATIVA  NUESTRO ESFUERZO</v>
          </cell>
          <cell r="C494" t="str">
            <v>BR POZON SEC SCJ MZ 213 CS 6 LT 6</v>
          </cell>
          <cell r="D494" t="str">
            <v>3166462552</v>
          </cell>
          <cell r="F494" t="str">
            <v>Urbana</v>
          </cell>
          <cell r="G494" t="str">
            <v>Oficial</v>
          </cell>
          <cell r="H494" t="str">
            <v>jo-ar@hotmail.com,jo-ar@hotmail.com;jo-ar@hotmail.com;jo-ar@hotmail.com,jorge.arroyoberrio@gmail.com;jorge.arroyoberrio@gmail.com;jo-ar@hotmail.com</v>
          </cell>
          <cell r="I494" t="str">
            <v>Bolívar</v>
          </cell>
          <cell r="J494" t="str">
            <v>CARTAGENA DE INDIAS</v>
          </cell>
          <cell r="K494" t="str">
            <v>CARTAGENA</v>
          </cell>
          <cell r="L494" t="str">
            <v>Distrital de Cartagena</v>
          </cell>
        </row>
        <row r="495">
          <cell r="A495">
            <v>113001000224</v>
          </cell>
          <cell r="B495" t="str">
            <v>INSTITUCIÓN EDUCATIVA  EMILIANO ALCALA ROMERO</v>
          </cell>
          <cell r="C495" t="str">
            <v>BR EL SOCORRO ET 250 MZ 36 LT 1</v>
          </cell>
          <cell r="D495" t="str">
            <v>6633560</v>
          </cell>
          <cell r="F495" t="str">
            <v>Urbana</v>
          </cell>
          <cell r="G495" t="str">
            <v>Oficial</v>
          </cell>
          <cell r="H495" t="str">
            <v>ieemilianoalcalar@hotmail.com,luisramirezcastellon@hotmail.com;luisramirezcastellon@hotmail.com;carlotarnedo@hotmail.com,luisramirezcastellon@hotmail.com;luisramirezcastellon@hotmail.com;carlotarnedo@hotmail.com</v>
          </cell>
          <cell r="I495" t="str">
            <v>Bolívar</v>
          </cell>
          <cell r="J495" t="str">
            <v>CARTAGENA DE INDIAS</v>
          </cell>
          <cell r="K495" t="str">
            <v>CARTAGENA</v>
          </cell>
          <cell r="L495" t="str">
            <v>Distrital de Cartagena</v>
          </cell>
        </row>
        <row r="496">
          <cell r="A496">
            <v>113001000208</v>
          </cell>
          <cell r="B496" t="str">
            <v>ESC NTRA SRA DE FATIMA</v>
          </cell>
          <cell r="C496" t="str">
            <v>BR DANIEL LEMAITRE</v>
          </cell>
          <cell r="D496" t="str">
            <v>6562509</v>
          </cell>
          <cell r="F496" t="str">
            <v>Urbana</v>
          </cell>
          <cell r="G496" t="str">
            <v>Oficial</v>
          </cell>
          <cell r="H496" t="str">
            <v>iesantamaria@yahoo.es,maggyr7@hotmail.com;maggyr7@hotmail.com;nargi.iesantamaria@gmail.com,maggyr7@hotmail.com;maggyr7@hotmail.com;nargi.iesantamaria@gmail.com</v>
          </cell>
          <cell r="I496" t="str">
            <v>Bolívar</v>
          </cell>
          <cell r="J496" t="str">
            <v>CARTAGENA DE INDIAS</v>
          </cell>
          <cell r="K496" t="str">
            <v>CARTAGENA</v>
          </cell>
          <cell r="L496" t="str">
            <v>Distrital de Cartagena</v>
          </cell>
        </row>
        <row r="497">
          <cell r="A497">
            <v>113001000194</v>
          </cell>
          <cell r="B497" t="str">
            <v>SEDE LA MAGDALENA</v>
          </cell>
          <cell r="C497" t="str">
            <v>BR OLAYA HERRERA UR SECTOR LA MAGDALENA</v>
          </cell>
          <cell r="D497" t="str">
            <v>6813086</v>
          </cell>
          <cell r="F497" t="str">
            <v>Urbana</v>
          </cell>
          <cell r="G497" t="str">
            <v>Oficial</v>
          </cell>
          <cell r="H497" t="str">
            <v>mgdsm1971@gmail.com,zqlfernandez@yahoo.com;alcaldia@sedcartagena.gov.co;patrigomuz@hotmail.com,zqlfernandez@yahoo.com;alcaldia@cartagena.gov.co;patrigomuz@hotmail.com</v>
          </cell>
          <cell r="I497" t="str">
            <v>Bolívar</v>
          </cell>
          <cell r="J497" t="str">
            <v>CARTAGENA DE INDIAS</v>
          </cell>
          <cell r="K497" t="str">
            <v>CARTAGENA</v>
          </cell>
          <cell r="L497" t="str">
            <v>Distrital de Cartagena</v>
          </cell>
        </row>
        <row r="498">
          <cell r="A498">
            <v>113001000186</v>
          </cell>
          <cell r="B498" t="str">
            <v>ESC MARCO FIDEL SUAREZ</v>
          </cell>
          <cell r="C498" t="str">
            <v>BR SANTA MARIA CL SAN PEDRO 70 41</v>
          </cell>
          <cell r="D498" t="str">
            <v>6562509</v>
          </cell>
          <cell r="F498" t="str">
            <v>Urbana</v>
          </cell>
          <cell r="G498" t="str">
            <v>Oficial</v>
          </cell>
          <cell r="H498" t="str">
            <v>iesantamaria@yahoo.es,maggyr7@hotmail.com;maggyr7@hotmail.com;nargi.iesantamaria@gmail.com,maggyr7@hotmail.com;maggyr7@hotmail.com;nargi.iesantamaria@gmail.com</v>
          </cell>
          <cell r="I498" t="str">
            <v>Bolívar</v>
          </cell>
          <cell r="J498" t="str">
            <v>CARTAGENA DE INDIAS</v>
          </cell>
          <cell r="K498" t="str">
            <v>CARTAGENA</v>
          </cell>
          <cell r="L498" t="str">
            <v>Distrital de Cartagena</v>
          </cell>
        </row>
        <row r="499">
          <cell r="A499">
            <v>113001000178</v>
          </cell>
          <cell r="B499" t="str">
            <v>CONC EDUC SAGRADO CORAZON DE JESUS</v>
          </cell>
          <cell r="C499" t="str">
            <v>BR DANIEL LEMAITRE KR 16 67 30</v>
          </cell>
          <cell r="D499" t="str">
            <v>6562509</v>
          </cell>
          <cell r="F499" t="str">
            <v>Urbana</v>
          </cell>
          <cell r="G499" t="str">
            <v>Oficial</v>
          </cell>
          <cell r="H499" t="str">
            <v>iesantamaria@yahoo.es,maggyr7@hotmail.com;maggyr7@hotmail.com;nargi.iesantamaria@gmail.com,maggyr7@hotmail.com;maggyr7@hotmail.com;nargi.iesantamaria@gmail.com</v>
          </cell>
          <cell r="I499" t="str">
            <v>Bolívar</v>
          </cell>
          <cell r="J499" t="str">
            <v>CARTAGENA DE INDIAS</v>
          </cell>
          <cell r="K499" t="str">
            <v>CARTAGENA</v>
          </cell>
          <cell r="L499" t="str">
            <v>Distrital de Cartagena</v>
          </cell>
        </row>
        <row r="500">
          <cell r="A500">
            <v>113001000160</v>
          </cell>
          <cell r="B500" t="str">
            <v>INSTITUCION EDUCATIVA CORAZON DE MARIA</v>
          </cell>
          <cell r="C500" t="str">
            <v>BR SAN FRANCISCO</v>
          </cell>
          <cell r="D500" t="str">
            <v>6562618</v>
          </cell>
          <cell r="F500" t="str">
            <v>Urbana</v>
          </cell>
          <cell r="G500" t="str">
            <v>Oficial</v>
          </cell>
          <cell r="H500" t="str">
            <v>cordmaria@hotmail.com,cordmaria@hotmail.com;cordmaria@hotmail.com;elsiegarrido@hotmail.com,cordmaria@hotmail.com;cordmaria@hotmail.com;cordmaria@hotmail.com</v>
          </cell>
          <cell r="I500" t="str">
            <v>Bolívar</v>
          </cell>
          <cell r="J500" t="str">
            <v>CARTAGENA DE INDIAS</v>
          </cell>
          <cell r="K500" t="str">
            <v>CARTAGENA</v>
          </cell>
          <cell r="L500" t="str">
            <v>Distrital de Cartagena</v>
          </cell>
        </row>
        <row r="501">
          <cell r="A501">
            <v>113001000151</v>
          </cell>
          <cell r="B501" t="str">
            <v>ESC ANTONIO JOSE DE IRISARRI</v>
          </cell>
          <cell r="C501" t="str">
            <v>BR TORICES UR SEC SANTA RITA</v>
          </cell>
          <cell r="D501" t="str">
            <v>6662113</v>
          </cell>
          <cell r="F501" t="str">
            <v>Urbana</v>
          </cell>
          <cell r="G501" t="str">
            <v>Oficial</v>
          </cell>
          <cell r="H501" t="str">
            <v>iejosedelavega@hotmail.com,fredisq22@hotmail.com;fredisq22@hotmail.com;yepoan@hotmail.com,fredisq22@hotmail.com;fredisq22@hotmail.com;yepoan@hotmail.com</v>
          </cell>
          <cell r="I501" t="str">
            <v>Bolívar</v>
          </cell>
          <cell r="J501" t="str">
            <v>CARTAGENA DE INDIAS</v>
          </cell>
          <cell r="K501" t="str">
            <v>CARTAGENA</v>
          </cell>
          <cell r="L501" t="str">
            <v>Distrital de Cartagena</v>
          </cell>
        </row>
        <row r="502">
          <cell r="A502">
            <v>113001000143</v>
          </cell>
          <cell r="B502" t="str">
            <v>INSTITUCION EDUCATIVA ARROYO DE PIEDRA</v>
          </cell>
          <cell r="C502" t="str">
            <v>VD ARROYO DE PIEDRA</v>
          </cell>
          <cell r="D502" t="str">
            <v>3145950760</v>
          </cell>
          <cell r="F502" t="str">
            <v>Rural</v>
          </cell>
          <cell r="G502" t="str">
            <v>Oficial</v>
          </cell>
          <cell r="H502" t="str">
            <v>maycego@hotmail.com,maycego@hotmail.com;maycego@hotmail.com;sromos@hotmail.com,maycego@hotmail.com;maycego@hotmail.com;sromos@hotmail.com</v>
          </cell>
          <cell r="I502" t="str">
            <v>Bolívar</v>
          </cell>
          <cell r="J502" t="str">
            <v>CARTAGENA DE INDIAS</v>
          </cell>
          <cell r="K502" t="str">
            <v>CARTAGENA</v>
          </cell>
          <cell r="L502" t="str">
            <v>Distrital de Cartagena</v>
          </cell>
        </row>
        <row r="503">
          <cell r="A503">
            <v>113001000101</v>
          </cell>
          <cell r="B503" t="str">
            <v>ESC MIX ANDALUCIA</v>
          </cell>
          <cell r="C503" t="str">
            <v>BR PIEDRA BOLIVAR UR CL 30 48 46 AV EL CONSULAD</v>
          </cell>
          <cell r="D503" t="str">
            <v>6752359</v>
          </cell>
          <cell r="E503" t="str">
            <v>6756913</v>
          </cell>
          <cell r="F503" t="str">
            <v>Urbana</v>
          </cell>
          <cell r="G503" t="str">
            <v>Oficial</v>
          </cell>
          <cell r="H503" t="str">
            <v>instedmadrelaura@hotmail.com,marher123@yahoo.es;marher123@yahoo.es;ireneduranmoreno@hotmail.com,marher123@yahoo.es;marher123@yahoo.es;ireneduranmoreno@hotmail.com</v>
          </cell>
          <cell r="I503" t="str">
            <v>Bolívar</v>
          </cell>
          <cell r="J503" t="str">
            <v>CARTAGENA DE INDIAS</v>
          </cell>
          <cell r="K503" t="str">
            <v>CARTAGENA</v>
          </cell>
          <cell r="L503" t="str">
            <v>Distrital de Cartagena</v>
          </cell>
        </row>
        <row r="504">
          <cell r="A504">
            <v>113001000038</v>
          </cell>
          <cell r="B504" t="str">
            <v>CORP EDUC COL GRAN COLOMBIA</v>
          </cell>
          <cell r="C504" t="str">
            <v xml:space="preserve">LA MARIA SECT SAN BERNARDO KR 30 </v>
          </cell>
          <cell r="D504" t="str">
            <v>6745351</v>
          </cell>
          <cell r="E504" t="str">
            <v>6665087</v>
          </cell>
          <cell r="F504" t="str">
            <v>Urbana</v>
          </cell>
          <cell r="G504" t="str">
            <v>No Oficial</v>
          </cell>
          <cell r="I504" t="str">
            <v>Bolívar</v>
          </cell>
          <cell r="J504" t="str">
            <v>CARTAGENA DE INDIAS</v>
          </cell>
          <cell r="K504" t="str">
            <v>CARTAGENA</v>
          </cell>
          <cell r="L504" t="str">
            <v>Distrital de Cartagena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 sede_24-06-2020_10-1"/>
      <sheetName val="Hoja2"/>
      <sheetName val="general"/>
    </sheetNames>
    <sheetDataSet>
      <sheetData sheetId="0"/>
      <sheetData sheetId="1">
        <row r="2">
          <cell r="A2">
            <v>2</v>
          </cell>
          <cell r="B2">
            <v>2</v>
          </cell>
          <cell r="C2">
            <v>113001000020</v>
          </cell>
          <cell r="D2">
            <v>2</v>
          </cell>
          <cell r="E2" t="str">
            <v>P</v>
          </cell>
          <cell r="F2" t="str">
            <v>A</v>
          </cell>
          <cell r="G2" t="str">
            <v>COL. GIMN. CALASANZ</v>
          </cell>
          <cell r="H2" t="str">
            <v>RICARDO MIRANDA</v>
          </cell>
          <cell r="I2" t="str">
            <v>PASEO DE BOLIVAR</v>
          </cell>
          <cell r="J2" t="str">
            <v>PASEO BOLIVAR URB LA ESPAÑOLA MZ R1 # 34-46 ET 5</v>
          </cell>
          <cell r="K2" t="str">
            <v>6664418 - 6563306</v>
          </cell>
          <cell r="L2" t="str">
            <v>gimnasiocalazam@hotmail.com</v>
          </cell>
        </row>
        <row r="3">
          <cell r="A3">
            <v>3</v>
          </cell>
          <cell r="B3">
            <v>3</v>
          </cell>
          <cell r="C3">
            <v>113001000038</v>
          </cell>
          <cell r="D3">
            <v>2</v>
          </cell>
          <cell r="E3" t="str">
            <v>P</v>
          </cell>
          <cell r="F3" t="str">
            <v>A</v>
          </cell>
          <cell r="G3" t="str">
            <v>COL. GRAN COLOMBIA</v>
          </cell>
          <cell r="H3" t="str">
            <v>LESTY CRISMATT ROMERO</v>
          </cell>
          <cell r="I3" t="str">
            <v>LA MARIA</v>
          </cell>
          <cell r="J3" t="str">
            <v>LA MARIA SECT SAN BERNANDO DE ASIS CRA 30 #56-15</v>
          </cell>
          <cell r="K3" t="str">
            <v>6745351 - 6634315</v>
          </cell>
          <cell r="L3" t="str">
            <v>colgracol0038@hotmail.com</v>
          </cell>
        </row>
        <row r="4">
          <cell r="A4">
            <v>4</v>
          </cell>
          <cell r="B4">
            <v>4</v>
          </cell>
          <cell r="C4">
            <v>113001012788</v>
          </cell>
          <cell r="D4">
            <v>1</v>
          </cell>
          <cell r="E4" t="str">
            <v>P</v>
          </cell>
          <cell r="F4" t="str">
            <v>A</v>
          </cell>
          <cell r="G4" t="str">
            <v>I.E CIUDAD DE TUNJA</v>
          </cell>
          <cell r="H4" t="str">
            <v>RAUL ALBERTO ARIAS DUQUE</v>
          </cell>
          <cell r="I4" t="str">
            <v>CAMINO DEL MEDIO</v>
          </cell>
          <cell r="J4" t="str">
            <v>MARIA AUXILIADORA CAMINO DEL MEDIO # 39-266</v>
          </cell>
          <cell r="K4">
            <v>6437506</v>
          </cell>
          <cell r="L4" t="str">
            <v>ralbertoa1957@gmail.com</v>
          </cell>
        </row>
        <row r="5">
          <cell r="A5">
            <v>132</v>
          </cell>
          <cell r="B5">
            <v>4</v>
          </cell>
          <cell r="C5">
            <v>113001007296</v>
          </cell>
          <cell r="D5">
            <v>1</v>
          </cell>
          <cell r="E5" t="str">
            <v>S</v>
          </cell>
          <cell r="F5" t="str">
            <v>A</v>
          </cell>
          <cell r="G5" t="str">
            <v xml:space="preserve">   SEDE ESCILDA MEDINA PACHECO</v>
          </cell>
          <cell r="H5" t="str">
            <v>RAUL ALBERTO ARIAS DUQUE</v>
          </cell>
          <cell r="I5" t="str">
            <v>LA CANDELARIA</v>
          </cell>
          <cell r="J5" t="str">
            <v>LA CANDELARIA CLL 10 DE MAYO</v>
          </cell>
          <cell r="K5" t="str">
            <v>6741308-6646142</v>
          </cell>
        </row>
        <row r="6">
          <cell r="A6">
            <v>9</v>
          </cell>
          <cell r="B6">
            <v>9</v>
          </cell>
          <cell r="C6">
            <v>113001000143</v>
          </cell>
          <cell r="D6">
            <v>1</v>
          </cell>
          <cell r="E6" t="str">
            <v>P</v>
          </cell>
          <cell r="F6" t="str">
            <v>A</v>
          </cell>
          <cell r="G6" t="str">
            <v>I.E ARROYO DE PIEDRA</v>
          </cell>
          <cell r="H6" t="str">
            <v>MAYRA DEL CARMEN CERRO GONZALEZ</v>
          </cell>
          <cell r="I6" t="str">
            <v>ARROYO DE PIEDRA</v>
          </cell>
          <cell r="J6" t="str">
            <v>ARROYO DE PIEDRA (BOLIVAR)</v>
          </cell>
          <cell r="K6">
            <v>3145950760</v>
          </cell>
          <cell r="L6" t="str">
            <v>maycego@hotmail.com</v>
          </cell>
        </row>
        <row r="7">
          <cell r="A7">
            <v>166</v>
          </cell>
          <cell r="B7">
            <v>9</v>
          </cell>
          <cell r="C7">
            <v>213001000083</v>
          </cell>
          <cell r="D7">
            <v>1</v>
          </cell>
          <cell r="E7" t="str">
            <v>S</v>
          </cell>
          <cell r="F7" t="str">
            <v>A</v>
          </cell>
          <cell r="G7" t="str">
            <v xml:space="preserve">   SEDE DE PUNTA CANOA</v>
          </cell>
          <cell r="H7" t="str">
            <v>MAYRA DEL CARMEN CERRO GONZALEZ</v>
          </cell>
          <cell r="I7" t="str">
            <v>ARROYO DE PIEDRA</v>
          </cell>
          <cell r="J7" t="str">
            <v>ARROYO DE PIEDRA (BOLIVAR)</v>
          </cell>
          <cell r="L7" t="str">
            <v>fredisq22@hotmail.com</v>
          </cell>
        </row>
        <row r="8">
          <cell r="A8">
            <v>182</v>
          </cell>
          <cell r="B8">
            <v>9</v>
          </cell>
          <cell r="C8">
            <v>213001001951</v>
          </cell>
          <cell r="D8">
            <v>1</v>
          </cell>
          <cell r="E8" t="str">
            <v>S</v>
          </cell>
          <cell r="F8" t="str">
            <v>A</v>
          </cell>
          <cell r="G8" t="str">
            <v xml:space="preserve">   SEDE ARROYO DE LAS CANOAS</v>
          </cell>
          <cell r="H8" t="str">
            <v>MAYRA DEL CARMEN CERRO GONZALEZ</v>
          </cell>
          <cell r="I8" t="str">
            <v>ARROYO DE PIEDRA</v>
          </cell>
          <cell r="J8" t="str">
            <v>ARROYO DE PIEDRA (BOLIVAR)</v>
          </cell>
          <cell r="L8" t="str">
            <v>fredisq22@hotmail.com</v>
          </cell>
        </row>
        <row r="9">
          <cell r="A9">
            <v>915</v>
          </cell>
          <cell r="B9">
            <v>9</v>
          </cell>
          <cell r="C9">
            <v>213001800187</v>
          </cell>
          <cell r="D9">
            <v>1</v>
          </cell>
          <cell r="E9" t="str">
            <v>S</v>
          </cell>
          <cell r="F9" t="str">
            <v>A</v>
          </cell>
          <cell r="G9" t="str">
            <v xml:space="preserve">    SEDE PUA</v>
          </cell>
          <cell r="H9" t="str">
            <v>MAYRA DEL CARMEN CERRO GONZALEZ</v>
          </cell>
          <cell r="I9" t="str">
            <v>VEREDA PUA</v>
          </cell>
        </row>
        <row r="10">
          <cell r="A10">
            <v>5</v>
          </cell>
          <cell r="B10">
            <v>11</v>
          </cell>
          <cell r="C10">
            <v>113001012711</v>
          </cell>
          <cell r="D10">
            <v>1</v>
          </cell>
          <cell r="E10" t="str">
            <v>S</v>
          </cell>
          <cell r="F10" t="str">
            <v>A</v>
          </cell>
          <cell r="G10" t="str">
            <v xml:space="preserve">   SEDE SAN JOSE CLAVERIANO</v>
          </cell>
          <cell r="H10" t="str">
            <v>FELIX CABALLERO ARIAS</v>
          </cell>
          <cell r="I10" t="str">
            <v>SAN FRANCISCO</v>
          </cell>
          <cell r="J10" t="str">
            <v>SAN FRANCISCO ZONA ESCOLAR</v>
          </cell>
        </row>
        <row r="11">
          <cell r="A11">
            <v>11</v>
          </cell>
          <cell r="B11">
            <v>11</v>
          </cell>
          <cell r="C11">
            <v>113001000160</v>
          </cell>
          <cell r="D11">
            <v>1</v>
          </cell>
          <cell r="E11" t="str">
            <v>P</v>
          </cell>
          <cell r="F11" t="str">
            <v>A</v>
          </cell>
          <cell r="G11" t="str">
            <v>I.E CORAZON DE MARIA</v>
          </cell>
          <cell r="H11" t="str">
            <v>FELIX CABALLERO ARIAS</v>
          </cell>
          <cell r="I11" t="str">
            <v>SAN FRANCISCO</v>
          </cell>
          <cell r="J11" t="str">
            <v>SAN FRANCISCO CRA 19 #77-21 AL LADO DEL CAI</v>
          </cell>
          <cell r="K11">
            <v>6562618</v>
          </cell>
          <cell r="L11" t="str">
            <v>cordmaria@hotmail.com</v>
          </cell>
        </row>
        <row r="12">
          <cell r="A12">
            <v>102</v>
          </cell>
          <cell r="B12">
            <v>11</v>
          </cell>
          <cell r="C12">
            <v>113001003967</v>
          </cell>
          <cell r="D12">
            <v>1</v>
          </cell>
          <cell r="E12" t="str">
            <v>S</v>
          </cell>
          <cell r="F12" t="str">
            <v>A</v>
          </cell>
          <cell r="G12" t="str">
            <v xml:space="preserve">   SEDE LAZARO MARTINEZ OLIER</v>
          </cell>
          <cell r="H12" t="str">
            <v>DANILO ACOSTA TEHERAN</v>
          </cell>
          <cell r="I12" t="str">
            <v>SAN FRANCISCO</v>
          </cell>
          <cell r="J12" t="str">
            <v>SAN FRANCISCO CLL PRINCIPAL DEL PARAISO # 1</v>
          </cell>
          <cell r="K12">
            <v>6566321</v>
          </cell>
        </row>
        <row r="13">
          <cell r="A13">
            <v>18</v>
          </cell>
          <cell r="B13">
            <v>18</v>
          </cell>
          <cell r="C13">
            <v>113001000241</v>
          </cell>
          <cell r="D13">
            <v>1</v>
          </cell>
          <cell r="E13" t="str">
            <v>P</v>
          </cell>
          <cell r="F13" t="str">
            <v>A</v>
          </cell>
          <cell r="G13" t="str">
            <v>I.E NUESTRO ESFUERZO</v>
          </cell>
          <cell r="H13" t="str">
            <v>JORGE ELIECER ARROYO BERRIO</v>
          </cell>
          <cell r="I13" t="str">
            <v>EL POZON</v>
          </cell>
          <cell r="J13" t="str">
            <v>SC SAGRADO CORAZ</v>
          </cell>
          <cell r="K13">
            <v>3152339318</v>
          </cell>
          <cell r="L13" t="str">
            <v xml:space="preserve">jorge.arroyoberrio@gmail.com </v>
          </cell>
        </row>
        <row r="14">
          <cell r="A14">
            <v>22</v>
          </cell>
          <cell r="B14">
            <v>22</v>
          </cell>
          <cell r="C14">
            <v>113001000348</v>
          </cell>
          <cell r="D14">
            <v>1</v>
          </cell>
          <cell r="E14" t="str">
            <v>P</v>
          </cell>
          <cell r="F14" t="str">
            <v>A</v>
          </cell>
          <cell r="G14" t="str">
            <v>I.E AMBIENTALISTA DE CARTAGENA</v>
          </cell>
          <cell r="H14" t="str">
            <v>MARIA AUXILIADORA BANDA</v>
          </cell>
          <cell r="I14" t="str">
            <v>SAN JOSE DE LOS CAMPANOS</v>
          </cell>
          <cell r="J14" t="str">
            <v>SAN JOSE DE LOS CAMPANOS MZA 31 No9 4a AVE</v>
          </cell>
          <cell r="K14">
            <v>6928619</v>
          </cell>
          <cell r="L14" t="str">
            <v>mariauxi15@hotmail.com</v>
          </cell>
        </row>
        <row r="15">
          <cell r="A15">
            <v>24</v>
          </cell>
          <cell r="B15">
            <v>24</v>
          </cell>
          <cell r="C15">
            <v>113001000429</v>
          </cell>
          <cell r="D15">
            <v>1</v>
          </cell>
          <cell r="E15" t="str">
            <v>P</v>
          </cell>
          <cell r="F15" t="str">
            <v>A</v>
          </cell>
          <cell r="G15" t="str">
            <v>I.E SALIM BECHARA</v>
          </cell>
          <cell r="H15" t="str">
            <v>ADALBERTO ARANZA MORON</v>
          </cell>
          <cell r="I15" t="str">
            <v>CEBALLOS</v>
          </cell>
          <cell r="J15" t="str">
            <v>CEBALLOS ANT CARRET A MAMONAL DG 30 56 46</v>
          </cell>
          <cell r="K15">
            <v>6431773</v>
          </cell>
          <cell r="L15" t="str">
            <v>adaramo@hotmail.com</v>
          </cell>
        </row>
        <row r="16">
          <cell r="A16">
            <v>67</v>
          </cell>
          <cell r="B16">
            <v>24</v>
          </cell>
          <cell r="C16">
            <v>113001001981</v>
          </cell>
          <cell r="D16">
            <v>1</v>
          </cell>
          <cell r="E16" t="str">
            <v>S</v>
          </cell>
          <cell r="F16" t="str">
            <v>A</v>
          </cell>
          <cell r="G16" t="str">
            <v xml:space="preserve">   SEDE DE ALBORNOZ</v>
          </cell>
          <cell r="H16" t="str">
            <v>JOSE MARIA LARA GUTIERREZ DE PINERES</v>
          </cell>
          <cell r="I16" t="str">
            <v>ALBORNOZ</v>
          </cell>
          <cell r="J16" t="str">
            <v>ALBORNOZ CARRET A MAMONAL</v>
          </cell>
          <cell r="K16">
            <v>6766491</v>
          </cell>
        </row>
        <row r="17">
          <cell r="A17">
            <v>25</v>
          </cell>
          <cell r="B17">
            <v>25</v>
          </cell>
          <cell r="C17">
            <v>113001000437</v>
          </cell>
          <cell r="D17">
            <v>1</v>
          </cell>
          <cell r="E17" t="str">
            <v>P</v>
          </cell>
          <cell r="F17" t="str">
            <v>A</v>
          </cell>
          <cell r="G17" t="str">
            <v>I.E REPUBLICA DE ARGENTINA</v>
          </cell>
          <cell r="H17" t="str">
            <v>JAVIER DARIO VELASCO DIAZ</v>
          </cell>
          <cell r="I17" t="str">
            <v>URB. VILLA ROSITA</v>
          </cell>
          <cell r="J17" t="str">
            <v>MZ 18 A  LT 1</v>
          </cell>
          <cell r="K17">
            <v>6432075</v>
          </cell>
          <cell r="L17" t="str">
            <v>rectoriera@gmail.com</v>
          </cell>
        </row>
        <row r="18">
          <cell r="A18">
            <v>30</v>
          </cell>
          <cell r="B18">
            <v>30</v>
          </cell>
          <cell r="C18">
            <v>113001000721</v>
          </cell>
          <cell r="D18">
            <v>1</v>
          </cell>
          <cell r="E18" t="str">
            <v>P</v>
          </cell>
          <cell r="F18" t="str">
            <v>A</v>
          </cell>
          <cell r="G18" t="str">
            <v>I.E LUIS CARLOS LOPEZ</v>
          </cell>
          <cell r="H18" t="str">
            <v>DILIA MARIN ARIAS</v>
          </cell>
          <cell r="I18" t="str">
            <v>BLAS DE LEZO</v>
          </cell>
          <cell r="J18" t="str">
            <v>BLAS DE LEZO ST CIAL MZ I LT 11</v>
          </cell>
          <cell r="K18" t="str">
            <v>6928614 - 6926004</v>
          </cell>
          <cell r="L18" t="str">
            <v>ieluiscarloslopez@gmail.com</v>
          </cell>
        </row>
        <row r="19">
          <cell r="A19">
            <v>56</v>
          </cell>
          <cell r="B19">
            <v>30</v>
          </cell>
          <cell r="C19">
            <v>113001001671</v>
          </cell>
          <cell r="D19">
            <v>1</v>
          </cell>
          <cell r="E19" t="str">
            <v>S</v>
          </cell>
          <cell r="F19" t="str">
            <v>A</v>
          </cell>
          <cell r="G19" t="str">
            <v xml:space="preserve">   SEDE SOCIEDAD AMOR A C/GENA. # 3</v>
          </cell>
          <cell r="H19" t="str">
            <v>GERMAN ELADIO GONIMA PINTO</v>
          </cell>
          <cell r="I19" t="str">
            <v>EL CARMELO</v>
          </cell>
          <cell r="J19" t="str">
            <v>EL CARMELO AV KENNEDY</v>
          </cell>
          <cell r="K19">
            <v>6611449</v>
          </cell>
        </row>
        <row r="20">
          <cell r="A20">
            <v>31</v>
          </cell>
          <cell r="B20">
            <v>31</v>
          </cell>
          <cell r="C20">
            <v>113001000739</v>
          </cell>
          <cell r="D20">
            <v>1</v>
          </cell>
          <cell r="E20" t="str">
            <v>P</v>
          </cell>
          <cell r="F20" t="str">
            <v>A</v>
          </cell>
          <cell r="G20" t="str">
            <v>I.E ANA MARIA VELEZ DE TRUJILLO</v>
          </cell>
          <cell r="H20" t="str">
            <v>RITA ROSA ROMERO SALAS</v>
          </cell>
          <cell r="I20" t="str">
            <v>TORICES</v>
          </cell>
          <cell r="J20" t="str">
            <v>TORICES SECT SANTA RITA CRA 16 #17-53</v>
          </cell>
          <cell r="K20" t="str">
            <v>6580705 - 6581786-3108338794</v>
          </cell>
          <cell r="L20" t="str">
            <v>nidiarodriguez1025@gmail.com</v>
          </cell>
        </row>
        <row r="21">
          <cell r="A21">
            <v>69</v>
          </cell>
          <cell r="B21">
            <v>31</v>
          </cell>
          <cell r="C21">
            <v>113001005889</v>
          </cell>
          <cell r="D21">
            <v>1</v>
          </cell>
          <cell r="E21" t="str">
            <v>S</v>
          </cell>
          <cell r="F21" t="str">
            <v>A</v>
          </cell>
          <cell r="G21" t="str">
            <v xml:space="preserve">   SEDE PABLO VI</v>
          </cell>
          <cell r="H21" t="str">
            <v>RITA ROSA ROMERO SALAS</v>
          </cell>
          <cell r="I21" t="str">
            <v>PABLO VI - II</v>
          </cell>
          <cell r="J21" t="str">
            <v>PABLO VI 2 ST SANTA RITA</v>
          </cell>
          <cell r="K21">
            <v>6566183</v>
          </cell>
        </row>
        <row r="22">
          <cell r="A22">
            <v>76</v>
          </cell>
          <cell r="B22">
            <v>31</v>
          </cell>
          <cell r="C22">
            <v>113001002553</v>
          </cell>
          <cell r="D22">
            <v>1</v>
          </cell>
          <cell r="E22" t="str">
            <v>S</v>
          </cell>
          <cell r="F22" t="str">
            <v>A</v>
          </cell>
          <cell r="G22" t="str">
            <v xml:space="preserve">   SEDE ACCION COMUNAL SAN PEDRO Y LIBERTAD</v>
          </cell>
          <cell r="H22" t="str">
            <v>RITA ROSA ROMERO SALAS</v>
          </cell>
          <cell r="I22" t="str">
            <v>TORICES</v>
          </cell>
          <cell r="J22" t="str">
            <v>SAN PEDRO (TORICES) CLL AURORA # 54-31</v>
          </cell>
          <cell r="K22">
            <v>6662935</v>
          </cell>
        </row>
        <row r="23">
          <cell r="A23">
            <v>125</v>
          </cell>
          <cell r="B23">
            <v>31</v>
          </cell>
          <cell r="C23">
            <v>113001002081</v>
          </cell>
          <cell r="D23">
            <v>1</v>
          </cell>
          <cell r="E23" t="str">
            <v>S</v>
          </cell>
          <cell r="F23" t="str">
            <v>A</v>
          </cell>
          <cell r="G23" t="str">
            <v xml:space="preserve">   SEDE JULIO R FACIO LINCE</v>
          </cell>
          <cell r="H23" t="str">
            <v>RITA ROSA ROMERO SALAS</v>
          </cell>
          <cell r="I23" t="str">
            <v>PABLO VI</v>
          </cell>
          <cell r="J23" t="str">
            <v>PABLO VI M 12 L 7</v>
          </cell>
        </row>
        <row r="24">
          <cell r="A24">
            <v>137</v>
          </cell>
          <cell r="B24">
            <v>31</v>
          </cell>
          <cell r="C24">
            <v>113001007806</v>
          </cell>
          <cell r="D24">
            <v>1</v>
          </cell>
          <cell r="E24" t="str">
            <v>S</v>
          </cell>
          <cell r="F24" t="str">
            <v>A</v>
          </cell>
          <cell r="G24" t="str">
            <v xml:space="preserve">   SEDE DISTRITAL DE LOMA FRESCA</v>
          </cell>
          <cell r="H24" t="str">
            <v>RITA ROSA ROMERO SALAS</v>
          </cell>
          <cell r="I24" t="str">
            <v>LOMA FRESCA</v>
          </cell>
          <cell r="J24" t="str">
            <v>LOMA FRESCA ST SANTA RITA</v>
          </cell>
        </row>
        <row r="25">
          <cell r="A25">
            <v>145</v>
          </cell>
          <cell r="B25">
            <v>31</v>
          </cell>
          <cell r="C25">
            <v>113001008217</v>
          </cell>
          <cell r="D25">
            <v>1</v>
          </cell>
          <cell r="E25" t="str">
            <v>S</v>
          </cell>
          <cell r="F25" t="str">
            <v>A</v>
          </cell>
          <cell r="G25" t="str">
            <v xml:space="preserve">   SEDE DISTRITAL REPUBLICA DEL CARIBE</v>
          </cell>
          <cell r="H25" t="str">
            <v>RITA ROSA ROMERO SALAS</v>
          </cell>
          <cell r="I25" t="str">
            <v>TORICES</v>
          </cell>
          <cell r="J25" t="str">
            <v>TORICES ST REPUBLICA DEL CARIBE CL PPAL</v>
          </cell>
        </row>
        <row r="26">
          <cell r="A26">
            <v>32</v>
          </cell>
          <cell r="B26">
            <v>32</v>
          </cell>
          <cell r="C26">
            <v>113001000771</v>
          </cell>
          <cell r="D26">
            <v>1</v>
          </cell>
          <cell r="E26" t="str">
            <v>P</v>
          </cell>
          <cell r="F26" t="str">
            <v>A</v>
          </cell>
          <cell r="G26" t="str">
            <v>I.E CAMILO TORRES DEL POZON</v>
          </cell>
          <cell r="H26" t="str">
            <v>DONALDO DIAZ PEREZ</v>
          </cell>
          <cell r="I26" t="str">
            <v>EL POZON</v>
          </cell>
          <cell r="J26" t="str">
            <v>EL POZON MZA 49 LOTE 13 CR 89</v>
          </cell>
          <cell r="K26">
            <v>6636080</v>
          </cell>
          <cell r="L26" t="str">
            <v>donaldodiazperez15@gmail.com</v>
          </cell>
        </row>
        <row r="27">
          <cell r="A27">
            <v>200</v>
          </cell>
          <cell r="B27">
            <v>32</v>
          </cell>
          <cell r="C27">
            <v>113001000275</v>
          </cell>
          <cell r="D27">
            <v>1</v>
          </cell>
          <cell r="E27" t="str">
            <v>S</v>
          </cell>
          <cell r="F27" t="str">
            <v>A</v>
          </cell>
          <cell r="G27" t="str">
            <v xml:space="preserve">   SEDE LOS CHULIANES</v>
          </cell>
          <cell r="H27" t="str">
            <v>DONALDO DIAZ PEREZ</v>
          </cell>
          <cell r="I27" t="str">
            <v>EL POZON</v>
          </cell>
          <cell r="J27" t="str">
            <v>EL POZON 1 CLL PRINCIPAL TRANV 56 # 87-46</v>
          </cell>
          <cell r="K27">
            <v>6531786</v>
          </cell>
        </row>
        <row r="28">
          <cell r="A28">
            <v>33</v>
          </cell>
          <cell r="B28">
            <v>36</v>
          </cell>
          <cell r="C28">
            <v>113001000798</v>
          </cell>
          <cell r="D28">
            <v>1</v>
          </cell>
          <cell r="E28" t="str">
            <v>S</v>
          </cell>
          <cell r="F28" t="str">
            <v>A</v>
          </cell>
          <cell r="G28" t="str">
            <v xml:space="preserve">   SEDE SOCIEDAD AMOR A C/GENA. # 4</v>
          </cell>
          <cell r="H28" t="str">
            <v>MIGUEL PEREZ MARQUEZ</v>
          </cell>
          <cell r="I28" t="str">
            <v>OLAYA HERRERA</v>
          </cell>
          <cell r="J28" t="str">
            <v>O HERRERA ANTIGUA CTR CORDIALIDAD CL 31D # 61A47</v>
          </cell>
          <cell r="K28">
            <v>6699683</v>
          </cell>
        </row>
        <row r="29">
          <cell r="A29">
            <v>35</v>
          </cell>
          <cell r="B29">
            <v>36</v>
          </cell>
          <cell r="C29">
            <v>113001000836</v>
          </cell>
          <cell r="D29">
            <v>1</v>
          </cell>
          <cell r="E29" t="str">
            <v>S</v>
          </cell>
          <cell r="F29" t="str">
            <v>A</v>
          </cell>
          <cell r="G29" t="str">
            <v xml:space="preserve">   SEDE CIUDAD DE SINCELEJO</v>
          </cell>
          <cell r="H29" t="str">
            <v>MIGUEL PEREZ MARQUEZ</v>
          </cell>
          <cell r="I29" t="str">
            <v>REPUBLICA DEL LIBANO</v>
          </cell>
          <cell r="J29" t="str">
            <v>OLAYA HERRERA SEC 11 DE NOV KRA 56 #31C-C07</v>
          </cell>
          <cell r="K29">
            <v>6699464</v>
          </cell>
          <cell r="L29" t="str">
            <v>ieciudaddesincelejo@hotmail.com</v>
          </cell>
        </row>
        <row r="30">
          <cell r="A30">
            <v>36</v>
          </cell>
          <cell r="B30">
            <v>36</v>
          </cell>
          <cell r="C30">
            <v>113001000852</v>
          </cell>
          <cell r="D30">
            <v>1</v>
          </cell>
          <cell r="E30" t="str">
            <v>P</v>
          </cell>
          <cell r="F30" t="str">
            <v>A</v>
          </cell>
          <cell r="G30" t="str">
            <v>I.E NUESTRA SRA DEL CARMEN</v>
          </cell>
          <cell r="H30" t="str">
            <v>MIGUEL PEREZ MARQUEZ</v>
          </cell>
          <cell r="I30" t="str">
            <v>CHIQUINQUIRA</v>
          </cell>
          <cell r="J30" t="str">
            <v>ESCALLON VILLA AVENIDA PEDRO DE HEREDIA</v>
          </cell>
          <cell r="K30" t="str">
            <v>6710383 - 6710231</v>
          </cell>
          <cell r="L30" t="str">
            <v>inenscar2002@hotmail.com</v>
          </cell>
        </row>
        <row r="31">
          <cell r="A31">
            <v>86</v>
          </cell>
          <cell r="B31">
            <v>36</v>
          </cell>
          <cell r="C31">
            <v>113001002871</v>
          </cell>
          <cell r="D31">
            <v>1</v>
          </cell>
          <cell r="E31" t="str">
            <v>S</v>
          </cell>
          <cell r="F31" t="str">
            <v>A</v>
          </cell>
          <cell r="G31" t="str">
            <v xml:space="preserve">   SEDE MIGUEL ANTONIO LENGUA</v>
          </cell>
          <cell r="H31" t="str">
            <v>MIGUEL PEREZ MARQUEZ</v>
          </cell>
          <cell r="I31" t="str">
            <v>OLAYA HERRERA</v>
          </cell>
          <cell r="J31" t="str">
            <v>OLAYA HERRERA ST CENTRO CLL NUEVA # 61-49</v>
          </cell>
          <cell r="K31">
            <v>6528014</v>
          </cell>
        </row>
        <row r="32">
          <cell r="A32">
            <v>12</v>
          </cell>
          <cell r="B32">
            <v>37</v>
          </cell>
          <cell r="C32">
            <v>113001000178</v>
          </cell>
          <cell r="D32">
            <v>1</v>
          </cell>
          <cell r="E32" t="str">
            <v>S</v>
          </cell>
          <cell r="F32" t="str">
            <v>A</v>
          </cell>
          <cell r="G32" t="str">
            <v xml:space="preserve">   SEDE SAGRADO CORAZON DE JESUS</v>
          </cell>
          <cell r="H32" t="str">
            <v>MARCELO JOSE MARTINEZ VILLARREAL</v>
          </cell>
          <cell r="I32" t="str">
            <v>DANIEL LEMAITRE</v>
          </cell>
          <cell r="J32" t="str">
            <v>DANIEL LEMAITRE KRA 16 ENTRE CLLS 67 -30</v>
          </cell>
          <cell r="K32">
            <v>6567874</v>
          </cell>
        </row>
        <row r="33">
          <cell r="A33">
            <v>13</v>
          </cell>
          <cell r="B33">
            <v>37</v>
          </cell>
          <cell r="C33">
            <v>113001000186</v>
          </cell>
          <cell r="D33">
            <v>1</v>
          </cell>
          <cell r="E33" t="str">
            <v>S</v>
          </cell>
          <cell r="F33" t="str">
            <v>A</v>
          </cell>
          <cell r="G33" t="str">
            <v xml:space="preserve">   SEDE MARCO FIDEL SUAREZ</v>
          </cell>
          <cell r="H33" t="str">
            <v>MARCELO JOSE MARTINEZ VILLARREAL</v>
          </cell>
          <cell r="I33" t="str">
            <v>PEDRO SALAZAR</v>
          </cell>
          <cell r="J33" t="str">
            <v>SANTA MARIA CLL PEDRO SALAZAR # 70-41</v>
          </cell>
          <cell r="K33">
            <v>6564293</v>
          </cell>
        </row>
        <row r="34">
          <cell r="A34">
            <v>15</v>
          </cell>
          <cell r="B34">
            <v>37</v>
          </cell>
          <cell r="C34">
            <v>113001000208</v>
          </cell>
          <cell r="D34">
            <v>1</v>
          </cell>
          <cell r="E34" t="str">
            <v>S</v>
          </cell>
          <cell r="F34" t="str">
            <v>A</v>
          </cell>
          <cell r="G34" t="str">
            <v xml:space="preserve">   SEDE NTRA. SRA. DE FATIMA</v>
          </cell>
          <cell r="H34" t="str">
            <v>MARCELO JOSE MARTINEZ VILLARREAL</v>
          </cell>
          <cell r="I34" t="str">
            <v>DANIEL LEMAITRE</v>
          </cell>
          <cell r="J34" t="str">
            <v>DANIEL LEMAITRE CLL 69B ESQUINA</v>
          </cell>
        </row>
        <row r="35">
          <cell r="A35">
            <v>37</v>
          </cell>
          <cell r="B35">
            <v>37</v>
          </cell>
          <cell r="C35">
            <v>113001000879</v>
          </cell>
          <cell r="D35">
            <v>1</v>
          </cell>
          <cell r="E35" t="str">
            <v>P</v>
          </cell>
          <cell r="F35" t="str">
            <v>A</v>
          </cell>
          <cell r="G35" t="str">
            <v>I.E SANTA MARIA</v>
          </cell>
          <cell r="H35" t="str">
            <v>MARCELO JOSE MARTINEZ VILLARREAL</v>
          </cell>
          <cell r="I35" t="str">
            <v>DANIEL LEMAITRE</v>
          </cell>
          <cell r="J35" t="str">
            <v>DANIEL LEMAITRE cra 17 No. 70 B 119</v>
          </cell>
          <cell r="K35">
            <v>6562509</v>
          </cell>
          <cell r="L35" t="str">
            <v>iesantamaria@yahoo.es</v>
          </cell>
        </row>
        <row r="36">
          <cell r="A36">
            <v>38</v>
          </cell>
          <cell r="B36">
            <v>38</v>
          </cell>
          <cell r="C36">
            <v>113001001336</v>
          </cell>
          <cell r="D36">
            <v>1</v>
          </cell>
          <cell r="E36" t="str">
            <v>P</v>
          </cell>
          <cell r="F36" t="str">
            <v>A</v>
          </cell>
          <cell r="G36" t="str">
            <v>I.E JOHN F KENNEDY</v>
          </cell>
          <cell r="H36" t="str">
            <v>JOHNNY MELENDEZ BANQUEZ</v>
          </cell>
          <cell r="I36" t="str">
            <v>BLAS DE LEZO</v>
          </cell>
          <cell r="J36" t="str">
            <v>BLAS DE LEZO 3A ETAPA M3 LOTE 1</v>
          </cell>
          <cell r="K36">
            <v>6632645</v>
          </cell>
          <cell r="L36" t="str">
            <v>info@iejfk.edu.co</v>
          </cell>
        </row>
        <row r="37">
          <cell r="A37">
            <v>42</v>
          </cell>
          <cell r="B37">
            <v>42</v>
          </cell>
          <cell r="C37">
            <v>113001001450</v>
          </cell>
          <cell r="D37">
            <v>1</v>
          </cell>
          <cell r="E37" t="str">
            <v>P</v>
          </cell>
          <cell r="F37" t="str">
            <v>A</v>
          </cell>
          <cell r="G37" t="str">
            <v>I.E PEDRO DE HEREDIA</v>
          </cell>
          <cell r="H37" t="str">
            <v>ÓSMAR DEL CRISTO CARRASCAL RODRÍGUEZ</v>
          </cell>
          <cell r="I37" t="str">
            <v>ALCIBIA</v>
          </cell>
          <cell r="J37" t="str">
            <v>ALCIBIA AV PEDRO ROMERO CL 31 # 34-39</v>
          </cell>
          <cell r="K37">
            <v>6741660</v>
          </cell>
          <cell r="L37" t="str">
            <v>oscarod04@hotmail.com</v>
          </cell>
        </row>
        <row r="38">
          <cell r="A38">
            <v>142</v>
          </cell>
          <cell r="B38">
            <v>42</v>
          </cell>
          <cell r="C38">
            <v>113001008179</v>
          </cell>
          <cell r="D38">
            <v>1</v>
          </cell>
          <cell r="E38" t="str">
            <v>S</v>
          </cell>
          <cell r="F38" t="str">
            <v>A</v>
          </cell>
          <cell r="G38" t="str">
            <v xml:space="preserve">   *SEDE PEDRO CUADRO AVILA</v>
          </cell>
          <cell r="H38" t="str">
            <v>ÓSMAR DEL CRISTO CARRASCAL RODRÍGUEZ</v>
          </cell>
          <cell r="I38" t="str">
            <v>LA ESPERANZA</v>
          </cell>
          <cell r="J38" t="str">
            <v>LA ESPERANZA CLL LOZANO Y LOZANO MZ 133 L 29</v>
          </cell>
        </row>
        <row r="39">
          <cell r="A39">
            <v>399</v>
          </cell>
          <cell r="B39">
            <v>42</v>
          </cell>
          <cell r="C39">
            <v>313001000118</v>
          </cell>
          <cell r="D39">
            <v>1</v>
          </cell>
          <cell r="E39" t="str">
            <v>S</v>
          </cell>
          <cell r="F39" t="str">
            <v>A</v>
          </cell>
          <cell r="G39" t="str">
            <v xml:space="preserve">    SEDE NTRA. SRA. LA VICTORIA</v>
          </cell>
          <cell r="H39" t="str">
            <v>ÓSMAR DEL CRISTO CARRASCAL RODRÍGUEZ</v>
          </cell>
          <cell r="I39" t="str">
            <v>LA ESPERANZA</v>
          </cell>
          <cell r="J39" t="str">
            <v>LA ESPERANZA CLL JORGE E GAITAN KRA 36#38-23</v>
          </cell>
          <cell r="K39">
            <v>6740013</v>
          </cell>
        </row>
        <row r="40">
          <cell r="A40">
            <v>44</v>
          </cell>
          <cell r="B40">
            <v>44</v>
          </cell>
          <cell r="C40">
            <v>113001001484</v>
          </cell>
          <cell r="D40">
            <v>1</v>
          </cell>
          <cell r="E40" t="str">
            <v>P</v>
          </cell>
          <cell r="F40" t="str">
            <v>A</v>
          </cell>
          <cell r="G40" t="str">
            <v>I.E MERCEDES ABREGO</v>
          </cell>
          <cell r="H40" t="str">
            <v>FIDEL CASTRO PADILLA</v>
          </cell>
          <cell r="I40" t="str">
            <v>SAN FERNANDO</v>
          </cell>
          <cell r="J40" t="str">
            <v>SAN FERNANDO SC KALAMARY CL 2 A</v>
          </cell>
          <cell r="K40">
            <v>6447885</v>
          </cell>
          <cell r="L40" t="str">
            <v>iemercedesabrego@hotmail.es</v>
          </cell>
        </row>
        <row r="41">
          <cell r="A41">
            <v>98</v>
          </cell>
          <cell r="B41">
            <v>44</v>
          </cell>
          <cell r="C41">
            <v>113001003754</v>
          </cell>
          <cell r="D41">
            <v>1</v>
          </cell>
          <cell r="E41" t="str">
            <v>S</v>
          </cell>
          <cell r="F41" t="str">
            <v>A</v>
          </cell>
          <cell r="G41" t="str">
            <v xml:space="preserve">   SEDE CIUDAD MEDELLIN</v>
          </cell>
          <cell r="H41" t="str">
            <v>ALBERTO RENTERIA MENA</v>
          </cell>
          <cell r="I41" t="str">
            <v>SAN FERNANDO</v>
          </cell>
          <cell r="J41" t="str">
            <v>SAN FERNANDO ST MEDELLIN CARRET PPAL</v>
          </cell>
          <cell r="K41">
            <v>6536405</v>
          </cell>
        </row>
        <row r="42">
          <cell r="A42">
            <v>134</v>
          </cell>
          <cell r="B42">
            <v>44</v>
          </cell>
          <cell r="C42">
            <v>113001007709</v>
          </cell>
          <cell r="D42">
            <v>1</v>
          </cell>
          <cell r="E42" t="str">
            <v>S</v>
          </cell>
          <cell r="F42" t="str">
            <v>A</v>
          </cell>
          <cell r="G42" t="str">
            <v xml:space="preserve">   SEDE CAMILO TORRES RESTREPO</v>
          </cell>
          <cell r="H42" t="str">
            <v>ALBERTO RENTERIA MENA</v>
          </cell>
          <cell r="I42" t="str">
            <v>CAMILO TORRES</v>
          </cell>
          <cell r="J42" t="str">
            <v>CAMILO TORRES RESTREPO CRA80 C NO4C - 85</v>
          </cell>
          <cell r="K42">
            <v>6537733</v>
          </cell>
        </row>
        <row r="43">
          <cell r="A43">
            <v>154</v>
          </cell>
          <cell r="B43">
            <v>44</v>
          </cell>
          <cell r="C43">
            <v>113001008926</v>
          </cell>
          <cell r="D43">
            <v>1</v>
          </cell>
          <cell r="E43" t="str">
            <v>S</v>
          </cell>
          <cell r="F43" t="str">
            <v>A</v>
          </cell>
          <cell r="G43" t="str">
            <v xml:space="preserve">   SEDE SECTORES UNIDOS</v>
          </cell>
          <cell r="H43" t="str">
            <v>ALBERTO RENTERIA MENA</v>
          </cell>
          <cell r="I43" t="str">
            <v>NUEVA JERUSALEN</v>
          </cell>
          <cell r="J43" t="str">
            <v>NUEVA JERUSALEN M 1 L 11 Y 12</v>
          </cell>
        </row>
        <row r="44">
          <cell r="A44">
            <v>160</v>
          </cell>
          <cell r="B44">
            <v>44</v>
          </cell>
          <cell r="C44">
            <v>113001012486</v>
          </cell>
          <cell r="D44">
            <v>1</v>
          </cell>
          <cell r="E44" t="str">
            <v>S</v>
          </cell>
          <cell r="F44" t="str">
            <v>A</v>
          </cell>
          <cell r="G44" t="str">
            <v xml:space="preserve">   *SEDE LA SIERRITA</v>
          </cell>
          <cell r="H44" t="str">
            <v>ALBERTO RENTERIA MENA</v>
          </cell>
          <cell r="I44" t="str">
            <v>SAN FERNANDO</v>
          </cell>
          <cell r="J44" t="str">
            <v>SAN FNANDO CLL LA ALGODONERA SECT LA SIERRITA</v>
          </cell>
        </row>
        <row r="45">
          <cell r="A45">
            <v>45</v>
          </cell>
          <cell r="B45">
            <v>45</v>
          </cell>
          <cell r="C45">
            <v>113001001492</v>
          </cell>
          <cell r="D45">
            <v>1</v>
          </cell>
          <cell r="E45" t="str">
            <v>P</v>
          </cell>
          <cell r="F45" t="str">
            <v>A</v>
          </cell>
          <cell r="G45" t="str">
            <v>I.E LICEO DE BOLIVAR</v>
          </cell>
          <cell r="H45" t="str">
            <v>DANILO ACOSTA THERAN</v>
          </cell>
          <cell r="I45" t="str">
            <v>DANIEL LEMAITRE</v>
          </cell>
          <cell r="J45" t="str">
            <v>DANIEL LEMAITRE KRA 17 # 71-25</v>
          </cell>
          <cell r="K45">
            <v>3135121290</v>
          </cell>
          <cell r="L45" t="str">
            <v>liceodebolivar50@hotmail.com</v>
          </cell>
        </row>
        <row r="46">
          <cell r="A46">
            <v>63</v>
          </cell>
          <cell r="B46">
            <v>45</v>
          </cell>
          <cell r="C46">
            <v>113001001786</v>
          </cell>
          <cell r="D46">
            <v>1</v>
          </cell>
          <cell r="E46" t="str">
            <v>S</v>
          </cell>
          <cell r="F46" t="str">
            <v>A</v>
          </cell>
          <cell r="G46" t="str">
            <v xml:space="preserve">   SEDE SIETE DE AGOSTO</v>
          </cell>
          <cell r="H46" t="str">
            <v>DANILO ACOSTA THERAN</v>
          </cell>
          <cell r="I46" t="str">
            <v>SIETE DE AGOSTO</v>
          </cell>
          <cell r="J46" t="str">
            <v>7 DE AGOSTO CRA 17 # 75-22</v>
          </cell>
          <cell r="K46">
            <v>6564341</v>
          </cell>
        </row>
        <row r="47">
          <cell r="A47">
            <v>126</v>
          </cell>
          <cell r="B47">
            <v>45</v>
          </cell>
          <cell r="C47">
            <v>113001000712</v>
          </cell>
          <cell r="D47">
            <v>1</v>
          </cell>
          <cell r="E47" t="str">
            <v>S</v>
          </cell>
          <cell r="F47" t="str">
            <v>A</v>
          </cell>
          <cell r="G47" t="str">
            <v xml:space="preserve">   SEDE ONCE DE NOVIEMBRE</v>
          </cell>
          <cell r="H47" t="str">
            <v>DANILO ACOSTA THERAN</v>
          </cell>
          <cell r="I47" t="str">
            <v>CANAPOTE</v>
          </cell>
          <cell r="J47" t="str">
            <v>PLAZA DE CANAPOTE CL 62 MAZ 12</v>
          </cell>
          <cell r="K47">
            <v>6567771</v>
          </cell>
        </row>
        <row r="48">
          <cell r="A48">
            <v>146</v>
          </cell>
          <cell r="B48">
            <v>45</v>
          </cell>
          <cell r="C48">
            <v>113001008225</v>
          </cell>
          <cell r="D48">
            <v>1</v>
          </cell>
          <cell r="E48" t="str">
            <v>S</v>
          </cell>
          <cell r="F48" t="str">
            <v>A</v>
          </cell>
          <cell r="G48" t="str">
            <v xml:space="preserve">   SEDE DISTRITAL LA PAZ</v>
          </cell>
          <cell r="H48" t="str">
            <v>DANILO ACOSTA THERAN</v>
          </cell>
          <cell r="I48" t="str">
            <v>DANIEL LEMAITRE</v>
          </cell>
          <cell r="J48" t="str">
            <v>DANIEL LEMAITRE SECT SN VICENTE DE PAUL MZ F L 14</v>
          </cell>
          <cell r="K48">
            <v>6660460</v>
          </cell>
        </row>
        <row r="49">
          <cell r="A49">
            <v>50</v>
          </cell>
          <cell r="B49">
            <v>50</v>
          </cell>
          <cell r="C49">
            <v>113001001581</v>
          </cell>
          <cell r="D49">
            <v>1</v>
          </cell>
          <cell r="E49" t="str">
            <v>P</v>
          </cell>
          <cell r="F49" t="str">
            <v>A</v>
          </cell>
          <cell r="G49" t="str">
            <v>I.E DE FREDONIA</v>
          </cell>
          <cell r="H49" t="str">
            <v>BONFANTE MOLINARES HAROLD JOSE</v>
          </cell>
          <cell r="I49" t="str">
            <v>OLAYA HERRERA</v>
          </cell>
          <cell r="J49" t="str">
            <v>FREDONIA CLL 46 Cra.79-05</v>
          </cell>
          <cell r="K49">
            <v>3157536161</v>
          </cell>
          <cell r="L49" t="str">
            <v>rectoriafredonia@gmail.com</v>
          </cell>
        </row>
        <row r="50">
          <cell r="A50">
            <v>58</v>
          </cell>
          <cell r="B50">
            <v>58</v>
          </cell>
          <cell r="C50">
            <v>113001001697</v>
          </cell>
          <cell r="D50">
            <v>1</v>
          </cell>
          <cell r="E50" t="str">
            <v>P</v>
          </cell>
          <cell r="F50" t="str">
            <v>A</v>
          </cell>
          <cell r="G50" t="str">
            <v>I.E MANUELA BELTRAN</v>
          </cell>
          <cell r="H50" t="str">
            <v>MARIELA HERRERA HERAZO</v>
          </cell>
          <cell r="I50" t="str">
            <v>LOS CERROS</v>
          </cell>
          <cell r="J50" t="str">
            <v>URB LOS CERROS DIAG 22 # 50 E 15</v>
          </cell>
          <cell r="K50" t="str">
            <v>6627941 6697653</v>
          </cell>
          <cell r="L50" t="str">
            <v>marher123@yahoo.es</v>
          </cell>
        </row>
        <row r="51">
          <cell r="A51">
            <v>88</v>
          </cell>
          <cell r="B51">
            <v>58</v>
          </cell>
          <cell r="C51">
            <v>113001007121</v>
          </cell>
          <cell r="D51">
            <v>1</v>
          </cell>
          <cell r="E51" t="str">
            <v>S</v>
          </cell>
          <cell r="F51" t="str">
            <v>A</v>
          </cell>
          <cell r="G51" t="str">
            <v xml:space="preserve">   SEDE HIJOS DEL CHOFER</v>
          </cell>
          <cell r="H51" t="str">
            <v>MARIELA HERRERA HERAZO</v>
          </cell>
          <cell r="I51" t="str">
            <v>REPUBLICA DE CHILE</v>
          </cell>
          <cell r="J51" t="str">
            <v>REPUBLICA DE CHILE MANZ75 L-1</v>
          </cell>
          <cell r="K51">
            <v>6621673</v>
          </cell>
        </row>
        <row r="52">
          <cell r="A52">
            <v>59</v>
          </cell>
          <cell r="B52">
            <v>59</v>
          </cell>
          <cell r="C52">
            <v>113001001719</v>
          </cell>
          <cell r="D52">
            <v>1</v>
          </cell>
          <cell r="E52" t="str">
            <v>P</v>
          </cell>
          <cell r="F52" t="str">
            <v>A</v>
          </cell>
          <cell r="G52" t="str">
            <v>I.E DE PROMOCION SOCIAL DE C/GENA</v>
          </cell>
          <cell r="H52" t="str">
            <v>CARMEN RANGEL SEPULVEDA</v>
          </cell>
          <cell r="I52" t="str">
            <v>EL SOCORRO</v>
          </cell>
          <cell r="J52" t="str">
            <v>EL SOCORRO CL 25 # 71 - 24</v>
          </cell>
          <cell r="K52" t="str">
            <v>6632191 - 6634921</v>
          </cell>
          <cell r="L52" t="str">
            <v>insprosocial2014@hotmail.com</v>
          </cell>
        </row>
        <row r="53">
          <cell r="A53">
            <v>123</v>
          </cell>
          <cell r="B53">
            <v>59</v>
          </cell>
          <cell r="C53">
            <v>113001006818</v>
          </cell>
          <cell r="D53">
            <v>1</v>
          </cell>
          <cell r="E53" t="str">
            <v>S</v>
          </cell>
          <cell r="F53" t="str">
            <v>A</v>
          </cell>
          <cell r="G53" t="str">
            <v xml:space="preserve">   SEDE LA CONSOLATA</v>
          </cell>
          <cell r="H53" t="str">
            <v>JUAN GUERRERO BABILONIA</v>
          </cell>
          <cell r="I53" t="str">
            <v>LA CONSOLATA</v>
          </cell>
          <cell r="J53" t="str">
            <v>LA CONSOLATA SECT SANTA ISABEL MZA O LTE 2</v>
          </cell>
          <cell r="K53">
            <v>6813927</v>
          </cell>
        </row>
        <row r="54">
          <cell r="A54">
            <v>144</v>
          </cell>
          <cell r="B54">
            <v>59</v>
          </cell>
          <cell r="C54">
            <v>113001008195</v>
          </cell>
          <cell r="D54">
            <v>1</v>
          </cell>
          <cell r="E54" t="str">
            <v>S</v>
          </cell>
          <cell r="F54" t="str">
            <v>A</v>
          </cell>
          <cell r="G54" t="str">
            <v xml:space="preserve">   SEDE JORGE ELIECER GAITAN</v>
          </cell>
          <cell r="H54" t="str">
            <v>JUAN GUERRERO BABILONIA</v>
          </cell>
          <cell r="I54" t="str">
            <v>JORGE ELIECER GAITAN</v>
          </cell>
          <cell r="J54" t="str">
            <v>SAN FNANDO CLL 19B # 80A-50 SECT JORGE E GAITAN</v>
          </cell>
          <cell r="K54">
            <v>6817221</v>
          </cell>
        </row>
        <row r="55">
          <cell r="A55">
            <v>53</v>
          </cell>
          <cell r="B55">
            <v>60</v>
          </cell>
          <cell r="C55">
            <v>113001001646</v>
          </cell>
          <cell r="D55">
            <v>1</v>
          </cell>
          <cell r="E55" t="str">
            <v>S</v>
          </cell>
          <cell r="F55" t="str">
            <v>A</v>
          </cell>
          <cell r="G55" t="str">
            <v xml:space="preserve">   SEDE PRIMERO DE MAYO</v>
          </cell>
          <cell r="H55" t="str">
            <v>RUTH MARIA ARELLANO VERGARA</v>
          </cell>
          <cell r="I55" t="str">
            <v>OLAYA HERRERA</v>
          </cell>
          <cell r="J55" t="str">
            <v>OLAYA ST RAFAEL NU?EZ CLL GUADALUPE</v>
          </cell>
          <cell r="K55">
            <v>6753861</v>
          </cell>
        </row>
        <row r="56">
          <cell r="A56">
            <v>60</v>
          </cell>
          <cell r="B56">
            <v>60</v>
          </cell>
          <cell r="C56">
            <v>113001001727</v>
          </cell>
          <cell r="D56">
            <v>1</v>
          </cell>
          <cell r="E56" t="str">
            <v>P</v>
          </cell>
          <cell r="F56" t="str">
            <v>A</v>
          </cell>
          <cell r="G56" t="str">
            <v>I.E REPUBLICA DEL LIBANO</v>
          </cell>
          <cell r="H56" t="str">
            <v>RUTH MARIA ARELLANO VERGARA</v>
          </cell>
          <cell r="I56" t="str">
            <v>REPUBLICA DEL LIBANO</v>
          </cell>
          <cell r="J56" t="str">
            <v>REPUBLICA DEL LIBANO AV PEDRO ROMERO # 49 A 15</v>
          </cell>
          <cell r="K56">
            <v>6698275</v>
          </cell>
          <cell r="L56" t="str">
            <v>rumar2008@hotmail.com</v>
          </cell>
        </row>
        <row r="57">
          <cell r="A57">
            <v>10</v>
          </cell>
          <cell r="B57">
            <v>64</v>
          </cell>
          <cell r="C57">
            <v>113001000151</v>
          </cell>
          <cell r="D57">
            <v>1</v>
          </cell>
          <cell r="E57" t="str">
            <v>S</v>
          </cell>
          <cell r="F57" t="str">
            <v>A</v>
          </cell>
          <cell r="G57" t="str">
            <v xml:space="preserve">   SEDE ANTONIO JOSE IRIZARRI</v>
          </cell>
          <cell r="H57" t="str">
            <v>ALEXANDER JAVIER MONTES MIRANDA</v>
          </cell>
          <cell r="I57" t="str">
            <v>TORICES</v>
          </cell>
          <cell r="J57" t="str">
            <v>TORICES KRA 14 #48-28</v>
          </cell>
          <cell r="K57">
            <v>6661658</v>
          </cell>
        </row>
        <row r="58">
          <cell r="A58">
            <v>39</v>
          </cell>
          <cell r="B58">
            <v>64</v>
          </cell>
          <cell r="C58">
            <v>113001001352</v>
          </cell>
          <cell r="D58">
            <v>1</v>
          </cell>
          <cell r="E58" t="str">
            <v>S</v>
          </cell>
          <cell r="F58" t="str">
            <v>A</v>
          </cell>
          <cell r="G58" t="str">
            <v xml:space="preserve">   SEDE NTRA. SRA. DEL CARMEN</v>
          </cell>
          <cell r="H58" t="str">
            <v>ALEXANDER JAVIER MONTES MIRANDA</v>
          </cell>
          <cell r="I58" t="str">
            <v>TORICES</v>
          </cell>
          <cell r="J58" t="str">
            <v>TORICES CLL CUCUTA #49-45</v>
          </cell>
          <cell r="K58">
            <v>6580730</v>
          </cell>
        </row>
        <row r="59">
          <cell r="A59">
            <v>64</v>
          </cell>
          <cell r="B59">
            <v>64</v>
          </cell>
          <cell r="C59">
            <v>113001001816</v>
          </cell>
          <cell r="D59">
            <v>1</v>
          </cell>
          <cell r="E59" t="str">
            <v>P</v>
          </cell>
          <cell r="F59" t="str">
            <v>A</v>
          </cell>
          <cell r="G59" t="str">
            <v>I.E JOSE DE LA VEGA</v>
          </cell>
          <cell r="H59" t="str">
            <v>ELIUD ANTONIO GOMEZ PADRON</v>
          </cell>
          <cell r="I59" t="str">
            <v>TORICES</v>
          </cell>
          <cell r="J59" t="str">
            <v>TORICES ST SANTA RITA No. 53-52</v>
          </cell>
          <cell r="K59">
            <v>6581347</v>
          </cell>
          <cell r="L59" t="str">
            <v>iejosedelavega@hotmail.com</v>
          </cell>
        </row>
        <row r="60">
          <cell r="A60">
            <v>72</v>
          </cell>
          <cell r="B60">
            <v>64</v>
          </cell>
          <cell r="C60">
            <v>113001002162</v>
          </cell>
          <cell r="D60">
            <v>1</v>
          </cell>
          <cell r="E60" t="str">
            <v>S</v>
          </cell>
          <cell r="F60" t="str">
            <v>A</v>
          </cell>
          <cell r="G60" t="str">
            <v xml:space="preserve">   SEDE SIMON BOLIVAR</v>
          </cell>
          <cell r="H60" t="str">
            <v>ALEXANDER JAVIER MONTES MIRANDA</v>
          </cell>
          <cell r="I60" t="str">
            <v>TORICES</v>
          </cell>
          <cell r="J60" t="str">
            <v>TORICES KRA 14 #49-10</v>
          </cell>
          <cell r="K60">
            <v>6661622</v>
          </cell>
        </row>
        <row r="61">
          <cell r="A61">
            <v>66</v>
          </cell>
          <cell r="B61">
            <v>66</v>
          </cell>
          <cell r="C61">
            <v>113001001972</v>
          </cell>
          <cell r="D61">
            <v>1</v>
          </cell>
          <cell r="E61" t="str">
            <v>P</v>
          </cell>
          <cell r="F61" t="str">
            <v>A</v>
          </cell>
          <cell r="G61" t="str">
            <v>I.E SEMINARIO DE CARTAGENA</v>
          </cell>
          <cell r="H61" t="str">
            <v>ALEX RAMOS PEREZ</v>
          </cell>
          <cell r="I61" t="str">
            <v>ALCIBIA</v>
          </cell>
          <cell r="J61" t="str">
            <v>ALCIBIA ST Mª AUXILIADORA CLL 38 # 29-60</v>
          </cell>
          <cell r="K61" t="str">
            <v>6430309-6621711</v>
          </cell>
          <cell r="L61" t="str">
            <v>colegioseminariodecartagena@gmail.com</v>
          </cell>
        </row>
        <row r="62">
          <cell r="A62">
            <v>586</v>
          </cell>
          <cell r="B62">
            <v>66</v>
          </cell>
          <cell r="C62">
            <v>313001027458</v>
          </cell>
          <cell r="D62">
            <v>1</v>
          </cell>
          <cell r="E62" t="str">
            <v>S</v>
          </cell>
          <cell r="F62" t="str">
            <v>A</v>
          </cell>
          <cell r="G62" t="str">
            <v xml:space="preserve">    SEDE SAN EUGENIO MACENOD - POZON</v>
          </cell>
          <cell r="H62" t="str">
            <v>ALEX RAMOS PEREZ</v>
          </cell>
          <cell r="I62" t="str">
            <v>EL POZON</v>
          </cell>
          <cell r="J62" t="str">
            <v>EL POZON SEC LA ESTRELLA MZ E LTE 81 ZONA SUROIEN</v>
          </cell>
          <cell r="K62">
            <v>3107291914</v>
          </cell>
        </row>
        <row r="63">
          <cell r="A63">
            <v>49</v>
          </cell>
          <cell r="B63">
            <v>68</v>
          </cell>
          <cell r="C63">
            <v>113001001573</v>
          </cell>
          <cell r="D63">
            <v>1</v>
          </cell>
          <cell r="E63" t="str">
            <v>S</v>
          </cell>
          <cell r="F63" t="str">
            <v>A</v>
          </cell>
          <cell r="G63" t="str">
            <v xml:space="preserve">   SEDE SOCIEDAD AMOR A C/GENA. # 10</v>
          </cell>
          <cell r="H63" t="str">
            <v>OMAR BENJAMIN TORRES IGLESIAS</v>
          </cell>
          <cell r="I63" t="str">
            <v>ESCALLON VILLA</v>
          </cell>
          <cell r="J63" t="str">
            <v>AV PEDRO DE HEREDIA CL 31 # 47-30</v>
          </cell>
          <cell r="K63" t="str">
            <v>6697092 6697024</v>
          </cell>
        </row>
        <row r="64">
          <cell r="A64">
            <v>51</v>
          </cell>
          <cell r="B64">
            <v>68</v>
          </cell>
          <cell r="C64">
            <v>113001001590</v>
          </cell>
          <cell r="D64">
            <v>1</v>
          </cell>
          <cell r="E64" t="str">
            <v>S</v>
          </cell>
          <cell r="F64" t="str">
            <v>A</v>
          </cell>
          <cell r="G64" t="str">
            <v xml:space="preserve">   SEDE DE ZARAGOCILLA</v>
          </cell>
          <cell r="H64" t="str">
            <v>OMAR BENJAMIN TORRES IGLESIAS</v>
          </cell>
          <cell r="I64" t="str">
            <v>ZARAGOCILLA</v>
          </cell>
          <cell r="J64" t="str">
            <v>ZARAGOCILLA KRA 50A #30E-07</v>
          </cell>
          <cell r="K64">
            <v>6755793</v>
          </cell>
        </row>
        <row r="65">
          <cell r="A65">
            <v>68</v>
          </cell>
          <cell r="B65">
            <v>68</v>
          </cell>
          <cell r="C65">
            <v>113001002057</v>
          </cell>
          <cell r="D65">
            <v>1</v>
          </cell>
          <cell r="E65" t="str">
            <v>P</v>
          </cell>
          <cell r="F65" t="str">
            <v>A</v>
          </cell>
          <cell r="G65" t="str">
            <v>I.E SOLEDAD ROMAN DE NUÑEZ</v>
          </cell>
          <cell r="H65" t="str">
            <v>OMAR BENJAMIN TORRES IGLESIAS</v>
          </cell>
          <cell r="I65" t="str">
            <v>ESCALLON VILLA</v>
          </cell>
          <cell r="J65" t="str">
            <v>ESCALLON VILLA CRA 57 # 30 D 47</v>
          </cell>
          <cell r="K65">
            <v>6725169</v>
          </cell>
          <cell r="L65" t="str">
            <v>omartoi@yahoo.com</v>
          </cell>
        </row>
        <row r="66">
          <cell r="A66">
            <v>75</v>
          </cell>
          <cell r="B66">
            <v>68</v>
          </cell>
          <cell r="C66">
            <v>113001002481</v>
          </cell>
          <cell r="D66">
            <v>1</v>
          </cell>
          <cell r="E66" t="str">
            <v>S</v>
          </cell>
          <cell r="F66" t="str">
            <v>A</v>
          </cell>
          <cell r="G66" t="str">
            <v xml:space="preserve">   SEDE VICTORIA PAUTT LEON</v>
          </cell>
          <cell r="H66" t="str">
            <v>OMAR BENJAMIN TORRES IGLESIAS</v>
          </cell>
          <cell r="I66" t="str">
            <v>ESCALLON VILLA</v>
          </cell>
          <cell r="J66" t="str">
            <v>ESCALLON VILLA KRA 55 # 30 G 36</v>
          </cell>
          <cell r="K66">
            <v>6697654</v>
          </cell>
        </row>
        <row r="67">
          <cell r="A67">
            <v>121</v>
          </cell>
          <cell r="B67">
            <v>68</v>
          </cell>
          <cell r="C67">
            <v>113001027157</v>
          </cell>
          <cell r="D67">
            <v>1</v>
          </cell>
          <cell r="E67" t="str">
            <v>S</v>
          </cell>
          <cell r="F67" t="str">
            <v>A</v>
          </cell>
          <cell r="G67" t="str">
            <v xml:space="preserve">   SEDE PROGRESO Y LIBERTAD</v>
          </cell>
          <cell r="H67" t="str">
            <v>OMAR BENJAMIN TORRES IGLESIAS</v>
          </cell>
          <cell r="I67" t="str">
            <v>ZARAGOCILLA</v>
          </cell>
          <cell r="J67" t="str">
            <v>ZARAGOCILLA CLL 7 DE AGOSTO # 24-52</v>
          </cell>
          <cell r="K67">
            <v>6754054</v>
          </cell>
        </row>
        <row r="68">
          <cell r="A68">
            <v>19</v>
          </cell>
          <cell r="B68">
            <v>70</v>
          </cell>
          <cell r="C68">
            <v>113001000267</v>
          </cell>
          <cell r="D68">
            <v>1</v>
          </cell>
          <cell r="E68" t="str">
            <v>S</v>
          </cell>
          <cell r="F68" t="str">
            <v>A</v>
          </cell>
          <cell r="G68" t="str">
            <v xml:space="preserve">   SEDE REPUBLICA DE MEXICO</v>
          </cell>
          <cell r="H68" t="str">
            <v>JORGE LUIS CARMONA PEREZ</v>
          </cell>
          <cell r="I68" t="str">
            <v>OLAYA HERRERA</v>
          </cell>
          <cell r="J68" t="str">
            <v>CARRET PRINCIPAL DE OLAYA SEC CENTRAL N?32-31</v>
          </cell>
          <cell r="K68">
            <v>6531314</v>
          </cell>
        </row>
        <row r="69">
          <cell r="A69">
            <v>70</v>
          </cell>
          <cell r="B69">
            <v>70</v>
          </cell>
          <cell r="C69">
            <v>113001002120</v>
          </cell>
          <cell r="D69">
            <v>1</v>
          </cell>
          <cell r="E69" t="str">
            <v>P</v>
          </cell>
          <cell r="F69" t="str">
            <v>A</v>
          </cell>
          <cell r="G69" t="str">
            <v>I.E HIJOS DE MARIA</v>
          </cell>
          <cell r="H69" t="str">
            <v>JORGE LUIS CARMONA PEREZ</v>
          </cell>
          <cell r="I69" t="str">
            <v>TRECE DE JUNIO</v>
          </cell>
          <cell r="J69" t="str">
            <v>13 DE JUNIO CLL 31 D # 64-94</v>
          </cell>
          <cell r="K69">
            <v>6520278</v>
          </cell>
          <cell r="L69" t="str">
            <v>ihmaria_cartagen@hotmail.com</v>
          </cell>
        </row>
        <row r="70">
          <cell r="A70">
            <v>87</v>
          </cell>
          <cell r="B70">
            <v>70</v>
          </cell>
          <cell r="C70">
            <v>113001002880</v>
          </cell>
          <cell r="D70">
            <v>1</v>
          </cell>
          <cell r="E70" t="str">
            <v>S</v>
          </cell>
          <cell r="F70" t="str">
            <v>A</v>
          </cell>
          <cell r="G70" t="str">
            <v xml:space="preserve">   SEDE RAFAEL TONO</v>
          </cell>
          <cell r="H70" t="str">
            <v>JORGE LUIS CARMONA PEREZ</v>
          </cell>
          <cell r="I70" t="str">
            <v>TRECE DE JUNIO</v>
          </cell>
          <cell r="J70" t="str">
            <v>13 DE JUNIO CLL 2 DE SEVILLA</v>
          </cell>
          <cell r="K70">
            <v>6635913</v>
          </cell>
        </row>
        <row r="71">
          <cell r="A71">
            <v>199</v>
          </cell>
          <cell r="B71">
            <v>70</v>
          </cell>
          <cell r="C71">
            <v>213001008084</v>
          </cell>
          <cell r="D71">
            <v>1</v>
          </cell>
          <cell r="E71" t="str">
            <v>S</v>
          </cell>
          <cell r="F71" t="str">
            <v>A</v>
          </cell>
          <cell r="G71" t="str">
            <v xml:space="preserve">   SEDE DISTRITAL LUIS CARLOS GALAN SARMIENTO</v>
          </cell>
          <cell r="H71" t="str">
            <v>JORGE LUIS CARMONA PEREZ</v>
          </cell>
          <cell r="I71" t="str">
            <v>OLAYA HERRERA</v>
          </cell>
          <cell r="J71" t="str">
            <v>OLAYA HERRERA ST PROGRESO # 220</v>
          </cell>
        </row>
        <row r="72">
          <cell r="A72">
            <v>71</v>
          </cell>
          <cell r="B72">
            <v>71</v>
          </cell>
          <cell r="C72">
            <v>113001002138</v>
          </cell>
          <cell r="D72">
            <v>1</v>
          </cell>
          <cell r="E72" t="str">
            <v>P</v>
          </cell>
          <cell r="F72" t="str">
            <v>A</v>
          </cell>
          <cell r="G72" t="str">
            <v>I.E NUESTRA SRA DEL PERPETUO SOCORRO</v>
          </cell>
          <cell r="H72" t="str">
            <v>JOSE MARIA LARA GUTIERREZ DE PIÑEREZ</v>
          </cell>
          <cell r="I72" t="str">
            <v>LIBANO</v>
          </cell>
          <cell r="J72" t="str">
            <v>CL JUAN C ARANGO KRA 49 #31 - 55</v>
          </cell>
          <cell r="K72">
            <v>6431723</v>
          </cell>
          <cell r="L72" t="str">
            <v>ienspes-11@hotmail.com</v>
          </cell>
        </row>
        <row r="73">
          <cell r="A73">
            <v>21</v>
          </cell>
          <cell r="B73">
            <v>73</v>
          </cell>
          <cell r="C73">
            <v>113001000313</v>
          </cell>
          <cell r="D73">
            <v>1</v>
          </cell>
          <cell r="E73" t="str">
            <v>S</v>
          </cell>
          <cell r="F73" t="str">
            <v>A</v>
          </cell>
          <cell r="G73" t="str">
            <v xml:space="preserve">   SEDE JOSE MARIA DEL CASTILLO Y RADA</v>
          </cell>
          <cell r="H73" t="str">
            <v>LEONIDAS BARCOS HERNANDEZ</v>
          </cell>
          <cell r="I73" t="str">
            <v>ARMENIA</v>
          </cell>
          <cell r="J73" t="str">
            <v>ARMENIA CLL 46 ST CRUZ ROJA</v>
          </cell>
          <cell r="K73">
            <v>6740953</v>
          </cell>
        </row>
        <row r="74">
          <cell r="A74">
            <v>43</v>
          </cell>
          <cell r="B74">
            <v>73</v>
          </cell>
          <cell r="C74">
            <v>113001000101</v>
          </cell>
          <cell r="D74">
            <v>1</v>
          </cell>
          <cell r="E74" t="str">
            <v>S</v>
          </cell>
          <cell r="F74" t="str">
            <v>A</v>
          </cell>
          <cell r="G74" t="str">
            <v xml:space="preserve">   SEDE ANDALUCIA</v>
          </cell>
          <cell r="H74" t="str">
            <v>LEONIDAS BARCOS HERNANDEZ</v>
          </cell>
          <cell r="I74" t="str">
            <v>PIEDRA DE BOLIVAR</v>
          </cell>
          <cell r="J74" t="str">
            <v>PIEDRA BOLIVAR CL GRANADA N 29 CL 30 N 48-46</v>
          </cell>
          <cell r="K74">
            <v>6629368</v>
          </cell>
        </row>
        <row r="75">
          <cell r="A75">
            <v>73</v>
          </cell>
          <cell r="B75">
            <v>73</v>
          </cell>
          <cell r="C75">
            <v>113001002413</v>
          </cell>
          <cell r="D75">
            <v>1</v>
          </cell>
          <cell r="E75" t="str">
            <v>P</v>
          </cell>
          <cell r="F75" t="str">
            <v>A</v>
          </cell>
          <cell r="G75" t="str">
            <v>I.E MADRE LAURA</v>
          </cell>
          <cell r="H75" t="str">
            <v>LEONIDAS BARCOS HERNANDEZ</v>
          </cell>
          <cell r="I75" t="str">
            <v>PIEDRA DE BOLIVAR</v>
          </cell>
          <cell r="J75" t="str">
            <v>PIEDRA DE BOLIVAR CLL SANTA CRUZ No Cl-30 # 50-137</v>
          </cell>
          <cell r="K75" t="str">
            <v>6752359-6754762</v>
          </cell>
          <cell r="L75" t="str">
            <v>iemadrelaura2017@gmail.com</v>
          </cell>
        </row>
        <row r="76">
          <cell r="A76">
            <v>79</v>
          </cell>
          <cell r="B76">
            <v>79</v>
          </cell>
          <cell r="C76">
            <v>113001002626</v>
          </cell>
          <cell r="D76">
            <v>1</v>
          </cell>
          <cell r="E76" t="str">
            <v>P</v>
          </cell>
          <cell r="F76" t="str">
            <v>A</v>
          </cell>
          <cell r="G76" t="str">
            <v>I.E OLGA GONZALEZ ARRAUT</v>
          </cell>
          <cell r="H76" t="str">
            <v>MARISOL DUARTE DEL RISCO</v>
          </cell>
          <cell r="I76" t="str">
            <v>ALTO BOSQUE</v>
          </cell>
          <cell r="J76" t="str">
            <v>AV CRISANTO LUQUE DIG 22 # 52-14</v>
          </cell>
          <cell r="K76">
            <v>6431706</v>
          </cell>
          <cell r="L76" t="str">
            <v>ieoga2007@hotmail.com</v>
          </cell>
        </row>
        <row r="77">
          <cell r="A77">
            <v>65</v>
          </cell>
          <cell r="B77">
            <v>83</v>
          </cell>
          <cell r="C77">
            <v>113001001964</v>
          </cell>
          <cell r="D77">
            <v>1</v>
          </cell>
          <cell r="E77" t="str">
            <v>S</v>
          </cell>
          <cell r="F77" t="str">
            <v>A</v>
          </cell>
          <cell r="G77" t="str">
            <v xml:space="preserve">   SEDE SOCIEDAD AMOR A CARTAGENA. # 7</v>
          </cell>
          <cell r="H77" t="str">
            <v>FREDYS QUINTANA DE LA ROSA</v>
          </cell>
          <cell r="I77" t="str">
            <v>LA ESPERANZA</v>
          </cell>
          <cell r="J77" t="str">
            <v>LA ESPERANZA CLL ALFONSO LOPEZ</v>
          </cell>
          <cell r="K77">
            <v>6749066</v>
          </cell>
        </row>
        <row r="78">
          <cell r="A78">
            <v>77</v>
          </cell>
          <cell r="B78">
            <v>83</v>
          </cell>
          <cell r="C78">
            <v>113001002596</v>
          </cell>
          <cell r="D78">
            <v>1</v>
          </cell>
          <cell r="E78" t="str">
            <v>S</v>
          </cell>
          <cell r="F78" t="str">
            <v>A</v>
          </cell>
          <cell r="G78" t="str">
            <v xml:space="preserve">   SEDE ACCION COMUNAL LA QUINTA</v>
          </cell>
          <cell r="H78" t="str">
            <v>FREDYS QUINTANA DE LA ROSA</v>
          </cell>
          <cell r="I78" t="str">
            <v>LA QUINTA</v>
          </cell>
          <cell r="J78" t="str">
            <v>LA QUINTA CLL NUEVA</v>
          </cell>
          <cell r="K78">
            <v>6522953</v>
          </cell>
        </row>
        <row r="79">
          <cell r="A79">
            <v>81</v>
          </cell>
          <cell r="B79">
            <v>83</v>
          </cell>
          <cell r="C79">
            <v>113001002651</v>
          </cell>
          <cell r="D79">
            <v>1</v>
          </cell>
          <cell r="E79" t="str">
            <v>S</v>
          </cell>
          <cell r="F79" t="str">
            <v>A</v>
          </cell>
          <cell r="G79" t="str">
            <v xml:space="preserve">   SEDE LAS DELICIAS</v>
          </cell>
          <cell r="H79" t="str">
            <v>FREDYS QUINTANA DE LA ROSA</v>
          </cell>
          <cell r="I79" t="str">
            <v>LA ESPERANZA</v>
          </cell>
          <cell r="J79" t="str">
            <v>ESPERANZA ST DELICIAS CL 39 #28-91</v>
          </cell>
          <cell r="K79">
            <v>6693721</v>
          </cell>
        </row>
        <row r="80">
          <cell r="A80">
            <v>83</v>
          </cell>
          <cell r="B80">
            <v>83</v>
          </cell>
          <cell r="C80">
            <v>113001002812</v>
          </cell>
          <cell r="D80">
            <v>1</v>
          </cell>
          <cell r="E80" t="str">
            <v>P</v>
          </cell>
          <cell r="F80" t="str">
            <v>A</v>
          </cell>
          <cell r="G80" t="str">
            <v>I.E MARIA REINA</v>
          </cell>
          <cell r="H80" t="str">
            <v>FREDYS QUINTANA DE LA ROSA</v>
          </cell>
          <cell r="I80" t="str">
            <v>LA ESPERANZA</v>
          </cell>
          <cell r="J80" t="str">
            <v>LA ESPERANZA Kr. 29 # 37-38</v>
          </cell>
          <cell r="K80" t="str">
            <v>6436803-6436617</v>
          </cell>
          <cell r="L80" t="str">
            <v>rectoriaiemariareina@gmail.com</v>
          </cell>
        </row>
        <row r="81">
          <cell r="A81">
            <v>89</v>
          </cell>
          <cell r="B81">
            <v>89</v>
          </cell>
          <cell r="C81">
            <v>113001002952</v>
          </cell>
          <cell r="D81">
            <v>1</v>
          </cell>
          <cell r="E81" t="str">
            <v>P</v>
          </cell>
          <cell r="F81" t="str">
            <v>A</v>
          </cell>
          <cell r="G81" t="str">
            <v>I.E DE TERNERA</v>
          </cell>
          <cell r="H81" t="str">
            <v>MAGALY DE LA ROSA ESPINOSA</v>
          </cell>
          <cell r="I81" t="str">
            <v>TERNERA</v>
          </cell>
          <cell r="J81" t="str">
            <v>CL Paraiso 32 47</v>
          </cell>
          <cell r="K81">
            <v>6708032</v>
          </cell>
          <cell r="L81" t="str">
            <v>secretariaieternera@gmail.com</v>
          </cell>
        </row>
        <row r="82">
          <cell r="A82">
            <v>90</v>
          </cell>
          <cell r="B82">
            <v>90</v>
          </cell>
          <cell r="C82">
            <v>113001020969</v>
          </cell>
          <cell r="D82">
            <v>1</v>
          </cell>
          <cell r="E82" t="str">
            <v>P</v>
          </cell>
          <cell r="F82" t="str">
            <v>A</v>
          </cell>
          <cell r="G82" t="str">
            <v>I.E FRANCISCO DE PAULA SANTANDER</v>
          </cell>
          <cell r="H82" t="str">
            <v>ANIBAL JOSE PAJARO GARCIA</v>
          </cell>
          <cell r="I82" t="str">
            <v>LA MARIA</v>
          </cell>
          <cell r="J82" t="str">
            <v>LA MARIA CRA 36 # 33A 52</v>
          </cell>
          <cell r="K82">
            <v>6438669</v>
          </cell>
          <cell r="L82" t="str">
            <v>marydelrisco@hotmail.com</v>
          </cell>
        </row>
        <row r="83">
          <cell r="A83">
            <v>91</v>
          </cell>
          <cell r="B83">
            <v>91</v>
          </cell>
          <cell r="C83">
            <v>113001002979</v>
          </cell>
          <cell r="D83">
            <v>1</v>
          </cell>
          <cell r="E83" t="str">
            <v>P</v>
          </cell>
          <cell r="F83" t="str">
            <v>A</v>
          </cell>
          <cell r="G83" t="str">
            <v>I.E LA MILAGROSA</v>
          </cell>
          <cell r="H83" t="str">
            <v>GERMAN ELADIO GONIMA PINTO</v>
          </cell>
          <cell r="I83" t="str">
            <v>GETSEMANI</v>
          </cell>
          <cell r="J83" t="str">
            <v>CLL ESPIRITU SANTO # 29 - 43</v>
          </cell>
          <cell r="K83">
            <v>6601417</v>
          </cell>
          <cell r="L83" t="str">
            <v>i.e.lamilagrosa@hotmail.com</v>
          </cell>
        </row>
        <row r="84">
          <cell r="A84">
            <v>16</v>
          </cell>
          <cell r="B84">
            <v>92</v>
          </cell>
          <cell r="C84">
            <v>113001000224</v>
          </cell>
          <cell r="D84">
            <v>1</v>
          </cell>
          <cell r="E84" t="str">
            <v>S</v>
          </cell>
          <cell r="F84" t="str">
            <v>A</v>
          </cell>
          <cell r="G84" t="str">
            <v xml:space="preserve">   SEDE EMILIANO ALCALA ROMERO</v>
          </cell>
          <cell r="H84" t="str">
            <v>LUIS ALFONSO RAMIREZ CASTELLON</v>
          </cell>
          <cell r="I84" t="str">
            <v>EL SOCORRO</v>
          </cell>
          <cell r="J84" t="str">
            <v>EL SOCORRO PLAN 500 A MZA 36</v>
          </cell>
          <cell r="K84">
            <v>6633560</v>
          </cell>
        </row>
        <row r="85">
          <cell r="A85">
            <v>92</v>
          </cell>
          <cell r="B85">
            <v>92</v>
          </cell>
          <cell r="C85">
            <v>113001003053</v>
          </cell>
          <cell r="D85">
            <v>1</v>
          </cell>
          <cell r="E85" t="str">
            <v>P</v>
          </cell>
          <cell r="F85" t="str">
            <v>A</v>
          </cell>
          <cell r="G85" t="str">
            <v>I.E SOLEDAD ACOSTA DE SAMPER</v>
          </cell>
          <cell r="H85" t="str">
            <v>LUIS RAMIREZ CASTELLON</v>
          </cell>
          <cell r="I85" t="str">
            <v>BLAS DE LEZO</v>
          </cell>
          <cell r="J85" t="str">
            <v>BLAS DE LEZO ST COMERCIAL</v>
          </cell>
          <cell r="K85" t="str">
            <v>6633937 6632219</v>
          </cell>
          <cell r="L85" t="str">
            <v>iesamper@hotmail.com</v>
          </cell>
        </row>
        <row r="86">
          <cell r="A86">
            <v>101</v>
          </cell>
          <cell r="B86">
            <v>92</v>
          </cell>
          <cell r="C86">
            <v>113001003797</v>
          </cell>
          <cell r="D86">
            <v>1</v>
          </cell>
          <cell r="E86" t="str">
            <v>S</v>
          </cell>
          <cell r="F86" t="str">
            <v>A</v>
          </cell>
          <cell r="G86" t="str">
            <v xml:space="preserve">   SEDE ANA MARIA PEREZ DE OTERO</v>
          </cell>
          <cell r="H86" t="str">
            <v>LUIS ALFONSO RAMIREZ CASTELLON</v>
          </cell>
          <cell r="I86" t="str">
            <v>EL SOCORRO</v>
          </cell>
          <cell r="J86" t="str">
            <v>EL SOCORRO PLAN 332 MZ 34 CLL 23B #77-15</v>
          </cell>
          <cell r="K86">
            <v>6612956</v>
          </cell>
        </row>
        <row r="87">
          <cell r="A87">
            <v>128</v>
          </cell>
          <cell r="B87">
            <v>92</v>
          </cell>
          <cell r="C87">
            <v>113001007083</v>
          </cell>
          <cell r="D87">
            <v>1</v>
          </cell>
          <cell r="E87" t="str">
            <v>S</v>
          </cell>
          <cell r="F87" t="str">
            <v>A</v>
          </cell>
          <cell r="G87" t="str">
            <v xml:space="preserve">   SEDE DE SAN FERNANDO</v>
          </cell>
          <cell r="H87" t="str">
            <v>LUIS ALFONSO RAMIREZ CASTELLON</v>
          </cell>
          <cell r="I87" t="str">
            <v>SAN FERNANDO</v>
          </cell>
          <cell r="J87" t="str">
            <v>SAN FERNANDO CRA 81 AVE PPAL</v>
          </cell>
          <cell r="K87">
            <v>6536973</v>
          </cell>
        </row>
        <row r="88">
          <cell r="A88">
            <v>93</v>
          </cell>
          <cell r="B88">
            <v>93</v>
          </cell>
          <cell r="C88">
            <v>113001003061</v>
          </cell>
          <cell r="D88">
            <v>1</v>
          </cell>
          <cell r="E88" t="str">
            <v>P</v>
          </cell>
          <cell r="F88" t="str">
            <v>A</v>
          </cell>
          <cell r="G88" t="str">
            <v>I.E HERMANO ANTONIO RAMOS DE LA SALLE</v>
          </cell>
          <cell r="H88" t="str">
            <v>HERMANO CARLOS ANDRÉS FORERO FORERO</v>
          </cell>
          <cell r="I88" t="str">
            <v>TORICES</v>
          </cell>
          <cell r="J88" t="str">
            <v>TORICES PASEO BOLIVAR CL NVA DEL ESPINAL</v>
          </cell>
          <cell r="K88" t="str">
            <v>6928103 - 6928104 ext 115</v>
          </cell>
          <cell r="L88" t="str">
            <v>hno.antonioramosdelasalle@hotmail.com</v>
          </cell>
        </row>
        <row r="89">
          <cell r="A89">
            <v>34</v>
          </cell>
          <cell r="B89">
            <v>94</v>
          </cell>
          <cell r="C89">
            <v>113001000810</v>
          </cell>
          <cell r="D89">
            <v>1</v>
          </cell>
          <cell r="E89" t="str">
            <v>S</v>
          </cell>
          <cell r="F89" t="str">
            <v>A</v>
          </cell>
          <cell r="G89" t="str">
            <v xml:space="preserve">   SEDE ALMIRANTE PADILLA</v>
          </cell>
          <cell r="H89" t="str">
            <v>LEONARDO JESUS QUINTERO MARTINEZ</v>
          </cell>
          <cell r="I89" t="str">
            <v>BOSQUE</v>
          </cell>
          <cell r="J89" t="str">
            <v>BOSQUE ST MARTIN DE PORRES AV PEDRO VELEZ</v>
          </cell>
          <cell r="K89">
            <v>6694029</v>
          </cell>
        </row>
        <row r="90">
          <cell r="A90">
            <v>94</v>
          </cell>
          <cell r="B90">
            <v>94</v>
          </cell>
          <cell r="C90">
            <v>113001003126</v>
          </cell>
          <cell r="D90">
            <v>1</v>
          </cell>
          <cell r="E90" t="str">
            <v>P</v>
          </cell>
          <cell r="F90" t="str">
            <v>A</v>
          </cell>
          <cell r="G90" t="str">
            <v>I.E FERNANDO DE LA VEGA</v>
          </cell>
          <cell r="H90" t="str">
            <v>LEONARDO JESUS QUINTERO MARTINEZ</v>
          </cell>
          <cell r="I90" t="str">
            <v>BOSQUE</v>
          </cell>
          <cell r="J90" t="str">
            <v>EL BOSQUE CLL SAN ISIDRO DIAG 21C # 53-40</v>
          </cell>
          <cell r="K90">
            <v>6746008</v>
          </cell>
          <cell r="L90" t="str">
            <v xml:space="preserve">leonardoquintero1977@hotmail.com </v>
          </cell>
        </row>
        <row r="91">
          <cell r="A91">
            <v>97</v>
          </cell>
          <cell r="B91">
            <v>97</v>
          </cell>
          <cell r="C91">
            <v>113001003274</v>
          </cell>
          <cell r="D91">
            <v>1</v>
          </cell>
          <cell r="E91" t="str">
            <v>P</v>
          </cell>
          <cell r="F91" t="str">
            <v>A</v>
          </cell>
          <cell r="G91" t="str">
            <v>I.E JOSE MANUEL RODRIGUEZ TORICES</v>
          </cell>
          <cell r="H91" t="str">
            <v>ARIDES SANDOVAL PEÑATA</v>
          </cell>
          <cell r="I91" t="str">
            <v>ALMIRANTE COLON</v>
          </cell>
          <cell r="J91" t="str">
            <v>CARRET PRINCIPAL DEL BOSQUE</v>
          </cell>
          <cell r="K91">
            <v>6438791</v>
          </cell>
          <cell r="L91" t="str">
            <v>rectorinem2018@gmail.com</v>
          </cell>
        </row>
        <row r="92">
          <cell r="A92">
            <v>115</v>
          </cell>
          <cell r="B92">
            <v>97</v>
          </cell>
          <cell r="C92">
            <v>113001005757</v>
          </cell>
          <cell r="D92">
            <v>1</v>
          </cell>
          <cell r="E92" t="str">
            <v>S</v>
          </cell>
          <cell r="F92" t="str">
            <v>A</v>
          </cell>
          <cell r="G92" t="str">
            <v xml:space="preserve">   JARDIN INFANTIL LOS CARACOLES</v>
          </cell>
          <cell r="H92" t="str">
            <v>ARIDES SANDOVAL PEÑATA</v>
          </cell>
          <cell r="I92" t="str">
            <v>LOS CARACOLES</v>
          </cell>
          <cell r="J92" t="str">
            <v>LOS CARACOLES TRANSV55 NO22C-110 II ETAPA</v>
          </cell>
          <cell r="K92">
            <v>6679441</v>
          </cell>
        </row>
        <row r="93">
          <cell r="A93">
            <v>124</v>
          </cell>
          <cell r="B93">
            <v>97</v>
          </cell>
          <cell r="C93">
            <v>113001006826</v>
          </cell>
          <cell r="D93">
            <v>1</v>
          </cell>
          <cell r="E93" t="str">
            <v>S</v>
          </cell>
          <cell r="F93" t="str">
            <v>A</v>
          </cell>
          <cell r="G93" t="str">
            <v xml:space="preserve">   SEDE ISABEL LA CATOLICA</v>
          </cell>
          <cell r="H93" t="str">
            <v>ARIDES SANDOVAL PEÑATA</v>
          </cell>
          <cell r="I93" t="str">
            <v>ALMIRANTE COLON</v>
          </cell>
          <cell r="J93" t="str">
            <v>ALMIRANTE COLON II ETAPA M O</v>
          </cell>
          <cell r="K93">
            <v>6671814</v>
          </cell>
        </row>
        <row r="94">
          <cell r="A94">
            <v>99</v>
          </cell>
          <cell r="B94">
            <v>99</v>
          </cell>
          <cell r="C94">
            <v>113001003771</v>
          </cell>
          <cell r="D94">
            <v>1</v>
          </cell>
          <cell r="E94" t="str">
            <v>P</v>
          </cell>
          <cell r="F94" t="str">
            <v>A</v>
          </cell>
          <cell r="G94" t="str">
            <v>I.E LAS GAVIOTAS</v>
          </cell>
          <cell r="H94" t="str">
            <v>RODOLFO DIAZ ACEVEDO</v>
          </cell>
          <cell r="I94" t="str">
            <v>LAS GAVIOTAS</v>
          </cell>
          <cell r="J94" t="str">
            <v>LAS GAVIOTAS TRANSV 65 # 31-111 ENTRADA PPAL</v>
          </cell>
          <cell r="K94">
            <v>6432494</v>
          </cell>
          <cell r="L94" t="str">
            <v>rectoriagaviotas@gmail.com</v>
          </cell>
        </row>
        <row r="95">
          <cell r="A95">
            <v>110</v>
          </cell>
          <cell r="B95">
            <v>99</v>
          </cell>
          <cell r="C95">
            <v>113001005200</v>
          </cell>
          <cell r="D95">
            <v>1</v>
          </cell>
          <cell r="E95" t="str">
            <v>S</v>
          </cell>
          <cell r="F95" t="str">
            <v>A</v>
          </cell>
          <cell r="G95" t="str">
            <v xml:space="preserve">   SEDE MOISES GOSSAIN LAJUD</v>
          </cell>
          <cell r="H95" t="str">
            <v>RODOLFO DIAZ ACEVEDO</v>
          </cell>
          <cell r="I95" t="str">
            <v>LAS GAVIOTAS</v>
          </cell>
          <cell r="J95" t="str">
            <v>LAS GAVIOTAS 2A ETAPA MANZ 33 LOTE 8</v>
          </cell>
          <cell r="K95" t="str">
            <v>6615416-6614081</v>
          </cell>
        </row>
        <row r="96">
          <cell r="A96">
            <v>116</v>
          </cell>
          <cell r="B96">
            <v>99</v>
          </cell>
          <cell r="C96">
            <v>113001006010</v>
          </cell>
          <cell r="D96">
            <v>1</v>
          </cell>
          <cell r="E96" t="str">
            <v>S</v>
          </cell>
          <cell r="F96" t="str">
            <v>A</v>
          </cell>
          <cell r="G96" t="str">
            <v xml:space="preserve">   JARDIN INFANTIL NIÑO JESUS</v>
          </cell>
          <cell r="H96" t="str">
            <v>RODOLFO DIAZ ACEVEDO</v>
          </cell>
          <cell r="I96" t="str">
            <v>LAS GAVIOTAS</v>
          </cell>
          <cell r="J96" t="str">
            <v>GAVIOTAS MZ 70 LOTE 3 7A ETAPA</v>
          </cell>
          <cell r="K96">
            <v>6614953</v>
          </cell>
        </row>
        <row r="97">
          <cell r="A97">
            <v>104</v>
          </cell>
          <cell r="B97">
            <v>104</v>
          </cell>
          <cell r="C97">
            <v>113001004149</v>
          </cell>
          <cell r="D97">
            <v>1</v>
          </cell>
          <cell r="E97" t="str">
            <v>P</v>
          </cell>
          <cell r="F97" t="str">
            <v>A</v>
          </cell>
          <cell r="G97" t="str">
            <v>I.E JUAN JOSE NIETO</v>
          </cell>
          <cell r="H97" t="str">
            <v>MANUEL DE LOS SANTOS CASSIANI REYES</v>
          </cell>
          <cell r="I97" t="str">
            <v>EL SOCORRO</v>
          </cell>
          <cell r="J97" t="str">
            <v>CL 25 71 24 ENTRADA PPAL</v>
          </cell>
          <cell r="K97">
            <v>6934053</v>
          </cell>
          <cell r="L97" t="str">
            <v>iejuanjosenieto@hotmail.es</v>
          </cell>
        </row>
        <row r="98">
          <cell r="A98">
            <v>368</v>
          </cell>
          <cell r="B98">
            <v>104</v>
          </cell>
          <cell r="C98">
            <v>313001008569</v>
          </cell>
          <cell r="D98">
            <v>1</v>
          </cell>
          <cell r="E98" t="str">
            <v>S</v>
          </cell>
          <cell r="F98" t="str">
            <v>A</v>
          </cell>
          <cell r="G98" t="str">
            <v xml:space="preserve">   SEDE EL EDUCADOR</v>
          </cell>
          <cell r="H98" t="str">
            <v>MANUEL DE LOS SANTOS CASSIANI REYES</v>
          </cell>
          <cell r="I98" t="str">
            <v>EL EDUCADOR</v>
          </cell>
          <cell r="J98" t="str">
            <v>EL EDUCADOR CRA76 A # 4B - 31</v>
          </cell>
          <cell r="K98">
            <v>6520887</v>
          </cell>
        </row>
        <row r="99">
          <cell r="A99">
            <v>924</v>
          </cell>
          <cell r="B99">
            <v>104</v>
          </cell>
          <cell r="C99">
            <v>113001800212</v>
          </cell>
          <cell r="D99">
            <v>1</v>
          </cell>
          <cell r="E99" t="str">
            <v>S</v>
          </cell>
          <cell r="F99" t="str">
            <v>A</v>
          </cell>
          <cell r="G99" t="str">
            <v>SEDE BARANOA</v>
          </cell>
          <cell r="H99" t="str">
            <v>MANUEL CASSIANI REYES</v>
          </cell>
          <cell r="I99" t="str">
            <v>BARRIO SOCORRO</v>
          </cell>
          <cell r="J99" t="str">
            <v>BARRIO SOCORRO CALLE 25 # 71-24</v>
          </cell>
        </row>
        <row r="100">
          <cell r="A100">
            <v>105</v>
          </cell>
          <cell r="B100">
            <v>105</v>
          </cell>
          <cell r="C100">
            <v>113001008284</v>
          </cell>
          <cell r="D100">
            <v>1</v>
          </cell>
          <cell r="E100" t="str">
            <v>P</v>
          </cell>
          <cell r="F100" t="str">
            <v>A</v>
          </cell>
          <cell r="G100" t="str">
            <v>I.E SAN FELIPE NERI</v>
          </cell>
          <cell r="H100" t="str">
            <v>REMBERTO NAVAS MORENO</v>
          </cell>
          <cell r="I100" t="str">
            <v>OLAYA HERRERA</v>
          </cell>
          <cell r="J100" t="str">
            <v>OLAYA HERRERA SECT RICAURTE CJ YANES KRA 57 #56-65</v>
          </cell>
          <cell r="K100">
            <v>6753212</v>
          </cell>
          <cell r="L100" t="str">
            <v>iesanfelipeneri@hotmail.es</v>
          </cell>
        </row>
        <row r="101">
          <cell r="A101">
            <v>54</v>
          </cell>
          <cell r="B101">
            <v>106</v>
          </cell>
          <cell r="C101">
            <v>113001001654</v>
          </cell>
          <cell r="D101">
            <v>1</v>
          </cell>
          <cell r="E101" t="str">
            <v>S</v>
          </cell>
          <cell r="F101" t="str">
            <v>A</v>
          </cell>
          <cell r="G101" t="str">
            <v xml:space="preserve">   SEDE REPUBLICA DEL ECUADOR</v>
          </cell>
          <cell r="H101" t="str">
            <v>REMBERTO NAVAS MORENO</v>
          </cell>
          <cell r="I101" t="str">
            <v>OLAYA HERRERA</v>
          </cell>
          <cell r="J101" t="str">
            <v>OLAYA HERRERA SECT CENTRAL #31D-60</v>
          </cell>
          <cell r="K101">
            <v>6710620</v>
          </cell>
        </row>
        <row r="102">
          <cell r="A102">
            <v>106</v>
          </cell>
          <cell r="B102">
            <v>106</v>
          </cell>
          <cell r="C102">
            <v>113001004254</v>
          </cell>
          <cell r="D102">
            <v>1</v>
          </cell>
          <cell r="E102" t="str">
            <v>P</v>
          </cell>
          <cell r="F102" t="str">
            <v>A</v>
          </cell>
          <cell r="G102" t="str">
            <v>I.E FULGENCIO LEQUERICA VELEZ</v>
          </cell>
          <cell r="H102" t="str">
            <v xml:space="preserve">CARLOS  ARTURO  SALAS  GUERRERO </v>
          </cell>
          <cell r="I102" t="str">
            <v>CHIQUINQUIRA</v>
          </cell>
          <cell r="J102" t="str">
            <v>CHIQUINQUIRA MZ 56 LOTE 1</v>
          </cell>
          <cell r="K102">
            <v>6445434</v>
          </cell>
          <cell r="L102" t="str">
            <v>i.e.fuleve@gmail.com</v>
          </cell>
        </row>
        <row r="103">
          <cell r="A103">
            <v>129</v>
          </cell>
          <cell r="B103">
            <v>106</v>
          </cell>
          <cell r="C103">
            <v>113001007113</v>
          </cell>
          <cell r="D103">
            <v>1</v>
          </cell>
          <cell r="E103" t="str">
            <v>S</v>
          </cell>
          <cell r="F103" t="str">
            <v>A</v>
          </cell>
          <cell r="G103" t="str">
            <v xml:space="preserve">   SEDE LA PUNTILLA</v>
          </cell>
          <cell r="H103" t="str">
            <v xml:space="preserve">CARLOS  ARTURO  SALAS  GUERRERO </v>
          </cell>
          <cell r="I103" t="str">
            <v>OLAYA HERRERA</v>
          </cell>
          <cell r="J103" t="str">
            <v>BOLAYA HERRERA SECT PUNTILLA CLL COLON # 62-79</v>
          </cell>
          <cell r="K103">
            <v>6527503</v>
          </cell>
        </row>
        <row r="104">
          <cell r="A104">
            <v>100</v>
          </cell>
          <cell r="B104">
            <v>107</v>
          </cell>
          <cell r="C104">
            <v>113001003789</v>
          </cell>
          <cell r="D104">
            <v>1</v>
          </cell>
          <cell r="E104" t="str">
            <v>S</v>
          </cell>
          <cell r="F104" t="str">
            <v>A</v>
          </cell>
          <cell r="G104" t="str">
            <v xml:space="preserve">   SEDE SAN PEDRO MARTIR</v>
          </cell>
          <cell r="H104" t="str">
            <v>YASMINY DEL SOCORRO GOMEZ CORONELL</v>
          </cell>
          <cell r="I104" t="str">
            <v>SAN PEDRO MARTIR</v>
          </cell>
          <cell r="J104" t="str">
            <v>SAN PEDRO MARTIR CRA # 65-5-52 CLL PPAL</v>
          </cell>
          <cell r="K104">
            <v>6520354</v>
          </cell>
        </row>
        <row r="105">
          <cell r="A105">
            <v>107</v>
          </cell>
          <cell r="B105">
            <v>107</v>
          </cell>
          <cell r="C105">
            <v>113001004289</v>
          </cell>
          <cell r="D105">
            <v>1</v>
          </cell>
          <cell r="E105" t="str">
            <v>P</v>
          </cell>
          <cell r="F105" t="str">
            <v>A</v>
          </cell>
          <cell r="G105" t="str">
            <v>I.E SAN LUCAS</v>
          </cell>
          <cell r="H105" t="str">
            <v>YASMINY DEL SOCORRO GOMEZ CORONELL</v>
          </cell>
          <cell r="I105" t="str">
            <v>EL MILAGRO</v>
          </cell>
          <cell r="J105" t="str">
            <v>CLL VALENCIA CON BOGOTA - EL MILAGRO CL 61-44</v>
          </cell>
          <cell r="K105">
            <v>6570957</v>
          </cell>
          <cell r="L105" t="str">
            <v>yasminysocorro@hotmail.com</v>
          </cell>
        </row>
        <row r="106">
          <cell r="A106">
            <v>55</v>
          </cell>
          <cell r="B106">
            <v>111</v>
          </cell>
          <cell r="C106">
            <v>113001001662</v>
          </cell>
          <cell r="D106">
            <v>1</v>
          </cell>
          <cell r="E106" t="str">
            <v>S</v>
          </cell>
          <cell r="F106" t="str">
            <v>A</v>
          </cell>
          <cell r="G106" t="str">
            <v xml:space="preserve">   SEDE PADRE PATRICIO</v>
          </cell>
          <cell r="H106" t="str">
            <v>GERMAN ELADIO GONIMA PINTO</v>
          </cell>
          <cell r="I106" t="str">
            <v>MANGA</v>
          </cell>
          <cell r="J106" t="str">
            <v>4 AV MANGA # 23 A - 28</v>
          </cell>
        </row>
        <row r="107">
          <cell r="A107">
            <v>111</v>
          </cell>
          <cell r="B107">
            <v>111</v>
          </cell>
          <cell r="C107">
            <v>113001005358</v>
          </cell>
          <cell r="D107">
            <v>1</v>
          </cell>
          <cell r="E107" t="str">
            <v>P</v>
          </cell>
          <cell r="F107" t="str">
            <v>A</v>
          </cell>
          <cell r="G107" t="str">
            <v>I.E ALBERTO E. FERNANDEZ BAENA</v>
          </cell>
          <cell r="H107" t="str">
            <v>ALBERTO RENTERIA MENA</v>
          </cell>
          <cell r="I107" t="str">
            <v>BOSQUE</v>
          </cell>
          <cell r="J107" t="str">
            <v>BOSQUE DIAG 21A # 47-97 AV BUENOS AIRES</v>
          </cell>
          <cell r="K107">
            <v>6697933</v>
          </cell>
          <cell r="L107" t="str">
            <v>alberente98@hotmail.com</v>
          </cell>
        </row>
        <row r="108">
          <cell r="A108">
            <v>26</v>
          </cell>
          <cell r="B108">
            <v>112</v>
          </cell>
          <cell r="C108">
            <v>113001000674</v>
          </cell>
          <cell r="D108">
            <v>1</v>
          </cell>
          <cell r="E108" t="str">
            <v>S</v>
          </cell>
          <cell r="F108" t="str">
            <v>A</v>
          </cell>
          <cell r="G108" t="str">
            <v xml:space="preserve">   SEDE ALFONSO ARAUJO</v>
          </cell>
          <cell r="H108" t="str">
            <v>ALFONSO CASSIANI HERRERA</v>
          </cell>
          <cell r="I108" t="str">
            <v>LO AMADOR</v>
          </cell>
          <cell r="J108" t="str">
            <v>LO AMADOR CLL BOLIVAR Y PI?ANGO # 35-50</v>
          </cell>
          <cell r="K108">
            <v>6661716</v>
          </cell>
        </row>
        <row r="109">
          <cell r="A109">
            <v>80</v>
          </cell>
          <cell r="B109">
            <v>112</v>
          </cell>
          <cell r="C109">
            <v>113001002642</v>
          </cell>
          <cell r="D109">
            <v>1</v>
          </cell>
          <cell r="E109" t="str">
            <v>S</v>
          </cell>
          <cell r="F109" t="str">
            <v>A</v>
          </cell>
          <cell r="G109" t="str">
            <v xml:space="preserve">   SEDE SAN LUIS GONZAGA</v>
          </cell>
          <cell r="H109" t="str">
            <v>ALFONSO CASSIANI HERRERA</v>
          </cell>
          <cell r="I109" t="str">
            <v>NARIÑO</v>
          </cell>
          <cell r="J109" t="str">
            <v>NARIÑO AV MARTINEZ MARTELO #38-38</v>
          </cell>
          <cell r="K109">
            <v>6561488</v>
          </cell>
        </row>
        <row r="110">
          <cell r="A110">
            <v>85</v>
          </cell>
          <cell r="B110">
            <v>112</v>
          </cell>
          <cell r="C110">
            <v>113001002863</v>
          </cell>
          <cell r="D110">
            <v>1</v>
          </cell>
          <cell r="E110" t="str">
            <v>S</v>
          </cell>
          <cell r="F110" t="str">
            <v>A</v>
          </cell>
          <cell r="G110" t="str">
            <v xml:space="preserve">   *SEDE BRIGADA CIVICA DE LO AMADOR</v>
          </cell>
          <cell r="H110" t="str">
            <v>ALFONSO CASSIANI HERRERA</v>
          </cell>
          <cell r="I110" t="str">
            <v>LO AMADOR</v>
          </cell>
          <cell r="J110" t="str">
            <v>LO AMADOR CLL REAL CRA 19 # 32-90</v>
          </cell>
          <cell r="K110">
            <v>6566754</v>
          </cell>
        </row>
        <row r="111">
          <cell r="A111">
            <v>112</v>
          </cell>
          <cell r="B111">
            <v>112</v>
          </cell>
          <cell r="C111">
            <v>113001005374</v>
          </cell>
          <cell r="D111">
            <v>1</v>
          </cell>
          <cell r="E111" t="str">
            <v>P</v>
          </cell>
          <cell r="F111" t="str">
            <v>A</v>
          </cell>
          <cell r="G111" t="str">
            <v>I.E ANTONIA SANTOS</v>
          </cell>
          <cell r="H111" t="str">
            <v>ALFONSO CASSIANI HERRERA</v>
          </cell>
          <cell r="I111" t="str">
            <v>PIE DEL CERRO</v>
          </cell>
          <cell r="J111" t="str">
            <v>PIE DE LA POPA PLAYON GRANDE CL 31 # 18B-131</v>
          </cell>
          <cell r="K111">
            <v>6745303</v>
          </cell>
          <cell r="L111" t="str">
            <v>ieantoniasantoscartagena@gmail.com</v>
          </cell>
        </row>
        <row r="112">
          <cell r="A112">
            <v>163</v>
          </cell>
          <cell r="B112">
            <v>112</v>
          </cell>
          <cell r="C112">
            <v>113001012559</v>
          </cell>
          <cell r="D112">
            <v>1</v>
          </cell>
          <cell r="E112" t="str">
            <v>S</v>
          </cell>
          <cell r="F112" t="str">
            <v>A</v>
          </cell>
          <cell r="G112" t="str">
            <v xml:space="preserve">   SEDE JUAN SALVADOR GAVIOTA</v>
          </cell>
          <cell r="H112" t="str">
            <v>MIGUEL PEREZ MARQUEZ</v>
          </cell>
          <cell r="I112" t="str">
            <v>ESPINAL</v>
          </cell>
          <cell r="J112" t="str">
            <v>AV ANTONIO AREVALO CLL REAL DEL ESPINAL #31A-34</v>
          </cell>
          <cell r="K112">
            <v>6663369</v>
          </cell>
        </row>
        <row r="113">
          <cell r="A113">
            <v>103</v>
          </cell>
          <cell r="B113">
            <v>113</v>
          </cell>
          <cell r="C113">
            <v>113001004041</v>
          </cell>
          <cell r="D113">
            <v>1</v>
          </cell>
          <cell r="E113" t="str">
            <v>S</v>
          </cell>
          <cell r="F113" t="str">
            <v>A</v>
          </cell>
          <cell r="G113" t="str">
            <v xml:space="preserve">   SEDE EDUARDO SANTOS MONTEJO</v>
          </cell>
          <cell r="H113" t="str">
            <v>MIRTA LUDOVICA NOWACKY GUTIERREZ</v>
          </cell>
          <cell r="I113" t="str">
            <v>LA ESPERANZA</v>
          </cell>
          <cell r="J113" t="str">
            <v>LA ESPERANZA C DV ST LA NAVIDAD</v>
          </cell>
          <cell r="K113">
            <v>6693690</v>
          </cell>
        </row>
        <row r="114">
          <cell r="A114">
            <v>113</v>
          </cell>
          <cell r="B114">
            <v>113</v>
          </cell>
          <cell r="C114">
            <v>113001005544</v>
          </cell>
          <cell r="D114">
            <v>1</v>
          </cell>
          <cell r="E114" t="str">
            <v>P</v>
          </cell>
          <cell r="F114" t="str">
            <v>A</v>
          </cell>
          <cell r="G114" t="str">
            <v>I.E ANTONIO NARIÑO</v>
          </cell>
          <cell r="H114" t="str">
            <v>MIRTA LUDOVICA NOWACKY GUTIERREZ</v>
          </cell>
          <cell r="I114" t="str">
            <v>LA ESPERANZA</v>
          </cell>
          <cell r="J114" t="str">
            <v>LA ESPERANZA  CALLE ALFONSO LOPEZ No. 29-35</v>
          </cell>
          <cell r="K114" t="str">
            <v>6438186-6432001</v>
          </cell>
          <cell r="L114" t="str">
            <v>ieantonionarino@hotmail.com</v>
          </cell>
        </row>
        <row r="115">
          <cell r="A115">
            <v>120</v>
          </cell>
          <cell r="B115">
            <v>120</v>
          </cell>
          <cell r="C115">
            <v>113001006711</v>
          </cell>
          <cell r="D115">
            <v>1</v>
          </cell>
          <cell r="E115" t="str">
            <v>P</v>
          </cell>
          <cell r="F115" t="str">
            <v>A</v>
          </cell>
          <cell r="G115" t="str">
            <v>I.E OMAIRA SANCHEZ GARZON</v>
          </cell>
          <cell r="H115" t="str">
            <v>PEDRO NAVARRO</v>
          </cell>
          <cell r="I115" t="str">
            <v>LA CANDELARIA</v>
          </cell>
          <cell r="J115" t="str">
            <v>CDV No. 2 LA CANDELARIA CRA 40 # 44-01</v>
          </cell>
          <cell r="K115" t="str">
            <v>6747644 - 3135819509</v>
          </cell>
          <cell r="L115" t="str">
            <v>ineosaga@hotmail.com</v>
          </cell>
        </row>
        <row r="116">
          <cell r="A116">
            <v>122</v>
          </cell>
          <cell r="B116">
            <v>122</v>
          </cell>
          <cell r="C116">
            <v>113001006800</v>
          </cell>
          <cell r="D116">
            <v>1</v>
          </cell>
          <cell r="E116" t="str">
            <v>P</v>
          </cell>
          <cell r="F116" t="str">
            <v>A</v>
          </cell>
          <cell r="G116" t="str">
            <v>I.E 20 DE JULIO</v>
          </cell>
          <cell r="H116" t="str">
            <v>JONNY JONNY LUNA GUERRERO</v>
          </cell>
          <cell r="I116" t="str">
            <v>VEINTE DE JULIO</v>
          </cell>
          <cell r="J116" t="str">
            <v>20 DE JULIO CRA 58A No 8-86</v>
          </cell>
          <cell r="K116">
            <v>6769211</v>
          </cell>
          <cell r="L116" t="str">
            <v>rectoria@ie20dejulio.edu.co</v>
          </cell>
        </row>
        <row r="117">
          <cell r="A117">
            <v>133</v>
          </cell>
          <cell r="B117">
            <v>122</v>
          </cell>
          <cell r="C117">
            <v>113001007563</v>
          </cell>
          <cell r="D117">
            <v>1</v>
          </cell>
          <cell r="E117" t="str">
            <v>S</v>
          </cell>
          <cell r="F117" t="str">
            <v>A</v>
          </cell>
          <cell r="G117" t="str">
            <v xml:space="preserve">   SEDE YIRA CASTRO</v>
          </cell>
          <cell r="H117" t="str">
            <v>JONNY JONNY LUNA GUERRERO</v>
          </cell>
          <cell r="I117" t="str">
            <v>EL LIBERTADOR</v>
          </cell>
          <cell r="J117" t="str">
            <v>EL LIBERTADOR CLL PASTOR PEREZ NO60A-34</v>
          </cell>
          <cell r="K117">
            <v>6572225</v>
          </cell>
        </row>
        <row r="118">
          <cell r="A118">
            <v>131</v>
          </cell>
          <cell r="B118">
            <v>131</v>
          </cell>
          <cell r="C118">
            <v>113001007199</v>
          </cell>
          <cell r="D118">
            <v>1</v>
          </cell>
          <cell r="E118" t="str">
            <v>P</v>
          </cell>
          <cell r="F118" t="str">
            <v>A</v>
          </cell>
          <cell r="G118" t="str">
            <v>I.E FE Y ALEGRIA LAS AMERICAS</v>
          </cell>
          <cell r="H118" t="str">
            <v>YOLIMA LUZ ESCORCIA VASQUEZ</v>
          </cell>
          <cell r="I118" t="str">
            <v>OLAYA HERRERA</v>
          </cell>
          <cell r="J118" t="str">
            <v>OLAYA HERRERA CRA 84 # 32 B 152</v>
          </cell>
          <cell r="K118">
            <v>6534090</v>
          </cell>
          <cell r="L118" t="str">
            <v>eyolimaluz@gmail.com</v>
          </cell>
        </row>
        <row r="119">
          <cell r="A119">
            <v>661</v>
          </cell>
          <cell r="B119">
            <v>131</v>
          </cell>
          <cell r="C119">
            <v>113001028935</v>
          </cell>
          <cell r="D119">
            <v>1</v>
          </cell>
          <cell r="E119" t="str">
            <v>S</v>
          </cell>
          <cell r="F119" t="str">
            <v>A</v>
          </cell>
          <cell r="G119" t="str">
            <v xml:space="preserve">   SEDE LA FRATERNITE</v>
          </cell>
          <cell r="H119" t="str">
            <v>YOLIMA LUZ ESCORCIA VASQUEZ</v>
          </cell>
          <cell r="I119" t="str">
            <v>OLAYA SECTOR LAS AMERICAS</v>
          </cell>
          <cell r="J119" t="str">
            <v>OLAYA HERRERA ST LAS AMERICAS</v>
          </cell>
        </row>
        <row r="120">
          <cell r="A120">
            <v>139</v>
          </cell>
          <cell r="B120">
            <v>139</v>
          </cell>
          <cell r="C120">
            <v>113001007857</v>
          </cell>
          <cell r="D120">
            <v>1</v>
          </cell>
          <cell r="E120" t="str">
            <v>P</v>
          </cell>
          <cell r="F120" t="str">
            <v>A</v>
          </cell>
          <cell r="G120" t="str">
            <v>I.E LA LIBERTAD</v>
          </cell>
          <cell r="H120" t="str">
            <v>EURIEL ARIZA CARREAZO</v>
          </cell>
          <cell r="I120" t="str">
            <v>EL POZON</v>
          </cell>
          <cell r="J120" t="str">
            <v>EL POZON TRANV 60 M 89 L 7 CALLEJON 6</v>
          </cell>
          <cell r="K120">
            <v>6446256</v>
          </cell>
          <cell r="L120" t="str">
            <v>i.e.libertad@hotmail.com</v>
          </cell>
        </row>
        <row r="121">
          <cell r="A121">
            <v>148</v>
          </cell>
          <cell r="B121">
            <v>148</v>
          </cell>
          <cell r="C121">
            <v>113001008268</v>
          </cell>
          <cell r="D121">
            <v>1</v>
          </cell>
          <cell r="E121" t="str">
            <v>P</v>
          </cell>
          <cell r="F121" t="str">
            <v>A</v>
          </cell>
          <cell r="G121" t="str">
            <v>I.E MARIA CANO</v>
          </cell>
          <cell r="H121" t="str">
            <v>JORGE IMBETT RODRIGUEZ</v>
          </cell>
          <cell r="I121" t="str">
            <v>MARIA CANO</v>
          </cell>
          <cell r="J121" t="str">
            <v>CL 4 B 80 B 37</v>
          </cell>
          <cell r="K121">
            <v>6714898</v>
          </cell>
          <cell r="L121" t="str">
            <v>iemariacano1@hotmail.com</v>
          </cell>
        </row>
        <row r="122">
          <cell r="A122">
            <v>149</v>
          </cell>
          <cell r="B122">
            <v>149</v>
          </cell>
          <cell r="C122">
            <v>113001008276</v>
          </cell>
          <cell r="D122">
            <v>1</v>
          </cell>
          <cell r="E122" t="str">
            <v>P</v>
          </cell>
          <cell r="F122" t="str">
            <v>A</v>
          </cell>
          <cell r="G122" t="str">
            <v>I.E PLAYAS DE ACAPULCO</v>
          </cell>
          <cell r="H122" t="str">
            <v>JORGE ACEVEDO CORREA</v>
          </cell>
          <cell r="I122" t="str">
            <v>REPUBLICA DEL LIBANO</v>
          </cell>
          <cell r="J122" t="str">
            <v>LIBANO AVE PEDRO ROMERO ESQUINA 48 C 60</v>
          </cell>
          <cell r="K122">
            <v>6747225</v>
          </cell>
          <cell r="L122" t="str">
            <v>joaco2143@hotmail.com</v>
          </cell>
        </row>
        <row r="123">
          <cell r="A123">
            <v>153</v>
          </cell>
          <cell r="B123">
            <v>153</v>
          </cell>
          <cell r="C123">
            <v>113001000259</v>
          </cell>
          <cell r="D123">
            <v>1</v>
          </cell>
          <cell r="E123" t="str">
            <v>P</v>
          </cell>
          <cell r="F123" t="str">
            <v>A</v>
          </cell>
          <cell r="G123" t="str">
            <v>I.E VALORES UNIDOS</v>
          </cell>
          <cell r="H123" t="str">
            <v>ODALIS DEL ROSARIO ROMERO VARGAS</v>
          </cell>
          <cell r="I123" t="str">
            <v>EL POZON</v>
          </cell>
          <cell r="J123" t="str">
            <v>EL POZON SEC 19 DE FEBRERO CLL LA ESPERANZA</v>
          </cell>
          <cell r="K123">
            <v>3005266137</v>
          </cell>
          <cell r="L123" t="str">
            <v>valoresunidos@hotmail.com</v>
          </cell>
        </row>
        <row r="124">
          <cell r="A124">
            <v>156</v>
          </cell>
          <cell r="B124">
            <v>156</v>
          </cell>
          <cell r="C124">
            <v>113001009281</v>
          </cell>
          <cell r="D124">
            <v>1</v>
          </cell>
          <cell r="E124" t="str">
            <v>P</v>
          </cell>
          <cell r="F124" t="str">
            <v>A</v>
          </cell>
          <cell r="G124" t="str">
            <v>I.E VILLA ESTRELLA</v>
          </cell>
          <cell r="H124" t="str">
            <v>YARIME ORTEGA TORRES</v>
          </cell>
          <cell r="I124" t="str">
            <v>VILLA ESTRELLA</v>
          </cell>
          <cell r="J124" t="str">
            <v>VILLA ESTRELLA CLL 36 # 91-15</v>
          </cell>
          <cell r="K124">
            <v>6446644</v>
          </cell>
          <cell r="L124" t="str">
            <v>yarimeortega23@hotmail.com</v>
          </cell>
        </row>
        <row r="125">
          <cell r="A125">
            <v>159</v>
          </cell>
          <cell r="B125">
            <v>159</v>
          </cell>
          <cell r="C125">
            <v>113001012427</v>
          </cell>
          <cell r="D125">
            <v>1</v>
          </cell>
          <cell r="E125" t="str">
            <v>P</v>
          </cell>
          <cell r="F125" t="str">
            <v>A</v>
          </cell>
          <cell r="G125" t="str">
            <v>I.E MANUELA VERGARA DE CURI</v>
          </cell>
          <cell r="H125" t="str">
            <v>MARIA EDILSA HOYOS DE SILGADO</v>
          </cell>
          <cell r="I125" t="str">
            <v>MANUELA VERGARA DE CURI</v>
          </cell>
          <cell r="J125" t="str">
            <v>LA GAITANA  CL PPAL MZA E LT 5</v>
          </cell>
          <cell r="K125">
            <v>6617411</v>
          </cell>
          <cell r="L125" t="str">
            <v>mariaedilsahoyos@hotmail.com</v>
          </cell>
        </row>
        <row r="126">
          <cell r="A126">
            <v>95</v>
          </cell>
          <cell r="B126">
            <v>162</v>
          </cell>
          <cell r="C126">
            <v>113001003151</v>
          </cell>
          <cell r="D126">
            <v>1</v>
          </cell>
          <cell r="E126" t="str">
            <v>S</v>
          </cell>
          <cell r="F126" t="str">
            <v>A</v>
          </cell>
          <cell r="G126" t="str">
            <v xml:space="preserve">   SEDE EMMA VILLA DE ESCALLON</v>
          </cell>
          <cell r="H126" t="str">
            <v>ALVARO HERNANDEZ CASTELLON</v>
          </cell>
          <cell r="I126" t="str">
            <v>BOSQUECITO</v>
          </cell>
          <cell r="J126" t="str">
            <v>BOSQUECITO TR 49 # 48-95</v>
          </cell>
          <cell r="K126">
            <v>6622124</v>
          </cell>
        </row>
        <row r="127">
          <cell r="A127">
            <v>162</v>
          </cell>
          <cell r="B127">
            <v>162</v>
          </cell>
          <cell r="C127">
            <v>113001012508</v>
          </cell>
          <cell r="D127">
            <v>1</v>
          </cell>
          <cell r="E127" t="str">
            <v>P</v>
          </cell>
          <cell r="F127" t="str">
            <v>A</v>
          </cell>
          <cell r="G127" t="str">
            <v>ESC. NORMAL SUPERIOR DE CARTAGENA DE INDIAS</v>
          </cell>
          <cell r="H127" t="str">
            <v>ALVARO HERNANDEZ CASTELLON</v>
          </cell>
          <cell r="I127" t="str">
            <v>NUEVO BOSQUE</v>
          </cell>
          <cell r="J127" t="str">
            <v>NUEVO BOSQUE KRA 51 #23-35</v>
          </cell>
          <cell r="K127" t="str">
            <v>6926565 6674732</v>
          </cell>
          <cell r="L127" t="str">
            <v>normalsuperiorcartagena@gmail.com</v>
          </cell>
        </row>
        <row r="128">
          <cell r="A128">
            <v>165</v>
          </cell>
          <cell r="B128">
            <v>165</v>
          </cell>
          <cell r="C128">
            <v>213001000075</v>
          </cell>
          <cell r="D128">
            <v>1</v>
          </cell>
          <cell r="E128" t="str">
            <v>P</v>
          </cell>
          <cell r="F128" t="str">
            <v>A</v>
          </cell>
          <cell r="G128" t="str">
            <v>I.E PUERTO REY</v>
          </cell>
          <cell r="H128" t="str">
            <v>PETRONA SALGADO TORRES</v>
          </cell>
          <cell r="I128" t="str">
            <v>PUERTO REY</v>
          </cell>
          <cell r="J128" t="str">
            <v>CORRE BOQUILLA VEREDADA PUERTO REY - ANILLO VIAL</v>
          </cell>
          <cell r="K128">
            <v>3168672659</v>
          </cell>
          <cell r="L128" t="str">
            <v>iepuertorey@hotmail.com</v>
          </cell>
        </row>
        <row r="129">
          <cell r="A129">
            <v>167</v>
          </cell>
          <cell r="B129">
            <v>167</v>
          </cell>
          <cell r="C129">
            <v>213001000091</v>
          </cell>
          <cell r="D129">
            <v>1</v>
          </cell>
          <cell r="E129" t="str">
            <v>P</v>
          </cell>
          <cell r="F129" t="str">
            <v>A</v>
          </cell>
          <cell r="G129" t="str">
            <v>I.E ISLA FUERTE</v>
          </cell>
          <cell r="H129" t="str">
            <v>YASMINA ESTHER PEREZ DE MATOZA</v>
          </cell>
          <cell r="I129" t="str">
            <v>ISLA FUERTE</v>
          </cell>
          <cell r="J129" t="str">
            <v>ISLA FUERTE</v>
          </cell>
          <cell r="K129">
            <v>3153932289</v>
          </cell>
          <cell r="L129" t="str">
            <v>yeperezdematoza@hotmail.com</v>
          </cell>
        </row>
        <row r="130">
          <cell r="A130">
            <v>168</v>
          </cell>
          <cell r="B130">
            <v>168</v>
          </cell>
          <cell r="C130">
            <v>213001000059</v>
          </cell>
          <cell r="D130">
            <v>1</v>
          </cell>
          <cell r="E130" t="str">
            <v>P</v>
          </cell>
          <cell r="F130" t="str">
            <v>A</v>
          </cell>
          <cell r="G130" t="str">
            <v>I.E ISLAS DEL ROSARIO</v>
          </cell>
          <cell r="H130" t="str">
            <v>JUAN GUILLERMO SINNING JIMENEZ</v>
          </cell>
          <cell r="I130" t="str">
            <v>ISLAS DEL ROSARIO</v>
          </cell>
          <cell r="J130" t="str">
            <v>ISLA GRANDE EN ISLAS DEL ROSARIO</v>
          </cell>
          <cell r="K130">
            <v>6618374</v>
          </cell>
          <cell r="L130" t="str">
            <v>ieislasdelrosario@hotmail.com</v>
          </cell>
        </row>
        <row r="131">
          <cell r="A131">
            <v>170</v>
          </cell>
          <cell r="B131">
            <v>170</v>
          </cell>
          <cell r="C131">
            <v>213001000245</v>
          </cell>
          <cell r="D131">
            <v>1</v>
          </cell>
          <cell r="E131" t="str">
            <v>P</v>
          </cell>
          <cell r="F131" t="str">
            <v>A</v>
          </cell>
          <cell r="G131" t="str">
            <v>I.E DE TIERRA BAJA</v>
          </cell>
          <cell r="H131" t="str">
            <v>RUTH CERRO TAPIA</v>
          </cell>
          <cell r="I131" t="str">
            <v>TIERRA BAJA</v>
          </cell>
          <cell r="J131" t="str">
            <v>ANI_VIAL TRONCAL DEL CARIBE_TIERRA BAJA(BOQUILLA)</v>
          </cell>
          <cell r="K131">
            <v>3165185890</v>
          </cell>
          <cell r="L131" t="str">
            <v>rgcerro@yahoo.com</v>
          </cell>
        </row>
        <row r="132">
          <cell r="A132">
            <v>173</v>
          </cell>
          <cell r="B132">
            <v>173</v>
          </cell>
          <cell r="C132">
            <v>213001001250</v>
          </cell>
          <cell r="D132">
            <v>1</v>
          </cell>
          <cell r="E132" t="str">
            <v>P</v>
          </cell>
          <cell r="F132" t="str">
            <v>A</v>
          </cell>
          <cell r="G132" t="str">
            <v>I.E DE TIERRA BOMBA</v>
          </cell>
          <cell r="H132" t="str">
            <v>AVARO MENESES  GELIS</v>
          </cell>
          <cell r="I132" t="str">
            <v>TIERRA BOMBA</v>
          </cell>
          <cell r="J132" t="str">
            <v>ISLA DE TIERRA BOMBA</v>
          </cell>
          <cell r="K132">
            <v>6454320</v>
          </cell>
          <cell r="L132" t="str">
            <v>geonec@hotmail.com</v>
          </cell>
        </row>
        <row r="133">
          <cell r="A133">
            <v>175</v>
          </cell>
          <cell r="B133">
            <v>173</v>
          </cell>
          <cell r="C133">
            <v>213001001276</v>
          </cell>
          <cell r="D133">
            <v>1</v>
          </cell>
          <cell r="E133" t="str">
            <v>S</v>
          </cell>
          <cell r="F133" t="str">
            <v>A</v>
          </cell>
          <cell r="G133" t="str">
            <v xml:space="preserve">   SEDE DE PUNTA ARENA</v>
          </cell>
          <cell r="H133" t="str">
            <v>ALVARO ENRIQUE MENESES GELIS</v>
          </cell>
          <cell r="I133" t="str">
            <v>PUNTA ARENA</v>
          </cell>
          <cell r="J133" t="str">
            <v>VEREDA PUNTA ARENAS (ISLA DE TIERRA BOMBA)</v>
          </cell>
        </row>
        <row r="134">
          <cell r="A134">
            <v>176</v>
          </cell>
          <cell r="B134">
            <v>176</v>
          </cell>
          <cell r="C134">
            <v>213001001292</v>
          </cell>
          <cell r="D134">
            <v>1</v>
          </cell>
          <cell r="E134" t="str">
            <v>P</v>
          </cell>
          <cell r="F134" t="str">
            <v>A</v>
          </cell>
          <cell r="G134" t="str">
            <v>I.E DE SANTA ANA</v>
          </cell>
          <cell r="H134" t="str">
            <v>AUGUSTO CESAR RODRIGUEZ MATURANA</v>
          </cell>
          <cell r="I134" t="str">
            <v>SANTA ANA</v>
          </cell>
          <cell r="J134" t="str">
            <v>SANTA ANA BOLIVAR ST PARAISO</v>
          </cell>
          <cell r="K134">
            <v>3014728020</v>
          </cell>
          <cell r="L134" t="str">
            <v>Info@iedesantaana.edu.co</v>
          </cell>
        </row>
        <row r="135">
          <cell r="A135">
            <v>177</v>
          </cell>
          <cell r="B135">
            <v>177</v>
          </cell>
          <cell r="C135">
            <v>213001001306</v>
          </cell>
          <cell r="D135">
            <v>1</v>
          </cell>
          <cell r="E135" t="str">
            <v>P</v>
          </cell>
          <cell r="F135" t="str">
            <v>A</v>
          </cell>
          <cell r="G135" t="str">
            <v>I.E DE PONTEZUELA</v>
          </cell>
          <cell r="H135" t="str">
            <v>ALEJANDRO GODOY ARELLANO</v>
          </cell>
          <cell r="I135" t="str">
            <v>PONTEZUELA</v>
          </cell>
          <cell r="J135" t="str">
            <v>ANILLO VIAL PONTEZUELA CL 167 MZA 070</v>
          </cell>
          <cell r="K135">
            <v>0</v>
          </cell>
          <cell r="L135" t="str">
            <v>iedepontezuela@hotmail.com</v>
          </cell>
        </row>
        <row r="136">
          <cell r="A136">
            <v>179</v>
          </cell>
          <cell r="B136">
            <v>179</v>
          </cell>
          <cell r="C136">
            <v>213001001632</v>
          </cell>
          <cell r="D136">
            <v>1</v>
          </cell>
          <cell r="E136" t="str">
            <v>P</v>
          </cell>
          <cell r="F136" t="str">
            <v>A</v>
          </cell>
          <cell r="G136" t="str">
            <v xml:space="preserve"> I.E DE LETICIA</v>
          </cell>
          <cell r="H136" t="str">
            <v>UBALDO BARRANCO ALVAREZ</v>
          </cell>
          <cell r="I136" t="str">
            <v>LETICIA</v>
          </cell>
          <cell r="J136" t="str">
            <v>LETICIA (CANAL DEL DIQUE)</v>
          </cell>
          <cell r="K136">
            <v>12345</v>
          </cell>
          <cell r="L136" t="str">
            <v>institucioneducativadeleticia@gmail.com</v>
          </cell>
        </row>
        <row r="137">
          <cell r="A137">
            <v>195</v>
          </cell>
          <cell r="B137">
            <v>179</v>
          </cell>
          <cell r="C137">
            <v>213001007550</v>
          </cell>
          <cell r="D137">
            <v>1</v>
          </cell>
          <cell r="E137" t="str">
            <v>S</v>
          </cell>
          <cell r="F137" t="str">
            <v>A</v>
          </cell>
          <cell r="G137" t="str">
            <v xml:space="preserve">   SEDE EL RECREO</v>
          </cell>
          <cell r="H137" t="str">
            <v>UBALDO BARRANCO ALVAREZ</v>
          </cell>
          <cell r="I137" t="str">
            <v>VEREDA EL RECREO</v>
          </cell>
          <cell r="J137" t="str">
            <v>VDA EL RECREO (CANAL DEL DIQUE)</v>
          </cell>
        </row>
        <row r="138">
          <cell r="A138">
            <v>180</v>
          </cell>
          <cell r="B138">
            <v>180</v>
          </cell>
          <cell r="C138">
            <v>213001001900</v>
          </cell>
          <cell r="D138">
            <v>1</v>
          </cell>
          <cell r="E138" t="str">
            <v>P</v>
          </cell>
          <cell r="F138" t="str">
            <v>A</v>
          </cell>
          <cell r="G138" t="str">
            <v>I.E DE ARARCA</v>
          </cell>
          <cell r="H138" t="str">
            <v>NILSON ALEXANDER CARRILLO PEREZ</v>
          </cell>
          <cell r="I138" t="str">
            <v>ARARCA -ISLA DE BARU</v>
          </cell>
          <cell r="J138" t="str">
            <v xml:space="preserve">CORREGIMIENTO DE ARARCA </v>
          </cell>
          <cell r="K138" t="str">
            <v>315-7243831 - 3017924107</v>
          </cell>
          <cell r="L138" t="str">
            <v>ingquinal@gmail.com</v>
          </cell>
        </row>
        <row r="139">
          <cell r="A139">
            <v>183</v>
          </cell>
          <cell r="B139">
            <v>183</v>
          </cell>
          <cell r="C139">
            <v>213001002531</v>
          </cell>
          <cell r="D139">
            <v>1</v>
          </cell>
          <cell r="E139" t="str">
            <v>P</v>
          </cell>
          <cell r="F139" t="str">
            <v>A</v>
          </cell>
          <cell r="G139" t="str">
            <v>I.E MANZANILLO DEL MAR</v>
          </cell>
          <cell r="H139" t="str">
            <v>DANIEL ANTONIO PUPO BELTRAN</v>
          </cell>
          <cell r="I139" t="str">
            <v>MANZANILLO DEL MAR</v>
          </cell>
          <cell r="J139" t="str">
            <v>VEREDA MANZANILLO DEL MAR  ANILLO VIAL (BOQUILLA)</v>
          </cell>
          <cell r="K139">
            <v>3135205938</v>
          </cell>
          <cell r="L139" t="str">
            <v>iemanzanillodelmar@gmail.com</v>
          </cell>
        </row>
        <row r="140">
          <cell r="A140">
            <v>184</v>
          </cell>
          <cell r="B140">
            <v>184</v>
          </cell>
          <cell r="C140">
            <v>213001002809</v>
          </cell>
          <cell r="D140">
            <v>1</v>
          </cell>
          <cell r="E140" t="str">
            <v>P</v>
          </cell>
          <cell r="F140" t="str">
            <v>A</v>
          </cell>
          <cell r="G140" t="str">
            <v>I.E DE BAYUNCA</v>
          </cell>
          <cell r="H140" t="str">
            <v>juAN CARLOS CASTILLO CASTILLA</v>
          </cell>
          <cell r="I140" t="str">
            <v>BAYUNCA</v>
          </cell>
          <cell r="J140" t="str">
            <v>BAYUNCA CARRET DE LA CORDIALIDAD</v>
          </cell>
          <cell r="K140">
            <v>6295411</v>
          </cell>
          <cell r="L140" t="str">
            <v>bayunca@hotmail.es</v>
          </cell>
        </row>
        <row r="141">
          <cell r="A141">
            <v>194</v>
          </cell>
          <cell r="B141">
            <v>184</v>
          </cell>
          <cell r="C141">
            <v>213001007541</v>
          </cell>
          <cell r="D141">
            <v>1</v>
          </cell>
          <cell r="E141" t="str">
            <v>S</v>
          </cell>
          <cell r="F141" t="str">
            <v>A</v>
          </cell>
          <cell r="G141" t="str">
            <v xml:space="preserve">   SEDE DIVINO NIÑO JESUS DEL ZAPATERO</v>
          </cell>
          <cell r="H141" t="str">
            <v>INIRIDA SALGADO PEREZ</v>
          </cell>
          <cell r="I141" t="str">
            <v>EL ZAPATERO</v>
          </cell>
          <cell r="J141" t="str">
            <v>VEREDA EL ZAPATERO</v>
          </cell>
        </row>
        <row r="142">
          <cell r="A142">
            <v>736</v>
          </cell>
          <cell r="B142">
            <v>184</v>
          </cell>
          <cell r="C142">
            <v>213001030233</v>
          </cell>
          <cell r="D142">
            <v>1</v>
          </cell>
          <cell r="E142" t="str">
            <v>S</v>
          </cell>
          <cell r="F142" t="str">
            <v>A</v>
          </cell>
          <cell r="G142" t="str">
            <v xml:space="preserve">   SEDE EL CEIBAL</v>
          </cell>
          <cell r="H142" t="str">
            <v>INIRIDA SALGADO PEREZ</v>
          </cell>
          <cell r="I142" t="str">
            <v>BAYUNCA</v>
          </cell>
          <cell r="J142" t="str">
            <v>BAYUNCA</v>
          </cell>
        </row>
        <row r="143">
          <cell r="A143">
            <v>737</v>
          </cell>
          <cell r="B143">
            <v>184</v>
          </cell>
          <cell r="C143">
            <v>213001030225</v>
          </cell>
          <cell r="D143">
            <v>1</v>
          </cell>
          <cell r="E143" t="str">
            <v>S</v>
          </cell>
          <cell r="F143" t="str">
            <v>A</v>
          </cell>
          <cell r="G143" t="str">
            <v xml:space="preserve">   SEDE LAS LATAS</v>
          </cell>
          <cell r="H143" t="str">
            <v>INIRIDA SALGADO PEREZ</v>
          </cell>
          <cell r="I143" t="str">
            <v>BAYUNCA</v>
          </cell>
          <cell r="J143" t="str">
            <v>BAYUNCA</v>
          </cell>
        </row>
        <row r="144">
          <cell r="A144">
            <v>886</v>
          </cell>
          <cell r="B144">
            <v>184</v>
          </cell>
          <cell r="C144">
            <v>213001002809</v>
          </cell>
          <cell r="D144">
            <v>1</v>
          </cell>
          <cell r="E144" t="str">
            <v>S</v>
          </cell>
          <cell r="F144" t="str">
            <v>A</v>
          </cell>
          <cell r="G144" t="str">
            <v xml:space="preserve">    SEDE LA GRANJA-UMATA</v>
          </cell>
          <cell r="H144" t="str">
            <v>INIRIDA SALGADO PEREZ</v>
          </cell>
        </row>
        <row r="145">
          <cell r="A145">
            <v>185</v>
          </cell>
          <cell r="B145">
            <v>185</v>
          </cell>
          <cell r="C145">
            <v>213001002949</v>
          </cell>
          <cell r="D145">
            <v>1</v>
          </cell>
          <cell r="E145" t="str">
            <v>P</v>
          </cell>
          <cell r="F145" t="str">
            <v>A</v>
          </cell>
          <cell r="G145" t="str">
            <v>I.E SAN JOSÉ DE CAÑO DEL ORO</v>
          </cell>
          <cell r="H145" t="str">
            <v>AMAURY VÁSQUEZ MADRID</v>
          </cell>
          <cell r="I145" t="str">
            <v>CAÑO DEL ORO</v>
          </cell>
          <cell r="J145" t="str">
            <v>(Bahia)Caño del Oro</v>
          </cell>
          <cell r="K145" t="str">
            <v>301-4759418</v>
          </cell>
          <cell r="L145" t="str">
            <v>iesco@iecanodeloro.edu.co</v>
          </cell>
        </row>
        <row r="146">
          <cell r="A146">
            <v>186</v>
          </cell>
          <cell r="B146">
            <v>186</v>
          </cell>
          <cell r="C146">
            <v>213001001942</v>
          </cell>
          <cell r="D146">
            <v>1</v>
          </cell>
          <cell r="E146" t="str">
            <v>P</v>
          </cell>
          <cell r="F146" t="str">
            <v>A</v>
          </cell>
          <cell r="G146" t="str">
            <v>I.E LUIS FELIPE CABRERA DE BARU</v>
          </cell>
          <cell r="H146" t="str">
            <v>MARIA ALEJANDRA CANTILLO CANTILLO</v>
          </cell>
          <cell r="I146" t="str">
            <v>ISLA BARU</v>
          </cell>
          <cell r="J146" t="str">
            <v>CALLE DEL PUERTO CON CALLE DE LA IGLESIA</v>
          </cell>
          <cell r="K146">
            <v>3506542610</v>
          </cell>
          <cell r="L146" t="str">
            <v>luisfelipecabrera@feyalegria.org.co</v>
          </cell>
        </row>
        <row r="147">
          <cell r="A147">
            <v>189</v>
          </cell>
          <cell r="B147">
            <v>189</v>
          </cell>
          <cell r="C147">
            <v>213001027020</v>
          </cell>
          <cell r="D147">
            <v>1</v>
          </cell>
          <cell r="E147" t="str">
            <v>P</v>
          </cell>
          <cell r="F147" t="str">
            <v>A</v>
          </cell>
          <cell r="G147" t="str">
            <v>I.E DOMINGO BENKOS BIOHO</v>
          </cell>
          <cell r="H147" t="str">
            <v>BENJAMIN ACEVEDO CORREA</v>
          </cell>
          <cell r="I147" t="str">
            <v>BOCACHICA</v>
          </cell>
          <cell r="J147" t="str">
            <v>BOCACHICA SECTOR LA LOMA</v>
          </cell>
          <cell r="K147" t="str">
            <v>310 - 4006730</v>
          </cell>
          <cell r="L147" t="str">
            <v>iedomingobenkos@hotmail.com</v>
          </cell>
        </row>
        <row r="148">
          <cell r="A148">
            <v>117</v>
          </cell>
          <cell r="B148">
            <v>190</v>
          </cell>
          <cell r="C148">
            <v>113001006133</v>
          </cell>
          <cell r="D148">
            <v>1</v>
          </cell>
          <cell r="E148" t="str">
            <v>S</v>
          </cell>
          <cell r="F148" t="str">
            <v>A</v>
          </cell>
          <cell r="G148" t="str">
            <v xml:space="preserve">   SEDE POLICARPA SALAVARRIETA</v>
          </cell>
          <cell r="H148" t="str">
            <v>HNA ELIZABETH CAÑATE ARAUJO</v>
          </cell>
          <cell r="I148" t="str">
            <v>POLICARPA</v>
          </cell>
          <cell r="J148" t="str">
            <v>POLICARPA SALAVARRIETA</v>
          </cell>
          <cell r="K148">
            <v>6685579</v>
          </cell>
        </row>
        <row r="149">
          <cell r="A149">
            <v>174</v>
          </cell>
          <cell r="B149">
            <v>190</v>
          </cell>
          <cell r="C149">
            <v>213001001268</v>
          </cell>
          <cell r="D149">
            <v>1</v>
          </cell>
          <cell r="E149" t="str">
            <v>S</v>
          </cell>
          <cell r="F149" t="str">
            <v>A</v>
          </cell>
          <cell r="G149" t="str">
            <v xml:space="preserve">   SEDE DE MEMBRILLAL</v>
          </cell>
          <cell r="H149" t="str">
            <v>HNA ELIZABETH CAÑATE ARAUJO</v>
          </cell>
          <cell r="I149" t="str">
            <v>MEMBRILLAL</v>
          </cell>
          <cell r="J149" t="str">
            <v>MEMBRILLAL CALLE PRINCIPAL</v>
          </cell>
          <cell r="K149">
            <v>6687411</v>
          </cell>
        </row>
        <row r="150">
          <cell r="A150">
            <v>178</v>
          </cell>
          <cell r="B150">
            <v>190</v>
          </cell>
          <cell r="C150">
            <v>213001001501</v>
          </cell>
          <cell r="D150">
            <v>1</v>
          </cell>
          <cell r="E150" t="str">
            <v>S</v>
          </cell>
          <cell r="F150" t="str">
            <v>A</v>
          </cell>
          <cell r="G150" t="str">
            <v xml:space="preserve">   SEDE HIJOS DEL AGRICULTOR</v>
          </cell>
          <cell r="H150" t="str">
            <v>HNA ELIZABETH CAÑATE ARAUJO</v>
          </cell>
          <cell r="I150" t="str">
            <v>ARROZ BARATO</v>
          </cell>
          <cell r="J150" t="str">
            <v>ARROZ BARATO</v>
          </cell>
          <cell r="K150">
            <v>6686831</v>
          </cell>
        </row>
        <row r="151">
          <cell r="A151">
            <v>188</v>
          </cell>
          <cell r="B151">
            <v>190</v>
          </cell>
          <cell r="C151">
            <v>213001004313</v>
          </cell>
          <cell r="D151">
            <v>1</v>
          </cell>
          <cell r="E151" t="str">
            <v>S</v>
          </cell>
          <cell r="F151" t="str">
            <v>A</v>
          </cell>
          <cell r="G151" t="str">
            <v xml:space="preserve">   SEDE PEDRO PASCASIO MARTINEZ</v>
          </cell>
          <cell r="H151" t="str">
            <v>HNA ELIZABETH CAÑATE ARAUJO</v>
          </cell>
          <cell r="I151" t="str">
            <v>HENEQUEN</v>
          </cell>
          <cell r="J151" t="str">
            <v>HENEQUEN</v>
          </cell>
        </row>
        <row r="152">
          <cell r="A152">
            <v>190</v>
          </cell>
          <cell r="B152">
            <v>190</v>
          </cell>
          <cell r="C152">
            <v>213001007231</v>
          </cell>
          <cell r="D152">
            <v>1</v>
          </cell>
          <cell r="E152" t="str">
            <v>P</v>
          </cell>
          <cell r="F152" t="str">
            <v>A</v>
          </cell>
          <cell r="G152" t="str">
            <v>I.E SAN FRANCISCO DE ASIS</v>
          </cell>
          <cell r="H152" t="str">
            <v>HNA ELIZABETH CAÑATE ARAUJO</v>
          </cell>
          <cell r="I152" t="str">
            <v>ARROZ BARATO</v>
          </cell>
          <cell r="J152" t="str">
            <v>KR 3 A 8 71 ARROZ BARATO SC MAMONAL</v>
          </cell>
          <cell r="K152" t="str">
            <v>NO TIENE</v>
          </cell>
          <cell r="L152" t="str">
            <v>sanfrancisco_de_asis@hotmail.es</v>
          </cell>
        </row>
        <row r="153">
          <cell r="A153">
            <v>347</v>
          </cell>
          <cell r="B153">
            <v>190</v>
          </cell>
          <cell r="C153">
            <v>313001007996</v>
          </cell>
          <cell r="D153">
            <v>1</v>
          </cell>
          <cell r="E153" t="str">
            <v>S</v>
          </cell>
          <cell r="F153" t="str">
            <v>A</v>
          </cell>
          <cell r="G153" t="str">
            <v xml:space="preserve">   *SEDE JARD. INF. LA NIÑA MARIA</v>
          </cell>
          <cell r="H153" t="str">
            <v>HNA ANA MARIA RAMOS MARTINEZ</v>
          </cell>
          <cell r="I153" t="str">
            <v>HENEQUEN</v>
          </cell>
          <cell r="J153" t="str">
            <v>HENEQUEN</v>
          </cell>
        </row>
        <row r="154">
          <cell r="A154">
            <v>191</v>
          </cell>
          <cell r="B154">
            <v>191</v>
          </cell>
          <cell r="C154">
            <v>213001007401</v>
          </cell>
          <cell r="D154">
            <v>1</v>
          </cell>
          <cell r="E154" t="str">
            <v>P</v>
          </cell>
          <cell r="F154" t="str">
            <v>A</v>
          </cell>
          <cell r="G154" t="str">
            <v>I.E SANTA CRUZ DE ISLOTE</v>
          </cell>
          <cell r="H154" t="str">
            <v>AMIN JULIO CAMARGO</v>
          </cell>
          <cell r="I154" t="str">
            <v>ARCHIPIELAGO SAN BERNARDO</v>
          </cell>
          <cell r="J154" t="str">
            <v>ARCHIPIELAGO SAN BERNARDO</v>
          </cell>
          <cell r="K154">
            <v>3165330069</v>
          </cell>
          <cell r="L154" t="str">
            <v>ieislote@hotmail.com</v>
          </cell>
        </row>
        <row r="155">
          <cell r="A155">
            <v>192</v>
          </cell>
          <cell r="B155">
            <v>192</v>
          </cell>
          <cell r="C155">
            <v>313001005225</v>
          </cell>
          <cell r="D155">
            <v>1</v>
          </cell>
          <cell r="E155" t="str">
            <v>P</v>
          </cell>
          <cell r="F155" t="str">
            <v>A</v>
          </cell>
          <cell r="G155" t="str">
            <v>I.E JOSE MARIA CORDOBA DE PASACABALLOS</v>
          </cell>
          <cell r="H155" t="str">
            <v>RICARDO TORRES TORRES</v>
          </cell>
          <cell r="I155" t="str">
            <v>PASACABALLOS</v>
          </cell>
          <cell r="J155" t="str">
            <v>PLAZA PRINCIPAL Cr 8  # 18-25</v>
          </cell>
          <cell r="K155">
            <v>3013580996</v>
          </cell>
          <cell r="L155" t="str">
            <v>iejomacopas@gmail.com</v>
          </cell>
        </row>
        <row r="156">
          <cell r="A156">
            <v>204</v>
          </cell>
          <cell r="B156">
            <v>192</v>
          </cell>
          <cell r="C156">
            <v>213001012391</v>
          </cell>
          <cell r="D156">
            <v>1</v>
          </cell>
          <cell r="E156" t="str">
            <v>S</v>
          </cell>
          <cell r="F156" t="str">
            <v>A</v>
          </cell>
          <cell r="G156" t="str">
            <v xml:space="preserve">   SEDE BAJO DEL TIGRE</v>
          </cell>
          <cell r="H156" t="str">
            <v>JUAN GUILLERMO SINNING  JIMENEZ</v>
          </cell>
          <cell r="I156" t="str">
            <v>BAJOS DEL TIGRE</v>
          </cell>
          <cell r="J156" t="str">
            <v>VEREDA BAJOS DEL TIGRE</v>
          </cell>
          <cell r="K156">
            <v>6539426</v>
          </cell>
        </row>
        <row r="157">
          <cell r="A157">
            <v>169</v>
          </cell>
          <cell r="B157">
            <v>193</v>
          </cell>
          <cell r="C157">
            <v>213001000211</v>
          </cell>
          <cell r="D157">
            <v>1</v>
          </cell>
          <cell r="E157" t="str">
            <v>S</v>
          </cell>
          <cell r="F157" t="str">
            <v>A</v>
          </cell>
          <cell r="G157" t="str">
            <v xml:space="preserve">   SEDE ARROYO GRANDE</v>
          </cell>
          <cell r="H157" t="str">
            <v>NELLYS VARGAS DOMINGUEZ</v>
          </cell>
          <cell r="I157" t="str">
            <v>ARROYO GRANDE</v>
          </cell>
          <cell r="J157" t="str">
            <v>ARROYO GRANDE</v>
          </cell>
        </row>
        <row r="158">
          <cell r="A158">
            <v>187</v>
          </cell>
          <cell r="B158">
            <v>193</v>
          </cell>
          <cell r="C158">
            <v>213001000164</v>
          </cell>
          <cell r="D158">
            <v>1</v>
          </cell>
          <cell r="E158" t="str">
            <v>S</v>
          </cell>
          <cell r="F158" t="str">
            <v>A</v>
          </cell>
          <cell r="G158" t="str">
            <v xml:space="preserve">   SEDE ANA UTRIA</v>
          </cell>
          <cell r="H158" t="str">
            <v>MAURICIO GONZALEZ LUNA</v>
          </cell>
          <cell r="I158" t="str">
            <v>LA EUROPA</v>
          </cell>
          <cell r="J158" t="str">
            <v>ARROYO GRANDE VDA LA EUROPA</v>
          </cell>
        </row>
        <row r="159">
          <cell r="A159">
            <v>193</v>
          </cell>
          <cell r="B159">
            <v>193</v>
          </cell>
          <cell r="C159">
            <v>213001007533</v>
          </cell>
          <cell r="D159">
            <v>1</v>
          </cell>
          <cell r="E159" t="str">
            <v>P</v>
          </cell>
          <cell r="F159" t="str">
            <v>A</v>
          </cell>
          <cell r="G159" t="str">
            <v>I.E NUEVA ESPERANZA ARROYO GRANDE</v>
          </cell>
          <cell r="H159" t="str">
            <v>MAURICIO GONZALEZ LUNA</v>
          </cell>
          <cell r="I159" t="str">
            <v>ARROYO GRANDE</v>
          </cell>
          <cell r="J159" t="str">
            <v>ARROYO GRANDE B BELLA VISTA</v>
          </cell>
          <cell r="K159">
            <v>3128149500</v>
          </cell>
          <cell r="L159" t="str">
            <v>ieneag@hotmail.com</v>
          </cell>
        </row>
        <row r="160">
          <cell r="A160">
            <v>147</v>
          </cell>
          <cell r="B160">
            <v>197</v>
          </cell>
          <cell r="C160">
            <v>113001008241</v>
          </cell>
          <cell r="D160">
            <v>1</v>
          </cell>
          <cell r="E160" t="str">
            <v>S</v>
          </cell>
          <cell r="F160" t="str">
            <v>A</v>
          </cell>
          <cell r="G160" t="str">
            <v xml:space="preserve">   SEDE DISTRITAL JOSE ANTONIO GALAN</v>
          </cell>
          <cell r="H160" t="str">
            <v>NELLY ZAMMATA DE OROZCO</v>
          </cell>
          <cell r="I160" t="str">
            <v>JOSE ANTONIO GALAN</v>
          </cell>
          <cell r="J160" t="str">
            <v>J ANTONIO GALAN PLAZA CESAR FLOREZ MZ 218 L-32</v>
          </cell>
          <cell r="K160">
            <v>6625746</v>
          </cell>
        </row>
        <row r="161">
          <cell r="A161">
            <v>164</v>
          </cell>
          <cell r="B161">
            <v>197</v>
          </cell>
          <cell r="C161">
            <v>113001002839</v>
          </cell>
          <cell r="D161">
            <v>1</v>
          </cell>
          <cell r="E161" t="str">
            <v>S</v>
          </cell>
          <cell r="F161" t="str">
            <v>A</v>
          </cell>
          <cell r="G161" t="str">
            <v xml:space="preserve">   SEDE NUESTRA SENORA DEL ROSARIO</v>
          </cell>
          <cell r="H161" t="str">
            <v>NELLY ZAMMATA DE OROZCO</v>
          </cell>
          <cell r="I161" t="str">
            <v>B. ESPAÑA</v>
          </cell>
          <cell r="J161" t="str">
            <v>ESPAÑA ST LAS LOMAS MC L 1</v>
          </cell>
          <cell r="K161">
            <v>6625746</v>
          </cell>
        </row>
        <row r="162">
          <cell r="A162">
            <v>197</v>
          </cell>
          <cell r="B162">
            <v>197</v>
          </cell>
          <cell r="C162">
            <v>213001007797</v>
          </cell>
          <cell r="D162">
            <v>1</v>
          </cell>
          <cell r="E162" t="str">
            <v>P</v>
          </cell>
          <cell r="F162" t="str">
            <v>A</v>
          </cell>
          <cell r="G162" t="str">
            <v>I.E SAN JUAN DE DAMASCO</v>
          </cell>
          <cell r="H162" t="str">
            <v>NELLY ZAMMATA DE OROZCO</v>
          </cell>
          <cell r="I162" t="str">
            <v>AMBERES</v>
          </cell>
          <cell r="J162" t="str">
            <v>AMBERES 1 ER CALLEJON CRA 41 # 26C-38</v>
          </cell>
          <cell r="K162" t="str">
            <v>6722863-6919191</v>
          </cell>
          <cell r="L162" t="str">
            <v>sanjuandamasco@hotmail.com</v>
          </cell>
        </row>
        <row r="163">
          <cell r="A163">
            <v>198</v>
          </cell>
          <cell r="B163">
            <v>198</v>
          </cell>
          <cell r="C163">
            <v>113001000321</v>
          </cell>
          <cell r="D163">
            <v>1</v>
          </cell>
          <cell r="E163" t="str">
            <v>P</v>
          </cell>
          <cell r="F163" t="str">
            <v>A</v>
          </cell>
          <cell r="G163" t="str">
            <v>I.E LUIS C GALAN SARMIENTO</v>
          </cell>
          <cell r="H163" t="str">
            <v>ROBINSON OROZCO QUEJADA</v>
          </cell>
          <cell r="I163" t="str">
            <v>EL POZON</v>
          </cell>
          <cell r="J163" t="str">
            <v>EL POZON ST NUEVO HORIZONTE M I L 11</v>
          </cell>
          <cell r="K163">
            <v>3183640351</v>
          </cell>
          <cell r="L163" t="str">
            <v>ieluiscarlosgalansarmiento@live.com</v>
          </cell>
        </row>
        <row r="164">
          <cell r="A164">
            <v>202</v>
          </cell>
          <cell r="B164">
            <v>202</v>
          </cell>
          <cell r="C164">
            <v>213001009048</v>
          </cell>
          <cell r="D164">
            <v>1</v>
          </cell>
          <cell r="E164" t="str">
            <v>P</v>
          </cell>
          <cell r="F164" t="str">
            <v>A</v>
          </cell>
          <cell r="G164" t="str">
            <v>I.E TECNICA DE PASACABALLOS</v>
          </cell>
          <cell r="H164" t="str">
            <v>MARGA LUZ GOMEZ VEROY</v>
          </cell>
          <cell r="I164" t="str">
            <v>PASACABALLOS</v>
          </cell>
          <cell r="J164" t="str">
            <v>PASACABALLOS - ST POSITAS, Cl LA LOMA  # 17 75.</v>
          </cell>
          <cell r="K164">
            <v>3004701196</v>
          </cell>
          <cell r="L164" t="str">
            <v>mgomez0327@gmail.com</v>
          </cell>
        </row>
        <row r="165">
          <cell r="A165">
            <v>203</v>
          </cell>
          <cell r="B165">
            <v>203</v>
          </cell>
          <cell r="C165">
            <v>213001009056</v>
          </cell>
          <cell r="D165">
            <v>1</v>
          </cell>
          <cell r="E165" t="str">
            <v>P</v>
          </cell>
          <cell r="F165" t="str">
            <v>A</v>
          </cell>
          <cell r="G165" t="str">
            <v>I.E NUESTRA SEÑORA DEL BUEN AIRE</v>
          </cell>
          <cell r="H165" t="str">
            <v>MARCO ALFONSO CHAVEZ ABDALA</v>
          </cell>
          <cell r="I165" t="str">
            <v>PASACABALLOS</v>
          </cell>
          <cell r="J165" t="str">
            <v>PASACABALLOS - ST NUEVO PORVENIR KR 62 CL 22</v>
          </cell>
          <cell r="K165">
            <v>3126441227</v>
          </cell>
          <cell r="L165" t="str">
            <v>censbapasacaballos@hotmail.com</v>
          </cell>
        </row>
        <row r="166">
          <cell r="A166">
            <v>205</v>
          </cell>
          <cell r="B166">
            <v>205</v>
          </cell>
          <cell r="C166">
            <v>313001000045</v>
          </cell>
          <cell r="D166">
            <v>2</v>
          </cell>
          <cell r="E166" t="str">
            <v>P</v>
          </cell>
          <cell r="F166" t="str">
            <v>A</v>
          </cell>
          <cell r="G166" t="str">
            <v>CORP. COL. CRISTO REY</v>
          </cell>
          <cell r="H166" t="str">
            <v>LUIS MIGUEL CANTILLO AHUMADA</v>
          </cell>
          <cell r="I166" t="str">
            <v>CRESPO</v>
          </cell>
          <cell r="J166" t="str">
            <v xml:space="preserve">CRESPO 7AV #67-35 </v>
          </cell>
          <cell r="K166">
            <v>6660342</v>
          </cell>
          <cell r="L166" t="str">
            <v>cantillo_53@hotmail.com</v>
          </cell>
        </row>
        <row r="167">
          <cell r="A167">
            <v>206</v>
          </cell>
          <cell r="B167">
            <v>206</v>
          </cell>
          <cell r="C167">
            <v>313001000100</v>
          </cell>
          <cell r="D167">
            <v>2</v>
          </cell>
          <cell r="E167" t="str">
            <v>P</v>
          </cell>
          <cell r="F167" t="str">
            <v>A</v>
          </cell>
          <cell r="G167" t="str">
            <v>COL. MILITAR FERNANDEZ BUSTAMANTE</v>
          </cell>
          <cell r="H167" t="str">
            <v>AMPARO SEVERICHE MARTINEZ</v>
          </cell>
          <cell r="I167" t="str">
            <v>MANGA</v>
          </cell>
          <cell r="J167" t="str">
            <v>MANGA 4A CLLJON # 26-95</v>
          </cell>
          <cell r="K167" t="str">
            <v>6608990-6608591</v>
          </cell>
          <cell r="L167" t="str">
            <v>colmifebu2007@hotmail.com</v>
          </cell>
        </row>
        <row r="168">
          <cell r="A168">
            <v>207</v>
          </cell>
          <cell r="B168">
            <v>207</v>
          </cell>
          <cell r="C168">
            <v>313001000142</v>
          </cell>
          <cell r="D168">
            <v>2</v>
          </cell>
          <cell r="E168" t="str">
            <v>P</v>
          </cell>
          <cell r="F168" t="str">
            <v>A</v>
          </cell>
          <cell r="G168" t="str">
            <v>INST. MADRE TERESA DE CALCUTA</v>
          </cell>
          <cell r="H168" t="str">
            <v>GUILLERMO PEÑATE ZAMORA</v>
          </cell>
          <cell r="I168" t="str">
            <v>EL EDUCADOR</v>
          </cell>
          <cell r="J168" t="str">
            <v>KR 75 4 E 75</v>
          </cell>
          <cell r="K168">
            <v>6634666</v>
          </cell>
          <cell r="L168" t="str">
            <v>institutomadreteresadecalcuta@hotmail.com</v>
          </cell>
        </row>
        <row r="169">
          <cell r="A169">
            <v>208</v>
          </cell>
          <cell r="B169">
            <v>208</v>
          </cell>
          <cell r="C169">
            <v>313001000185</v>
          </cell>
          <cell r="D169">
            <v>2</v>
          </cell>
          <cell r="E169" t="str">
            <v>P</v>
          </cell>
          <cell r="F169" t="str">
            <v>A</v>
          </cell>
          <cell r="G169" t="str">
            <v>JARD. INF.  ANGELITOS ALEGRES</v>
          </cell>
          <cell r="H169" t="str">
            <v>ROSA INES GUETO QUIROGA</v>
          </cell>
          <cell r="I169" t="str">
            <v>NUEVO BOSQUE</v>
          </cell>
          <cell r="J169" t="str">
            <v>NUEVO BOSQUE TRANSV 51 No. 29B 77</v>
          </cell>
          <cell r="K169">
            <v>6675169</v>
          </cell>
          <cell r="L169" t="str">
            <v>angelitosalegres@hotmail.com</v>
          </cell>
        </row>
        <row r="170">
          <cell r="A170">
            <v>209</v>
          </cell>
          <cell r="B170">
            <v>209</v>
          </cell>
          <cell r="C170">
            <v>313001000193</v>
          </cell>
          <cell r="D170">
            <v>2</v>
          </cell>
          <cell r="E170" t="str">
            <v>P</v>
          </cell>
          <cell r="F170" t="str">
            <v>A</v>
          </cell>
          <cell r="G170" t="str">
            <v>INST. EDUCATIVO ENCANTO DE NIÑOS</v>
          </cell>
          <cell r="H170" t="str">
            <v>MERCY CRAIG BUITRAGO</v>
          </cell>
          <cell r="I170" t="str">
            <v>NUEVO BOSQUE</v>
          </cell>
          <cell r="J170" t="str">
            <v>TRANSV 48 A # 29E 10</v>
          </cell>
          <cell r="K170">
            <v>6925205</v>
          </cell>
          <cell r="L170" t="str">
            <v>institutoencanto@hotmail.com</v>
          </cell>
        </row>
        <row r="171">
          <cell r="A171">
            <v>211</v>
          </cell>
          <cell r="B171">
            <v>211</v>
          </cell>
          <cell r="C171">
            <v>313001000215</v>
          </cell>
          <cell r="D171">
            <v>2</v>
          </cell>
          <cell r="E171" t="str">
            <v>P</v>
          </cell>
          <cell r="F171" t="str">
            <v>A</v>
          </cell>
          <cell r="G171" t="str">
            <v>GIMN. NUEVA GRANADA</v>
          </cell>
          <cell r="H171" t="str">
            <v>ASTRID DEL ROSARIO RODRIGUEZ PAUTT</v>
          </cell>
          <cell r="I171" t="str">
            <v>CRESPO</v>
          </cell>
          <cell r="J171" t="str">
            <v>CRESPO CALLE 64 # 1-17</v>
          </cell>
          <cell r="K171" t="str">
            <v>6561592 - 6436425</v>
          </cell>
          <cell r="L171" t="str">
            <v>asropa@hotmail.com</v>
          </cell>
        </row>
        <row r="172">
          <cell r="A172">
            <v>213</v>
          </cell>
          <cell r="B172">
            <v>213</v>
          </cell>
          <cell r="C172">
            <v>313001000240</v>
          </cell>
          <cell r="D172">
            <v>2</v>
          </cell>
          <cell r="E172" t="str">
            <v>P</v>
          </cell>
          <cell r="F172" t="str">
            <v>A</v>
          </cell>
          <cell r="G172" t="str">
            <v>INST. EDUC. NUEVA AMERICA</v>
          </cell>
          <cell r="H172" t="str">
            <v>YOMAIRA THERAN DIAZ</v>
          </cell>
          <cell r="I172" t="str">
            <v>NUEVO BOSQUE</v>
          </cell>
          <cell r="J172" t="str">
            <v xml:space="preserve">MZ 52 L 2 ETAPA  7 </v>
          </cell>
          <cell r="K172">
            <v>6773463</v>
          </cell>
          <cell r="L172" t="str">
            <v>nuevaamerica522@hotmail.com</v>
          </cell>
        </row>
        <row r="173">
          <cell r="A173">
            <v>214</v>
          </cell>
          <cell r="B173">
            <v>214</v>
          </cell>
          <cell r="C173">
            <v>313001000282</v>
          </cell>
          <cell r="D173">
            <v>2</v>
          </cell>
          <cell r="E173" t="str">
            <v>P</v>
          </cell>
          <cell r="F173" t="str">
            <v>A</v>
          </cell>
          <cell r="G173" t="str">
            <v>INST. SOL DE BRITANIA</v>
          </cell>
          <cell r="H173" t="str">
            <v>LUBINA MARIA TORRES MARTINEZ</v>
          </cell>
          <cell r="I173" t="str">
            <v>URB. BRITANIA</v>
          </cell>
          <cell r="J173" t="str">
            <v>URB BRITANIA M-B L-8</v>
          </cell>
          <cell r="K173">
            <v>6775955</v>
          </cell>
          <cell r="L173" t="str">
            <v>isoldebritania@hotmail.com</v>
          </cell>
        </row>
        <row r="174">
          <cell r="A174">
            <v>216</v>
          </cell>
          <cell r="B174">
            <v>216</v>
          </cell>
          <cell r="C174">
            <v>313001000495</v>
          </cell>
          <cell r="D174">
            <v>2</v>
          </cell>
          <cell r="E174" t="str">
            <v>P</v>
          </cell>
          <cell r="F174" t="str">
            <v>A</v>
          </cell>
          <cell r="G174" t="str">
            <v>COL. OCTAVIANA DEL C. VIVES C</v>
          </cell>
          <cell r="H174" t="str">
            <v>LIC. LINA ESTHER LICONA MARIMON</v>
          </cell>
          <cell r="I174" t="str">
            <v>AMBERES</v>
          </cell>
          <cell r="J174" t="str">
            <v xml:space="preserve"> CALLE 30 # 39-80</v>
          </cell>
          <cell r="K174" t="str">
            <v>6624143-6742950</v>
          </cell>
          <cell r="L174" t="str">
            <v>octaviana.vives@gmail.com</v>
          </cell>
        </row>
        <row r="175">
          <cell r="A175">
            <v>217</v>
          </cell>
          <cell r="B175">
            <v>217</v>
          </cell>
          <cell r="C175">
            <v>313001000525</v>
          </cell>
          <cell r="D175">
            <v>2</v>
          </cell>
          <cell r="E175" t="str">
            <v>P</v>
          </cell>
          <cell r="F175" t="str">
            <v>A</v>
          </cell>
          <cell r="G175" t="str">
            <v>COL. MIXTO LA POPA</v>
          </cell>
          <cell r="H175" t="str">
            <v>LEYDA JIMENEZ T.</v>
          </cell>
          <cell r="I175" t="str">
            <v>PIE DE LA POPA</v>
          </cell>
          <cell r="J175" t="str">
            <v>PIE DE LA POPA CRA 22 # 29 D 80</v>
          </cell>
          <cell r="K175" t="str">
            <v>6564722 - 6928650</v>
          </cell>
          <cell r="L175" t="str">
            <v>colegiomixtolapopa@hotmail.com</v>
          </cell>
        </row>
        <row r="176">
          <cell r="A176">
            <v>218</v>
          </cell>
          <cell r="B176">
            <v>218</v>
          </cell>
          <cell r="C176">
            <v>313001000541</v>
          </cell>
          <cell r="D176">
            <v>2</v>
          </cell>
          <cell r="E176" t="str">
            <v>P</v>
          </cell>
          <cell r="F176" t="str">
            <v>A</v>
          </cell>
          <cell r="G176" t="str">
            <v>COL. LA ANUNCIACION</v>
          </cell>
          <cell r="H176" t="str">
            <v>HNA. IRENE TRILLEROS</v>
          </cell>
          <cell r="I176" t="str">
            <v>PARAGUAY</v>
          </cell>
          <cell r="J176" t="str">
            <v>PARAGUAY AV ACUEDUCTO TRANV 45 # 26A 115</v>
          </cell>
          <cell r="K176">
            <v>6690584</v>
          </cell>
          <cell r="L176" t="str">
            <v>colegiolaanunciacion@gmail.com</v>
          </cell>
        </row>
        <row r="177">
          <cell r="A177">
            <v>219</v>
          </cell>
          <cell r="B177">
            <v>219</v>
          </cell>
          <cell r="C177">
            <v>313001000568</v>
          </cell>
          <cell r="D177">
            <v>1</v>
          </cell>
          <cell r="E177" t="str">
            <v>P</v>
          </cell>
          <cell r="F177" t="str">
            <v>A</v>
          </cell>
          <cell r="G177" t="str">
            <v>PIA SOCIEDAD SALESIANA ESC. PROFESIONALES SALESIANAS</v>
          </cell>
          <cell r="H177" t="str">
            <v>PADRE VICENTE NUÑEZ BONILLA</v>
          </cell>
          <cell r="I177" t="str">
            <v>SAN DIEGO</v>
          </cell>
          <cell r="J177" t="str">
            <v xml:space="preserve">SAN DIEGO CLL DE LAS BOVEDAS # 39 - 60 </v>
          </cell>
          <cell r="K177" t="str">
            <v>6643062-6648204</v>
          </cell>
          <cell r="L177" t="str">
            <v>direccionetdheps@gmail.com</v>
          </cell>
        </row>
        <row r="178">
          <cell r="A178">
            <v>222</v>
          </cell>
          <cell r="B178">
            <v>222</v>
          </cell>
          <cell r="C178">
            <v>313001000592</v>
          </cell>
          <cell r="D178">
            <v>2</v>
          </cell>
          <cell r="E178" t="str">
            <v>P</v>
          </cell>
          <cell r="F178" t="str">
            <v>A</v>
          </cell>
          <cell r="G178" t="str">
            <v>GIMN. LUJAN</v>
          </cell>
          <cell r="H178" t="str">
            <v>ORLINA LUJAN LOPEZ</v>
          </cell>
          <cell r="I178" t="str">
            <v>MANGA</v>
          </cell>
          <cell r="J178" t="str">
            <v xml:space="preserve">MANGA CRA 27 CALLE 29 CALLEJON SANTA FE </v>
          </cell>
          <cell r="K178">
            <v>6604288</v>
          </cell>
          <cell r="L178" t="str">
            <v>gimnasiolujancar@hotmail.com</v>
          </cell>
        </row>
        <row r="179">
          <cell r="A179">
            <v>223</v>
          </cell>
          <cell r="B179">
            <v>223</v>
          </cell>
          <cell r="C179">
            <v>313001000622</v>
          </cell>
          <cell r="D179">
            <v>2</v>
          </cell>
          <cell r="E179" t="str">
            <v>P</v>
          </cell>
          <cell r="F179" t="str">
            <v>A</v>
          </cell>
          <cell r="G179" t="str">
            <v>COL. DE LA SALLE</v>
          </cell>
          <cell r="H179" t="str">
            <v>HNO. JOHN EDER CUELLAR FANDIÑO</v>
          </cell>
          <cell r="I179" t="str">
            <v>TORICES</v>
          </cell>
          <cell r="J179" t="str">
            <v>TORICES PASEO BOLIVAR</v>
          </cell>
          <cell r="K179">
            <v>6517060</v>
          </cell>
          <cell r="L179" t="str">
            <v>informacion@colsallecartagena.edu.co</v>
          </cell>
        </row>
        <row r="180">
          <cell r="A180">
            <v>226</v>
          </cell>
          <cell r="B180">
            <v>226</v>
          </cell>
          <cell r="C180">
            <v>313001000339</v>
          </cell>
          <cell r="D180">
            <v>2</v>
          </cell>
          <cell r="E180" t="str">
            <v>P</v>
          </cell>
          <cell r="F180" t="str">
            <v>A</v>
          </cell>
          <cell r="G180" t="str">
            <v>COL. MADRE BERNARDA</v>
          </cell>
          <cell r="H180" t="str">
            <v>HELDA AYAZO GARCES</v>
          </cell>
          <cell r="I180" t="str">
            <v>LA CAROLINA</v>
          </cell>
          <cell r="J180" t="str">
            <v>URB LA CAROLINA MF L 7</v>
          </cell>
          <cell r="K180">
            <v>6817324</v>
          </cell>
          <cell r="L180" t="str">
            <v>madrebernardaschool2009@hotmail.com</v>
          </cell>
        </row>
        <row r="181">
          <cell r="A181">
            <v>227</v>
          </cell>
          <cell r="B181">
            <v>227</v>
          </cell>
          <cell r="C181">
            <v>313001000916</v>
          </cell>
          <cell r="D181">
            <v>2</v>
          </cell>
          <cell r="E181" t="str">
            <v>P</v>
          </cell>
          <cell r="F181" t="str">
            <v>A</v>
          </cell>
          <cell r="G181" t="str">
            <v>COL. DE LA ESPERANZA</v>
          </cell>
          <cell r="H181" t="str">
            <v xml:space="preserve">JORGE ALFOSO PEREZ VASQUEZ </v>
          </cell>
          <cell r="I181" t="str">
            <v>CRESPO</v>
          </cell>
          <cell r="J181" t="str">
            <v xml:space="preserve">CRESPO, CALLE 63   No. 2-04 </v>
          </cell>
          <cell r="K181">
            <v>6904444</v>
          </cell>
          <cell r="L181" t="str">
            <v>rectoriacdle@colegiolaesperanza.com</v>
          </cell>
        </row>
        <row r="182">
          <cell r="A182">
            <v>228</v>
          </cell>
          <cell r="B182">
            <v>228</v>
          </cell>
          <cell r="C182">
            <v>313001000924</v>
          </cell>
          <cell r="D182">
            <v>2</v>
          </cell>
          <cell r="E182" t="str">
            <v>P</v>
          </cell>
          <cell r="F182" t="str">
            <v>A</v>
          </cell>
          <cell r="G182" t="str">
            <v>COL. SALESIANO SAN PEDRO CLAVER</v>
          </cell>
          <cell r="H182" t="str">
            <v xml:space="preserve">P. JORGE IVÁN PÉREZ VALENCIA </v>
          </cell>
          <cell r="I182" t="str">
            <v xml:space="preserve">SAN DIEGO </v>
          </cell>
          <cell r="J182" t="str">
            <v xml:space="preserve"> PLAZOLETA DE LAS BOVEDAS </v>
          </cell>
          <cell r="K182">
            <v>6600094</v>
          </cell>
          <cell r="L182" t="str">
            <v>rectoria@salesianoscartagena.edu.co</v>
          </cell>
        </row>
        <row r="183">
          <cell r="A183">
            <v>229</v>
          </cell>
          <cell r="B183">
            <v>229</v>
          </cell>
          <cell r="C183">
            <v>313001000932</v>
          </cell>
          <cell r="D183">
            <v>2</v>
          </cell>
          <cell r="E183" t="str">
            <v>P</v>
          </cell>
          <cell r="F183" t="str">
            <v>A</v>
          </cell>
          <cell r="G183" t="str">
            <v>COL. DE LA PRESENTACION</v>
          </cell>
          <cell r="H183" t="str">
            <v>HNA ROSA AMPARO URREA H.</v>
          </cell>
          <cell r="I183" t="str">
            <v>SAN DIEGO</v>
          </cell>
          <cell r="J183" t="str">
            <v>CENTRO PLAYA DEL TEJADILLO # 5-197</v>
          </cell>
          <cell r="K183" t="str">
            <v>6644918 - 6647122</v>
          </cell>
          <cell r="L183" t="str">
            <v>comunicacionespresentacion@yahoo.com</v>
          </cell>
        </row>
        <row r="184">
          <cell r="A184">
            <v>230</v>
          </cell>
          <cell r="B184">
            <v>230</v>
          </cell>
          <cell r="C184">
            <v>313001000941</v>
          </cell>
          <cell r="D184">
            <v>2</v>
          </cell>
          <cell r="E184" t="str">
            <v>P</v>
          </cell>
          <cell r="F184" t="str">
            <v>A</v>
          </cell>
          <cell r="G184" t="str">
            <v>LIC. DEL ROSARIO MIXTO</v>
          </cell>
          <cell r="H184" t="str">
            <v>DANILSA MORON GUERRERO</v>
          </cell>
          <cell r="I184" t="str">
            <v>EL PRADO</v>
          </cell>
          <cell r="J184" t="str">
            <v>PRADO CLL 29B-#30-73 Y30-75</v>
          </cell>
          <cell r="L184" t="str">
            <v>cede.10@hotmail.com</v>
          </cell>
        </row>
        <row r="185">
          <cell r="A185">
            <v>231</v>
          </cell>
          <cell r="B185">
            <v>231</v>
          </cell>
          <cell r="C185">
            <v>313001000975</v>
          </cell>
          <cell r="D185">
            <v>2</v>
          </cell>
          <cell r="E185" t="str">
            <v>P</v>
          </cell>
          <cell r="F185" t="str">
            <v>A</v>
          </cell>
          <cell r="G185" t="str">
            <v>COL. EUCARISTICO NTRA. SRA. DEL CARMEN</v>
          </cell>
          <cell r="H185" t="str">
            <v>HNA. LOURDES MARIA PERTUZ GONZALEZ</v>
          </cell>
          <cell r="I185" t="str">
            <v>TORICES</v>
          </cell>
          <cell r="J185" t="str">
            <v>Torices Calle Bogotá No. 16-13</v>
          </cell>
          <cell r="K185" t="str">
            <v>6924949-6581385</v>
          </cell>
          <cell r="L185" t="str">
            <v>eucaristicocarmen@hotmail.com</v>
          </cell>
        </row>
        <row r="186">
          <cell r="A186">
            <v>233</v>
          </cell>
          <cell r="B186">
            <v>233</v>
          </cell>
          <cell r="C186">
            <v>313001001050</v>
          </cell>
          <cell r="D186">
            <v>2</v>
          </cell>
          <cell r="E186" t="str">
            <v>P</v>
          </cell>
          <cell r="F186" t="str">
            <v>A</v>
          </cell>
          <cell r="G186" t="str">
            <v>COL. BIFFI</v>
          </cell>
          <cell r="H186" t="str">
            <v>HNA.ALICIA RUIZ RIVERA</v>
          </cell>
          <cell r="I186" t="str">
            <v>PROVIDENCIA</v>
          </cell>
          <cell r="J186" t="str">
            <v>LA PROVIDENCIA KR 71 31 A 372</v>
          </cell>
          <cell r="K186" t="str">
            <v>6534700-6534264 EXT</v>
          </cell>
          <cell r="L186" t="str">
            <v>info@colbifficartagena.edu.co</v>
          </cell>
        </row>
        <row r="187">
          <cell r="A187">
            <v>234</v>
          </cell>
          <cell r="B187">
            <v>234</v>
          </cell>
          <cell r="C187">
            <v>313001001068</v>
          </cell>
          <cell r="D187">
            <v>2</v>
          </cell>
          <cell r="E187" t="str">
            <v>P</v>
          </cell>
          <cell r="F187" t="str">
            <v>A</v>
          </cell>
          <cell r="G187" t="str">
            <v>COL. EUCARISTICO DE SANTA TERESA</v>
          </cell>
          <cell r="H187" t="str">
            <v>HNA. RUTH FABIOLA VARGAS SANTOS</v>
          </cell>
          <cell r="I187" t="str">
            <v>MANGA</v>
          </cell>
          <cell r="J187" t="str">
            <v xml:space="preserve">Manga Calle 27 No. 24-21 </v>
          </cell>
          <cell r="K187" t="str">
            <v xml:space="preserve">6604299 - 6606060 </v>
          </cell>
          <cell r="L187" t="str">
            <v>secretaria@colegioeucaristicomanga.edu.co</v>
          </cell>
        </row>
        <row r="188">
          <cell r="A188">
            <v>235</v>
          </cell>
          <cell r="B188">
            <v>235</v>
          </cell>
          <cell r="C188">
            <v>313001001076</v>
          </cell>
          <cell r="D188">
            <v>2</v>
          </cell>
          <cell r="E188" t="str">
            <v>P</v>
          </cell>
          <cell r="F188" t="str">
            <v>A</v>
          </cell>
          <cell r="G188" t="str">
            <v>COL. NTRA. SEÑORA DE LA CANDELARIA</v>
          </cell>
          <cell r="H188" t="str">
            <v>HNA. MARTHA TEODORA BARROS LARA</v>
          </cell>
          <cell r="I188" t="str">
            <v>PIE DE LA POPA</v>
          </cell>
          <cell r="J188" t="str">
            <v xml:space="preserve">CALLE 30 # 20-26    PIE DE LA POPA </v>
          </cell>
          <cell r="K188" t="str">
            <v xml:space="preserve">6664835  -  6666662 </v>
          </cell>
          <cell r="L188" t="str">
            <v>contacto@coldecan.edu.co</v>
          </cell>
        </row>
        <row r="189">
          <cell r="A189">
            <v>239</v>
          </cell>
          <cell r="B189">
            <v>239</v>
          </cell>
          <cell r="C189">
            <v>313001001165</v>
          </cell>
          <cell r="D189">
            <v>2</v>
          </cell>
          <cell r="E189" t="str">
            <v>P</v>
          </cell>
          <cell r="F189" t="str">
            <v>A</v>
          </cell>
          <cell r="G189" t="str">
            <v>COL. EL CARMELO</v>
          </cell>
          <cell r="H189" t="str">
            <v>ALBA ESTHER MANCO LOZANO</v>
          </cell>
          <cell r="I189" t="str">
            <v>CRESPO</v>
          </cell>
          <cell r="J189" t="str">
            <v>CRESPO CLL 66 # 4 - 73</v>
          </cell>
          <cell r="K189" t="str">
            <v>6665175 - 6666393</v>
          </cell>
          <cell r="L189" t="str">
            <v>rectoriacarmelocartagena@gmail.com</v>
          </cell>
        </row>
        <row r="190">
          <cell r="A190">
            <v>240</v>
          </cell>
          <cell r="B190">
            <v>240</v>
          </cell>
          <cell r="C190">
            <v>313001001181</v>
          </cell>
          <cell r="D190">
            <v>1</v>
          </cell>
          <cell r="E190" t="str">
            <v>P</v>
          </cell>
          <cell r="F190" t="str">
            <v>A</v>
          </cell>
          <cell r="G190" t="str">
            <v>I.E NUESTRA SEÑORA DE LA CONSOLATA</v>
          </cell>
          <cell r="H190" t="str">
            <v>LEANDRA CASTELLON RIOS</v>
          </cell>
          <cell r="I190" t="str">
            <v>BLAS DE LEZO</v>
          </cell>
          <cell r="J190" t="str">
            <v>BLAS DE LEZO AVENIDA KENNEDY 26 28</v>
          </cell>
          <cell r="K190">
            <v>6813692</v>
          </cell>
          <cell r="L190" t="str">
            <v>colegiolaconsolata@hotmail.com</v>
          </cell>
        </row>
        <row r="191">
          <cell r="A191">
            <v>241</v>
          </cell>
          <cell r="B191">
            <v>241</v>
          </cell>
          <cell r="C191">
            <v>313001001190</v>
          </cell>
          <cell r="D191">
            <v>2</v>
          </cell>
          <cell r="E191" t="str">
            <v>P</v>
          </cell>
          <cell r="F191" t="str">
            <v>A</v>
          </cell>
          <cell r="G191" t="str">
            <v>COL. LATINOAMERICANO</v>
          </cell>
          <cell r="H191" t="str">
            <v>PEDRO PAREDES</v>
          </cell>
          <cell r="I191" t="str">
            <v>PARAGUAY</v>
          </cell>
          <cell r="J191" t="str">
            <v>PARAGUAY AV ACUEDUCTO # 21A-116</v>
          </cell>
          <cell r="K191">
            <v>6626111</v>
          </cell>
          <cell r="L191" t="str">
            <v>infocolam@gmail.com</v>
          </cell>
        </row>
        <row r="192">
          <cell r="A192">
            <v>242</v>
          </cell>
          <cell r="B192">
            <v>242</v>
          </cell>
          <cell r="C192">
            <v>313001001211</v>
          </cell>
          <cell r="D192">
            <v>2</v>
          </cell>
          <cell r="E192" t="str">
            <v>P</v>
          </cell>
          <cell r="F192" t="str">
            <v>A</v>
          </cell>
          <cell r="G192" t="str">
            <v>INST. CARTAGENA. DEL MAR</v>
          </cell>
          <cell r="H192" t="str">
            <v>JUAN FRANCISCO TORRES</v>
          </cell>
          <cell r="I192" t="str">
            <v>LIBANO</v>
          </cell>
          <cell r="J192" t="str">
            <v>SECT 4 VIENTOS CLL 31B # 49C-25</v>
          </cell>
          <cell r="K192" t="str">
            <v>6699590, 6699568</v>
          </cell>
          <cell r="L192" t="str">
            <v>lisceniatorresrueda@yahoo.es</v>
          </cell>
        </row>
        <row r="193">
          <cell r="A193">
            <v>245</v>
          </cell>
          <cell r="B193">
            <v>245</v>
          </cell>
          <cell r="C193">
            <v>313001002021</v>
          </cell>
          <cell r="D193">
            <v>2</v>
          </cell>
          <cell r="E193" t="str">
            <v>P</v>
          </cell>
          <cell r="F193" t="str">
            <v>A</v>
          </cell>
          <cell r="G193" t="str">
            <v>COL. FERNANDEZ BAENA</v>
          </cell>
          <cell r="H193" t="str">
            <v>MILDRED GARRIDO CASTRO</v>
          </cell>
          <cell r="I193" t="str">
            <v>BOSQUE</v>
          </cell>
          <cell r="J193" t="str">
            <v>EL BOSQUE AV BUENOS AIRES # 47-96</v>
          </cell>
          <cell r="K193">
            <v>6623104</v>
          </cell>
          <cell r="L193" t="str">
            <v>cofeba1933@hotmail.com</v>
          </cell>
        </row>
        <row r="194">
          <cell r="A194">
            <v>246</v>
          </cell>
          <cell r="B194">
            <v>246</v>
          </cell>
          <cell r="C194">
            <v>313001002234</v>
          </cell>
          <cell r="D194">
            <v>2</v>
          </cell>
          <cell r="E194" t="str">
            <v>P</v>
          </cell>
          <cell r="F194" t="str">
            <v>A</v>
          </cell>
          <cell r="G194" t="str">
            <v>CORP. COL. SAN RAFAEL</v>
          </cell>
          <cell r="H194" t="str">
            <v>ALVARO LUIS TUÑON HERAS</v>
          </cell>
          <cell r="I194" t="str">
            <v>TORICES</v>
          </cell>
          <cell r="J194" t="str">
            <v>TORICES KRA 16 # 47-56</v>
          </cell>
          <cell r="K194">
            <v>6561730</v>
          </cell>
          <cell r="L194" t="str">
            <v>colegio_sanrafaelarcangel@hotmail.com</v>
          </cell>
        </row>
        <row r="195">
          <cell r="A195">
            <v>248</v>
          </cell>
          <cell r="B195">
            <v>248</v>
          </cell>
          <cell r="C195">
            <v>313001002251</v>
          </cell>
          <cell r="D195">
            <v>1</v>
          </cell>
          <cell r="E195" t="str">
            <v>P</v>
          </cell>
          <cell r="F195" t="str">
            <v>A</v>
          </cell>
          <cell r="G195" t="str">
            <v>COL. NTRA. SRA. DE FATIMA DE LA POL NAL</v>
          </cell>
          <cell r="H195" t="str">
            <v>Tte. ROBINSON VANEGAS JULIO</v>
          </cell>
          <cell r="I195" t="str">
            <v>TERNERA</v>
          </cell>
          <cell r="J195" t="str">
            <v>TERNERA DG 31 No 85-158</v>
          </cell>
          <cell r="K195">
            <v>6531459</v>
          </cell>
          <cell r="L195" t="str">
            <v>robinson.vanegas@correo.policia.gov.co</v>
          </cell>
        </row>
        <row r="196">
          <cell r="A196">
            <v>249</v>
          </cell>
          <cell r="B196">
            <v>249</v>
          </cell>
          <cell r="C196">
            <v>313001002269</v>
          </cell>
          <cell r="D196">
            <v>1</v>
          </cell>
          <cell r="E196" t="str">
            <v>P</v>
          </cell>
          <cell r="F196" t="str">
            <v>A</v>
          </cell>
          <cell r="G196" t="str">
            <v>COL. NAVAL DE MANZANILLO</v>
          </cell>
          <cell r="H196" t="str">
            <v>ROBERTO CARLOS BENEDETTY</v>
          </cell>
          <cell r="I196" t="str">
            <v>BOSQUE</v>
          </cell>
          <cell r="J196" t="str">
            <v>BOSQUE ESCUELA NAVAL ALMIRANTE PADILLA</v>
          </cell>
          <cell r="K196">
            <v>6694152</v>
          </cell>
          <cell r="L196" t="str">
            <v>colnavbn1ma@gmail.com</v>
          </cell>
        </row>
        <row r="197">
          <cell r="A197">
            <v>250</v>
          </cell>
          <cell r="B197">
            <v>250</v>
          </cell>
          <cell r="C197">
            <v>313001002277</v>
          </cell>
          <cell r="D197">
            <v>2</v>
          </cell>
          <cell r="E197" t="str">
            <v>P</v>
          </cell>
          <cell r="F197" t="str">
            <v>A</v>
          </cell>
          <cell r="G197" t="str">
            <v>COL. MONTESSORI</v>
          </cell>
          <cell r="H197" t="str">
            <v>MARIA TERESA GARCIA R.</v>
          </cell>
          <cell r="I197" t="str">
            <v>MANGA</v>
          </cell>
          <cell r="J197" t="str">
            <v>MANGA CLLREAL # 18-101</v>
          </cell>
          <cell r="K197" t="str">
            <v>6606414 - ext 106 - 3106203025</v>
          </cell>
          <cell r="L197" t="str">
            <v>marite@montessoricartagena.edu.co</v>
          </cell>
        </row>
        <row r="198">
          <cell r="A198">
            <v>251</v>
          </cell>
          <cell r="B198">
            <v>251</v>
          </cell>
          <cell r="C198">
            <v>313001002307</v>
          </cell>
          <cell r="D198">
            <v>2</v>
          </cell>
          <cell r="E198" t="str">
            <v>P</v>
          </cell>
          <cell r="F198" t="str">
            <v>A</v>
          </cell>
          <cell r="G198" t="str">
            <v>COL. ADVENTISTA DE CARTAGENA</v>
          </cell>
          <cell r="H198" t="str">
            <v>EDWIN DIAZ</v>
          </cell>
          <cell r="I198" t="str">
            <v>ALCIBIA</v>
          </cell>
          <cell r="J198" t="str">
            <v>AV PEDRO DE HEREDIA ST ALCIBIA # 32 - 13</v>
          </cell>
          <cell r="K198">
            <v>6691813</v>
          </cell>
          <cell r="L198" t="str">
            <v>viviyedwin@hotmail.com</v>
          </cell>
        </row>
        <row r="199">
          <cell r="A199">
            <v>252</v>
          </cell>
          <cell r="B199">
            <v>252</v>
          </cell>
          <cell r="C199">
            <v>313001002340</v>
          </cell>
          <cell r="D199">
            <v>2</v>
          </cell>
          <cell r="E199" t="str">
            <v>P</v>
          </cell>
          <cell r="F199" t="str">
            <v>A</v>
          </cell>
          <cell r="G199" t="str">
            <v>INST. COLOMBO BOLIVARIANO</v>
          </cell>
          <cell r="H199" t="str">
            <v>ANDERSON CASANOVA PARDO</v>
          </cell>
          <cell r="I199" t="str">
            <v>BLAS DE LEZO</v>
          </cell>
          <cell r="J199" t="str">
            <v>CRA 66 # 30-136</v>
          </cell>
          <cell r="K199" t="str">
            <v>6632901-6632906</v>
          </cell>
          <cell r="L199" t="str">
            <v>RECTORIACOLOMBOBOLIVARIANO@GMAIL.COM</v>
          </cell>
        </row>
        <row r="200">
          <cell r="A200">
            <v>253</v>
          </cell>
          <cell r="B200">
            <v>253</v>
          </cell>
          <cell r="C200">
            <v>313001002366</v>
          </cell>
          <cell r="D200">
            <v>2</v>
          </cell>
          <cell r="E200" t="str">
            <v>P</v>
          </cell>
          <cell r="F200" t="str">
            <v>A</v>
          </cell>
          <cell r="G200" t="str">
            <v>COL. JOSE ARNOLDO MARIN</v>
          </cell>
          <cell r="H200" t="str">
            <v>JANETH DE JESUS CUENTAS</v>
          </cell>
          <cell r="I200" t="str">
            <v>SAN FERNANDO</v>
          </cell>
          <cell r="J200" t="str">
            <v>EL EDEN CRA 81A NO31-45 (CALLE DEL FIRE)</v>
          </cell>
          <cell r="K200" t="str">
            <v>6617875-6673211</v>
          </cell>
          <cell r="L200" t="str">
            <v>ampi0330@hotmail.com</v>
          </cell>
        </row>
        <row r="201">
          <cell r="A201">
            <v>254</v>
          </cell>
          <cell r="B201">
            <v>254</v>
          </cell>
          <cell r="C201">
            <v>313001002382</v>
          </cell>
          <cell r="D201">
            <v>2</v>
          </cell>
          <cell r="E201" t="str">
            <v>P</v>
          </cell>
          <cell r="F201" t="str">
            <v>A</v>
          </cell>
          <cell r="G201" t="str">
            <v>COL. CENTRAL DE CARTAGENA.</v>
          </cell>
          <cell r="H201" t="str">
            <v>ZOILA GUILLERMINA MARTELO DE ZAPATA</v>
          </cell>
          <cell r="I201" t="str">
            <v>TORICES</v>
          </cell>
          <cell r="J201" t="str">
            <v>PIE DEL CERRO AV P. DE HEREDIA CLL 32 Nº 22 A 59</v>
          </cell>
          <cell r="K201">
            <v>6906207</v>
          </cell>
          <cell r="L201" t="str">
            <v>gdez31@hotmail.com</v>
          </cell>
        </row>
        <row r="202">
          <cell r="A202">
            <v>255</v>
          </cell>
          <cell r="B202">
            <v>255</v>
          </cell>
          <cell r="C202">
            <v>313001002421</v>
          </cell>
          <cell r="D202">
            <v>1</v>
          </cell>
          <cell r="E202" t="str">
            <v>P</v>
          </cell>
          <cell r="F202" t="str">
            <v>A</v>
          </cell>
          <cell r="G202" t="str">
            <v>COL. NAVAL DE CRESPO</v>
          </cell>
          <cell r="H202" t="str">
            <v>JOSEFA PLAYONE</v>
          </cell>
          <cell r="I202" t="str">
            <v>CRESPO</v>
          </cell>
          <cell r="J202" t="str">
            <v xml:space="preserve">CRESPO CALLE 72 AVENIDA 9 </v>
          </cell>
          <cell r="K202">
            <v>356928065</v>
          </cell>
          <cell r="L202" t="str">
            <v>colnavbn1c@gmail.com</v>
          </cell>
        </row>
        <row r="203">
          <cell r="A203">
            <v>257</v>
          </cell>
          <cell r="B203">
            <v>257</v>
          </cell>
          <cell r="C203">
            <v>313001002714</v>
          </cell>
          <cell r="D203">
            <v>1</v>
          </cell>
          <cell r="E203" t="str">
            <v>P</v>
          </cell>
          <cell r="F203" t="str">
            <v>A</v>
          </cell>
          <cell r="G203" t="str">
            <v>I.E MARIA AUXILIADORA</v>
          </cell>
          <cell r="H203" t="str">
            <v>SOR BEATRIZ ELENA HOYOS ALZATE</v>
          </cell>
          <cell r="I203" t="str">
            <v>ALCIBIA</v>
          </cell>
          <cell r="J203" t="str">
            <v>AV PEDRO DE HEREDIA B ALCIBIA # 29-59</v>
          </cell>
          <cell r="K203">
            <v>3126708872</v>
          </cell>
          <cell r="L203" t="str">
            <v>mauxiteko@hotmail.com</v>
          </cell>
        </row>
        <row r="204">
          <cell r="A204">
            <v>259</v>
          </cell>
          <cell r="B204">
            <v>259</v>
          </cell>
          <cell r="C204">
            <v>313001003095</v>
          </cell>
          <cell r="D204">
            <v>2</v>
          </cell>
          <cell r="E204" t="str">
            <v>P</v>
          </cell>
          <cell r="F204" t="str">
            <v>A</v>
          </cell>
          <cell r="G204" t="str">
            <v>CIUDAD ESCOLAR COMFENALCO</v>
          </cell>
          <cell r="H204" t="str">
            <v>ZAIDA LUCÍA ACEVEDO PRADA</v>
          </cell>
          <cell r="I204" t="str">
            <v>ZARAGOCILLA</v>
          </cell>
          <cell r="J204" t="str">
            <v>ZARAGOCILLA ST EL CAIRO DIAG 30 # 50-187</v>
          </cell>
          <cell r="K204" t="str">
            <v>6723800-2412/2893</v>
          </cell>
          <cell r="L204" t="str">
            <v>zacevedo@comfenalco.com</v>
          </cell>
        </row>
        <row r="205">
          <cell r="A205">
            <v>260</v>
          </cell>
          <cell r="B205">
            <v>260</v>
          </cell>
          <cell r="C205">
            <v>313001003117</v>
          </cell>
          <cell r="D205">
            <v>2</v>
          </cell>
          <cell r="E205" t="str">
            <v>P</v>
          </cell>
          <cell r="F205" t="str">
            <v>A</v>
          </cell>
          <cell r="G205" t="str">
            <v>CORP. INST. CIRY</v>
          </cell>
          <cell r="H205" t="str">
            <v>ALCIRA BLANQUICETT VELEZ</v>
          </cell>
          <cell r="I205" t="str">
            <v>EL SOCORRO</v>
          </cell>
          <cell r="J205" t="str">
            <v>EL SOCORRO PLAN 500 B MZ 69 LT 21</v>
          </cell>
          <cell r="K205">
            <v>6616948</v>
          </cell>
          <cell r="L205" t="str">
            <v>corpo.institutociry@hotmail.com</v>
          </cell>
        </row>
        <row r="206">
          <cell r="A206">
            <v>261</v>
          </cell>
          <cell r="B206">
            <v>261</v>
          </cell>
          <cell r="C206">
            <v>313001003249</v>
          </cell>
          <cell r="D206">
            <v>2</v>
          </cell>
          <cell r="E206" t="str">
            <v>P</v>
          </cell>
          <cell r="F206" t="str">
            <v>A</v>
          </cell>
          <cell r="G206" t="str">
            <v>COL. SAN ANTONIO</v>
          </cell>
          <cell r="H206" t="str">
            <v>ANA MARIA NEGRETE SEPULVEDA</v>
          </cell>
          <cell r="I206" t="str">
            <v>OLAYA HERRERA</v>
          </cell>
          <cell r="J206" t="str">
            <v>OLAYA HERRERA CL 31D # 56-74</v>
          </cell>
          <cell r="K206">
            <v>6753091</v>
          </cell>
          <cell r="L206" t="str">
            <v>ta.liana.2000@hotmail.com</v>
          </cell>
        </row>
        <row r="207">
          <cell r="A207">
            <v>263</v>
          </cell>
          <cell r="B207">
            <v>263</v>
          </cell>
          <cell r="C207">
            <v>313001003834</v>
          </cell>
          <cell r="D207">
            <v>2</v>
          </cell>
          <cell r="E207" t="str">
            <v>P</v>
          </cell>
          <cell r="F207" t="str">
            <v>A</v>
          </cell>
          <cell r="G207" t="str">
            <v>LIC. PEDRO DE HEREDIA</v>
          </cell>
          <cell r="H207" t="str">
            <v>RUTH GONZALEZ CASTILLA</v>
          </cell>
          <cell r="I207" t="str">
            <v>SAN JOSE DE LOS CAMPANOS</v>
          </cell>
          <cell r="J207" t="str">
            <v>SAN JOSE DE LOS CAMPANOS KR 100 31 A 343</v>
          </cell>
          <cell r="K207">
            <v>6619153</v>
          </cell>
          <cell r="L207" t="str">
            <v>li.ruth@hotmail.com</v>
          </cell>
        </row>
        <row r="208">
          <cell r="A208">
            <v>264</v>
          </cell>
          <cell r="B208">
            <v>264</v>
          </cell>
          <cell r="C208">
            <v>313001003842</v>
          </cell>
          <cell r="D208">
            <v>2</v>
          </cell>
          <cell r="E208" t="str">
            <v>P</v>
          </cell>
          <cell r="F208" t="str">
            <v>A</v>
          </cell>
          <cell r="G208" t="str">
            <v>ASOC. COL. GONZALO JIMENEZ DE QUESADA</v>
          </cell>
          <cell r="H208" t="str">
            <v>LOURDES VILLADIEGO CONEO</v>
          </cell>
          <cell r="I208" t="str">
            <v>DANIEL LEMAITRE</v>
          </cell>
          <cell r="J208" t="str">
            <v>DANIEL LEMAITRE CLL 64 # 17-09</v>
          </cell>
          <cell r="K208" t="str">
            <v>6661918 - 6663813</v>
          </cell>
          <cell r="L208" t="str">
            <v>dra.lourdesvilladiego@hotmail.com</v>
          </cell>
        </row>
        <row r="209">
          <cell r="A209">
            <v>266</v>
          </cell>
          <cell r="B209">
            <v>266</v>
          </cell>
          <cell r="C209">
            <v>313001003931</v>
          </cell>
          <cell r="D209">
            <v>2</v>
          </cell>
          <cell r="E209" t="str">
            <v>P</v>
          </cell>
          <cell r="F209" t="str">
            <v>B</v>
          </cell>
          <cell r="G209" t="str">
            <v>COL. JORGE WASHINGTON</v>
          </cell>
          <cell r="H209" t="str">
            <v>NICHOLAS JOHN GLAB</v>
          </cell>
          <cell r="I209" t="str">
            <v>Zona Norte</v>
          </cell>
          <cell r="J209" t="str">
            <v>Zona Norte, Anillo Vial, Kilometro 12</v>
          </cell>
          <cell r="K209" t="str">
            <v>6930170 Ext. 30100</v>
          </cell>
          <cell r="L209" t="str">
            <v>nick.glab@cojowa.edu.co</v>
          </cell>
        </row>
        <row r="210">
          <cell r="A210">
            <v>268</v>
          </cell>
          <cell r="B210">
            <v>268</v>
          </cell>
          <cell r="C210">
            <v>313001003800</v>
          </cell>
          <cell r="D210">
            <v>2</v>
          </cell>
          <cell r="E210" t="str">
            <v>P</v>
          </cell>
          <cell r="F210" t="str">
            <v>A</v>
          </cell>
          <cell r="G210" t="str">
            <v>FUND. EDUC. LIC. SAN JOSE</v>
          </cell>
          <cell r="H210" t="str">
            <v>SIRLYS DEL CARMEN DIAZ ZAMBRANO</v>
          </cell>
          <cell r="I210" t="str">
            <v>ANDALUCIA</v>
          </cell>
          <cell r="J210" t="str">
            <v>ANDALUCIA CLL SAN JOSE # 29-04</v>
          </cell>
          <cell r="K210">
            <v>6621839</v>
          </cell>
          <cell r="L210" t="str">
            <v>jgdz2000@yahoo.es</v>
          </cell>
        </row>
        <row r="211">
          <cell r="A211">
            <v>14</v>
          </cell>
          <cell r="B211">
            <v>270</v>
          </cell>
          <cell r="C211">
            <v>113001000194</v>
          </cell>
          <cell r="D211">
            <v>1</v>
          </cell>
          <cell r="E211" t="str">
            <v>S</v>
          </cell>
          <cell r="F211" t="str">
            <v>A</v>
          </cell>
          <cell r="G211" t="str">
            <v xml:space="preserve">   SEDE LA MAGDALENA</v>
          </cell>
          <cell r="H211" t="str">
            <v>EZEQUIEL ANTONIO FERNANDEZ CASTILLA</v>
          </cell>
          <cell r="I211" t="str">
            <v>OLAYA HERRERA</v>
          </cell>
          <cell r="J211" t="str">
            <v>OLAYA HERRERA ST LA MAGDALENA</v>
          </cell>
          <cell r="K211">
            <v>6528514</v>
          </cell>
        </row>
        <row r="212">
          <cell r="A212">
            <v>23</v>
          </cell>
          <cell r="B212">
            <v>270</v>
          </cell>
          <cell r="C212">
            <v>113001000364</v>
          </cell>
          <cell r="D212">
            <v>1</v>
          </cell>
          <cell r="E212" t="str">
            <v>S</v>
          </cell>
          <cell r="F212" t="str">
            <v>A</v>
          </cell>
          <cell r="G212" t="str">
            <v xml:space="preserve">   SEDE DIEZ DE MAYO</v>
          </cell>
          <cell r="H212" t="str">
            <v>EZEQUIEL ANTONIO FERNANDEZ CASTILLA</v>
          </cell>
          <cell r="I212" t="str">
            <v>OLAYA HERRERA</v>
          </cell>
          <cell r="J212" t="str">
            <v>OLAYA HERRERA SEC EL PORVENIR CLL JORGE E GA</v>
          </cell>
        </row>
        <row r="213">
          <cell r="A213">
            <v>96</v>
          </cell>
          <cell r="B213">
            <v>270</v>
          </cell>
          <cell r="C213">
            <v>113001003223</v>
          </cell>
          <cell r="D213">
            <v>1</v>
          </cell>
          <cell r="E213" t="str">
            <v>S</v>
          </cell>
          <cell r="F213" t="str">
            <v>A</v>
          </cell>
          <cell r="G213" t="str">
            <v xml:space="preserve">   SEDE SAN JOSE OBRERO</v>
          </cell>
          <cell r="H213" t="str">
            <v>EZEQUIEL ANTONIO FERNANDEZ CASTILLA</v>
          </cell>
          <cell r="I213" t="str">
            <v>OLAYA HERRERA</v>
          </cell>
          <cell r="J213" t="str">
            <v>OLAYA HRA SECT SAN JOSE CRA PPAL TV32B N?71-06</v>
          </cell>
        </row>
        <row r="214">
          <cell r="A214">
            <v>270</v>
          </cell>
          <cell r="B214">
            <v>270</v>
          </cell>
          <cell r="C214">
            <v>313001004750</v>
          </cell>
          <cell r="D214">
            <v>1</v>
          </cell>
          <cell r="E214" t="str">
            <v>P</v>
          </cell>
          <cell r="F214" t="str">
            <v>A</v>
          </cell>
          <cell r="G214" t="str">
            <v>I.E MADRE GABRIELA DE SAN MARTIN</v>
          </cell>
          <cell r="H214" t="str">
            <v>EZEQUIEL ANTONIO FERNANDEZ CASTILLA</v>
          </cell>
          <cell r="I214" t="str">
            <v>NUEVO PORVENIR</v>
          </cell>
          <cell r="J214" t="str">
            <v>B. OLAYA HRA SEC NVO PORVENIR CLL LAS CARRETAS</v>
          </cell>
          <cell r="K214">
            <v>6533366</v>
          </cell>
          <cell r="L214" t="str">
            <v>zqlfernandez@yahoo.com</v>
          </cell>
        </row>
        <row r="215">
          <cell r="A215">
            <v>271</v>
          </cell>
          <cell r="B215">
            <v>271</v>
          </cell>
          <cell r="C215">
            <v>313001004768</v>
          </cell>
          <cell r="D215">
            <v>2</v>
          </cell>
          <cell r="E215" t="str">
            <v>P</v>
          </cell>
          <cell r="F215" t="str">
            <v>B</v>
          </cell>
          <cell r="G215" t="str">
            <v>COL. BRITANICO DE CARTAGENA S.A.S</v>
          </cell>
          <cell r="H215" t="str">
            <v>CAROLINA CHARRY REYES</v>
          </cell>
          <cell r="I215" t="str">
            <v>BAYUNCA</v>
          </cell>
          <cell r="J215" t="str">
            <v xml:space="preserve">ANILLO VIAL KM 12 </v>
          </cell>
          <cell r="K215">
            <v>6930983</v>
          </cell>
          <cell r="L215" t="str">
            <v>ccharry@colbritanico.edu.co</v>
          </cell>
        </row>
        <row r="216">
          <cell r="A216">
            <v>274</v>
          </cell>
          <cell r="B216">
            <v>274</v>
          </cell>
          <cell r="C216">
            <v>313001004857</v>
          </cell>
          <cell r="D216">
            <v>2</v>
          </cell>
          <cell r="E216" t="str">
            <v>P</v>
          </cell>
          <cell r="F216" t="str">
            <v>A</v>
          </cell>
          <cell r="G216" t="str">
            <v>ASOCIACION ESCUELA EL SALVADOR</v>
          </cell>
          <cell r="H216" t="str">
            <v>WALTER ANTONIO ANICHIARICO SANCHEZ</v>
          </cell>
          <cell r="I216" t="str">
            <v>BLAS DE LEZO</v>
          </cell>
          <cell r="J216" t="str">
            <v>AV KENNEDY 68 64</v>
          </cell>
          <cell r="K216">
            <v>6928003</v>
          </cell>
          <cell r="L216" t="str">
            <v>administrador@ieelsalvador.org</v>
          </cell>
        </row>
        <row r="217">
          <cell r="A217">
            <v>276</v>
          </cell>
          <cell r="B217">
            <v>276</v>
          </cell>
          <cell r="C217">
            <v>313001005098</v>
          </cell>
          <cell r="D217">
            <v>2</v>
          </cell>
          <cell r="E217" t="str">
            <v>P</v>
          </cell>
          <cell r="F217" t="str">
            <v>A</v>
          </cell>
          <cell r="G217" t="str">
            <v>COL. TRINITARIO</v>
          </cell>
          <cell r="H217" t="str">
            <v>FLOR DELIS GIRALDO GIRALDO</v>
          </cell>
          <cell r="I217" t="str">
            <v>SAN FERNANDO</v>
          </cell>
          <cell r="J217" t="str">
            <v>CL LA BOMBA KR 82 22 124</v>
          </cell>
          <cell r="K217" t="str">
            <v>6539572-6907272</v>
          </cell>
          <cell r="L217" t="str">
            <v>colegiotriniti@hotmail.com</v>
          </cell>
        </row>
        <row r="218">
          <cell r="A218">
            <v>278</v>
          </cell>
          <cell r="B218">
            <v>278</v>
          </cell>
          <cell r="C218">
            <v>313001005136</v>
          </cell>
          <cell r="D218">
            <v>2</v>
          </cell>
          <cell r="E218" t="str">
            <v>P</v>
          </cell>
          <cell r="F218" t="str">
            <v>A</v>
          </cell>
          <cell r="G218" t="str">
            <v>COL. ANTARES DE CARTAGENA (JAR.INF DISNEYL.)</v>
          </cell>
          <cell r="H218" t="str">
            <v>VANESSA CARVAJALINO BARROS</v>
          </cell>
          <cell r="I218" t="str">
            <v>MANGA</v>
          </cell>
          <cell r="J218" t="str">
            <v>CALLE REAL # 18-58</v>
          </cell>
          <cell r="K218">
            <v>6932211</v>
          </cell>
          <cell r="L218" t="str">
            <v>rectoriactg@gmail.com</v>
          </cell>
        </row>
        <row r="219">
          <cell r="A219">
            <v>283</v>
          </cell>
          <cell r="B219">
            <v>283</v>
          </cell>
          <cell r="C219">
            <v>313001005276</v>
          </cell>
          <cell r="D219">
            <v>2</v>
          </cell>
          <cell r="E219" t="str">
            <v>P</v>
          </cell>
          <cell r="F219" t="str">
            <v>A</v>
          </cell>
          <cell r="G219" t="str">
            <v>I.E COMFAMILIAR</v>
          </cell>
          <cell r="H219" t="str">
            <v>JOHAN POMARES COHEN</v>
          </cell>
          <cell r="I219" t="str">
            <v>SAN JOSE DE LOS CAMPANOS</v>
          </cell>
          <cell r="J219" t="str">
            <v>KR 103 35 151</v>
          </cell>
          <cell r="K219">
            <v>6539213</v>
          </cell>
          <cell r="L219" t="str">
            <v>rectorie@comfamiliar.org.co</v>
          </cell>
        </row>
        <row r="220">
          <cell r="A220">
            <v>284</v>
          </cell>
          <cell r="B220">
            <v>284</v>
          </cell>
          <cell r="C220">
            <v>313001005284</v>
          </cell>
          <cell r="D220">
            <v>2</v>
          </cell>
          <cell r="E220" t="str">
            <v>P</v>
          </cell>
          <cell r="F220" t="str">
            <v>A</v>
          </cell>
          <cell r="G220" t="str">
            <v>COL. SANTA LUCIA</v>
          </cell>
          <cell r="H220" t="str">
            <v>TILCIA GONZALEZ</v>
          </cell>
          <cell r="I220" t="str">
            <v>REPUBLICA DE CHILE</v>
          </cell>
          <cell r="J220" t="str">
            <v>REPUBLICA DE CHILE MANZ 27 L 9 10 Y 11</v>
          </cell>
          <cell r="K220">
            <v>6467015</v>
          </cell>
          <cell r="L220" t="str">
            <v>cosanlu09@hotmail.com</v>
          </cell>
        </row>
        <row r="221">
          <cell r="A221">
            <v>285</v>
          </cell>
          <cell r="B221">
            <v>285</v>
          </cell>
          <cell r="C221">
            <v>313001005331</v>
          </cell>
          <cell r="D221">
            <v>1</v>
          </cell>
          <cell r="E221" t="str">
            <v>P</v>
          </cell>
          <cell r="F221" t="str">
            <v>A</v>
          </cell>
          <cell r="G221" t="str">
            <v>COL. NAVAL DEL SOCORRO</v>
          </cell>
          <cell r="H221" t="str">
            <v>ELENIS ALVAREZ PEREZ</v>
          </cell>
          <cell r="I221" t="str">
            <v>EL SOCORRO</v>
          </cell>
          <cell r="J221" t="str">
            <v>MZ A LT 1</v>
          </cell>
          <cell r="L221" t="str">
            <v>colnavbn1so@gmail.com</v>
          </cell>
        </row>
        <row r="222">
          <cell r="A222">
            <v>286</v>
          </cell>
          <cell r="B222">
            <v>286</v>
          </cell>
          <cell r="C222">
            <v>313001005411</v>
          </cell>
          <cell r="D222">
            <v>2</v>
          </cell>
          <cell r="E222" t="str">
            <v>P</v>
          </cell>
          <cell r="F222" t="str">
            <v>A</v>
          </cell>
          <cell r="G222" t="str">
            <v>COL. FERNANDEZ GUTIERREZ DE PIÑERES</v>
          </cell>
          <cell r="H222" t="str">
            <v>RICARDO JUAN LEOTTAU DÍAZ</v>
          </cell>
          <cell r="I222" t="str">
            <v>MANGA</v>
          </cell>
          <cell r="J222" t="str">
            <v>Manga, 4ª Avenida No. 24-63</v>
          </cell>
          <cell r="K222">
            <v>6792035</v>
          </cell>
          <cell r="L222" t="str">
            <v>miguelfergu@hotmail.com</v>
          </cell>
        </row>
        <row r="223">
          <cell r="A223">
            <v>287</v>
          </cell>
          <cell r="B223">
            <v>287</v>
          </cell>
          <cell r="C223">
            <v>313001005551</v>
          </cell>
          <cell r="D223">
            <v>2</v>
          </cell>
          <cell r="E223" t="str">
            <v>P</v>
          </cell>
          <cell r="F223" t="str">
            <v>A</v>
          </cell>
          <cell r="G223" t="str">
            <v>COL. REAL CARTAGENA.</v>
          </cell>
          <cell r="H223" t="str">
            <v>MILDRED VIAÑA JULIAO</v>
          </cell>
          <cell r="I223" t="str">
            <v>ARMENIA</v>
          </cell>
          <cell r="J223" t="str">
            <v>AV PEDRO DE HEREDIA ST ARMENIA # 48-94</v>
          </cell>
          <cell r="K223">
            <v>6625584</v>
          </cell>
          <cell r="L223" t="str">
            <v>colegiorealcartagena@gmail.com</v>
          </cell>
        </row>
        <row r="224">
          <cell r="A224">
            <v>289</v>
          </cell>
          <cell r="B224">
            <v>289</v>
          </cell>
          <cell r="C224">
            <v>313001005594</v>
          </cell>
          <cell r="D224">
            <v>2</v>
          </cell>
          <cell r="E224" t="str">
            <v>P</v>
          </cell>
          <cell r="F224" t="str">
            <v>A</v>
          </cell>
          <cell r="G224" t="str">
            <v>CORP. INST. CARRUSEL</v>
          </cell>
          <cell r="H224" t="str">
            <v>GLORIA ARTEAGA PICO</v>
          </cell>
          <cell r="I224" t="str">
            <v>LOS ANGELES</v>
          </cell>
          <cell r="J224" t="str">
            <v>LOS ANGELES CLL 30A # 62-09</v>
          </cell>
          <cell r="K224" t="str">
            <v>3155354116--6453648</v>
          </cell>
          <cell r="L224" t="str">
            <v>instcarrusel@hotmail.com</v>
          </cell>
        </row>
        <row r="225">
          <cell r="A225">
            <v>290</v>
          </cell>
          <cell r="B225">
            <v>290</v>
          </cell>
          <cell r="C225">
            <v>313001005632</v>
          </cell>
          <cell r="D225">
            <v>2</v>
          </cell>
          <cell r="E225" t="str">
            <v>P</v>
          </cell>
          <cell r="F225" t="str">
            <v>A</v>
          </cell>
          <cell r="G225" t="str">
            <v>INST. DE EDUC. INTEGRAL I.D.I</v>
          </cell>
          <cell r="H225" t="str">
            <v>ALEXANDRA BELLO GUERRERO</v>
          </cell>
          <cell r="I225" t="str">
            <v>BELLAVISTA</v>
          </cell>
          <cell r="J225" t="str">
            <v xml:space="preserve"> KRA 7A No 58 - 31</v>
          </cell>
          <cell r="K225">
            <v>6670510</v>
          </cell>
          <cell r="L225" t="str">
            <v>institutoidi1020@yahoo.es</v>
          </cell>
        </row>
        <row r="226">
          <cell r="A226">
            <v>293</v>
          </cell>
          <cell r="B226">
            <v>293</v>
          </cell>
          <cell r="C226">
            <v>313001005705</v>
          </cell>
          <cell r="D226">
            <v>2</v>
          </cell>
          <cell r="E226" t="str">
            <v>P</v>
          </cell>
          <cell r="F226" t="str">
            <v>A</v>
          </cell>
          <cell r="G226" t="str">
            <v>CORP. EDUC. COL. INTERNACIONAL CARTAGENA</v>
          </cell>
          <cell r="H226" t="str">
            <v>ELVIRA MARTINEZ MARRUGO</v>
          </cell>
          <cell r="I226" t="str">
            <v>ANILLO VIAL</v>
          </cell>
          <cell r="J226" t="str">
            <v>ANILLO VIAL KM 14 VIA PONTEZUELA</v>
          </cell>
          <cell r="K226">
            <v>6606086</v>
          </cell>
          <cell r="L226" t="str">
            <v>recepcion@cartagenainternationalschool.edu.co</v>
          </cell>
        </row>
        <row r="227">
          <cell r="A227">
            <v>294</v>
          </cell>
          <cell r="B227">
            <v>294</v>
          </cell>
          <cell r="C227">
            <v>313001005748</v>
          </cell>
          <cell r="D227">
            <v>2</v>
          </cell>
          <cell r="E227" t="str">
            <v>P</v>
          </cell>
          <cell r="F227" t="str">
            <v>B</v>
          </cell>
          <cell r="G227" t="str">
            <v>GIMN. ALTAIR DE CARTAGENA</v>
          </cell>
          <cell r="H227" t="str">
            <v>AMET DE JESUS ORDOSGOITIA CABALLERO</v>
          </cell>
          <cell r="I227" t="str">
            <v>ANILLO VIAL</v>
          </cell>
          <cell r="J227" t="str">
            <v>ANILLO VIAL K14 - MANGA AV JIMENEZ 4  # 20-75</v>
          </cell>
          <cell r="K227">
            <v>6930162</v>
          </cell>
          <cell r="L227" t="str">
            <v>rectoria@gimnasioaltair.edu.co</v>
          </cell>
        </row>
        <row r="228">
          <cell r="A228">
            <v>295</v>
          </cell>
          <cell r="B228">
            <v>295</v>
          </cell>
          <cell r="C228">
            <v>313001005781</v>
          </cell>
          <cell r="D228">
            <v>2</v>
          </cell>
          <cell r="E228" t="str">
            <v>P</v>
          </cell>
          <cell r="F228" t="str">
            <v>A</v>
          </cell>
          <cell r="G228" t="str">
            <v>INST. PILATUNAS</v>
          </cell>
          <cell r="H228" t="str">
            <v>JACKELINE ESQUIVIA G.</v>
          </cell>
          <cell r="I228" t="str">
            <v>CRESPO</v>
          </cell>
          <cell r="J228" t="str">
            <v>CRESPO CLL 71 # 2-27</v>
          </cell>
          <cell r="K228">
            <v>6660646</v>
          </cell>
          <cell r="L228" t="str">
            <v>jackelineesquivia@yahoo.com</v>
          </cell>
        </row>
        <row r="229">
          <cell r="A229">
            <v>296</v>
          </cell>
          <cell r="B229">
            <v>296</v>
          </cell>
          <cell r="C229">
            <v>313001005799</v>
          </cell>
          <cell r="D229">
            <v>2</v>
          </cell>
          <cell r="E229" t="str">
            <v>P</v>
          </cell>
          <cell r="F229" t="str">
            <v>A</v>
          </cell>
          <cell r="G229" t="str">
            <v>INST. NOVA DE CARTAGENA (ANT JARD PULGARCITO)</v>
          </cell>
          <cell r="H229" t="str">
            <v>ZOILA MARTELO DE ZAPATA</v>
          </cell>
          <cell r="I229" t="str">
            <v>VEINTE DE JULIO</v>
          </cell>
          <cell r="J229" t="str">
            <v>20 DE JULIO KRA 57 A M 1 L5B</v>
          </cell>
          <cell r="K229">
            <v>6670406</v>
          </cell>
          <cell r="L229" t="str">
            <v>glenirj@hotmail.com</v>
          </cell>
        </row>
        <row r="230">
          <cell r="A230">
            <v>298</v>
          </cell>
          <cell r="B230">
            <v>298</v>
          </cell>
          <cell r="C230">
            <v>313001005845</v>
          </cell>
          <cell r="D230">
            <v>2</v>
          </cell>
          <cell r="E230" t="str">
            <v>P</v>
          </cell>
          <cell r="F230" t="str">
            <v>A</v>
          </cell>
          <cell r="G230" t="str">
            <v>COL. EL PILAR DEL SABER</v>
          </cell>
          <cell r="H230" t="str">
            <v>SORAYA ABUCHAR CURI</v>
          </cell>
          <cell r="I230" t="str">
            <v>LA CONCEPCION</v>
          </cell>
          <cell r="J230" t="str">
            <v>LA CONCEPCION CL 1 1 A 41</v>
          </cell>
          <cell r="K230" t="str">
            <v>6816460 - 6817077</v>
          </cell>
          <cell r="L230" t="str">
            <v>elpilardelsaber@gmail.com</v>
          </cell>
        </row>
        <row r="231">
          <cell r="A231">
            <v>299</v>
          </cell>
          <cell r="B231">
            <v>299</v>
          </cell>
          <cell r="C231">
            <v>313001005985</v>
          </cell>
          <cell r="D231">
            <v>2</v>
          </cell>
          <cell r="E231" t="str">
            <v>P</v>
          </cell>
          <cell r="F231" t="str">
            <v>A</v>
          </cell>
          <cell r="G231" t="str">
            <v>CORP. EDUC. LOS ANGELES (GUAR.JARD. INF. BAMBI)</v>
          </cell>
          <cell r="H231" t="str">
            <v>BETTY GUERRA OVIEDO</v>
          </cell>
          <cell r="I231" t="str">
            <v>LOS ANGELES</v>
          </cell>
          <cell r="J231" t="str">
            <v>URB LOS ANGELES CLL 30 # 62-83</v>
          </cell>
          <cell r="K231" t="str">
            <v>6610972-6531345</v>
          </cell>
          <cell r="L231" t="str">
            <v>bettygo138@hotmail.com</v>
          </cell>
        </row>
        <row r="232">
          <cell r="A232">
            <v>300</v>
          </cell>
          <cell r="B232">
            <v>300</v>
          </cell>
          <cell r="C232">
            <v>313001006086</v>
          </cell>
          <cell r="D232">
            <v>2</v>
          </cell>
          <cell r="E232" t="str">
            <v>P</v>
          </cell>
          <cell r="F232" t="str">
            <v>A</v>
          </cell>
          <cell r="G232" t="str">
            <v>COL. GABRIEL GARCIA MARQUEZ</v>
          </cell>
          <cell r="H232" t="str">
            <v>SAHAMIRNA DELANOIS RINGER</v>
          </cell>
          <cell r="I232" t="str">
            <v>LA MARIA</v>
          </cell>
          <cell r="J232" t="str">
            <v>LA MARIA CLL 48 # 30-25</v>
          </cell>
          <cell r="K232">
            <v>6741430</v>
          </cell>
          <cell r="L232" t="str">
            <v>colgamar@yahoo.com</v>
          </cell>
        </row>
        <row r="233">
          <cell r="A233">
            <v>302</v>
          </cell>
          <cell r="B233">
            <v>302</v>
          </cell>
          <cell r="C233">
            <v>313001006159</v>
          </cell>
          <cell r="D233">
            <v>2</v>
          </cell>
          <cell r="E233" t="str">
            <v>P</v>
          </cell>
          <cell r="F233" t="str">
            <v>A</v>
          </cell>
          <cell r="G233" t="str">
            <v>CORP. INST. CARTAGENA</v>
          </cell>
          <cell r="H233" t="str">
            <v>ANYELINA ISABEL IZQUIERDO AMAYA</v>
          </cell>
          <cell r="I233" t="str">
            <v>OLAYA HERRERA</v>
          </cell>
          <cell r="J233" t="str">
            <v>OLAYA HERRERA CLL EL TAMARINDO # 32-34 tranversal 66</v>
          </cell>
          <cell r="K233">
            <v>6631946</v>
          </cell>
          <cell r="L233" t="str">
            <v>corpoinscar@gmail.com</v>
          </cell>
        </row>
        <row r="234">
          <cell r="A234">
            <v>303</v>
          </cell>
          <cell r="B234">
            <v>303</v>
          </cell>
          <cell r="C234">
            <v>313001006281</v>
          </cell>
          <cell r="D234">
            <v>2</v>
          </cell>
          <cell r="E234" t="str">
            <v>P</v>
          </cell>
          <cell r="F234" t="str">
            <v>A</v>
          </cell>
          <cell r="G234" t="str">
            <v>CORP. COL. AMOR A BOLIVAR</v>
          </cell>
          <cell r="H234" t="str">
            <v>AUGUSTO GARCIA YACAMAN</v>
          </cell>
          <cell r="I234" t="str">
            <v>EL GALLO</v>
          </cell>
          <cell r="J234" t="str">
            <v>URB EL GALLO CLL TOLU # 51-29</v>
          </cell>
          <cell r="K234">
            <v>6416934</v>
          </cell>
          <cell r="L234" t="str">
            <v>ronaldyaca@yahoo.com</v>
          </cell>
        </row>
        <row r="235">
          <cell r="A235">
            <v>305</v>
          </cell>
          <cell r="B235">
            <v>305</v>
          </cell>
          <cell r="C235">
            <v>313001006337</v>
          </cell>
          <cell r="D235">
            <v>2</v>
          </cell>
          <cell r="E235" t="str">
            <v>P</v>
          </cell>
          <cell r="F235" t="str">
            <v>A</v>
          </cell>
          <cell r="G235" t="str">
            <v>INST. EL LABRADOR</v>
          </cell>
          <cell r="H235" t="str">
            <v>ASTERIS  ANGULO LORET</v>
          </cell>
          <cell r="I235" t="str">
            <v>SAN ISIDRO</v>
          </cell>
          <cell r="J235" t="str">
            <v>SAN ISIDRO CLL 1A EL LABRADOR # 52-44</v>
          </cell>
          <cell r="K235">
            <v>6623781</v>
          </cell>
          <cell r="L235" t="str">
            <v>montovela@hotmail.com</v>
          </cell>
        </row>
        <row r="236">
          <cell r="A236">
            <v>306</v>
          </cell>
          <cell r="B236">
            <v>306</v>
          </cell>
          <cell r="C236">
            <v>313001006345</v>
          </cell>
          <cell r="D236">
            <v>2</v>
          </cell>
          <cell r="E236" t="str">
            <v>P</v>
          </cell>
          <cell r="F236" t="str">
            <v>A</v>
          </cell>
          <cell r="G236" t="str">
            <v>CENTRO EDUCATIVO AMOR A COLOMBIA</v>
          </cell>
          <cell r="H236" t="str">
            <v>JUAN RAMON PÁJARO GUTIERREZ</v>
          </cell>
          <cell r="I236" t="str">
            <v>AMBERES</v>
          </cell>
          <cell r="J236" t="str">
            <v>AMBERES CRA 30 # 39-46</v>
          </cell>
          <cell r="K236">
            <v>6628199</v>
          </cell>
          <cell r="L236" t="str">
            <v>ceneducamorcol@hotmail.com</v>
          </cell>
        </row>
        <row r="237">
          <cell r="A237">
            <v>310</v>
          </cell>
          <cell r="B237">
            <v>310</v>
          </cell>
          <cell r="C237">
            <v>313001006621</v>
          </cell>
          <cell r="D237">
            <v>2</v>
          </cell>
          <cell r="E237" t="str">
            <v>P</v>
          </cell>
          <cell r="F237" t="str">
            <v>A</v>
          </cell>
          <cell r="G237" t="str">
            <v>INST. EL EDEN</v>
          </cell>
          <cell r="H237" t="str">
            <v>SANDRA ARRIETA PEDROZA</v>
          </cell>
          <cell r="I237" t="str">
            <v>LOS CARACOLES</v>
          </cell>
          <cell r="J237" t="str">
            <v>MZ 75 LT 16 ET 1</v>
          </cell>
          <cell r="K237">
            <v>6670848</v>
          </cell>
          <cell r="L237" t="str">
            <v>insteden@yahoo.com</v>
          </cell>
        </row>
        <row r="238">
          <cell r="A238">
            <v>311</v>
          </cell>
          <cell r="B238">
            <v>311</v>
          </cell>
          <cell r="C238">
            <v>313001006639</v>
          </cell>
          <cell r="D238">
            <v>2</v>
          </cell>
          <cell r="E238" t="str">
            <v>P</v>
          </cell>
          <cell r="F238" t="str">
            <v>A</v>
          </cell>
          <cell r="G238" t="str">
            <v>CORP. INST. SOLEDAD VIVES DE JOLY</v>
          </cell>
          <cell r="H238" t="str">
            <v>SOLEDAD JOLY VIVES</v>
          </cell>
          <cell r="I238" t="str">
            <v>NUEVO BOSQUE</v>
          </cell>
          <cell r="J238" t="str">
            <v>NUEVO BOSQUE TRANV 50 # 29B 79</v>
          </cell>
          <cell r="K238">
            <v>6767742</v>
          </cell>
          <cell r="L238" t="str">
            <v>c.i.s.v.j@hotmail.com</v>
          </cell>
        </row>
        <row r="239">
          <cell r="A239">
            <v>312</v>
          </cell>
          <cell r="B239">
            <v>312</v>
          </cell>
          <cell r="C239">
            <v>313001006647</v>
          </cell>
          <cell r="D239">
            <v>2</v>
          </cell>
          <cell r="E239" t="str">
            <v>P</v>
          </cell>
          <cell r="F239" t="str">
            <v>A</v>
          </cell>
          <cell r="G239" t="str">
            <v>INST. MI BARQUITO</v>
          </cell>
          <cell r="H239" t="str">
            <v>ROCIO BERNARDA SUAREZ GUZMAN</v>
          </cell>
          <cell r="I239" t="str">
            <v>CALAMARES</v>
          </cell>
          <cell r="J239" t="str">
            <v>CALAMARES MANZ 33 L 7 1RA ETAPA</v>
          </cell>
          <cell r="K239">
            <v>6677347</v>
          </cell>
          <cell r="L239" t="str">
            <v>institutomibarquito@hotmail.com</v>
          </cell>
        </row>
        <row r="240">
          <cell r="A240">
            <v>313</v>
          </cell>
          <cell r="B240">
            <v>313</v>
          </cell>
          <cell r="C240">
            <v>313001006698</v>
          </cell>
          <cell r="D240">
            <v>2</v>
          </cell>
          <cell r="E240" t="str">
            <v>P</v>
          </cell>
          <cell r="F240" t="str">
            <v>A</v>
          </cell>
          <cell r="G240" t="str">
            <v>COL. EL DIVINO SALVADOR</v>
          </cell>
          <cell r="H240" t="str">
            <v>NORA MENDOZA REYES</v>
          </cell>
          <cell r="I240" t="str">
            <v>EL SOCORRO</v>
          </cell>
          <cell r="J240" t="str">
            <v>EL SOCORRO MZ 45 LT 4 PLAN 332A</v>
          </cell>
          <cell r="K240">
            <v>6631911</v>
          </cell>
          <cell r="L240" t="str">
            <v>coleldivinosalvador@yahoo.com</v>
          </cell>
        </row>
        <row r="241">
          <cell r="A241">
            <v>314</v>
          </cell>
          <cell r="B241">
            <v>314</v>
          </cell>
          <cell r="C241">
            <v>313001006701</v>
          </cell>
          <cell r="D241">
            <v>2</v>
          </cell>
          <cell r="E241" t="str">
            <v>P</v>
          </cell>
          <cell r="F241" t="str">
            <v>A</v>
          </cell>
          <cell r="G241" t="str">
            <v>COL. MIL. ALMIRANTE COLON</v>
          </cell>
          <cell r="H241" t="str">
            <v>JORGE ISAAC CORREA JIMENEZ</v>
          </cell>
          <cell r="I241" t="str">
            <v>ALMIRANTE COLON</v>
          </cell>
          <cell r="J241" t="str">
            <v>ALMIRANTE COLON MZ Y LT 1 ET 2</v>
          </cell>
          <cell r="K241" t="str">
            <v>6570210 - 6573378</v>
          </cell>
          <cell r="L241" t="str">
            <v>colemilitar_8531@hotmail.com</v>
          </cell>
        </row>
        <row r="242">
          <cell r="A242">
            <v>315</v>
          </cell>
          <cell r="B242">
            <v>315</v>
          </cell>
          <cell r="C242">
            <v>313001006736</v>
          </cell>
          <cell r="D242">
            <v>2</v>
          </cell>
          <cell r="E242" t="str">
            <v>P</v>
          </cell>
          <cell r="F242" t="str">
            <v>A</v>
          </cell>
          <cell r="G242" t="str">
            <v>CORP. LICEO SAN FERNANDO</v>
          </cell>
          <cell r="H242" t="str">
            <v>ALVARO VALENCIA VARGAS</v>
          </cell>
          <cell r="I242" t="str">
            <v>LA CENTRAL Y HENEQUEN</v>
          </cell>
          <cell r="J242" t="str">
            <v>LA CENTRAL CRA 65 Nº 20 A 51 Y HENEQUEN CL DEL COLEGIO MZ 2 LT. 7 Y 8</v>
          </cell>
          <cell r="K242" t="str">
            <v xml:space="preserve"> 6458934 -  3005456886</v>
          </cell>
          <cell r="L242" t="str">
            <v>lisanfer85@hotmail.com</v>
          </cell>
        </row>
        <row r="243">
          <cell r="A243">
            <v>319</v>
          </cell>
          <cell r="B243">
            <v>319</v>
          </cell>
          <cell r="C243">
            <v>313001007007</v>
          </cell>
          <cell r="D243">
            <v>2</v>
          </cell>
          <cell r="E243" t="str">
            <v>P</v>
          </cell>
          <cell r="F243" t="str">
            <v>A</v>
          </cell>
          <cell r="G243" t="str">
            <v>COL. DEL CARIBE</v>
          </cell>
          <cell r="H243" t="str">
            <v>JAIME OSPINO PATERNINA</v>
          </cell>
          <cell r="I243" t="str">
            <v>EL POZON</v>
          </cell>
          <cell r="J243" t="str">
            <v xml:space="preserve"> SECTOR 19 DE FEBRERO MZ 138 LT 1,2,3</v>
          </cell>
          <cell r="K243">
            <v>6422396</v>
          </cell>
          <cell r="L243" t="str">
            <v>colcaribe@hotmail.com</v>
          </cell>
        </row>
        <row r="244">
          <cell r="A244">
            <v>320</v>
          </cell>
          <cell r="B244">
            <v>320</v>
          </cell>
          <cell r="C244">
            <v>313001007040</v>
          </cell>
          <cell r="D244">
            <v>2</v>
          </cell>
          <cell r="E244" t="str">
            <v>P</v>
          </cell>
          <cell r="F244" t="str">
            <v>A</v>
          </cell>
          <cell r="G244" t="str">
            <v>COL. MARIA MONTESSORI</v>
          </cell>
          <cell r="H244" t="str">
            <v>LUIS CASTILLA CUADRO</v>
          </cell>
          <cell r="I244" t="str">
            <v>URB VILLA RUBIA</v>
          </cell>
          <cell r="J244" t="str">
            <v>MZ D LT 6-10-11</v>
          </cell>
          <cell r="K244">
            <v>6812301</v>
          </cell>
          <cell r="L244" t="str">
            <v>colmariamontessori1@hotmail.com</v>
          </cell>
        </row>
        <row r="245">
          <cell r="A245">
            <v>321</v>
          </cell>
          <cell r="B245">
            <v>321</v>
          </cell>
          <cell r="C245">
            <v>313001007058</v>
          </cell>
          <cell r="D245">
            <v>2</v>
          </cell>
          <cell r="E245" t="str">
            <v>P</v>
          </cell>
          <cell r="F245" t="str">
            <v>A</v>
          </cell>
          <cell r="G245" t="str">
            <v>CENT. DE EDUC. EL RECREO</v>
          </cell>
          <cell r="H245" t="str">
            <v>JORGE ELIECER GUARDO GONZALEZ</v>
          </cell>
          <cell r="I245" t="str">
            <v>EL RECREO</v>
          </cell>
          <cell r="J245" t="str">
            <v>EL RECREO CL 2 AV 7 No.80 D 54</v>
          </cell>
          <cell r="K245" t="str">
            <v>6903987 - 3174045493</v>
          </cell>
          <cell r="L245" t="str">
            <v>rectoriacedurecreo@hotmail.com</v>
          </cell>
        </row>
        <row r="246">
          <cell r="A246">
            <v>323</v>
          </cell>
          <cell r="B246">
            <v>323</v>
          </cell>
          <cell r="C246">
            <v>313001007074</v>
          </cell>
          <cell r="D246">
            <v>2</v>
          </cell>
          <cell r="E246" t="str">
            <v>P</v>
          </cell>
          <cell r="F246" t="str">
            <v>A</v>
          </cell>
          <cell r="G246" t="str">
            <v>CORP. INF. BLANCA NIEVES</v>
          </cell>
          <cell r="H246" t="str">
            <v>MARIA MIRNA COGOLLO JULIO</v>
          </cell>
          <cell r="I246" t="str">
            <v>DANIEL LEMAITRE</v>
          </cell>
          <cell r="J246" t="str">
            <v>DANIEL LEMAITRE KRA 16 # 66-30</v>
          </cell>
          <cell r="K246">
            <v>6580319</v>
          </cell>
          <cell r="L246" t="str">
            <v>colegioblancanieves@yahoo.com</v>
          </cell>
        </row>
        <row r="247">
          <cell r="A247">
            <v>324</v>
          </cell>
          <cell r="B247">
            <v>324</v>
          </cell>
          <cell r="C247">
            <v>313001007091</v>
          </cell>
          <cell r="D247">
            <v>2</v>
          </cell>
          <cell r="E247" t="str">
            <v>P</v>
          </cell>
          <cell r="F247" t="str">
            <v>A</v>
          </cell>
          <cell r="G247" t="str">
            <v>COL. MODERNO DEL NORTE</v>
          </cell>
          <cell r="H247" t="str">
            <v>BORIS ROSALES PADILLA</v>
          </cell>
          <cell r="I247" t="str">
            <v>LOS ALPES</v>
          </cell>
          <cell r="J247" t="str">
            <v>LOS ALPES CARRET LA CORDIALIDAD # 31 I -149</v>
          </cell>
          <cell r="K247">
            <v>6714530</v>
          </cell>
          <cell r="L247" t="str">
            <v>colmonorte@gmail.com</v>
          </cell>
        </row>
        <row r="248">
          <cell r="A248">
            <v>325</v>
          </cell>
          <cell r="B248">
            <v>325</v>
          </cell>
          <cell r="C248">
            <v>313001007180</v>
          </cell>
          <cell r="D248">
            <v>2</v>
          </cell>
          <cell r="E248" t="str">
            <v>P</v>
          </cell>
          <cell r="F248" t="str">
            <v>A</v>
          </cell>
          <cell r="G248" t="str">
            <v>COL. COOPERATIVO SIMON BOLIVAR</v>
          </cell>
          <cell r="H248" t="str">
            <v>LINA LUZ DE HOYOS DE ROLDAN</v>
          </cell>
          <cell r="I248" t="str">
            <v>OLAYA HERRERA</v>
          </cell>
          <cell r="J248" t="str">
            <v>OLAYA ST RAFAEL NUÑEZ CALLE SANTA MARTA # 52</v>
          </cell>
          <cell r="K248">
            <v>6699883</v>
          </cell>
          <cell r="L248" t="str">
            <v>yecly2005@yahoo.es</v>
          </cell>
        </row>
        <row r="249">
          <cell r="A249">
            <v>326</v>
          </cell>
          <cell r="B249">
            <v>326</v>
          </cell>
          <cell r="C249">
            <v>313001007228</v>
          </cell>
          <cell r="D249">
            <v>2</v>
          </cell>
          <cell r="E249" t="str">
            <v>P</v>
          </cell>
          <cell r="F249" t="str">
            <v>A</v>
          </cell>
          <cell r="G249" t="str">
            <v>FUND. EDUC. CRISTO REY DE REYES</v>
          </cell>
          <cell r="H249" t="str">
            <v>JUDITH MEJIA DE TAPIAS</v>
          </cell>
          <cell r="I249" t="str">
            <v>OLAYA HERRERA</v>
          </cell>
          <cell r="J249" t="str">
            <v>SECTOR PROGRESO CALLE 32 B No. 65 - 51</v>
          </cell>
          <cell r="K249">
            <v>6531100</v>
          </cell>
          <cell r="L249" t="str">
            <v>fundecreyes@gmail.com</v>
          </cell>
        </row>
        <row r="250">
          <cell r="A250">
            <v>327</v>
          </cell>
          <cell r="B250">
            <v>327</v>
          </cell>
          <cell r="C250">
            <v>313001007244</v>
          </cell>
          <cell r="D250">
            <v>2</v>
          </cell>
          <cell r="E250" t="str">
            <v>P</v>
          </cell>
          <cell r="F250" t="str">
            <v>A</v>
          </cell>
          <cell r="G250" t="str">
            <v>INST. JUAN JACOBO ROUSSEAU</v>
          </cell>
          <cell r="H250" t="str">
            <v>RAMON ALFONSO PEREZ</v>
          </cell>
          <cell r="I250" t="str">
            <v>VILLA LORENA</v>
          </cell>
          <cell r="J250" t="str">
            <v>URB VILLA LORENA MZ C LT 1 DG 4 A ET EL CAMPESTRE</v>
          </cell>
          <cell r="K250">
            <v>6671666</v>
          </cell>
          <cell r="L250" t="str">
            <v>institutojjrousseau@hotmail.com</v>
          </cell>
        </row>
        <row r="251">
          <cell r="A251">
            <v>328</v>
          </cell>
          <cell r="B251">
            <v>328</v>
          </cell>
          <cell r="C251">
            <v>313001007309</v>
          </cell>
          <cell r="D251">
            <v>2</v>
          </cell>
          <cell r="E251" t="str">
            <v>P</v>
          </cell>
          <cell r="F251" t="str">
            <v>A</v>
          </cell>
          <cell r="G251" t="str">
            <v>INST. LAMPARA MARAVILLOSA</v>
          </cell>
          <cell r="H251" t="str">
            <v>DAVID MANOTAS PALMA</v>
          </cell>
          <cell r="I251" t="str">
            <v>CASTILLETE</v>
          </cell>
          <cell r="J251" t="str">
            <v>URB CASTILLETE MZ K LOTE 6</v>
          </cell>
          <cell r="K251">
            <v>6697480</v>
          </cell>
          <cell r="L251" t="str">
            <v>institutolamparamaravillosa@hotmail.com</v>
          </cell>
        </row>
        <row r="252">
          <cell r="A252">
            <v>329</v>
          </cell>
          <cell r="B252">
            <v>329</v>
          </cell>
          <cell r="C252">
            <v>313001007325</v>
          </cell>
          <cell r="D252">
            <v>2</v>
          </cell>
          <cell r="E252" t="str">
            <v>P</v>
          </cell>
          <cell r="F252" t="str">
            <v>A</v>
          </cell>
          <cell r="G252" t="str">
            <v>JARD. INF. MI BELLO RINCON</v>
          </cell>
          <cell r="H252" t="str">
            <v xml:space="preserve">YURIS DEL ROSARIO GONZALEZ BARRIOS </v>
          </cell>
          <cell r="I252" t="str">
            <v>MANGA</v>
          </cell>
          <cell r="J252" t="str">
            <v xml:space="preserve">MANGA CALLEJON DANDY calle 29A # 21 A 23 </v>
          </cell>
          <cell r="K252">
            <v>6609504</v>
          </cell>
          <cell r="L252" t="str">
            <v>mibellorincon@hotmail.com</v>
          </cell>
        </row>
        <row r="253">
          <cell r="A253">
            <v>334</v>
          </cell>
          <cell r="B253">
            <v>334</v>
          </cell>
          <cell r="C253">
            <v>313001006515</v>
          </cell>
          <cell r="D253">
            <v>2</v>
          </cell>
          <cell r="E253" t="str">
            <v>P</v>
          </cell>
          <cell r="F253" t="str">
            <v>A</v>
          </cell>
          <cell r="G253" t="str">
            <v>INST. CHIQUITINES</v>
          </cell>
          <cell r="H253" t="str">
            <v>BENITA ORTEGA RODRIGUEZ</v>
          </cell>
          <cell r="I253" t="str">
            <v>NUEVO BOSQUE</v>
          </cell>
          <cell r="J253" t="str">
            <v>NUEVO BOSQUE TRANV 53 # 29F 43</v>
          </cell>
          <cell r="K253">
            <v>6674790</v>
          </cell>
          <cell r="L253" t="str">
            <v>ins.chiquitines@hotmail.com</v>
          </cell>
        </row>
        <row r="254">
          <cell r="A254">
            <v>335</v>
          </cell>
          <cell r="B254">
            <v>335</v>
          </cell>
          <cell r="C254">
            <v>313001007619</v>
          </cell>
          <cell r="D254">
            <v>2</v>
          </cell>
          <cell r="E254" t="str">
            <v>P</v>
          </cell>
          <cell r="F254" t="str">
            <v>A</v>
          </cell>
          <cell r="G254" t="str">
            <v>CORP. INST. EDUC. DEL SOCORRO</v>
          </cell>
          <cell r="H254" t="str">
            <v>BERTA CONEO ALVAREZ</v>
          </cell>
          <cell r="I254" t="str">
            <v>EL SOCORRO</v>
          </cell>
          <cell r="J254" t="str">
            <v>PL 500 B MZ 77 LT 6</v>
          </cell>
          <cell r="K254">
            <v>6617429</v>
          </cell>
          <cell r="L254" t="str">
            <v>ciescolegio@gmail.com</v>
          </cell>
        </row>
        <row r="255">
          <cell r="A255">
            <v>336</v>
          </cell>
          <cell r="B255">
            <v>336</v>
          </cell>
          <cell r="C255">
            <v>313001007627</v>
          </cell>
          <cell r="D255">
            <v>2</v>
          </cell>
          <cell r="E255" t="str">
            <v>P</v>
          </cell>
          <cell r="F255" t="str">
            <v>A</v>
          </cell>
          <cell r="G255" t="str">
            <v>INST. INF. PABLO MONTESINOS</v>
          </cell>
          <cell r="H255" t="str">
            <v>TAMIRA PACHECO ROSERO</v>
          </cell>
          <cell r="I255" t="str">
            <v>LA TRONCAL</v>
          </cell>
          <cell r="J255" t="str">
            <v>URB. LA TRONCAL MANZ B LOTE 10</v>
          </cell>
          <cell r="K255">
            <v>6679561</v>
          </cell>
          <cell r="L255" t="str">
            <v>institutopablomontesinos@hotmail.com</v>
          </cell>
        </row>
        <row r="256">
          <cell r="A256">
            <v>337</v>
          </cell>
          <cell r="B256">
            <v>337</v>
          </cell>
          <cell r="C256">
            <v>313001007651</v>
          </cell>
          <cell r="D256">
            <v>2</v>
          </cell>
          <cell r="E256" t="str">
            <v>P</v>
          </cell>
          <cell r="F256" t="str">
            <v>A</v>
          </cell>
          <cell r="G256" t="str">
            <v>INST. METROPOLITANO DE C/GENA.</v>
          </cell>
          <cell r="H256" t="str">
            <v>ORFELINA NARVAEZ DEL RIO</v>
          </cell>
          <cell r="I256" t="str">
            <v>VILLA HERMOSA</v>
          </cell>
          <cell r="J256" t="str">
            <v>MZ 26 LT 10 SC VALENTINA</v>
          </cell>
          <cell r="K256" t="str">
            <v>No tiene</v>
          </cell>
          <cell r="L256" t="str">
            <v>insmecar123@gmail.com</v>
          </cell>
        </row>
        <row r="257">
          <cell r="A257">
            <v>339</v>
          </cell>
          <cell r="B257">
            <v>339</v>
          </cell>
          <cell r="C257">
            <v>313001007686</v>
          </cell>
          <cell r="D257">
            <v>2</v>
          </cell>
          <cell r="E257" t="str">
            <v>P</v>
          </cell>
          <cell r="F257" t="str">
            <v>B</v>
          </cell>
          <cell r="G257" t="str">
            <v>CENT. DE EDUC. INF. ASPAEN PEPE GRILLO ALBORADA BILINGÜE</v>
          </cell>
          <cell r="H257" t="str">
            <v>JULIANA BERRIO BERRIO</v>
          </cell>
          <cell r="I257" t="str">
            <v>BOCAGRANDE</v>
          </cell>
          <cell r="J257" t="str">
            <v>Bocagrande, Cra 1 N°11-82</v>
          </cell>
          <cell r="K257" t="str">
            <v>6652134 - 6657748</v>
          </cell>
          <cell r="L257" t="str">
            <v>academicapepegrilloalborada@aspaen.edu.co</v>
          </cell>
        </row>
        <row r="258">
          <cell r="A258">
            <v>340</v>
          </cell>
          <cell r="B258">
            <v>340</v>
          </cell>
          <cell r="C258">
            <v>313001007741</v>
          </cell>
          <cell r="D258">
            <v>2</v>
          </cell>
          <cell r="E258" t="str">
            <v>P</v>
          </cell>
          <cell r="F258" t="str">
            <v>A</v>
          </cell>
          <cell r="G258" t="str">
            <v>GIMN. CREATIVO JUAN PABLO</v>
          </cell>
          <cell r="H258" t="str">
            <v>MARTHA ARAUJO DEL RIO</v>
          </cell>
          <cell r="I258" t="str">
            <v>EL CAMPESTRE</v>
          </cell>
          <cell r="J258" t="str">
            <v>Mz 74 LT 2 ET 7</v>
          </cell>
          <cell r="K258">
            <v>6671854</v>
          </cell>
          <cell r="L258" t="str">
            <v>gimcreativojpablo@outlook.com</v>
          </cell>
        </row>
        <row r="259">
          <cell r="A259">
            <v>341</v>
          </cell>
          <cell r="B259">
            <v>341</v>
          </cell>
          <cell r="C259">
            <v>313001000169</v>
          </cell>
          <cell r="D259">
            <v>2</v>
          </cell>
          <cell r="E259" t="str">
            <v>P</v>
          </cell>
          <cell r="F259" t="str">
            <v>A</v>
          </cell>
          <cell r="G259" t="str">
            <v>ESC. ELEMENTAL POPULAR</v>
          </cell>
          <cell r="H259" t="str">
            <v>ANTONIO SIMANCAS M.</v>
          </cell>
          <cell r="I259" t="str">
            <v>PIEDRA DE BOLIVAR</v>
          </cell>
          <cell r="J259" t="str">
            <v>PIEDRA DE BOLIVAR KRA SAN F/NANDO # 29-148</v>
          </cell>
          <cell r="K259">
            <v>6629269</v>
          </cell>
          <cell r="L259" t="str">
            <v>MYVIOLETA@HOTMAIL.COM</v>
          </cell>
        </row>
        <row r="260">
          <cell r="A260">
            <v>342</v>
          </cell>
          <cell r="B260">
            <v>342</v>
          </cell>
          <cell r="C260">
            <v>313001007821</v>
          </cell>
          <cell r="D260">
            <v>2</v>
          </cell>
          <cell r="E260" t="str">
            <v>P</v>
          </cell>
          <cell r="F260" t="str">
            <v>A</v>
          </cell>
          <cell r="G260" t="str">
            <v>FUND. R.E.I PARA LA REHABILITACION INTEGRAL I.P.S</v>
          </cell>
          <cell r="H260" t="str">
            <v>VILMA IRIS BARRIOS OSORIO</v>
          </cell>
          <cell r="I260" t="str">
            <v>OLAYA HERRERA</v>
          </cell>
          <cell r="J260" t="str">
            <v>OLAYA HERRERA KRA50A -URB LOS ALAMOS # 31B-12</v>
          </cell>
          <cell r="K260" t="str">
            <v>6697427, 6697881</v>
          </cell>
          <cell r="L260" t="str">
            <v>educacion@fundacionreiorg.com</v>
          </cell>
        </row>
        <row r="261">
          <cell r="A261">
            <v>343</v>
          </cell>
          <cell r="B261">
            <v>343</v>
          </cell>
          <cell r="C261">
            <v>313001007872</v>
          </cell>
          <cell r="D261">
            <v>2</v>
          </cell>
          <cell r="E261" t="str">
            <v>P</v>
          </cell>
          <cell r="F261" t="str">
            <v>A</v>
          </cell>
          <cell r="G261" t="str">
            <v>GIMN.  CERVANTES DE CARTAGENA</v>
          </cell>
          <cell r="H261" t="str">
            <v>MARIA VICTORIA GALLEGO CANO</v>
          </cell>
          <cell r="I261" t="str">
            <v>AMBERES</v>
          </cell>
          <cell r="J261" t="str">
            <v>3ER CLLJON DE AMBERES # 27-86</v>
          </cell>
          <cell r="K261" t="str">
            <v>6720159  -   313-5441808</v>
          </cell>
          <cell r="L261" t="str">
            <v>gimnasiocervantesdecartagena15@gmail.com</v>
          </cell>
        </row>
        <row r="262">
          <cell r="A262">
            <v>345</v>
          </cell>
          <cell r="B262">
            <v>345</v>
          </cell>
          <cell r="C262">
            <v>313001007911</v>
          </cell>
          <cell r="D262">
            <v>2</v>
          </cell>
          <cell r="E262" t="str">
            <v>P</v>
          </cell>
          <cell r="F262" t="str">
            <v>A</v>
          </cell>
          <cell r="G262" t="str">
            <v>INST. INF. FEDERICO FROBEL</v>
          </cell>
          <cell r="H262" t="str">
            <v>MARELVIS BORNACHERA CHARRIS</v>
          </cell>
          <cell r="I262" t="str">
            <v>LAS PALMERAS</v>
          </cell>
          <cell r="J262" t="str">
            <v>URB LAS PALMERAS M 6 LOTE 4</v>
          </cell>
          <cell r="K262">
            <v>6485288</v>
          </cell>
          <cell r="L262" t="str">
            <v>corpo_fedefrobel@hotmail.com</v>
          </cell>
        </row>
        <row r="263">
          <cell r="A263">
            <v>346</v>
          </cell>
          <cell r="B263">
            <v>346</v>
          </cell>
          <cell r="C263">
            <v>313001007929</v>
          </cell>
          <cell r="D263">
            <v>2</v>
          </cell>
          <cell r="E263" t="str">
            <v>P</v>
          </cell>
          <cell r="F263" t="str">
            <v>A</v>
          </cell>
          <cell r="G263" t="str">
            <v>INST. ANGLO AMERICANO DE C/GENA.</v>
          </cell>
          <cell r="H263" t="str">
            <v>LUDYS JULIO ROMERO</v>
          </cell>
          <cell r="I263" t="str">
            <v>LAS PALMERAS</v>
          </cell>
          <cell r="J263" t="str">
            <v>MZ 26 LT 16</v>
          </cell>
          <cell r="K263">
            <v>6612354</v>
          </cell>
          <cell r="L263" t="str">
            <v>institutoanglo-1@hotmail.com</v>
          </cell>
        </row>
        <row r="264">
          <cell r="A264">
            <v>349</v>
          </cell>
          <cell r="B264">
            <v>349</v>
          </cell>
          <cell r="C264">
            <v>313001008046</v>
          </cell>
          <cell r="D264">
            <v>2</v>
          </cell>
          <cell r="E264" t="str">
            <v>P</v>
          </cell>
          <cell r="F264" t="str">
            <v>A</v>
          </cell>
          <cell r="G264" t="str">
            <v>CORP. C.E MARIA DE NAZARETH</v>
          </cell>
          <cell r="H264" t="str">
            <v>DANEISSY MARIN JIMENEZ</v>
          </cell>
          <cell r="I264" t="str">
            <v>SAN FERNANDO</v>
          </cell>
          <cell r="J264" t="str">
            <v>SAN FERNANDO CRA 81 # 20-25</v>
          </cell>
          <cell r="K264">
            <v>6907169</v>
          </cell>
        </row>
        <row r="265">
          <cell r="A265">
            <v>351</v>
          </cell>
          <cell r="B265">
            <v>351</v>
          </cell>
          <cell r="C265">
            <v>313001008364</v>
          </cell>
          <cell r="D265">
            <v>2</v>
          </cell>
          <cell r="E265" t="str">
            <v>P</v>
          </cell>
          <cell r="F265" t="str">
            <v>A</v>
          </cell>
          <cell r="G265" t="str">
            <v>C.E FRANCISCO JOSE DE CALDAS</v>
          </cell>
          <cell r="H265" t="str">
            <v>FREDY DE LA ROSA GONZALEZ</v>
          </cell>
          <cell r="I265" t="str">
            <v>EL EDUCADOR</v>
          </cell>
          <cell r="J265" t="str">
            <v>EL EDUCADOR CRA 76 A # 3B - 16</v>
          </cell>
          <cell r="K265" t="str">
            <v>6529759-6634810</v>
          </cell>
          <cell r="L265" t="str">
            <v>cefcojosedecaldas@yahoo.es</v>
          </cell>
        </row>
        <row r="266">
          <cell r="A266">
            <v>352</v>
          </cell>
          <cell r="B266">
            <v>352</v>
          </cell>
          <cell r="C266">
            <v>313001008381</v>
          </cell>
          <cell r="D266">
            <v>2</v>
          </cell>
          <cell r="E266" t="str">
            <v>P</v>
          </cell>
          <cell r="F266" t="str">
            <v>A</v>
          </cell>
          <cell r="G266" t="str">
            <v>CENT. DE ENSEñANZA HIJOS DE BOLIVAR</v>
          </cell>
          <cell r="H266" t="str">
            <v>ADELAIDA MANOSALVA GONZALEZ</v>
          </cell>
          <cell r="I266" t="str">
            <v>LOS ALPES</v>
          </cell>
          <cell r="J266" t="str">
            <v>DIAG 32 # 71-42 AVE 13 DE JUNIO</v>
          </cell>
          <cell r="K266">
            <v>6613767</v>
          </cell>
          <cell r="L266" t="str">
            <v>cehibol@gmail.com</v>
          </cell>
        </row>
        <row r="267">
          <cell r="A267">
            <v>353</v>
          </cell>
          <cell r="B267">
            <v>353</v>
          </cell>
          <cell r="C267">
            <v>313001008399</v>
          </cell>
          <cell r="D267">
            <v>2</v>
          </cell>
          <cell r="E267" t="str">
            <v>P</v>
          </cell>
          <cell r="F267" t="str">
            <v>A</v>
          </cell>
          <cell r="G267" t="str">
            <v>FUND. CENT. EDUC. LAS PALMERAS</v>
          </cell>
          <cell r="H267" t="str">
            <v>LIDUVINA VALDELAMAR</v>
          </cell>
          <cell r="I267" t="str">
            <v>LAS PALMERAS</v>
          </cell>
          <cell r="J267" t="str">
            <v>URB LAS PALMERAS MZ 12 L 17 - 21</v>
          </cell>
          <cell r="K267">
            <v>6634244</v>
          </cell>
          <cell r="L267" t="str">
            <v>funcepal@hotmail.com</v>
          </cell>
        </row>
        <row r="268">
          <cell r="A268">
            <v>354</v>
          </cell>
          <cell r="B268">
            <v>354</v>
          </cell>
          <cell r="C268">
            <v>313001008402</v>
          </cell>
          <cell r="D268">
            <v>2</v>
          </cell>
          <cell r="E268" t="str">
            <v>P</v>
          </cell>
          <cell r="F268" t="str">
            <v>A</v>
          </cell>
          <cell r="G268" t="str">
            <v>C.E MI DESPERTAR</v>
          </cell>
          <cell r="H268" t="str">
            <v>NELFY CASTRO ESTREMOR</v>
          </cell>
          <cell r="I268" t="str">
            <v>CALAMARES</v>
          </cell>
          <cell r="J268" t="str">
            <v xml:space="preserve">CALAMARES MANZ 40 L 12 1A ETAPA </v>
          </cell>
          <cell r="K268" t="str">
            <v>6679550- 6570385</v>
          </cell>
          <cell r="L268" t="str">
            <v>nelcasest@gmail.com</v>
          </cell>
        </row>
        <row r="269">
          <cell r="A269">
            <v>135</v>
          </cell>
          <cell r="B269">
            <v>355</v>
          </cell>
          <cell r="C269">
            <v>113001007725</v>
          </cell>
          <cell r="D269">
            <v>1</v>
          </cell>
          <cell r="E269" t="str">
            <v>S</v>
          </cell>
          <cell r="F269" t="str">
            <v>A</v>
          </cell>
          <cell r="G269" t="str">
            <v xml:space="preserve">   SEDE JOSE GONZALEZ VERGARA</v>
          </cell>
          <cell r="H269" t="str">
            <v>AMALFI ALEJANDRA ROSALES YEPES</v>
          </cell>
          <cell r="I269" t="str">
            <v>LA VICTORIA</v>
          </cell>
          <cell r="J269" t="str">
            <v>LA VICTORIA CRA 69 # 7 - 143</v>
          </cell>
        </row>
        <row r="270">
          <cell r="A270">
            <v>196</v>
          </cell>
          <cell r="B270">
            <v>355</v>
          </cell>
          <cell r="C270">
            <v>213001007339</v>
          </cell>
          <cell r="D270">
            <v>1</v>
          </cell>
          <cell r="E270" t="str">
            <v>S</v>
          </cell>
          <cell r="F270" t="str">
            <v>A</v>
          </cell>
          <cell r="G270" t="str">
            <v xml:space="preserve">   SEDE DISTRITAL EL REPOSO</v>
          </cell>
          <cell r="H270" t="str">
            <v>AMALFI ALEJANDRA ROSALES YEPES</v>
          </cell>
          <cell r="I270" t="str">
            <v>SAN PEDRO MARTIR</v>
          </cell>
          <cell r="J270" t="str">
            <v>SAN PEDRO MARTIR EL REPOSO CLL 5 # 68 B -37</v>
          </cell>
        </row>
        <row r="271">
          <cell r="A271">
            <v>355</v>
          </cell>
          <cell r="B271">
            <v>355</v>
          </cell>
          <cell r="C271">
            <v>313001008411</v>
          </cell>
          <cell r="D271">
            <v>1</v>
          </cell>
          <cell r="E271" t="str">
            <v>P</v>
          </cell>
          <cell r="F271" t="str">
            <v>A</v>
          </cell>
          <cell r="G271" t="str">
            <v>I.E FE Y ALEGRIA EL PROGRESO</v>
          </cell>
          <cell r="H271" t="str">
            <v>AMALFI ALEJANDRA ROSALES YEPES</v>
          </cell>
          <cell r="I271" t="str">
            <v>SAN PEDRO MARTIR</v>
          </cell>
          <cell r="J271" t="str">
            <v>Calle 5a. No. 68 B 25</v>
          </cell>
          <cell r="K271">
            <v>6718140</v>
          </cell>
          <cell r="L271" t="str">
            <v>feyalegriaprogreso@yahoo.es</v>
          </cell>
        </row>
        <row r="272">
          <cell r="A272">
            <v>356</v>
          </cell>
          <cell r="B272">
            <v>356</v>
          </cell>
          <cell r="C272">
            <v>313001008429</v>
          </cell>
          <cell r="D272">
            <v>2</v>
          </cell>
          <cell r="E272" t="str">
            <v>P</v>
          </cell>
          <cell r="F272" t="str">
            <v>A</v>
          </cell>
          <cell r="G272" t="str">
            <v>CENT. DE ENSEÑANZA PRECOZ NUEVO MUNDO</v>
          </cell>
          <cell r="H272" t="str">
            <v>MANUEL MENDIVIL CASTILLO</v>
          </cell>
          <cell r="I272" t="str">
            <v>MANGA</v>
          </cell>
          <cell r="J272" t="str">
            <v>MANGA CLL 31 # 82 -95</v>
          </cell>
          <cell r="K272" t="str">
            <v>6784238 - 3005980089</v>
          </cell>
          <cell r="L272" t="str">
            <v>cepnuevomundo2017@gmail.com</v>
          </cell>
        </row>
        <row r="273">
          <cell r="A273">
            <v>359</v>
          </cell>
          <cell r="B273">
            <v>359</v>
          </cell>
          <cell r="C273">
            <v>313001006485</v>
          </cell>
          <cell r="D273">
            <v>2</v>
          </cell>
          <cell r="E273" t="str">
            <v>P</v>
          </cell>
          <cell r="F273" t="str">
            <v>A</v>
          </cell>
          <cell r="G273" t="str">
            <v>CORP. EDUC. COLEGIO ALTER - ALTERIS</v>
          </cell>
          <cell r="H273" t="str">
            <v>LUIS ALVAREZ MANTILLA</v>
          </cell>
          <cell r="I273" t="str">
            <v>SANTA CLARA</v>
          </cell>
          <cell r="J273" t="str">
            <v>URB SANTA CLARA MZ Q LOTES 1-2-3-4</v>
          </cell>
          <cell r="K273">
            <v>6674111</v>
          </cell>
          <cell r="L273" t="str">
            <v>info@colegioalteralteris.edu.co</v>
          </cell>
        </row>
        <row r="274">
          <cell r="A274">
            <v>360</v>
          </cell>
          <cell r="B274">
            <v>360</v>
          </cell>
          <cell r="C274">
            <v>313001008470</v>
          </cell>
          <cell r="D274">
            <v>2</v>
          </cell>
          <cell r="E274" t="str">
            <v>P</v>
          </cell>
          <cell r="F274" t="str">
            <v>A</v>
          </cell>
          <cell r="G274" t="str">
            <v>CORP. EDUC. SANTO DOMINGO</v>
          </cell>
          <cell r="H274" t="str">
            <v>JAVIER SARAVIA GAITAN</v>
          </cell>
          <cell r="I274" t="str">
            <v>OLAYA HERRERA</v>
          </cell>
          <cell r="J274" t="str">
            <v>O HERRERA ST NUEVO PARAISO KRA 30 CLL 34</v>
          </cell>
          <cell r="K274" t="str">
            <v>6561332-6618203</v>
          </cell>
        </row>
        <row r="275">
          <cell r="A275">
            <v>361</v>
          </cell>
          <cell r="B275">
            <v>361</v>
          </cell>
          <cell r="C275">
            <v>313001000134</v>
          </cell>
          <cell r="D275">
            <v>2</v>
          </cell>
          <cell r="E275" t="str">
            <v>P</v>
          </cell>
          <cell r="F275" t="str">
            <v>A</v>
          </cell>
          <cell r="G275" t="str">
            <v>COL. MIXTO LA VICTORIA</v>
          </cell>
          <cell r="H275" t="str">
            <v>ARLETH VARGAS BLANCO</v>
          </cell>
          <cell r="I275" t="str">
            <v>DANIEL LEMAITRE</v>
          </cell>
          <cell r="J275" t="str">
            <v>D LEMAITRE KRA 15 # 68-35</v>
          </cell>
          <cell r="K275">
            <v>6562637</v>
          </cell>
          <cell r="L275" t="str">
            <v>funcolvit@hotmail.com</v>
          </cell>
        </row>
        <row r="276">
          <cell r="A276">
            <v>362</v>
          </cell>
          <cell r="B276">
            <v>362</v>
          </cell>
          <cell r="C276">
            <v>313001008500</v>
          </cell>
          <cell r="D276">
            <v>2</v>
          </cell>
          <cell r="E276" t="str">
            <v>P</v>
          </cell>
          <cell r="F276" t="str">
            <v>A</v>
          </cell>
          <cell r="G276" t="str">
            <v>CORP. EDUC. JORGE ELIECER GAITAN DE C/GENA</v>
          </cell>
          <cell r="H276" t="str">
            <v>ABEL MORELO CHICA</v>
          </cell>
          <cell r="I276" t="str">
            <v>EL PRADO</v>
          </cell>
          <cell r="J276" t="str">
            <v>PRADO CLL LAUREANO GOMEZ # 22-109</v>
          </cell>
          <cell r="K276">
            <v>6690137</v>
          </cell>
          <cell r="L276" t="str">
            <v>cejeg@hotmail.com</v>
          </cell>
        </row>
        <row r="277">
          <cell r="A277">
            <v>363</v>
          </cell>
          <cell r="B277">
            <v>363</v>
          </cell>
          <cell r="C277">
            <v>313001008518</v>
          </cell>
          <cell r="D277">
            <v>2</v>
          </cell>
          <cell r="E277" t="str">
            <v>P</v>
          </cell>
          <cell r="F277" t="str">
            <v>A</v>
          </cell>
          <cell r="G277" t="str">
            <v>CORP. INST. MADDOX</v>
          </cell>
          <cell r="H277" t="str">
            <v>MARTHA LUCIA HOGIS POLO</v>
          </cell>
          <cell r="I277" t="str">
            <v>LOS ALPES</v>
          </cell>
          <cell r="J277" t="str">
            <v>LOS ALPES TR 71 B # 31F-21</v>
          </cell>
          <cell r="K277">
            <v>6437616</v>
          </cell>
          <cell r="L277" t="str">
            <v>corporacioneducativamaddox@hotmail.com</v>
          </cell>
        </row>
        <row r="278">
          <cell r="A278">
            <v>364</v>
          </cell>
          <cell r="B278">
            <v>364</v>
          </cell>
          <cell r="C278">
            <v>313001008526</v>
          </cell>
          <cell r="D278">
            <v>2</v>
          </cell>
          <cell r="E278" t="str">
            <v>P</v>
          </cell>
          <cell r="F278" t="str">
            <v>A</v>
          </cell>
          <cell r="G278" t="str">
            <v>INST. SAN ISIDRO LABRADOR</v>
          </cell>
          <cell r="H278" t="str">
            <v>EMIT MORILLO VALDELAMAR</v>
          </cell>
          <cell r="I278" t="str">
            <v>SAN ISIDRO</v>
          </cell>
          <cell r="J278" t="str">
            <v>BOSQUE SAN ISIDRO CLL 1A LABRADOR # 52-18</v>
          </cell>
          <cell r="K278">
            <v>6621029</v>
          </cell>
          <cell r="L278" t="str">
            <v>educativosanisidro@hotmail.com</v>
          </cell>
        </row>
        <row r="279">
          <cell r="A279">
            <v>365</v>
          </cell>
          <cell r="B279">
            <v>365</v>
          </cell>
          <cell r="C279">
            <v>313001008534</v>
          </cell>
          <cell r="D279">
            <v>2</v>
          </cell>
          <cell r="E279" t="str">
            <v>P</v>
          </cell>
          <cell r="F279" t="str">
            <v>A</v>
          </cell>
          <cell r="G279" t="str">
            <v>INST. MODERNO EL CARMEN</v>
          </cell>
          <cell r="H279" t="str">
            <v>TEOBALDO ORTIZ CASSIANI</v>
          </cell>
          <cell r="I279" t="str">
            <v>LAS GAVIOTAS</v>
          </cell>
          <cell r="J279" t="str">
            <v>URB GAVIOTAS MANZ 19 L 3 ETAPA 2A</v>
          </cell>
          <cell r="K279">
            <v>6714140</v>
          </cell>
          <cell r="L279" t="str">
            <v>insmodernoelcarmen@hotmail.com</v>
          </cell>
        </row>
        <row r="280">
          <cell r="A280">
            <v>366</v>
          </cell>
          <cell r="B280">
            <v>366</v>
          </cell>
          <cell r="C280">
            <v>313001008542</v>
          </cell>
          <cell r="D280">
            <v>2</v>
          </cell>
          <cell r="E280" t="str">
            <v>P</v>
          </cell>
          <cell r="F280" t="str">
            <v>A</v>
          </cell>
          <cell r="G280" t="str">
            <v>INST. JORGE LUIS BORGES</v>
          </cell>
          <cell r="H280" t="str">
            <v>DENNIS PEREZ GONZALEZ</v>
          </cell>
          <cell r="I280" t="str">
            <v>BLAS DE LEZO</v>
          </cell>
          <cell r="J280" t="str">
            <v>MZ 5 LT 3 ET 3</v>
          </cell>
          <cell r="K280">
            <v>6795613</v>
          </cell>
          <cell r="L280" t="str">
            <v>DENNIPG@OUTLOOK.COM</v>
          </cell>
        </row>
        <row r="281">
          <cell r="A281">
            <v>367</v>
          </cell>
          <cell r="B281">
            <v>367</v>
          </cell>
          <cell r="C281">
            <v>313001008551</v>
          </cell>
          <cell r="D281">
            <v>2</v>
          </cell>
          <cell r="E281" t="str">
            <v>P</v>
          </cell>
          <cell r="F281" t="str">
            <v>A</v>
          </cell>
          <cell r="G281" t="str">
            <v>INST. PEDRO ROMERO</v>
          </cell>
          <cell r="H281" t="str">
            <v>LAYLA LUZ LICONA PAYARES</v>
          </cell>
          <cell r="I281" t="str">
            <v>NUEVO BOSQUE</v>
          </cell>
          <cell r="J281" t="str">
            <v>NUEVO BOSQUE 6A ETAPA MANZ 12 L 28</v>
          </cell>
          <cell r="K281">
            <v>6906228</v>
          </cell>
          <cell r="L281" t="str">
            <v>instpedroromero123@gmail.com</v>
          </cell>
        </row>
        <row r="282">
          <cell r="A282">
            <v>370</v>
          </cell>
          <cell r="B282">
            <v>370</v>
          </cell>
          <cell r="C282">
            <v>313001008585</v>
          </cell>
          <cell r="D282">
            <v>2</v>
          </cell>
          <cell r="E282" t="str">
            <v>P</v>
          </cell>
          <cell r="F282" t="str">
            <v>A</v>
          </cell>
          <cell r="G282" t="str">
            <v>INST. JEAN ITARD</v>
          </cell>
          <cell r="H282" t="str">
            <v>VIVIANA PUPO PADILLA</v>
          </cell>
          <cell r="I282" t="str">
            <v>LOS JARDINES</v>
          </cell>
          <cell r="J282" t="str">
            <v>URB LOS JARDINES II MZ B LT 1</v>
          </cell>
          <cell r="K282">
            <v>6813279</v>
          </cell>
          <cell r="L282" t="str">
            <v>institutojeanitard@hotmail.com</v>
          </cell>
        </row>
        <row r="283">
          <cell r="A283">
            <v>371</v>
          </cell>
          <cell r="B283">
            <v>371</v>
          </cell>
          <cell r="C283">
            <v>313001008607</v>
          </cell>
          <cell r="D283">
            <v>2</v>
          </cell>
          <cell r="E283" t="str">
            <v>P</v>
          </cell>
          <cell r="F283" t="str">
            <v>A</v>
          </cell>
          <cell r="G283" t="str">
            <v>GUARD. Y JARD. INF. CARACOLITO</v>
          </cell>
          <cell r="H283" t="str">
            <v>MARIA CONCEPCION DEL RIO</v>
          </cell>
          <cell r="I283" t="str">
            <v>PIE DE LA POPA</v>
          </cell>
          <cell r="J283" t="str">
            <v>PIE DE LA POPA CALLEJON ALBERCÓN # 29 C 42</v>
          </cell>
          <cell r="K283">
            <v>6560080</v>
          </cell>
          <cell r="L283" t="str">
            <v>jargimcaracolito@hotmail.com</v>
          </cell>
        </row>
        <row r="284">
          <cell r="A284">
            <v>374</v>
          </cell>
          <cell r="B284">
            <v>374</v>
          </cell>
          <cell r="C284">
            <v>313001008674</v>
          </cell>
          <cell r="D284">
            <v>2</v>
          </cell>
          <cell r="E284" t="str">
            <v>P</v>
          </cell>
          <cell r="F284" t="str">
            <v>A</v>
          </cell>
          <cell r="G284" t="str">
            <v>INST. EDUCATIVO JAIVEL</v>
          </cell>
          <cell r="H284" t="str">
            <v>MARLENE SAN JUAN RIOS</v>
          </cell>
          <cell r="I284" t="str">
            <v>OLAYA HERRERA</v>
          </cell>
          <cell r="J284" t="str">
            <v>O HERRERA SECT 11 DE NOV CLL DE LA ARROCERA #5511</v>
          </cell>
          <cell r="K284">
            <v>6765315</v>
          </cell>
          <cell r="L284" t="str">
            <v>rjaimesv2810@hotmail.com</v>
          </cell>
        </row>
        <row r="285">
          <cell r="A285">
            <v>378</v>
          </cell>
          <cell r="B285">
            <v>378</v>
          </cell>
          <cell r="C285">
            <v>313001008739</v>
          </cell>
          <cell r="D285">
            <v>2</v>
          </cell>
          <cell r="E285" t="str">
            <v>P</v>
          </cell>
          <cell r="F285" t="str">
            <v>A</v>
          </cell>
          <cell r="G285" t="str">
            <v>INST. FERNANDA BELLO</v>
          </cell>
          <cell r="H285" t="str">
            <v>MARCIA E. GONZALEZ M.</v>
          </cell>
          <cell r="I285" t="str">
            <v>SIETE DE AGOSTO</v>
          </cell>
          <cell r="J285" t="str">
            <v>7 de agosto calle 77 16-A-25</v>
          </cell>
          <cell r="K285">
            <v>3045836890</v>
          </cell>
          <cell r="L285" t="str">
            <v>fernandabello_edu@hotmail.com</v>
          </cell>
        </row>
        <row r="286">
          <cell r="A286">
            <v>380</v>
          </cell>
          <cell r="B286">
            <v>380</v>
          </cell>
          <cell r="C286">
            <v>313001008763</v>
          </cell>
          <cell r="D286">
            <v>2</v>
          </cell>
          <cell r="E286" t="str">
            <v>P</v>
          </cell>
          <cell r="F286" t="str">
            <v>A</v>
          </cell>
          <cell r="G286" t="str">
            <v>JARD. INF. MI PRIMERA JORNADA</v>
          </cell>
          <cell r="H286" t="str">
            <v>YANILA JARAMILLO L</v>
          </cell>
          <cell r="I286" t="str">
            <v>MERTINEZ MARTELO</v>
          </cell>
          <cell r="J286" t="str">
            <v>MARTINEZ MARTELOTRANV 34 # 19-62</v>
          </cell>
          <cell r="K286">
            <v>3017859664</v>
          </cell>
          <cell r="L286" t="str">
            <v>fonchitiko@hotmail.com</v>
          </cell>
        </row>
        <row r="287">
          <cell r="A287">
            <v>381</v>
          </cell>
          <cell r="B287">
            <v>381</v>
          </cell>
          <cell r="C287">
            <v>313001008771</v>
          </cell>
          <cell r="D287">
            <v>2</v>
          </cell>
          <cell r="E287" t="str">
            <v>P</v>
          </cell>
          <cell r="F287" t="str">
            <v>A</v>
          </cell>
          <cell r="G287" t="str">
            <v>COL. GIMN. MOMPIANO</v>
          </cell>
          <cell r="H287" t="str">
            <v>ADRIANA VEGA LOMBANA</v>
          </cell>
          <cell r="I287" t="str">
            <v>CIELO MAR</v>
          </cell>
          <cell r="J287" t="str">
            <v>ANILLO VIAL  CLE 20 # 10-60 CIELO MAR</v>
          </cell>
          <cell r="K287" t="str">
            <v>6567340-6567341</v>
          </cell>
          <cell r="L287" t="str">
            <v>rector@mompiano.edu.co</v>
          </cell>
        </row>
        <row r="288">
          <cell r="A288">
            <v>384</v>
          </cell>
          <cell r="B288">
            <v>384</v>
          </cell>
          <cell r="C288">
            <v>313001008879</v>
          </cell>
          <cell r="D288">
            <v>2</v>
          </cell>
          <cell r="E288" t="str">
            <v>P</v>
          </cell>
          <cell r="F288" t="str">
            <v>A</v>
          </cell>
          <cell r="G288" t="str">
            <v>INST. PESTALOZZI</v>
          </cell>
          <cell r="H288" t="str">
            <v>MADDY SAN JUAN</v>
          </cell>
          <cell r="I288" t="str">
            <v>LAS GAVIOTAS</v>
          </cell>
          <cell r="J288" t="str">
            <v>GAVIOTAS M 22 L 25 2A ETAPA</v>
          </cell>
          <cell r="K288">
            <v>6614552</v>
          </cell>
          <cell r="L288" t="str">
            <v>sanjuanganem@hotmail.com</v>
          </cell>
        </row>
        <row r="289">
          <cell r="A289">
            <v>385</v>
          </cell>
          <cell r="B289">
            <v>385</v>
          </cell>
          <cell r="C289">
            <v>313001000258</v>
          </cell>
          <cell r="D289">
            <v>2</v>
          </cell>
          <cell r="E289" t="str">
            <v>P</v>
          </cell>
          <cell r="F289" t="str">
            <v>A</v>
          </cell>
          <cell r="G289" t="str">
            <v>INST. PARA LA HAB. DEL NIÑO SORDO</v>
          </cell>
          <cell r="H289" t="str">
            <v>ANA CUETO CARABALLO</v>
          </cell>
          <cell r="I289" t="str">
            <v>BOSQUE</v>
          </cell>
          <cell r="J289" t="str">
            <v>BOSQUE AV BUENOS AIRES TRANSV 54 # 41-501</v>
          </cell>
          <cell r="K289">
            <v>6678722</v>
          </cell>
          <cell r="L289" t="str">
            <v>inhasor@hotmail.com</v>
          </cell>
        </row>
        <row r="290">
          <cell r="A290">
            <v>386</v>
          </cell>
          <cell r="B290">
            <v>386</v>
          </cell>
          <cell r="C290">
            <v>313001008933</v>
          </cell>
          <cell r="D290">
            <v>2</v>
          </cell>
          <cell r="E290" t="str">
            <v>P</v>
          </cell>
          <cell r="F290" t="str">
            <v>A</v>
          </cell>
          <cell r="G290" t="str">
            <v>INST. COLOMBO HOLANDES</v>
          </cell>
          <cell r="H290" t="str">
            <v>EVELIA PEREIRA DE VEGA</v>
          </cell>
          <cell r="I290" t="str">
            <v>NELSON MANDELA</v>
          </cell>
          <cell r="J290" t="str">
            <v>SC SIERRITA 4 C  31</v>
          </cell>
          <cell r="K290">
            <v>6616863</v>
          </cell>
          <cell r="L290" t="str">
            <v>colomboholandes@gmail.com</v>
          </cell>
        </row>
        <row r="291">
          <cell r="A291">
            <v>387</v>
          </cell>
          <cell r="B291">
            <v>387</v>
          </cell>
          <cell r="C291">
            <v>313001008941</v>
          </cell>
          <cell r="D291">
            <v>2</v>
          </cell>
          <cell r="E291" t="str">
            <v>P</v>
          </cell>
          <cell r="F291" t="str">
            <v>A</v>
          </cell>
          <cell r="G291" t="str">
            <v>CENT. EDUC.  DE NIVELACION C.E.N.</v>
          </cell>
          <cell r="H291" t="str">
            <v>KETTY ALICIA ACUÑA COCK</v>
          </cell>
          <cell r="I291" t="str">
            <v>TERNERA</v>
          </cell>
          <cell r="J291" t="str">
            <v>BARRIO TERNERA DIAGONAL 31 N 83 -128</v>
          </cell>
          <cell r="K291">
            <v>6539620</v>
          </cell>
          <cell r="L291" t="str">
            <v>cen.cartagena@hotmail.com</v>
          </cell>
        </row>
        <row r="292">
          <cell r="A292">
            <v>389</v>
          </cell>
          <cell r="B292">
            <v>389</v>
          </cell>
          <cell r="C292">
            <v>313001008984</v>
          </cell>
          <cell r="D292">
            <v>2</v>
          </cell>
          <cell r="E292" t="str">
            <v>P</v>
          </cell>
          <cell r="F292" t="str">
            <v>A</v>
          </cell>
          <cell r="G292" t="str">
            <v>INST. EDUC. IVAN ILLICH</v>
          </cell>
          <cell r="H292" t="str">
            <v>NELsY MORALES BARRIOS</v>
          </cell>
          <cell r="I292" t="str">
            <v>TORICES</v>
          </cell>
          <cell r="J292" t="str">
            <v xml:space="preserve">PASEO BOLIVAR CALLE EL PROGRESO No. 18- 67 </v>
          </cell>
          <cell r="K292">
            <v>6563243</v>
          </cell>
          <cell r="L292" t="str">
            <v>nemoba226@hotmail.com</v>
          </cell>
        </row>
        <row r="293">
          <cell r="A293">
            <v>393</v>
          </cell>
          <cell r="B293">
            <v>393</v>
          </cell>
          <cell r="C293">
            <v>313001009034</v>
          </cell>
          <cell r="D293">
            <v>2</v>
          </cell>
          <cell r="E293" t="str">
            <v>P</v>
          </cell>
          <cell r="F293" t="str">
            <v>A</v>
          </cell>
          <cell r="G293" t="str">
            <v>GUARD. Y JARD. INF. LA HORMIGUITA</v>
          </cell>
          <cell r="H293" t="str">
            <v>IRINA APARICIO RODRIGUEZ</v>
          </cell>
          <cell r="I293" t="str">
            <v>SANTA CLARA</v>
          </cell>
          <cell r="J293" t="str">
            <v>URB SANTA CLARA MZ T LT 30</v>
          </cell>
          <cell r="K293">
            <v>6674065</v>
          </cell>
          <cell r="L293" t="str">
            <v>irinaparicio1963@hotmail.com</v>
          </cell>
        </row>
        <row r="294">
          <cell r="A294">
            <v>394</v>
          </cell>
          <cell r="B294">
            <v>394</v>
          </cell>
          <cell r="C294">
            <v>313001012701</v>
          </cell>
          <cell r="D294">
            <v>2</v>
          </cell>
          <cell r="E294" t="str">
            <v>P</v>
          </cell>
          <cell r="F294" t="str">
            <v>A</v>
          </cell>
          <cell r="G294" t="str">
            <v>FUND. INST. ALEGRIA DE SABER</v>
          </cell>
          <cell r="H294" t="str">
            <v>ONISA DEL ROSARIO OSTAGAR BELLIDO</v>
          </cell>
          <cell r="I294" t="str">
            <v>NUEVO BOSQUE</v>
          </cell>
          <cell r="J294" t="str">
            <v>NUEVO BOSQUE MANZ 78 L 5 7A ETAPA</v>
          </cell>
          <cell r="K294">
            <v>6467477</v>
          </cell>
          <cell r="L294" t="str">
            <v>institutoalegriadelsaber@hotmail.com</v>
          </cell>
        </row>
        <row r="295">
          <cell r="A295">
            <v>395</v>
          </cell>
          <cell r="B295">
            <v>395</v>
          </cell>
          <cell r="C295">
            <v>313001009450</v>
          </cell>
          <cell r="D295">
            <v>2</v>
          </cell>
          <cell r="E295" t="str">
            <v>P</v>
          </cell>
          <cell r="F295" t="str">
            <v>A</v>
          </cell>
          <cell r="G295" t="str">
            <v>GUARD. Y JARD. INF.  REFUGIO NAVAL</v>
          </cell>
          <cell r="H295" t="str">
            <v>ANGELICA AGUILERA SOTO</v>
          </cell>
          <cell r="I295" t="str">
            <v>BOCAGRANDE</v>
          </cell>
          <cell r="J295" t="str">
            <v>PREDIOS HOSPITAL NAVAL BOCAGRANDE, AV. SAN MARTIN</v>
          </cell>
          <cell r="K295" t="str">
            <v>314-4217263</v>
          </cell>
          <cell r="L295" t="str">
            <v>refugionaval@gmail.com</v>
          </cell>
        </row>
        <row r="296">
          <cell r="A296">
            <v>396</v>
          </cell>
          <cell r="B296">
            <v>396</v>
          </cell>
          <cell r="C296">
            <v>313001009085</v>
          </cell>
          <cell r="D296">
            <v>2</v>
          </cell>
          <cell r="E296" t="str">
            <v>P</v>
          </cell>
          <cell r="F296" t="str">
            <v>A</v>
          </cell>
          <cell r="G296" t="str">
            <v>CORP. EDUC. LICEO CARTAGENA</v>
          </cell>
          <cell r="H296" t="str">
            <v xml:space="preserve">MARTINA  PEREZ AGUILAR </v>
          </cell>
          <cell r="I296" t="str">
            <v>AMBERES</v>
          </cell>
          <cell r="J296" t="str">
            <v>AMBERES PRIMER CALLEJON CALLE GIRARDOT # 40-52</v>
          </cell>
          <cell r="K296">
            <v>3136828419</v>
          </cell>
          <cell r="L296" t="str">
            <v>matyzs1974@hotmail.com</v>
          </cell>
        </row>
        <row r="297">
          <cell r="A297">
            <v>400</v>
          </cell>
          <cell r="B297">
            <v>400</v>
          </cell>
          <cell r="C297">
            <v>313001009174</v>
          </cell>
          <cell r="D297">
            <v>2</v>
          </cell>
          <cell r="E297" t="str">
            <v>P</v>
          </cell>
          <cell r="F297" t="str">
            <v>A</v>
          </cell>
          <cell r="G297" t="str">
            <v>INSTITUTO CRISTOCENTRICO DEL CARIBE</v>
          </cell>
          <cell r="H297" t="str">
            <v>CIELO REVOLLEDO BARRAGAN</v>
          </cell>
          <cell r="I297" t="str">
            <v>AMBERES</v>
          </cell>
          <cell r="J297" t="str">
            <v>AMBERES CLL BOLIVAR CON 20 DE JULIO ESQUINA</v>
          </cell>
          <cell r="K297" t="str">
            <v>6740358 - 6621944</v>
          </cell>
          <cell r="L297" t="str">
            <v>ins.iccc@gmail.com</v>
          </cell>
        </row>
        <row r="298">
          <cell r="A298">
            <v>402</v>
          </cell>
          <cell r="B298">
            <v>402</v>
          </cell>
          <cell r="C298">
            <v>313001009204</v>
          </cell>
          <cell r="D298">
            <v>2</v>
          </cell>
          <cell r="E298" t="str">
            <v>P</v>
          </cell>
          <cell r="F298" t="str">
            <v>A</v>
          </cell>
          <cell r="G298" t="str">
            <v>INST. INTEGRAL NUEVA COLOMBIA</v>
          </cell>
          <cell r="H298" t="str">
            <v>MIRNA RUIZ REALES</v>
          </cell>
          <cell r="I298" t="str">
            <v>LA MARIA</v>
          </cell>
          <cell r="J298" t="str">
            <v>LA MARIA CL 45 # 30-34</v>
          </cell>
          <cell r="K298">
            <v>6693091</v>
          </cell>
          <cell r="L298" t="str">
            <v>integralnuevacolombia@yahoo.es</v>
          </cell>
        </row>
        <row r="299">
          <cell r="A299">
            <v>403</v>
          </cell>
          <cell r="B299">
            <v>403</v>
          </cell>
          <cell r="C299">
            <v>313001000509</v>
          </cell>
          <cell r="D299">
            <v>2</v>
          </cell>
          <cell r="E299" t="str">
            <v>P</v>
          </cell>
          <cell r="F299" t="str">
            <v>A</v>
          </cell>
          <cell r="G299" t="str">
            <v>GIMN. LATINOAMERICANO</v>
          </cell>
          <cell r="H299" t="str">
            <v>MARCO ANTONIO GARCIA GARCIA</v>
          </cell>
          <cell r="I299" t="str">
            <v>ESPAï¿½A</v>
          </cell>
          <cell r="J299" t="str">
            <v>ESPAï¿½A ST ARMENIA CLL 30 # 46-39</v>
          </cell>
          <cell r="K299">
            <v>6431834</v>
          </cell>
          <cell r="L299" t="str">
            <v>gimnla46@hotmail.com</v>
          </cell>
        </row>
        <row r="300">
          <cell r="A300">
            <v>405</v>
          </cell>
          <cell r="B300">
            <v>405</v>
          </cell>
          <cell r="C300">
            <v>313001009239</v>
          </cell>
          <cell r="D300">
            <v>2</v>
          </cell>
          <cell r="E300" t="str">
            <v>P</v>
          </cell>
          <cell r="F300" t="str">
            <v>A</v>
          </cell>
          <cell r="G300" t="str">
            <v>INST. CRISTO CENTRICO ADELA DE LEON</v>
          </cell>
          <cell r="H300" t="str">
            <v>MILADYS VEGA JIMENEZ</v>
          </cell>
          <cell r="I300" t="str">
            <v>LA CANDELARIA</v>
          </cell>
          <cell r="J300" t="str">
            <v>LA CANDELARIA CLL URDANETA ARVELAEZ Nº32-77</v>
          </cell>
          <cell r="K300" t="str">
            <v>6720325, 6744510</v>
          </cell>
          <cell r="L300" t="str">
            <v>cristocentricoadeladeleon@hotmail.com</v>
          </cell>
        </row>
        <row r="301">
          <cell r="A301">
            <v>406</v>
          </cell>
          <cell r="B301">
            <v>406</v>
          </cell>
          <cell r="C301">
            <v>313001009247</v>
          </cell>
          <cell r="D301">
            <v>2</v>
          </cell>
          <cell r="E301" t="str">
            <v>P</v>
          </cell>
          <cell r="F301" t="str">
            <v>A</v>
          </cell>
          <cell r="G301" t="str">
            <v>COL. ROBIN HOOD</v>
          </cell>
          <cell r="H301" t="str">
            <v>JOSEFA CARDENAS CARDENAS</v>
          </cell>
          <cell r="I301" t="str">
            <v>CAMINO DEL MEDIO</v>
          </cell>
          <cell r="J301" t="str">
            <v>CAMINO DEL MEDIO CLL 2ï¿½ # 39-13</v>
          </cell>
          <cell r="K301">
            <v>6747214</v>
          </cell>
          <cell r="L301" t="str">
            <v>colrobinhood@hotmail.com</v>
          </cell>
        </row>
        <row r="302">
          <cell r="A302">
            <v>407</v>
          </cell>
          <cell r="B302">
            <v>407</v>
          </cell>
          <cell r="C302">
            <v>313001009255</v>
          </cell>
          <cell r="D302">
            <v>2</v>
          </cell>
          <cell r="E302" t="str">
            <v>P</v>
          </cell>
          <cell r="F302" t="str">
            <v>A</v>
          </cell>
          <cell r="G302" t="str">
            <v>LIC. ANA MARIA HURTADO SANCHEZ</v>
          </cell>
          <cell r="H302" t="str">
            <v>ERIKA PUELLO MALAMBO</v>
          </cell>
          <cell r="I302" t="str">
            <v>LOS ALPES</v>
          </cell>
          <cell r="J302" t="str">
            <v>LA VICTORIA TRANSV. 32 No. 71 A 4F Calle 35</v>
          </cell>
          <cell r="L302" t="str">
            <v>emenegra@hotmail.com</v>
          </cell>
        </row>
        <row r="303">
          <cell r="A303">
            <v>408</v>
          </cell>
          <cell r="B303">
            <v>408</v>
          </cell>
          <cell r="C303">
            <v>313001009263</v>
          </cell>
          <cell r="D303">
            <v>2</v>
          </cell>
          <cell r="E303" t="str">
            <v>P</v>
          </cell>
          <cell r="F303" t="str">
            <v>A</v>
          </cell>
          <cell r="G303" t="str">
            <v>INST. CRISTIANO REMY</v>
          </cell>
          <cell r="H303" t="str">
            <v>MARTHA CECILIA MARIMON ROMERO</v>
          </cell>
          <cell r="I303" t="str">
            <v>NUEVO BOSQUE</v>
          </cell>
          <cell r="J303" t="str">
            <v>NUEVO BOSQUE TRNV 48 DIAG 30 29 E 62</v>
          </cell>
          <cell r="K303">
            <v>6775983</v>
          </cell>
          <cell r="L303" t="str">
            <v xml:space="preserve">institutocristianoremy@hotmail.com </v>
          </cell>
        </row>
        <row r="304">
          <cell r="A304">
            <v>409</v>
          </cell>
          <cell r="B304">
            <v>409</v>
          </cell>
          <cell r="C304">
            <v>313001009328</v>
          </cell>
          <cell r="D304">
            <v>2</v>
          </cell>
          <cell r="E304" t="str">
            <v>P</v>
          </cell>
          <cell r="F304" t="str">
            <v>A</v>
          </cell>
          <cell r="G304" t="str">
            <v>CORP. GIMNASIO MODERNO DE CARTAGENA</v>
          </cell>
          <cell r="H304" t="str">
            <v>ALICIA DEL CARMEN  BARRIOS NAVARRO</v>
          </cell>
          <cell r="I304" t="str">
            <v>PIE DE LA POPA</v>
          </cell>
          <cell r="J304" t="str">
            <v xml:space="preserve">Pie de la Popa,  Calle 29 B No. 20A - 83  </v>
          </cell>
          <cell r="K304">
            <v>6438522</v>
          </cell>
          <cell r="L304" t="str">
            <v>rectoria@gimdecar.edu.co</v>
          </cell>
        </row>
        <row r="305">
          <cell r="A305">
            <v>411</v>
          </cell>
          <cell r="B305">
            <v>411</v>
          </cell>
          <cell r="C305">
            <v>313001009352</v>
          </cell>
          <cell r="D305">
            <v>2</v>
          </cell>
          <cell r="E305" t="str">
            <v>P</v>
          </cell>
          <cell r="F305" t="str">
            <v>A</v>
          </cell>
          <cell r="G305" t="str">
            <v>INST. LOS ALPES</v>
          </cell>
          <cell r="H305" t="str">
            <v>OSIRIS S. CASTILLO RAMOS</v>
          </cell>
          <cell r="I305" t="str">
            <v>LOS ALPES</v>
          </cell>
          <cell r="J305" t="str">
            <v>LOS ALPES CLL 31B # 73-35</v>
          </cell>
          <cell r="K305">
            <v>6635606</v>
          </cell>
          <cell r="L305" t="str">
            <v>institutolosalpes@hotmail.com</v>
          </cell>
        </row>
        <row r="306">
          <cell r="A306">
            <v>412</v>
          </cell>
          <cell r="B306">
            <v>412</v>
          </cell>
          <cell r="C306">
            <v>313001009361</v>
          </cell>
          <cell r="D306">
            <v>2</v>
          </cell>
          <cell r="E306" t="str">
            <v>P</v>
          </cell>
          <cell r="F306" t="str">
            <v>A</v>
          </cell>
          <cell r="G306" t="str">
            <v>COL. MODELO DE LA COSTA</v>
          </cell>
          <cell r="H306" t="str">
            <v>IGNACIA MARTINEZ ESQUIVEL</v>
          </cell>
          <cell r="I306" t="str">
            <v>CABRERO</v>
          </cell>
          <cell r="J306" t="str">
            <v>AV. SANTANDER EL CRABRERO # 41-154</v>
          </cell>
          <cell r="K306">
            <v>6644861</v>
          </cell>
          <cell r="L306" t="str">
            <v>imares419@hotmail.com</v>
          </cell>
        </row>
        <row r="307">
          <cell r="A307">
            <v>414</v>
          </cell>
          <cell r="B307">
            <v>414</v>
          </cell>
          <cell r="C307">
            <v>313001009409</v>
          </cell>
          <cell r="D307">
            <v>2</v>
          </cell>
          <cell r="E307" t="str">
            <v>P</v>
          </cell>
          <cell r="F307" t="str">
            <v>A</v>
          </cell>
          <cell r="G307" t="str">
            <v>LIC. GUILLERMO VALENCIA</v>
          </cell>
          <cell r="H307" t="str">
            <v>EDUARDO BURGOS G</v>
          </cell>
          <cell r="I307" t="str">
            <v>EL COUNTRY</v>
          </cell>
          <cell r="J307" t="str">
            <v>URB EL COUNTRY M A - L 21A</v>
          </cell>
          <cell r="K307">
            <v>3135691555</v>
          </cell>
          <cell r="L307" t="str">
            <v>eburgos73@yahoo.com</v>
          </cell>
        </row>
        <row r="308">
          <cell r="A308">
            <v>415</v>
          </cell>
          <cell r="B308">
            <v>415</v>
          </cell>
          <cell r="C308">
            <v>313001009417</v>
          </cell>
          <cell r="D308">
            <v>2</v>
          </cell>
          <cell r="E308" t="str">
            <v>P</v>
          </cell>
          <cell r="F308" t="str">
            <v>A</v>
          </cell>
          <cell r="G308" t="str">
            <v>LIC. CRISTOBAL COLON</v>
          </cell>
          <cell r="H308" t="str">
            <v>MARITZA CABARCAS</v>
          </cell>
          <cell r="I308" t="str">
            <v>LAS PALMERAS</v>
          </cell>
          <cell r="J308" t="str">
            <v>LAS PALMERAS M 36 L 16</v>
          </cell>
          <cell r="K308">
            <v>6612534</v>
          </cell>
          <cell r="L308" t="str">
            <v>institutoanglo_1@hotmail.com</v>
          </cell>
        </row>
        <row r="309">
          <cell r="A309">
            <v>417</v>
          </cell>
          <cell r="B309">
            <v>417</v>
          </cell>
          <cell r="C309">
            <v>313001012264</v>
          </cell>
          <cell r="D309">
            <v>2</v>
          </cell>
          <cell r="E309" t="str">
            <v>P</v>
          </cell>
          <cell r="F309" t="str">
            <v>A</v>
          </cell>
          <cell r="G309" t="str">
            <v>COL. LA SABIDURIA</v>
          </cell>
          <cell r="H309" t="str">
            <v>CARLINA HERNANDEZ HERNANDEZ</v>
          </cell>
          <cell r="I309" t="str">
            <v>SAN FERNANDO</v>
          </cell>
          <cell r="J309" t="str">
            <v>SAN FERNANDO CLL 15 # 81B-08</v>
          </cell>
          <cell r="K309">
            <v>6619463</v>
          </cell>
          <cell r="L309" t="str">
            <v>colegio_lasabiduria@hotmail.com</v>
          </cell>
        </row>
        <row r="310">
          <cell r="A310">
            <v>418</v>
          </cell>
          <cell r="B310">
            <v>418</v>
          </cell>
          <cell r="C310">
            <v>313001012281</v>
          </cell>
          <cell r="D310">
            <v>2</v>
          </cell>
          <cell r="E310" t="str">
            <v>P</v>
          </cell>
          <cell r="F310" t="str">
            <v>A</v>
          </cell>
          <cell r="G310" t="str">
            <v>COL. SANTO TOMAS DE AQUINO</v>
          </cell>
          <cell r="H310" t="str">
            <v>DALIA ALCALA ZARANTE</v>
          </cell>
          <cell r="I310" t="str">
            <v>SANTA MONICA</v>
          </cell>
          <cell r="J310" t="str">
            <v>CL 30 B 78 85</v>
          </cell>
          <cell r="K310">
            <v>6617393</v>
          </cell>
          <cell r="L310" t="str">
            <v>colsantotomasdeaquino1@gmail.com</v>
          </cell>
        </row>
        <row r="311">
          <cell r="A311">
            <v>419</v>
          </cell>
          <cell r="B311">
            <v>419</v>
          </cell>
          <cell r="C311">
            <v>313001012353</v>
          </cell>
          <cell r="D311">
            <v>2</v>
          </cell>
          <cell r="E311" t="str">
            <v>P</v>
          </cell>
          <cell r="F311" t="str">
            <v>A</v>
          </cell>
          <cell r="G311" t="str">
            <v>INST. JESUS DE LA DIVINA MISERICORDIA</v>
          </cell>
          <cell r="H311" t="str">
            <v>ELADIA VIDES HERNANDEZ</v>
          </cell>
          <cell r="I311" t="str">
            <v>EL SOCORRO</v>
          </cell>
          <cell r="J311" t="str">
            <v>PLAN 554 MZ 12 LT 2</v>
          </cell>
          <cell r="K311">
            <v>6631929</v>
          </cell>
          <cell r="L311" t="str">
            <v>ijdivmis@hotmail.com</v>
          </cell>
        </row>
        <row r="312">
          <cell r="A312">
            <v>420</v>
          </cell>
          <cell r="B312">
            <v>420</v>
          </cell>
          <cell r="C312">
            <v>313001012515</v>
          </cell>
          <cell r="D312">
            <v>2</v>
          </cell>
          <cell r="E312" t="str">
            <v>P</v>
          </cell>
          <cell r="F312" t="str">
            <v>A</v>
          </cell>
          <cell r="G312" t="str">
            <v>CORPORACION EDUCATIVA LA SAGRADA FAMILIA</v>
          </cell>
          <cell r="H312" t="str">
            <v>GLORIA INES ALVAREZ MANTILLA</v>
          </cell>
          <cell r="I312" t="str">
            <v>LOS CORALES</v>
          </cell>
          <cell r="J312" t="str">
            <v>LOS CORALES MZ Q LT 8</v>
          </cell>
          <cell r="K312">
            <v>6673449</v>
          </cell>
          <cell r="L312" t="str">
            <v>info@colegiolaconcepcion.com.co</v>
          </cell>
        </row>
        <row r="313">
          <cell r="A313">
            <v>421</v>
          </cell>
          <cell r="B313">
            <v>421</v>
          </cell>
          <cell r="C313">
            <v>413001008121</v>
          </cell>
          <cell r="D313">
            <v>2</v>
          </cell>
          <cell r="E313" t="str">
            <v>P</v>
          </cell>
          <cell r="F313" t="str">
            <v>A</v>
          </cell>
          <cell r="G313" t="str">
            <v>INST. Y JARD. INF. ANGELICA</v>
          </cell>
          <cell r="H313" t="str">
            <v>LUIS EUGENIO GOMEZ FLOREZ</v>
          </cell>
          <cell r="I313" t="str">
            <v>EL CARMELO</v>
          </cell>
          <cell r="J313" t="str">
            <v>EL CARMELO CLL COLOMBIA MZ 3 LOTE 4</v>
          </cell>
          <cell r="K313">
            <v>6459600</v>
          </cell>
        </row>
        <row r="314">
          <cell r="A314">
            <v>422</v>
          </cell>
          <cell r="B314">
            <v>422</v>
          </cell>
          <cell r="C314">
            <v>313001012540</v>
          </cell>
          <cell r="D314">
            <v>2</v>
          </cell>
          <cell r="E314" t="str">
            <v>P</v>
          </cell>
          <cell r="F314" t="str">
            <v>A</v>
          </cell>
          <cell r="G314" t="str">
            <v>INST. DE EDUCACION BONSAY DE CARTAGENA</v>
          </cell>
          <cell r="H314" t="str">
            <v>YANETH DELGADO ALVAREZ</v>
          </cell>
          <cell r="I314" t="str">
            <v>SANTA MONICA</v>
          </cell>
          <cell r="J314" t="str">
            <v>SANTA MONICA KR 3 Nº 2 - 71</v>
          </cell>
          <cell r="K314" t="str">
            <v>6618491-6426287</v>
          </cell>
          <cell r="L314" t="str">
            <v>instituto.bonsay@gmail.com</v>
          </cell>
        </row>
        <row r="315">
          <cell r="A315">
            <v>426</v>
          </cell>
          <cell r="B315">
            <v>426</v>
          </cell>
          <cell r="C315">
            <v>313001012744</v>
          </cell>
          <cell r="D315">
            <v>2</v>
          </cell>
          <cell r="E315" t="str">
            <v>P</v>
          </cell>
          <cell r="F315" t="str">
            <v>A</v>
          </cell>
          <cell r="G315" t="str">
            <v>INST. SKINNER II  (ANT.-JARD. INF. SKINNER II)</v>
          </cell>
          <cell r="H315" t="str">
            <v>ROSA ESTHER MANGA OROZCO</v>
          </cell>
          <cell r="I315" t="str">
            <v>BOQUILLA</v>
          </cell>
          <cell r="J315" t="str">
            <v>LA BOQUILLA CRA 3 # 74-45</v>
          </cell>
          <cell r="K315">
            <v>3003953982</v>
          </cell>
          <cell r="L315" t="str">
            <v>institutoskinner@hotmail.com</v>
          </cell>
        </row>
        <row r="316">
          <cell r="A316">
            <v>428</v>
          </cell>
          <cell r="B316">
            <v>428</v>
          </cell>
          <cell r="C316">
            <v>313001012761</v>
          </cell>
          <cell r="D316">
            <v>2</v>
          </cell>
          <cell r="E316" t="str">
            <v>P</v>
          </cell>
          <cell r="F316" t="str">
            <v>A</v>
          </cell>
          <cell r="G316" t="str">
            <v>CENT. EDUC. LOS CHAVITOS</v>
          </cell>
          <cell r="H316" t="str">
            <v>HELEN JUDITH CAMPIS VDA. DE ARRAZOLA</v>
          </cell>
          <cell r="I316" t="str">
            <v>LA ESPERANZA</v>
          </cell>
          <cell r="J316" t="str">
            <v xml:space="preserve"> CR 30 # 38-27</v>
          </cell>
          <cell r="K316" t="str">
            <v>6447987-6458108</v>
          </cell>
          <cell r="L316" t="str">
            <v>los.chavitos@hotmail.com</v>
          </cell>
        </row>
        <row r="317">
          <cell r="A317">
            <v>430</v>
          </cell>
          <cell r="B317">
            <v>430</v>
          </cell>
          <cell r="C317">
            <v>313001012795</v>
          </cell>
          <cell r="D317">
            <v>2</v>
          </cell>
          <cell r="E317" t="str">
            <v>P</v>
          </cell>
          <cell r="F317" t="str">
            <v>A</v>
          </cell>
          <cell r="G317" t="str">
            <v>INST. GABRIEL HENAO</v>
          </cell>
          <cell r="H317" t="str">
            <v>ROSALBA HENAO</v>
          </cell>
          <cell r="I317" t="str">
            <v>ZARAGOCILLA</v>
          </cell>
          <cell r="J317" t="str">
            <v>ZARAGOCILLA CLL 30 # 28-59</v>
          </cell>
          <cell r="K317">
            <v>6698189</v>
          </cell>
          <cell r="L317" t="str">
            <v>cindybendecida@hotmail.com</v>
          </cell>
        </row>
        <row r="318">
          <cell r="A318">
            <v>433</v>
          </cell>
          <cell r="B318">
            <v>433</v>
          </cell>
          <cell r="C318">
            <v>313001012833</v>
          </cell>
          <cell r="D318">
            <v>2</v>
          </cell>
          <cell r="E318" t="str">
            <v>P</v>
          </cell>
          <cell r="F318" t="str">
            <v>A</v>
          </cell>
          <cell r="G318" t="str">
            <v>INST. EDUCATIVO PRINCIPE DE PAZ</v>
          </cell>
          <cell r="H318" t="str">
            <v>GILDA MARIA LLAMAS RUIZ</v>
          </cell>
          <cell r="I318" t="str">
            <v>BLAS DE LEZO</v>
          </cell>
          <cell r="J318" t="str">
            <v>MZ 36 LT 3 ET 4</v>
          </cell>
          <cell r="K318">
            <v>6909713</v>
          </cell>
          <cell r="L318" t="str">
            <v>principedepaz1995@hotmail.com</v>
          </cell>
        </row>
        <row r="319">
          <cell r="A319">
            <v>434</v>
          </cell>
          <cell r="B319">
            <v>434</v>
          </cell>
          <cell r="C319">
            <v>313001012841</v>
          </cell>
          <cell r="D319">
            <v>2</v>
          </cell>
          <cell r="E319" t="str">
            <v>P</v>
          </cell>
          <cell r="F319" t="str">
            <v>A</v>
          </cell>
          <cell r="G319" t="str">
            <v>INST. INF PICARDIAS</v>
          </cell>
          <cell r="H319" t="str">
            <v>DARLING TOVAR OROZCO</v>
          </cell>
          <cell r="I319" t="str">
            <v>BLAS DE LEZO</v>
          </cell>
          <cell r="J319" t="str">
            <v>BLAS DE LEZO M 40 L3 4TA ETAPA</v>
          </cell>
          <cell r="K319">
            <v>6417207</v>
          </cell>
        </row>
        <row r="320">
          <cell r="A320">
            <v>435</v>
          </cell>
          <cell r="B320">
            <v>435</v>
          </cell>
          <cell r="C320">
            <v>313001012868</v>
          </cell>
          <cell r="D320">
            <v>2</v>
          </cell>
          <cell r="E320" t="str">
            <v>P</v>
          </cell>
          <cell r="F320" t="str">
            <v>A</v>
          </cell>
          <cell r="G320" t="str">
            <v>CORP. TECNICA INSTITUTO ROCHY</v>
          </cell>
          <cell r="H320" t="str">
            <v>ROSA RODRIGUEZ ARANGO</v>
          </cell>
          <cell r="I320" t="str">
            <v>DANIEL LEMAITRE</v>
          </cell>
          <cell r="J320" t="str">
            <v>DANIEL LEMAITRE ST LA HEROICA CL 64 # 19-12</v>
          </cell>
          <cell r="K320">
            <v>6582503</v>
          </cell>
          <cell r="L320" t="str">
            <v>corporrochy@hotmail.com</v>
          </cell>
        </row>
        <row r="321">
          <cell r="A321">
            <v>436</v>
          </cell>
          <cell r="B321">
            <v>436</v>
          </cell>
          <cell r="C321">
            <v>313001012876</v>
          </cell>
          <cell r="D321">
            <v>2</v>
          </cell>
          <cell r="E321" t="str">
            <v>P</v>
          </cell>
          <cell r="F321" t="str">
            <v>A</v>
          </cell>
          <cell r="G321" t="str">
            <v>CORP. EDUC. INST. INSTITUTO GUADALUPE</v>
          </cell>
          <cell r="H321" t="str">
            <v>IRINA BABILONIA IBARRA</v>
          </cell>
          <cell r="I321" t="str">
            <v>BLAS DE LEZO</v>
          </cell>
          <cell r="J321" t="str">
            <v>MZ 10S 15 ET 4</v>
          </cell>
          <cell r="K321">
            <v>6431331</v>
          </cell>
          <cell r="L321" t="str">
            <v>institutoguadalupe@hotmail.com</v>
          </cell>
        </row>
        <row r="322">
          <cell r="A322">
            <v>437</v>
          </cell>
          <cell r="B322">
            <v>437</v>
          </cell>
          <cell r="C322">
            <v>313001012892</v>
          </cell>
          <cell r="D322">
            <v>2</v>
          </cell>
          <cell r="E322" t="str">
            <v>P</v>
          </cell>
          <cell r="F322" t="str">
            <v>A</v>
          </cell>
          <cell r="G322" t="str">
            <v>CORP. INST. DOCENTE DEL CARIBE</v>
          </cell>
          <cell r="H322" t="str">
            <v>ARNOLD  BARRIOS PAEZ</v>
          </cell>
          <cell r="I322" t="str">
            <v>PIEDRA DE BOLIVAR</v>
          </cell>
          <cell r="J322" t="str">
            <v>CALLE SANTA CRUZ (30A) No. 50-97</v>
          </cell>
          <cell r="K322">
            <v>6722701</v>
          </cell>
          <cell r="L322" t="str">
            <v>idc146@yahoo.es</v>
          </cell>
        </row>
        <row r="323">
          <cell r="A323">
            <v>439</v>
          </cell>
          <cell r="B323">
            <v>439</v>
          </cell>
          <cell r="C323">
            <v>313001012931</v>
          </cell>
          <cell r="D323">
            <v>2</v>
          </cell>
          <cell r="E323" t="str">
            <v>P</v>
          </cell>
          <cell r="F323" t="str">
            <v>A</v>
          </cell>
          <cell r="G323" t="str">
            <v>INST. LOS CORALES</v>
          </cell>
          <cell r="H323" t="str">
            <v>MIRNA CABEZA MARTINEZ</v>
          </cell>
          <cell r="I323" t="str">
            <v>LOS CORALES</v>
          </cell>
          <cell r="J323" t="str">
            <v>URB LOS CORALES MZ N LT 5</v>
          </cell>
          <cell r="K323">
            <v>6673314</v>
          </cell>
          <cell r="L323" t="str">
            <v>ilcorales@hotmail.com</v>
          </cell>
        </row>
        <row r="324">
          <cell r="A324">
            <v>440</v>
          </cell>
          <cell r="B324">
            <v>440</v>
          </cell>
          <cell r="C324">
            <v>313001012957</v>
          </cell>
          <cell r="D324">
            <v>2</v>
          </cell>
          <cell r="E324" t="str">
            <v>P</v>
          </cell>
          <cell r="F324" t="str">
            <v>A</v>
          </cell>
          <cell r="G324" t="str">
            <v>I.E ALBORADA INFANTIL DE CHILE</v>
          </cell>
          <cell r="H324" t="str">
            <v>ALEXIS  LOPEZ VARGAS</v>
          </cell>
          <cell r="I324" t="str">
            <v>REPUBLICA DE CHILE</v>
          </cell>
          <cell r="J324" t="str">
            <v>CHILE MZA 48 LTE 4 MZA 48 LTE 10</v>
          </cell>
          <cell r="K324">
            <v>6690888</v>
          </cell>
          <cell r="L324" t="str">
            <v>alboradacolegio@hotmail.com</v>
          </cell>
        </row>
        <row r="325">
          <cell r="A325">
            <v>441</v>
          </cell>
          <cell r="B325">
            <v>441</v>
          </cell>
          <cell r="C325">
            <v>313001012973</v>
          </cell>
          <cell r="D325">
            <v>2</v>
          </cell>
          <cell r="E325" t="str">
            <v>P</v>
          </cell>
          <cell r="F325" t="str">
            <v>A</v>
          </cell>
          <cell r="G325" t="str">
            <v>COL. CRISTIANO LUZ Y VERDAD</v>
          </cell>
          <cell r="H325" t="str">
            <v>LOURDES ROJAS CASTRO</v>
          </cell>
          <cell r="I325" t="str">
            <v>SAN FRANCISCO</v>
          </cell>
          <cell r="J325" t="str">
            <v>SAN FRANCISCO CRA 34 # 78-26 SECT PARAISO</v>
          </cell>
          <cell r="K325">
            <v>6661992</v>
          </cell>
          <cell r="L325" t="str">
            <v>lourdesrojas@yahoo.com</v>
          </cell>
        </row>
        <row r="326">
          <cell r="A326">
            <v>442</v>
          </cell>
          <cell r="B326">
            <v>442</v>
          </cell>
          <cell r="C326">
            <v>313001013007</v>
          </cell>
          <cell r="D326">
            <v>2</v>
          </cell>
          <cell r="E326" t="str">
            <v>P</v>
          </cell>
          <cell r="F326" t="str">
            <v>A</v>
          </cell>
          <cell r="G326" t="str">
            <v>INST. EDUC. SENDERO DEL SABER</v>
          </cell>
          <cell r="H326" t="str">
            <v>CARMEN EDITH JARAMILLO</v>
          </cell>
          <cell r="I326" t="str">
            <v>NUEVO BOSQUE</v>
          </cell>
          <cell r="J326" t="str">
            <v>NUEVO BOSQUE M 12 LOTE 29 ETAPA 6</v>
          </cell>
          <cell r="K326">
            <v>6676170</v>
          </cell>
          <cell r="L326" t="str">
            <v>cejo2008@hotmail.com</v>
          </cell>
        </row>
        <row r="327">
          <cell r="A327">
            <v>449</v>
          </cell>
          <cell r="B327">
            <v>449</v>
          </cell>
          <cell r="C327">
            <v>313001013082</v>
          </cell>
          <cell r="D327">
            <v>2</v>
          </cell>
          <cell r="E327" t="str">
            <v>P</v>
          </cell>
          <cell r="F327" t="str">
            <v>A</v>
          </cell>
          <cell r="G327" t="str">
            <v>COL. JOHN LOCKE</v>
          </cell>
          <cell r="H327" t="str">
            <v>SOBEYDA BLANCO PE</v>
          </cell>
          <cell r="I327" t="str">
            <v>EL POZON</v>
          </cell>
          <cell r="J327" t="str">
            <v>EL POZON ST CENTRAL M 68 L 11 CLL LAS FLOREZ</v>
          </cell>
          <cell r="K327" t="str">
            <v>No Tiene</v>
          </cell>
          <cell r="L327" t="str">
            <v>sobeyda40@hotmail.com</v>
          </cell>
        </row>
        <row r="328">
          <cell r="A328">
            <v>450</v>
          </cell>
          <cell r="B328">
            <v>450</v>
          </cell>
          <cell r="C328">
            <v>313001013091</v>
          </cell>
          <cell r="D328">
            <v>2</v>
          </cell>
          <cell r="E328" t="str">
            <v>P</v>
          </cell>
          <cell r="F328" t="str">
            <v>A</v>
          </cell>
          <cell r="G328" t="str">
            <v>COLEGIO SAN JOSE DE LOS CAMPANOS</v>
          </cell>
          <cell r="H328" t="str">
            <v>LEDYS MORENO MEZA</v>
          </cell>
          <cell r="I328" t="str">
            <v>SAN JOSE DE LOS CAMPANOS</v>
          </cell>
          <cell r="J328" t="str">
            <v>SAN JOSE DE LOS CAMPANOS KR 101 37 04</v>
          </cell>
          <cell r="K328">
            <v>6909612</v>
          </cell>
          <cell r="L328" t="str">
            <v>llmorenomeza@hotmail.com</v>
          </cell>
        </row>
        <row r="329">
          <cell r="A329">
            <v>453</v>
          </cell>
          <cell r="B329">
            <v>453</v>
          </cell>
          <cell r="C329">
            <v>313001013198</v>
          </cell>
          <cell r="D329">
            <v>2</v>
          </cell>
          <cell r="E329" t="str">
            <v>P</v>
          </cell>
          <cell r="F329" t="str">
            <v>A</v>
          </cell>
          <cell r="G329" t="str">
            <v>INST. PAULO FREIRE</v>
          </cell>
          <cell r="H329" t="str">
            <v>TANIA GONZALEZ</v>
          </cell>
          <cell r="I329" t="str">
            <v>LO AMADOR</v>
          </cell>
          <cell r="J329" t="str">
            <v>LO AMADOR CLL 34 # 20 D 33</v>
          </cell>
          <cell r="K329" t="str">
            <v>6564268--6534728</v>
          </cell>
          <cell r="L329" t="str">
            <v>institutopaulofre@hotmail.com</v>
          </cell>
        </row>
        <row r="330">
          <cell r="A330">
            <v>459</v>
          </cell>
          <cell r="B330">
            <v>459</v>
          </cell>
          <cell r="C330">
            <v>313001013261</v>
          </cell>
          <cell r="D330">
            <v>2</v>
          </cell>
          <cell r="E330" t="str">
            <v>P</v>
          </cell>
          <cell r="F330" t="str">
            <v>A</v>
          </cell>
          <cell r="G330" t="str">
            <v>JARD. INF. JUEGOS Y RONDAS</v>
          </cell>
          <cell r="H330" t="str">
            <v>LOIWER BARRAGAN PADILLA</v>
          </cell>
          <cell r="I330" t="str">
            <v>ZARAGOCILLA</v>
          </cell>
          <cell r="J330" t="str">
            <v>ZARAGOCILLA CLL SAN LUIS # 30-73</v>
          </cell>
          <cell r="K330">
            <v>6752076</v>
          </cell>
        </row>
        <row r="331">
          <cell r="A331">
            <v>461</v>
          </cell>
          <cell r="B331">
            <v>461</v>
          </cell>
          <cell r="C331">
            <v>313001013287</v>
          </cell>
          <cell r="D331">
            <v>2</v>
          </cell>
          <cell r="E331" t="str">
            <v>P</v>
          </cell>
          <cell r="F331" t="str">
            <v>A</v>
          </cell>
          <cell r="G331" t="str">
            <v>JARD. INF. MIS PRIMEROS GARABATOS</v>
          </cell>
          <cell r="H331" t="str">
            <v>MONICA SALAS C.</v>
          </cell>
          <cell r="I331" t="str">
            <v>ESCALLON VILLA</v>
          </cell>
          <cell r="J331" t="str">
            <v>ESCALLON VILLA AVEN DEL CONSULADO # 57-20</v>
          </cell>
          <cell r="K331">
            <v>6725669</v>
          </cell>
          <cell r="L331" t="str">
            <v>pilaresdecartagena@hotmail.com</v>
          </cell>
        </row>
        <row r="332">
          <cell r="A332">
            <v>462</v>
          </cell>
          <cell r="B332">
            <v>462</v>
          </cell>
          <cell r="C332">
            <v>313001013309</v>
          </cell>
          <cell r="D332">
            <v>2</v>
          </cell>
          <cell r="E332" t="str">
            <v>P</v>
          </cell>
          <cell r="F332" t="str">
            <v>A</v>
          </cell>
          <cell r="G332" t="str">
            <v>INST. EDUC. MIS ESTIMULACIONES</v>
          </cell>
          <cell r="H332" t="str">
            <v>LUIS MIGUEL HERNANDEZ</v>
          </cell>
          <cell r="I332" t="str">
            <v>LA CAMPIÑA</v>
          </cell>
          <cell r="J332" t="str">
            <v>LA CAMPIÃ‘A TRASV 47 # 20-19</v>
          </cell>
          <cell r="K332">
            <v>6459545</v>
          </cell>
          <cell r="L332" t="str">
            <v>institutomisestimulaciones@hotmail.com</v>
          </cell>
        </row>
        <row r="333">
          <cell r="A333">
            <v>463</v>
          </cell>
          <cell r="B333">
            <v>463</v>
          </cell>
          <cell r="C333">
            <v>313001013317</v>
          </cell>
          <cell r="D333">
            <v>2</v>
          </cell>
          <cell r="E333" t="str">
            <v>P</v>
          </cell>
          <cell r="F333" t="str">
            <v>A</v>
          </cell>
          <cell r="G333" t="str">
            <v>INST. LA GIRALDA</v>
          </cell>
          <cell r="H333" t="str">
            <v>PATRICIA FLOREZ ESPINOSA</v>
          </cell>
          <cell r="I333" t="str">
            <v>BOSQUE</v>
          </cell>
          <cell r="J333" t="str">
            <v>BOSQUE TRANSV 52 # 21-42</v>
          </cell>
          <cell r="K333">
            <v>6694667</v>
          </cell>
          <cell r="L333" t="str">
            <v>yurimar_girl@hotmail.com</v>
          </cell>
        </row>
        <row r="334">
          <cell r="A334">
            <v>464</v>
          </cell>
          <cell r="B334">
            <v>464</v>
          </cell>
          <cell r="C334">
            <v>313001013325</v>
          </cell>
          <cell r="D334">
            <v>2</v>
          </cell>
          <cell r="E334" t="str">
            <v>P</v>
          </cell>
          <cell r="F334" t="str">
            <v>A</v>
          </cell>
          <cell r="G334" t="str">
            <v>COL. ANDALUCIA</v>
          </cell>
          <cell r="H334" t="str">
            <v>MARIA BARANDICA DONADO</v>
          </cell>
          <cell r="I334" t="str">
            <v>ANDALUCIA</v>
          </cell>
          <cell r="J334" t="str">
            <v>ANDALUCIA CLL GRANADA # 29-22</v>
          </cell>
          <cell r="K334">
            <v>6629094</v>
          </cell>
          <cell r="L334" t="str">
            <v>colandalucia@hotmail.com</v>
          </cell>
        </row>
        <row r="335">
          <cell r="A335">
            <v>465</v>
          </cell>
          <cell r="B335">
            <v>465</v>
          </cell>
          <cell r="C335">
            <v>313001013333</v>
          </cell>
          <cell r="D335">
            <v>2</v>
          </cell>
          <cell r="E335" t="str">
            <v>P</v>
          </cell>
          <cell r="F335" t="str">
            <v>A</v>
          </cell>
          <cell r="G335" t="str">
            <v>COL. GIMNASIO FUTURO DE COLOMBIA</v>
          </cell>
          <cell r="H335" t="str">
            <v>YAMITH CORONADO</v>
          </cell>
          <cell r="I335" t="str">
            <v>EL PRADO</v>
          </cell>
          <cell r="J335" t="str">
            <v>EL PRADO CL 1ERA DE SAN NICOLAS # 29B-44</v>
          </cell>
          <cell r="K335" t="str">
            <v>6692236-3104217348</v>
          </cell>
          <cell r="L335" t="str">
            <v>futurodecolombia@hotmail.com</v>
          </cell>
        </row>
        <row r="336">
          <cell r="A336">
            <v>466</v>
          </cell>
          <cell r="B336">
            <v>466</v>
          </cell>
          <cell r="C336">
            <v>313001013341</v>
          </cell>
          <cell r="D336">
            <v>2</v>
          </cell>
          <cell r="E336" t="str">
            <v>P</v>
          </cell>
          <cell r="F336" t="str">
            <v>A</v>
          </cell>
          <cell r="G336" t="str">
            <v>COL. SAN NICOLAS DE LA ROCA</v>
          </cell>
          <cell r="H336" t="str">
            <v>NURIS GULFO MARRUGO</v>
          </cell>
          <cell r="I336" t="str">
            <v>MARIA AUXILIADORA</v>
          </cell>
          <cell r="J336" t="str">
            <v>PRADO URB MA AUXILIADORA KRA 36 #36-61</v>
          </cell>
          <cell r="K336" t="str">
            <v>6436915 - 3135192352</v>
          </cell>
          <cell r="L336" t="str">
            <v>ivonestrada@gmail.com</v>
          </cell>
        </row>
        <row r="337">
          <cell r="A337">
            <v>469</v>
          </cell>
          <cell r="B337">
            <v>469</v>
          </cell>
          <cell r="C337">
            <v>313001013376</v>
          </cell>
          <cell r="D337">
            <v>2</v>
          </cell>
          <cell r="E337" t="str">
            <v>P</v>
          </cell>
          <cell r="F337" t="str">
            <v>A</v>
          </cell>
          <cell r="G337" t="str">
            <v>INST. COM. BOLIVAR</v>
          </cell>
          <cell r="H337" t="str">
            <v>MARLENE SALGADO TEJEDOR</v>
          </cell>
          <cell r="I337" t="str">
            <v>LA CANDELARIA</v>
          </cell>
          <cell r="J337" t="str">
            <v>LA CANDELARIA CRA 37 # 32 D 71</v>
          </cell>
          <cell r="K337">
            <v>6720009</v>
          </cell>
          <cell r="L337" t="str">
            <v>salteje@yahoo.es</v>
          </cell>
        </row>
        <row r="338">
          <cell r="A338">
            <v>472</v>
          </cell>
          <cell r="B338">
            <v>472</v>
          </cell>
          <cell r="C338">
            <v>313001013406</v>
          </cell>
          <cell r="D338">
            <v>2</v>
          </cell>
          <cell r="E338" t="str">
            <v>P</v>
          </cell>
          <cell r="F338" t="str">
            <v>A</v>
          </cell>
          <cell r="G338" t="str">
            <v>INST. LOS ANGELITOS</v>
          </cell>
          <cell r="H338" t="str">
            <v>YERLY MONTT CASTRO</v>
          </cell>
          <cell r="I338" t="str">
            <v>OLAYA HERRERA</v>
          </cell>
          <cell r="J338" t="str">
            <v xml:space="preserve"> SECTOR  ESTELA # 68-40</v>
          </cell>
          <cell r="K338">
            <v>6532570</v>
          </cell>
          <cell r="L338" t="str">
            <v>institutolosangelitos@hotmail.com</v>
          </cell>
        </row>
        <row r="339">
          <cell r="A339">
            <v>474</v>
          </cell>
          <cell r="B339">
            <v>474</v>
          </cell>
          <cell r="C339">
            <v>313001013422</v>
          </cell>
          <cell r="D339">
            <v>2</v>
          </cell>
          <cell r="E339" t="str">
            <v>P</v>
          </cell>
          <cell r="F339" t="str">
            <v>A</v>
          </cell>
          <cell r="G339" t="str">
            <v>CORP. EDUC. SAN AGUSTIN</v>
          </cell>
          <cell r="H339" t="str">
            <v>MILENA ALVAREZ VASQUEZ</v>
          </cell>
          <cell r="I339" t="str">
            <v>SAN FERNANDO</v>
          </cell>
          <cell r="J339" t="str">
            <v>SC SIMON BOLIVAR KR 81 4 E 61</v>
          </cell>
          <cell r="K339">
            <v>6458896</v>
          </cell>
          <cell r="L339" t="str">
            <v>corporacioneducativasanagustin@hotmail.com</v>
          </cell>
        </row>
        <row r="340">
          <cell r="A340">
            <v>475</v>
          </cell>
          <cell r="B340">
            <v>475</v>
          </cell>
          <cell r="C340">
            <v>313001013431</v>
          </cell>
          <cell r="D340">
            <v>2</v>
          </cell>
          <cell r="E340" t="str">
            <v>P</v>
          </cell>
          <cell r="F340" t="str">
            <v>A</v>
          </cell>
          <cell r="G340" t="str">
            <v>CORP. INST PROGRESO SOCIAL</v>
          </cell>
          <cell r="H340" t="str">
            <v>MONICA LOPEZ SANCHEZ</v>
          </cell>
          <cell r="I340" t="str">
            <v>LA CONSOLATA</v>
          </cell>
          <cell r="J340" t="str">
            <v>CONSOLATA SC PARAISO MZ A LT 11</v>
          </cell>
          <cell r="K340">
            <v>6900441</v>
          </cell>
          <cell r="L340" t="str">
            <v>coorporacion-ist@hotmail.com</v>
          </cell>
        </row>
        <row r="341">
          <cell r="A341">
            <v>476</v>
          </cell>
          <cell r="B341">
            <v>476</v>
          </cell>
          <cell r="C341">
            <v>313001013635</v>
          </cell>
          <cell r="D341">
            <v>2</v>
          </cell>
          <cell r="E341" t="str">
            <v>P</v>
          </cell>
          <cell r="F341" t="str">
            <v>A</v>
          </cell>
          <cell r="G341" t="str">
            <v>C.E INTEGRAL COLOMBIA CEICOL</v>
          </cell>
          <cell r="H341" t="str">
            <v>GEOCONIS IRIARTE ESCOBAR</v>
          </cell>
          <cell r="I341" t="str">
            <v>EL CAMPESTRE</v>
          </cell>
          <cell r="J341" t="str">
            <v>MZ 66 LT 1 ET 7</v>
          </cell>
          <cell r="K341">
            <v>6676042</v>
          </cell>
          <cell r="L341" t="str">
            <v>ceicol@hotmail.com</v>
          </cell>
        </row>
        <row r="342">
          <cell r="A342">
            <v>477</v>
          </cell>
          <cell r="B342">
            <v>477</v>
          </cell>
          <cell r="C342">
            <v>313001013457</v>
          </cell>
          <cell r="D342">
            <v>2</v>
          </cell>
          <cell r="E342" t="str">
            <v>P</v>
          </cell>
          <cell r="F342" t="str">
            <v>A</v>
          </cell>
          <cell r="G342" t="str">
            <v>INST. SAN ANTONIO DEL CAMPESTRE</v>
          </cell>
          <cell r="H342" t="str">
            <v>LUIS CAMACHO GONZALEZ</v>
          </cell>
          <cell r="I342" t="str">
            <v>EL CAMPESTRE</v>
          </cell>
          <cell r="J342" t="str">
            <v>MZ 75 A LT 7 ET 8</v>
          </cell>
          <cell r="K342">
            <v>6571975</v>
          </cell>
          <cell r="L342" t="str">
            <v>dawcamacho@hotmail.com</v>
          </cell>
        </row>
        <row r="343">
          <cell r="A343">
            <v>478</v>
          </cell>
          <cell r="B343">
            <v>478</v>
          </cell>
          <cell r="C343">
            <v>313001013465</v>
          </cell>
          <cell r="D343">
            <v>2</v>
          </cell>
          <cell r="E343" t="str">
            <v>P</v>
          </cell>
          <cell r="F343" t="str">
            <v>A</v>
          </cell>
          <cell r="G343" t="str">
            <v>CORP. EDUC. INST. FROBEL</v>
          </cell>
          <cell r="H343" t="str">
            <v>MARIELA OSORIO DE GANEM</v>
          </cell>
          <cell r="I343" t="str">
            <v>ALTOS DEL CAMPESTRE</v>
          </cell>
          <cell r="J343" t="str">
            <v xml:space="preserve"> MZ 10 LT 7</v>
          </cell>
          <cell r="K343">
            <v>6572082</v>
          </cell>
          <cell r="L343" t="str">
            <v>marielaosoriot@hotmail.com</v>
          </cell>
        </row>
        <row r="344">
          <cell r="A344">
            <v>480</v>
          </cell>
          <cell r="B344">
            <v>480</v>
          </cell>
          <cell r="C344">
            <v>313001013481</v>
          </cell>
          <cell r="D344">
            <v>2</v>
          </cell>
          <cell r="E344" t="str">
            <v>P</v>
          </cell>
          <cell r="F344" t="str">
            <v>A</v>
          </cell>
          <cell r="G344" t="str">
            <v>C.E COMUNITARIO LOS ROBLES</v>
          </cell>
          <cell r="H344" t="str">
            <v>DORILZA MARTINEZ MONCARIS</v>
          </cell>
          <cell r="I344" t="str">
            <v>NELSON MANDELA</v>
          </cell>
          <cell r="J344" t="str">
            <v>NELSON MANDELA SECT LOS ROBLES</v>
          </cell>
          <cell r="K344">
            <v>3114166125</v>
          </cell>
          <cell r="L344" t="str">
            <v>vivecristo28@hotmail.com</v>
          </cell>
        </row>
        <row r="345">
          <cell r="A345">
            <v>481</v>
          </cell>
          <cell r="B345">
            <v>481</v>
          </cell>
          <cell r="C345">
            <v>313001013490</v>
          </cell>
          <cell r="D345">
            <v>2</v>
          </cell>
          <cell r="E345" t="str">
            <v>P</v>
          </cell>
          <cell r="F345" t="str">
            <v>A</v>
          </cell>
          <cell r="G345" t="str">
            <v>ESC. MIXTA COMUNITARIA 7 DE DICIEMBRE</v>
          </cell>
          <cell r="H345" t="str">
            <v>CRISTINA MACHUCA OVIEDO</v>
          </cell>
          <cell r="I345" t="str">
            <v>NELSON MANDELA</v>
          </cell>
          <cell r="J345" t="str">
            <v>SC NUEVA VENECIA MZ A LT 2 A</v>
          </cell>
          <cell r="L345" t="str">
            <v>escuelamixta7dediciembre@gmail.com</v>
          </cell>
        </row>
        <row r="346">
          <cell r="A346">
            <v>482</v>
          </cell>
          <cell r="B346">
            <v>482</v>
          </cell>
          <cell r="C346">
            <v>313001013503</v>
          </cell>
          <cell r="D346">
            <v>2</v>
          </cell>
          <cell r="E346" t="str">
            <v>P</v>
          </cell>
          <cell r="F346" t="str">
            <v>A</v>
          </cell>
          <cell r="G346" t="str">
            <v>CORP. EDUC. COL. JOSE ANTONIO GALAN</v>
          </cell>
          <cell r="H346" t="str">
            <v>BERENICE JIMENEZ PEREIRA</v>
          </cell>
          <cell r="I346" t="str">
            <v>SAN PEDRO MARTIR</v>
          </cell>
          <cell r="J346" t="str">
            <v>SAN PEDRO MARTIR CLL 11 # 65-26</v>
          </cell>
          <cell r="K346">
            <v>6573785</v>
          </cell>
          <cell r="L346" t="str">
            <v>fundahogarj@hotmail.com</v>
          </cell>
        </row>
        <row r="347">
          <cell r="A347">
            <v>484</v>
          </cell>
          <cell r="B347">
            <v>484</v>
          </cell>
          <cell r="C347">
            <v>313001013520</v>
          </cell>
          <cell r="D347">
            <v>2</v>
          </cell>
          <cell r="E347" t="str">
            <v>P</v>
          </cell>
          <cell r="F347" t="str">
            <v>A</v>
          </cell>
          <cell r="G347" t="str">
            <v>INST. ARTISTICO BILINGUE DE CARTAGENA</v>
          </cell>
          <cell r="H347" t="str">
            <v>ROSA MARIA SERRANO BUELVAS</v>
          </cell>
          <cell r="I347" t="str">
            <v>SAN PEDRO</v>
          </cell>
          <cell r="J347" t="str">
            <v>SAN PEDRO MANZ 7 LOTE 3</v>
          </cell>
          <cell r="K347">
            <v>6531078</v>
          </cell>
          <cell r="L347" t="str">
            <v>arbicar2007@yahoo.es</v>
          </cell>
        </row>
        <row r="348">
          <cell r="A348">
            <v>485</v>
          </cell>
          <cell r="B348">
            <v>485</v>
          </cell>
          <cell r="C348">
            <v>313001013538</v>
          </cell>
          <cell r="D348">
            <v>2</v>
          </cell>
          <cell r="E348" t="str">
            <v>P</v>
          </cell>
          <cell r="F348" t="str">
            <v>A</v>
          </cell>
          <cell r="G348" t="str">
            <v>CORP. INST. SAN JOSE</v>
          </cell>
          <cell r="H348" t="str">
            <v>IVON CAMARGO PAZ</v>
          </cell>
          <cell r="I348" t="str">
            <v>SAN JOSE DE LOS CAMPANOS</v>
          </cell>
          <cell r="J348" t="str">
            <v>San  Jose de los Campanos  Cra. 101 NO 39 A 210</v>
          </cell>
          <cell r="K348">
            <v>6524249</v>
          </cell>
          <cell r="L348" t="str">
            <v>cedsaj@hotmail.com</v>
          </cell>
        </row>
        <row r="349">
          <cell r="A349">
            <v>486</v>
          </cell>
          <cell r="B349">
            <v>486</v>
          </cell>
          <cell r="C349">
            <v>313001013546</v>
          </cell>
          <cell r="D349">
            <v>2</v>
          </cell>
          <cell r="E349" t="str">
            <v>P</v>
          </cell>
          <cell r="F349" t="str">
            <v>A</v>
          </cell>
          <cell r="G349" t="str">
            <v>FUND. EDUC. INST. TECNICO EL REDENTOR</v>
          </cell>
          <cell r="H349" t="str">
            <v>MAGALIS GUTIERREZ PADILLA</v>
          </cell>
          <cell r="I349" t="str">
            <v>NELSON MANDELA</v>
          </cell>
          <cell r="J349" t="str">
            <v>BR NELSON MANDELA SC LAS COLINAS MZ 32 LT 2</v>
          </cell>
          <cell r="K349">
            <v>6710895</v>
          </cell>
          <cell r="L349" t="str">
            <v>colegiomixtoelredentor@hotmail.com</v>
          </cell>
        </row>
        <row r="350">
          <cell r="A350">
            <v>487</v>
          </cell>
          <cell r="B350">
            <v>487</v>
          </cell>
          <cell r="C350">
            <v>313001013554</v>
          </cell>
          <cell r="D350">
            <v>2</v>
          </cell>
          <cell r="E350" t="str">
            <v>P</v>
          </cell>
          <cell r="F350" t="str">
            <v>A</v>
          </cell>
          <cell r="G350" t="str">
            <v>C.E ESTRELLAS DEL PORVENIR</v>
          </cell>
          <cell r="H350" t="str">
            <v>INDIRA GUZMAN SEPULVEDA</v>
          </cell>
          <cell r="I350" t="str">
            <v>NUEVO PORVENIR</v>
          </cell>
          <cell r="J350" t="str">
            <v>VIEJO PORVENIR CALLE LAS ACACIAS # 73-49</v>
          </cell>
          <cell r="K350">
            <v>6904169</v>
          </cell>
          <cell r="L350" t="str">
            <v>cedespo@hotmail.com</v>
          </cell>
        </row>
        <row r="351">
          <cell r="A351">
            <v>488</v>
          </cell>
          <cell r="B351">
            <v>488</v>
          </cell>
          <cell r="C351">
            <v>313001013571</v>
          </cell>
          <cell r="D351">
            <v>2</v>
          </cell>
          <cell r="E351" t="str">
            <v>P</v>
          </cell>
          <cell r="F351" t="str">
            <v>A</v>
          </cell>
          <cell r="G351" t="str">
            <v>C.E NELSON MANDELA</v>
          </cell>
          <cell r="H351" t="str">
            <v>OLGA DE MOYA ARIZA</v>
          </cell>
          <cell r="I351" t="str">
            <v>NELSON MANDELA</v>
          </cell>
          <cell r="J351" t="str">
            <v>SC SAN FRANCISCO DE PAULA MZ C LT 1</v>
          </cell>
          <cell r="K351">
            <v>3106527782</v>
          </cell>
          <cell r="L351" t="str">
            <v>fundecen@gmail.com</v>
          </cell>
        </row>
        <row r="352">
          <cell r="A352">
            <v>489</v>
          </cell>
          <cell r="B352">
            <v>489</v>
          </cell>
          <cell r="C352">
            <v>313001013589</v>
          </cell>
          <cell r="D352">
            <v>2</v>
          </cell>
          <cell r="E352" t="str">
            <v>P</v>
          </cell>
          <cell r="F352" t="str">
            <v>A</v>
          </cell>
          <cell r="G352" t="str">
            <v>INST. SONRISITAS ALEGRES</v>
          </cell>
          <cell r="H352" t="str">
            <v>ARMIDA JIMENEZ DIAZ</v>
          </cell>
          <cell r="I352" t="str">
            <v>LOS CORALES</v>
          </cell>
          <cell r="J352" t="str">
            <v>LOS CORALES MZ F LT 23</v>
          </cell>
          <cell r="K352">
            <v>6675016</v>
          </cell>
          <cell r="L352" t="str">
            <v>institutosonrisitasalegres@hotmail.com</v>
          </cell>
        </row>
        <row r="353">
          <cell r="A353">
            <v>490</v>
          </cell>
          <cell r="B353">
            <v>490</v>
          </cell>
          <cell r="C353">
            <v>313836000348</v>
          </cell>
          <cell r="D353">
            <v>2</v>
          </cell>
          <cell r="E353" t="str">
            <v>P</v>
          </cell>
          <cell r="F353" t="str">
            <v>B</v>
          </cell>
          <cell r="G353" t="str">
            <v>ASPAEN GIMNASIO CARTAGENA DE INDIAS</v>
          </cell>
          <cell r="H353" t="str">
            <v>SORAYA JAIME DE LAVALLE</v>
          </cell>
          <cell r="I353" t="str">
            <v>ANILLO VIAL</v>
          </cell>
          <cell r="J353" t="str">
            <v>ANILLO VIAL KM 11</v>
          </cell>
          <cell r="K353" t="str">
            <v>6424344 6424345</v>
          </cell>
          <cell r="L353" t="str">
            <v>sacademica@gimnasiocartagenadeindias.edu.co</v>
          </cell>
        </row>
        <row r="354">
          <cell r="A354">
            <v>151</v>
          </cell>
          <cell r="B354">
            <v>492</v>
          </cell>
          <cell r="C354">
            <v>413001006315</v>
          </cell>
          <cell r="D354">
            <v>1</v>
          </cell>
          <cell r="E354" t="str">
            <v>S</v>
          </cell>
          <cell r="F354" t="str">
            <v>A</v>
          </cell>
          <cell r="G354" t="str">
            <v xml:space="preserve">   SEDE SAN JUAN BAUTISTA DE LA BOQUILLA</v>
          </cell>
          <cell r="H354" t="str">
            <v>BENJAMIN ACEVEDO CORREA</v>
          </cell>
          <cell r="I354" t="str">
            <v>BOQUILLA</v>
          </cell>
          <cell r="J354" t="str">
            <v>LA BOQUILLA KRA 4 # 84-36</v>
          </cell>
        </row>
        <row r="355">
          <cell r="A355">
            <v>181</v>
          </cell>
          <cell r="B355">
            <v>492</v>
          </cell>
          <cell r="C355">
            <v>213001001918</v>
          </cell>
          <cell r="D355">
            <v>1</v>
          </cell>
          <cell r="E355" t="str">
            <v>S</v>
          </cell>
          <cell r="F355" t="str">
            <v>A</v>
          </cell>
          <cell r="G355" t="str">
            <v xml:space="preserve">   SEDE SAN FELIPE DE LA BOQUILLA</v>
          </cell>
          <cell r="H355" t="str">
            <v>BENJAMIN ACEVEDO CORREA</v>
          </cell>
          <cell r="I355" t="str">
            <v>BOQUILLA</v>
          </cell>
          <cell r="J355" t="str">
            <v>BOQUILLA KRA 9A # 45-08</v>
          </cell>
          <cell r="K355">
            <v>6568152</v>
          </cell>
        </row>
        <row r="356">
          <cell r="A356">
            <v>492</v>
          </cell>
          <cell r="B356">
            <v>492</v>
          </cell>
          <cell r="C356">
            <v>413001004703</v>
          </cell>
          <cell r="D356">
            <v>1</v>
          </cell>
          <cell r="E356" t="str">
            <v>P</v>
          </cell>
          <cell r="F356" t="str">
            <v>A</v>
          </cell>
          <cell r="G356" t="str">
            <v>I.E DE LA BOQUILLA</v>
          </cell>
          <cell r="H356" t="str">
            <v>BELSYBETH MURILLO MAQUILON</v>
          </cell>
          <cell r="I356" t="str">
            <v>BOQUILLA</v>
          </cell>
          <cell r="J356" t="str">
            <v>BOQUILLA CR 3 # 76-21</v>
          </cell>
          <cell r="K356">
            <v>6567514</v>
          </cell>
          <cell r="L356" t="str">
            <v>IEdelaboquilla@gmail.com</v>
          </cell>
        </row>
        <row r="357">
          <cell r="A357">
            <v>494</v>
          </cell>
          <cell r="B357">
            <v>492</v>
          </cell>
          <cell r="C357">
            <v>413001006234</v>
          </cell>
          <cell r="D357">
            <v>1</v>
          </cell>
          <cell r="E357" t="str">
            <v>S</v>
          </cell>
          <cell r="F357" t="str">
            <v>A</v>
          </cell>
          <cell r="G357" t="str">
            <v xml:space="preserve">   ESC. MADRE BERNARDA</v>
          </cell>
          <cell r="H357" t="str">
            <v>BENJAMIN ACEVEDO CORREA</v>
          </cell>
          <cell r="I357" t="str">
            <v>BOQUILLA</v>
          </cell>
          <cell r="J357" t="str">
            <v>LA BOQUILLA CLL DE LAS FLORES CRA 7 # 71-08</v>
          </cell>
          <cell r="K357">
            <v>6567138</v>
          </cell>
        </row>
        <row r="358">
          <cell r="A358">
            <v>732</v>
          </cell>
          <cell r="B358">
            <v>492</v>
          </cell>
          <cell r="C358">
            <v>513001000002</v>
          </cell>
          <cell r="D358">
            <v>1</v>
          </cell>
          <cell r="E358" t="str">
            <v>S</v>
          </cell>
          <cell r="F358" t="str">
            <v>A</v>
          </cell>
          <cell r="G358" t="str">
            <v xml:space="preserve">   *SEDE MARLINDA</v>
          </cell>
          <cell r="H358" t="str">
            <v>BENJAMIN ACEVEDO CORREA</v>
          </cell>
          <cell r="I358" t="str">
            <v>BOQUILLA</v>
          </cell>
          <cell r="J358" t="str">
            <v>BOQUILLA</v>
          </cell>
        </row>
        <row r="359">
          <cell r="A359">
            <v>733</v>
          </cell>
          <cell r="B359">
            <v>492</v>
          </cell>
          <cell r="C359">
            <v>513001000003</v>
          </cell>
          <cell r="D359">
            <v>1</v>
          </cell>
          <cell r="E359" t="str">
            <v>S</v>
          </cell>
          <cell r="F359" t="str">
            <v>A</v>
          </cell>
          <cell r="G359" t="str">
            <v xml:space="preserve">   *SEDE VILLA GLORIA</v>
          </cell>
          <cell r="H359" t="str">
            <v>BENJAMIN ACEVEDO CORREA</v>
          </cell>
          <cell r="I359" t="str">
            <v>BOQUILLA</v>
          </cell>
          <cell r="J359" t="str">
            <v>BOQUILLA</v>
          </cell>
        </row>
        <row r="360">
          <cell r="A360">
            <v>495</v>
          </cell>
          <cell r="B360">
            <v>495</v>
          </cell>
          <cell r="C360">
            <v>413001007630</v>
          </cell>
          <cell r="D360">
            <v>2</v>
          </cell>
          <cell r="E360" t="str">
            <v>P</v>
          </cell>
          <cell r="F360" t="str">
            <v>A</v>
          </cell>
          <cell r="G360" t="str">
            <v>COL. CARIBE REAL</v>
          </cell>
          <cell r="H360" t="str">
            <v>LUIS ANTONIO  FERREIRA VIAÃ‘A</v>
          </cell>
          <cell r="I360" t="str">
            <v>TERNERA</v>
          </cell>
          <cell r="J360" t="str">
            <v>TERNERA CRA TRONCAL # 82-95</v>
          </cell>
          <cell r="K360">
            <v>6618180</v>
          </cell>
          <cell r="L360" t="str">
            <v>colegiocaribereal@hotmail.com</v>
          </cell>
        </row>
        <row r="361">
          <cell r="A361">
            <v>496</v>
          </cell>
          <cell r="B361">
            <v>496</v>
          </cell>
          <cell r="C361">
            <v>413001007982</v>
          </cell>
          <cell r="D361">
            <v>2</v>
          </cell>
          <cell r="E361" t="str">
            <v>P</v>
          </cell>
          <cell r="F361" t="str">
            <v>A</v>
          </cell>
          <cell r="G361" t="str">
            <v>INST. CARTAGENA DE INDIAS</v>
          </cell>
          <cell r="H361" t="str">
            <v>MYRIAM GARCIA GONZALEZ</v>
          </cell>
          <cell r="I361" t="str">
            <v>EL CAMPESTRE</v>
          </cell>
          <cell r="J361" t="str">
            <v>CAMPESTRE MZ 45 LT 16 ET 5</v>
          </cell>
          <cell r="K361">
            <v>6675155</v>
          </cell>
          <cell r="L361" t="str">
            <v>myriam5_2@hotmail.com</v>
          </cell>
        </row>
        <row r="362">
          <cell r="A362">
            <v>497</v>
          </cell>
          <cell r="B362">
            <v>497</v>
          </cell>
          <cell r="C362">
            <v>413001008008</v>
          </cell>
          <cell r="D362">
            <v>2</v>
          </cell>
          <cell r="E362" t="str">
            <v>P</v>
          </cell>
          <cell r="F362" t="str">
            <v>A</v>
          </cell>
          <cell r="G362" t="str">
            <v>INST. EDUC. CAMPANITAS DE SABIDURIA</v>
          </cell>
          <cell r="H362" t="str">
            <v>MARIA E. PAJARO M</v>
          </cell>
          <cell r="I362" t="str">
            <v>SAN ISIDRO</v>
          </cell>
          <cell r="J362" t="str">
            <v>AV CRISANTO LUQUE URB EL REFUGIO</v>
          </cell>
          <cell r="L362" t="str">
            <v>mevangelistapajaro@hotmail.com</v>
          </cell>
        </row>
        <row r="363">
          <cell r="A363">
            <v>498</v>
          </cell>
          <cell r="B363">
            <v>498</v>
          </cell>
          <cell r="C363">
            <v>413001008024</v>
          </cell>
          <cell r="D363">
            <v>2</v>
          </cell>
          <cell r="E363" t="str">
            <v>P</v>
          </cell>
          <cell r="F363" t="str">
            <v>A</v>
          </cell>
          <cell r="G363" t="str">
            <v>INST. EDUCATIVO  EL PARAISO</v>
          </cell>
          <cell r="H363" t="str">
            <v>ISABEL ROJANO HERNANDEZ</v>
          </cell>
          <cell r="I363" t="str">
            <v>SAN FERNANDO</v>
          </cell>
          <cell r="J363" t="str">
            <v>KR 81 22 A 05</v>
          </cell>
          <cell r="K363">
            <v>6619013</v>
          </cell>
          <cell r="L363" t="str">
            <v>ined.elparaiso@gmail.com</v>
          </cell>
        </row>
        <row r="364">
          <cell r="A364">
            <v>500</v>
          </cell>
          <cell r="B364">
            <v>500</v>
          </cell>
          <cell r="C364">
            <v>413001007648</v>
          </cell>
          <cell r="D364">
            <v>2</v>
          </cell>
          <cell r="E364" t="str">
            <v>P</v>
          </cell>
          <cell r="F364" t="str">
            <v>A</v>
          </cell>
          <cell r="G364" t="str">
            <v>COL. CAMINO DEL CORAL DE CARTAGENA</v>
          </cell>
          <cell r="H364" t="str">
            <v>REINA PEREZ CUELLO</v>
          </cell>
          <cell r="I364" t="str">
            <v>ALAMEDA LA VICTORIA</v>
          </cell>
          <cell r="J364" t="str">
            <v>ALAMEDA LA VICTORIA MZ B LOTE 8</v>
          </cell>
          <cell r="K364" t="str">
            <v>6816211-6816391</v>
          </cell>
          <cell r="L364" t="str">
            <v>corporacionidet@hotmail.com</v>
          </cell>
        </row>
        <row r="365">
          <cell r="A365">
            <v>501</v>
          </cell>
          <cell r="B365">
            <v>501</v>
          </cell>
          <cell r="C365">
            <v>413001013176</v>
          </cell>
          <cell r="D365">
            <v>2</v>
          </cell>
          <cell r="E365" t="str">
            <v>P</v>
          </cell>
          <cell r="F365" t="str">
            <v>A</v>
          </cell>
          <cell r="G365" t="str">
            <v>FUND. EDUC. INST. ECOLOGICO BARBACOAS</v>
          </cell>
          <cell r="H365" t="str">
            <v>GREGORIO DE JESUS PAZ APARICIO</v>
          </cell>
          <cell r="I365" t="str">
            <v>BARU</v>
          </cell>
          <cell r="J365" t="str">
            <v>SANTA ANA - ISLA BARU</v>
          </cell>
          <cell r="K365" t="str">
            <v>(031)5933010 EXT 1180</v>
          </cell>
          <cell r="L365" t="str">
            <v>rectoriabaru@colegiosminutodedios.edu.co</v>
          </cell>
        </row>
        <row r="366">
          <cell r="A366">
            <v>503</v>
          </cell>
          <cell r="B366">
            <v>503</v>
          </cell>
          <cell r="C366">
            <v>113001013814</v>
          </cell>
          <cell r="D366">
            <v>1</v>
          </cell>
          <cell r="E366" t="str">
            <v>P</v>
          </cell>
          <cell r="F366" t="str">
            <v>A</v>
          </cell>
          <cell r="G366" t="str">
            <v>I.E BERTHA GEDEON DE BALADI</v>
          </cell>
          <cell r="H366" t="str">
            <v>LUZ ELENA OCAMPO MADRID</v>
          </cell>
          <cell r="I366" t="str">
            <v>EL CAMPESTRE</v>
          </cell>
          <cell r="J366" t="str">
            <v>EL CAMPESTRE 7A ETAPA CL 12 CRA 58 ESQUINA</v>
          </cell>
          <cell r="K366">
            <v>6432730</v>
          </cell>
          <cell r="L366" t="str">
            <v>ieberthagedeon@hotmail.com</v>
          </cell>
        </row>
        <row r="367">
          <cell r="A367">
            <v>504</v>
          </cell>
          <cell r="B367">
            <v>504</v>
          </cell>
          <cell r="C367">
            <v>313001013601</v>
          </cell>
          <cell r="D367">
            <v>2</v>
          </cell>
          <cell r="E367" t="str">
            <v>P</v>
          </cell>
          <cell r="F367" t="str">
            <v>A</v>
          </cell>
          <cell r="G367" t="str">
            <v>GIMN. BINET DE CARTAGENA</v>
          </cell>
          <cell r="H367" t="str">
            <v>KETTY BARRIOS MARTIN</v>
          </cell>
          <cell r="I367" t="str">
            <v>TORICES</v>
          </cell>
          <cell r="J367" t="str">
            <v>TORICES CRA 14 # 41-53</v>
          </cell>
          <cell r="K367">
            <v>6425820</v>
          </cell>
          <cell r="L367" t="str">
            <v>katia_barrios_martin@hotmail.com</v>
          </cell>
        </row>
        <row r="368">
          <cell r="A368">
            <v>505</v>
          </cell>
          <cell r="B368">
            <v>505</v>
          </cell>
          <cell r="C368">
            <v>313001013163</v>
          </cell>
          <cell r="D368">
            <v>2</v>
          </cell>
          <cell r="E368" t="str">
            <v>P</v>
          </cell>
          <cell r="F368" t="str">
            <v>A</v>
          </cell>
          <cell r="G368" t="str">
            <v>COL. LA  ENSEÑANZA</v>
          </cell>
          <cell r="H368" t="str">
            <v xml:space="preserve">JESUS ISAAC ESCOBAR ARTEAGA </v>
          </cell>
          <cell r="I368" t="str">
            <v>MANGA</v>
          </cell>
          <cell r="J368" t="str">
            <v xml:space="preserve">MANGA CARRERA 19 No. 26-94 TERCER CALLEJON SEDE PRINCIPAL </v>
          </cell>
          <cell r="K368" t="str">
            <v>6604750 6604688</v>
          </cell>
          <cell r="L368" t="str">
            <v>rector2020@gmail.com</v>
          </cell>
        </row>
        <row r="369">
          <cell r="A369">
            <v>506</v>
          </cell>
          <cell r="B369">
            <v>506</v>
          </cell>
          <cell r="C369">
            <v>313001027351</v>
          </cell>
          <cell r="D369">
            <v>2</v>
          </cell>
          <cell r="E369" t="str">
            <v>P</v>
          </cell>
          <cell r="F369" t="str">
            <v>A</v>
          </cell>
          <cell r="G369" t="str">
            <v>COL. SAN RAFAEL ARCANGEL</v>
          </cell>
          <cell r="H369" t="str">
            <v>ALVARO LUIS TUÑON HERAS</v>
          </cell>
          <cell r="I369" t="str">
            <v>TORICES</v>
          </cell>
          <cell r="J369" t="str">
            <v>TORICES KRA 16 # 47-56</v>
          </cell>
          <cell r="K369">
            <v>6561730</v>
          </cell>
          <cell r="L369" t="str">
            <v>colegio_sanrafaelarcangel@hotmail.com</v>
          </cell>
        </row>
        <row r="370">
          <cell r="A370">
            <v>507</v>
          </cell>
          <cell r="B370">
            <v>507</v>
          </cell>
          <cell r="C370">
            <v>313001013619</v>
          </cell>
          <cell r="D370">
            <v>2</v>
          </cell>
          <cell r="E370" t="str">
            <v>P</v>
          </cell>
          <cell r="F370" t="str">
            <v>A</v>
          </cell>
          <cell r="G370" t="str">
            <v>COL. DE LAS AMERICAS</v>
          </cell>
          <cell r="H370" t="str">
            <v>EDINSA MARIA CARRILLO PADILLA</v>
          </cell>
          <cell r="I370" t="str">
            <v>DANIEL LEMAITRE</v>
          </cell>
          <cell r="J370" t="str">
            <v>DANIEL LEMAITRE CRA 17 # 65-08</v>
          </cell>
          <cell r="K370">
            <v>6908768</v>
          </cell>
          <cell r="L370" t="str">
            <v>coleamericas-98@hotmail.com</v>
          </cell>
        </row>
        <row r="371">
          <cell r="A371">
            <v>508</v>
          </cell>
          <cell r="B371">
            <v>508</v>
          </cell>
          <cell r="C371">
            <v>313001013732</v>
          </cell>
          <cell r="D371">
            <v>2</v>
          </cell>
          <cell r="E371" t="str">
            <v>P</v>
          </cell>
          <cell r="F371" t="str">
            <v>A</v>
          </cell>
          <cell r="G371" t="str">
            <v>INST. SIMON RODRIGUEZ</v>
          </cell>
          <cell r="H371" t="str">
            <v>MANUEL BLANQUICETT</v>
          </cell>
          <cell r="I371" t="str">
            <v>EL POZON</v>
          </cell>
          <cell r="J371" t="str">
            <v>EL POZON ST GUARAPERO KR 83 MZ 85 L16</v>
          </cell>
          <cell r="L371" t="str">
            <v>seintjairo2020@gmail.com</v>
          </cell>
        </row>
        <row r="372">
          <cell r="A372">
            <v>511</v>
          </cell>
          <cell r="B372">
            <v>511</v>
          </cell>
          <cell r="C372">
            <v>313001013996</v>
          </cell>
          <cell r="D372">
            <v>2</v>
          </cell>
          <cell r="E372" t="str">
            <v>P</v>
          </cell>
          <cell r="F372" t="str">
            <v>A</v>
          </cell>
          <cell r="G372" t="str">
            <v>CONC. EDUC. JOSE CARMELO VILLAMIZAR DIAZ</v>
          </cell>
          <cell r="H372" t="str">
            <v>LILIA MORENO PAJARO</v>
          </cell>
          <cell r="I372" t="str">
            <v>EL POZON</v>
          </cell>
          <cell r="J372" t="str">
            <v>EL POZON ST UNION M G L 6 CLL DEL COLEGIO</v>
          </cell>
          <cell r="K372">
            <v>6725989</v>
          </cell>
          <cell r="L372" t="str">
            <v>lisamopa@gmail.com</v>
          </cell>
        </row>
        <row r="373">
          <cell r="A373">
            <v>514</v>
          </cell>
          <cell r="B373">
            <v>514</v>
          </cell>
          <cell r="C373">
            <v>313001013872</v>
          </cell>
          <cell r="D373">
            <v>2</v>
          </cell>
          <cell r="E373" t="str">
            <v>P</v>
          </cell>
          <cell r="F373" t="str">
            <v>A</v>
          </cell>
          <cell r="G373" t="str">
            <v>INST. JHON DEWEY</v>
          </cell>
          <cell r="H373" t="str">
            <v>WILMER CABARCAS GARCIA</v>
          </cell>
          <cell r="I373" t="str">
            <v>LOS ALPES</v>
          </cell>
          <cell r="J373" t="str">
            <v>LOS ALPES TV 71D # 71E-113</v>
          </cell>
          <cell r="K373">
            <v>6512759</v>
          </cell>
          <cell r="L373" t="str">
            <v>wicag@hotmail.com</v>
          </cell>
        </row>
        <row r="374">
          <cell r="A374">
            <v>515</v>
          </cell>
          <cell r="B374">
            <v>515</v>
          </cell>
          <cell r="C374">
            <v>313001013848</v>
          </cell>
          <cell r="D374">
            <v>2</v>
          </cell>
          <cell r="E374" t="str">
            <v>P</v>
          </cell>
          <cell r="F374" t="str">
            <v>A</v>
          </cell>
          <cell r="G374" t="str">
            <v>INSTITUTO EDUCATIVO BLANCA NIEVES</v>
          </cell>
          <cell r="H374" t="str">
            <v>FANNY DEL CARMEN POLO CAMACHO</v>
          </cell>
          <cell r="I374" t="str">
            <v>LA CAMPIÑA</v>
          </cell>
          <cell r="J374" t="str">
            <v>LA CAMPIÑA TRANV 46 # 20-06</v>
          </cell>
          <cell r="K374" t="str">
            <v>6677337 - 6678362 - 6674228</v>
          </cell>
          <cell r="L374" t="str">
            <v>iinstitutoblancanieves@hotmail.com</v>
          </cell>
        </row>
        <row r="375">
          <cell r="A375">
            <v>518</v>
          </cell>
          <cell r="B375">
            <v>518</v>
          </cell>
          <cell r="C375">
            <v>313001013694</v>
          </cell>
          <cell r="D375">
            <v>2</v>
          </cell>
          <cell r="E375" t="str">
            <v>P</v>
          </cell>
          <cell r="F375" t="str">
            <v>A</v>
          </cell>
          <cell r="G375" t="str">
            <v>JARD. INF. MI DULCE SUEÑO</v>
          </cell>
          <cell r="H375" t="str">
            <v>ESTELA GUTIERREZ GOMEZ</v>
          </cell>
          <cell r="I375" t="str">
            <v>BOSQUE</v>
          </cell>
          <cell r="J375" t="str">
            <v>BOSQUE AVE BUENOS AIRES-TRANSV 49 # 21-134</v>
          </cell>
          <cell r="K375">
            <v>6624969</v>
          </cell>
          <cell r="L375" t="str">
            <v>jardininfantilmidulcesueno@hotmail.com</v>
          </cell>
        </row>
        <row r="376">
          <cell r="A376">
            <v>522</v>
          </cell>
          <cell r="B376">
            <v>522</v>
          </cell>
          <cell r="C376">
            <v>313001013597</v>
          </cell>
          <cell r="D376">
            <v>2</v>
          </cell>
          <cell r="E376" t="str">
            <v>P</v>
          </cell>
          <cell r="F376" t="str">
            <v>A</v>
          </cell>
          <cell r="G376" t="str">
            <v>FUNDACION INSTITUTO COLOMBIA</v>
          </cell>
          <cell r="H376" t="str">
            <v>CLEMENTINA NIEVES</v>
          </cell>
          <cell r="I376" t="str">
            <v>NUEVO BOSQUE</v>
          </cell>
          <cell r="J376" t="str">
            <v>NVO BOSQUE 7 ETAPA M 60 L 15</v>
          </cell>
          <cell r="K376">
            <v>6622472</v>
          </cell>
          <cell r="L376" t="str">
            <v>institutocolombia@hotmail.com</v>
          </cell>
        </row>
        <row r="377">
          <cell r="A377">
            <v>524</v>
          </cell>
          <cell r="B377">
            <v>524</v>
          </cell>
          <cell r="C377">
            <v>313001013643</v>
          </cell>
          <cell r="D377">
            <v>2</v>
          </cell>
          <cell r="E377" t="str">
            <v>P</v>
          </cell>
          <cell r="F377" t="str">
            <v>A</v>
          </cell>
          <cell r="G377" t="str">
            <v>CORP. C.E. INTEGRAL EL RODEO</v>
          </cell>
          <cell r="H377" t="str">
            <v>MARIA SANCHEZ ALEMAN</v>
          </cell>
          <cell r="I377" t="str">
            <v>EL RODEO-OLAYA</v>
          </cell>
          <cell r="J377" t="str">
            <v>Olaya HERRERA SEC PUNTILLA CLLE SANMARTIN NUM 58A 33</v>
          </cell>
          <cell r="K377">
            <v>6613541</v>
          </cell>
          <cell r="L377" t="str">
            <v>rodeocorporacion2019.educ@gmail.com</v>
          </cell>
        </row>
        <row r="378">
          <cell r="A378">
            <v>525</v>
          </cell>
          <cell r="B378">
            <v>525</v>
          </cell>
          <cell r="C378">
            <v>313001013627</v>
          </cell>
          <cell r="D378">
            <v>2</v>
          </cell>
          <cell r="E378" t="str">
            <v>P</v>
          </cell>
          <cell r="F378" t="str">
            <v>A</v>
          </cell>
          <cell r="G378" t="str">
            <v>INST. MUNDO DEL SABER</v>
          </cell>
          <cell r="H378" t="str">
            <v>CARINA CASTILLA CASTRO</v>
          </cell>
          <cell r="I378" t="str">
            <v>EL SOCORRO</v>
          </cell>
          <cell r="J378" t="str">
            <v>EL REPOSO CL VIRGEN DEL CARMEN MZ L LT 12</v>
          </cell>
          <cell r="L378" t="str">
            <v>sharom_8@hotmail.com</v>
          </cell>
        </row>
        <row r="379">
          <cell r="A379">
            <v>526</v>
          </cell>
          <cell r="B379">
            <v>526</v>
          </cell>
          <cell r="C379">
            <v>313001013651</v>
          </cell>
          <cell r="D379">
            <v>2</v>
          </cell>
          <cell r="E379" t="str">
            <v>P</v>
          </cell>
          <cell r="F379" t="str">
            <v>A</v>
          </cell>
          <cell r="G379" t="str">
            <v>COL. INTEGRAL DEL NORTE ( ANTES INST. CLASE INFANTIL)</v>
          </cell>
          <cell r="H379" t="str">
            <v>YOLEIDA BARRIOS GUARNIZO</v>
          </cell>
          <cell r="I379" t="str">
            <v>EL RECREO</v>
          </cell>
          <cell r="J379" t="str">
            <v>EL RECREO CL 5 80 A 42</v>
          </cell>
          <cell r="K379" t="str">
            <v>6748216-6817211</v>
          </cell>
          <cell r="L379" t="str">
            <v>yoleidabarriosg@colegiointegraldelnorte.edu.co</v>
          </cell>
        </row>
        <row r="380">
          <cell r="A380">
            <v>527</v>
          </cell>
          <cell r="B380">
            <v>527</v>
          </cell>
          <cell r="C380">
            <v>313001013678</v>
          </cell>
          <cell r="D380">
            <v>2</v>
          </cell>
          <cell r="E380" t="str">
            <v>P</v>
          </cell>
          <cell r="F380" t="str">
            <v>A</v>
          </cell>
          <cell r="G380" t="str">
            <v>ESC. KEW BEACH</v>
          </cell>
          <cell r="H380" t="str">
            <v>DARNELIS CERA RUIZ</v>
          </cell>
          <cell r="I380" t="str">
            <v>SAN JOSE DE LOS CAMPANOS</v>
          </cell>
          <cell r="J380" t="str">
            <v>SAN JOSE DE LOS CAMPANOS KRA 102 #35-41 LT 36</v>
          </cell>
          <cell r="K380">
            <v>6644113</v>
          </cell>
          <cell r="L380" t="str">
            <v>rorivi8_8@hotmail.com</v>
          </cell>
        </row>
        <row r="381">
          <cell r="A381">
            <v>528</v>
          </cell>
          <cell r="B381">
            <v>528</v>
          </cell>
          <cell r="C381">
            <v>313001013805</v>
          </cell>
          <cell r="D381">
            <v>2</v>
          </cell>
          <cell r="E381" t="str">
            <v>P</v>
          </cell>
          <cell r="F381" t="str">
            <v>A</v>
          </cell>
          <cell r="G381" t="str">
            <v>INST. EDUC. LOS CREADORES</v>
          </cell>
          <cell r="H381" t="str">
            <v>YADIRA REYES BALANTA</v>
          </cell>
          <cell r="I381" t="str">
            <v xml:space="preserve">SAN FERNANDO </v>
          </cell>
          <cell r="J381" t="str">
            <v>SAN FERNANDO ST SIMON BOLIVAR CL 5 81 B 24</v>
          </cell>
          <cell r="K381">
            <v>6520107</v>
          </cell>
          <cell r="L381" t="str">
            <v>yadi67@hotmail.es</v>
          </cell>
        </row>
        <row r="382">
          <cell r="A382">
            <v>529</v>
          </cell>
          <cell r="B382">
            <v>529</v>
          </cell>
          <cell r="C382">
            <v>313001013791</v>
          </cell>
          <cell r="D382">
            <v>2</v>
          </cell>
          <cell r="E382" t="str">
            <v>P</v>
          </cell>
          <cell r="F382" t="str">
            <v>A</v>
          </cell>
          <cell r="G382" t="str">
            <v>FUND. EDUC. REY NEPTUNO</v>
          </cell>
          <cell r="H382" t="str">
            <v>DORYS CARO BUELVAS</v>
          </cell>
          <cell r="I382" t="str">
            <v>NELSON MANDELA</v>
          </cell>
          <cell r="J382" t="str">
            <v>NELSON MANDELA SC LA PRIMAVERA MZ C 1 LT 62</v>
          </cell>
          <cell r="K382">
            <v>6616173</v>
          </cell>
          <cell r="L382" t="str">
            <v>fundacioneducativareyneptuno@hotmail.com</v>
          </cell>
        </row>
        <row r="383">
          <cell r="A383">
            <v>530</v>
          </cell>
          <cell r="B383">
            <v>530</v>
          </cell>
          <cell r="C383">
            <v>313001013775</v>
          </cell>
          <cell r="D383">
            <v>2</v>
          </cell>
          <cell r="E383" t="str">
            <v>P</v>
          </cell>
          <cell r="F383" t="str">
            <v>A</v>
          </cell>
          <cell r="G383" t="str">
            <v>CORP. CENT. EDUCATIVO RABY</v>
          </cell>
          <cell r="H383" t="str">
            <v>MARIAM MACHUCA BARRIOS</v>
          </cell>
          <cell r="I383" t="str">
            <v>NELSON MANDELA</v>
          </cell>
          <cell r="J383" t="str">
            <v>SC ANDRES PASTRANA MZ 17 LT 1, 2</v>
          </cell>
          <cell r="L383" t="str">
            <v>centroeduraby@hotmail.es</v>
          </cell>
        </row>
        <row r="384">
          <cell r="A384">
            <v>534</v>
          </cell>
          <cell r="B384">
            <v>534</v>
          </cell>
          <cell r="C384">
            <v>313001013937</v>
          </cell>
          <cell r="D384">
            <v>2</v>
          </cell>
          <cell r="E384" t="str">
            <v>P</v>
          </cell>
          <cell r="F384" t="str">
            <v>A</v>
          </cell>
          <cell r="G384" t="str">
            <v>CORP. EDUC. LOS PEQUEÑOS SABIOS</v>
          </cell>
          <cell r="H384" t="str">
            <v>ANA TERESA OROZCO DE SIERRA</v>
          </cell>
          <cell r="I384" t="str">
            <v>SAN JOSE DE LOS CAMPANOS</v>
          </cell>
          <cell r="J384" t="str">
            <v>SC LOS COCOS MZ 4 LT 1</v>
          </cell>
          <cell r="K384">
            <v>3138787098</v>
          </cell>
          <cell r="L384" t="str">
            <v>ALEXANDER-MH@HOTMAIL.COM</v>
          </cell>
        </row>
        <row r="385">
          <cell r="A385">
            <v>536</v>
          </cell>
          <cell r="B385">
            <v>536</v>
          </cell>
          <cell r="C385">
            <v>313001013945</v>
          </cell>
          <cell r="D385">
            <v>2</v>
          </cell>
          <cell r="E385" t="str">
            <v>P</v>
          </cell>
          <cell r="F385" t="str">
            <v>A</v>
          </cell>
          <cell r="G385" t="str">
            <v>INST. EL RODEO</v>
          </cell>
          <cell r="H385" t="str">
            <v>NARLY VALENZUELA GARCIA</v>
          </cell>
          <cell r="I385" t="str">
            <v>EL RODEO</v>
          </cell>
          <cell r="J385" t="str">
            <v>EL RODEO MZ 15 LT 8 ST 1</v>
          </cell>
          <cell r="K385">
            <v>6523926</v>
          </cell>
          <cell r="L385" t="str">
            <v>insrodeo@hotmail.com</v>
          </cell>
        </row>
        <row r="386">
          <cell r="A386">
            <v>537</v>
          </cell>
          <cell r="B386">
            <v>537</v>
          </cell>
          <cell r="C386">
            <v>313001013856</v>
          </cell>
          <cell r="D386">
            <v>2</v>
          </cell>
          <cell r="E386" t="str">
            <v>P</v>
          </cell>
          <cell r="F386" t="str">
            <v>A</v>
          </cell>
          <cell r="G386" t="str">
            <v>FUND. EDUC. JHON DEWEY</v>
          </cell>
          <cell r="H386" t="str">
            <v>ALTAIR PEREZ FRIAS</v>
          </cell>
          <cell r="I386" t="str">
            <v>NAZARENO</v>
          </cell>
          <cell r="J386" t="str">
            <v>MZ D LT  16 18</v>
          </cell>
          <cell r="K386">
            <v>6521267</v>
          </cell>
          <cell r="L386" t="str">
            <v>fundewey@hotmail.com</v>
          </cell>
        </row>
        <row r="387">
          <cell r="A387">
            <v>543</v>
          </cell>
          <cell r="B387">
            <v>543</v>
          </cell>
          <cell r="C387">
            <v>313001013783</v>
          </cell>
          <cell r="D387">
            <v>1</v>
          </cell>
          <cell r="E387" t="str">
            <v>P</v>
          </cell>
          <cell r="F387" t="str">
            <v>A</v>
          </cell>
          <cell r="G387" t="str">
            <v>I.E BERNARDO FOEGEN</v>
          </cell>
          <cell r="H387" t="str">
            <v>HNA. ROSA NUÑEZ DIAZ</v>
          </cell>
          <cell r="I387" t="str">
            <v>NELSON MANDELA</v>
          </cell>
          <cell r="J387" t="str">
            <v>NELSON MANDELA Sc LAS VEGAS MZ Q Lt 1</v>
          </cell>
          <cell r="K387">
            <v>3158817931</v>
          </cell>
          <cell r="L387" t="str">
            <v>dortega_foegen@hotmail.com</v>
          </cell>
        </row>
        <row r="388">
          <cell r="A388">
            <v>544</v>
          </cell>
          <cell r="B388">
            <v>544</v>
          </cell>
          <cell r="C388">
            <v>113001012583</v>
          </cell>
          <cell r="D388">
            <v>2</v>
          </cell>
          <cell r="E388" t="str">
            <v>P</v>
          </cell>
          <cell r="F388" t="str">
            <v>A</v>
          </cell>
          <cell r="G388" t="str">
            <v>FUNDACION EL ROSARIO FUNROSARIO</v>
          </cell>
          <cell r="H388" t="str">
            <v>ISABEL LARA OSPINO</v>
          </cell>
          <cell r="I388" t="str">
            <v>SAN FERNANDO</v>
          </cell>
          <cell r="J388" t="str">
            <v>kr 81 22 229</v>
          </cell>
          <cell r="K388" t="str">
            <v>6816687 - 6522948</v>
          </cell>
          <cell r="L388" t="str">
            <v>fundacionelrosario@hotmail.com</v>
          </cell>
        </row>
        <row r="389">
          <cell r="A389">
            <v>545</v>
          </cell>
          <cell r="B389">
            <v>545</v>
          </cell>
          <cell r="C389">
            <v>313001014011</v>
          </cell>
          <cell r="D389">
            <v>2</v>
          </cell>
          <cell r="E389" t="str">
            <v>P</v>
          </cell>
          <cell r="F389" t="str">
            <v>A</v>
          </cell>
          <cell r="G389" t="str">
            <v>JARD. INF. EL MILAGROSO DE LA VILLA</v>
          </cell>
          <cell r="H389" t="str">
            <v>EMPERATRIZ BAHOQUE</v>
          </cell>
          <cell r="I389" t="str">
            <v>NUEVO BOSQUE</v>
          </cell>
          <cell r="J389" t="str">
            <v>NUEVO BOSQUE M 21 L 7 ETAPA 2</v>
          </cell>
          <cell r="K389" t="str">
            <v>3114110460 - 6674630</v>
          </cell>
          <cell r="L389" t="str">
            <v>embava@hotmail.com</v>
          </cell>
        </row>
        <row r="390">
          <cell r="A390">
            <v>550</v>
          </cell>
          <cell r="B390">
            <v>550</v>
          </cell>
          <cell r="C390">
            <v>313001013953</v>
          </cell>
          <cell r="D390">
            <v>2</v>
          </cell>
          <cell r="E390" t="str">
            <v>P</v>
          </cell>
          <cell r="F390" t="str">
            <v>A</v>
          </cell>
          <cell r="G390" t="str">
            <v>FUND. REMANSO DE AMOR</v>
          </cell>
          <cell r="H390" t="str">
            <v>ELIDA SALGADO ZAPATEIRO</v>
          </cell>
          <cell r="I390" t="str">
            <v>CANAPOTE</v>
          </cell>
          <cell r="J390" t="str">
            <v>CANAPOTE CALLE DE LA ROSA N</v>
          </cell>
          <cell r="K390" t="str">
            <v xml:space="preserve">6567809- 6562897 </v>
          </cell>
          <cell r="L390" t="str">
            <v>coordinacion@fundacionremansodeamor.org</v>
          </cell>
        </row>
        <row r="391">
          <cell r="A391">
            <v>554</v>
          </cell>
          <cell r="B391">
            <v>554</v>
          </cell>
          <cell r="C391">
            <v>313001028322</v>
          </cell>
          <cell r="D391">
            <v>2</v>
          </cell>
          <cell r="E391" t="str">
            <v>P</v>
          </cell>
          <cell r="F391" t="str">
            <v>A</v>
          </cell>
          <cell r="G391" t="str">
            <v>COL. CAMPIÑA REAL</v>
          </cell>
          <cell r="H391" t="str">
            <v>LUIS ANTONIO FERREIRA VIAï¿½A</v>
          </cell>
          <cell r="I391" t="str">
            <v>ZARAGOCILLA</v>
          </cell>
          <cell r="J391" t="str">
            <v>ZARAGOCILLA VIA AL HOSPITAL SECT CAMPIï¿½A TR41 N</v>
          </cell>
          <cell r="K391">
            <v>6769057</v>
          </cell>
          <cell r="L391" t="str">
            <v>colegiocampinareal@live.com</v>
          </cell>
        </row>
        <row r="392">
          <cell r="A392">
            <v>556</v>
          </cell>
          <cell r="B392">
            <v>556</v>
          </cell>
          <cell r="C392">
            <v>313001027059</v>
          </cell>
          <cell r="D392">
            <v>1</v>
          </cell>
          <cell r="E392" t="str">
            <v>P</v>
          </cell>
          <cell r="F392" t="str">
            <v>A</v>
          </cell>
          <cell r="G392" t="str">
            <v>I.E BERTHA SUTTNER</v>
          </cell>
          <cell r="H392" t="str">
            <v>HNA MARIA SILVA RUBIO</v>
          </cell>
          <cell r="I392" t="str">
            <v>NELSON MANDELA</v>
          </cell>
          <cell r="J392" t="str">
            <v>SC VILLA GLORIA MZ 2 LT 1</v>
          </cell>
          <cell r="K392">
            <v>3017320872</v>
          </cell>
          <cell r="L392" t="str">
            <v>i.e.bertha.suttner@hotmail.com</v>
          </cell>
        </row>
        <row r="393">
          <cell r="A393">
            <v>557</v>
          </cell>
          <cell r="B393">
            <v>557</v>
          </cell>
          <cell r="C393">
            <v>313001027067</v>
          </cell>
          <cell r="D393">
            <v>2</v>
          </cell>
          <cell r="E393" t="str">
            <v>P</v>
          </cell>
          <cell r="F393" t="str">
            <v>A</v>
          </cell>
          <cell r="G393" t="str">
            <v>INSTITUTO EDUCATIVO LUZ Y VERDAD</v>
          </cell>
          <cell r="H393" t="str">
            <v>NURIS TABORDA VENNER</v>
          </cell>
          <cell r="I393" t="str">
            <v>SAN PEDRO MARTIR</v>
          </cell>
          <cell r="J393" t="str">
            <v>NAVAS MEISEL MZ F LOTE 8 Y 9</v>
          </cell>
          <cell r="K393">
            <v>6756600</v>
          </cell>
          <cell r="L393" t="str">
            <v>institucioneducativaluzyverdad@hotmail.com</v>
          </cell>
        </row>
        <row r="394">
          <cell r="A394">
            <v>558</v>
          </cell>
          <cell r="B394">
            <v>558</v>
          </cell>
          <cell r="C394">
            <v>313001027075</v>
          </cell>
          <cell r="D394">
            <v>1</v>
          </cell>
          <cell r="E394" t="str">
            <v>P</v>
          </cell>
          <cell r="F394" t="str">
            <v>A</v>
          </cell>
          <cell r="G394" t="str">
            <v>I.E EL SALVADOR</v>
          </cell>
          <cell r="H394" t="str">
            <v>GLADIS ESTER MARTÍN ARIZ</v>
          </cell>
          <cell r="I394" t="str">
            <v>NELSON MANDELA</v>
          </cell>
          <cell r="J394" t="str">
            <v>NELSON MANDELA SECT EL OLIVO M J L 12</v>
          </cell>
          <cell r="K394">
            <v>3005477524</v>
          </cell>
          <cell r="L394" t="str">
            <v>info@fundacionelredentor.org</v>
          </cell>
        </row>
        <row r="395">
          <cell r="A395">
            <v>561</v>
          </cell>
          <cell r="B395">
            <v>561</v>
          </cell>
          <cell r="C395">
            <v>313001027164</v>
          </cell>
          <cell r="D395">
            <v>2</v>
          </cell>
          <cell r="E395" t="str">
            <v>P</v>
          </cell>
          <cell r="F395" t="str">
            <v>A</v>
          </cell>
          <cell r="G395" t="str">
            <v>CORP. COL. LICEO CENTRAL MIXTO</v>
          </cell>
          <cell r="H395" t="str">
            <v>VICTOR HUGO CASTILLO FUENTES</v>
          </cell>
          <cell r="I395" t="str">
            <v>EL POZON</v>
          </cell>
          <cell r="J395" t="str">
            <v>POZON M 90 L 12 SECT CENTRAL</v>
          </cell>
          <cell r="K395">
            <v>3135841835</v>
          </cell>
          <cell r="L395" t="str">
            <v>corporacionliceocentral@yahoo.es</v>
          </cell>
        </row>
        <row r="396">
          <cell r="A396">
            <v>562</v>
          </cell>
          <cell r="B396">
            <v>562</v>
          </cell>
          <cell r="C396">
            <v>313001013961</v>
          </cell>
          <cell r="D396">
            <v>2</v>
          </cell>
          <cell r="E396" t="str">
            <v>P</v>
          </cell>
          <cell r="F396" t="str">
            <v>A</v>
          </cell>
          <cell r="G396" t="str">
            <v>COL. BAUTISTA DIOS ES AMOR</v>
          </cell>
          <cell r="H396" t="str">
            <v>CANDELARIA BERMUDEZ</v>
          </cell>
          <cell r="I396" t="str">
            <v>LA QUINTA</v>
          </cell>
          <cell r="J396" t="str">
            <v>LA QUINTA CLL 1 DE LAS FLORES # 24-05</v>
          </cell>
          <cell r="K396">
            <v>6626653</v>
          </cell>
          <cell r="L396" t="str">
            <v>colegiobautistadiosesamor@gmail.com</v>
          </cell>
        </row>
        <row r="397">
          <cell r="A397">
            <v>564</v>
          </cell>
          <cell r="B397">
            <v>564</v>
          </cell>
          <cell r="C397">
            <v>313001027113</v>
          </cell>
          <cell r="D397">
            <v>2</v>
          </cell>
          <cell r="E397" t="str">
            <v>P</v>
          </cell>
          <cell r="F397" t="str">
            <v>A</v>
          </cell>
          <cell r="G397" t="str">
            <v>INST. EDUC. MI NUEVO HOGAR</v>
          </cell>
          <cell r="H397" t="str">
            <v>YENIS PENA MONTERO</v>
          </cell>
          <cell r="I397" t="str">
            <v>EL POZON</v>
          </cell>
          <cell r="J397" t="str">
            <v>EL POZON KRA 88 M 105 L 15</v>
          </cell>
          <cell r="K397">
            <v>3163106148</v>
          </cell>
          <cell r="L397" t="str">
            <v>yepimo@hotmail.com</v>
          </cell>
        </row>
        <row r="398">
          <cell r="A398">
            <v>566</v>
          </cell>
          <cell r="B398">
            <v>566</v>
          </cell>
          <cell r="C398">
            <v>313001027199</v>
          </cell>
          <cell r="D398">
            <v>1</v>
          </cell>
          <cell r="E398" t="str">
            <v>P</v>
          </cell>
          <cell r="F398" t="str">
            <v>A</v>
          </cell>
          <cell r="G398" t="str">
            <v>COL. SUEÑOS Y OPORTUNIDADES JESUS MAESTRO</v>
          </cell>
          <cell r="H398" t="str">
            <v>BLANCA ESTHER PORTILLA GARCIA</v>
          </cell>
          <cell r="I398" t="str">
            <v>NELSON MANDELA</v>
          </cell>
          <cell r="J398" t="str">
            <v>NELSON MANDELA SECT LOS OLIVOS</v>
          </cell>
          <cell r="K398">
            <v>3015057109</v>
          </cell>
          <cell r="L398" t="str">
            <v>blancae42@hotmail.com</v>
          </cell>
        </row>
        <row r="399">
          <cell r="A399">
            <v>567</v>
          </cell>
          <cell r="B399">
            <v>567</v>
          </cell>
          <cell r="C399">
            <v>313001027202</v>
          </cell>
          <cell r="D399">
            <v>2</v>
          </cell>
          <cell r="E399" t="str">
            <v>P</v>
          </cell>
          <cell r="F399" t="str">
            <v>A</v>
          </cell>
          <cell r="G399" t="str">
            <v xml:space="preserve">CORP. EDUC. SANTA MAGDALENA DE LINZ </v>
          </cell>
          <cell r="H399" t="str">
            <v>ADELAIDA PALACIOS DURAN</v>
          </cell>
          <cell r="I399" t="str">
            <v>NELSON MANDELA</v>
          </cell>
          <cell r="J399" t="str">
            <v>NELSON MANDELA SC LA CONQUISTA MZ 3 LT 33</v>
          </cell>
          <cell r="K399">
            <v>3215877498</v>
          </cell>
          <cell r="L399" t="str">
            <v>adelaidapaz@hotmail.es</v>
          </cell>
        </row>
        <row r="400">
          <cell r="A400">
            <v>568</v>
          </cell>
          <cell r="B400">
            <v>568</v>
          </cell>
          <cell r="C400">
            <v>313001027130</v>
          </cell>
          <cell r="D400">
            <v>2</v>
          </cell>
          <cell r="E400" t="str">
            <v>P</v>
          </cell>
          <cell r="F400" t="str">
            <v>A</v>
          </cell>
          <cell r="G400" t="str">
            <v>ESC. COM. MIXTA  EL SABER</v>
          </cell>
          <cell r="H400" t="str">
            <v>RAFAEL MOSQUERA</v>
          </cell>
          <cell r="I400" t="str">
            <v>EL POZON</v>
          </cell>
          <cell r="J400" t="str">
            <v>ST VICTOR BLANCO M 189 L 14</v>
          </cell>
          <cell r="K400">
            <v>3107148038</v>
          </cell>
          <cell r="L400" t="str">
            <v>www.mixtaelsaber@hotmail.com</v>
          </cell>
        </row>
        <row r="401">
          <cell r="A401">
            <v>569</v>
          </cell>
          <cell r="B401">
            <v>569</v>
          </cell>
          <cell r="C401">
            <v>413001027126</v>
          </cell>
          <cell r="D401">
            <v>2</v>
          </cell>
          <cell r="E401" t="str">
            <v>P</v>
          </cell>
          <cell r="F401" t="str">
            <v>A</v>
          </cell>
          <cell r="G401" t="str">
            <v>INST. NUEVA LUZ DE ESPERANZA</v>
          </cell>
          <cell r="H401" t="str">
            <v>MILENA CECILIA BOLAÑO</v>
          </cell>
          <cell r="I401" t="str">
            <v>BOQUILLA</v>
          </cell>
          <cell r="J401" t="str">
            <v>BOQUILLA ST LA PLAYA CRA C N 97-98</v>
          </cell>
          <cell r="K401" t="str">
            <v>6648682-6567182</v>
          </cell>
          <cell r="L401" t="str">
            <v>infocasaitaliaong@gmail.com</v>
          </cell>
        </row>
        <row r="402">
          <cell r="A402">
            <v>570</v>
          </cell>
          <cell r="B402">
            <v>570</v>
          </cell>
          <cell r="C402">
            <v>313001027148</v>
          </cell>
          <cell r="D402">
            <v>2</v>
          </cell>
          <cell r="E402" t="str">
            <v>P</v>
          </cell>
          <cell r="F402" t="str">
            <v>A</v>
          </cell>
          <cell r="G402" t="str">
            <v>JARD. INF. LLUVIAS DEL SABER</v>
          </cell>
          <cell r="H402" t="str">
            <v>ADALGIZA FRANCO ORTIZ</v>
          </cell>
          <cell r="I402" t="str">
            <v>TRECE DE JUNIO</v>
          </cell>
          <cell r="J402" t="str">
            <v>URB JARDINES DE JUNIO M 10 L 4</v>
          </cell>
          <cell r="K402">
            <v>6671293</v>
          </cell>
          <cell r="L402" t="str">
            <v>maguero_1018@hotmail.com</v>
          </cell>
        </row>
        <row r="403">
          <cell r="A403">
            <v>573</v>
          </cell>
          <cell r="B403">
            <v>573</v>
          </cell>
          <cell r="C403">
            <v>313001027229</v>
          </cell>
          <cell r="D403">
            <v>2</v>
          </cell>
          <cell r="E403" t="str">
            <v>P</v>
          </cell>
          <cell r="F403" t="str">
            <v>A</v>
          </cell>
          <cell r="G403" t="str">
            <v>CORP. EDUC NAZARETH</v>
          </cell>
          <cell r="H403" t="str">
            <v>MARIA SANCHEZ ALEMAN</v>
          </cell>
          <cell r="I403" t="str">
            <v>BARRIO NUEVO-COLOMBIATON</v>
          </cell>
          <cell r="J403" t="str">
            <v xml:space="preserve"> BR NUEVO MZ C LOTE 8</v>
          </cell>
          <cell r="K403" t="str">
            <v>6616942-3008493996</v>
          </cell>
          <cell r="L403" t="str">
            <v>coredunaz@hotmail.com</v>
          </cell>
        </row>
        <row r="404">
          <cell r="A404">
            <v>574</v>
          </cell>
          <cell r="B404">
            <v>574</v>
          </cell>
          <cell r="C404">
            <v>313001027237</v>
          </cell>
          <cell r="D404">
            <v>2</v>
          </cell>
          <cell r="E404" t="str">
            <v>P</v>
          </cell>
          <cell r="F404" t="str">
            <v>A</v>
          </cell>
          <cell r="G404" t="str">
            <v>CORP. C.E. COMUNITARIO AMOR A MI PATRIA</v>
          </cell>
          <cell r="H404" t="str">
            <v>CECILIA ROMERO DE SUAREZ</v>
          </cell>
          <cell r="I404" t="str">
            <v>SAN JOSE DE LOS CAMPANOS</v>
          </cell>
          <cell r="J404" t="str">
            <v>SC MARTA CURI MZ A LT 35</v>
          </cell>
          <cell r="K404">
            <v>6754464</v>
          </cell>
          <cell r="L404" t="str">
            <v>corpoamor@hotmail.com</v>
          </cell>
        </row>
        <row r="405">
          <cell r="A405">
            <v>575</v>
          </cell>
          <cell r="B405">
            <v>575</v>
          </cell>
          <cell r="C405">
            <v>313001027245</v>
          </cell>
          <cell r="D405">
            <v>2</v>
          </cell>
          <cell r="E405" t="str">
            <v>P</v>
          </cell>
          <cell r="F405" t="str">
            <v>A</v>
          </cell>
          <cell r="G405" t="str">
            <v>C.E COMUNITARIO CONSTRUYENDO REALIDADES</v>
          </cell>
          <cell r="H405" t="str">
            <v>GUILLERMO DAMIAN BEDOYA NARVAEZ</v>
          </cell>
          <cell r="I405" t="str">
            <v>NAZARENO</v>
          </cell>
          <cell r="J405" t="str">
            <v>NAZARENO MZ B Y C FRENTE A LA CANCHA</v>
          </cell>
          <cell r="K405">
            <v>6520181</v>
          </cell>
        </row>
        <row r="406">
          <cell r="A406">
            <v>577</v>
          </cell>
          <cell r="B406">
            <v>577</v>
          </cell>
          <cell r="C406">
            <v>313001027253</v>
          </cell>
          <cell r="D406">
            <v>1</v>
          </cell>
          <cell r="E406" t="str">
            <v>P</v>
          </cell>
          <cell r="F406" t="str">
            <v>A</v>
          </cell>
          <cell r="G406" t="str">
            <v>COL. JUAN BAUTISTA SCALABRINI</v>
          </cell>
          <cell r="H406" t="str">
            <v>ALEX RAMOS PEREZ</v>
          </cell>
          <cell r="I406" t="str">
            <v>NELSON MANDELA</v>
          </cell>
          <cell r="J406" t="str">
            <v>VILLA HERMOSA SECT CENTRAL 1 LTE 10-78</v>
          </cell>
          <cell r="K406">
            <v>3145700109</v>
          </cell>
        </row>
        <row r="407">
          <cell r="A407">
            <v>578</v>
          </cell>
          <cell r="B407">
            <v>578</v>
          </cell>
          <cell r="C407">
            <v>313001027261</v>
          </cell>
          <cell r="D407">
            <v>2</v>
          </cell>
          <cell r="E407" t="str">
            <v>P</v>
          </cell>
          <cell r="F407" t="str">
            <v>A</v>
          </cell>
          <cell r="G407" t="str">
            <v>COL. COMUNITARIO CAMINO DE LUZ Y ESPERANZA</v>
          </cell>
          <cell r="H407" t="str">
            <v>BLANCA CELORIO VALENCIA</v>
          </cell>
          <cell r="I407" t="str">
            <v>SUCRE</v>
          </cell>
          <cell r="J407" t="str">
            <v>SC VILLA ROSA MZ B LT 7</v>
          </cell>
          <cell r="K407">
            <v>6675470</v>
          </cell>
          <cell r="L407" t="str">
            <v>celorio50@hotmail.com</v>
          </cell>
        </row>
        <row r="408">
          <cell r="A408">
            <v>579</v>
          </cell>
          <cell r="B408">
            <v>579</v>
          </cell>
          <cell r="C408">
            <v>313001027270</v>
          </cell>
          <cell r="D408">
            <v>2</v>
          </cell>
          <cell r="E408" t="str">
            <v>P</v>
          </cell>
          <cell r="F408" t="str">
            <v>A</v>
          </cell>
          <cell r="G408" t="str">
            <v>FUND. COL. COM. HIJOS DEL REY</v>
          </cell>
          <cell r="H408" t="str">
            <v>EDITH MOSQUE POMBO</v>
          </cell>
          <cell r="I408" t="str">
            <v>NELSON MANDELA</v>
          </cell>
          <cell r="J408" t="str">
            <v>NEL MAND VILLA HERMOSA VILLA VALENTINA LOTE15-07</v>
          </cell>
          <cell r="K408">
            <v>6812935</v>
          </cell>
          <cell r="L408" t="str">
            <v>hijosdelrey42@yahoo.es</v>
          </cell>
        </row>
        <row r="409">
          <cell r="A409">
            <v>580</v>
          </cell>
          <cell r="B409">
            <v>580</v>
          </cell>
          <cell r="C409">
            <v>313001027288</v>
          </cell>
          <cell r="D409">
            <v>2</v>
          </cell>
          <cell r="E409" t="str">
            <v>P</v>
          </cell>
          <cell r="F409" t="str">
            <v>A</v>
          </cell>
          <cell r="G409" t="str">
            <v>C.E DIVINO MAESTRO EDUCADOR</v>
          </cell>
          <cell r="H409" t="str">
            <v>YEIZENIA RAMOS BETANCOURT</v>
          </cell>
          <cell r="I409" t="str">
            <v>NELSON MANDELA</v>
          </cell>
          <cell r="J409" t="str">
            <v>NELSON MANDELA SC LOS DESEOS MZ 7 LT 31</v>
          </cell>
          <cell r="L409" t="str">
            <v>fundecen@gmail.com</v>
          </cell>
        </row>
        <row r="410">
          <cell r="A410">
            <v>581</v>
          </cell>
          <cell r="B410">
            <v>581</v>
          </cell>
          <cell r="C410">
            <v>313001028012</v>
          </cell>
          <cell r="D410">
            <v>2</v>
          </cell>
          <cell r="E410" t="str">
            <v>P</v>
          </cell>
          <cell r="F410" t="str">
            <v>A</v>
          </cell>
          <cell r="G410" t="str">
            <v>C.E INTEGRAL APRENDER CON ALEGRIA</v>
          </cell>
          <cell r="H410" t="str">
            <v>FELICIANA BARRIOS TORRES</v>
          </cell>
          <cell r="I410" t="str">
            <v>EL SOCORRO</v>
          </cell>
          <cell r="J410" t="str">
            <v>MZ 40 LT 2 PLAN 250</v>
          </cell>
          <cell r="K410">
            <v>6631589</v>
          </cell>
          <cell r="L410" t="str">
            <v>aprenderconalegria@hotmail.com</v>
          </cell>
        </row>
        <row r="411">
          <cell r="A411">
            <v>582</v>
          </cell>
          <cell r="B411">
            <v>582</v>
          </cell>
          <cell r="C411">
            <v>313001027296</v>
          </cell>
          <cell r="D411">
            <v>2</v>
          </cell>
          <cell r="E411" t="str">
            <v>P</v>
          </cell>
          <cell r="F411" t="str">
            <v>A</v>
          </cell>
          <cell r="G411" t="str">
            <v>INST. EDUCATIVO PEQUEÑOS GIGANTES</v>
          </cell>
          <cell r="H411" t="str">
            <v>LEYSI VILLERO ALVARADO</v>
          </cell>
          <cell r="I411" t="str">
            <v>EL CARMELO</v>
          </cell>
          <cell r="J411" t="str">
            <v>EL CARMELO KR 65 14 A 25 CL PANAMA</v>
          </cell>
          <cell r="K411">
            <v>6616083</v>
          </cell>
          <cell r="L411" t="str">
            <v>dannypao21@hotmail.com</v>
          </cell>
        </row>
        <row r="412">
          <cell r="A412">
            <v>584</v>
          </cell>
          <cell r="B412">
            <v>584</v>
          </cell>
          <cell r="C412">
            <v>313001027393</v>
          </cell>
          <cell r="D412">
            <v>2</v>
          </cell>
          <cell r="E412" t="str">
            <v>P</v>
          </cell>
          <cell r="F412" t="str">
            <v>A</v>
          </cell>
          <cell r="G412" t="str">
            <v>ESC. COM. INTEGRAL LOMA DE PEYE</v>
          </cell>
          <cell r="H412" t="str">
            <v>NELSY HOYOS MORELO</v>
          </cell>
          <cell r="I412" t="str">
            <v xml:space="preserve">LA MARIA SECTOR SAN BERNARDO </v>
          </cell>
          <cell r="J412" t="str">
            <v>LA MARIA SECTOR SAN BERNARDO Kra 33 Nº 54 - 10</v>
          </cell>
          <cell r="K412" t="str">
            <v>6583075 - 6582611</v>
          </cell>
          <cell r="L412" t="str">
            <v>nelsyhmorelo@hotmail.com</v>
          </cell>
        </row>
        <row r="413">
          <cell r="A413">
            <v>588</v>
          </cell>
          <cell r="B413">
            <v>588</v>
          </cell>
          <cell r="C413">
            <v>313001027474</v>
          </cell>
          <cell r="D413">
            <v>2</v>
          </cell>
          <cell r="E413" t="str">
            <v>P</v>
          </cell>
          <cell r="F413" t="str">
            <v>A</v>
          </cell>
          <cell r="G413" t="str">
            <v>COL. MIXTO NUEVO PORVENIR</v>
          </cell>
          <cell r="H413" t="str">
            <v xml:space="preserve">EDGAR  ANTONIO MORENO RUIZ </v>
          </cell>
          <cell r="I413" t="str">
            <v>EL POZON</v>
          </cell>
          <cell r="J413" t="str">
            <v>EL POZON MZA 159 LOTE 12 SECT 1RO DE MAYO</v>
          </cell>
          <cell r="K413">
            <v>6458029</v>
          </cell>
          <cell r="L413" t="str">
            <v>blasramos7@hotmail.com</v>
          </cell>
        </row>
        <row r="414">
          <cell r="A414">
            <v>590</v>
          </cell>
          <cell r="B414">
            <v>590</v>
          </cell>
          <cell r="C414">
            <v>313001027491</v>
          </cell>
          <cell r="D414">
            <v>2</v>
          </cell>
          <cell r="E414" t="str">
            <v>P</v>
          </cell>
          <cell r="F414" t="str">
            <v>A</v>
          </cell>
          <cell r="G414" t="str">
            <v>ESC. MIXTA COMUNITARIA SUEÑOS Y ESPERANZA</v>
          </cell>
          <cell r="H414" t="str">
            <v>BERTHA CONEO ALVAREZ</v>
          </cell>
          <cell r="I414" t="str">
            <v>EL POZON</v>
          </cell>
          <cell r="J414" t="str">
            <v>EL POZON ST MIRAMAR MZ 186 L9</v>
          </cell>
          <cell r="K414" t="str">
            <v>6431718, 6900520</v>
          </cell>
          <cell r="L414" t="str">
            <v>no se sabe</v>
          </cell>
        </row>
        <row r="415">
          <cell r="A415">
            <v>591</v>
          </cell>
          <cell r="B415">
            <v>591</v>
          </cell>
          <cell r="C415">
            <v>313001028639</v>
          </cell>
          <cell r="D415">
            <v>2</v>
          </cell>
          <cell r="E415" t="str">
            <v>P</v>
          </cell>
          <cell r="F415" t="str">
            <v>A</v>
          </cell>
          <cell r="G415" t="str">
            <v>INST. CENTRAL DE COLOMBIA PARA ADULTOS</v>
          </cell>
          <cell r="H415" t="str">
            <v>MOISES DAVID RAMOS</v>
          </cell>
          <cell r="I415" t="str">
            <v>VILLA SANDRA</v>
          </cell>
          <cell r="J415" t="str">
            <v>VILLA SANDRA MANZANA B LOTE 2</v>
          </cell>
          <cell r="K415">
            <v>6718527</v>
          </cell>
          <cell r="L415" t="str">
            <v>iccacoordinador@hotmail.com</v>
          </cell>
        </row>
        <row r="416">
          <cell r="A416">
            <v>592</v>
          </cell>
          <cell r="B416">
            <v>592</v>
          </cell>
          <cell r="C416">
            <v>313001027440</v>
          </cell>
          <cell r="D416">
            <v>2</v>
          </cell>
          <cell r="E416" t="str">
            <v>P</v>
          </cell>
          <cell r="F416" t="str">
            <v>A</v>
          </cell>
          <cell r="G416" t="str">
            <v>INST. EDUC. EL SEMBRADOR</v>
          </cell>
          <cell r="H416" t="str">
            <v>YULIETH PAOLA MICHILENA VENEGA</v>
          </cell>
          <cell r="I416" t="str">
            <v>REPUBLICA DEL LIBANO</v>
          </cell>
          <cell r="J416" t="str">
            <v>EL LIBANO CALLE 3A # 31 B 55</v>
          </cell>
          <cell r="K416">
            <v>6725452</v>
          </cell>
          <cell r="L416" t="str">
            <v>instelsembrador@gmail.com</v>
          </cell>
        </row>
        <row r="417">
          <cell r="A417">
            <v>594</v>
          </cell>
          <cell r="B417">
            <v>594</v>
          </cell>
          <cell r="C417">
            <v>313001027369</v>
          </cell>
          <cell r="D417">
            <v>2</v>
          </cell>
          <cell r="E417" t="str">
            <v>P</v>
          </cell>
          <cell r="F417" t="str">
            <v>A</v>
          </cell>
          <cell r="G417" t="str">
            <v>GIMN. CHAMBERÍ (ANTIGUO CHAMPAGNAT DE LA COSTA)</v>
          </cell>
          <cell r="H417" t="str">
            <v>ELSA CUADRO SILVA</v>
          </cell>
          <cell r="I417" t="str">
            <v>TORICES</v>
          </cell>
          <cell r="J417" t="str">
            <v>TORICES CALLE BOGOTA # 16-22</v>
          </cell>
          <cell r="K417">
            <v>6663446</v>
          </cell>
          <cell r="L417" t="str">
            <v>gimnasio_chamberi@hotmail.com</v>
          </cell>
        </row>
        <row r="418">
          <cell r="A418">
            <v>596</v>
          </cell>
          <cell r="B418">
            <v>596</v>
          </cell>
          <cell r="C418">
            <v>313001027377</v>
          </cell>
          <cell r="D418">
            <v>2</v>
          </cell>
          <cell r="E418" t="str">
            <v>P</v>
          </cell>
          <cell r="F418" t="str">
            <v>A</v>
          </cell>
          <cell r="G418" t="str">
            <v>ESC. COM. ETNOEDUCATIVA DE PALESTINA</v>
          </cell>
          <cell r="H418" t="str">
            <v>LORIS LEY ESCALANTE CORREA</v>
          </cell>
          <cell r="I418" t="str">
            <v>PALESTINA</v>
          </cell>
          <cell r="J418" t="str">
            <v>PALESTINA CLL PRINCIPAL # 20-32</v>
          </cell>
          <cell r="K418">
            <v>6566236</v>
          </cell>
          <cell r="L418" t="str">
            <v>etnopalestina@hotmail.com</v>
          </cell>
        </row>
        <row r="419">
          <cell r="A419">
            <v>599</v>
          </cell>
          <cell r="B419">
            <v>599</v>
          </cell>
          <cell r="C419">
            <v>313001027407</v>
          </cell>
          <cell r="D419">
            <v>2</v>
          </cell>
          <cell r="E419" t="str">
            <v>P</v>
          </cell>
          <cell r="F419" t="str">
            <v>A</v>
          </cell>
          <cell r="G419" t="str">
            <v>ESC. COM. LOS CORALES</v>
          </cell>
          <cell r="H419" t="str">
            <v>JHON F. FUENTES CARABALLO</v>
          </cell>
          <cell r="I419" t="str">
            <v>LA MARIA</v>
          </cell>
          <cell r="J419" t="str">
            <v>LA MARIA SECT LOS CORALES CRA 36 #45-74</v>
          </cell>
          <cell r="K419">
            <v>6566998</v>
          </cell>
          <cell r="L419" t="str">
            <v>jhonfuente@hotmail.com</v>
          </cell>
        </row>
        <row r="420">
          <cell r="A420">
            <v>600</v>
          </cell>
          <cell r="B420">
            <v>600</v>
          </cell>
          <cell r="C420">
            <v>313001027415</v>
          </cell>
          <cell r="D420">
            <v>2</v>
          </cell>
          <cell r="E420" t="str">
            <v>P</v>
          </cell>
          <cell r="F420" t="str">
            <v>A</v>
          </cell>
          <cell r="G420" t="str">
            <v>ESC. COMUNITARIA DE BOSTON</v>
          </cell>
          <cell r="H420" t="str">
            <v>ELENA ELIAS PINEDA</v>
          </cell>
          <cell r="I420" t="str">
            <v>BOSTON</v>
          </cell>
          <cell r="J420" t="str">
            <v>BOSTON CL DE LA CRUZ # 32 C 65</v>
          </cell>
          <cell r="K420">
            <v>6743400</v>
          </cell>
          <cell r="L420" t="str">
            <v>elelias9@yahoo.com</v>
          </cell>
        </row>
        <row r="421">
          <cell r="A421">
            <v>601</v>
          </cell>
          <cell r="B421">
            <v>601</v>
          </cell>
          <cell r="C421">
            <v>313001028136</v>
          </cell>
          <cell r="D421">
            <v>2</v>
          </cell>
          <cell r="E421" t="str">
            <v>P</v>
          </cell>
          <cell r="F421" t="str">
            <v>A</v>
          </cell>
          <cell r="G421" t="str">
            <v>COL. LOS ANDES</v>
          </cell>
          <cell r="H421" t="str">
            <v>MARIA EUGENIA HORTA</v>
          </cell>
          <cell r="I421" t="str">
            <v>LO AMADOR</v>
          </cell>
          <cell r="J421" t="str">
            <v>AV PEDRO DE HEREDIA ST CLL 32 Nº 22 A 59</v>
          </cell>
          <cell r="K421" t="str">
            <v>6661880 - 6432361</v>
          </cell>
          <cell r="L421" t="str">
            <v>colegiolosandescartagena@hotmail.com</v>
          </cell>
        </row>
        <row r="422">
          <cell r="A422">
            <v>602</v>
          </cell>
          <cell r="B422">
            <v>602</v>
          </cell>
          <cell r="C422">
            <v>313001027539</v>
          </cell>
          <cell r="D422">
            <v>2</v>
          </cell>
          <cell r="E422" t="str">
            <v>P</v>
          </cell>
          <cell r="F422" t="str">
            <v>A</v>
          </cell>
          <cell r="G422" t="str">
            <v xml:space="preserve">CENT. EDUC. EDUCANDO PARA LA PAZ </v>
          </cell>
          <cell r="H422" t="str">
            <v>AVIDIS JAVIER GARCIA BETTIN</v>
          </cell>
          <cell r="I422" t="str">
            <v>URB HUELLAS JUAN PABLO II</v>
          </cell>
          <cell r="J422" t="str">
            <v>MZ V LT 01</v>
          </cell>
          <cell r="K422">
            <v>3017428272</v>
          </cell>
          <cell r="L422" t="str">
            <v>avigabe@hotmail.com</v>
          </cell>
        </row>
        <row r="423">
          <cell r="A423">
            <v>604</v>
          </cell>
          <cell r="B423">
            <v>604</v>
          </cell>
          <cell r="C423">
            <v>313001027997</v>
          </cell>
          <cell r="D423">
            <v>2</v>
          </cell>
          <cell r="E423" t="str">
            <v>P</v>
          </cell>
          <cell r="F423" t="str">
            <v>A</v>
          </cell>
          <cell r="G423" t="str">
            <v>INST. EDUCATIVO CELESTIN FREINET</v>
          </cell>
          <cell r="H423" t="str">
            <v xml:space="preserve">CLAUDIA OSORIO BORDA </v>
          </cell>
          <cell r="I423" t="str">
            <v>POLICARPA</v>
          </cell>
          <cell r="J423" t="str">
            <v>CL 73 60 06</v>
          </cell>
          <cell r="K423">
            <v>3008026395</v>
          </cell>
          <cell r="L423" t="str">
            <v>cstellaosobo@hotmail.com</v>
          </cell>
        </row>
        <row r="424">
          <cell r="A424">
            <v>605</v>
          </cell>
          <cell r="B424">
            <v>605</v>
          </cell>
          <cell r="C424">
            <v>113001028483</v>
          </cell>
          <cell r="D424">
            <v>1</v>
          </cell>
          <cell r="E424" t="str">
            <v>P</v>
          </cell>
          <cell r="F424" t="str">
            <v>A</v>
          </cell>
          <cell r="G424" t="str">
            <v>I.E CASD MANUELA BELTRAN</v>
          </cell>
          <cell r="H424" t="str">
            <v>PRIMITIVA PADILLA BARRIOS</v>
          </cell>
          <cell r="I424" t="str">
            <v>ESCALLON VILLA</v>
          </cell>
          <cell r="J424" t="str">
            <v>AV PEDRO DE HEREDIA CLL 31 N 57-106</v>
          </cell>
          <cell r="K424">
            <v>6699544</v>
          </cell>
          <cell r="L424" t="str">
            <v xml:space="preserve">iecasd@hotmail.com, </v>
          </cell>
        </row>
        <row r="425">
          <cell r="A425">
            <v>29</v>
          </cell>
          <cell r="B425">
            <v>606</v>
          </cell>
          <cell r="C425">
            <v>113001000704</v>
          </cell>
          <cell r="D425">
            <v>1</v>
          </cell>
          <cell r="E425" t="str">
            <v>S</v>
          </cell>
          <cell r="F425" t="str">
            <v>A</v>
          </cell>
          <cell r="G425" t="str">
            <v xml:space="preserve">   SEDE CIUDAD DE SANTA MARTA</v>
          </cell>
          <cell r="H425" t="str">
            <v>LEDDY DEL ROSARIO ZAPARDIEL HERRERA</v>
          </cell>
          <cell r="I425" t="str">
            <v>BARRIO CHINO</v>
          </cell>
          <cell r="J425" t="str">
            <v>CHINO CLLJON CARRILLO</v>
          </cell>
          <cell r="K425">
            <v>6720643</v>
          </cell>
        </row>
        <row r="426">
          <cell r="A426">
            <v>161</v>
          </cell>
          <cell r="B426">
            <v>606</v>
          </cell>
          <cell r="C426">
            <v>113001012494</v>
          </cell>
          <cell r="D426">
            <v>1</v>
          </cell>
          <cell r="E426" t="str">
            <v>S</v>
          </cell>
          <cell r="F426" t="str">
            <v>A</v>
          </cell>
          <cell r="G426" t="str">
            <v xml:space="preserve">   SEDE SIMON J. VELEZ</v>
          </cell>
          <cell r="H426" t="str">
            <v>LEDDY DEL ROSARIO ZAPARDIEL HERRERA</v>
          </cell>
          <cell r="I426" t="str">
            <v>EL PRADO</v>
          </cell>
          <cell r="J426" t="str">
            <v>EL PRADO AV PRINCIPAL CRA 33</v>
          </cell>
          <cell r="K426">
            <v>6629905</v>
          </cell>
        </row>
        <row r="427">
          <cell r="A427">
            <v>606</v>
          </cell>
          <cell r="B427">
            <v>606</v>
          </cell>
          <cell r="C427">
            <v>113001028469</v>
          </cell>
          <cell r="D427">
            <v>1</v>
          </cell>
          <cell r="E427" t="str">
            <v>P</v>
          </cell>
          <cell r="F427" t="str">
            <v>A</v>
          </cell>
          <cell r="G427" t="str">
            <v>I.E RAFAEL NUÑEZ</v>
          </cell>
          <cell r="H427" t="str">
            <v>LEDDY DEL ROSARIO ZAPARDIEL HERRERA</v>
          </cell>
          <cell r="I427" t="str">
            <v>MARTINEZ MARTELO</v>
          </cell>
          <cell r="J427" t="str">
            <v>MARTINEZ MARTELO AV DEL LAGO TRASV 33 #19-02</v>
          </cell>
          <cell r="K427" t="str">
            <v>6722727--6722312</v>
          </cell>
          <cell r="L427" t="str">
            <v>leddyz84@gmail.com</v>
          </cell>
        </row>
        <row r="428">
          <cell r="A428">
            <v>608</v>
          </cell>
          <cell r="B428">
            <v>608</v>
          </cell>
          <cell r="C428">
            <v>313001028692</v>
          </cell>
          <cell r="D428">
            <v>2</v>
          </cell>
          <cell r="E428" t="str">
            <v>P</v>
          </cell>
          <cell r="F428" t="str">
            <v>A</v>
          </cell>
          <cell r="G428" t="str">
            <v>C.E CRISTIANO CAMINO DE ESPERANZA</v>
          </cell>
          <cell r="H428" t="str">
            <v>NELSON ENRIQUE ROMERO OSORIO</v>
          </cell>
          <cell r="I428" t="str">
            <v>NELSON MANDELA</v>
          </cell>
          <cell r="J428" t="str">
            <v>NELSON MANDELA SECT FCO DE PAULA MZ 5 L 70 II ETAP</v>
          </cell>
          <cell r="L428" t="str">
            <v>unamanoamigasecr@live.com</v>
          </cell>
        </row>
        <row r="429">
          <cell r="A429">
            <v>609</v>
          </cell>
          <cell r="B429">
            <v>609</v>
          </cell>
          <cell r="C429">
            <v>313001028004</v>
          </cell>
          <cell r="D429">
            <v>2</v>
          </cell>
          <cell r="E429" t="str">
            <v>P</v>
          </cell>
          <cell r="F429" t="str">
            <v>A</v>
          </cell>
          <cell r="G429" t="str">
            <v>GIMN. BILINGUE SUDAMERIS LTDA</v>
          </cell>
          <cell r="H429" t="str">
            <v>EDITH MILENA MOSQUERA</v>
          </cell>
          <cell r="I429" t="str">
            <v>SAN PEDRO MARTIR</v>
          </cell>
          <cell r="J429" t="str">
            <v>SAN PEDRO MARTIR EL PROGRESO CRA 68 # 4B -135</v>
          </cell>
          <cell r="K429">
            <v>6718970</v>
          </cell>
        </row>
        <row r="430">
          <cell r="A430">
            <v>610</v>
          </cell>
          <cell r="B430">
            <v>610</v>
          </cell>
          <cell r="C430">
            <v>313001028039</v>
          </cell>
          <cell r="D430">
            <v>2</v>
          </cell>
          <cell r="E430" t="str">
            <v>P</v>
          </cell>
          <cell r="F430" t="str">
            <v>A</v>
          </cell>
          <cell r="G430" t="str">
            <v>INST. SAN JUAN DE DIOS</v>
          </cell>
          <cell r="H430" t="str">
            <v>ARACELYS APARICIO RIOS</v>
          </cell>
          <cell r="I430" t="str">
            <v>BLAS DE LEZO</v>
          </cell>
          <cell r="J430" t="str">
            <v>BLAS DE LEZO MZ G LT 26 ET 1</v>
          </cell>
          <cell r="K430">
            <v>6904333</v>
          </cell>
          <cell r="L430" t="str">
            <v>institutosanjuandedios2017@gmail.com</v>
          </cell>
        </row>
        <row r="431">
          <cell r="A431">
            <v>611</v>
          </cell>
          <cell r="B431">
            <v>611</v>
          </cell>
          <cell r="C431">
            <v>313001028110</v>
          </cell>
          <cell r="D431">
            <v>2</v>
          </cell>
          <cell r="E431" t="str">
            <v>P</v>
          </cell>
          <cell r="F431" t="str">
            <v>A</v>
          </cell>
          <cell r="G431" t="str">
            <v>INST. EDUC. LA EDAD DE ORO</v>
          </cell>
          <cell r="H431" t="str">
            <v>VILMA CARABALLO GOMEZ</v>
          </cell>
          <cell r="I431" t="str">
            <v>SAN JOSE DE LOS CAMPANOS</v>
          </cell>
          <cell r="J431" t="str">
            <v>SAN JOSE DE LOS CAMPANOS KR 101 39 D 03</v>
          </cell>
          <cell r="K431">
            <v>6528629</v>
          </cell>
          <cell r="L431" t="str">
            <v>hectorman54@hotmail.com</v>
          </cell>
        </row>
        <row r="432">
          <cell r="A432">
            <v>612</v>
          </cell>
          <cell r="B432">
            <v>612</v>
          </cell>
          <cell r="C432">
            <v>313001028292</v>
          </cell>
          <cell r="D432">
            <v>2</v>
          </cell>
          <cell r="E432" t="str">
            <v>P</v>
          </cell>
          <cell r="F432" t="str">
            <v>A</v>
          </cell>
          <cell r="G432" t="str">
            <v>C.E MORAL Y LUCES</v>
          </cell>
          <cell r="H432" t="str">
            <v>CATHERINE JIMENEZ GONZALEZ</v>
          </cell>
          <cell r="I432" t="str">
            <v>LOS ALPES</v>
          </cell>
          <cell r="J432" t="str">
            <v>LOS ALPES CALLE 31F # 71 B - 38</v>
          </cell>
          <cell r="K432" t="str">
            <v>NO APLICA</v>
          </cell>
          <cell r="L432" t="str">
            <v>jimenez0582@hotmail.com</v>
          </cell>
        </row>
        <row r="433">
          <cell r="A433">
            <v>614</v>
          </cell>
          <cell r="B433">
            <v>614</v>
          </cell>
          <cell r="C433">
            <v>313001028868</v>
          </cell>
          <cell r="D433">
            <v>2</v>
          </cell>
          <cell r="E433" t="str">
            <v>P</v>
          </cell>
          <cell r="F433" t="str">
            <v>A</v>
          </cell>
          <cell r="G433" t="str">
            <v>COL. BILINGUE DE CARTAGENA</v>
          </cell>
          <cell r="H433" t="str">
            <v>DAVID MANOTAS PALMA</v>
          </cell>
          <cell r="I433" t="str">
            <v>TESCA</v>
          </cell>
          <cell r="J433" t="str">
            <v>TESCA NUEVO C 31B N 50-82</v>
          </cell>
          <cell r="K433">
            <v>6753078</v>
          </cell>
          <cell r="L433" t="str">
            <v>c.bilinguedecartagena@hotmail.com</v>
          </cell>
        </row>
        <row r="434">
          <cell r="A434">
            <v>615</v>
          </cell>
          <cell r="B434">
            <v>615</v>
          </cell>
          <cell r="C434">
            <v>313001028225</v>
          </cell>
          <cell r="D434">
            <v>2</v>
          </cell>
          <cell r="E434" t="str">
            <v>P</v>
          </cell>
          <cell r="F434" t="str">
            <v>A</v>
          </cell>
          <cell r="G434" t="str">
            <v xml:space="preserve">CORP. CENT.EDUC. COMUNITARIO FUENTE DE VALORES </v>
          </cell>
          <cell r="H434" t="str">
            <v>MARIA SEGURA MEDRANO</v>
          </cell>
          <cell r="I434" t="str">
            <v>EL POZON</v>
          </cell>
          <cell r="J434" t="str">
            <v>EL POZON ST SAN NICOLAS M 257 L 9</v>
          </cell>
          <cell r="K434">
            <v>6458029</v>
          </cell>
          <cell r="L434" t="str">
            <v>cenefuvaruiz@hotmail.com</v>
          </cell>
        </row>
        <row r="435">
          <cell r="A435">
            <v>616</v>
          </cell>
          <cell r="B435">
            <v>616</v>
          </cell>
          <cell r="C435">
            <v>313001028233</v>
          </cell>
          <cell r="D435">
            <v>2</v>
          </cell>
          <cell r="E435" t="str">
            <v>P</v>
          </cell>
          <cell r="F435" t="str">
            <v>A</v>
          </cell>
          <cell r="G435" t="str">
            <v>C.E COMUNITARIO EL DESPERTAR</v>
          </cell>
          <cell r="H435" t="str">
            <v>BLADIMIR MATA</v>
          </cell>
          <cell r="I435" t="str">
            <v>EL POZON</v>
          </cell>
          <cell r="J435" t="str">
            <v>EL POZON ST SAN NICOLAS M 30 L 20</v>
          </cell>
          <cell r="K435">
            <v>6719509</v>
          </cell>
          <cell r="L435" t="str">
            <v>blacho126@hotmail.es</v>
          </cell>
        </row>
        <row r="436">
          <cell r="A436">
            <v>618</v>
          </cell>
          <cell r="B436">
            <v>618</v>
          </cell>
          <cell r="C436">
            <v>313001028098</v>
          </cell>
          <cell r="D436">
            <v>2</v>
          </cell>
          <cell r="E436" t="str">
            <v>P</v>
          </cell>
          <cell r="F436" t="str">
            <v>A</v>
          </cell>
          <cell r="G436" t="str">
            <v>I.E LOS ANGELES</v>
          </cell>
          <cell r="H436" t="str">
            <v>KATIA LARA PORRAS</v>
          </cell>
          <cell r="I436" t="str">
            <v>LOS CARACOLES</v>
          </cell>
          <cell r="J436" t="str">
            <v>MZ 2 LT 2 ET 2</v>
          </cell>
          <cell r="K436">
            <v>6679425</v>
          </cell>
          <cell r="L436" t="str">
            <v>ins.edu_losangeles@hotmail.com</v>
          </cell>
        </row>
        <row r="437">
          <cell r="A437">
            <v>619</v>
          </cell>
          <cell r="B437">
            <v>619</v>
          </cell>
          <cell r="C437">
            <v>313001028101</v>
          </cell>
          <cell r="D437">
            <v>2</v>
          </cell>
          <cell r="E437" t="str">
            <v>P</v>
          </cell>
          <cell r="F437" t="str">
            <v>A</v>
          </cell>
          <cell r="G437" t="str">
            <v>CENT. EDUC. AMOR SIN FRONTERAS</v>
          </cell>
          <cell r="H437" t="str">
            <v>JUAN AGUSTIN CUERO VILLAREAL</v>
          </cell>
          <cell r="I437" t="str">
            <v>SIMON BOLIVAR</v>
          </cell>
          <cell r="J437" t="str">
            <v>ST MZ 39 LT 14</v>
          </cell>
          <cell r="K437">
            <v>6539498</v>
          </cell>
          <cell r="L437" t="str">
            <v>juancuerovillareal@hotmail.com</v>
          </cell>
        </row>
        <row r="438">
          <cell r="A438">
            <v>620</v>
          </cell>
          <cell r="B438">
            <v>620</v>
          </cell>
          <cell r="C438">
            <v>313001028829</v>
          </cell>
          <cell r="D438">
            <v>2</v>
          </cell>
          <cell r="E438" t="str">
            <v>P</v>
          </cell>
          <cell r="F438" t="str">
            <v>A</v>
          </cell>
          <cell r="G438" t="str">
            <v>FUND. INSTITUCION EDUCATIVA FUNASER</v>
          </cell>
          <cell r="H438" t="str">
            <v>ORFELINA MORALES FAJARDO</v>
          </cell>
          <cell r="I438" t="str">
            <v>SAN JOSE DE LOS CAMPANOS</v>
          </cell>
          <cell r="J438" t="str">
            <v>MZ F LT 8 SC MARTA CURI</v>
          </cell>
          <cell r="K438">
            <v>6719432</v>
          </cell>
          <cell r="L438" t="str">
            <v>funaramorservicio72@hotmail.com</v>
          </cell>
        </row>
        <row r="439">
          <cell r="A439">
            <v>621</v>
          </cell>
          <cell r="B439">
            <v>621</v>
          </cell>
          <cell r="C439">
            <v>313001028055</v>
          </cell>
          <cell r="D439">
            <v>2</v>
          </cell>
          <cell r="E439" t="str">
            <v>P</v>
          </cell>
          <cell r="F439" t="str">
            <v>A</v>
          </cell>
          <cell r="G439" t="str">
            <v>JARD. INF. MI PEQUEÑO ARTISTA</v>
          </cell>
          <cell r="H439" t="str">
            <v>VICTORIA GARCIA JIMENEZ</v>
          </cell>
          <cell r="I439" t="str">
            <v>EL RECREO</v>
          </cell>
          <cell r="J439" t="str">
            <v>CL 6 80 B 61</v>
          </cell>
          <cell r="K439">
            <v>6617961</v>
          </cell>
          <cell r="L439" t="str">
            <v>mipequenoartista@gmail.com</v>
          </cell>
        </row>
        <row r="440">
          <cell r="A440">
            <v>622</v>
          </cell>
          <cell r="B440">
            <v>622</v>
          </cell>
          <cell r="C440">
            <v>313001028021</v>
          </cell>
          <cell r="D440">
            <v>2</v>
          </cell>
          <cell r="E440" t="str">
            <v>P</v>
          </cell>
          <cell r="F440" t="str">
            <v>A</v>
          </cell>
          <cell r="G440" t="str">
            <v>CENT. DE DESARROLLO INTEGRAL MANITOS CREATIVAS</v>
          </cell>
          <cell r="H440" t="str">
            <v>JUANA MATILDE MEJIA FUENTES</v>
          </cell>
          <cell r="I440" t="str">
            <v>EL SOCORRO</v>
          </cell>
          <cell r="J440" t="str">
            <v>SOCORRO PLAN 554 M 89 L 18</v>
          </cell>
          <cell r="K440">
            <v>6901344</v>
          </cell>
          <cell r="L440" t="str">
            <v>cdimanitoscreativas@hotmail.com</v>
          </cell>
        </row>
        <row r="441">
          <cell r="A441">
            <v>623</v>
          </cell>
          <cell r="B441">
            <v>623</v>
          </cell>
          <cell r="C441">
            <v>313001028047</v>
          </cell>
          <cell r="D441">
            <v>2</v>
          </cell>
          <cell r="E441" t="str">
            <v>P</v>
          </cell>
          <cell r="F441" t="str">
            <v>A</v>
          </cell>
          <cell r="G441" t="str">
            <v>C.E LA PRINCESA</v>
          </cell>
          <cell r="H441" t="str">
            <v>EMELDA BRU MORALES</v>
          </cell>
          <cell r="I441" t="str">
            <v>TERNERA</v>
          </cell>
          <cell r="J441" t="str">
            <v>TERNERA URB LA PRINCESA M 10 L 14</v>
          </cell>
          <cell r="K441" t="str">
            <v>6769013-6766806</v>
          </cell>
          <cell r="L441" t="str">
            <v>brumoemelda@hotmail.com</v>
          </cell>
        </row>
        <row r="442">
          <cell r="A442">
            <v>625</v>
          </cell>
          <cell r="B442">
            <v>625</v>
          </cell>
          <cell r="C442">
            <v>313001013821</v>
          </cell>
          <cell r="D442">
            <v>2</v>
          </cell>
          <cell r="E442" t="str">
            <v>P</v>
          </cell>
          <cell r="F442" t="str">
            <v>B</v>
          </cell>
          <cell r="G442" t="str">
            <v>FUND. COL. CRISTIANO BILINGUE DE CARTAGENA</v>
          </cell>
          <cell r="H442" t="str">
            <v>ROSARIO MOJICA SALINAS</v>
          </cell>
          <cell r="I442" t="str">
            <v>PIE DE LA POPA</v>
          </cell>
          <cell r="J442" t="str">
            <v>PIE DE LA POPA CR 22# 29D 28</v>
          </cell>
          <cell r="K442">
            <v>6437206</v>
          </cell>
          <cell r="L442" t="str">
            <v>mojica@hotmail.com</v>
          </cell>
        </row>
        <row r="443">
          <cell r="A443">
            <v>626</v>
          </cell>
          <cell r="B443">
            <v>626</v>
          </cell>
          <cell r="C443">
            <v>313001028741</v>
          </cell>
          <cell r="D443">
            <v>2</v>
          </cell>
          <cell r="E443" t="str">
            <v>P</v>
          </cell>
          <cell r="F443" t="str">
            <v>A</v>
          </cell>
          <cell r="G443" t="str">
            <v>JARD. MAGICO DE LOS NIÑOS</v>
          </cell>
          <cell r="H443" t="str">
            <v>ZORAIDA DEL CARMEN BARRIOS TEJADA</v>
          </cell>
          <cell r="I443" t="str">
            <v>EL SOCORRO</v>
          </cell>
          <cell r="J443" t="str">
            <v>EL SOCORRO MZ 106 LT 5 PLAN 554</v>
          </cell>
          <cell r="K443">
            <v>6900076</v>
          </cell>
          <cell r="L443" t="str">
            <v>jardin_magico10@hotmail.com</v>
          </cell>
        </row>
        <row r="444">
          <cell r="A444">
            <v>629</v>
          </cell>
          <cell r="B444">
            <v>629</v>
          </cell>
          <cell r="C444">
            <v>313001027989</v>
          </cell>
          <cell r="D444">
            <v>2</v>
          </cell>
          <cell r="E444" t="str">
            <v>P</v>
          </cell>
          <cell r="F444" t="str">
            <v>A</v>
          </cell>
          <cell r="G444" t="str">
            <v>C.E GENIOS DEL MAÑANA</v>
          </cell>
          <cell r="H444" t="str">
            <v>LIDIA DIAZ DE AVILA</v>
          </cell>
          <cell r="I444" t="str">
            <v>EL SOCORRO</v>
          </cell>
          <cell r="J444" t="str">
            <v>MZ 104 LT 9 PLAN 554</v>
          </cell>
          <cell r="K444">
            <v>6900310</v>
          </cell>
          <cell r="L444" t="str">
            <v>lidiarosa05@hotmail.com</v>
          </cell>
        </row>
        <row r="445">
          <cell r="A445">
            <v>630</v>
          </cell>
          <cell r="B445">
            <v>630</v>
          </cell>
          <cell r="C445">
            <v>313001028789</v>
          </cell>
          <cell r="D445">
            <v>2</v>
          </cell>
          <cell r="E445" t="str">
            <v>P</v>
          </cell>
          <cell r="F445" t="str">
            <v>A</v>
          </cell>
          <cell r="G445" t="str">
            <v>CORPORACION EDUCATIVA MENTE ACTIVA</v>
          </cell>
          <cell r="H445" t="str">
            <v>BETTY PINTO LEONES</v>
          </cell>
          <cell r="I445" t="str">
            <v>EL CARMELO</v>
          </cell>
          <cell r="J445" t="str">
            <v>CL COLOMBIA MZ B LT 20</v>
          </cell>
          <cell r="K445">
            <v>6511255</v>
          </cell>
          <cell r="L445" t="str">
            <v>corpmenteactiva@hotmail.com</v>
          </cell>
        </row>
        <row r="446">
          <cell r="A446">
            <v>20</v>
          </cell>
          <cell r="B446">
            <v>633</v>
          </cell>
          <cell r="C446">
            <v>113001000283</v>
          </cell>
          <cell r="D446">
            <v>1</v>
          </cell>
          <cell r="E446" t="str">
            <v>S</v>
          </cell>
          <cell r="F446" t="str">
            <v>A</v>
          </cell>
          <cell r="G446" t="str">
            <v xml:space="preserve">   SEDE JOSE MARIA CORDOBA</v>
          </cell>
          <cell r="H446" t="str">
            <v>VICTOR GUERRERO DE LA CRUZ</v>
          </cell>
          <cell r="I446" t="str">
            <v>NUEVO BOSQUE</v>
          </cell>
          <cell r="J446" t="str">
            <v>NUEVO BOSQUE PRIMERA ETAPA</v>
          </cell>
          <cell r="K446">
            <v>6676637</v>
          </cell>
        </row>
        <row r="447">
          <cell r="A447">
            <v>118</v>
          </cell>
          <cell r="B447">
            <v>633</v>
          </cell>
          <cell r="C447">
            <v>113001027033</v>
          </cell>
          <cell r="D447">
            <v>1</v>
          </cell>
          <cell r="E447" t="str">
            <v>S</v>
          </cell>
          <cell r="F447" t="str">
            <v>A</v>
          </cell>
          <cell r="G447" t="str">
            <v xml:space="preserve">   *SEDE NUEVE DE ABRIL</v>
          </cell>
          <cell r="H447" t="str">
            <v>VICTOR GUERRERO DE LA CRUZ</v>
          </cell>
          <cell r="I447" t="str">
            <v>NUEVE DE ABRIL</v>
          </cell>
          <cell r="J447" t="str">
            <v>ZARAGOCILLA ST 9 DE ABRIL CLL 20</v>
          </cell>
        </row>
        <row r="448">
          <cell r="A448">
            <v>136</v>
          </cell>
          <cell r="B448">
            <v>633</v>
          </cell>
          <cell r="C448">
            <v>113001007776</v>
          </cell>
          <cell r="D448">
            <v>1</v>
          </cell>
          <cell r="E448" t="str">
            <v>S</v>
          </cell>
          <cell r="F448" t="str">
            <v>A</v>
          </cell>
          <cell r="G448" t="str">
            <v xml:space="preserve">   SEDE LUIS CARLOS GALAN LA CAMPI?A</v>
          </cell>
          <cell r="H448" t="str">
            <v>VICTOR GUERRERO DE LA CRUZ</v>
          </cell>
          <cell r="I448" t="str">
            <v>LA CAMPIÑA</v>
          </cell>
          <cell r="J448" t="str">
            <v>CALAMARES 3A ETAPA CAMPI?A</v>
          </cell>
          <cell r="K448">
            <v>6615641</v>
          </cell>
        </row>
        <row r="449">
          <cell r="A449">
            <v>633</v>
          </cell>
          <cell r="B449">
            <v>633</v>
          </cell>
          <cell r="C449">
            <v>113001028919</v>
          </cell>
          <cell r="D449">
            <v>1</v>
          </cell>
          <cell r="E449" t="str">
            <v>P</v>
          </cell>
          <cell r="F449" t="str">
            <v>A</v>
          </cell>
          <cell r="G449" t="str">
            <v>I.E NUEVO BOSQUE</v>
          </cell>
          <cell r="H449" t="str">
            <v>VICTOR GUERRERO DE LA CRUZ</v>
          </cell>
          <cell r="I449" t="str">
            <v>URB. BRITANIA</v>
          </cell>
          <cell r="J449" t="str">
            <v>URB BARLOVENTO TRASNV 53 #23A - 104 MZ I</v>
          </cell>
          <cell r="K449" t="str">
            <v>6431075- 6430805</v>
          </cell>
          <cell r="L449" t="str">
            <v>rectorienuevobosque@gmail.com</v>
          </cell>
        </row>
        <row r="450">
          <cell r="A450">
            <v>636</v>
          </cell>
          <cell r="B450">
            <v>636</v>
          </cell>
          <cell r="C450">
            <v>113001028421</v>
          </cell>
          <cell r="D450">
            <v>1</v>
          </cell>
          <cell r="E450" t="str">
            <v>P</v>
          </cell>
          <cell r="F450" t="str">
            <v>A</v>
          </cell>
          <cell r="G450" t="str">
            <v>I.E 14 DE FEBRERO</v>
          </cell>
          <cell r="H450" t="str">
            <v>YUBER RODRIGUEZ CARMONA</v>
          </cell>
          <cell r="I450" t="str">
            <v>EL POZON</v>
          </cell>
          <cell r="J450" t="str">
            <v>EL POZON M D LOTE 1 SECT 14 DE FEBRERO</v>
          </cell>
          <cell r="K450">
            <v>3145716744</v>
          </cell>
          <cell r="L450" t="str">
            <v>rectoria14defebrero@hotmail.com</v>
          </cell>
        </row>
        <row r="451">
          <cell r="A451">
            <v>637</v>
          </cell>
          <cell r="B451">
            <v>637</v>
          </cell>
          <cell r="C451">
            <v>313001028875</v>
          </cell>
          <cell r="D451">
            <v>2</v>
          </cell>
          <cell r="E451" t="str">
            <v>P</v>
          </cell>
          <cell r="F451" t="str">
            <v>A</v>
          </cell>
          <cell r="G451" t="str">
            <v>CENT. EDUC. ALBERTO JIMENEZ FUENTES</v>
          </cell>
          <cell r="H451" t="str">
            <v>LIDA ESTHER JIMENEZ URZOLA</v>
          </cell>
          <cell r="I451" t="str">
            <v>OLAYA HERRERA</v>
          </cell>
          <cell r="J451" t="str">
            <v>OLAYA HERRERA CARRERA 67 # 32B-60 ST PUNTILLA</v>
          </cell>
          <cell r="K451">
            <v>6531996</v>
          </cell>
          <cell r="L451" t="str">
            <v>lidaesther@yahoo.com</v>
          </cell>
        </row>
        <row r="452">
          <cell r="A452">
            <v>638</v>
          </cell>
          <cell r="B452">
            <v>638</v>
          </cell>
          <cell r="C452">
            <v>313001028614</v>
          </cell>
          <cell r="D452">
            <v>2</v>
          </cell>
          <cell r="E452" t="str">
            <v>P</v>
          </cell>
          <cell r="F452" t="str">
            <v>A</v>
          </cell>
          <cell r="G452" t="str">
            <v>C.E ONCE DE NOVIEMBRE</v>
          </cell>
          <cell r="H452" t="str">
            <v>ANGELA PATRICIA CHACON</v>
          </cell>
          <cell r="I452" t="str">
            <v>OLAYA HERRERA</v>
          </cell>
          <cell r="J452" t="str">
            <v>OLAYA HERRERA CALLE SAN PANCRACIO # 54-51</v>
          </cell>
          <cell r="K452">
            <v>6699784</v>
          </cell>
          <cell r="L452" t="str">
            <v>keppylaura000@hotmail.com</v>
          </cell>
        </row>
        <row r="453">
          <cell r="A453">
            <v>639</v>
          </cell>
          <cell r="B453">
            <v>639</v>
          </cell>
          <cell r="C453">
            <v>313001028653</v>
          </cell>
          <cell r="D453">
            <v>2</v>
          </cell>
          <cell r="E453" t="str">
            <v>P</v>
          </cell>
          <cell r="F453" t="str">
            <v>A</v>
          </cell>
          <cell r="G453" t="str">
            <v>C.E SEMILLA DE MOSTAZA</v>
          </cell>
          <cell r="H453" t="str">
            <v>ANA CRIZON BARRIOS</v>
          </cell>
          <cell r="I453" t="str">
            <v>OLAYA HERRERA</v>
          </cell>
          <cell r="J453" t="str">
            <v>OLAYA HERRERA SECT NVO PARAISO CALLE 33 B 71</v>
          </cell>
          <cell r="K453">
            <v>6530885</v>
          </cell>
          <cell r="L453" t="str">
            <v>funsam@hotmail.es</v>
          </cell>
        </row>
        <row r="454">
          <cell r="A454">
            <v>641</v>
          </cell>
          <cell r="B454">
            <v>641</v>
          </cell>
          <cell r="C454">
            <v>313001028771</v>
          </cell>
          <cell r="D454">
            <v>2</v>
          </cell>
          <cell r="E454" t="str">
            <v>P</v>
          </cell>
          <cell r="F454" t="str">
            <v>A</v>
          </cell>
          <cell r="G454" t="str">
            <v>INST. REAL DEL CARIBE</v>
          </cell>
          <cell r="H454" t="str">
            <v>RAQUEL GUERRERO TORRES</v>
          </cell>
          <cell r="I454" t="str">
            <v>LAS PALMERAS</v>
          </cell>
          <cell r="J454" t="str">
            <v>URB LAS PALMERAS M 13 LOTE 5</v>
          </cell>
          <cell r="K454">
            <v>6419148</v>
          </cell>
          <cell r="L454" t="str">
            <v>raquelgt2009@hotmail.com</v>
          </cell>
        </row>
        <row r="455">
          <cell r="A455">
            <v>642</v>
          </cell>
          <cell r="B455">
            <v>642</v>
          </cell>
          <cell r="C455">
            <v>313001028811</v>
          </cell>
          <cell r="D455">
            <v>2</v>
          </cell>
          <cell r="E455" t="str">
            <v>P</v>
          </cell>
          <cell r="F455" t="str">
            <v>A</v>
          </cell>
          <cell r="G455" t="str">
            <v>COL. MANUEL ELKIN PATARROYO</v>
          </cell>
          <cell r="H455" t="str">
            <v>JACQUELINE OSORIO MERCADO</v>
          </cell>
          <cell r="I455" t="str">
            <v>VILLA DEL SOL</v>
          </cell>
          <cell r="J455" t="str">
            <v>URB VILLAS DEL SOL M J LOTE 7</v>
          </cell>
          <cell r="K455">
            <v>6813759</v>
          </cell>
          <cell r="L455" t="str">
            <v>colmepa_2003@hotmail.com</v>
          </cell>
        </row>
        <row r="456">
          <cell r="A456">
            <v>643</v>
          </cell>
          <cell r="B456">
            <v>643</v>
          </cell>
          <cell r="C456">
            <v>313001028969</v>
          </cell>
          <cell r="D456">
            <v>2</v>
          </cell>
          <cell r="E456" t="str">
            <v>P</v>
          </cell>
          <cell r="F456" t="str">
            <v>A</v>
          </cell>
          <cell r="G456" t="str">
            <v>CORP. COMUNITARIA RAFAEL GUERRERO</v>
          </cell>
          <cell r="H456" t="str">
            <v>JOSE ESCUDERO GUZMAN</v>
          </cell>
          <cell r="I456" t="str">
            <v>EL POZON</v>
          </cell>
          <cell r="J456" t="str">
            <v>EL POZON ST VICTOR BLANCO M 22 LOTE 2</v>
          </cell>
          <cell r="L456" t="str">
            <v>seintjairo2020@gmail.com</v>
          </cell>
        </row>
        <row r="457">
          <cell r="A457">
            <v>645</v>
          </cell>
          <cell r="B457">
            <v>645</v>
          </cell>
          <cell r="C457">
            <v>313001028836</v>
          </cell>
          <cell r="D457">
            <v>2</v>
          </cell>
          <cell r="E457" t="str">
            <v>P</v>
          </cell>
          <cell r="F457" t="str">
            <v>A</v>
          </cell>
          <cell r="G457" t="str">
            <v>CORP. EDUC. MI ESC. ACTIVA</v>
          </cell>
          <cell r="H457" t="str">
            <v>HILDA PEREZ USECHE</v>
          </cell>
          <cell r="I457" t="str">
            <v>DANIEL LEMAITRE</v>
          </cell>
          <cell r="J457" t="str">
            <v>DANIEL LEMAITRE CALLE 66 # 14-76</v>
          </cell>
          <cell r="K457" t="str">
            <v>6664228-6662865</v>
          </cell>
          <cell r="L457" t="str">
            <v>miescuelaactiva@hotmail.com</v>
          </cell>
        </row>
        <row r="458">
          <cell r="A458">
            <v>649</v>
          </cell>
          <cell r="B458">
            <v>649</v>
          </cell>
          <cell r="C458">
            <v>313001028977</v>
          </cell>
          <cell r="D458">
            <v>2</v>
          </cell>
          <cell r="E458" t="str">
            <v>P</v>
          </cell>
          <cell r="F458" t="str">
            <v>A</v>
          </cell>
          <cell r="G458" t="str">
            <v>INST. EDUCATIVO OLAYA HERRERA</v>
          </cell>
          <cell r="H458" t="str">
            <v>MARIA COTTA ARRIETA</v>
          </cell>
          <cell r="I458" t="str">
            <v>OLAYA HERRERA</v>
          </cell>
          <cell r="J458" t="str">
            <v>OLAYA HERRERA SEC CENTRAL CALLE COLOMBIA # 36-20</v>
          </cell>
          <cell r="L458" t="str">
            <v>copeduolayah@hotmail.com</v>
          </cell>
        </row>
        <row r="459">
          <cell r="A459">
            <v>651</v>
          </cell>
          <cell r="B459">
            <v>651</v>
          </cell>
          <cell r="C459">
            <v>313001028718</v>
          </cell>
          <cell r="D459">
            <v>2</v>
          </cell>
          <cell r="E459" t="str">
            <v>P</v>
          </cell>
          <cell r="F459" t="str">
            <v>A</v>
          </cell>
          <cell r="G459" t="str">
            <v>INST. COMUNITARIO CIUDADANOS DEL FUTURO</v>
          </cell>
          <cell r="H459" t="str">
            <v>ZOBEIDA RIOS P</v>
          </cell>
          <cell r="I459" t="str">
            <v>9 DE ABRIL</v>
          </cell>
          <cell r="J459" t="str">
            <v>9 DE ABRIL CALLE 20 A # 49C-87</v>
          </cell>
          <cell r="K459">
            <v>6767348</v>
          </cell>
          <cell r="L459" t="str">
            <v>jbetzaida@yahoo.es</v>
          </cell>
        </row>
        <row r="460">
          <cell r="A460">
            <v>652</v>
          </cell>
          <cell r="B460">
            <v>652</v>
          </cell>
          <cell r="C460">
            <v>313001028843</v>
          </cell>
          <cell r="D460">
            <v>2</v>
          </cell>
          <cell r="E460" t="str">
            <v>P</v>
          </cell>
          <cell r="F460" t="str">
            <v>A</v>
          </cell>
          <cell r="G460" t="str">
            <v>COL. JUAN PABLO II (C.E SONRISITAS)</v>
          </cell>
          <cell r="H460" t="str">
            <v>YASMIRA MERCADO CRUZ</v>
          </cell>
          <cell r="I460" t="str">
            <v>OLAYA HERRERA</v>
          </cell>
          <cell r="J460" t="str">
            <v>SECTOR ONCE DE NOVIEMBRE # 53-86</v>
          </cell>
          <cell r="K460">
            <v>6698361</v>
          </cell>
          <cell r="L460" t="str">
            <v>cjuanpablo2do@gmail.com</v>
          </cell>
        </row>
        <row r="461">
          <cell r="A461">
            <v>653</v>
          </cell>
          <cell r="B461">
            <v>653</v>
          </cell>
          <cell r="C461">
            <v>313001007163</v>
          </cell>
          <cell r="D461">
            <v>2</v>
          </cell>
          <cell r="E461" t="str">
            <v>P</v>
          </cell>
          <cell r="F461" t="str">
            <v>A</v>
          </cell>
          <cell r="G461" t="str">
            <v>GUARD. Y JARD. MI MUNDO MAGICO</v>
          </cell>
          <cell r="H461" t="str">
            <v>GISELLE MARIA MEZA CAPDEVILLA</v>
          </cell>
          <cell r="I461" t="str">
            <v>DANIEL LEMAITRE</v>
          </cell>
          <cell r="J461" t="str">
            <v>DANIEL LEMAITRE URB SAN JUAN BLOQUE 6 APTO 1D</v>
          </cell>
          <cell r="K461">
            <v>6580539</v>
          </cell>
          <cell r="L461" t="str">
            <v>mi.mundo.magico@gmail.com</v>
          </cell>
        </row>
        <row r="462">
          <cell r="A462">
            <v>654</v>
          </cell>
          <cell r="B462">
            <v>654</v>
          </cell>
          <cell r="C462">
            <v>313001028985</v>
          </cell>
          <cell r="D462">
            <v>2</v>
          </cell>
          <cell r="E462" t="str">
            <v>P</v>
          </cell>
          <cell r="F462" t="str">
            <v>A</v>
          </cell>
          <cell r="G462" t="str">
            <v>COL. DIOS ES AMOR -SEDE CARTAGENA</v>
          </cell>
          <cell r="H462" t="str">
            <v>GUILLERMO RAMIREZ BRIZNEDA</v>
          </cell>
          <cell r="I462" t="str">
            <v>VILLA ESTRELLA</v>
          </cell>
          <cell r="J462" t="str">
            <v>TRANSV 54 N 60-863</v>
          </cell>
          <cell r="K462">
            <v>3142960704</v>
          </cell>
          <cell r="L462" t="str">
            <v>cda.gp@cdaeducacion.edu.co</v>
          </cell>
        </row>
        <row r="463">
          <cell r="A463">
            <v>655</v>
          </cell>
          <cell r="B463">
            <v>655</v>
          </cell>
          <cell r="C463">
            <v>313001028891</v>
          </cell>
          <cell r="D463">
            <v>2</v>
          </cell>
          <cell r="E463" t="str">
            <v>P</v>
          </cell>
          <cell r="F463" t="str">
            <v>A</v>
          </cell>
          <cell r="G463" t="str">
            <v>COL. FERNANDO DE ARAGON DE CARTAGENA</v>
          </cell>
          <cell r="H463" t="str">
            <v>EDITH MARIA MONTERROSA CASTRO</v>
          </cell>
          <cell r="I463" t="str">
            <v>PIE DE LA POPA</v>
          </cell>
          <cell r="J463" t="str">
            <v>CALLE REAL N 21-20</v>
          </cell>
          <cell r="K463" t="str">
            <v>6660501 - 6666370</v>
          </cell>
          <cell r="L463" t="str">
            <v>colegiofernandodearagon@gmail.com</v>
          </cell>
        </row>
        <row r="464">
          <cell r="A464">
            <v>656</v>
          </cell>
          <cell r="B464">
            <v>656</v>
          </cell>
          <cell r="C464">
            <v>313001028314</v>
          </cell>
          <cell r="D464">
            <v>2</v>
          </cell>
          <cell r="E464" t="str">
            <v>P</v>
          </cell>
          <cell r="F464" t="str">
            <v>A</v>
          </cell>
          <cell r="G464" t="str">
            <v>JARD. INF. MI SOLECITO</v>
          </cell>
          <cell r="H464" t="str">
            <v>JAIZA ISABEL ANNICCHIARICO CARDENAS</v>
          </cell>
          <cell r="I464" t="str">
            <v>BOSQUE</v>
          </cell>
          <cell r="J464" t="str">
            <v>BOSQUE AV BUENOS AIRES Nro 47A- 68</v>
          </cell>
          <cell r="K464">
            <v>6624945</v>
          </cell>
          <cell r="L464" t="str">
            <v>jardin.misolecito@hotmail.com</v>
          </cell>
        </row>
        <row r="465">
          <cell r="A465">
            <v>657</v>
          </cell>
          <cell r="B465">
            <v>657</v>
          </cell>
          <cell r="C465">
            <v>313001028607</v>
          </cell>
          <cell r="D465">
            <v>2</v>
          </cell>
          <cell r="E465" t="str">
            <v>P</v>
          </cell>
          <cell r="F465" t="str">
            <v>A</v>
          </cell>
          <cell r="G465" t="str">
            <v>I.E COMUNITARIA LUZ DE ESPERANZA</v>
          </cell>
          <cell r="H465" t="str">
            <v>ORFELINA SANTOS</v>
          </cell>
          <cell r="I465" t="str">
            <v>OLAYA HERRERA</v>
          </cell>
          <cell r="J465" t="str">
            <v>OLAYA HERRERA SECT 11 DE NOV CALLE ARROCERA</v>
          </cell>
          <cell r="K465">
            <v>6754297</v>
          </cell>
          <cell r="L465" t="str">
            <v>leps1989@hotmail.com</v>
          </cell>
        </row>
        <row r="466">
          <cell r="A466">
            <v>658</v>
          </cell>
          <cell r="B466">
            <v>658</v>
          </cell>
          <cell r="C466">
            <v>313001028908</v>
          </cell>
          <cell r="D466">
            <v>2</v>
          </cell>
          <cell r="E466" t="str">
            <v>P</v>
          </cell>
          <cell r="F466" t="str">
            <v>A</v>
          </cell>
          <cell r="G466" t="str">
            <v>C.E MI NUEVA ILUSION</v>
          </cell>
          <cell r="H466" t="str">
            <v>BRUNILDA MARTINEZ SOTO</v>
          </cell>
          <cell r="I466" t="str">
            <v>SAN FERNANDO</v>
          </cell>
          <cell r="J466" t="str">
            <v>BARRIO SAN FERNANDO CALLE CORDOBA NO. 14 B 35</v>
          </cell>
          <cell r="K466">
            <v>6523075</v>
          </cell>
          <cell r="L466" t="str">
            <v>iristatiana22@hotmail.com</v>
          </cell>
        </row>
        <row r="467">
          <cell r="A467">
            <v>662</v>
          </cell>
          <cell r="B467">
            <v>662</v>
          </cell>
          <cell r="C467">
            <v>313001028993</v>
          </cell>
          <cell r="D467">
            <v>2</v>
          </cell>
          <cell r="E467" t="str">
            <v>P</v>
          </cell>
          <cell r="F467" t="str">
            <v>A</v>
          </cell>
          <cell r="G467" t="str">
            <v>C.E GAMALIEL</v>
          </cell>
          <cell r="H467" t="str">
            <v>ALBERTO ARRIETA</v>
          </cell>
          <cell r="I467" t="str">
            <v>LA CANDELARIA</v>
          </cell>
          <cell r="J467" t="str">
            <v>AV PEDRO DE HEREDIA ST ALCIBIA #3781</v>
          </cell>
          <cell r="L467" t="str">
            <v>fumludes2033@hotmail.com</v>
          </cell>
        </row>
        <row r="468">
          <cell r="A468">
            <v>663</v>
          </cell>
          <cell r="B468">
            <v>663</v>
          </cell>
          <cell r="C468">
            <v>113001028927</v>
          </cell>
          <cell r="D468">
            <v>1</v>
          </cell>
          <cell r="E468" t="str">
            <v>P</v>
          </cell>
          <cell r="F468" t="str">
            <v>A</v>
          </cell>
          <cell r="G468" t="str">
            <v>I.E CIUDADELA 2000</v>
          </cell>
          <cell r="H468" t="str">
            <v>MONICA BUSTAMANTE OROZCO</v>
          </cell>
          <cell r="I468" t="str">
            <v>SAN FERNANDO</v>
          </cell>
          <cell r="J468" t="str">
            <v>TERNERA ST SANTA ELENA</v>
          </cell>
          <cell r="K468">
            <v>6632764</v>
          </cell>
          <cell r="L468" t="str">
            <v>IECIUDADELA2000@HOTMAIL.COM</v>
          </cell>
        </row>
        <row r="469">
          <cell r="A469">
            <v>667</v>
          </cell>
          <cell r="B469">
            <v>667</v>
          </cell>
          <cell r="C469">
            <v>313001029035</v>
          </cell>
          <cell r="D469">
            <v>2</v>
          </cell>
          <cell r="E469" t="str">
            <v>P</v>
          </cell>
          <cell r="F469" t="str">
            <v>A</v>
          </cell>
          <cell r="G469" t="str">
            <v>CORP. INST. EDU. DEL CARIBE "CORPECAR"</v>
          </cell>
          <cell r="H469" t="str">
            <v>NELIS CARRANZA</v>
          </cell>
          <cell r="I469" t="str">
            <v>OLAYA HERRERA</v>
          </cell>
          <cell r="J469" t="str">
            <v>OLAYA HERRERA ST FREDONIA CL 8 N 79-04</v>
          </cell>
          <cell r="K469" t="str">
            <v>No Tiene</v>
          </cell>
          <cell r="L469" t="str">
            <v>ashiry1@yahoo.com</v>
          </cell>
        </row>
        <row r="470">
          <cell r="A470">
            <v>680</v>
          </cell>
          <cell r="B470">
            <v>680</v>
          </cell>
          <cell r="C470">
            <v>313001029256</v>
          </cell>
          <cell r="D470">
            <v>2</v>
          </cell>
          <cell r="E470" t="str">
            <v>P</v>
          </cell>
          <cell r="F470" t="str">
            <v>A</v>
          </cell>
          <cell r="G470" t="str">
            <v>FUND. EDUC. INSTITUTO MIXTO EL NAZARENO</v>
          </cell>
          <cell r="H470" t="str">
            <v>MAYTE  CANDELARIA GAVIRIA OSPINO</v>
          </cell>
          <cell r="I470" t="str">
            <v>TORICES</v>
          </cell>
          <cell r="J470" t="str">
            <v>TORICES CALLE PROGRESO # 13-140</v>
          </cell>
          <cell r="K470">
            <v>6581629</v>
          </cell>
          <cell r="L470" t="str">
            <v>instnazareno2012@hotmail.com</v>
          </cell>
        </row>
        <row r="471">
          <cell r="A471">
            <v>717</v>
          </cell>
          <cell r="B471">
            <v>717</v>
          </cell>
          <cell r="C471">
            <v>113001029095</v>
          </cell>
          <cell r="D471">
            <v>1</v>
          </cell>
          <cell r="E471" t="str">
            <v>P</v>
          </cell>
          <cell r="F471" t="str">
            <v>A</v>
          </cell>
          <cell r="G471" t="str">
            <v>I.E FOCO ROJO</v>
          </cell>
          <cell r="H471" t="str">
            <v>MIGUEL ANGEL CANTILLO FRANCO</v>
          </cell>
          <cell r="I471" t="str">
            <v>OLAYA HERRERA</v>
          </cell>
          <cell r="J471" t="str">
            <v>OLAYA HERRA SECT RAFAEL NU</v>
          </cell>
          <cell r="K471" t="str">
            <v>6765913 - 6725569</v>
          </cell>
          <cell r="L471" t="str">
            <v>mcamu576@hotmail.com</v>
          </cell>
        </row>
        <row r="472">
          <cell r="A472">
            <v>718</v>
          </cell>
          <cell r="B472">
            <v>718</v>
          </cell>
          <cell r="C472">
            <v>513001999990</v>
          </cell>
          <cell r="D472">
            <v>2</v>
          </cell>
          <cell r="E472" t="str">
            <v>P</v>
          </cell>
          <cell r="F472" t="str">
            <v>A</v>
          </cell>
          <cell r="G472" t="str">
            <v>FUND. PARA EL DESARROLLO DEL DISCAPACITADO</v>
          </cell>
          <cell r="H472" t="str">
            <v>JUANA SIMANCAS</v>
          </cell>
          <cell r="I472" t="str">
            <v>SAN JOSE DE LOS CAMPANOS</v>
          </cell>
          <cell r="J472" t="str">
            <v>SAN JOSE DE LOS CAMPANOS CLL 37 # 104-27</v>
          </cell>
          <cell r="K472">
            <v>666383103539155</v>
          </cell>
        </row>
        <row r="473">
          <cell r="A473">
            <v>719</v>
          </cell>
          <cell r="B473">
            <v>719</v>
          </cell>
          <cell r="C473">
            <v>313001029060</v>
          </cell>
          <cell r="D473">
            <v>2</v>
          </cell>
          <cell r="E473" t="str">
            <v>P</v>
          </cell>
          <cell r="F473" t="str">
            <v>A</v>
          </cell>
          <cell r="G473" t="str">
            <v>JARD. INF. ANCHILA</v>
          </cell>
          <cell r="H473" t="str">
            <v>ERICKA ANCHILA DIMAS</v>
          </cell>
          <cell r="I473" t="str">
            <v>COLINAS DE VILLA BARRAZA</v>
          </cell>
          <cell r="J473" t="str">
            <v>COLINAS DE VILLA BARRAZA MZ G LT 8</v>
          </cell>
          <cell r="K473" t="str">
            <v>6675188-3116669925</v>
          </cell>
          <cell r="L473" t="str">
            <v>anchiladi48@gmail.com</v>
          </cell>
        </row>
        <row r="474">
          <cell r="A474">
            <v>720</v>
          </cell>
          <cell r="B474">
            <v>720</v>
          </cell>
          <cell r="C474">
            <v>313001029051</v>
          </cell>
          <cell r="D474">
            <v>3</v>
          </cell>
          <cell r="E474" t="str">
            <v>P</v>
          </cell>
          <cell r="F474" t="str">
            <v>A</v>
          </cell>
          <cell r="G474" t="str">
            <v>INSTITUTO EDUCATIVO NUEVA ESPERANZA</v>
          </cell>
          <cell r="H474" t="str">
            <v>SANDRA DE AVILA</v>
          </cell>
          <cell r="I474" t="str">
            <v>ALTO BOSQUE</v>
          </cell>
          <cell r="J474" t="str">
            <v>ALTO BOSQUE TRANSV 51 # 21b 74</v>
          </cell>
          <cell r="K474">
            <v>6434914</v>
          </cell>
          <cell r="L474" t="str">
            <v>ienuevaesperanza@outlook.com</v>
          </cell>
        </row>
        <row r="475">
          <cell r="A475">
            <v>721</v>
          </cell>
          <cell r="B475">
            <v>721</v>
          </cell>
          <cell r="C475">
            <v>313001029116</v>
          </cell>
          <cell r="D475">
            <v>2</v>
          </cell>
          <cell r="E475" t="str">
            <v>P</v>
          </cell>
          <cell r="F475" t="str">
            <v>A</v>
          </cell>
          <cell r="G475" t="str">
            <v>I.E COMUNITARIA LIRIO DE LOS VALLES</v>
          </cell>
          <cell r="H475" t="str">
            <v>FABER LEONARDO CORPAS LEON</v>
          </cell>
          <cell r="I475" t="str">
            <v>BELLAVISTA</v>
          </cell>
          <cell r="J475" t="str">
            <v>BELLAVISTA MZ 2 LT M CL 57 A 111</v>
          </cell>
          <cell r="K475">
            <v>6438662</v>
          </cell>
          <cell r="L475" t="str">
            <v>ieliriodelosvalles@hotmail.com</v>
          </cell>
        </row>
        <row r="476">
          <cell r="A476">
            <v>722</v>
          </cell>
          <cell r="B476">
            <v>722</v>
          </cell>
          <cell r="C476">
            <v>313001029108</v>
          </cell>
          <cell r="D476">
            <v>2</v>
          </cell>
          <cell r="E476" t="str">
            <v>P</v>
          </cell>
          <cell r="F476" t="str">
            <v>A</v>
          </cell>
          <cell r="G476" t="str">
            <v>COL. DE BACHILLERATO DEL LITORAL, CODEBOL LTDA</v>
          </cell>
          <cell r="H476" t="str">
            <v>ALFREDO ANDRES SIERRA BALLESTEROS</v>
          </cell>
          <cell r="I476" t="str">
            <v>PIE DE LA POPA</v>
          </cell>
          <cell r="J476" t="str">
            <v>PIE DE LA POPA CLE REAL CL 30 # 21 85</v>
          </cell>
          <cell r="K476" t="str">
            <v xml:space="preserve">6901820 - 6583885 </v>
          </cell>
          <cell r="L476" t="str">
            <v>tallerescodebol@gmail.com</v>
          </cell>
        </row>
        <row r="477">
          <cell r="A477">
            <v>723</v>
          </cell>
          <cell r="B477">
            <v>723</v>
          </cell>
          <cell r="C477">
            <v>313001029183</v>
          </cell>
          <cell r="D477">
            <v>2</v>
          </cell>
          <cell r="E477" t="str">
            <v>P</v>
          </cell>
          <cell r="F477" t="str">
            <v>A</v>
          </cell>
          <cell r="G477" t="str">
            <v>INST. JEROME S. BRUNER</v>
          </cell>
          <cell r="H477" t="str">
            <v>MAGALI MORALES P</v>
          </cell>
          <cell r="I477" t="str">
            <v>LOS EJECUTIVOS</v>
          </cell>
          <cell r="J477" t="str">
            <v>LOS EJECUTIVOS II ETAPA LOCAL 380</v>
          </cell>
          <cell r="K477">
            <v>6710178</v>
          </cell>
          <cell r="L477" t="str">
            <v>magalimorales57@hotmail.com</v>
          </cell>
        </row>
        <row r="478">
          <cell r="A478">
            <v>725</v>
          </cell>
          <cell r="B478">
            <v>725</v>
          </cell>
          <cell r="C478">
            <v>313001029213</v>
          </cell>
          <cell r="D478">
            <v>2</v>
          </cell>
          <cell r="E478" t="str">
            <v>P</v>
          </cell>
          <cell r="F478" t="str">
            <v>A</v>
          </cell>
          <cell r="G478" t="str">
            <v>COL. MARIANO DE CARTAGENA</v>
          </cell>
          <cell r="H478" t="str">
            <v>PEDRO DE AVILA</v>
          </cell>
          <cell r="I478" t="str">
            <v>Terrazas de granada</v>
          </cell>
          <cell r="J478" t="str">
            <v>PROVIDENCIA MZ A LT -24-25</v>
          </cell>
          <cell r="K478">
            <v>6418803</v>
          </cell>
          <cell r="L478" t="str">
            <v>titaherrera2012@hotmail.com</v>
          </cell>
        </row>
        <row r="479">
          <cell r="A479">
            <v>727</v>
          </cell>
          <cell r="B479">
            <v>727</v>
          </cell>
          <cell r="C479">
            <v>313001029205</v>
          </cell>
          <cell r="D479">
            <v>2</v>
          </cell>
          <cell r="E479" t="str">
            <v>P</v>
          </cell>
          <cell r="F479" t="str">
            <v>A</v>
          </cell>
          <cell r="G479" t="str">
            <v>CENT. DE ESTIMULACION Y JARDIN INFANTIL EL PINAR</v>
          </cell>
          <cell r="H479" t="str">
            <v>ANA VICTORIA SANTANA YEPES</v>
          </cell>
          <cell r="I479" t="str">
            <v>EL RECREO</v>
          </cell>
          <cell r="J479" t="str">
            <v>EL RECREO CL 3 # 1-42</v>
          </cell>
          <cell r="K479">
            <v>6817370</v>
          </cell>
          <cell r="L479" t="str">
            <v>centro_elpinar@hotmail.com</v>
          </cell>
        </row>
        <row r="480">
          <cell r="A480">
            <v>728</v>
          </cell>
          <cell r="B480">
            <v>728</v>
          </cell>
          <cell r="C480">
            <v>313001029230</v>
          </cell>
          <cell r="D480">
            <v>2</v>
          </cell>
          <cell r="E480" t="str">
            <v>P</v>
          </cell>
          <cell r="F480" t="str">
            <v>A</v>
          </cell>
          <cell r="G480" t="str">
            <v>CORP. EDUC. LA GLORIA</v>
          </cell>
          <cell r="H480" t="str">
            <v>CATALINA ALTAMIRANDA DE MUÑOZ</v>
          </cell>
          <cell r="I480" t="str">
            <v>PIEDRA DE BOLIVAR</v>
          </cell>
          <cell r="J480" t="str">
            <v>PIEDRA DE BOLIVAR CLL PEDRO BARRIO NO 28-18</v>
          </cell>
          <cell r="K480">
            <v>6747552</v>
          </cell>
          <cell r="L480" t="str">
            <v>iespitiab@hotmail.com</v>
          </cell>
        </row>
        <row r="481">
          <cell r="A481">
            <v>730</v>
          </cell>
          <cell r="B481">
            <v>730</v>
          </cell>
          <cell r="C481">
            <v>313001029221</v>
          </cell>
          <cell r="D481">
            <v>2</v>
          </cell>
          <cell r="E481" t="str">
            <v>P</v>
          </cell>
          <cell r="F481" t="str">
            <v>A</v>
          </cell>
          <cell r="G481" t="str">
            <v>CORP. EDUC PARA EL DESARROLLO INTEGRAL KAIROS</v>
          </cell>
          <cell r="H481" t="str">
            <v>DELSY PADILLA GARCIA</v>
          </cell>
          <cell r="I481" t="str">
            <v>LA SIERRITA</v>
          </cell>
          <cell r="J481" t="str">
            <v>LA SIERRITA SECT UNIDOS NVO JERUSALEN M5 L 20</v>
          </cell>
          <cell r="K481" t="str">
            <v>6522140-6626940</v>
          </cell>
          <cell r="L481" t="str">
            <v>corporacion.kairos@hotmail.com</v>
          </cell>
        </row>
        <row r="482">
          <cell r="A482">
            <v>731</v>
          </cell>
          <cell r="B482">
            <v>731</v>
          </cell>
          <cell r="C482">
            <v>313001029124</v>
          </cell>
          <cell r="D482">
            <v>2</v>
          </cell>
          <cell r="E482" t="str">
            <v>P</v>
          </cell>
          <cell r="F482" t="str">
            <v>A</v>
          </cell>
          <cell r="G482" t="str">
            <v>CORP. INST. EDUCA.CARLOS ORTIZ SANCHEZ</v>
          </cell>
          <cell r="H482" t="str">
            <v>ROSA MAGOLA ORTIZ CARABALLO</v>
          </cell>
          <cell r="I482" t="str">
            <v>SANTA MARIA</v>
          </cell>
          <cell r="J482" t="str">
            <v>SANTA MARIA AV JUAN ANGOLA #31 - 23</v>
          </cell>
          <cell r="K482">
            <v>6445329</v>
          </cell>
          <cell r="L482" t="str">
            <v>corporacioncarlosortizsanchez@outlook.com</v>
          </cell>
        </row>
        <row r="483">
          <cell r="A483">
            <v>738</v>
          </cell>
          <cell r="B483">
            <v>738</v>
          </cell>
          <cell r="C483">
            <v>313001029264</v>
          </cell>
          <cell r="D483">
            <v>1</v>
          </cell>
          <cell r="E483" t="str">
            <v>P</v>
          </cell>
          <cell r="F483" t="str">
            <v>A</v>
          </cell>
          <cell r="G483" t="str">
            <v>I.E CCAV CARTAGENA U. NACIONAL A DISTANCIA UNAD</v>
          </cell>
          <cell r="H483" t="str">
            <v>FARIDES MARGARITA PITRE REDONDO</v>
          </cell>
          <cell r="I483" t="str">
            <v>PARAGUAY</v>
          </cell>
          <cell r="J483" t="str">
            <v>PARAGUAY AV. ACUEDUCTO #44 A-221</v>
          </cell>
          <cell r="K483" t="str">
            <v>6628812 Ext. 5240</v>
          </cell>
          <cell r="L483" t="str">
            <v>cartagena@unad.edu.co</v>
          </cell>
        </row>
        <row r="484">
          <cell r="A484">
            <v>739</v>
          </cell>
          <cell r="B484">
            <v>739</v>
          </cell>
          <cell r="C484">
            <v>313001029329</v>
          </cell>
          <cell r="D484">
            <v>2</v>
          </cell>
          <cell r="E484" t="str">
            <v>P</v>
          </cell>
          <cell r="F484" t="str">
            <v>A</v>
          </cell>
          <cell r="G484" t="str">
            <v>C.E NIÑOS CREADORES</v>
          </cell>
          <cell r="H484" t="str">
            <v>MARIA AUXILIADORA MERCADO RICARDO</v>
          </cell>
          <cell r="I484" t="str">
            <v>SAN JOSE DE LOS CAMPANOS</v>
          </cell>
          <cell r="J484" t="str">
            <v>SAN JOSE DE LOS CAMPANOS CL 34 B 100 20</v>
          </cell>
          <cell r="L484" t="str">
            <v>mary_mercado_unad@yahoo.es</v>
          </cell>
        </row>
        <row r="485">
          <cell r="A485">
            <v>743</v>
          </cell>
          <cell r="B485">
            <v>743</v>
          </cell>
          <cell r="C485">
            <v>313001029281</v>
          </cell>
          <cell r="D485">
            <v>2</v>
          </cell>
          <cell r="E485" t="str">
            <v>P</v>
          </cell>
          <cell r="F485" t="str">
            <v>A</v>
          </cell>
          <cell r="G485" t="str">
            <v>INST. MIXTO FREINET</v>
          </cell>
          <cell r="H485" t="str">
            <v>MONICA ALVAREZ PAJARO</v>
          </cell>
          <cell r="I485" t="str">
            <v>OLAYA HERRERA</v>
          </cell>
          <cell r="J485" t="str">
            <v>CALLE FULGENSIO LEUQERICA # 71 63 DIAGONAL 32</v>
          </cell>
          <cell r="K485">
            <v>6615748</v>
          </cell>
          <cell r="L485" t="str">
            <v>institutomixtofreinet@hotmail.com</v>
          </cell>
        </row>
        <row r="486">
          <cell r="A486">
            <v>745</v>
          </cell>
          <cell r="B486">
            <v>745</v>
          </cell>
          <cell r="C486">
            <v>313001029159</v>
          </cell>
          <cell r="D486">
            <v>2</v>
          </cell>
          <cell r="E486" t="str">
            <v>P</v>
          </cell>
          <cell r="F486" t="str">
            <v>A</v>
          </cell>
          <cell r="G486" t="str">
            <v>C.E JALINDE</v>
          </cell>
          <cell r="H486" t="str">
            <v>CARLOTA ALVAREZ JIMENEZ</v>
          </cell>
          <cell r="I486" t="str">
            <v>VILLA ESTRELLA</v>
          </cell>
          <cell r="J486" t="str">
            <v>VILLA ESTRELLA CRA 91 # 39-15 SEC PRADO NACIONAL</v>
          </cell>
          <cell r="K486">
            <v>6526024</v>
          </cell>
          <cell r="L486" t="str">
            <v>marisabel981@hotmail.com</v>
          </cell>
        </row>
        <row r="487">
          <cell r="A487">
            <v>746</v>
          </cell>
          <cell r="B487">
            <v>746</v>
          </cell>
          <cell r="C487">
            <v>313001029302</v>
          </cell>
          <cell r="D487">
            <v>2</v>
          </cell>
          <cell r="E487" t="str">
            <v>P</v>
          </cell>
          <cell r="F487" t="str">
            <v>A</v>
          </cell>
          <cell r="G487" t="str">
            <v>INSTITUTO EDUCATIVO MAGICA AVENTURA</v>
          </cell>
          <cell r="H487" t="str">
            <v>JUDITH DEL CARMEN VIOLA RHENALS</v>
          </cell>
          <cell r="I487" t="str">
            <v>CHIPRE</v>
          </cell>
          <cell r="J487" t="str">
            <v>CRA 65 # 31C - 31</v>
          </cell>
          <cell r="K487">
            <v>6511251</v>
          </cell>
          <cell r="L487" t="str">
            <v>institutomagicaaventura@gmail.com</v>
          </cell>
        </row>
        <row r="488">
          <cell r="A488">
            <v>748</v>
          </cell>
          <cell r="B488">
            <v>748</v>
          </cell>
          <cell r="C488">
            <v>313001029337</v>
          </cell>
          <cell r="D488">
            <v>2</v>
          </cell>
          <cell r="E488" t="str">
            <v>P</v>
          </cell>
          <cell r="F488" t="str">
            <v>A</v>
          </cell>
          <cell r="G488" t="str">
            <v>COL. GORETTI</v>
          </cell>
          <cell r="H488" t="str">
            <v>GLADYS DEL RIO RODRIGUEZ</v>
          </cell>
          <cell r="I488" t="str">
            <v>SANTA MONICA</v>
          </cell>
          <cell r="J488" t="str">
            <v>KR 30 B 79 26</v>
          </cell>
          <cell r="K488">
            <v>6617831</v>
          </cell>
          <cell r="L488" t="str">
            <v>colegiogorettisantamonica@hotmail.com</v>
          </cell>
        </row>
        <row r="489">
          <cell r="A489">
            <v>788</v>
          </cell>
          <cell r="B489">
            <v>788</v>
          </cell>
          <cell r="C489">
            <v>313001029396</v>
          </cell>
          <cell r="D489">
            <v>1</v>
          </cell>
          <cell r="E489" t="str">
            <v>P</v>
          </cell>
          <cell r="F489" t="str">
            <v>A</v>
          </cell>
          <cell r="G489" t="str">
            <v>I.E CLEMENTE MANUEL ZABALA</v>
          </cell>
          <cell r="H489" t="str">
            <v>MARIO RAFAEL LOMBANA MORENO</v>
          </cell>
          <cell r="I489" t="str">
            <v>FLOR DEL CAMPO</v>
          </cell>
          <cell r="J489" t="str">
            <v>FLOR DEL CAMPO CARRETERA DE LA CORDIALIDAD MZ 7</v>
          </cell>
          <cell r="K489" t="str">
            <v>6714839 ext 112</v>
          </cell>
          <cell r="L489" t="str">
            <v>mrlombana42@hotmail.com</v>
          </cell>
        </row>
        <row r="490">
          <cell r="A490">
            <v>789</v>
          </cell>
          <cell r="B490">
            <v>789</v>
          </cell>
          <cell r="C490">
            <v>313001029523</v>
          </cell>
          <cell r="D490">
            <v>2</v>
          </cell>
          <cell r="E490" t="str">
            <v>P</v>
          </cell>
          <cell r="F490" t="str">
            <v>A</v>
          </cell>
          <cell r="G490" t="str">
            <v>GIMN.  BILINGÜE ALTAMAR DE CARTAGENA</v>
          </cell>
          <cell r="H490" t="str">
            <v>CLAUDIA PATRICIA MARTINEZ MANJARRES</v>
          </cell>
          <cell r="I490" t="str">
            <v>MANGA</v>
          </cell>
          <cell r="J490" t="str">
            <v>CLL REAL # 21-161</v>
          </cell>
          <cell r="K490" t="str">
            <v>6609704 - 6608391</v>
          </cell>
          <cell r="L490" t="str">
            <v>secretariaacademica@gbac.edu.co</v>
          </cell>
        </row>
        <row r="491">
          <cell r="A491">
            <v>790</v>
          </cell>
          <cell r="B491">
            <v>790</v>
          </cell>
          <cell r="C491">
            <v>313001029426</v>
          </cell>
          <cell r="D491">
            <v>2</v>
          </cell>
          <cell r="E491" t="str">
            <v>P</v>
          </cell>
          <cell r="F491" t="str">
            <v>A</v>
          </cell>
          <cell r="G491" t="str">
            <v>C.E MUNDO DEL SABER</v>
          </cell>
          <cell r="H491" t="str">
            <v>YOLIMA BAENA ARTETA</v>
          </cell>
          <cell r="I491" t="str">
            <v>LAS PALMERAS</v>
          </cell>
          <cell r="J491" t="str">
            <v>URB SEVILLA M 11 L 15</v>
          </cell>
          <cell r="K491" t="str">
            <v>6531342-6447240</v>
          </cell>
          <cell r="L491" t="str">
            <v>mary-1607@hotmail.es</v>
          </cell>
        </row>
        <row r="492">
          <cell r="A492">
            <v>791</v>
          </cell>
          <cell r="B492">
            <v>791</v>
          </cell>
          <cell r="C492">
            <v>313001030181</v>
          </cell>
          <cell r="D492">
            <v>2</v>
          </cell>
          <cell r="E492" t="str">
            <v>P</v>
          </cell>
          <cell r="F492" t="str">
            <v>A</v>
          </cell>
          <cell r="G492" t="str">
            <v>GIMNASIO CHAMBERI</v>
          </cell>
          <cell r="H492" t="str">
            <v>ELSA CUADRO SILVA</v>
          </cell>
          <cell r="I492" t="str">
            <v>TORICES</v>
          </cell>
          <cell r="J492" t="str">
            <v>TORICES CLL 43 # 16-22</v>
          </cell>
        </row>
        <row r="493">
          <cell r="A493">
            <v>792</v>
          </cell>
          <cell r="B493">
            <v>792</v>
          </cell>
          <cell r="C493">
            <v>313001029434</v>
          </cell>
          <cell r="D493">
            <v>2</v>
          </cell>
          <cell r="E493" t="str">
            <v>P</v>
          </cell>
          <cell r="F493" t="str">
            <v>A</v>
          </cell>
          <cell r="G493" t="str">
            <v>INST. EDUC JULIO ENRIQUE</v>
          </cell>
          <cell r="H493" t="str">
            <v>GILMA DE LA HOZ FONTALVO</v>
          </cell>
          <cell r="I493" t="str">
            <v>LAS PALMERAS</v>
          </cell>
          <cell r="J493" t="str">
            <v>URB SEVILLA M 12 L 10</v>
          </cell>
          <cell r="K493">
            <v>6533990</v>
          </cell>
          <cell r="L493" t="str">
            <v>inst.edu.julioenrique@hotmail.com</v>
          </cell>
        </row>
        <row r="494">
          <cell r="A494">
            <v>793</v>
          </cell>
          <cell r="B494">
            <v>793</v>
          </cell>
          <cell r="C494">
            <v>313001029451</v>
          </cell>
          <cell r="D494">
            <v>2</v>
          </cell>
          <cell r="E494" t="str">
            <v>P</v>
          </cell>
          <cell r="F494" t="str">
            <v>A</v>
          </cell>
          <cell r="G494" t="str">
            <v>COL. JARD INF MI PEQUENO JARDIN</v>
          </cell>
          <cell r="H494" t="str">
            <v>JAVIER MANJARREZ</v>
          </cell>
          <cell r="I494" t="str">
            <v>LAS GAVIOTAS</v>
          </cell>
          <cell r="J494" t="str">
            <v>GAVIOTAS M 80 L 24 ETP 7</v>
          </cell>
          <cell r="K494" t="str">
            <v>6532905 - 6906448</v>
          </cell>
          <cell r="L494" t="str">
            <v>jamacor@hotmail.com</v>
          </cell>
        </row>
        <row r="495">
          <cell r="A495">
            <v>794</v>
          </cell>
          <cell r="B495">
            <v>794</v>
          </cell>
          <cell r="C495">
            <v>313001029418</v>
          </cell>
          <cell r="D495">
            <v>2</v>
          </cell>
          <cell r="E495" t="str">
            <v>P</v>
          </cell>
          <cell r="F495" t="str">
            <v>A</v>
          </cell>
          <cell r="G495" t="str">
            <v>INST. EDUC 1 DE MAYO</v>
          </cell>
          <cell r="H495" t="str">
            <v>CLARA EUGENIA BAENA MORALES</v>
          </cell>
          <cell r="I495" t="str">
            <v>EL POZON</v>
          </cell>
          <cell r="J495" t="str">
            <v>EL POZON M 79 L 21 SEC 1 DE MAYO</v>
          </cell>
          <cell r="K495">
            <v>6635366</v>
          </cell>
          <cell r="L495" t="str">
            <v>clabamos367@hotmail.com</v>
          </cell>
        </row>
        <row r="496">
          <cell r="A496">
            <v>795</v>
          </cell>
          <cell r="B496">
            <v>795</v>
          </cell>
          <cell r="C496">
            <v>313001029442</v>
          </cell>
          <cell r="D496">
            <v>2</v>
          </cell>
          <cell r="E496" t="str">
            <v>P</v>
          </cell>
          <cell r="F496" t="str">
            <v>A</v>
          </cell>
          <cell r="G496" t="str">
            <v>CORP. DE ATENCION INTEGRAL PASOS FIRMES</v>
          </cell>
          <cell r="H496" t="str">
            <v>MARGARITA BERRIO HERNANDEZ</v>
          </cell>
          <cell r="I496" t="str">
            <v>OLAYA HERRERA</v>
          </cell>
          <cell r="J496" t="str">
            <v>OLAYA HERRERA ST R NUÑEZ CLL EL TANCON CR 50A 31D-</v>
          </cell>
          <cell r="K496">
            <v>6725496</v>
          </cell>
          <cell r="L496" t="str">
            <v>corpasosfirmes@yahoo.es</v>
          </cell>
        </row>
        <row r="497">
          <cell r="A497">
            <v>796</v>
          </cell>
          <cell r="B497">
            <v>796</v>
          </cell>
          <cell r="C497">
            <v>313001029493</v>
          </cell>
          <cell r="D497">
            <v>2</v>
          </cell>
          <cell r="E497" t="str">
            <v>P</v>
          </cell>
          <cell r="F497" t="str">
            <v>A</v>
          </cell>
          <cell r="G497" t="str">
            <v>COL. LA RUTA DEL SABER</v>
          </cell>
          <cell r="H497" t="str">
            <v>LILIANA CORONADO MAJUL</v>
          </cell>
          <cell r="I497" t="str">
            <v>EL SOCORRO</v>
          </cell>
          <cell r="J497" t="str">
            <v>SOCORRO PLAN 554 M 117 L 12</v>
          </cell>
          <cell r="K497">
            <v>3003933191</v>
          </cell>
          <cell r="L497" t="str">
            <v>lilianacoromajul@hotmail.com</v>
          </cell>
        </row>
        <row r="498">
          <cell r="A498">
            <v>797</v>
          </cell>
          <cell r="B498">
            <v>797</v>
          </cell>
          <cell r="C498">
            <v>313001029141</v>
          </cell>
          <cell r="D498">
            <v>2</v>
          </cell>
          <cell r="E498" t="str">
            <v>P</v>
          </cell>
          <cell r="F498" t="str">
            <v>A</v>
          </cell>
          <cell r="G498" t="str">
            <v>CORP. INST EDUC CIENAGA DE LA VIRGEN</v>
          </cell>
          <cell r="H498" t="str">
            <v>YENNYS MUNOZ GONZALEZ</v>
          </cell>
          <cell r="I498" t="str">
            <v>ALCIBIA</v>
          </cell>
          <cell r="J498" t="str">
            <v>AV PEDRO ROMERO ST ALCIBIA # 34-71</v>
          </cell>
          <cell r="K498">
            <v>6745342</v>
          </cell>
          <cell r="L498" t="str">
            <v>CIECIVIR1991@HOTMAIL.COM</v>
          </cell>
        </row>
        <row r="499">
          <cell r="A499">
            <v>798</v>
          </cell>
          <cell r="B499">
            <v>798</v>
          </cell>
          <cell r="C499">
            <v>313001029507</v>
          </cell>
          <cell r="D499">
            <v>2</v>
          </cell>
          <cell r="E499" t="str">
            <v>P</v>
          </cell>
          <cell r="F499" t="str">
            <v>A</v>
          </cell>
          <cell r="G499" t="str">
            <v>INSTITUTO EDUCATIVO HERMANA ALICIA ALVAREZ</v>
          </cell>
          <cell r="H499" t="str">
            <v>CATALINA  MARIA FANDIÑO ALVAREZ</v>
          </cell>
          <cell r="I499" t="str">
            <v>BRITANIA</v>
          </cell>
          <cell r="J499" t="str">
            <v xml:space="preserve"> TRV. 49-B ·126 </v>
          </cell>
          <cell r="K499">
            <v>6775525</v>
          </cell>
          <cell r="L499" t="str">
            <v>catafandino@gmail.com</v>
          </cell>
        </row>
        <row r="500">
          <cell r="A500">
            <v>800</v>
          </cell>
          <cell r="B500">
            <v>800</v>
          </cell>
          <cell r="C500">
            <v>313001029485</v>
          </cell>
          <cell r="D500">
            <v>2</v>
          </cell>
          <cell r="E500" t="str">
            <v>P</v>
          </cell>
          <cell r="F500" t="str">
            <v>A</v>
          </cell>
          <cell r="G500" t="str">
            <v>INST. EDU MENSAJEROS DE PAZ</v>
          </cell>
          <cell r="H500" t="str">
            <v>CARIDAD MENDOZA OLIVO</v>
          </cell>
          <cell r="I500" t="str">
            <v>VISTA HERMOSA</v>
          </cell>
          <cell r="J500" t="str">
            <v>VISTA HERMOSA M C L 7</v>
          </cell>
          <cell r="K500">
            <v>3177347045</v>
          </cell>
          <cell r="L500" t="str">
            <v>mairita8909@hotmail.com</v>
          </cell>
        </row>
        <row r="501">
          <cell r="A501">
            <v>801</v>
          </cell>
          <cell r="B501">
            <v>801</v>
          </cell>
          <cell r="C501">
            <v>313001029469</v>
          </cell>
          <cell r="D501">
            <v>2</v>
          </cell>
          <cell r="E501" t="str">
            <v>P</v>
          </cell>
          <cell r="F501" t="str">
            <v>A</v>
          </cell>
          <cell r="G501" t="str">
            <v>INST. MI ABCDARIO</v>
          </cell>
          <cell r="H501" t="str">
            <v>EMPERATRIZ QUINTERO RICARDO</v>
          </cell>
          <cell r="I501" t="str">
            <v>URB LA PRINCESA</v>
          </cell>
          <cell r="J501" t="str">
            <v>MZ 9 LT 6</v>
          </cell>
          <cell r="K501">
            <v>6916723</v>
          </cell>
          <cell r="L501" t="str">
            <v>empequin@hotmail.com</v>
          </cell>
        </row>
        <row r="502">
          <cell r="A502">
            <v>805</v>
          </cell>
          <cell r="B502">
            <v>805</v>
          </cell>
          <cell r="C502">
            <v>313001029558</v>
          </cell>
          <cell r="D502">
            <v>2</v>
          </cell>
          <cell r="E502" t="str">
            <v>P</v>
          </cell>
          <cell r="F502" t="str">
            <v>A</v>
          </cell>
          <cell r="G502" t="str">
            <v>INSTITUTO JUAN PABLO II</v>
          </cell>
          <cell r="H502" t="str">
            <v>EQUEVER ARGOTE JAIMES</v>
          </cell>
          <cell r="I502" t="str">
            <v>BRITANIA</v>
          </cell>
          <cell r="J502" t="str">
            <v>URB BRITANIA M E L 5</v>
          </cell>
          <cell r="K502">
            <v>6776205</v>
          </cell>
          <cell r="L502" t="str">
            <v>equever_argote@hotmail.com</v>
          </cell>
        </row>
        <row r="503">
          <cell r="A503">
            <v>806</v>
          </cell>
          <cell r="B503">
            <v>806</v>
          </cell>
          <cell r="C503">
            <v>313001029353</v>
          </cell>
          <cell r="D503">
            <v>2</v>
          </cell>
          <cell r="E503" t="str">
            <v>P</v>
          </cell>
          <cell r="F503" t="str">
            <v>A</v>
          </cell>
          <cell r="G503" t="str">
            <v>CORP. BEVERLY HILLS</v>
          </cell>
          <cell r="H503" t="str">
            <v>DOUGLAS FREDY CARBONELL DURAN</v>
          </cell>
          <cell r="I503" t="str">
            <v>CRESPO</v>
          </cell>
          <cell r="J503" t="str">
            <v xml:space="preserve">Av 9 No 70-56 </v>
          </cell>
          <cell r="K503" t="str">
            <v>6816298-6925240</v>
          </cell>
          <cell r="L503" t="str">
            <v>infocoordinacionbhs@gmail.com</v>
          </cell>
        </row>
        <row r="504">
          <cell r="A504">
            <v>807</v>
          </cell>
          <cell r="B504">
            <v>807</v>
          </cell>
          <cell r="C504">
            <v>413001029561</v>
          </cell>
          <cell r="D504">
            <v>2</v>
          </cell>
          <cell r="E504" t="str">
            <v>P</v>
          </cell>
          <cell r="F504" t="str">
            <v>A</v>
          </cell>
          <cell r="G504" t="str">
            <v>CENT. EDUC. LA VECINA</v>
          </cell>
          <cell r="H504" t="str">
            <v>NATHALIE RIETMAN</v>
          </cell>
          <cell r="I504" t="str">
            <v>BOQUILLA</v>
          </cell>
          <cell r="J504" t="str">
            <v>LA BOQUILLA, SECTOR BOGOTA CRA 2 N</v>
          </cell>
          <cell r="K504">
            <v>3126649945</v>
          </cell>
          <cell r="L504" t="str">
            <v>info@lavecina.nl</v>
          </cell>
        </row>
        <row r="505">
          <cell r="A505">
            <v>808</v>
          </cell>
          <cell r="B505">
            <v>808</v>
          </cell>
          <cell r="C505">
            <v>313001029388</v>
          </cell>
          <cell r="D505">
            <v>2</v>
          </cell>
          <cell r="E505" t="str">
            <v>P</v>
          </cell>
          <cell r="F505" t="str">
            <v>A</v>
          </cell>
          <cell r="G505" t="str">
            <v>FUND. ALUNA</v>
          </cell>
          <cell r="H505" t="str">
            <v>MARIA ESTELLA BARRETO HERNANDEZ</v>
          </cell>
          <cell r="I505" t="str">
            <v>REPUBLICA DE CHILE</v>
          </cell>
          <cell r="J505" t="str">
            <v>REPUBLICA DE CHILE DIAG 26 N 47-49</v>
          </cell>
          <cell r="K505" t="str">
            <v>6746444-6742470</v>
          </cell>
          <cell r="L505" t="str">
            <v>aluna@aluna.org.co</v>
          </cell>
        </row>
        <row r="506">
          <cell r="A506">
            <v>809</v>
          </cell>
          <cell r="B506">
            <v>809</v>
          </cell>
          <cell r="C506">
            <v>313001013279</v>
          </cell>
          <cell r="D506">
            <v>2</v>
          </cell>
          <cell r="E506" t="str">
            <v>P</v>
          </cell>
          <cell r="F506" t="str">
            <v>A</v>
          </cell>
          <cell r="G506" t="str">
            <v xml:space="preserve">INSTITUTO SIGMUND FREUD      </v>
          </cell>
          <cell r="H506" t="str">
            <v>MARIA FERNANDA YAKER TAFUR</v>
          </cell>
          <cell r="I506" t="str">
            <v>LAS GAVIOTAS</v>
          </cell>
          <cell r="J506" t="str">
            <v>M 29 L 11 ET 2</v>
          </cell>
          <cell r="K506" t="str">
            <v>6636969, 6614617, 6534557</v>
          </cell>
          <cell r="L506" t="str">
            <v>instituto_sigmund_freud@hotmail.com</v>
          </cell>
        </row>
        <row r="507">
          <cell r="A507">
            <v>810</v>
          </cell>
          <cell r="B507">
            <v>810</v>
          </cell>
          <cell r="C507">
            <v>313001029604</v>
          </cell>
          <cell r="D507">
            <v>2</v>
          </cell>
          <cell r="E507" t="str">
            <v>P</v>
          </cell>
          <cell r="F507" t="str">
            <v>A</v>
          </cell>
          <cell r="G507" t="str">
            <v>JARD. INF. TERCER MILENIO</v>
          </cell>
          <cell r="H507" t="str">
            <v>ORLY LECITH GONZALEZ VILLEGAS</v>
          </cell>
          <cell r="I507" t="str">
            <v>OLAYA HERRERA</v>
          </cell>
          <cell r="J507" t="str">
            <v>OLAYA HERRERA ST RICAURTE CRA 57 No 34-23</v>
          </cell>
          <cell r="K507" t="str">
            <v>6699134-6755449</v>
          </cell>
          <cell r="L507" t="str">
            <v>orlegovi74@hotmail.com</v>
          </cell>
        </row>
        <row r="508">
          <cell r="A508">
            <v>811</v>
          </cell>
          <cell r="B508">
            <v>811</v>
          </cell>
          <cell r="C508">
            <v>313001029621</v>
          </cell>
          <cell r="D508">
            <v>2</v>
          </cell>
          <cell r="E508" t="str">
            <v>P</v>
          </cell>
          <cell r="F508" t="str">
            <v>A</v>
          </cell>
          <cell r="G508" t="str">
            <v>CENT. EDUC. LA CANDELARIA</v>
          </cell>
          <cell r="H508" t="str">
            <v>MERLY RODRIGUEZ PEÑARANDA</v>
          </cell>
          <cell r="I508" t="str">
            <v>VILLA ESTRELLA</v>
          </cell>
          <cell r="J508" t="str">
            <v>URB VILLAS DE LA CANDELARIA M 10 L 3</v>
          </cell>
          <cell r="K508">
            <v>3135171863</v>
          </cell>
          <cell r="L508" t="str">
            <v>orie4549@hotmail.com</v>
          </cell>
        </row>
        <row r="509">
          <cell r="A509">
            <v>812</v>
          </cell>
          <cell r="B509">
            <v>812</v>
          </cell>
          <cell r="C509">
            <v>313001029612</v>
          </cell>
          <cell r="D509">
            <v>2</v>
          </cell>
          <cell r="E509" t="str">
            <v>P</v>
          </cell>
          <cell r="F509" t="str">
            <v>A</v>
          </cell>
          <cell r="G509" t="str">
            <v>CENT. EDUC. INDIA CATALINA</v>
          </cell>
          <cell r="H509" t="str">
            <v>JOSEFINA SARMIENTO GONZALEZ</v>
          </cell>
          <cell r="I509" t="str">
            <v>CIUDADELA INDIA CATALINA</v>
          </cell>
          <cell r="J509" t="str">
            <v>CIUDADELA INDIA CATALINA M 7 L 5</v>
          </cell>
          <cell r="K509" t="str">
            <v>6451260 - 3158887653</v>
          </cell>
          <cell r="L509" t="str">
            <v>centroeducativoindiacatalina@hotmail.com</v>
          </cell>
        </row>
        <row r="510">
          <cell r="A510">
            <v>813</v>
          </cell>
          <cell r="B510">
            <v>813</v>
          </cell>
          <cell r="C510">
            <v>313001029574</v>
          </cell>
          <cell r="D510">
            <v>2</v>
          </cell>
          <cell r="E510" t="str">
            <v>P</v>
          </cell>
          <cell r="F510" t="str">
            <v>A</v>
          </cell>
          <cell r="G510" t="str">
            <v>CENT. EDUC. LA HEROICA</v>
          </cell>
          <cell r="H510" t="str">
            <v>MARINA ISABEL AGUIRRE LUJAN</v>
          </cell>
          <cell r="I510" t="str">
            <v>CIIUDADELA INDIA CATALINA</v>
          </cell>
          <cell r="J510" t="str">
            <v>CIUDADELA INDIA CATALINA M 5 L 20</v>
          </cell>
          <cell r="K510" t="str">
            <v>300-8383359</v>
          </cell>
          <cell r="L510" t="str">
            <v>centroeducativolaheroica@hotmail.com</v>
          </cell>
        </row>
        <row r="511">
          <cell r="A511">
            <v>814</v>
          </cell>
          <cell r="B511">
            <v>814</v>
          </cell>
          <cell r="C511">
            <v>313001029582</v>
          </cell>
          <cell r="D511">
            <v>2</v>
          </cell>
          <cell r="E511" t="str">
            <v>P</v>
          </cell>
          <cell r="F511" t="str">
            <v>A</v>
          </cell>
          <cell r="G511" t="str">
            <v>INSTITUTO EDUCATIVO CASTILLO DE SABER</v>
          </cell>
          <cell r="H511" t="str">
            <v>CAROLINA SANCHEZ M</v>
          </cell>
          <cell r="I511" t="str">
            <v>VILLAS DE LA CANDELARIA</v>
          </cell>
          <cell r="J511" t="str">
            <v>VILLAS DE LA CANDELARIA MZ 48 LT 21</v>
          </cell>
          <cell r="K511" t="str">
            <v>6708972 - 3013366657</v>
          </cell>
          <cell r="L511" t="str">
            <v>jsanchez_z@hotmail.com</v>
          </cell>
        </row>
        <row r="512">
          <cell r="A512">
            <v>815</v>
          </cell>
          <cell r="B512">
            <v>815</v>
          </cell>
          <cell r="C512">
            <v>0</v>
          </cell>
          <cell r="D512">
            <v>2</v>
          </cell>
          <cell r="E512" t="str">
            <v>P</v>
          </cell>
          <cell r="F512" t="str">
            <v>A</v>
          </cell>
          <cell r="G512" t="str">
            <v>CENTRO EDUCATIVO SHALOM</v>
          </cell>
          <cell r="H512" t="str">
            <v>INGRID RODRIGUEZ PEREZ</v>
          </cell>
          <cell r="I512" t="str">
            <v>VILLA ESTRELLA</v>
          </cell>
          <cell r="J512" t="str">
            <v>URB. VILLAS DE LA CANDELARIA</v>
          </cell>
          <cell r="K512">
            <v>6526027</v>
          </cell>
          <cell r="L512" t="str">
            <v>liam2408@hotmail.com</v>
          </cell>
        </row>
        <row r="513">
          <cell r="A513">
            <v>816</v>
          </cell>
          <cell r="B513">
            <v>816</v>
          </cell>
          <cell r="C513">
            <v>313001029540</v>
          </cell>
          <cell r="D513">
            <v>2</v>
          </cell>
          <cell r="E513" t="str">
            <v>P</v>
          </cell>
          <cell r="F513" t="str">
            <v>A</v>
          </cell>
          <cell r="G513" t="str">
            <v>COL. PITAGORAS</v>
          </cell>
          <cell r="H513" t="str">
            <v>ERIKA JIMENEZ TOLEDO</v>
          </cell>
          <cell r="I513" t="str">
            <v>EL SOCORRO</v>
          </cell>
          <cell r="J513" t="str">
            <v>SOCORRO MZ 110 LT 15 PLAN 554</v>
          </cell>
          <cell r="K513">
            <v>6619427</v>
          </cell>
          <cell r="L513" t="str">
            <v>colegio-pitagoras@hotmail.com</v>
          </cell>
        </row>
        <row r="514">
          <cell r="A514">
            <v>817</v>
          </cell>
          <cell r="B514">
            <v>817</v>
          </cell>
          <cell r="C514">
            <v>313001029531</v>
          </cell>
          <cell r="D514">
            <v>2</v>
          </cell>
          <cell r="E514" t="str">
            <v>P</v>
          </cell>
          <cell r="F514" t="str">
            <v>A</v>
          </cell>
          <cell r="G514" t="str">
            <v>INSTITUTO EDUCATIVO NUEVA LUZ</v>
          </cell>
          <cell r="H514" t="str">
            <v>DINEY VALENZUELA SANCHEZ</v>
          </cell>
          <cell r="I514" t="str">
            <v>URB LA PRINCESA</v>
          </cell>
          <cell r="J514" t="str">
            <v>URB LA PRINCESA MZ 9 LT 4</v>
          </cell>
          <cell r="K514">
            <v>6718821</v>
          </cell>
          <cell r="L514" t="str">
            <v>institutoeducativonuevaluz@hotmail.com</v>
          </cell>
        </row>
        <row r="515">
          <cell r="A515">
            <v>819</v>
          </cell>
          <cell r="B515">
            <v>819</v>
          </cell>
          <cell r="C515">
            <v>313001029680</v>
          </cell>
          <cell r="D515">
            <v>2</v>
          </cell>
          <cell r="E515" t="str">
            <v>P</v>
          </cell>
          <cell r="F515" t="str">
            <v>A</v>
          </cell>
          <cell r="G515" t="str">
            <v>CENT. EDUC. INTEGRAL MODERNO</v>
          </cell>
          <cell r="H515" t="str">
            <v>MARIA IRIS RAMOS RIOS</v>
          </cell>
          <cell r="I515" t="str">
            <v>LA PROVIDENCIA</v>
          </cell>
          <cell r="J515" t="str">
            <v>LA PROVIDENCIA DG 32 A 71 25</v>
          </cell>
          <cell r="K515">
            <v>6436098</v>
          </cell>
          <cell r="L515" t="str">
            <v>ceim509@hotmail.com</v>
          </cell>
        </row>
        <row r="516">
          <cell r="A516">
            <v>820</v>
          </cell>
          <cell r="B516">
            <v>820</v>
          </cell>
          <cell r="C516">
            <v>313001029655</v>
          </cell>
          <cell r="D516">
            <v>2</v>
          </cell>
          <cell r="E516" t="str">
            <v>P</v>
          </cell>
          <cell r="F516" t="str">
            <v>A</v>
          </cell>
          <cell r="G516" t="str">
            <v>CORP. INST. MI PRIMERA ESTACION</v>
          </cell>
          <cell r="H516" t="str">
            <v>CLAUDIA TORRES MARTINEZ</v>
          </cell>
          <cell r="I516" t="str">
            <v>EL CAMPESTRE</v>
          </cell>
          <cell r="J516" t="str">
            <v>URB EL CAMPESTRE MZ 15 LT 13 ET 2</v>
          </cell>
          <cell r="K516">
            <v>6676386</v>
          </cell>
          <cell r="L516" t="str">
            <v>institutomiprimeraestacion@hotmail.com</v>
          </cell>
        </row>
        <row r="517">
          <cell r="A517">
            <v>821</v>
          </cell>
          <cell r="B517">
            <v>821</v>
          </cell>
          <cell r="C517">
            <v>313001029698</v>
          </cell>
          <cell r="D517">
            <v>2</v>
          </cell>
          <cell r="E517" t="str">
            <v>P</v>
          </cell>
          <cell r="F517" t="str">
            <v>A</v>
          </cell>
          <cell r="G517" t="str">
            <v>INST. EDUC. QUERIDO AMIGO</v>
          </cell>
          <cell r="H517" t="str">
            <v>OLIVA CORONADO DAZA</v>
          </cell>
          <cell r="I517" t="str">
            <v>SAN JOSE DE LOS CAMPANOS</v>
          </cell>
          <cell r="J517" t="str">
            <v>SAN JOSE DE LOS CAMPANOS KR 100 39 33</v>
          </cell>
          <cell r="K517">
            <v>6522709</v>
          </cell>
          <cell r="L517" t="str">
            <v>olivacd@gmail.com</v>
          </cell>
        </row>
        <row r="518">
          <cell r="A518">
            <v>822</v>
          </cell>
          <cell r="B518">
            <v>822</v>
          </cell>
          <cell r="C518">
            <v>313001029752</v>
          </cell>
          <cell r="D518">
            <v>2</v>
          </cell>
          <cell r="E518" t="str">
            <v>P</v>
          </cell>
          <cell r="F518" t="str">
            <v>A</v>
          </cell>
          <cell r="G518" t="str">
            <v>INST. EDUC. CAMINO AL SABER</v>
          </cell>
          <cell r="H518" t="str">
            <v>NELLY JAIMES LOZANO</v>
          </cell>
          <cell r="I518" t="str">
            <v>EL CAMPESTRE</v>
          </cell>
          <cell r="J518" t="str">
            <v>MZ 70 LT 11 ET 7</v>
          </cell>
          <cell r="K518">
            <v>6766615</v>
          </cell>
          <cell r="L518" t="str">
            <v>iecaminoalsaber@hotmail.com</v>
          </cell>
        </row>
        <row r="519">
          <cell r="A519">
            <v>823</v>
          </cell>
          <cell r="B519">
            <v>823</v>
          </cell>
          <cell r="C519">
            <v>313001029728</v>
          </cell>
          <cell r="D519">
            <v>2</v>
          </cell>
          <cell r="E519" t="str">
            <v>P</v>
          </cell>
          <cell r="F519" t="str">
            <v>A</v>
          </cell>
          <cell r="G519" t="str">
            <v>CORP. INST. RONDA MAGICA REAL</v>
          </cell>
          <cell r="H519" t="str">
            <v>BONIBE GONZALEZ MAZA</v>
          </cell>
          <cell r="I519" t="str">
            <v>VILLA RUBIA</v>
          </cell>
          <cell r="J519" t="str">
            <v>URB VILLA RUBIA MZ L LT 8</v>
          </cell>
          <cell r="K519">
            <v>6522063</v>
          </cell>
          <cell r="L519" t="str">
            <v>jirondamagica@hotmail.com</v>
          </cell>
        </row>
        <row r="520">
          <cell r="A520">
            <v>824</v>
          </cell>
          <cell r="B520">
            <v>824</v>
          </cell>
          <cell r="C520">
            <v>313001029736</v>
          </cell>
          <cell r="D520">
            <v>2</v>
          </cell>
          <cell r="E520" t="str">
            <v>P</v>
          </cell>
          <cell r="F520" t="str">
            <v>A</v>
          </cell>
          <cell r="G520" t="str">
            <v>MIMOS ESCUELA INFANTIL</v>
          </cell>
          <cell r="H520" t="str">
            <v>DANIA CECILIA SOTO CASTILLO</v>
          </cell>
          <cell r="I520" t="str">
            <v>ALTOS DEL CAMPESTRE</v>
          </cell>
          <cell r="J520" t="str">
            <v xml:space="preserve">  MZ 4 LT 19</v>
          </cell>
          <cell r="K520">
            <v>6571449</v>
          </cell>
          <cell r="L520" t="str">
            <v>cecilia.soto.castillo@hotmail.com</v>
          </cell>
        </row>
        <row r="521">
          <cell r="A521">
            <v>825</v>
          </cell>
          <cell r="B521">
            <v>825</v>
          </cell>
          <cell r="C521">
            <v>313001029701</v>
          </cell>
          <cell r="D521">
            <v>2</v>
          </cell>
          <cell r="E521" t="str">
            <v>P</v>
          </cell>
          <cell r="F521" t="str">
            <v>A</v>
          </cell>
          <cell r="G521" t="str">
            <v>CENT. EDUC. SANTA CLARA</v>
          </cell>
          <cell r="H521" t="str">
            <v>GLORIA PINEDA MONTIEL</v>
          </cell>
          <cell r="I521" t="str">
            <v>SANTA CLARA</v>
          </cell>
          <cell r="J521" t="str">
            <v>MZ D LT 21</v>
          </cell>
          <cell r="K521">
            <v>6673250</v>
          </cell>
          <cell r="L521" t="str">
            <v>centroeducativosantaclara@hotmail.com</v>
          </cell>
        </row>
        <row r="522">
          <cell r="A522">
            <v>826</v>
          </cell>
          <cell r="B522">
            <v>826</v>
          </cell>
          <cell r="C522">
            <v>313001029779</v>
          </cell>
          <cell r="D522">
            <v>2</v>
          </cell>
          <cell r="E522" t="str">
            <v>P</v>
          </cell>
          <cell r="F522" t="str">
            <v>A</v>
          </cell>
          <cell r="G522" t="str">
            <v>FUND. EDUC. DE LA MANO CON JESUS</v>
          </cell>
          <cell r="I522" t="str">
            <v>SAN PEDRO MARTIR</v>
          </cell>
          <cell r="J522" t="str">
            <v>SAN PEDRO MARTIR, ST EL PROGRESO, M 68 A, LOTE 23</v>
          </cell>
        </row>
        <row r="523">
          <cell r="A523">
            <v>827</v>
          </cell>
          <cell r="B523">
            <v>827</v>
          </cell>
          <cell r="C523">
            <v>313001029710</v>
          </cell>
          <cell r="D523">
            <v>2</v>
          </cell>
          <cell r="E523" t="str">
            <v>P</v>
          </cell>
          <cell r="F523" t="str">
            <v>A</v>
          </cell>
          <cell r="G523" t="str">
            <v>INST. EDUC ISAVIDA</v>
          </cell>
          <cell r="H523" t="str">
            <v>OSLENNY CABEZA MORALES</v>
          </cell>
          <cell r="I523" t="str">
            <v>EL SILENCIO</v>
          </cell>
          <cell r="J523" t="str">
            <v>EL SILENCIO MZ 3 LT 3</v>
          </cell>
          <cell r="K523">
            <v>6521721</v>
          </cell>
          <cell r="L523" t="str">
            <v>oslenny17@hotmail.com</v>
          </cell>
        </row>
        <row r="524">
          <cell r="A524">
            <v>828</v>
          </cell>
          <cell r="B524">
            <v>828</v>
          </cell>
          <cell r="C524">
            <v>113001029800</v>
          </cell>
          <cell r="D524">
            <v>1</v>
          </cell>
          <cell r="E524" t="str">
            <v>P</v>
          </cell>
          <cell r="F524" t="str">
            <v>A</v>
          </cell>
          <cell r="G524" t="str">
            <v>C.E COLOMBIATON GUSTAVO PULECIO GOMEZ</v>
          </cell>
          <cell r="H524" t="str">
            <v>LETICIA TAFUR PEÑA</v>
          </cell>
          <cell r="I524" t="str">
            <v>COLOMBIATON</v>
          </cell>
          <cell r="J524" t="str">
            <v>URB COLOMBIATON M 1</v>
          </cell>
          <cell r="K524">
            <v>6714839</v>
          </cell>
          <cell r="L524" t="str">
            <v>gustavopulecio.cartagena@feyalegria.org.co</v>
          </cell>
        </row>
        <row r="525">
          <cell r="A525">
            <v>829</v>
          </cell>
          <cell r="B525">
            <v>829</v>
          </cell>
          <cell r="C525">
            <v>313001029817</v>
          </cell>
          <cell r="D525">
            <v>2</v>
          </cell>
          <cell r="E525" t="str">
            <v>P</v>
          </cell>
          <cell r="F525" t="str">
            <v>A</v>
          </cell>
          <cell r="G525" t="str">
            <v>FUND. EL CREADOR</v>
          </cell>
          <cell r="H525" t="str">
            <v>MARLIN PATRICIA MARTELO CORTINA</v>
          </cell>
          <cell r="I525" t="str">
            <v>SAN PEDRO MARTIR</v>
          </cell>
          <cell r="J525" t="str">
            <v>SAN PEDRO MARTIR SC EL PROGRESO CL 4 A 68 23</v>
          </cell>
          <cell r="K525">
            <v>6675221</v>
          </cell>
          <cell r="L525" t="str">
            <v>fundacionelcreador@yahoo.es</v>
          </cell>
        </row>
        <row r="526">
          <cell r="A526">
            <v>832</v>
          </cell>
          <cell r="B526">
            <v>832</v>
          </cell>
          <cell r="C526">
            <v>313001029795</v>
          </cell>
          <cell r="D526">
            <v>2</v>
          </cell>
          <cell r="E526" t="str">
            <v>P</v>
          </cell>
          <cell r="F526" t="str">
            <v>A</v>
          </cell>
          <cell r="G526" t="str">
            <v>JARD. INF. MI AMIGO FIEL</v>
          </cell>
          <cell r="H526" t="str">
            <v>RAIZA M ARTETA URRUCHURTU</v>
          </cell>
          <cell r="I526" t="str">
            <v>LAS GAVIOTAS</v>
          </cell>
          <cell r="J526" t="str">
            <v>GAVIOTAS 2 ETAPA M 30 L 20</v>
          </cell>
          <cell r="K526">
            <v>6615256</v>
          </cell>
          <cell r="L526" t="str">
            <v>raimy1909@hotmail.com</v>
          </cell>
        </row>
        <row r="527">
          <cell r="A527">
            <v>833</v>
          </cell>
          <cell r="B527">
            <v>833</v>
          </cell>
          <cell r="C527">
            <v>313001029825</v>
          </cell>
          <cell r="D527">
            <v>2</v>
          </cell>
          <cell r="E527" t="str">
            <v>P</v>
          </cell>
          <cell r="F527" t="str">
            <v>A</v>
          </cell>
          <cell r="G527" t="str">
            <v>CORP. INST. PARA JOVENES Y ADULTOS CEJAC</v>
          </cell>
          <cell r="H527" t="str">
            <v>JOSE MANUEL CORREA SALAS</v>
          </cell>
          <cell r="I527" t="str">
            <v>EL PROGRESO</v>
          </cell>
          <cell r="J527" t="str">
            <v>EL PROGRESO CALLE 5 NRO 68 B 2</v>
          </cell>
        </row>
        <row r="528">
          <cell r="A528">
            <v>834</v>
          </cell>
          <cell r="B528">
            <v>834</v>
          </cell>
          <cell r="C528">
            <v>313001029671</v>
          </cell>
          <cell r="D528">
            <v>2</v>
          </cell>
          <cell r="E528" t="str">
            <v>P</v>
          </cell>
          <cell r="F528" t="str">
            <v>A</v>
          </cell>
          <cell r="G528" t="str">
            <v>INSTITUTO EDUCATIVO MUNDO HACIA EL FUTURO</v>
          </cell>
          <cell r="H528" t="str">
            <v>BERTHA MEÑACA CAPARROSO</v>
          </cell>
          <cell r="I528" t="str">
            <v>ALMIRANTE COLON</v>
          </cell>
          <cell r="J528" t="str">
            <v>MZ T LT 1 ET 2</v>
          </cell>
          <cell r="K528">
            <v>6562102</v>
          </cell>
          <cell r="L528" t="str">
            <v>berty20_20@hotmail.com</v>
          </cell>
        </row>
        <row r="529">
          <cell r="A529">
            <v>835</v>
          </cell>
          <cell r="B529">
            <v>835</v>
          </cell>
          <cell r="C529">
            <v>313001029761</v>
          </cell>
          <cell r="D529">
            <v>2</v>
          </cell>
          <cell r="E529" t="str">
            <v>P</v>
          </cell>
          <cell r="F529" t="str">
            <v>A</v>
          </cell>
          <cell r="G529" t="str">
            <v>CENT. DE APRENDIZAJE CAMINO</v>
          </cell>
          <cell r="H529" t="str">
            <v>ADRIANA MATURANA GALLEGO</v>
          </cell>
          <cell r="I529" t="str">
            <v>SOCORRO</v>
          </cell>
          <cell r="J529" t="str">
            <v>SOCORRO PLAN 250 MZ 9 LT 10</v>
          </cell>
          <cell r="L529" t="str">
            <v>adr162@hotmail.com</v>
          </cell>
        </row>
        <row r="530">
          <cell r="A530">
            <v>836</v>
          </cell>
          <cell r="B530">
            <v>836</v>
          </cell>
          <cell r="C530">
            <v>313001029833</v>
          </cell>
          <cell r="D530">
            <v>2</v>
          </cell>
          <cell r="E530" t="str">
            <v>P</v>
          </cell>
          <cell r="F530" t="str">
            <v>A</v>
          </cell>
          <cell r="G530" t="str">
            <v>INSTITUTO EDUCATIVO SANTA LUCIA</v>
          </cell>
          <cell r="H530" t="str">
            <v>WENDY TUÑON ARROYO</v>
          </cell>
          <cell r="I530" t="str">
            <v>SANTA LUCIA</v>
          </cell>
          <cell r="J530" t="str">
            <v>CL 3 MZ F LT 19</v>
          </cell>
          <cell r="K530">
            <v>6908103</v>
          </cell>
          <cell r="L530" t="str">
            <v>instedusantalucia@outlook.com</v>
          </cell>
        </row>
        <row r="531">
          <cell r="A531">
            <v>837</v>
          </cell>
          <cell r="B531">
            <v>837</v>
          </cell>
          <cell r="C531">
            <v>313001029841</v>
          </cell>
          <cell r="D531">
            <v>2</v>
          </cell>
          <cell r="E531" t="str">
            <v>P</v>
          </cell>
          <cell r="F531" t="str">
            <v>A</v>
          </cell>
          <cell r="G531" t="str">
            <v>COL. INFANTIL INICIOS DEL ARCO IRIS</v>
          </cell>
          <cell r="H531" t="str">
            <v>SANDRA PEREZ YEPES</v>
          </cell>
          <cell r="I531" t="str">
            <v>TORICES</v>
          </cell>
          <cell r="J531" t="str">
            <v>paseo de bolivar calle 43 # 17-79</v>
          </cell>
          <cell r="K531">
            <v>6564988</v>
          </cell>
          <cell r="L531" t="str">
            <v>colarcoiris@hotmail.com</v>
          </cell>
        </row>
        <row r="532">
          <cell r="A532">
            <v>838</v>
          </cell>
          <cell r="B532">
            <v>838</v>
          </cell>
          <cell r="C532">
            <v>313001029647</v>
          </cell>
          <cell r="D532">
            <v>2</v>
          </cell>
          <cell r="E532" t="str">
            <v>P</v>
          </cell>
          <cell r="F532" t="str">
            <v>A</v>
          </cell>
          <cell r="G532" t="str">
            <v>COL. SANTISIMA TRINIDAD</v>
          </cell>
          <cell r="H532" t="str">
            <v xml:space="preserve">HNA MARÍA MORELIA ARISTIZABAL  DUQUE </v>
          </cell>
          <cell r="I532" t="str">
            <v>TORICES</v>
          </cell>
          <cell r="J532" t="str">
            <v>carrera 16 #45-56</v>
          </cell>
          <cell r="K532">
            <v>6431343</v>
          </cell>
          <cell r="L532" t="str">
            <v>HNAMORELIA@OUTLOOK.ES</v>
          </cell>
        </row>
        <row r="533">
          <cell r="A533">
            <v>839</v>
          </cell>
          <cell r="B533">
            <v>839</v>
          </cell>
          <cell r="C533">
            <v>113001029851</v>
          </cell>
          <cell r="D533">
            <v>1</v>
          </cell>
          <cell r="E533" t="str">
            <v>P</v>
          </cell>
          <cell r="F533" t="str">
            <v>A</v>
          </cell>
          <cell r="G533" t="str">
            <v>I.E.JORGE ARTEL</v>
          </cell>
          <cell r="H533" t="str">
            <v>LUZ STELLA GARZON SAENZ</v>
          </cell>
          <cell r="I533" t="str">
            <v>LA MARIA</v>
          </cell>
          <cell r="J533" t="str">
            <v>VIA PERIMETRAL LOTES 1A y 1B (Piscinas 11 y 12)</v>
          </cell>
          <cell r="K533">
            <v>3178088769</v>
          </cell>
          <cell r="L533" t="str">
            <v>jorgeartel.cartagena@gmail.com</v>
          </cell>
        </row>
        <row r="534">
          <cell r="A534">
            <v>841</v>
          </cell>
          <cell r="B534">
            <v>841</v>
          </cell>
          <cell r="C534">
            <v>313001029868</v>
          </cell>
          <cell r="D534">
            <v>2</v>
          </cell>
          <cell r="E534" t="str">
            <v>P</v>
          </cell>
          <cell r="F534" t="str">
            <v>A</v>
          </cell>
          <cell r="G534" t="str">
            <v>INSTITUTO EDUCATIVO TECNOCIENCIA REGION CARIBE</v>
          </cell>
          <cell r="H534" t="str">
            <v>FARYS RAMOS RESTAN</v>
          </cell>
          <cell r="I534" t="str">
            <v>LA CONCEPCION</v>
          </cell>
          <cell r="J534" t="str">
            <v xml:space="preserve">CL 3 1 24 </v>
          </cell>
          <cell r="K534">
            <v>6436275</v>
          </cell>
          <cell r="L534" t="str">
            <v>tecnocienciasrc@hotmail.com</v>
          </cell>
        </row>
        <row r="535">
          <cell r="A535">
            <v>842</v>
          </cell>
          <cell r="B535">
            <v>842</v>
          </cell>
          <cell r="C535">
            <v>113001029893</v>
          </cell>
          <cell r="D535">
            <v>1</v>
          </cell>
          <cell r="E535" t="str">
            <v>P</v>
          </cell>
          <cell r="F535" t="str">
            <v>A</v>
          </cell>
          <cell r="G535" t="str">
            <v>I.E ROSEDAL</v>
          </cell>
          <cell r="H535" t="str">
            <v>ELVIRA MENDOZA ROMERO</v>
          </cell>
          <cell r="I535" t="str">
            <v>SAN PEDRO MARTIR</v>
          </cell>
          <cell r="J535" t="str">
            <v>SC ROSEDAL cl 5</v>
          </cell>
          <cell r="K535">
            <v>3112435917</v>
          </cell>
          <cell r="L535" t="str">
            <v>elvira.mendoza.romero@hotmail.com</v>
          </cell>
        </row>
        <row r="536">
          <cell r="A536">
            <v>843</v>
          </cell>
          <cell r="B536">
            <v>843</v>
          </cell>
          <cell r="C536">
            <v>313001029876</v>
          </cell>
          <cell r="D536">
            <v>2</v>
          </cell>
          <cell r="E536" t="str">
            <v>P</v>
          </cell>
          <cell r="F536" t="str">
            <v>A</v>
          </cell>
          <cell r="G536" t="str">
            <v>CORP. INST. PARQUE DE LOS NIÑOS</v>
          </cell>
          <cell r="H536" t="str">
            <v>LEONOR PINEDO PACHECO</v>
          </cell>
          <cell r="I536" t="str">
            <v>SANTA MONICA</v>
          </cell>
          <cell r="J536" t="str">
            <v>CL 30 B 78 72</v>
          </cell>
          <cell r="K536">
            <v>6436466</v>
          </cell>
          <cell r="L536" t="str">
            <v>preschoolparque@hotmail.com</v>
          </cell>
        </row>
        <row r="537">
          <cell r="A537">
            <v>844</v>
          </cell>
          <cell r="B537">
            <v>844</v>
          </cell>
          <cell r="C537">
            <v>313001029884</v>
          </cell>
          <cell r="D537">
            <v>2</v>
          </cell>
          <cell r="E537" t="str">
            <v>P</v>
          </cell>
          <cell r="F537" t="str">
            <v>A</v>
          </cell>
          <cell r="G537" t="str">
            <v>INSTITUTO EDUCATIVO BRUNER</v>
          </cell>
          <cell r="H537" t="str">
            <v>YENEDITH ALVAREZ CABARCAS</v>
          </cell>
          <cell r="I537" t="str">
            <v>BLAS DE LEZO</v>
          </cell>
          <cell r="J537" t="str">
            <v xml:space="preserve"> PLAN 400 MZ 5 LT 6</v>
          </cell>
          <cell r="K537">
            <v>6512493</v>
          </cell>
          <cell r="L537" t="str">
            <v>calma83@hotmail.com</v>
          </cell>
        </row>
        <row r="538">
          <cell r="A538">
            <v>845</v>
          </cell>
          <cell r="B538">
            <v>845</v>
          </cell>
          <cell r="C538">
            <v>413001029919</v>
          </cell>
          <cell r="D538">
            <v>2</v>
          </cell>
          <cell r="E538" t="str">
            <v>P</v>
          </cell>
          <cell r="F538" t="str">
            <v>A</v>
          </cell>
          <cell r="G538" t="str">
            <v>CENT. EDUC. DE BAYUNCA</v>
          </cell>
          <cell r="H538" t="str">
            <v>NINFA ARROYO RODRIGUEZ</v>
          </cell>
          <cell r="I538" t="str">
            <v>BAYUNCA</v>
          </cell>
          <cell r="J538" t="str">
            <v>BAYUNCA CRA 18 No 11-46</v>
          </cell>
          <cell r="K538">
            <v>3116515429</v>
          </cell>
          <cell r="L538" t="str">
            <v>ninfarroyo@hotmail.com</v>
          </cell>
        </row>
        <row r="539">
          <cell r="A539">
            <v>846</v>
          </cell>
          <cell r="B539">
            <v>846</v>
          </cell>
          <cell r="C539">
            <v>313001029906</v>
          </cell>
          <cell r="D539">
            <v>2</v>
          </cell>
          <cell r="E539" t="str">
            <v>P</v>
          </cell>
          <cell r="F539" t="str">
            <v>A</v>
          </cell>
          <cell r="G539" t="str">
            <v>FUND. LUMBRERAS DEL MAÑANA</v>
          </cell>
          <cell r="H539" t="str">
            <v>CECILIA JUDITH PEREZ CUETO</v>
          </cell>
          <cell r="I539" t="str">
            <v>NUEVO BOSQUE</v>
          </cell>
          <cell r="J539" t="str">
            <v>NUEVO BOSQUE TV 48A # 1D-08</v>
          </cell>
          <cell r="K539">
            <v>6768808</v>
          </cell>
          <cell r="L539" t="str">
            <v>fundacionlumbreras@hotmail.com</v>
          </cell>
        </row>
        <row r="540">
          <cell r="A540">
            <v>847</v>
          </cell>
          <cell r="B540">
            <v>847</v>
          </cell>
          <cell r="C540">
            <v>313001029981</v>
          </cell>
          <cell r="D540">
            <v>2</v>
          </cell>
          <cell r="E540" t="str">
            <v>P</v>
          </cell>
          <cell r="F540" t="str">
            <v>A</v>
          </cell>
          <cell r="G540" t="str">
            <v>COL. JOSE MARIA GARCIA TOLEDO</v>
          </cell>
          <cell r="H540" t="str">
            <v>ALVARO ALVAREZ MONTES</v>
          </cell>
          <cell r="I540" t="str">
            <v>SAN FERNANDO</v>
          </cell>
          <cell r="J540" t="str">
            <v>KR 83 22 101</v>
          </cell>
          <cell r="K540">
            <v>6913480</v>
          </cell>
          <cell r="L540" t="str">
            <v>foreducsas@hotmail.com</v>
          </cell>
        </row>
        <row r="541">
          <cell r="A541">
            <v>848</v>
          </cell>
          <cell r="B541">
            <v>848</v>
          </cell>
          <cell r="C541">
            <v>313001029922</v>
          </cell>
          <cell r="D541">
            <v>3</v>
          </cell>
          <cell r="E541" t="str">
            <v>P</v>
          </cell>
          <cell r="F541" t="str">
            <v>A</v>
          </cell>
          <cell r="G541" t="str">
            <v>INSTITUTO EDUCATIVO NISSI</v>
          </cell>
          <cell r="H541" t="str">
            <v>REYNELDA GUDIÑO GONZALEZ</v>
          </cell>
          <cell r="I541" t="str">
            <v>NUEVO BOSQUE</v>
          </cell>
          <cell r="J541" t="str">
            <v xml:space="preserve"> MANZANA 65 LOTE 14-15</v>
          </cell>
          <cell r="K541">
            <v>6910522</v>
          </cell>
          <cell r="L541" t="str">
            <v>institutonissi@gmail.com</v>
          </cell>
        </row>
        <row r="542">
          <cell r="A542">
            <v>849</v>
          </cell>
          <cell r="B542">
            <v>849</v>
          </cell>
          <cell r="C542">
            <v>313001029973</v>
          </cell>
          <cell r="D542">
            <v>2</v>
          </cell>
          <cell r="E542" t="str">
            <v>P</v>
          </cell>
          <cell r="F542" t="str">
            <v>A</v>
          </cell>
          <cell r="G542" t="str">
            <v>INSTITUTO EL MANANTIAL</v>
          </cell>
          <cell r="H542" t="str">
            <v>DENIS SAN MARTIN TERAN</v>
          </cell>
          <cell r="I542" t="str">
            <v>ALTOS DE LOS JARDINES</v>
          </cell>
          <cell r="J542" t="str">
            <v>MZ F LT 2</v>
          </cell>
          <cell r="K542">
            <v>6812611</v>
          </cell>
          <cell r="L542" t="str">
            <v>institutoelmanantial@hotmail.com</v>
          </cell>
        </row>
        <row r="543">
          <cell r="A543">
            <v>850</v>
          </cell>
          <cell r="B543">
            <v>850</v>
          </cell>
          <cell r="C543">
            <v>313001030025</v>
          </cell>
          <cell r="D543">
            <v>2</v>
          </cell>
          <cell r="E543" t="str">
            <v>P</v>
          </cell>
          <cell r="F543" t="str">
            <v>A</v>
          </cell>
          <cell r="G543" t="str">
            <v>GIMN.  AMERICANO HOWARD GARDNER</v>
          </cell>
          <cell r="H543" t="str">
            <v>ELENA OSORIO VELEZ</v>
          </cell>
          <cell r="I543" t="str">
            <v>MANGA</v>
          </cell>
          <cell r="J543" t="str">
            <v>MANGA Cuarto Callejón N°28-37</v>
          </cell>
          <cell r="K543">
            <v>6608031</v>
          </cell>
          <cell r="L543" t="str">
            <v>info@gimnasiohowardgardner.com</v>
          </cell>
        </row>
        <row r="544">
          <cell r="A544">
            <v>851</v>
          </cell>
          <cell r="B544">
            <v>851</v>
          </cell>
          <cell r="C544">
            <v>313836000623</v>
          </cell>
          <cell r="D544">
            <v>2</v>
          </cell>
          <cell r="E544" t="str">
            <v>P</v>
          </cell>
          <cell r="F544" t="str">
            <v>B</v>
          </cell>
          <cell r="G544" t="str">
            <v>GIMN.  CARTAGENA-ASPAEN</v>
          </cell>
          <cell r="H544" t="str">
            <v>FERNANDO DIAZ GRANADOS MACHIA</v>
          </cell>
          <cell r="I544" t="str">
            <v>PONTEZUELA</v>
          </cell>
          <cell r="J544" t="str">
            <v>PONTEZUELA ANILLO VIAL KM 14</v>
          </cell>
          <cell r="K544">
            <v>3166942676</v>
          </cell>
          <cell r="L544" t="str">
            <v>gimcartagena@gimcartagena.edu.co</v>
          </cell>
        </row>
        <row r="545">
          <cell r="A545">
            <v>852</v>
          </cell>
          <cell r="B545">
            <v>852</v>
          </cell>
          <cell r="C545">
            <v>313001029990</v>
          </cell>
          <cell r="D545">
            <v>2</v>
          </cell>
          <cell r="E545" t="str">
            <v>P</v>
          </cell>
          <cell r="F545" t="str">
            <v>A</v>
          </cell>
          <cell r="G545" t="str">
            <v>JARD. INF. Y CENTRO DE ESTIMULACION PASO A PASO</v>
          </cell>
          <cell r="H545" t="str">
            <v>YIRHA PORRAS BURGOS</v>
          </cell>
          <cell r="I545" t="str">
            <v>ALAMEDA LA VICTORIA SEC NOGAL</v>
          </cell>
          <cell r="J545" t="str">
            <v>CASA 1A CL 20 80 22</v>
          </cell>
          <cell r="K545">
            <v>6456461</v>
          </cell>
          <cell r="L545" t="str">
            <v>yiraporras2003@yahoo.es</v>
          </cell>
        </row>
        <row r="546">
          <cell r="A546">
            <v>853</v>
          </cell>
          <cell r="B546">
            <v>853</v>
          </cell>
          <cell r="C546">
            <v>313001030009</v>
          </cell>
          <cell r="D546">
            <v>2</v>
          </cell>
          <cell r="E546" t="str">
            <v>P</v>
          </cell>
          <cell r="F546" t="str">
            <v>A</v>
          </cell>
          <cell r="G546" t="str">
            <v>JARD. INF MIS TRAZOS MAGICOS</v>
          </cell>
          <cell r="H546" t="str">
            <v>LEXCY RODRIGUEZ AGUILAR</v>
          </cell>
          <cell r="I546" t="str">
            <v>LOS CARACOLES</v>
          </cell>
          <cell r="J546" t="str">
            <v>MZ 61 LT 12 ET 1</v>
          </cell>
          <cell r="K546">
            <v>6434892</v>
          </cell>
          <cell r="L546" t="str">
            <v>mistrazosm@hotmail.com</v>
          </cell>
        </row>
        <row r="547">
          <cell r="A547">
            <v>854</v>
          </cell>
          <cell r="B547">
            <v>854</v>
          </cell>
          <cell r="C547">
            <v>313001029931</v>
          </cell>
          <cell r="D547">
            <v>2</v>
          </cell>
          <cell r="E547" t="str">
            <v>P</v>
          </cell>
          <cell r="F547" t="str">
            <v>A</v>
          </cell>
          <cell r="G547" t="str">
            <v>COL. MANOS CREATIVAS</v>
          </cell>
          <cell r="H547" t="str">
            <v>ALEXANDER OZUNA ANZOATEGUI</v>
          </cell>
          <cell r="I547" t="str">
            <v>EL EDUCADOR</v>
          </cell>
          <cell r="J547" t="str">
            <v>SC BUENOS AIRES KR 74 B 3 19</v>
          </cell>
          <cell r="K547">
            <v>6633245</v>
          </cell>
          <cell r="L547" t="str">
            <v>colegiomanoscreativasfund@hotmail.com</v>
          </cell>
        </row>
        <row r="548">
          <cell r="A548">
            <v>855</v>
          </cell>
          <cell r="B548">
            <v>855</v>
          </cell>
          <cell r="C548">
            <v>313001029965</v>
          </cell>
          <cell r="D548">
            <v>2</v>
          </cell>
          <cell r="E548" t="str">
            <v>P</v>
          </cell>
          <cell r="F548" t="str">
            <v>A</v>
          </cell>
          <cell r="G548" t="str">
            <v>INSTITUTO INFANTIL LOS CISNES</v>
          </cell>
          <cell r="H548" t="str">
            <v>DELIA VISBAL OCHOA</v>
          </cell>
          <cell r="I548" t="str">
            <v>VISTA HERMOSA</v>
          </cell>
          <cell r="J548" t="str">
            <v>KR 60 C 29 60</v>
          </cell>
          <cell r="K548">
            <v>6571233</v>
          </cell>
          <cell r="L548" t="str">
            <v>dianamono7@hotmail.com</v>
          </cell>
        </row>
        <row r="549">
          <cell r="A549">
            <v>856</v>
          </cell>
          <cell r="B549">
            <v>856</v>
          </cell>
          <cell r="C549">
            <v>313001029957</v>
          </cell>
          <cell r="D549">
            <v>2</v>
          </cell>
          <cell r="E549" t="str">
            <v>P</v>
          </cell>
          <cell r="F549" t="str">
            <v>A</v>
          </cell>
          <cell r="G549" t="str">
            <v>CENTRO DE DESARROLLO Y APRENDIZAJE LUZ DE LUZ</v>
          </cell>
          <cell r="H549" t="str">
            <v>MARCIA RAMIREZ AYOLA</v>
          </cell>
          <cell r="I549" t="str">
            <v>BUENOS AIRES</v>
          </cell>
          <cell r="J549" t="str">
            <v>BUENOS AIRES TRASVERSAL 47 No. 46-34</v>
          </cell>
          <cell r="K549">
            <v>6714808</v>
          </cell>
          <cell r="L549" t="str">
            <v>marciaramirezayola@gmail.com</v>
          </cell>
        </row>
        <row r="550">
          <cell r="A550">
            <v>857</v>
          </cell>
          <cell r="B550">
            <v>857</v>
          </cell>
          <cell r="C550">
            <v>113001030093</v>
          </cell>
          <cell r="D550">
            <v>1</v>
          </cell>
          <cell r="E550" t="str">
            <v>P</v>
          </cell>
          <cell r="F550" t="str">
            <v>A</v>
          </cell>
          <cell r="G550" t="str">
            <v>I.E FUNDACION PIES DESCALZOS</v>
          </cell>
          <cell r="H550" t="str">
            <v>LILIAN GAVIRIA FERNANDEZ</v>
          </cell>
          <cell r="I550" t="str">
            <v xml:space="preserve">San bernardo </v>
          </cell>
          <cell r="J550" t="str">
            <v xml:space="preserve"> Sector Lomas de Peye-Cll 52N° 33E-06</v>
          </cell>
          <cell r="K550">
            <v>3168347766</v>
          </cell>
          <cell r="L550" t="str">
            <v>rectoriafpd@gmail.com</v>
          </cell>
        </row>
        <row r="551">
          <cell r="A551">
            <v>858</v>
          </cell>
          <cell r="B551">
            <v>858</v>
          </cell>
          <cell r="C551">
            <v>113001030085</v>
          </cell>
          <cell r="D551">
            <v>1</v>
          </cell>
          <cell r="E551" t="str">
            <v>P</v>
          </cell>
          <cell r="F551" t="str">
            <v>A</v>
          </cell>
          <cell r="G551" t="str">
            <v>I.E MANDELA</v>
          </cell>
          <cell r="H551" t="str">
            <v>ELIZABETH UNAMUNO SOTOMAYOR</v>
          </cell>
          <cell r="I551" t="str">
            <v>NELSON MANDELA</v>
          </cell>
          <cell r="J551" t="str">
            <v>NELSON MANDELA CLL 76A 510</v>
          </cell>
          <cell r="K551">
            <v>3104906818</v>
          </cell>
          <cell r="L551" t="str">
            <v>elizabeth.unamuno@pinoverde.co</v>
          </cell>
        </row>
        <row r="552">
          <cell r="A552">
            <v>859</v>
          </cell>
          <cell r="B552">
            <v>859</v>
          </cell>
          <cell r="C552">
            <v>313001030106</v>
          </cell>
          <cell r="D552">
            <v>2</v>
          </cell>
          <cell r="E552" t="str">
            <v>P</v>
          </cell>
          <cell r="F552" t="str">
            <v>A</v>
          </cell>
          <cell r="G552" t="str">
            <v>INST. EDUC LOS CEREZOS</v>
          </cell>
          <cell r="H552" t="str">
            <v>JORGE ELIECER GAMARRA ARIZA</v>
          </cell>
          <cell r="I552" t="str">
            <v>LOS CEREZOS</v>
          </cell>
          <cell r="J552" t="str">
            <v>LOS CEREZOS SECTOR NUEVO MILENIO MZ C LT 28</v>
          </cell>
          <cell r="K552">
            <v>6514345</v>
          </cell>
          <cell r="L552" t="str">
            <v>institutoloscerezos0618@hotmail.com</v>
          </cell>
        </row>
        <row r="553">
          <cell r="A553">
            <v>860</v>
          </cell>
          <cell r="B553">
            <v>860</v>
          </cell>
          <cell r="C553">
            <v>313001030114</v>
          </cell>
          <cell r="D553">
            <v>2</v>
          </cell>
          <cell r="E553" t="str">
            <v>P</v>
          </cell>
          <cell r="F553" t="str">
            <v>A</v>
          </cell>
          <cell r="G553" t="str">
            <v>CORP. EDUC. CONSTRUYENDO SUEÑOS</v>
          </cell>
          <cell r="H553" t="str">
            <v>IGLIANA ROCHA JIMENEZ</v>
          </cell>
          <cell r="I553" t="str">
            <v>SAN JOSE DE LOS CAMPANOS</v>
          </cell>
          <cell r="J553" t="str">
            <v>kr 33 c 97 31</v>
          </cell>
          <cell r="K553">
            <v>6719562</v>
          </cell>
          <cell r="L553" t="str">
            <v>CONSTRUYENDOSUENOS2011@HOTMAIL.COM</v>
          </cell>
        </row>
        <row r="554">
          <cell r="A554">
            <v>861</v>
          </cell>
          <cell r="B554">
            <v>861</v>
          </cell>
          <cell r="C554">
            <v>313001030122</v>
          </cell>
          <cell r="D554">
            <v>2</v>
          </cell>
          <cell r="E554" t="str">
            <v>P</v>
          </cell>
          <cell r="F554" t="str">
            <v>A</v>
          </cell>
          <cell r="G554" t="str">
            <v>INSTITUTO EDUCATIVO LINDO AMANECER</v>
          </cell>
          <cell r="H554" t="str">
            <v>TEMILDA MARTELO MARTELO</v>
          </cell>
          <cell r="I554" t="str">
            <v>SANTA CLARA</v>
          </cell>
          <cell r="J554" t="str">
            <v>MANZANA M L 8</v>
          </cell>
          <cell r="K554">
            <v>6907726</v>
          </cell>
          <cell r="L554" t="str">
            <v>martelomar.temi@hotmail.com</v>
          </cell>
        </row>
        <row r="555">
          <cell r="A555">
            <v>862</v>
          </cell>
          <cell r="B555">
            <v>862</v>
          </cell>
          <cell r="C555">
            <v>313001030131</v>
          </cell>
          <cell r="D555">
            <v>2</v>
          </cell>
          <cell r="E555" t="str">
            <v>P</v>
          </cell>
          <cell r="F555" t="str">
            <v>A</v>
          </cell>
          <cell r="G555" t="str">
            <v>GIMN.  INTEGRAL CYGNI DE CARTAGENA</v>
          </cell>
          <cell r="H555" t="str">
            <v>CLARA LUZ ZOLLMER PINO</v>
          </cell>
          <cell r="I555" t="str">
            <v>PIE DE LA POPA</v>
          </cell>
          <cell r="J555" t="str">
            <v>CL 29 E 21 01</v>
          </cell>
          <cell r="K555">
            <v>6431030</v>
          </cell>
          <cell r="L555" t="str">
            <v>departamentofinanciero@gimnasiocygnidecartagena.com.co</v>
          </cell>
        </row>
        <row r="556">
          <cell r="A556">
            <v>863</v>
          </cell>
          <cell r="B556">
            <v>863</v>
          </cell>
          <cell r="C556">
            <v>313001030068</v>
          </cell>
          <cell r="D556">
            <v>2</v>
          </cell>
          <cell r="E556" t="str">
            <v>P</v>
          </cell>
          <cell r="F556" t="str">
            <v>A</v>
          </cell>
          <cell r="G556" t="str">
            <v>COL. GENERACION XXI</v>
          </cell>
          <cell r="H556" t="str">
            <v>GLORIA DIAZ AVILA</v>
          </cell>
          <cell r="I556" t="str">
            <v>NUEVO BOSQUE</v>
          </cell>
          <cell r="J556" t="str">
            <v>ETAPA 7 MZ 56 LT 1</v>
          </cell>
          <cell r="K556">
            <v>6675072</v>
          </cell>
          <cell r="L556" t="str">
            <v>corporaciongeneracionxx1@gmail.com</v>
          </cell>
        </row>
        <row r="557">
          <cell r="A557">
            <v>864</v>
          </cell>
          <cell r="B557">
            <v>864</v>
          </cell>
          <cell r="C557">
            <v>313001030149</v>
          </cell>
          <cell r="D557">
            <v>2</v>
          </cell>
          <cell r="E557" t="str">
            <v>P</v>
          </cell>
          <cell r="F557" t="str">
            <v>A</v>
          </cell>
          <cell r="G557" t="str">
            <v>CENT. EDUC. EL OASIS DEL SABER</v>
          </cell>
          <cell r="H557" t="str">
            <v>ENITH RUIZ MONTES</v>
          </cell>
          <cell r="I557" t="str">
            <v>CHIPRE</v>
          </cell>
          <cell r="J557" t="str">
            <v>CHIPRE CLL 31A No 64-36</v>
          </cell>
          <cell r="K557">
            <v>6511141</v>
          </cell>
          <cell r="L557" t="str">
            <v>eloasisdelsaber@gmail.com</v>
          </cell>
        </row>
        <row r="558">
          <cell r="A558">
            <v>865</v>
          </cell>
          <cell r="B558">
            <v>865</v>
          </cell>
          <cell r="C558">
            <v>413001030151</v>
          </cell>
          <cell r="D558">
            <v>2</v>
          </cell>
          <cell r="E558" t="str">
            <v>P</v>
          </cell>
          <cell r="F558" t="str">
            <v>A</v>
          </cell>
          <cell r="G558" t="str">
            <v>INSTITUTO NUEVO REINO</v>
          </cell>
          <cell r="H558" t="str">
            <v>ORLANDO MORELOS RODRIGUEZ</v>
          </cell>
          <cell r="I558" t="str">
            <v>SAN ISIDRO</v>
          </cell>
          <cell r="J558" t="str">
            <v>BOSQUE-SAN ISIDRO TRANSVERSAL 54# 22B-13</v>
          </cell>
          <cell r="K558">
            <v>6437558</v>
          </cell>
          <cell r="L558" t="str">
            <v>omrolic69@hotmail.com</v>
          </cell>
        </row>
        <row r="559">
          <cell r="A559">
            <v>866</v>
          </cell>
          <cell r="B559">
            <v>866</v>
          </cell>
          <cell r="C559">
            <v>313001030165</v>
          </cell>
          <cell r="D559">
            <v>2</v>
          </cell>
          <cell r="E559" t="str">
            <v>P</v>
          </cell>
          <cell r="F559" t="str">
            <v>A</v>
          </cell>
          <cell r="G559" t="str">
            <v>CORP. CENT. DE DESARROLLO INTEGRAL ARCO IRIS</v>
          </cell>
        </row>
        <row r="560">
          <cell r="A560">
            <v>867</v>
          </cell>
          <cell r="B560">
            <v>867</v>
          </cell>
          <cell r="C560">
            <v>413001030178</v>
          </cell>
          <cell r="D560">
            <v>2</v>
          </cell>
          <cell r="E560" t="str">
            <v>P</v>
          </cell>
          <cell r="F560" t="str">
            <v>A</v>
          </cell>
          <cell r="G560" t="str">
            <v>CENTRO EDUCATIVO EL MANANTIAL</v>
          </cell>
          <cell r="H560" t="str">
            <v>ROSA GARCIA ARRIETA</v>
          </cell>
          <cell r="I560" t="str">
            <v>EL RECREO</v>
          </cell>
          <cell r="J560" t="str">
            <v xml:space="preserve">DG 31 F 80 B 49 </v>
          </cell>
          <cell r="K560">
            <v>6469021</v>
          </cell>
          <cell r="L560" t="str">
            <v>ELMANANTIALCENTROEDUCATIVO@GMAIL.COM</v>
          </cell>
        </row>
        <row r="561">
          <cell r="A561">
            <v>868</v>
          </cell>
          <cell r="B561">
            <v>868</v>
          </cell>
          <cell r="C561">
            <v>313001030033</v>
          </cell>
          <cell r="D561">
            <v>2</v>
          </cell>
          <cell r="E561" t="str">
            <v>P</v>
          </cell>
          <cell r="F561" t="str">
            <v>A</v>
          </cell>
          <cell r="G561" t="str">
            <v>CORP. INST. INSTITUTO PITALUA</v>
          </cell>
          <cell r="H561" t="str">
            <v>GREGORIA DE ARCO RAMIREZ</v>
          </cell>
          <cell r="I561" t="str">
            <v>SAN FERNANDO</v>
          </cell>
          <cell r="J561" t="str">
            <v>CL 26 A 84 04</v>
          </cell>
          <cell r="K561">
            <v>6465261</v>
          </cell>
          <cell r="L561" t="str">
            <v>piero2323@hotmail.com</v>
          </cell>
        </row>
        <row r="562">
          <cell r="A562">
            <v>869</v>
          </cell>
          <cell r="B562">
            <v>869</v>
          </cell>
          <cell r="C562">
            <v>313001030041</v>
          </cell>
          <cell r="D562">
            <v>2</v>
          </cell>
          <cell r="E562" t="str">
            <v>P</v>
          </cell>
          <cell r="F562" t="str">
            <v>A</v>
          </cell>
          <cell r="G562" t="str">
            <v>GIMN.  CREATIVO NIÑOS SABIOS</v>
          </cell>
          <cell r="H562" t="str">
            <v>MAURICIO OLAVE AGUIRRE</v>
          </cell>
          <cell r="I562" t="str">
            <v>ALAMEDA LA VICTORIA</v>
          </cell>
          <cell r="J562" t="str">
            <v>MZ K LT 32</v>
          </cell>
          <cell r="K562">
            <v>6425190</v>
          </cell>
          <cell r="L562" t="str">
            <v>gimnasiocreativo@hotmail.com</v>
          </cell>
        </row>
        <row r="563">
          <cell r="A563">
            <v>870</v>
          </cell>
          <cell r="B563">
            <v>870</v>
          </cell>
          <cell r="C563">
            <v>313001030076</v>
          </cell>
          <cell r="D563">
            <v>2</v>
          </cell>
          <cell r="E563" t="str">
            <v>P</v>
          </cell>
          <cell r="F563" t="str">
            <v>A</v>
          </cell>
          <cell r="G563" t="str">
            <v>INSTITUTO EDUCATIVO ALAMEDA LA VICTORIA</v>
          </cell>
          <cell r="H563" t="str">
            <v>MILEYDIS PEREIRA HOYOS</v>
          </cell>
          <cell r="I563" t="str">
            <v>ALAMEDA LA VICTORIA</v>
          </cell>
          <cell r="J563" t="str">
            <v>MZ Q LT 7</v>
          </cell>
          <cell r="K563">
            <v>6907245</v>
          </cell>
          <cell r="L563" t="str">
            <v>mileydis_pereira@hotmail.com</v>
          </cell>
        </row>
        <row r="564">
          <cell r="A564">
            <v>871</v>
          </cell>
          <cell r="B564">
            <v>871</v>
          </cell>
          <cell r="C564">
            <v>313001030190</v>
          </cell>
          <cell r="D564">
            <v>2</v>
          </cell>
          <cell r="E564" t="str">
            <v>P</v>
          </cell>
          <cell r="F564" t="str">
            <v>A</v>
          </cell>
          <cell r="G564" t="str">
            <v>I.E OVIDE DECROLY</v>
          </cell>
          <cell r="H564" t="str">
            <v>PATRICIA SALAZAR CABARCAS</v>
          </cell>
          <cell r="I564" t="str">
            <v>EL RECREO</v>
          </cell>
          <cell r="J564" t="str">
            <v>CL 9 80 A 42</v>
          </cell>
          <cell r="K564">
            <v>6816819</v>
          </cell>
          <cell r="L564" t="str">
            <v>insovidedecroly@hotmail.com</v>
          </cell>
        </row>
        <row r="565">
          <cell r="A565">
            <v>872</v>
          </cell>
          <cell r="B565">
            <v>872</v>
          </cell>
          <cell r="C565">
            <v>313001030203</v>
          </cell>
          <cell r="D565">
            <v>2</v>
          </cell>
          <cell r="E565" t="str">
            <v>P</v>
          </cell>
          <cell r="F565" t="str">
            <v>A</v>
          </cell>
          <cell r="G565" t="str">
            <v>INSTITUTO EDUCATIVO PEDRO CALDERON DE LA BARCA</v>
          </cell>
          <cell r="H565" t="str">
            <v xml:space="preserve">OLGA MARIA ZUÑIGA MUÑOZ </v>
          </cell>
          <cell r="I565" t="str">
            <v>REPUBLICA DEL LIBANO</v>
          </cell>
          <cell r="J565" t="str">
            <v>CL CENTRAL B 49 78</v>
          </cell>
          <cell r="K565">
            <v>6767859</v>
          </cell>
          <cell r="L565" t="str">
            <v>inst.educ.pedrocalderondelabarca@hotmail.com</v>
          </cell>
        </row>
        <row r="566">
          <cell r="A566">
            <v>873</v>
          </cell>
          <cell r="B566">
            <v>873</v>
          </cell>
          <cell r="C566">
            <v>113001030212</v>
          </cell>
          <cell r="D566">
            <v>1</v>
          </cell>
          <cell r="E566" t="str">
            <v>P</v>
          </cell>
          <cell r="F566" t="str">
            <v>A</v>
          </cell>
          <cell r="G566" t="str">
            <v>I.E JORGE GARCIA USTA</v>
          </cell>
          <cell r="H566" t="str">
            <v>NÉSTOR RAÚL POLANÍA GONZÁLEZ</v>
          </cell>
          <cell r="I566" t="str">
            <v>BICENTENARIO</v>
          </cell>
          <cell r="J566" t="str">
            <v xml:space="preserve">CIUDAD DE BICENTENARIO, SUPER MANZANA 77 SEGUNDA </v>
          </cell>
          <cell r="K566">
            <v>3229024646</v>
          </cell>
          <cell r="L566" t="str">
            <v>iebsalle@gmail.com</v>
          </cell>
        </row>
        <row r="567">
          <cell r="A567">
            <v>874</v>
          </cell>
          <cell r="B567">
            <v>874</v>
          </cell>
          <cell r="C567">
            <v>313001800017</v>
          </cell>
          <cell r="D567">
            <v>2</v>
          </cell>
          <cell r="E567" t="str">
            <v>P</v>
          </cell>
          <cell r="F567" t="str">
            <v>A</v>
          </cell>
          <cell r="G567" t="str">
            <v>CORP. INST. JOSEPH WILSON SWAN</v>
          </cell>
          <cell r="H567" t="str">
            <v>PENGP PETIONGP DE LA PEÑA PEREZ</v>
          </cell>
          <cell r="I567" t="str">
            <v>TERNERA</v>
          </cell>
          <cell r="J567" t="str">
            <v>San Fernando cL de la Bomba KR 82 22 124</v>
          </cell>
          <cell r="K567">
            <v>6470454</v>
          </cell>
          <cell r="L567" t="str">
            <v>corporacionjosephwilson@hotmail.com</v>
          </cell>
        </row>
        <row r="568">
          <cell r="A568">
            <v>875</v>
          </cell>
          <cell r="B568">
            <v>875</v>
          </cell>
          <cell r="C568">
            <v>313001800009</v>
          </cell>
          <cell r="D568">
            <v>2</v>
          </cell>
          <cell r="E568" t="str">
            <v>P</v>
          </cell>
          <cell r="F568" t="str">
            <v>A</v>
          </cell>
          <cell r="G568" t="str">
            <v>CORP. EDUC. INSTITUTO SAN JUAN EUDES</v>
          </cell>
          <cell r="H568" t="str">
            <v>MARIA CHIQUILLO MATOS</v>
          </cell>
          <cell r="I568" t="str">
            <v>VILLA ROSITA</v>
          </cell>
          <cell r="J568" t="str">
            <v>MZ E LT 6</v>
          </cell>
          <cell r="K568">
            <v>6524730</v>
          </cell>
          <cell r="L568" t="str">
            <v>miprimeraprofesora@hotmail.com</v>
          </cell>
        </row>
        <row r="569">
          <cell r="A569">
            <v>876</v>
          </cell>
          <cell r="B569">
            <v>876</v>
          </cell>
          <cell r="C569">
            <v>313001800041</v>
          </cell>
          <cell r="D569">
            <v>2</v>
          </cell>
          <cell r="E569" t="str">
            <v>P</v>
          </cell>
          <cell r="F569" t="str">
            <v>A</v>
          </cell>
          <cell r="G569" t="str">
            <v>JARDIN INF. PANIKER</v>
          </cell>
          <cell r="H569" t="str">
            <v xml:space="preserve">MERY DEL PILAR PAUTT PACHECO </v>
          </cell>
          <cell r="I569" t="str">
            <v>LOS ALMENDROS</v>
          </cell>
          <cell r="J569" t="str">
            <v>MZ E LT 30</v>
          </cell>
          <cell r="K569" t="str">
            <v>6769095-3008035947</v>
          </cell>
          <cell r="L569" t="str">
            <v>jardinpaniker@hotmail.com</v>
          </cell>
        </row>
        <row r="570">
          <cell r="A570">
            <v>877</v>
          </cell>
          <cell r="B570">
            <v>877</v>
          </cell>
          <cell r="C570">
            <v>313001800025</v>
          </cell>
          <cell r="D570">
            <v>2</v>
          </cell>
          <cell r="E570" t="str">
            <v>P</v>
          </cell>
          <cell r="F570" t="str">
            <v>A</v>
          </cell>
          <cell r="G570" t="str">
            <v>INST. EDUC. MANOS QUE LEVANTAN</v>
          </cell>
          <cell r="H570" t="str">
            <v xml:space="preserve">LUZ MILA SALGADO PEREZ </v>
          </cell>
          <cell r="I570" t="str">
            <v>LA CAMPIÑA</v>
          </cell>
          <cell r="J570" t="str">
            <v>TV 48 N. 23-13</v>
          </cell>
          <cell r="K570">
            <v>6776103</v>
          </cell>
          <cell r="L570" t="str">
            <v>bendecida66@hotmail.com</v>
          </cell>
        </row>
        <row r="571">
          <cell r="A571">
            <v>878</v>
          </cell>
          <cell r="B571">
            <v>878</v>
          </cell>
          <cell r="C571">
            <v>313001800033</v>
          </cell>
          <cell r="D571">
            <v>2</v>
          </cell>
          <cell r="E571" t="str">
            <v>P</v>
          </cell>
          <cell r="F571" t="str">
            <v>A</v>
          </cell>
          <cell r="G571" t="str">
            <v>CENT. EDUC DESCUBRIENDO TALENTO</v>
          </cell>
          <cell r="H571" t="str">
            <v xml:space="preserve">HERNANDO GUARDO LEYVA </v>
          </cell>
          <cell r="I571" t="str">
            <v>POZON</v>
          </cell>
          <cell r="J571" t="str">
            <v>CRA 84 N64 -29 MZ 100 LT 4</v>
          </cell>
          <cell r="K571">
            <v>3152092263</v>
          </cell>
          <cell r="L571" t="str">
            <v>cdtaaleida@outlook.es</v>
          </cell>
        </row>
        <row r="572">
          <cell r="A572">
            <v>879</v>
          </cell>
          <cell r="B572">
            <v>879</v>
          </cell>
          <cell r="C572">
            <v>313001800050</v>
          </cell>
          <cell r="D572">
            <v>2</v>
          </cell>
          <cell r="E572" t="str">
            <v>P</v>
          </cell>
          <cell r="F572" t="str">
            <v>A</v>
          </cell>
          <cell r="G572" t="str">
            <v>ESC. LA ALEGRIA DE APRENDER JUGANDO</v>
          </cell>
          <cell r="H572" t="str">
            <v>TERESA GULFO MANJARREZ</v>
          </cell>
          <cell r="I572" t="str">
            <v>EL CAMPESTRE</v>
          </cell>
          <cell r="J572" t="str">
            <v>MZ 17 LT 20 et 1</v>
          </cell>
          <cell r="K572">
            <v>6671212</v>
          </cell>
          <cell r="L572" t="str">
            <v>alegriadeaprenderjugando@gmail.com</v>
          </cell>
        </row>
        <row r="573">
          <cell r="A573">
            <v>880</v>
          </cell>
          <cell r="B573">
            <v>880</v>
          </cell>
          <cell r="C573">
            <v>313001030050</v>
          </cell>
          <cell r="D573">
            <v>2</v>
          </cell>
          <cell r="E573" t="str">
            <v>P</v>
          </cell>
          <cell r="F573" t="str">
            <v>A</v>
          </cell>
          <cell r="G573" t="str">
            <v>I.E HUMANISTICA FRANCESCO PETRARCA</v>
          </cell>
          <cell r="H573" t="str">
            <v>ANDERSON SALCEDO VALLE</v>
          </cell>
          <cell r="I573" t="str">
            <v>EL SOCORRO</v>
          </cell>
          <cell r="J573" t="str">
            <v>EL SOCORRO MZ 78 LT 6 PL 600</v>
          </cell>
          <cell r="K573">
            <v>3105607460</v>
          </cell>
          <cell r="L573" t="str">
            <v>maxtil1989@hotmail.com</v>
          </cell>
        </row>
        <row r="574">
          <cell r="A574">
            <v>881</v>
          </cell>
          <cell r="B574">
            <v>881</v>
          </cell>
          <cell r="C574">
            <v>313001800068</v>
          </cell>
          <cell r="D574">
            <v>2</v>
          </cell>
          <cell r="E574" t="str">
            <v>P</v>
          </cell>
          <cell r="F574" t="str">
            <v>A</v>
          </cell>
          <cell r="G574" t="str">
            <v>I.E COLEGIO CRISTIANO BERAKAH</v>
          </cell>
          <cell r="H574" t="str">
            <v>LILIA DEL CARMEN AVILA PEREIRA</v>
          </cell>
          <cell r="I574" t="str">
            <v>URB SIMON BOLIVAR</v>
          </cell>
          <cell r="J574" t="str">
            <v>MZ 20 LT 11</v>
          </cell>
          <cell r="K574">
            <v>6533112</v>
          </cell>
          <cell r="L574" t="str">
            <v>ieberakah@gmail.com</v>
          </cell>
        </row>
        <row r="575">
          <cell r="A575">
            <v>882</v>
          </cell>
          <cell r="B575">
            <v>882</v>
          </cell>
          <cell r="C575">
            <v>313001800092</v>
          </cell>
          <cell r="D575">
            <v>2</v>
          </cell>
          <cell r="E575" t="str">
            <v>P</v>
          </cell>
          <cell r="F575" t="str">
            <v>A</v>
          </cell>
          <cell r="G575" t="str">
            <v>COL. BEN AVID</v>
          </cell>
          <cell r="H575" t="str">
            <v>JORGE L. BERRIO BABILONIA</v>
          </cell>
          <cell r="I575" t="str">
            <v>Armenia</v>
          </cell>
          <cell r="J575" t="str">
            <v>KR 44 30 68</v>
          </cell>
          <cell r="K575">
            <v>3002145147</v>
          </cell>
          <cell r="L575" t="str">
            <v>libertad12@hotmail.es</v>
          </cell>
        </row>
        <row r="576">
          <cell r="A576">
            <v>883</v>
          </cell>
          <cell r="B576">
            <v>883</v>
          </cell>
          <cell r="C576">
            <v>313001800084</v>
          </cell>
          <cell r="D576">
            <v>2</v>
          </cell>
          <cell r="E576" t="str">
            <v>P</v>
          </cell>
          <cell r="F576" t="str">
            <v>A</v>
          </cell>
          <cell r="G576" t="str">
            <v>COL. GIMNASIO MUNDO DE COLORES</v>
          </cell>
          <cell r="H576" t="str">
            <v>MIRALYS TORRES QUINTERO</v>
          </cell>
          <cell r="I576" t="str">
            <v>LA CENTRAL</v>
          </cell>
          <cell r="J576" t="str">
            <v>KR 62 22 44</v>
          </cell>
          <cell r="K576">
            <v>6678874</v>
          </cell>
          <cell r="L576" t="str">
            <v>cgmundodecolores@gmail.com</v>
          </cell>
        </row>
        <row r="577">
          <cell r="A577">
            <v>884</v>
          </cell>
          <cell r="B577">
            <v>884</v>
          </cell>
          <cell r="C577">
            <v>313001800076</v>
          </cell>
          <cell r="D577">
            <v>2</v>
          </cell>
          <cell r="E577" t="str">
            <v>P</v>
          </cell>
          <cell r="F577" t="str">
            <v>B</v>
          </cell>
          <cell r="G577" t="str">
            <v>COL. PABLO HOFF</v>
          </cell>
          <cell r="H577" t="str">
            <v>ROSARIO MOJICA SALINAS</v>
          </cell>
          <cell r="I577" t="str">
            <v>MANGA</v>
          </cell>
          <cell r="J577" t="str">
            <v>MANGA CALLEJÓN DE LOS BESOS AK 18 24 75</v>
          </cell>
          <cell r="K577">
            <v>6432827</v>
          </cell>
          <cell r="L577" t="str">
            <v>colegiopablohoff@gmail.com</v>
          </cell>
        </row>
        <row r="578">
          <cell r="A578">
            <v>885</v>
          </cell>
          <cell r="B578">
            <v>885</v>
          </cell>
          <cell r="C578">
            <v>313001800106</v>
          </cell>
          <cell r="D578">
            <v>2</v>
          </cell>
          <cell r="E578" t="str">
            <v>P</v>
          </cell>
          <cell r="F578" t="str">
            <v>A</v>
          </cell>
          <cell r="G578" t="str">
            <v>GIMN.  REAL DE LA SABIDURIA</v>
          </cell>
          <cell r="H578" t="str">
            <v>ROSA MARIA DEL TORO DE MARIMON</v>
          </cell>
          <cell r="I578" t="str">
            <v>TORICES</v>
          </cell>
          <cell r="J578" t="str">
            <v>KR 14 49 58</v>
          </cell>
          <cell r="K578">
            <v>6581138</v>
          </cell>
          <cell r="L578" t="str">
            <v>gimredelsa@hotmail.com</v>
          </cell>
        </row>
        <row r="579">
          <cell r="A579">
            <v>887</v>
          </cell>
          <cell r="B579">
            <v>887</v>
          </cell>
          <cell r="C579">
            <v>113001800123</v>
          </cell>
          <cell r="D579">
            <v>1</v>
          </cell>
          <cell r="E579" t="str">
            <v>P</v>
          </cell>
          <cell r="F579" t="str">
            <v>A</v>
          </cell>
          <cell r="G579" t="str">
            <v>I.E GABRIEL GARCIA MARQUEZ</v>
          </cell>
          <cell r="H579" t="str">
            <v>EVELIO DE JESUS TRESPALACIOS OROZCO</v>
          </cell>
          <cell r="I579" t="str">
            <v>BICENTENARIO</v>
          </cell>
          <cell r="J579" t="str">
            <v>IND CIUDAD BICENTENARIO LOTE EQ 95</v>
          </cell>
          <cell r="K579">
            <v>3188833020</v>
          </cell>
          <cell r="L579" t="str">
            <v>eveliotrespalaciosgabo@gmail.com</v>
          </cell>
        </row>
        <row r="580">
          <cell r="A580">
            <v>888</v>
          </cell>
          <cell r="B580">
            <v>888</v>
          </cell>
          <cell r="C580">
            <v>313001800165</v>
          </cell>
          <cell r="D580">
            <v>2</v>
          </cell>
          <cell r="E580" t="str">
            <v>P</v>
          </cell>
          <cell r="F580" t="str">
            <v>A</v>
          </cell>
          <cell r="G580" t="str">
            <v>COLEGIO INTEGRAL JHON DEWEY</v>
          </cell>
          <cell r="H580" t="str">
            <v>yirha porras burgos</v>
          </cell>
          <cell r="I580" t="str">
            <v>SOCORRO</v>
          </cell>
          <cell r="J580" t="str">
            <v>PLAN 332 A MZ 50 LT 12</v>
          </cell>
          <cell r="K580">
            <v>6719867</v>
          </cell>
          <cell r="L580" t="str">
            <v>misprimerospasoscartagena@gmail.com</v>
          </cell>
        </row>
        <row r="581">
          <cell r="A581">
            <v>889</v>
          </cell>
          <cell r="B581">
            <v>889</v>
          </cell>
          <cell r="C581">
            <v>313001800157</v>
          </cell>
          <cell r="D581">
            <v>2</v>
          </cell>
          <cell r="E581" t="str">
            <v>P</v>
          </cell>
          <cell r="F581" t="str">
            <v>A</v>
          </cell>
          <cell r="G581" t="str">
            <v>C.E ANDALUCIA</v>
          </cell>
          <cell r="H581" t="str">
            <v>MARIA LUZ BARANDICA DONADO</v>
          </cell>
          <cell r="I581" t="str">
            <v>BARRIO ANDALUCIA</v>
          </cell>
          <cell r="J581" t="str">
            <v>KR 46 29 22</v>
          </cell>
          <cell r="K581">
            <v>6629094</v>
          </cell>
          <cell r="L581" t="str">
            <v>centroeducativoandalucia@hotmail.com</v>
          </cell>
        </row>
        <row r="582">
          <cell r="A582">
            <v>890</v>
          </cell>
          <cell r="B582">
            <v>890</v>
          </cell>
          <cell r="C582">
            <v>313001800114</v>
          </cell>
          <cell r="D582">
            <v>2</v>
          </cell>
          <cell r="E582" t="str">
            <v>P</v>
          </cell>
          <cell r="F582" t="str">
            <v>A</v>
          </cell>
          <cell r="G582" t="str">
            <v>CORP. EDUC. GIMNASIO CANADIENSE DE CARTAGENA</v>
          </cell>
          <cell r="H582" t="str">
            <v>MARIA JOSE RACERO BURGOS</v>
          </cell>
          <cell r="I582" t="str">
            <v>CRESPO</v>
          </cell>
          <cell r="J582" t="str">
            <v>CALLE 69 #4-71</v>
          </cell>
          <cell r="K582">
            <v>6415493</v>
          </cell>
          <cell r="L582" t="str">
            <v>gimnasiocanadiensedecartagena@hotmail.com</v>
          </cell>
        </row>
        <row r="583">
          <cell r="A583">
            <v>891</v>
          </cell>
          <cell r="B583">
            <v>891</v>
          </cell>
          <cell r="C583">
            <v>313001800220</v>
          </cell>
          <cell r="D583">
            <v>2</v>
          </cell>
          <cell r="E583" t="str">
            <v>P</v>
          </cell>
          <cell r="F583" t="str">
            <v>A</v>
          </cell>
          <cell r="G583" t="str">
            <v>INST. EDUC. HERMANOS EN CRISTO</v>
          </cell>
          <cell r="H583" t="str">
            <v>OSLENNY CABEZA MORALES</v>
          </cell>
          <cell r="I583" t="str">
            <v xml:space="preserve">PIE DE LA POPA </v>
          </cell>
          <cell r="J583" t="str">
            <v>PIE DE LA POPA  I29 D 22 97</v>
          </cell>
          <cell r="K583">
            <v>6708298</v>
          </cell>
          <cell r="L583" t="str">
            <v>inshermanosencristo@gmail.com</v>
          </cell>
        </row>
        <row r="584">
          <cell r="A584">
            <v>892</v>
          </cell>
          <cell r="B584">
            <v>892</v>
          </cell>
          <cell r="C584">
            <v>113001800263</v>
          </cell>
          <cell r="D584">
            <v>1</v>
          </cell>
          <cell r="E584" t="str">
            <v>P</v>
          </cell>
          <cell r="F584" t="str">
            <v>A</v>
          </cell>
          <cell r="G584" t="str">
            <v>I.E EL SALVADOR</v>
          </cell>
          <cell r="H584" t="str">
            <v>YARIS HERNANDEZ CANTILLO</v>
          </cell>
          <cell r="I584" t="str">
            <v>NELSON MANDELA</v>
          </cell>
          <cell r="J584" t="str">
            <v>SC LOS OLIVOS, CL LAS BRISAS MZ J LT 12</v>
          </cell>
          <cell r="K584">
            <v>3005477524</v>
          </cell>
          <cell r="L584" t="str">
            <v>rectoria@ieelsalvador.org</v>
          </cell>
        </row>
        <row r="585">
          <cell r="A585">
            <v>893</v>
          </cell>
          <cell r="B585">
            <v>892</v>
          </cell>
          <cell r="C585">
            <v>113001800310</v>
          </cell>
          <cell r="D585">
            <v>1</v>
          </cell>
          <cell r="E585" t="str">
            <v>S</v>
          </cell>
          <cell r="F585" t="str">
            <v>A</v>
          </cell>
          <cell r="G585" t="str">
            <v xml:space="preserve">    SEDE EL POZON</v>
          </cell>
          <cell r="H585" t="str">
            <v>YARIS HERNANDEZ CANTILLO</v>
          </cell>
          <cell r="I585" t="str">
            <v>EL POZON</v>
          </cell>
          <cell r="J585" t="str">
            <v>SECTOR VILLA LUNA CARRERA 79 CALLE 52C MANZANA 478  BARRIO POZON</v>
          </cell>
        </row>
        <row r="586">
          <cell r="A586">
            <v>894</v>
          </cell>
          <cell r="B586">
            <v>892</v>
          </cell>
          <cell r="C586">
            <v>113001800336</v>
          </cell>
          <cell r="D586">
            <v>1</v>
          </cell>
          <cell r="E586" t="str">
            <v>S</v>
          </cell>
          <cell r="F586" t="str">
            <v>A</v>
          </cell>
          <cell r="G586" t="str">
            <v xml:space="preserve">    SEDE LA PRIMAVERA</v>
          </cell>
          <cell r="H586" t="str">
            <v>YARIS HERNANDEZ CANTILLO</v>
          </cell>
          <cell r="I586" t="str">
            <v>SAN JOSE DE LOS CAMPANOS</v>
          </cell>
          <cell r="J586" t="str">
            <v>SECTOR LA PRIMAVERA MANZANA C1 LOTE 62 BARRIO NELSON MANDELA</v>
          </cell>
        </row>
        <row r="587">
          <cell r="A587">
            <v>895</v>
          </cell>
          <cell r="B587">
            <v>892</v>
          </cell>
          <cell r="C587">
            <v>113001800328</v>
          </cell>
          <cell r="D587">
            <v>1</v>
          </cell>
          <cell r="E587" t="str">
            <v>S</v>
          </cell>
          <cell r="F587" t="str">
            <v>A</v>
          </cell>
          <cell r="G587" t="str">
            <v xml:space="preserve">    SEDE SAN JOSE</v>
          </cell>
          <cell r="H587" t="str">
            <v>YARIS HERNANDEZ CANTILLO</v>
          </cell>
          <cell r="I587" t="str">
            <v>EL POZON</v>
          </cell>
          <cell r="J587" t="str">
            <v xml:space="preserve">KR 101 39 A 210 BARRIO SAN JOSE DE LOS CAMPANOS </v>
          </cell>
        </row>
        <row r="588">
          <cell r="A588">
            <v>896</v>
          </cell>
          <cell r="B588">
            <v>892</v>
          </cell>
          <cell r="C588">
            <v>113001800280</v>
          </cell>
          <cell r="D588">
            <v>1</v>
          </cell>
          <cell r="E588" t="str">
            <v>S</v>
          </cell>
          <cell r="F588" t="str">
            <v>A</v>
          </cell>
          <cell r="G588" t="str">
            <v xml:space="preserve">    SEDE HENEQUEN</v>
          </cell>
          <cell r="H588" t="str">
            <v>YARIS HERNANDEZ CANTILLO</v>
          </cell>
          <cell r="I588" t="str">
            <v>HENEQUEN</v>
          </cell>
          <cell r="J588" t="str">
            <v xml:space="preserve">CALLE DEL COLEGIO MANZANA F LOTE 9 BARRIO HENEQUEN </v>
          </cell>
        </row>
        <row r="589">
          <cell r="A589">
            <v>897</v>
          </cell>
          <cell r="B589">
            <v>892</v>
          </cell>
          <cell r="C589">
            <v>113001800344</v>
          </cell>
          <cell r="D589">
            <v>1</v>
          </cell>
          <cell r="E589" t="str">
            <v>S</v>
          </cell>
          <cell r="F589" t="str">
            <v>A</v>
          </cell>
          <cell r="G589" t="str">
            <v xml:space="preserve">    SEDE LAS COLINAS</v>
          </cell>
          <cell r="H589" t="str">
            <v>YARIS HERNANDEZ CANTILLO</v>
          </cell>
          <cell r="I589" t="str">
            <v>EL POZON</v>
          </cell>
          <cell r="J589" t="str">
            <v xml:space="preserve">SECTOR VILLA LUNA CARRERA 79 CALLE 52C MANZANA 478 BARRIO POZON </v>
          </cell>
        </row>
        <row r="590">
          <cell r="A590">
            <v>898</v>
          </cell>
          <cell r="B590">
            <v>892</v>
          </cell>
          <cell r="C590">
            <v>113001800298</v>
          </cell>
          <cell r="D590">
            <v>1</v>
          </cell>
          <cell r="E590" t="str">
            <v>S</v>
          </cell>
          <cell r="F590" t="str">
            <v>A</v>
          </cell>
          <cell r="G590" t="str">
            <v xml:space="preserve">    SEDE 20 DE ENERO</v>
          </cell>
          <cell r="H590" t="str">
            <v>YARIS HERNANDEZ CANTILLO</v>
          </cell>
          <cell r="I590" t="str">
            <v>HENEQUEN</v>
          </cell>
          <cell r="J590" t="str">
            <v xml:space="preserve">SECTOR 20 DE ENERO MANZANA J LOTE 22 BARRIO HENEQUEN </v>
          </cell>
        </row>
        <row r="591">
          <cell r="A591">
            <v>899</v>
          </cell>
          <cell r="B591">
            <v>892</v>
          </cell>
          <cell r="C591">
            <v>113001800352</v>
          </cell>
          <cell r="D591">
            <v>1</v>
          </cell>
          <cell r="E591" t="str">
            <v>S</v>
          </cell>
          <cell r="F591" t="str">
            <v>A</v>
          </cell>
          <cell r="G591" t="str">
            <v xml:space="preserve">    SEDE SAN NICOLAS</v>
          </cell>
          <cell r="H591" t="str">
            <v>YARIS HERNANDEZ CANTILLO</v>
          </cell>
          <cell r="I591" t="str">
            <v>EL POZON</v>
          </cell>
          <cell r="J591" t="str">
            <v xml:space="preserve">SECTOR SAN NICOLAS MANZANA 141 LOTE 4 CARRERA 85 A 73 87 BARRIO POZON </v>
          </cell>
        </row>
        <row r="592">
          <cell r="A592">
            <v>900</v>
          </cell>
          <cell r="B592">
            <v>892</v>
          </cell>
          <cell r="C592">
            <v>113001800361</v>
          </cell>
          <cell r="D592">
            <v>1</v>
          </cell>
          <cell r="E592" t="str">
            <v>S</v>
          </cell>
          <cell r="F592" t="str">
            <v>S</v>
          </cell>
          <cell r="G592" t="str">
            <v xml:space="preserve">    SEDE NAVAS MEISEL</v>
          </cell>
          <cell r="H592" t="str">
            <v>YARIS HERNANDEZ CANTILLO</v>
          </cell>
          <cell r="I592" t="str">
            <v>NAVAS MEISEL</v>
          </cell>
          <cell r="J592" t="str">
            <v xml:space="preserve">MANZANA E LOTE 2 Y3 CARRERA 65 BARRIO NAVAS MEISEL </v>
          </cell>
        </row>
        <row r="593">
          <cell r="A593">
            <v>901</v>
          </cell>
          <cell r="B593">
            <v>892</v>
          </cell>
          <cell r="C593">
            <v>113001800301</v>
          </cell>
          <cell r="D593">
            <v>1</v>
          </cell>
          <cell r="E593" t="str">
            <v>S</v>
          </cell>
          <cell r="F593" t="str">
            <v>S</v>
          </cell>
          <cell r="G593" t="str">
            <v xml:space="preserve">    SEDE LOS ROBLES</v>
          </cell>
          <cell r="H593" t="str">
            <v>YARIS HERNANDEZ CANTILLO</v>
          </cell>
          <cell r="I593" t="str">
            <v>NELSON MANDELA</v>
          </cell>
          <cell r="J593" t="str">
            <v>SECTOR LOS ROBLES MANZANA D LOTE1 BRR NELSON MANDELA</v>
          </cell>
        </row>
        <row r="594">
          <cell r="A594">
            <v>902</v>
          </cell>
          <cell r="B594">
            <v>902</v>
          </cell>
          <cell r="C594">
            <v>313001013252</v>
          </cell>
          <cell r="D594">
            <v>2</v>
          </cell>
          <cell r="E594" t="str">
            <v>P</v>
          </cell>
          <cell r="F594" t="str">
            <v>A</v>
          </cell>
          <cell r="G594" t="str">
            <v>CENT. INTEGRAL MARIA AUXILIADORA</v>
          </cell>
          <cell r="H594" t="str">
            <v>KATIANNI ORTEGON</v>
          </cell>
          <cell r="I594" t="str">
            <v>ESCALLON VILLA</v>
          </cell>
          <cell r="J594" t="str">
            <v xml:space="preserve"> Cr52 30 H-12 </v>
          </cell>
          <cell r="K594">
            <v>6698119</v>
          </cell>
          <cell r="L594" t="str">
            <v>kceima76@hotmail.com</v>
          </cell>
        </row>
        <row r="595">
          <cell r="A595">
            <v>903</v>
          </cell>
          <cell r="B595">
            <v>903</v>
          </cell>
          <cell r="C595">
            <v>313001800131</v>
          </cell>
          <cell r="D595">
            <v>2</v>
          </cell>
          <cell r="E595" t="str">
            <v>P</v>
          </cell>
          <cell r="F595" t="str">
            <v>A</v>
          </cell>
          <cell r="G595" t="str">
            <v>I.E VIRTUAL TRANSFORMEMOS</v>
          </cell>
          <cell r="H595" t="str">
            <v>MARIA AURORA CARRILLO</v>
          </cell>
          <cell r="I595" t="str">
            <v>PIE DE LA POPA</v>
          </cell>
          <cell r="J595" t="str">
            <v>PIE DE LA POPA CL 29 28 83</v>
          </cell>
          <cell r="K595">
            <v>3126302415</v>
          </cell>
        </row>
        <row r="596">
          <cell r="A596">
            <v>904</v>
          </cell>
          <cell r="B596">
            <v>904</v>
          </cell>
          <cell r="C596">
            <v>313001800203</v>
          </cell>
          <cell r="D596">
            <v>2</v>
          </cell>
          <cell r="E596" t="str">
            <v>P</v>
          </cell>
          <cell r="F596" t="str">
            <v>A</v>
          </cell>
          <cell r="G596" t="str">
            <v>CORP. ESC. TALLER DIVERTIARTE FOLCKORE</v>
          </cell>
          <cell r="H596" t="str">
            <v>BLANCA VIVIANA GIL CANTOR</v>
          </cell>
          <cell r="I596" t="str">
            <v>CRESPO</v>
          </cell>
          <cell r="J596" t="str">
            <v>CL 72 10 37 BRR NAVAL DE CRESPO</v>
          </cell>
          <cell r="K596">
            <v>6453626</v>
          </cell>
          <cell r="L596" t="str">
            <v>escuelatallerdivertiarte@hotmail.com</v>
          </cell>
        </row>
        <row r="597">
          <cell r="A597">
            <v>905</v>
          </cell>
          <cell r="B597">
            <v>905</v>
          </cell>
          <cell r="C597">
            <v>313001800149</v>
          </cell>
          <cell r="D597">
            <v>2</v>
          </cell>
          <cell r="E597" t="str">
            <v>P</v>
          </cell>
          <cell r="F597" t="str">
            <v>A</v>
          </cell>
          <cell r="G597" t="str">
            <v>INSTITUTO CARL ROS</v>
          </cell>
          <cell r="H597" t="str">
            <v>JULIO FABIAN ACOSTA CAICEDO</v>
          </cell>
          <cell r="I597" t="str">
            <v>BARRIO ESPAÑA</v>
          </cell>
          <cell r="J597" t="str">
            <v>Crr 44D No 30A-37</v>
          </cell>
          <cell r="K597">
            <v>6629471</v>
          </cell>
        </row>
        <row r="598">
          <cell r="A598">
            <v>906</v>
          </cell>
          <cell r="B598">
            <v>906</v>
          </cell>
          <cell r="C598">
            <v>313001800190</v>
          </cell>
          <cell r="D598">
            <v>2</v>
          </cell>
          <cell r="E598" t="str">
            <v>P</v>
          </cell>
          <cell r="F598" t="str">
            <v>A</v>
          </cell>
          <cell r="G598" t="str">
            <v>GIMN.  FRANCESCO TONUCCI</v>
          </cell>
          <cell r="H598" t="str">
            <v>PIEDAD CAMARGO MERCHAN</v>
          </cell>
          <cell r="I598" t="str">
            <v>5 DE NOVIEMBRE</v>
          </cell>
          <cell r="J598" t="str">
            <v>URB 5 DE NOVIEMBRE  CLL 30 KR # 58 - 72</v>
          </cell>
          <cell r="K598">
            <v>6714687</v>
          </cell>
          <cell r="L598" t="str">
            <v>coordinadora@gimnasiofrancescotonucci.com</v>
          </cell>
        </row>
        <row r="599">
          <cell r="A599">
            <v>907</v>
          </cell>
          <cell r="B599">
            <v>907</v>
          </cell>
          <cell r="C599">
            <v>113001800395</v>
          </cell>
          <cell r="D599">
            <v>1</v>
          </cell>
          <cell r="E599" t="str">
            <v>P</v>
          </cell>
          <cell r="F599" t="str">
            <v>A</v>
          </cell>
          <cell r="G599" t="str">
            <v>I.E JUAN BAUTISTA SCALABRINI</v>
          </cell>
          <cell r="H599" t="str">
            <v>LUIS ACEVEDO BARRIOS</v>
          </cell>
          <cell r="I599" t="str">
            <v>VILLA HERMOSA</v>
          </cell>
          <cell r="J599" t="str">
            <v xml:space="preserve">VILLA HERMOSA SC CENTRAL </v>
          </cell>
          <cell r="K599">
            <v>3046743707</v>
          </cell>
          <cell r="L599" t="str">
            <v>scalabrini2018@gmail.com</v>
          </cell>
        </row>
        <row r="600">
          <cell r="A600">
            <v>910</v>
          </cell>
          <cell r="B600">
            <v>907</v>
          </cell>
          <cell r="C600">
            <v>113001800417</v>
          </cell>
          <cell r="D600">
            <v>1</v>
          </cell>
          <cell r="E600" t="str">
            <v>S</v>
          </cell>
          <cell r="F600" t="str">
            <v>A</v>
          </cell>
          <cell r="G600" t="str">
            <v xml:space="preserve">   SEDE FRANCISCO DE PAULA</v>
          </cell>
          <cell r="H600" t="str">
            <v>ZENITH TORRES SIMANCAS</v>
          </cell>
          <cell r="I600" t="str">
            <v>NELSON MANDELA</v>
          </cell>
          <cell r="J600" t="str">
            <v>NELSON MANDELA  SECTOR FRANCISCO DE PAULA II</v>
          </cell>
        </row>
        <row r="601">
          <cell r="A601">
            <v>908</v>
          </cell>
          <cell r="B601">
            <v>908</v>
          </cell>
          <cell r="C601">
            <v>313001800254</v>
          </cell>
          <cell r="D601">
            <v>2</v>
          </cell>
          <cell r="E601" t="str">
            <v>P</v>
          </cell>
          <cell r="F601" t="str">
            <v>A</v>
          </cell>
          <cell r="G601" t="str">
            <v>INSTITUTO EDUC. HUELLITAS INTERNATIONAL SCHOOL</v>
          </cell>
          <cell r="H601" t="str">
            <v>ANA ALVARADO CEBALLOS</v>
          </cell>
          <cell r="I601" t="str">
            <v>LOS CARACOLES</v>
          </cell>
          <cell r="J601" t="str">
            <v>MZ 15 LT 02 ET 2</v>
          </cell>
          <cell r="K601">
            <v>6905138</v>
          </cell>
          <cell r="L601" t="str">
            <v>huellitasinternationalschool@gmail.com</v>
          </cell>
        </row>
        <row r="602">
          <cell r="A602">
            <v>909</v>
          </cell>
          <cell r="B602">
            <v>909</v>
          </cell>
          <cell r="C602">
            <v>313001013686</v>
          </cell>
          <cell r="D602">
            <v>2</v>
          </cell>
          <cell r="E602" t="str">
            <v>P</v>
          </cell>
          <cell r="F602" t="str">
            <v>A</v>
          </cell>
          <cell r="G602" t="str">
            <v>CORP. CENT. EDUC AMERICA UNIDA</v>
          </cell>
          <cell r="H602" t="str">
            <v>ELIDA MARIA MAY MATOS</v>
          </cell>
          <cell r="I602" t="str">
            <v>BOSQUECITO</v>
          </cell>
          <cell r="J602" t="str">
            <v xml:space="preserve"> BOSQUECITO TR 52  23C-285</v>
          </cell>
          <cell r="K602">
            <v>3116514662</v>
          </cell>
          <cell r="L602" t="str">
            <v>americaunida@hotmail.es</v>
          </cell>
        </row>
        <row r="603">
          <cell r="A603">
            <v>911</v>
          </cell>
          <cell r="B603">
            <v>911</v>
          </cell>
          <cell r="C603">
            <v>313001800238</v>
          </cell>
          <cell r="D603">
            <v>2</v>
          </cell>
          <cell r="E603" t="str">
            <v>P</v>
          </cell>
          <cell r="F603" t="str">
            <v>A</v>
          </cell>
          <cell r="G603" t="str">
            <v>COLEGIO TERRA NOVA</v>
          </cell>
          <cell r="H603" t="str">
            <v>MIRZA DEL CARMEN LIAN JULIO</v>
          </cell>
          <cell r="I603" t="str">
            <v>LA CONCEPCION</v>
          </cell>
          <cell r="J603" t="str">
            <v>Cl 3 A 1 48</v>
          </cell>
          <cell r="K603">
            <v>6414006</v>
          </cell>
          <cell r="L603" t="str">
            <v>cdhterranova@gmail.com</v>
          </cell>
        </row>
        <row r="604">
          <cell r="A604">
            <v>912</v>
          </cell>
          <cell r="B604">
            <v>912</v>
          </cell>
          <cell r="C604">
            <v>413001800402</v>
          </cell>
          <cell r="D604">
            <v>2</v>
          </cell>
          <cell r="E604" t="str">
            <v>P</v>
          </cell>
          <cell r="F604" t="str">
            <v>A</v>
          </cell>
          <cell r="G604" t="str">
            <v>CENTRO EDUCATIVO PESCADOR DE LETRAS</v>
          </cell>
          <cell r="H604" t="str">
            <v>ALEXANDRA SPICKER GONZALEZ</v>
          </cell>
          <cell r="I604" t="str">
            <v>BOQUILLA</v>
          </cell>
          <cell r="J604" t="str">
            <v>KRA 2 102 02</v>
          </cell>
          <cell r="K604">
            <v>3176579913</v>
          </cell>
          <cell r="L604" t="str">
            <v>gerente@fundacionpescadordeletras.com</v>
          </cell>
        </row>
        <row r="605">
          <cell r="A605">
            <v>913</v>
          </cell>
          <cell r="B605">
            <v>913</v>
          </cell>
          <cell r="C605">
            <v>313001800378</v>
          </cell>
          <cell r="D605">
            <v>2</v>
          </cell>
          <cell r="E605" t="str">
            <v>P</v>
          </cell>
          <cell r="F605" t="str">
            <v>A</v>
          </cell>
          <cell r="G605" t="str">
            <v>GIMNASIO AMERICANO SUMMERHILL</v>
          </cell>
          <cell r="H605" t="str">
            <v>GORTRUDE MCLEAN CARDILES</v>
          </cell>
          <cell r="I605" t="str">
            <v>LA CONCEPCION</v>
          </cell>
          <cell r="J605" t="str">
            <v>DG 32 71 33</v>
          </cell>
          <cell r="K605">
            <v>6467386</v>
          </cell>
          <cell r="L605" t="str">
            <v>gimnasiosummerhill2016@hotmail.com</v>
          </cell>
        </row>
        <row r="606">
          <cell r="A606">
            <v>914</v>
          </cell>
          <cell r="B606">
            <v>914</v>
          </cell>
          <cell r="C606">
            <v>413001800381</v>
          </cell>
          <cell r="D606">
            <v>2</v>
          </cell>
          <cell r="E606" t="str">
            <v>P</v>
          </cell>
          <cell r="F606" t="str">
            <v>A</v>
          </cell>
          <cell r="G606" t="str">
            <v>FUNDACION DE HABILITACION ARTISTICA POMPEYA</v>
          </cell>
          <cell r="H606" t="str">
            <v>LILIANA ORDOÑEZ PACHECO</v>
          </cell>
          <cell r="I606" t="str">
            <v>BOQUILLA</v>
          </cell>
          <cell r="J606" t="str">
            <v>KRA 2 85 22</v>
          </cell>
          <cell r="K606">
            <v>3104013833</v>
          </cell>
          <cell r="L606" t="str">
            <v>fundacionpompeya@hotmail.es</v>
          </cell>
        </row>
        <row r="607">
          <cell r="A607">
            <v>916</v>
          </cell>
          <cell r="B607">
            <v>916</v>
          </cell>
          <cell r="C607">
            <v>313001800424</v>
          </cell>
          <cell r="D607">
            <v>2</v>
          </cell>
          <cell r="E607" t="str">
            <v>P</v>
          </cell>
          <cell r="F607" t="str">
            <v>A</v>
          </cell>
          <cell r="G607" t="str">
            <v>GIMNASIO LOS ANGELES CARTAGENA</v>
          </cell>
          <cell r="H607" t="str">
            <v>TATIANA GARCES CUETO</v>
          </cell>
          <cell r="I607" t="str">
            <v>CRESPITO</v>
          </cell>
          <cell r="J607" t="str">
            <v>CLL 69B 13 60</v>
          </cell>
          <cell r="K607">
            <v>6904923</v>
          </cell>
          <cell r="L607" t="str">
            <v>tgarcesc@yahoo.es</v>
          </cell>
        </row>
        <row r="608">
          <cell r="A608">
            <v>917</v>
          </cell>
          <cell r="B608">
            <v>917</v>
          </cell>
          <cell r="C608">
            <v>313001800246</v>
          </cell>
          <cell r="D608">
            <v>2</v>
          </cell>
          <cell r="E608" t="str">
            <v>P</v>
          </cell>
          <cell r="F608" t="str">
            <v>A</v>
          </cell>
          <cell r="G608" t="str">
            <v>CORPORACION EDUCATIVA NUEVAS ESPERANZAS</v>
          </cell>
          <cell r="H608" t="str">
            <v>MARTHA ARCILA PEREZ</v>
          </cell>
          <cell r="I608" t="str">
            <v>TORICES</v>
          </cell>
          <cell r="J608" t="str">
            <v>TORICES CALLE 47 # 17-40</v>
          </cell>
          <cell r="K608">
            <v>3014339763</v>
          </cell>
          <cell r="L608" t="str">
            <v>nuevas.esperanzas@hotmail.com</v>
          </cell>
        </row>
        <row r="609">
          <cell r="A609">
            <v>918</v>
          </cell>
          <cell r="B609">
            <v>918</v>
          </cell>
          <cell r="C609">
            <v>313001800432</v>
          </cell>
          <cell r="D609">
            <v>2</v>
          </cell>
          <cell r="E609" t="str">
            <v>P</v>
          </cell>
          <cell r="F609" t="str">
            <v>A</v>
          </cell>
          <cell r="G609" t="str">
            <v>JARDIN INFANTIL DIVINA SABIDURIA</v>
          </cell>
          <cell r="H609" t="str">
            <v>ROCIO MUÑOZ LOPEZ</v>
          </cell>
          <cell r="I609" t="str">
            <v>ALAMEDA LA VICTORIA</v>
          </cell>
          <cell r="J609" t="str">
            <v>URB EL NOGAL CASA 1</v>
          </cell>
          <cell r="K609">
            <v>6456461</v>
          </cell>
          <cell r="L609" t="str">
            <v>coordinaciondivinasabiduria@gmail.com</v>
          </cell>
        </row>
        <row r="610">
          <cell r="A610">
            <v>919</v>
          </cell>
          <cell r="B610">
            <v>919</v>
          </cell>
          <cell r="C610">
            <v>313001800475</v>
          </cell>
          <cell r="D610">
            <v>2</v>
          </cell>
          <cell r="E610" t="str">
            <v>P</v>
          </cell>
          <cell r="F610" t="str">
            <v>A</v>
          </cell>
          <cell r="G610" t="str">
            <v>INSTITUTO EDUCATIVO NUEVA LUZ</v>
          </cell>
          <cell r="H610" t="str">
            <v>DINEY VALENZUELA SANCHEZ</v>
          </cell>
          <cell r="I610" t="str">
            <v>URB LA PRINCESA</v>
          </cell>
          <cell r="J610" t="str">
            <v>MZ 9 LT 4</v>
          </cell>
          <cell r="K610">
            <v>6718821</v>
          </cell>
          <cell r="L610" t="str">
            <v>institutoeducativonuevaluz@hotmail.com</v>
          </cell>
        </row>
        <row r="611">
          <cell r="A611">
            <v>920</v>
          </cell>
          <cell r="B611">
            <v>920</v>
          </cell>
          <cell r="C611">
            <v>313001800459</v>
          </cell>
          <cell r="D611">
            <v>2</v>
          </cell>
          <cell r="E611" t="str">
            <v>P</v>
          </cell>
          <cell r="F611" t="str">
            <v>A</v>
          </cell>
          <cell r="G611" t="str">
            <v>CENTRO DE APRENDIZAJE DESPERTANDO TALENTOS</v>
          </cell>
          <cell r="H611" t="str">
            <v>DANIELA BERRIO MARTINEZ</v>
          </cell>
          <cell r="I611" t="str">
            <v>LA CONSOLATA</v>
          </cell>
          <cell r="J611" t="str">
            <v>KR 78 A 4 A 12 SC ROSEDAL BR LA CONSOLATA</v>
          </cell>
          <cell r="K611">
            <v>6812682</v>
          </cell>
          <cell r="L611" t="str">
            <v>centrodeaprendizaje4@gmail.com</v>
          </cell>
        </row>
        <row r="612">
          <cell r="A612">
            <v>921</v>
          </cell>
          <cell r="B612">
            <v>921</v>
          </cell>
          <cell r="C612">
            <v>413001800496</v>
          </cell>
          <cell r="D612">
            <v>2</v>
          </cell>
          <cell r="E612" t="str">
            <v>P</v>
          </cell>
          <cell r="F612" t="str">
            <v>A</v>
          </cell>
          <cell r="G612" t="str">
            <v>CENTRO EDUCATIVO DE BAYUNCA CEINAB</v>
          </cell>
          <cell r="H612" t="str">
            <v>NINFA ARROYO RODRIGUEZ</v>
          </cell>
          <cell r="I612" t="str">
            <v>BAYUNCA</v>
          </cell>
          <cell r="J612" t="str">
            <v>KR 18 11 26 VD BAYUNCA</v>
          </cell>
          <cell r="K612">
            <v>6419014</v>
          </cell>
          <cell r="L612" t="str">
            <v>ninfarroyo@hotmail.com</v>
          </cell>
        </row>
        <row r="613">
          <cell r="A613">
            <v>922</v>
          </cell>
          <cell r="B613">
            <v>922</v>
          </cell>
          <cell r="C613">
            <v>313001800483</v>
          </cell>
          <cell r="D613">
            <v>2</v>
          </cell>
          <cell r="E613" t="str">
            <v>P</v>
          </cell>
          <cell r="F613" t="str">
            <v>A</v>
          </cell>
          <cell r="G613" t="str">
            <v>GIMNASIO CHAMBERI</v>
          </cell>
          <cell r="H613" t="str">
            <v>ELSA CUADRO SILVA</v>
          </cell>
          <cell r="I613" t="str">
            <v>TORICES</v>
          </cell>
          <cell r="J613" t="str">
            <v>TORICES CALLE 43 N.16 22</v>
          </cell>
          <cell r="K613">
            <v>6663446</v>
          </cell>
          <cell r="L613" t="str">
            <v>beraca012@hotmail.com</v>
          </cell>
        </row>
        <row r="614">
          <cell r="A614">
            <v>925</v>
          </cell>
          <cell r="B614">
            <v>925</v>
          </cell>
          <cell r="C614">
            <v>313001800629</v>
          </cell>
          <cell r="D614">
            <v>2</v>
          </cell>
          <cell r="E614" t="str">
            <v>P</v>
          </cell>
          <cell r="F614" t="str">
            <v>A</v>
          </cell>
          <cell r="G614" t="str">
            <v>INSTITUTO DE EDUCACION INTEGRAL IDI</v>
          </cell>
          <cell r="H614" t="str">
            <v>ALEXANDRA BELLO GUERRERO</v>
          </cell>
          <cell r="I614" t="str">
            <v>BELLAVISTA</v>
          </cell>
          <cell r="J614" t="str">
            <v>KR 7 58 31</v>
          </cell>
          <cell r="K614">
            <v>6458257</v>
          </cell>
          <cell r="L614" t="str">
            <v>institutoidi1020@yahoo.es</v>
          </cell>
        </row>
        <row r="615">
          <cell r="A615">
            <v>926</v>
          </cell>
          <cell r="B615">
            <v>926</v>
          </cell>
          <cell r="C615">
            <v>313001800548</v>
          </cell>
          <cell r="D615">
            <v>2</v>
          </cell>
          <cell r="E615" t="str">
            <v>P</v>
          </cell>
          <cell r="F615" t="str">
            <v>A</v>
          </cell>
          <cell r="G615" t="str">
            <v>INSTITUTO EDUCATIVO BLANCA NIEVES</v>
          </cell>
          <cell r="H615" t="str">
            <v>FANNY DEL CARMEN POLO CAMACHO</v>
          </cell>
          <cell r="I615" t="str">
            <v>LA CAMPIÑA</v>
          </cell>
          <cell r="J615" t="str">
            <v>TV 46 #20-06</v>
          </cell>
          <cell r="K615">
            <v>6677337</v>
          </cell>
          <cell r="L615" t="str">
            <v>institutoblancanieves@hotmail.com</v>
          </cell>
        </row>
        <row r="616">
          <cell r="A616">
            <v>927</v>
          </cell>
          <cell r="B616">
            <v>927</v>
          </cell>
          <cell r="C616">
            <v>313001800564</v>
          </cell>
          <cell r="D616">
            <v>2</v>
          </cell>
          <cell r="E616" t="str">
            <v>P</v>
          </cell>
          <cell r="F616" t="str">
            <v>A</v>
          </cell>
          <cell r="G616" t="str">
            <v>FUNDACION INSTITUTO COLOMBIA</v>
          </cell>
          <cell r="H616" t="str">
            <v>CLEMENTINA NIEVES</v>
          </cell>
          <cell r="I616" t="str">
            <v>NUEVO BOSQUE</v>
          </cell>
          <cell r="J616" t="str">
            <v>NUEVO BOSQUE TR 53 # 26-35 LT 2</v>
          </cell>
          <cell r="K616">
            <v>6622472</v>
          </cell>
          <cell r="L616" t="str">
            <v>institutocolombia@hotmail.com</v>
          </cell>
        </row>
        <row r="617">
          <cell r="A617">
            <v>928</v>
          </cell>
          <cell r="B617">
            <v>928</v>
          </cell>
          <cell r="C617">
            <v>313001800599</v>
          </cell>
          <cell r="D617">
            <v>2</v>
          </cell>
          <cell r="E617" t="str">
            <v>P</v>
          </cell>
          <cell r="F617" t="str">
            <v>A</v>
          </cell>
          <cell r="G617" t="str">
            <v>INSTITUTO CRISTOCENTRICO DEL CARIBE</v>
          </cell>
          <cell r="H617" t="str">
            <v>CIELO REVOLLEDO BARRAGAN</v>
          </cell>
          <cell r="I617" t="str">
            <v>AMBERES</v>
          </cell>
          <cell r="J617" t="str">
            <v>IND AMBERES CALLE BOLIVAR CON 20 ESQUINA N.26 112</v>
          </cell>
          <cell r="K617">
            <v>6740358</v>
          </cell>
          <cell r="L617" t="str">
            <v>INS.ICCC@GMAIL.COM</v>
          </cell>
        </row>
        <row r="618">
          <cell r="A618">
            <v>929</v>
          </cell>
          <cell r="B618">
            <v>929</v>
          </cell>
          <cell r="C618">
            <v>313001800467</v>
          </cell>
          <cell r="D618">
            <v>2</v>
          </cell>
          <cell r="E618" t="str">
            <v>P</v>
          </cell>
          <cell r="F618" t="str">
            <v>A</v>
          </cell>
          <cell r="G618" t="str">
            <v>CENTRO EDUCATIVO AMOR A COLOMBIA</v>
          </cell>
          <cell r="H618" t="str">
            <v>JUAN RAMON PAJARO GUTIERREZ</v>
          </cell>
          <cell r="I618" t="str">
            <v>AMBERES</v>
          </cell>
          <cell r="J618" t="str">
            <v>AMBERES CALLE 30 N. 39 46</v>
          </cell>
          <cell r="K618">
            <v>6620230</v>
          </cell>
          <cell r="L618" t="str">
            <v>ceneducamorcol@hotmail.com</v>
          </cell>
        </row>
        <row r="619">
          <cell r="A619">
            <v>930</v>
          </cell>
          <cell r="B619">
            <v>930</v>
          </cell>
          <cell r="C619">
            <v>313001029591</v>
          </cell>
          <cell r="D619">
            <v>2</v>
          </cell>
          <cell r="E619" t="str">
            <v>P</v>
          </cell>
          <cell r="F619" t="str">
            <v>A</v>
          </cell>
          <cell r="G619" t="str">
            <v>CENTRO EDUCATIVO SHALOM</v>
          </cell>
          <cell r="H619" t="str">
            <v>INGRID RODRIGUES PEREZ</v>
          </cell>
          <cell r="J619" t="str">
            <v>IND URB VILLAS DE LA CANDELARIA MZ 4 LT 24</v>
          </cell>
          <cell r="K619">
            <v>6746269</v>
          </cell>
          <cell r="L619" t="str">
            <v>ceshalom@hotmail.com</v>
          </cell>
        </row>
        <row r="620">
          <cell r="A620">
            <v>931</v>
          </cell>
          <cell r="B620">
            <v>931</v>
          </cell>
          <cell r="C620">
            <v>313001800271</v>
          </cell>
          <cell r="D620">
            <v>2</v>
          </cell>
          <cell r="E620" t="str">
            <v>P</v>
          </cell>
          <cell r="F620" t="str">
            <v>A</v>
          </cell>
          <cell r="G620" t="str">
            <v>INSTITUTO DAVID SANCHEZ JULIAO</v>
          </cell>
          <cell r="H620" t="str">
            <v>AMELIA ESTHER DIMAS MARRUGO</v>
          </cell>
          <cell r="I620" t="str">
            <v>VILLAS DE LA CANDELARIA</v>
          </cell>
          <cell r="J620" t="str">
            <v>VILLAS DE LA CANDELARIA KR 95 N. 38 18 MZ 31 LT 17</v>
          </cell>
          <cell r="K620">
            <v>6964154</v>
          </cell>
          <cell r="L620" t="str">
            <v>gestradavasquez@yahoo.com</v>
          </cell>
        </row>
        <row r="621">
          <cell r="A621">
            <v>932</v>
          </cell>
          <cell r="B621">
            <v>932</v>
          </cell>
          <cell r="C621">
            <v>313001800513</v>
          </cell>
          <cell r="D621">
            <v>2</v>
          </cell>
          <cell r="E621" t="str">
            <v>P</v>
          </cell>
          <cell r="F621" t="str">
            <v>A</v>
          </cell>
          <cell r="G621" t="str">
            <v>INSTITUTO EDUCATIVO VILLA DEL CIELO</v>
          </cell>
          <cell r="H621" t="str">
            <v>CATALINA MARRUGO RINCON</v>
          </cell>
          <cell r="I621" t="str">
            <v>SAN FERNANDO</v>
          </cell>
          <cell r="J621" t="str">
            <v>URB. VILLA DEL CIELO MZ 3 LT 9</v>
          </cell>
          <cell r="K621">
            <v>6903105</v>
          </cell>
          <cell r="L621" t="str">
            <v>jardinvilladelcielo@gmail.com</v>
          </cell>
        </row>
        <row r="622">
          <cell r="A622">
            <v>933</v>
          </cell>
          <cell r="B622">
            <v>933</v>
          </cell>
          <cell r="C622">
            <v>313001800521</v>
          </cell>
          <cell r="D622">
            <v>2</v>
          </cell>
          <cell r="E622" t="str">
            <v>P</v>
          </cell>
          <cell r="F622" t="str">
            <v>A</v>
          </cell>
          <cell r="G622" t="str">
            <v>CENTRO DE DESARROLLO INTEGRAL MANITOS CREATIVAS</v>
          </cell>
          <cell r="H622" t="str">
            <v>JUANA MEJIA FUENTES</v>
          </cell>
          <cell r="I622" t="str">
            <v>EL SOCORRO</v>
          </cell>
          <cell r="J622" t="str">
            <v>MZ 89 LT 18 PLAN 554</v>
          </cell>
          <cell r="K622">
            <v>6901344</v>
          </cell>
          <cell r="L622" t="str">
            <v>cdimanitoscreativas@hotmail.com</v>
          </cell>
        </row>
        <row r="623">
          <cell r="A623">
            <v>934</v>
          </cell>
          <cell r="B623">
            <v>934</v>
          </cell>
          <cell r="C623">
            <v>313001800661</v>
          </cell>
          <cell r="D623">
            <v>2</v>
          </cell>
          <cell r="E623" t="str">
            <v>P</v>
          </cell>
          <cell r="F623" t="str">
            <v>A</v>
          </cell>
          <cell r="G623" t="str">
            <v>INSTITUTO EDUCATIVO LINDO AMANECER</v>
          </cell>
          <cell r="H623" t="str">
            <v>TEMILDA MARTELO MARTELO</v>
          </cell>
          <cell r="I623" t="str">
            <v>SANTA CLARA</v>
          </cell>
          <cell r="J623" t="str">
            <v>MZ M LT 8</v>
          </cell>
          <cell r="K623">
            <v>6907726</v>
          </cell>
          <cell r="L623" t="str">
            <v>martelomar.temi@hotmail.com</v>
          </cell>
        </row>
        <row r="624">
          <cell r="A624">
            <v>935</v>
          </cell>
          <cell r="B624">
            <v>935</v>
          </cell>
          <cell r="C624">
            <v>313001800572</v>
          </cell>
          <cell r="D624">
            <v>2</v>
          </cell>
          <cell r="E624" t="str">
            <v>P</v>
          </cell>
          <cell r="F624" t="str">
            <v>A</v>
          </cell>
          <cell r="G624" t="str">
            <v>CORPORACION EDUCATIVA GIMNASIO DAVID AUSUBEL</v>
          </cell>
          <cell r="H624" t="str">
            <v>ZAIDA ALVAREZ CAUSADO</v>
          </cell>
          <cell r="I624" t="str">
            <v>ALAMEDA LA VICTORIA</v>
          </cell>
          <cell r="J624" t="str">
            <v>MZ E LT 15</v>
          </cell>
          <cell r="K624">
            <v>6787812</v>
          </cell>
          <cell r="L624" t="str">
            <v>gimnasioausubel@hotmail.com</v>
          </cell>
        </row>
        <row r="625">
          <cell r="A625">
            <v>936</v>
          </cell>
          <cell r="B625">
            <v>936</v>
          </cell>
          <cell r="C625">
            <v>313001800556</v>
          </cell>
          <cell r="D625">
            <v>2</v>
          </cell>
          <cell r="E625" t="str">
            <v>P</v>
          </cell>
          <cell r="F625" t="str">
            <v>A</v>
          </cell>
          <cell r="G625" t="str">
            <v>CENTRO DE DESARROLLO Y APRENDIZAJE LUZ DE LUZ</v>
          </cell>
          <cell r="H625" t="str">
            <v>LILIANA EDELVIRA RAMIREZ AYOLA</v>
          </cell>
          <cell r="I625" t="str">
            <v>BUENOS AIRES</v>
          </cell>
          <cell r="J625" t="str">
            <v>IND BUENOS AIRES TR 47 N. 46 34</v>
          </cell>
          <cell r="K625">
            <v>6714808</v>
          </cell>
        </row>
        <row r="626">
          <cell r="A626">
            <v>937</v>
          </cell>
          <cell r="B626">
            <v>937</v>
          </cell>
          <cell r="C626">
            <v>313001800530</v>
          </cell>
          <cell r="D626">
            <v>2</v>
          </cell>
          <cell r="E626" t="str">
            <v>P</v>
          </cell>
          <cell r="F626" t="str">
            <v>A</v>
          </cell>
          <cell r="G626" t="str">
            <v>GIMNASIO SAN JUAN DE LAS AGUAS</v>
          </cell>
          <cell r="H626" t="str">
            <v>MADDY PATRICIA SANJUAN GANEM</v>
          </cell>
          <cell r="I626" t="str">
            <v>GAVIOTAS</v>
          </cell>
          <cell r="J626" t="str">
            <v>IND B GAVIOTAS MZ 21 LT 13-15 SEGUNDA ETAPA</v>
          </cell>
          <cell r="K626">
            <v>6766133</v>
          </cell>
          <cell r="L626" t="str">
            <v>gimnasiosanjuandelasaguas2018@gmail.com</v>
          </cell>
        </row>
        <row r="627">
          <cell r="A627">
            <v>938</v>
          </cell>
          <cell r="B627">
            <v>938</v>
          </cell>
          <cell r="C627">
            <v>313001800670</v>
          </cell>
          <cell r="D627">
            <v>2</v>
          </cell>
          <cell r="E627" t="str">
            <v>P</v>
          </cell>
          <cell r="F627" t="str">
            <v>A</v>
          </cell>
          <cell r="G627" t="str">
            <v>INSTITUCION EDUCAMOS CON VALORES</v>
          </cell>
          <cell r="H627" t="str">
            <v>TANNIA LIZCANO</v>
          </cell>
          <cell r="I627" t="str">
            <v>POZON</v>
          </cell>
          <cell r="J627" t="str">
            <v>POZON CALLE EL GUARAPERO CARRERA 83 NO 59 22</v>
          </cell>
          <cell r="K627">
            <v>6435897</v>
          </cell>
          <cell r="L627" t="str">
            <v>educamosconvalores1@gmail.com</v>
          </cell>
        </row>
        <row r="628">
          <cell r="A628">
            <v>939</v>
          </cell>
          <cell r="B628">
            <v>939</v>
          </cell>
          <cell r="C628">
            <v>313001800637</v>
          </cell>
          <cell r="D628">
            <v>2</v>
          </cell>
          <cell r="E628" t="str">
            <v>P</v>
          </cell>
          <cell r="F628" t="str">
            <v>A</v>
          </cell>
          <cell r="G628" t="str">
            <v>COLEGIO SAN JOSE DE LOS CAMPANOS</v>
          </cell>
          <cell r="H628" t="str">
            <v>LEDYS MORENO MEZA</v>
          </cell>
          <cell r="I628" t="str">
            <v>SAN JOSE DE LOS CAMPANOS</v>
          </cell>
          <cell r="J628" t="str">
            <v>SAN JOSE DE LOS CAMPANOS KRA 101 N. 37 7</v>
          </cell>
          <cell r="K628">
            <v>6909612</v>
          </cell>
          <cell r="L628" t="str">
            <v>loscampanossanjose@gmail.com</v>
          </cell>
        </row>
        <row r="629">
          <cell r="A629">
            <v>940</v>
          </cell>
          <cell r="B629">
            <v>940</v>
          </cell>
          <cell r="C629">
            <v>313001800742</v>
          </cell>
          <cell r="D629">
            <v>2</v>
          </cell>
          <cell r="E629" t="str">
            <v>P</v>
          </cell>
          <cell r="F629" t="str">
            <v>A</v>
          </cell>
          <cell r="G629" t="str">
            <v>INSTITUTO EDUCATIVO MIS ESTIMULACIONES</v>
          </cell>
          <cell r="H629" t="str">
            <v>LUIS MIGUEL HERNANDEZ</v>
          </cell>
          <cell r="I629" t="str">
            <v>LA CAMPIÑA</v>
          </cell>
          <cell r="J629" t="str">
            <v>LA CAMPIÑA TRV 47 # 20-19</v>
          </cell>
          <cell r="K629">
            <v>6459545</v>
          </cell>
          <cell r="L629" t="str">
            <v>institutomisestimulaciones@hotmail.com</v>
          </cell>
        </row>
        <row r="630">
          <cell r="A630">
            <v>941</v>
          </cell>
          <cell r="B630">
            <v>941</v>
          </cell>
          <cell r="C630">
            <v>313001800602</v>
          </cell>
          <cell r="D630">
            <v>2</v>
          </cell>
          <cell r="E630" t="str">
            <v>P</v>
          </cell>
          <cell r="F630" t="str">
            <v>A</v>
          </cell>
          <cell r="G630" t="str">
            <v>INSTITUTO EDUCATIVO BRUNER</v>
          </cell>
          <cell r="H630" t="str">
            <v>YENEDITH ALVAREZ CABARCAS</v>
          </cell>
          <cell r="I630" t="str">
            <v>BLAS DE LEZO</v>
          </cell>
          <cell r="J630" t="str">
            <v>PLAN 400 MZ 5 LT 6</v>
          </cell>
          <cell r="K630" t="str">
            <v>6786452 - 6512493</v>
          </cell>
          <cell r="L630" t="str">
            <v>calma83@hotmail.com</v>
          </cell>
        </row>
        <row r="631">
          <cell r="A631">
            <v>942</v>
          </cell>
          <cell r="B631">
            <v>942</v>
          </cell>
          <cell r="C631">
            <v>313001800581</v>
          </cell>
          <cell r="D631">
            <v>2</v>
          </cell>
          <cell r="E631" t="str">
            <v>P</v>
          </cell>
          <cell r="F631" t="str">
            <v>A</v>
          </cell>
          <cell r="G631" t="str">
            <v>MI MUNDO MAGICO GUARDERIA Y JARDIN INFANTIL</v>
          </cell>
          <cell r="H631" t="str">
            <v>GISELLE MEZA CAPDEVILLA</v>
          </cell>
          <cell r="I631" t="str">
            <v>DANIEL LEMAITRE</v>
          </cell>
          <cell r="J631" t="str">
            <v>DANIEL LEMAITRE URB. SAN JUAN BLOQUE 6 APTO D</v>
          </cell>
          <cell r="K631">
            <v>6914568</v>
          </cell>
          <cell r="L631" t="str">
            <v>mi.mundo.magico.preescolar@gmail.com</v>
          </cell>
        </row>
        <row r="632">
          <cell r="A632">
            <v>943</v>
          </cell>
          <cell r="B632">
            <v>943</v>
          </cell>
          <cell r="C632">
            <v>313001800611</v>
          </cell>
          <cell r="D632">
            <v>2</v>
          </cell>
          <cell r="E632" t="str">
            <v>P</v>
          </cell>
          <cell r="F632" t="str">
            <v>A</v>
          </cell>
          <cell r="G632" t="str">
            <v>CENTRO EDUCATIVO MANOS QUE CONSTRUYEN</v>
          </cell>
          <cell r="H632" t="str">
            <v>LUZ MAYRA DEL TORO OROZCO</v>
          </cell>
          <cell r="I632" t="str">
            <v>JUAN XXIII</v>
          </cell>
          <cell r="J632" t="str">
            <v>TRV 44C # 24A 20</v>
          </cell>
          <cell r="K632">
            <v>6415697</v>
          </cell>
          <cell r="L632" t="str">
            <v>cemqc2019@gmail.com</v>
          </cell>
        </row>
        <row r="633">
          <cell r="A633">
            <v>944</v>
          </cell>
          <cell r="B633">
            <v>944</v>
          </cell>
          <cell r="C633">
            <v>313001800769</v>
          </cell>
          <cell r="D633">
            <v>2</v>
          </cell>
          <cell r="E633" t="str">
            <v>P</v>
          </cell>
          <cell r="F633" t="str">
            <v>A</v>
          </cell>
          <cell r="G633" t="str">
            <v>INSTITUTO EDUCATIVO LOS CEREZOS</v>
          </cell>
          <cell r="H633" t="str">
            <v>JORGE GAMARRA VIVANCO</v>
          </cell>
          <cell r="I633" t="str">
            <v>LOS CEREZOS</v>
          </cell>
          <cell r="J633" t="str">
            <v>MZ C LT 28 BRR SECTOR NUEVO MILENIO</v>
          </cell>
          <cell r="K633">
            <v>6514345</v>
          </cell>
          <cell r="L633" t="str">
            <v>institutoloscerezos0618@hotmail.com</v>
          </cell>
        </row>
        <row r="634">
          <cell r="A634">
            <v>945</v>
          </cell>
          <cell r="B634">
            <v>945</v>
          </cell>
          <cell r="C634">
            <v>313001800441</v>
          </cell>
          <cell r="D634">
            <v>2</v>
          </cell>
          <cell r="E634" t="str">
            <v>P</v>
          </cell>
          <cell r="F634" t="str">
            <v>A</v>
          </cell>
          <cell r="G634" t="str">
            <v>INSTITUTO EDUCATIVO NISSI</v>
          </cell>
          <cell r="H634" t="str">
            <v>REYNELDA GUDIÑO GONZALEZ</v>
          </cell>
          <cell r="I634" t="str">
            <v>NUEVO BOSQUE</v>
          </cell>
          <cell r="J634" t="str">
            <v>MANZANA 65 LOTE 14 Y 15 7A ETAPA</v>
          </cell>
          <cell r="K634">
            <v>6910522</v>
          </cell>
          <cell r="L634" t="str">
            <v>institutonissi@gmail.com</v>
          </cell>
        </row>
        <row r="635">
          <cell r="A635">
            <v>946</v>
          </cell>
          <cell r="B635">
            <v>946</v>
          </cell>
          <cell r="C635">
            <v>313001800696</v>
          </cell>
          <cell r="D635">
            <v>2</v>
          </cell>
          <cell r="E635" t="str">
            <v>P</v>
          </cell>
          <cell r="F635" t="str">
            <v>A</v>
          </cell>
          <cell r="G635" t="str">
            <v>COLEGIO DULCE CORAZON DE MARIA</v>
          </cell>
          <cell r="H635" t="str">
            <v>ZORAIDA DEL CARMEN BARRIOS TEJADA</v>
          </cell>
          <cell r="I635" t="str">
            <v>EL SOCORRO</v>
          </cell>
          <cell r="J635" t="str">
            <v>PL 554 MZ 106 LT 5</v>
          </cell>
          <cell r="K635">
            <v>3042473477</v>
          </cell>
          <cell r="L635" t="str">
            <v>jardin_magico10@hotmail.com</v>
          </cell>
        </row>
        <row r="636">
          <cell r="A636">
            <v>947</v>
          </cell>
          <cell r="B636">
            <v>947</v>
          </cell>
          <cell r="C636">
            <v>313001800700</v>
          </cell>
          <cell r="D636">
            <v>2</v>
          </cell>
          <cell r="E636" t="str">
            <v>P</v>
          </cell>
          <cell r="F636" t="str">
            <v>A</v>
          </cell>
          <cell r="G636" t="str">
            <v>INSTITUTO PEDAGÓGICO LA VICTORIA</v>
          </cell>
          <cell r="H636" t="str">
            <v>PATRICIA AUGUSTA VALLE MORILLO</v>
          </cell>
          <cell r="I636" t="str">
            <v>LA VICTORIA</v>
          </cell>
          <cell r="J636" t="str">
            <v>IND KR 68 E 13 14 BRR LA VICTORIA CALLE DEL TANQUE</v>
          </cell>
          <cell r="K636">
            <v>6756907</v>
          </cell>
          <cell r="L636" t="str">
            <v>p.v.m2007@hotmail.com</v>
          </cell>
        </row>
        <row r="637">
          <cell r="A637">
            <v>948</v>
          </cell>
          <cell r="B637">
            <v>948</v>
          </cell>
          <cell r="C637">
            <v>313001800505</v>
          </cell>
          <cell r="D637">
            <v>2</v>
          </cell>
          <cell r="E637" t="str">
            <v>P</v>
          </cell>
          <cell r="F637" t="str">
            <v>A</v>
          </cell>
          <cell r="G637" t="str">
            <v xml:space="preserve">CORPORACION INSTITUCION EDUCATIVA CIENAGA DE LA VIRGEN  CIECIVIR </v>
          </cell>
          <cell r="H637" t="str">
            <v>MIRNA GONZALEZ ARROYO</v>
          </cell>
          <cell r="I637" t="str">
            <v>LA CANDELARIA</v>
          </cell>
          <cell r="J637" t="str">
            <v>BR LA CANDELARIA CLL 32 #34 69</v>
          </cell>
          <cell r="K637">
            <v>6745342</v>
          </cell>
          <cell r="L637" t="str">
            <v>ciecivir@gmail.com</v>
          </cell>
        </row>
        <row r="638">
          <cell r="A638">
            <v>949</v>
          </cell>
          <cell r="B638">
            <v>949</v>
          </cell>
          <cell r="C638">
            <v>313001800777</v>
          </cell>
          <cell r="D638">
            <v>2</v>
          </cell>
          <cell r="E638" t="str">
            <v>P</v>
          </cell>
          <cell r="F638" t="str">
            <v>A</v>
          </cell>
          <cell r="G638" t="str">
            <v>INSTITUTO JUAN PABLO II</v>
          </cell>
          <cell r="H638" t="str">
            <v>EQUEVER ARGOTE JAIMES</v>
          </cell>
          <cell r="I638" t="str">
            <v>BRITANIA</v>
          </cell>
          <cell r="J638" t="str">
            <v>IND URBANIZACIÓN BRITANIA MZ 4 LT 5</v>
          </cell>
          <cell r="K638">
            <v>6776205</v>
          </cell>
          <cell r="L638" t="str">
            <v>equever_argote@hotmail.com</v>
          </cell>
        </row>
        <row r="639">
          <cell r="A639">
            <v>950</v>
          </cell>
          <cell r="B639">
            <v>950</v>
          </cell>
          <cell r="C639">
            <v>313001800645</v>
          </cell>
          <cell r="D639">
            <v>2</v>
          </cell>
          <cell r="E639" t="str">
            <v>P</v>
          </cell>
          <cell r="F639" t="str">
            <v>A</v>
          </cell>
          <cell r="G639" t="str">
            <v>INSTITUTO EDUCATIVO NUEVA ESPERANZA</v>
          </cell>
          <cell r="H639" t="str">
            <v>SANDRA DE AVILA</v>
          </cell>
          <cell r="I639" t="str">
            <v>ALTO BOSQUE</v>
          </cell>
          <cell r="J639" t="str">
            <v>TV 51 21 B 74 BRR ALTO BOSQUE</v>
          </cell>
          <cell r="K639">
            <v>6434914</v>
          </cell>
          <cell r="L639" t="str">
            <v>inedunuevaesperanza@gmail.com</v>
          </cell>
        </row>
        <row r="640">
          <cell r="A640">
            <v>951</v>
          </cell>
          <cell r="B640">
            <v>951</v>
          </cell>
          <cell r="C640">
            <v>313001800718</v>
          </cell>
          <cell r="D640">
            <v>2</v>
          </cell>
          <cell r="E640" t="str">
            <v>P</v>
          </cell>
          <cell r="F640" t="str">
            <v>A</v>
          </cell>
          <cell r="G640" t="str">
            <v>CENTRO EDUCATIVO JOHN PAUL LEDERACH</v>
          </cell>
          <cell r="H640" t="str">
            <v>KATTY INES SIMANCAS URANGO</v>
          </cell>
          <cell r="I640" t="str">
            <v>BUENOS AIRES</v>
          </cell>
          <cell r="J640" t="str">
            <v>DG 49 55 05 BRR BUENOS AIRES</v>
          </cell>
          <cell r="K640">
            <v>6784679</v>
          </cell>
          <cell r="L640" t="str">
            <v>cejp.lederach@gmail.com</v>
          </cell>
        </row>
        <row r="641">
          <cell r="A641">
            <v>952</v>
          </cell>
          <cell r="B641">
            <v>952</v>
          </cell>
          <cell r="C641">
            <v>313001800688</v>
          </cell>
          <cell r="D641">
            <v>2</v>
          </cell>
          <cell r="E641" t="str">
            <v>P</v>
          </cell>
          <cell r="F641" t="str">
            <v>A</v>
          </cell>
          <cell r="G641" t="str">
            <v>INSTITUTO EDUCATIVO SINERGIA</v>
          </cell>
          <cell r="H641" t="str">
            <v>MARINELA MARTINEZ QUINTERO</v>
          </cell>
          <cell r="I641" t="str">
            <v>NUEVO BOSQUE</v>
          </cell>
          <cell r="J641" t="str">
            <v>ET 6 MZ 53 LT 28 BRR NUEVO BOSQUE</v>
          </cell>
          <cell r="K641">
            <v>3012563341</v>
          </cell>
          <cell r="L641" t="str">
            <v>sinergiacorp20@gmail.com</v>
          </cell>
        </row>
        <row r="642">
          <cell r="A642">
            <v>953</v>
          </cell>
          <cell r="B642">
            <v>953</v>
          </cell>
          <cell r="C642">
            <v>313001800653</v>
          </cell>
          <cell r="D642">
            <v>2</v>
          </cell>
          <cell r="E642" t="str">
            <v>P</v>
          </cell>
          <cell r="F642" t="str">
            <v>A</v>
          </cell>
          <cell r="G642" t="str">
            <v xml:space="preserve">INSTITUCION EDUCATIVA EL MILAGROSO DE LA VILLA	</v>
          </cell>
          <cell r="H642" t="str">
            <v>EMPERATRIZ BOHOQUE VALDES</v>
          </cell>
          <cell r="I642" t="str">
            <v>NUEVO BOSQUE</v>
          </cell>
          <cell r="J642" t="str">
            <v>TRANSVERSAL 46 D NO 29B MANZANA 21 LOTE 7 BRR NUEVO BOSQUE</v>
          </cell>
          <cell r="K642">
            <v>6674630</v>
          </cell>
          <cell r="L642" t="str">
            <v>embava@hotmail.com</v>
          </cell>
        </row>
        <row r="643">
          <cell r="A643">
            <v>954</v>
          </cell>
          <cell r="B643">
            <v>954</v>
          </cell>
          <cell r="C643">
            <v>313001800785</v>
          </cell>
          <cell r="D643">
            <v>2</v>
          </cell>
          <cell r="E643" t="str">
            <v>P</v>
          </cell>
          <cell r="F643" t="str">
            <v>A</v>
          </cell>
          <cell r="G643" t="str">
            <v>INSTITUTO EDUCATIVO VILLPAHS</v>
          </cell>
          <cell r="H643" t="str">
            <v>JHON JAIRO VILLORINA</v>
          </cell>
          <cell r="I643" t="str">
            <v>ANITA</v>
          </cell>
          <cell r="J643" t="str">
            <v>TV 52 32 40 BRR URBANIZACION ANITA</v>
          </cell>
          <cell r="K643">
            <v>6485316</v>
          </cell>
          <cell r="L643" t="str">
            <v>villpahs@gmail.com</v>
          </cell>
        </row>
        <row r="644">
          <cell r="A644">
            <v>955</v>
          </cell>
          <cell r="B644">
            <v>955</v>
          </cell>
          <cell r="C644">
            <v>313001800751</v>
          </cell>
          <cell r="D644">
            <v>2</v>
          </cell>
          <cell r="E644" t="str">
            <v>P</v>
          </cell>
          <cell r="F644" t="str">
            <v>A</v>
          </cell>
          <cell r="G644" t="str">
            <v xml:space="preserve">COLEGIO HUMANISTA FRANCESCO PETRARCA	</v>
          </cell>
          <cell r="H644" t="str">
            <v>JOSE LUIS CAMPUZANO ASÍS</v>
          </cell>
          <cell r="I644" t="str">
            <v>LOS ALPES</v>
          </cell>
          <cell r="J644" t="str">
            <v>DG 32 71 42 BRR LOS ALPES</v>
          </cell>
          <cell r="K644">
            <v>6431706</v>
          </cell>
          <cell r="L644" t="str">
            <v>colhumanista1481@hotmail.com</v>
          </cell>
        </row>
        <row r="645">
          <cell r="A645">
            <v>956</v>
          </cell>
          <cell r="B645">
            <v>956</v>
          </cell>
          <cell r="C645">
            <v>313001800726</v>
          </cell>
          <cell r="D645">
            <v>2</v>
          </cell>
          <cell r="E645" t="str">
            <v>P</v>
          </cell>
          <cell r="F645" t="str">
            <v>A</v>
          </cell>
          <cell r="G645" t="str">
            <v>INSTITUTO EDUCATIVO CULTIVANDO VALORES</v>
          </cell>
          <cell r="H645" t="str">
            <v xml:space="preserve">EDITH MENDOZA TEHERAN	</v>
          </cell>
          <cell r="I645" t="str">
            <v>SAN JOSE DE LOS CAMPANOS</v>
          </cell>
          <cell r="J645" t="str">
            <v>KR 102 MZ 5 LT 13</v>
          </cell>
          <cell r="K645">
            <v>3223753184</v>
          </cell>
        </row>
        <row r="646">
          <cell r="A646">
            <v>957</v>
          </cell>
          <cell r="B646">
            <v>957</v>
          </cell>
          <cell r="C646">
            <v>313001800793</v>
          </cell>
          <cell r="D646">
            <v>2</v>
          </cell>
          <cell r="E646" t="str">
            <v>P</v>
          </cell>
          <cell r="F646" t="str">
            <v>A</v>
          </cell>
          <cell r="G646" t="str">
            <v xml:space="preserve">INSTITUTO EDUCATIVO MUNDO FELIZ	</v>
          </cell>
          <cell r="H646" t="str">
            <v>ERIKA MARTINEZ PUELLO</v>
          </cell>
          <cell r="I646" t="str">
            <v>BLAS DE LEZO</v>
          </cell>
          <cell r="J646" t="str">
            <v>MZ 10 5 LT 17 ET 4</v>
          </cell>
          <cell r="K646">
            <v>6512286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HOJA DE TRABAJO1"/>
      <sheetName val="trab1"/>
      <sheetName val="ref1"/>
      <sheetName val="ref2"/>
      <sheetName val="Hoja6"/>
      <sheetName val="trabLIVIS"/>
      <sheetName val="2015ISCE"/>
      <sheetName val="trabLIVIS (2)"/>
      <sheetName val="Hoja2"/>
      <sheetName val="Hoja3"/>
      <sheetName val="Hoja4"/>
      <sheetName val="Hoja5"/>
      <sheetName val="Hoja1"/>
      <sheetName val="Hoja7"/>
      <sheetName val="Hoja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113001012788</v>
          </cell>
          <cell r="B2" t="str">
            <v>OFICIAL</v>
          </cell>
        </row>
        <row r="3">
          <cell r="A3">
            <v>113001007296</v>
          </cell>
          <cell r="B3" t="str">
            <v>OFICIAL</v>
          </cell>
        </row>
        <row r="4">
          <cell r="A4">
            <v>113001000143</v>
          </cell>
          <cell r="B4" t="str">
            <v>OFICIAL</v>
          </cell>
        </row>
        <row r="5">
          <cell r="A5">
            <v>213001000083</v>
          </cell>
          <cell r="B5" t="str">
            <v>OFICIAL</v>
          </cell>
        </row>
        <row r="6">
          <cell r="A6">
            <v>213001001951</v>
          </cell>
          <cell r="B6" t="str">
            <v>OFICIAL</v>
          </cell>
        </row>
        <row r="7">
          <cell r="A7">
            <v>113001000160</v>
          </cell>
          <cell r="B7" t="str">
            <v>OFICIAL</v>
          </cell>
        </row>
        <row r="8">
          <cell r="A8">
            <v>113001003967</v>
          </cell>
          <cell r="B8" t="str">
            <v>OFICIAL</v>
          </cell>
        </row>
        <row r="9">
          <cell r="A9">
            <v>113001012711</v>
          </cell>
          <cell r="B9" t="str">
            <v>OFICIAL</v>
          </cell>
        </row>
        <row r="10">
          <cell r="A10">
            <v>113001000241</v>
          </cell>
          <cell r="B10" t="str">
            <v>OFICIAL</v>
          </cell>
        </row>
        <row r="11">
          <cell r="A11">
            <v>113001000348</v>
          </cell>
          <cell r="B11" t="str">
            <v>OFICIAL</v>
          </cell>
        </row>
        <row r="12">
          <cell r="A12">
            <v>113001000429</v>
          </cell>
          <cell r="B12" t="str">
            <v>OFICIAL</v>
          </cell>
        </row>
        <row r="13">
          <cell r="A13">
            <v>113001001981</v>
          </cell>
          <cell r="B13" t="str">
            <v>OFICIAL</v>
          </cell>
        </row>
        <row r="14">
          <cell r="A14">
            <v>113001000437</v>
          </cell>
          <cell r="B14" t="str">
            <v>OFICIAL</v>
          </cell>
        </row>
        <row r="15">
          <cell r="A15">
            <v>113001000721</v>
          </cell>
          <cell r="B15" t="str">
            <v>OFICIAL</v>
          </cell>
        </row>
        <row r="16">
          <cell r="A16">
            <v>113001000739</v>
          </cell>
          <cell r="B16" t="str">
            <v>OFICIAL</v>
          </cell>
        </row>
        <row r="17">
          <cell r="A17">
            <v>113001002081</v>
          </cell>
          <cell r="B17" t="str">
            <v>OFICIAL</v>
          </cell>
        </row>
        <row r="18">
          <cell r="A18">
            <v>113001002553</v>
          </cell>
          <cell r="B18" t="str">
            <v>OFICIAL</v>
          </cell>
        </row>
        <row r="19">
          <cell r="A19">
            <v>113001005889</v>
          </cell>
          <cell r="B19" t="str">
            <v>OFICIAL</v>
          </cell>
        </row>
        <row r="20">
          <cell r="A20">
            <v>113001007806</v>
          </cell>
          <cell r="B20" t="str">
            <v>OFICIAL</v>
          </cell>
        </row>
        <row r="21">
          <cell r="A21">
            <v>113001008217</v>
          </cell>
          <cell r="B21" t="str">
            <v>OFICIAL</v>
          </cell>
        </row>
        <row r="22">
          <cell r="A22">
            <v>113001000771</v>
          </cell>
          <cell r="B22" t="str">
            <v>OFICIAL</v>
          </cell>
        </row>
        <row r="23">
          <cell r="A23">
            <v>113001000275</v>
          </cell>
          <cell r="B23" t="str">
            <v>OFICIAL</v>
          </cell>
        </row>
        <row r="24">
          <cell r="A24">
            <v>113001000852</v>
          </cell>
          <cell r="B24" t="str">
            <v>OFICIAL</v>
          </cell>
        </row>
        <row r="25">
          <cell r="A25">
            <v>113001000798</v>
          </cell>
          <cell r="B25" t="str">
            <v>OFICIAL</v>
          </cell>
        </row>
        <row r="26">
          <cell r="A26">
            <v>113001000836</v>
          </cell>
          <cell r="B26" t="str">
            <v>OFICIAL</v>
          </cell>
        </row>
        <row r="27">
          <cell r="A27">
            <v>113001002871</v>
          </cell>
          <cell r="B27" t="str">
            <v>OFICIAL</v>
          </cell>
        </row>
        <row r="28">
          <cell r="A28">
            <v>113001000879</v>
          </cell>
          <cell r="B28" t="str">
            <v>OFICIAL</v>
          </cell>
        </row>
        <row r="29">
          <cell r="A29">
            <v>113001000178</v>
          </cell>
          <cell r="B29" t="str">
            <v>OFICIAL</v>
          </cell>
        </row>
        <row r="30">
          <cell r="A30">
            <v>113001000186</v>
          </cell>
          <cell r="B30" t="str">
            <v>OFICIAL</v>
          </cell>
        </row>
        <row r="31">
          <cell r="A31">
            <v>113001000208</v>
          </cell>
          <cell r="B31" t="str">
            <v>OFICIAL</v>
          </cell>
        </row>
        <row r="32">
          <cell r="A32">
            <v>113001001336</v>
          </cell>
          <cell r="B32" t="str">
            <v>OFICIAL</v>
          </cell>
        </row>
        <row r="33">
          <cell r="A33">
            <v>113001001450</v>
          </cell>
          <cell r="B33" t="str">
            <v>OFICIAL</v>
          </cell>
        </row>
        <row r="34">
          <cell r="A34">
            <v>313001000118</v>
          </cell>
          <cell r="B34" t="str">
            <v>OFICIAL</v>
          </cell>
        </row>
        <row r="35">
          <cell r="A35">
            <v>113001001484</v>
          </cell>
          <cell r="B35" t="str">
            <v>OFICIAL</v>
          </cell>
        </row>
        <row r="36">
          <cell r="A36">
            <v>113001003754</v>
          </cell>
          <cell r="B36" t="str">
            <v>OFICIAL</v>
          </cell>
        </row>
        <row r="37">
          <cell r="A37">
            <v>113001007709</v>
          </cell>
          <cell r="B37" t="str">
            <v>OFICIAL</v>
          </cell>
        </row>
        <row r="38">
          <cell r="A38">
            <v>113001008926</v>
          </cell>
          <cell r="B38" t="str">
            <v>OFICIAL</v>
          </cell>
        </row>
        <row r="39">
          <cell r="A39">
            <v>113001001492</v>
          </cell>
          <cell r="B39" t="str">
            <v>OFICIAL</v>
          </cell>
        </row>
        <row r="40">
          <cell r="A40">
            <v>113001000712</v>
          </cell>
          <cell r="B40" t="str">
            <v>OFICIAL</v>
          </cell>
        </row>
        <row r="41">
          <cell r="A41">
            <v>113001001786</v>
          </cell>
          <cell r="B41" t="str">
            <v>OFICIAL</v>
          </cell>
        </row>
        <row r="42">
          <cell r="A42">
            <v>113001008225</v>
          </cell>
          <cell r="B42" t="str">
            <v>OFICIAL</v>
          </cell>
        </row>
        <row r="43">
          <cell r="A43">
            <v>113001001581</v>
          </cell>
          <cell r="B43" t="str">
            <v>OFICIAL</v>
          </cell>
        </row>
        <row r="44">
          <cell r="A44">
            <v>113001001697</v>
          </cell>
          <cell r="B44" t="str">
            <v>OFICIAL</v>
          </cell>
        </row>
        <row r="45">
          <cell r="A45">
            <v>113001007121</v>
          </cell>
          <cell r="B45" t="str">
            <v>OFICIAL</v>
          </cell>
        </row>
        <row r="46">
          <cell r="A46">
            <v>113001001719</v>
          </cell>
          <cell r="B46" t="str">
            <v>OFICIAL</v>
          </cell>
        </row>
        <row r="47">
          <cell r="A47">
            <v>113001006818</v>
          </cell>
          <cell r="B47" t="str">
            <v>OFICIAL</v>
          </cell>
        </row>
        <row r="48">
          <cell r="A48">
            <v>113001008195</v>
          </cell>
          <cell r="B48" t="str">
            <v>OFICIAL</v>
          </cell>
        </row>
        <row r="49">
          <cell r="A49">
            <v>113001001727</v>
          </cell>
          <cell r="B49" t="str">
            <v>OFICIAL</v>
          </cell>
        </row>
        <row r="50">
          <cell r="A50">
            <v>113001001646</v>
          </cell>
          <cell r="B50" t="str">
            <v>OFICIAL</v>
          </cell>
        </row>
        <row r="51">
          <cell r="A51">
            <v>113001001816</v>
          </cell>
          <cell r="B51" t="str">
            <v>OFICIAL</v>
          </cell>
        </row>
        <row r="52">
          <cell r="A52">
            <v>113001000151</v>
          </cell>
          <cell r="B52" t="str">
            <v>OFICIAL</v>
          </cell>
        </row>
        <row r="53">
          <cell r="A53">
            <v>113001001352</v>
          </cell>
          <cell r="B53" t="str">
            <v>OFICIAL</v>
          </cell>
        </row>
        <row r="54">
          <cell r="A54">
            <v>113001002162</v>
          </cell>
          <cell r="B54" t="str">
            <v>OFICIAL</v>
          </cell>
        </row>
        <row r="55">
          <cell r="A55">
            <v>113001001972</v>
          </cell>
          <cell r="B55" t="str">
            <v>OFICIAL</v>
          </cell>
        </row>
        <row r="56">
          <cell r="A56">
            <v>113001002057</v>
          </cell>
          <cell r="B56" t="str">
            <v>OFICIAL</v>
          </cell>
        </row>
        <row r="57">
          <cell r="A57">
            <v>113001001573</v>
          </cell>
          <cell r="B57" t="str">
            <v>OFICIAL</v>
          </cell>
        </row>
        <row r="58">
          <cell r="A58">
            <v>113001001590</v>
          </cell>
          <cell r="B58" t="str">
            <v>OFICIAL</v>
          </cell>
        </row>
        <row r="59">
          <cell r="A59">
            <v>113001002481</v>
          </cell>
          <cell r="B59" t="str">
            <v>OFICIAL</v>
          </cell>
        </row>
        <row r="60">
          <cell r="A60">
            <v>113001027157</v>
          </cell>
          <cell r="B60" t="str">
            <v>OFICIAL</v>
          </cell>
        </row>
        <row r="61">
          <cell r="A61">
            <v>113001002120</v>
          </cell>
          <cell r="B61" t="str">
            <v>OFICIAL</v>
          </cell>
        </row>
        <row r="62">
          <cell r="A62">
            <v>113001000267</v>
          </cell>
          <cell r="B62" t="str">
            <v>OFICIAL</v>
          </cell>
        </row>
        <row r="63">
          <cell r="A63">
            <v>113001002880</v>
          </cell>
          <cell r="B63" t="str">
            <v>OFICIAL</v>
          </cell>
        </row>
        <row r="64">
          <cell r="A64">
            <v>213001008084</v>
          </cell>
          <cell r="B64" t="str">
            <v>OFICIAL</v>
          </cell>
        </row>
        <row r="65">
          <cell r="A65">
            <v>113001002138</v>
          </cell>
          <cell r="B65" t="str">
            <v>OFICIAL</v>
          </cell>
        </row>
        <row r="66">
          <cell r="A66">
            <v>113001002413</v>
          </cell>
          <cell r="B66" t="str">
            <v>OFICIAL</v>
          </cell>
        </row>
        <row r="67">
          <cell r="A67">
            <v>113001000101</v>
          </cell>
          <cell r="B67" t="str">
            <v>OFICIAL</v>
          </cell>
        </row>
        <row r="68">
          <cell r="A68">
            <v>113001000313</v>
          </cell>
          <cell r="B68" t="str">
            <v>OFICIAL</v>
          </cell>
        </row>
        <row r="69">
          <cell r="A69">
            <v>113001002626</v>
          </cell>
          <cell r="B69" t="str">
            <v>OFICIAL</v>
          </cell>
        </row>
        <row r="70">
          <cell r="A70">
            <v>113001002812</v>
          </cell>
          <cell r="B70" t="str">
            <v>OFICIAL</v>
          </cell>
        </row>
        <row r="71">
          <cell r="A71">
            <v>113001001964</v>
          </cell>
          <cell r="B71" t="str">
            <v>OFICIAL</v>
          </cell>
        </row>
        <row r="72">
          <cell r="A72">
            <v>113001002596</v>
          </cell>
          <cell r="B72" t="str">
            <v>OFICIAL</v>
          </cell>
        </row>
        <row r="73">
          <cell r="A73">
            <v>113001002651</v>
          </cell>
          <cell r="B73" t="str">
            <v>OFICIAL</v>
          </cell>
        </row>
        <row r="74">
          <cell r="A74">
            <v>113001002952</v>
          </cell>
          <cell r="B74" t="str">
            <v>OFICIAL</v>
          </cell>
        </row>
        <row r="75">
          <cell r="A75">
            <v>113001020969</v>
          </cell>
          <cell r="B75" t="str">
            <v>OFICIAL</v>
          </cell>
        </row>
        <row r="76">
          <cell r="A76">
            <v>113001002979</v>
          </cell>
          <cell r="B76" t="str">
            <v>OFICIAL</v>
          </cell>
        </row>
        <row r="77">
          <cell r="A77">
            <v>113001000224</v>
          </cell>
          <cell r="B77" t="str">
            <v>OFICIAL</v>
          </cell>
        </row>
        <row r="78">
          <cell r="A78">
            <v>113001003053</v>
          </cell>
          <cell r="B78" t="str">
            <v>OFICIAL</v>
          </cell>
        </row>
        <row r="79">
          <cell r="A79">
            <v>113001003797</v>
          </cell>
          <cell r="B79" t="str">
            <v>OFICIAL</v>
          </cell>
        </row>
        <row r="80">
          <cell r="A80">
            <v>113001007083</v>
          </cell>
          <cell r="B80" t="str">
            <v>OFICIAL</v>
          </cell>
        </row>
        <row r="81">
          <cell r="A81">
            <v>113001003061</v>
          </cell>
          <cell r="B81" t="str">
            <v>OFICIAL</v>
          </cell>
        </row>
        <row r="82">
          <cell r="A82">
            <v>113001000810</v>
          </cell>
          <cell r="B82" t="str">
            <v>OFICIAL</v>
          </cell>
        </row>
        <row r="83">
          <cell r="A83">
            <v>113001003126</v>
          </cell>
          <cell r="B83" t="str">
            <v>OFICIAL</v>
          </cell>
        </row>
        <row r="84">
          <cell r="A84">
            <v>113001003274</v>
          </cell>
          <cell r="B84" t="str">
            <v>OFICIAL</v>
          </cell>
        </row>
        <row r="85">
          <cell r="A85">
            <v>113001005757</v>
          </cell>
          <cell r="B85" t="str">
            <v>OFICIAL</v>
          </cell>
        </row>
        <row r="86">
          <cell r="A86">
            <v>113001006826</v>
          </cell>
          <cell r="B86" t="str">
            <v>OFICIAL</v>
          </cell>
        </row>
        <row r="87">
          <cell r="A87">
            <v>113001003771</v>
          </cell>
          <cell r="B87" t="str">
            <v>OFICIAL</v>
          </cell>
        </row>
        <row r="88">
          <cell r="A88">
            <v>113001005200</v>
          </cell>
          <cell r="B88" t="str">
            <v>OFICIAL</v>
          </cell>
        </row>
        <row r="89">
          <cell r="A89">
            <v>113001006010</v>
          </cell>
          <cell r="B89" t="str">
            <v>OFICIAL</v>
          </cell>
        </row>
        <row r="90">
          <cell r="A90">
            <v>113001004149</v>
          </cell>
          <cell r="B90" t="str">
            <v>OFICIAL</v>
          </cell>
        </row>
        <row r="91">
          <cell r="A91">
            <v>313001008569</v>
          </cell>
          <cell r="B91" t="str">
            <v>OFICIAL</v>
          </cell>
        </row>
        <row r="92">
          <cell r="A92">
            <v>113001008284</v>
          </cell>
          <cell r="B92" t="str">
            <v>OFICIAL</v>
          </cell>
        </row>
        <row r="93">
          <cell r="A93">
            <v>113001004254</v>
          </cell>
          <cell r="B93" t="str">
            <v>OFICIAL</v>
          </cell>
        </row>
        <row r="94">
          <cell r="A94">
            <v>113001001654</v>
          </cell>
          <cell r="B94" t="str">
            <v>OFICIAL</v>
          </cell>
        </row>
        <row r="95">
          <cell r="A95">
            <v>113001007113</v>
          </cell>
          <cell r="B95" t="str">
            <v>OFICIAL</v>
          </cell>
        </row>
        <row r="96">
          <cell r="A96">
            <v>113001004289</v>
          </cell>
          <cell r="B96" t="str">
            <v>OFICIAL</v>
          </cell>
        </row>
        <row r="97">
          <cell r="A97">
            <v>113001003789</v>
          </cell>
          <cell r="B97" t="str">
            <v>OFICIAL</v>
          </cell>
        </row>
        <row r="98">
          <cell r="A98">
            <v>113001005358</v>
          </cell>
          <cell r="B98" t="str">
            <v>OFICIAL</v>
          </cell>
        </row>
        <row r="99">
          <cell r="A99">
            <v>113001005374</v>
          </cell>
          <cell r="B99" t="str">
            <v>OFICIAL</v>
          </cell>
        </row>
        <row r="100">
          <cell r="A100">
            <v>113001000674</v>
          </cell>
          <cell r="B100" t="str">
            <v>OFICIAL</v>
          </cell>
        </row>
        <row r="101">
          <cell r="A101">
            <v>113001002642</v>
          </cell>
          <cell r="B101" t="str">
            <v>OFICIAL</v>
          </cell>
        </row>
        <row r="102">
          <cell r="A102">
            <v>113001012559</v>
          </cell>
          <cell r="B102" t="str">
            <v>OFICIAL</v>
          </cell>
        </row>
        <row r="103">
          <cell r="A103">
            <v>113001005544</v>
          </cell>
          <cell r="B103" t="str">
            <v>OFICIAL</v>
          </cell>
        </row>
        <row r="104">
          <cell r="A104">
            <v>113001004041</v>
          </cell>
          <cell r="B104" t="str">
            <v>OFICIAL</v>
          </cell>
        </row>
        <row r="105">
          <cell r="A105">
            <v>113001006711</v>
          </cell>
          <cell r="B105" t="str">
            <v>OFICIAL</v>
          </cell>
        </row>
        <row r="106">
          <cell r="A106">
            <v>113001006800</v>
          </cell>
          <cell r="B106" t="str">
            <v>OFICIAL</v>
          </cell>
        </row>
        <row r="107">
          <cell r="A107">
            <v>113001007563</v>
          </cell>
          <cell r="B107" t="str">
            <v>OFICIAL</v>
          </cell>
        </row>
        <row r="108">
          <cell r="A108">
            <v>113001007199</v>
          </cell>
          <cell r="B108" t="str">
            <v>OFICIAL</v>
          </cell>
        </row>
        <row r="109">
          <cell r="A109">
            <v>113001028935</v>
          </cell>
          <cell r="B109" t="str">
            <v>OFICIAL</v>
          </cell>
        </row>
        <row r="110">
          <cell r="A110">
            <v>113001007857</v>
          </cell>
          <cell r="B110" t="str">
            <v>OFICIAL</v>
          </cell>
        </row>
        <row r="111">
          <cell r="A111">
            <v>113001008268</v>
          </cell>
          <cell r="B111" t="str">
            <v>OFICIAL</v>
          </cell>
        </row>
        <row r="112">
          <cell r="A112">
            <v>113001008276</v>
          </cell>
          <cell r="B112" t="str">
            <v>OFICIAL</v>
          </cell>
        </row>
        <row r="113">
          <cell r="A113">
            <v>113001000259</v>
          </cell>
          <cell r="B113" t="str">
            <v>OFICIAL</v>
          </cell>
        </row>
        <row r="114">
          <cell r="A114">
            <v>113001009281</v>
          </cell>
          <cell r="B114" t="str">
            <v>OFICIAL</v>
          </cell>
        </row>
        <row r="115">
          <cell r="A115">
            <v>113001012427</v>
          </cell>
          <cell r="B115" t="str">
            <v>OFICIAL</v>
          </cell>
        </row>
        <row r="116">
          <cell r="A116">
            <v>113001012508</v>
          </cell>
          <cell r="B116" t="str">
            <v>OFICIAL</v>
          </cell>
        </row>
        <row r="117">
          <cell r="A117">
            <v>113001003151</v>
          </cell>
          <cell r="B117" t="str">
            <v>OFICIAL</v>
          </cell>
        </row>
        <row r="118">
          <cell r="A118">
            <v>213001000075</v>
          </cell>
          <cell r="B118" t="str">
            <v>OFICIAL</v>
          </cell>
        </row>
        <row r="119">
          <cell r="A119">
            <v>213001000091</v>
          </cell>
          <cell r="B119" t="str">
            <v>OFICIAL</v>
          </cell>
        </row>
        <row r="120">
          <cell r="A120">
            <v>213001000059</v>
          </cell>
          <cell r="B120" t="str">
            <v>OFICIAL</v>
          </cell>
        </row>
        <row r="121">
          <cell r="A121">
            <v>213001000245</v>
          </cell>
          <cell r="B121" t="str">
            <v>OFICIAL</v>
          </cell>
        </row>
        <row r="122">
          <cell r="A122">
            <v>213001001250</v>
          </cell>
          <cell r="B122" t="str">
            <v>OFICIAL</v>
          </cell>
        </row>
        <row r="123">
          <cell r="A123">
            <v>213001001276</v>
          </cell>
          <cell r="B123" t="str">
            <v>OFICIAL</v>
          </cell>
        </row>
        <row r="124">
          <cell r="A124">
            <v>213001001292</v>
          </cell>
          <cell r="B124" t="str">
            <v>OFICIAL</v>
          </cell>
        </row>
        <row r="125">
          <cell r="A125">
            <v>213001001306</v>
          </cell>
          <cell r="B125" t="str">
            <v>OFICIAL</v>
          </cell>
        </row>
        <row r="126">
          <cell r="A126">
            <v>213001001632</v>
          </cell>
          <cell r="B126" t="str">
            <v>OFICIAL</v>
          </cell>
        </row>
        <row r="127">
          <cell r="A127">
            <v>213001007550</v>
          </cell>
          <cell r="B127" t="str">
            <v>OFICIAL</v>
          </cell>
        </row>
        <row r="128">
          <cell r="A128">
            <v>213001001900</v>
          </cell>
          <cell r="B128" t="str">
            <v>OFICIAL</v>
          </cell>
        </row>
        <row r="129">
          <cell r="A129">
            <v>213001002531</v>
          </cell>
          <cell r="B129" t="str">
            <v>OFICIAL</v>
          </cell>
        </row>
        <row r="130">
          <cell r="A130">
            <v>213001002809</v>
          </cell>
          <cell r="B130" t="str">
            <v>OFICIAL</v>
          </cell>
        </row>
        <row r="131">
          <cell r="A131">
            <v>213001007541</v>
          </cell>
          <cell r="B131" t="str">
            <v>OFICIAL</v>
          </cell>
        </row>
        <row r="132">
          <cell r="A132">
            <v>213001002949</v>
          </cell>
          <cell r="B132" t="str">
            <v>OFICIAL</v>
          </cell>
        </row>
        <row r="133">
          <cell r="A133">
            <v>213001001942</v>
          </cell>
          <cell r="B133" t="str">
            <v>OFICIAL</v>
          </cell>
        </row>
        <row r="134">
          <cell r="A134">
            <v>213001027020</v>
          </cell>
          <cell r="B134" t="str">
            <v>OFICIAL</v>
          </cell>
        </row>
        <row r="135">
          <cell r="A135">
            <v>213001007231</v>
          </cell>
          <cell r="B135" t="str">
            <v>OFICIAL</v>
          </cell>
        </row>
        <row r="136">
          <cell r="A136">
            <v>113001006133</v>
          </cell>
          <cell r="B136" t="str">
            <v>OFICIAL</v>
          </cell>
        </row>
        <row r="137">
          <cell r="A137">
            <v>213001001501</v>
          </cell>
          <cell r="B137" t="str">
            <v>OFICIAL</v>
          </cell>
        </row>
        <row r="138">
          <cell r="A138">
            <v>213001004313</v>
          </cell>
          <cell r="B138" t="str">
            <v>OFICIAL</v>
          </cell>
        </row>
        <row r="139">
          <cell r="A139">
            <v>213001001268</v>
          </cell>
          <cell r="B139" t="str">
            <v>OFICIAL</v>
          </cell>
        </row>
        <row r="140">
          <cell r="A140">
            <v>213001007401</v>
          </cell>
          <cell r="B140" t="str">
            <v>OFICIAL</v>
          </cell>
        </row>
        <row r="141">
          <cell r="A141">
            <v>313001005225</v>
          </cell>
          <cell r="B141" t="str">
            <v>OFICIAL</v>
          </cell>
        </row>
        <row r="142">
          <cell r="A142">
            <v>213001012391</v>
          </cell>
          <cell r="B142" t="str">
            <v>OFICIAL</v>
          </cell>
        </row>
        <row r="143">
          <cell r="A143">
            <v>213001007533</v>
          </cell>
          <cell r="B143" t="str">
            <v>OFICIAL</v>
          </cell>
        </row>
        <row r="144">
          <cell r="A144">
            <v>213001000164</v>
          </cell>
          <cell r="B144" t="str">
            <v>OFICIAL</v>
          </cell>
        </row>
        <row r="145">
          <cell r="A145">
            <v>213001000211</v>
          </cell>
          <cell r="B145" t="str">
            <v>OFICIAL</v>
          </cell>
        </row>
        <row r="146">
          <cell r="A146">
            <v>213001007797</v>
          </cell>
          <cell r="B146" t="str">
            <v>OFICIAL</v>
          </cell>
        </row>
        <row r="147">
          <cell r="A147">
            <v>113001002839</v>
          </cell>
          <cell r="B147" t="str">
            <v>OFICIAL</v>
          </cell>
        </row>
        <row r="148">
          <cell r="A148">
            <v>113001008241</v>
          </cell>
          <cell r="B148" t="str">
            <v>OFICIAL</v>
          </cell>
        </row>
        <row r="149">
          <cell r="A149">
            <v>113001000321</v>
          </cell>
          <cell r="B149" t="str">
            <v>OFICIAL</v>
          </cell>
        </row>
        <row r="150">
          <cell r="A150">
            <v>213001009048</v>
          </cell>
          <cell r="B150" t="str">
            <v>OFICIAL</v>
          </cell>
        </row>
        <row r="151">
          <cell r="A151">
            <v>213001009056</v>
          </cell>
          <cell r="B151" t="str">
            <v>OFICIAL</v>
          </cell>
        </row>
        <row r="152">
          <cell r="A152">
            <v>313001000568</v>
          </cell>
          <cell r="B152" t="str">
            <v>OFICIAL</v>
          </cell>
        </row>
        <row r="153">
          <cell r="A153">
            <v>313001001181</v>
          </cell>
          <cell r="B153" t="str">
            <v>OFICIAL</v>
          </cell>
        </row>
        <row r="154">
          <cell r="A154">
            <v>313001002251</v>
          </cell>
          <cell r="B154" t="str">
            <v>OFICIAL</v>
          </cell>
        </row>
        <row r="155">
          <cell r="A155">
            <v>313001002421</v>
          </cell>
          <cell r="B155" t="str">
            <v>OFICIAL</v>
          </cell>
        </row>
        <row r="156">
          <cell r="A156">
            <v>313001002714</v>
          </cell>
          <cell r="B156" t="str">
            <v>OFICIAL</v>
          </cell>
        </row>
        <row r="157">
          <cell r="A157">
            <v>313001004750</v>
          </cell>
          <cell r="B157" t="str">
            <v>OFICIAL</v>
          </cell>
        </row>
        <row r="158">
          <cell r="A158">
            <v>113001000194</v>
          </cell>
          <cell r="B158" t="str">
            <v>OFICIAL</v>
          </cell>
        </row>
        <row r="159">
          <cell r="A159">
            <v>113001000364</v>
          </cell>
          <cell r="B159" t="str">
            <v>OFICIAL</v>
          </cell>
        </row>
        <row r="160">
          <cell r="A160">
            <v>113001003223</v>
          </cell>
          <cell r="B160" t="str">
            <v>OFICIAL</v>
          </cell>
        </row>
        <row r="161">
          <cell r="A161">
            <v>313001005331</v>
          </cell>
          <cell r="B161" t="str">
            <v>OFICIAL</v>
          </cell>
        </row>
        <row r="162">
          <cell r="A162">
            <v>313001008411</v>
          </cell>
          <cell r="B162" t="str">
            <v>OFICIAL</v>
          </cell>
        </row>
        <row r="163">
          <cell r="A163">
            <v>113001007725</v>
          </cell>
          <cell r="B163" t="str">
            <v>OFICIAL</v>
          </cell>
        </row>
        <row r="164">
          <cell r="A164">
            <v>213001007339</v>
          </cell>
          <cell r="B164" t="str">
            <v>OFICIAL</v>
          </cell>
        </row>
        <row r="165">
          <cell r="A165">
            <v>413001004703</v>
          </cell>
          <cell r="B165" t="str">
            <v>OFICIAL</v>
          </cell>
        </row>
        <row r="166">
          <cell r="A166">
            <v>213001001918</v>
          </cell>
          <cell r="B166" t="str">
            <v>OFICIAL</v>
          </cell>
        </row>
        <row r="167">
          <cell r="A167">
            <v>413001006234</v>
          </cell>
          <cell r="B167" t="str">
            <v>OFICIAL</v>
          </cell>
        </row>
        <row r="168">
          <cell r="A168">
            <v>413001006315</v>
          </cell>
          <cell r="B168" t="str">
            <v>OFICIAL</v>
          </cell>
        </row>
        <row r="169">
          <cell r="A169">
            <v>113001013814</v>
          </cell>
          <cell r="B169" t="str">
            <v>OFICIAL</v>
          </cell>
        </row>
        <row r="170">
          <cell r="A170">
            <v>313001013783</v>
          </cell>
          <cell r="B170" t="str">
            <v>OFICIAL</v>
          </cell>
        </row>
        <row r="171">
          <cell r="A171">
            <v>313001027059</v>
          </cell>
          <cell r="B171" t="str">
            <v>OFICIAL</v>
          </cell>
        </row>
        <row r="172">
          <cell r="A172">
            <v>313001027075</v>
          </cell>
          <cell r="B172" t="str">
            <v>OFICIAL</v>
          </cell>
        </row>
        <row r="173">
          <cell r="A173">
            <v>313001027199</v>
          </cell>
          <cell r="B173" t="str">
            <v>OFICIAL</v>
          </cell>
        </row>
        <row r="174">
          <cell r="A174">
            <v>313001027253</v>
          </cell>
          <cell r="B174" t="str">
            <v>OFICIAL</v>
          </cell>
        </row>
        <row r="175">
          <cell r="A175">
            <v>113001028483</v>
          </cell>
          <cell r="B175" t="str">
            <v>OFICIAL</v>
          </cell>
        </row>
        <row r="176">
          <cell r="A176">
            <v>113001028469</v>
          </cell>
          <cell r="B176" t="str">
            <v>OFICIAL</v>
          </cell>
        </row>
        <row r="177">
          <cell r="A177">
            <v>113001000704</v>
          </cell>
          <cell r="B177" t="str">
            <v>OFICIAL</v>
          </cell>
        </row>
        <row r="178">
          <cell r="A178">
            <v>113001012494</v>
          </cell>
          <cell r="B178" t="str">
            <v>OFICIAL</v>
          </cell>
        </row>
        <row r="179">
          <cell r="A179">
            <v>113001028919</v>
          </cell>
          <cell r="B179" t="str">
            <v>OFICIAL</v>
          </cell>
        </row>
        <row r="180">
          <cell r="A180">
            <v>113001000283</v>
          </cell>
          <cell r="B180" t="str">
            <v>OFICIAL</v>
          </cell>
        </row>
        <row r="181">
          <cell r="A181">
            <v>113001007776</v>
          </cell>
          <cell r="B181" t="str">
            <v>OFICIAL</v>
          </cell>
        </row>
        <row r="182">
          <cell r="A182">
            <v>113001028421</v>
          </cell>
          <cell r="B182" t="str">
            <v>OFICIAL</v>
          </cell>
        </row>
        <row r="183">
          <cell r="A183">
            <v>113001028927</v>
          </cell>
          <cell r="B183" t="str">
            <v>OFICIAL</v>
          </cell>
        </row>
        <row r="184">
          <cell r="A184">
            <v>113001029095</v>
          </cell>
          <cell r="B184" t="str">
            <v>OFICIAL</v>
          </cell>
        </row>
        <row r="185">
          <cell r="A185">
            <v>313001029264</v>
          </cell>
          <cell r="B185" t="str">
            <v>OFICIAL</v>
          </cell>
        </row>
        <row r="186">
          <cell r="A186">
            <v>313001029396</v>
          </cell>
          <cell r="B186" t="str">
            <v>OFICIAL</v>
          </cell>
        </row>
        <row r="187">
          <cell r="A187">
            <v>113001029800</v>
          </cell>
          <cell r="B187" t="str">
            <v>OFICIAL</v>
          </cell>
        </row>
        <row r="188">
          <cell r="A188">
            <v>113001029851</v>
          </cell>
          <cell r="B188" t="str">
            <v>OFICIAL</v>
          </cell>
        </row>
        <row r="189">
          <cell r="A189">
            <v>113001029893</v>
          </cell>
          <cell r="B189" t="str">
            <v>OFICIAL</v>
          </cell>
        </row>
        <row r="190">
          <cell r="A190">
            <v>113001030085</v>
          </cell>
          <cell r="B190" t="str">
            <v>OFICIAL</v>
          </cell>
        </row>
        <row r="191">
          <cell r="A191">
            <v>113001030093</v>
          </cell>
          <cell r="B191" t="str">
            <v>OFICIAL</v>
          </cell>
        </row>
        <row r="192">
          <cell r="A192">
            <v>313001002307</v>
          </cell>
          <cell r="B192" t="str">
            <v>PRIVADO</v>
          </cell>
        </row>
        <row r="193">
          <cell r="A193">
            <v>313001006159</v>
          </cell>
          <cell r="B193" t="str">
            <v>PRIVADO</v>
          </cell>
        </row>
        <row r="194">
          <cell r="A194">
            <v>313001006281</v>
          </cell>
          <cell r="B194" t="str">
            <v>PRIVADO</v>
          </cell>
        </row>
        <row r="195">
          <cell r="A195">
            <v>313001007091</v>
          </cell>
          <cell r="B195" t="str">
            <v>PRIVADO</v>
          </cell>
        </row>
        <row r="196">
          <cell r="A196">
            <v>313001007309</v>
          </cell>
          <cell r="B196" t="str">
            <v>PRIVADO</v>
          </cell>
        </row>
        <row r="197">
          <cell r="A197">
            <v>313001007651</v>
          </cell>
          <cell r="B197" t="str">
            <v>PRIVADO</v>
          </cell>
        </row>
        <row r="198">
          <cell r="A198">
            <v>313001007821</v>
          </cell>
          <cell r="B198" t="str">
            <v>PRIVADO</v>
          </cell>
        </row>
        <row r="199">
          <cell r="A199">
            <v>313001007911</v>
          </cell>
          <cell r="B199" t="str">
            <v>PRIVADO</v>
          </cell>
        </row>
        <row r="200">
          <cell r="A200">
            <v>313001007929</v>
          </cell>
          <cell r="B200" t="str">
            <v>PRIVADO</v>
          </cell>
        </row>
        <row r="201">
          <cell r="A201">
            <v>313001008518</v>
          </cell>
          <cell r="B201" t="str">
            <v>PRIVADO</v>
          </cell>
        </row>
        <row r="202">
          <cell r="A202">
            <v>313001008674</v>
          </cell>
          <cell r="B202" t="str">
            <v>PRIVADO</v>
          </cell>
        </row>
        <row r="203">
          <cell r="A203">
            <v>313001009204</v>
          </cell>
          <cell r="B203" t="str">
            <v>PRIVADO</v>
          </cell>
        </row>
        <row r="204">
          <cell r="A204">
            <v>313001009247</v>
          </cell>
          <cell r="B204" t="str">
            <v>PRIVADO</v>
          </cell>
        </row>
        <row r="205">
          <cell r="A205">
            <v>313001012761</v>
          </cell>
          <cell r="B205" t="str">
            <v>PRIVADO</v>
          </cell>
        </row>
        <row r="206">
          <cell r="A206">
            <v>313001013406</v>
          </cell>
          <cell r="B206" t="str">
            <v>PRIVADO</v>
          </cell>
        </row>
        <row r="207">
          <cell r="A207">
            <v>313001013872</v>
          </cell>
          <cell r="B207" t="str">
            <v>PRIVADO</v>
          </cell>
        </row>
        <row r="208">
          <cell r="A208">
            <v>313001027164</v>
          </cell>
          <cell r="B208" t="str">
            <v>PRIVADO</v>
          </cell>
        </row>
        <row r="209">
          <cell r="A209">
            <v>313001013961</v>
          </cell>
          <cell r="B209" t="str">
            <v>PRIVADO</v>
          </cell>
        </row>
        <row r="210">
          <cell r="A210">
            <v>313001027113</v>
          </cell>
          <cell r="B210" t="str">
            <v>PRIVADO</v>
          </cell>
        </row>
        <row r="211">
          <cell r="A211">
            <v>313001027130</v>
          </cell>
          <cell r="B211" t="str">
            <v>PRIVADO</v>
          </cell>
        </row>
        <row r="212">
          <cell r="A212">
            <v>313001027474</v>
          </cell>
          <cell r="B212" t="str">
            <v>PRIVADO</v>
          </cell>
        </row>
        <row r="213">
          <cell r="A213">
            <v>313001028639</v>
          </cell>
          <cell r="B213" t="str">
            <v>PRIVADO</v>
          </cell>
        </row>
        <row r="214">
          <cell r="A214">
            <v>313001028868</v>
          </cell>
          <cell r="B214" t="str">
            <v>PRIVADO</v>
          </cell>
        </row>
        <row r="215">
          <cell r="A215">
            <v>313001028225</v>
          </cell>
          <cell r="B215" t="str">
            <v>PRIVADO</v>
          </cell>
        </row>
        <row r="216">
          <cell r="A216">
            <v>313001028771</v>
          </cell>
          <cell r="B216" t="str">
            <v>PRIVADO</v>
          </cell>
        </row>
        <row r="217">
          <cell r="A217">
            <v>313001028843</v>
          </cell>
          <cell r="B217" t="str">
            <v>PRIVADO</v>
          </cell>
        </row>
        <row r="218">
          <cell r="A218">
            <v>313001028985</v>
          </cell>
          <cell r="B218" t="str">
            <v>PRIVADO</v>
          </cell>
        </row>
        <row r="219">
          <cell r="A219">
            <v>313001008879</v>
          </cell>
          <cell r="B219" t="str">
            <v>PRIVADO</v>
          </cell>
        </row>
        <row r="220">
          <cell r="A220">
            <v>313001028875</v>
          </cell>
          <cell r="B220" t="str">
            <v>PRIVADO</v>
          </cell>
        </row>
        <row r="221">
          <cell r="A221">
            <v>313001029426</v>
          </cell>
          <cell r="B221" t="str">
            <v>PRIVADO</v>
          </cell>
        </row>
        <row r="222">
          <cell r="A222">
            <v>313001029434</v>
          </cell>
          <cell r="B222" t="str">
            <v>PRIVADO</v>
          </cell>
        </row>
        <row r="223">
          <cell r="A223">
            <v>313001029141</v>
          </cell>
          <cell r="B223" t="str">
            <v>PRIVADO</v>
          </cell>
        </row>
        <row r="224">
          <cell r="A224">
            <v>313001013279</v>
          </cell>
          <cell r="B224" t="str">
            <v>PRIVADO</v>
          </cell>
        </row>
        <row r="225">
          <cell r="A225">
            <v>313001008534</v>
          </cell>
          <cell r="B225" t="str">
            <v>PRIVADO</v>
          </cell>
        </row>
        <row r="226">
          <cell r="A226">
            <v>313001013554</v>
          </cell>
          <cell r="B226" t="str">
            <v>PRIVADO</v>
          </cell>
        </row>
        <row r="227">
          <cell r="A227">
            <v>313001029281</v>
          </cell>
          <cell r="B227" t="str">
            <v>PRIVADO</v>
          </cell>
        </row>
        <row r="228">
          <cell r="A228">
            <v>313001029418</v>
          </cell>
          <cell r="B228" t="str">
            <v>PRIVADO</v>
          </cell>
        </row>
        <row r="229">
          <cell r="A229">
            <v>313001001211</v>
          </cell>
          <cell r="B229" t="str">
            <v>PRIVADO</v>
          </cell>
        </row>
        <row r="230">
          <cell r="A230">
            <v>313001007007</v>
          </cell>
          <cell r="B230" t="str">
            <v>PRIVADO</v>
          </cell>
        </row>
        <row r="231">
          <cell r="A231">
            <v>313001008381</v>
          </cell>
          <cell r="B231" t="str">
            <v>PRIVADO</v>
          </cell>
        </row>
        <row r="232">
          <cell r="A232">
            <v>313001013376</v>
          </cell>
          <cell r="B232" t="str">
            <v>PRIVADO</v>
          </cell>
        </row>
        <row r="233">
          <cell r="A233">
            <v>313001027148</v>
          </cell>
          <cell r="B233" t="str">
            <v>PRIVADO</v>
          </cell>
        </row>
        <row r="234">
          <cell r="A234">
            <v>313001008399</v>
          </cell>
          <cell r="B234" t="str">
            <v>PRIVADO</v>
          </cell>
        </row>
        <row r="235">
          <cell r="A235">
            <v>313001029302</v>
          </cell>
          <cell r="B235" t="str">
            <v>PRIVADO</v>
          </cell>
        </row>
        <row r="236">
          <cell r="A236">
            <v>313001007228</v>
          </cell>
          <cell r="B236" t="str">
            <v>PRIVADO</v>
          </cell>
        </row>
        <row r="237">
          <cell r="A237">
            <v>313001028292</v>
          </cell>
          <cell r="B237" t="str">
            <v>PRIVADO</v>
          </cell>
        </row>
        <row r="238">
          <cell r="A238">
            <v>313001003931</v>
          </cell>
          <cell r="B238" t="str">
            <v>PRIVADO</v>
          </cell>
        </row>
        <row r="239">
          <cell r="A239">
            <v>313001004768</v>
          </cell>
          <cell r="B239" t="str">
            <v>PRIVADO</v>
          </cell>
        </row>
        <row r="240">
          <cell r="A240">
            <v>313001005705</v>
          </cell>
          <cell r="B240" t="str">
            <v>PRIVADO</v>
          </cell>
        </row>
        <row r="241">
          <cell r="A241">
            <v>313001012744</v>
          </cell>
          <cell r="B241" t="str">
            <v>PRIVADO</v>
          </cell>
        </row>
        <row r="242">
          <cell r="A242">
            <v>313836000348</v>
          </cell>
          <cell r="B242" t="str">
            <v>PRIVADO</v>
          </cell>
        </row>
        <row r="243">
          <cell r="A243">
            <v>413001013176</v>
          </cell>
          <cell r="B243" t="str">
            <v>PRIVADO</v>
          </cell>
        </row>
        <row r="244">
          <cell r="A244">
            <v>413001027126</v>
          </cell>
          <cell r="B244" t="str">
            <v>PRIVADO</v>
          </cell>
        </row>
        <row r="245">
          <cell r="A245">
            <v>413001029561</v>
          </cell>
          <cell r="B245" t="str">
            <v>PRIVADO</v>
          </cell>
        </row>
        <row r="246">
          <cell r="A246">
            <v>313001005748</v>
          </cell>
          <cell r="B246" t="str">
            <v>PRIVADO</v>
          </cell>
        </row>
        <row r="247">
          <cell r="A247">
            <v>313836000623</v>
          </cell>
          <cell r="B247" t="str">
            <v>PRIVADO</v>
          </cell>
        </row>
        <row r="248">
          <cell r="A248">
            <v>413001029919</v>
          </cell>
          <cell r="B248" t="str">
            <v>PRIVADO</v>
          </cell>
        </row>
        <row r="249">
          <cell r="A249">
            <v>313001000185</v>
          </cell>
          <cell r="B249" t="str">
            <v>PRIVADO</v>
          </cell>
        </row>
        <row r="250">
          <cell r="A250">
            <v>313001000193</v>
          </cell>
          <cell r="B250" t="str">
            <v>PRIVADO</v>
          </cell>
        </row>
        <row r="251">
          <cell r="A251">
            <v>313001000240</v>
          </cell>
          <cell r="B251" t="str">
            <v>PRIVADO</v>
          </cell>
        </row>
        <row r="252">
          <cell r="A252">
            <v>313001000282</v>
          </cell>
          <cell r="B252" t="str">
            <v>PRIVADO</v>
          </cell>
        </row>
        <row r="253">
          <cell r="A253">
            <v>313001000495</v>
          </cell>
          <cell r="B253" t="str">
            <v>PRIVADO</v>
          </cell>
        </row>
        <row r="254">
          <cell r="A254">
            <v>313001000541</v>
          </cell>
          <cell r="B254" t="str">
            <v>PRIVADO</v>
          </cell>
        </row>
        <row r="255">
          <cell r="A255">
            <v>313001001190</v>
          </cell>
          <cell r="B255" t="str">
            <v>PRIVADO</v>
          </cell>
        </row>
        <row r="256">
          <cell r="A256">
            <v>313001002269</v>
          </cell>
          <cell r="B256" t="str">
            <v>PRIVADO</v>
          </cell>
        </row>
        <row r="257">
          <cell r="A257">
            <v>313001002340</v>
          </cell>
          <cell r="B257" t="str">
            <v>PRIVADO</v>
          </cell>
        </row>
        <row r="258">
          <cell r="A258">
            <v>313001003800</v>
          </cell>
          <cell r="B258" t="str">
            <v>PRIVADO</v>
          </cell>
        </row>
        <row r="259">
          <cell r="A259">
            <v>313001005284</v>
          </cell>
          <cell r="B259" t="str">
            <v>PRIVADO</v>
          </cell>
        </row>
        <row r="260">
          <cell r="A260">
            <v>313001005594</v>
          </cell>
          <cell r="B260" t="str">
            <v>PRIVADO</v>
          </cell>
        </row>
        <row r="261">
          <cell r="A261">
            <v>313001005985</v>
          </cell>
          <cell r="B261" t="str">
            <v>PRIVADO</v>
          </cell>
        </row>
        <row r="262">
          <cell r="A262">
            <v>313001006337</v>
          </cell>
          <cell r="B262" t="str">
            <v>PRIVADO</v>
          </cell>
        </row>
        <row r="263">
          <cell r="A263">
            <v>313001006345</v>
          </cell>
          <cell r="B263" t="str">
            <v>PRIVADO</v>
          </cell>
        </row>
        <row r="264">
          <cell r="A264">
            <v>313001006647</v>
          </cell>
          <cell r="B264" t="str">
            <v>PRIVADO</v>
          </cell>
        </row>
        <row r="265">
          <cell r="A265">
            <v>313001006515</v>
          </cell>
          <cell r="B265" t="str">
            <v>PRIVADO</v>
          </cell>
        </row>
        <row r="266">
          <cell r="A266">
            <v>313001007872</v>
          </cell>
          <cell r="B266" t="str">
            <v>PRIVADO</v>
          </cell>
        </row>
        <row r="267">
          <cell r="A267">
            <v>313001008500</v>
          </cell>
          <cell r="B267" t="str">
            <v>PRIVADO</v>
          </cell>
        </row>
        <row r="268">
          <cell r="A268">
            <v>313001008551</v>
          </cell>
          <cell r="B268" t="str">
            <v>PRIVADO</v>
          </cell>
        </row>
        <row r="269">
          <cell r="A269">
            <v>313001009174</v>
          </cell>
          <cell r="B269" t="str">
            <v>PRIVADO</v>
          </cell>
        </row>
        <row r="270">
          <cell r="A270">
            <v>313001000509</v>
          </cell>
          <cell r="B270" t="str">
            <v>PRIVADO</v>
          </cell>
        </row>
        <row r="271">
          <cell r="A271">
            <v>313001009263</v>
          </cell>
          <cell r="B271" t="str">
            <v>PRIVADO</v>
          </cell>
        </row>
        <row r="272">
          <cell r="A272">
            <v>313001009409</v>
          </cell>
          <cell r="B272" t="str">
            <v>PRIVADO</v>
          </cell>
        </row>
        <row r="273">
          <cell r="A273">
            <v>313001012957</v>
          </cell>
          <cell r="B273" t="str">
            <v>PRIVADO</v>
          </cell>
        </row>
        <row r="274">
          <cell r="A274">
            <v>313001013261</v>
          </cell>
          <cell r="B274" t="str">
            <v>PRIVADO</v>
          </cell>
        </row>
        <row r="275">
          <cell r="A275">
            <v>313001013309</v>
          </cell>
          <cell r="B275" t="str">
            <v>PRIVADO</v>
          </cell>
        </row>
        <row r="276">
          <cell r="A276">
            <v>313001013325</v>
          </cell>
          <cell r="B276" t="str">
            <v>PRIVADO</v>
          </cell>
        </row>
        <row r="277">
          <cell r="A277">
            <v>313001013341</v>
          </cell>
          <cell r="B277" t="str">
            <v>PRIVADO</v>
          </cell>
        </row>
        <row r="278">
          <cell r="A278">
            <v>413001008008</v>
          </cell>
          <cell r="B278" t="str">
            <v>PRIVADO</v>
          </cell>
        </row>
        <row r="279">
          <cell r="A279">
            <v>313001014011</v>
          </cell>
          <cell r="B279" t="str">
            <v>PRIVADO</v>
          </cell>
        </row>
        <row r="280">
          <cell r="A280">
            <v>313001028021</v>
          </cell>
          <cell r="B280" t="str">
            <v>PRIVADO</v>
          </cell>
        </row>
        <row r="281">
          <cell r="A281">
            <v>313001028314</v>
          </cell>
          <cell r="B281" t="str">
            <v>PRIVADO</v>
          </cell>
        </row>
        <row r="282">
          <cell r="A282">
            <v>313001008402</v>
          </cell>
          <cell r="B282" t="str">
            <v>PRIVADO</v>
          </cell>
        </row>
        <row r="283">
          <cell r="A283">
            <v>313001007627</v>
          </cell>
          <cell r="B283" t="str">
            <v>PRIVADO</v>
          </cell>
        </row>
        <row r="284">
          <cell r="A284">
            <v>313001008526</v>
          </cell>
          <cell r="B284" t="str">
            <v>PRIVADO</v>
          </cell>
        </row>
        <row r="285">
          <cell r="A285">
            <v>313001006639</v>
          </cell>
          <cell r="B285" t="str">
            <v>PRIVADO</v>
          </cell>
        </row>
        <row r="286">
          <cell r="A286">
            <v>313001013597</v>
          </cell>
          <cell r="B286" t="str">
            <v>PRIVADO</v>
          </cell>
        </row>
        <row r="287">
          <cell r="A287">
            <v>313001029183</v>
          </cell>
          <cell r="B287" t="str">
            <v>PRIVADO</v>
          </cell>
        </row>
        <row r="288">
          <cell r="A288">
            <v>-313001029558</v>
          </cell>
          <cell r="B288" t="str">
            <v>PRIVADO</v>
          </cell>
        </row>
        <row r="289">
          <cell r="A289">
            <v>313001013333</v>
          </cell>
          <cell r="B289" t="str">
            <v>PRIVADO</v>
          </cell>
        </row>
        <row r="290">
          <cell r="A290">
            <v>313001012701</v>
          </cell>
          <cell r="B290" t="str">
            <v>PRIVADO</v>
          </cell>
        </row>
        <row r="291">
          <cell r="A291">
            <v>313001029051</v>
          </cell>
          <cell r="B291" t="str">
            <v>PRIVADO</v>
          </cell>
        </row>
        <row r="292">
          <cell r="A292">
            <v>313001029507</v>
          </cell>
          <cell r="B292" t="str">
            <v>PRIVADO</v>
          </cell>
        </row>
        <row r="293">
          <cell r="A293">
            <v>313001029388</v>
          </cell>
          <cell r="B293" t="str">
            <v>PRIVADO</v>
          </cell>
        </row>
        <row r="294">
          <cell r="A294">
            <v>313001003095</v>
          </cell>
          <cell r="B294" t="str">
            <v>PRIVADO</v>
          </cell>
        </row>
        <row r="295">
          <cell r="A295">
            <v>313001009085</v>
          </cell>
          <cell r="B295" t="str">
            <v>PRIVADO</v>
          </cell>
        </row>
        <row r="296">
          <cell r="A296">
            <v>313001013317</v>
          </cell>
          <cell r="B296" t="str">
            <v>PRIVADO</v>
          </cell>
        </row>
        <row r="297">
          <cell r="A297">
            <v>313001013848</v>
          </cell>
          <cell r="B297" t="str">
            <v>PRIVADO</v>
          </cell>
        </row>
        <row r="298">
          <cell r="A298">
            <v>313001012892</v>
          </cell>
          <cell r="B298" t="str">
            <v>PRIVADO</v>
          </cell>
        </row>
        <row r="299">
          <cell r="A299">
            <v>313001029922</v>
          </cell>
          <cell r="B299" t="str">
            <v>PRIVADO</v>
          </cell>
        </row>
        <row r="300">
          <cell r="A300">
            <v>313001029957</v>
          </cell>
          <cell r="B300" t="str">
            <v>PRIVADO</v>
          </cell>
        </row>
        <row r="301">
          <cell r="A301">
            <v>313001029906</v>
          </cell>
          <cell r="B301" t="str">
            <v>PRIVADO</v>
          </cell>
        </row>
        <row r="302">
          <cell r="A302">
            <v>313001029353</v>
          </cell>
          <cell r="B302" t="str">
            <v>PRIVADO</v>
          </cell>
        </row>
        <row r="303">
          <cell r="A303">
            <v>313001028789</v>
          </cell>
          <cell r="B303" t="str">
            <v>PRIVADO</v>
          </cell>
        </row>
        <row r="304">
          <cell r="A304">
            <v>313001003117</v>
          </cell>
          <cell r="B304" t="str">
            <v>PRIVADO</v>
          </cell>
        </row>
        <row r="305">
          <cell r="A305">
            <v>313001005098</v>
          </cell>
          <cell r="B305" t="str">
            <v>PRIVADO</v>
          </cell>
        </row>
        <row r="306">
          <cell r="A306">
            <v>313001005845</v>
          </cell>
          <cell r="B306" t="str">
            <v>PRIVADO</v>
          </cell>
        </row>
        <row r="307">
          <cell r="A307">
            <v>313001006698</v>
          </cell>
          <cell r="B307" t="str">
            <v>PRIVADO</v>
          </cell>
        </row>
        <row r="308">
          <cell r="A308">
            <v>313001006701</v>
          </cell>
          <cell r="B308" t="str">
            <v>PRIVADO</v>
          </cell>
        </row>
        <row r="309">
          <cell r="A309">
            <v>313001006736</v>
          </cell>
          <cell r="B309" t="str">
            <v>PRIVADO</v>
          </cell>
        </row>
        <row r="310">
          <cell r="A310">
            <v>313001007244</v>
          </cell>
          <cell r="B310" t="str">
            <v>PRIVADO</v>
          </cell>
        </row>
        <row r="311">
          <cell r="A311">
            <v>313001007619</v>
          </cell>
          <cell r="B311" t="str">
            <v>PRIVADO</v>
          </cell>
        </row>
        <row r="312">
          <cell r="A312">
            <v>313001008542</v>
          </cell>
          <cell r="B312" t="str">
            <v>PRIVADO</v>
          </cell>
        </row>
        <row r="313">
          <cell r="A313">
            <v>313001008585</v>
          </cell>
          <cell r="B313" t="str">
            <v>PRIVADO</v>
          </cell>
        </row>
        <row r="314">
          <cell r="A314">
            <v>313001008933</v>
          </cell>
          <cell r="B314" t="str">
            <v>PRIVADO</v>
          </cell>
        </row>
        <row r="315">
          <cell r="A315">
            <v>313001008941</v>
          </cell>
          <cell r="B315" t="str">
            <v>PRIVADO</v>
          </cell>
        </row>
        <row r="316">
          <cell r="A316">
            <v>313001009034</v>
          </cell>
          <cell r="B316" t="str">
            <v>PRIVADO</v>
          </cell>
        </row>
        <row r="317">
          <cell r="A317">
            <v>313001012264</v>
          </cell>
          <cell r="B317" t="str">
            <v>PRIVADO</v>
          </cell>
        </row>
        <row r="318">
          <cell r="A318">
            <v>313001012281</v>
          </cell>
          <cell r="B318" t="str">
            <v>PRIVADO</v>
          </cell>
        </row>
        <row r="319">
          <cell r="A319">
            <v>313001012515</v>
          </cell>
          <cell r="B319" t="str">
            <v>PRIVADO</v>
          </cell>
        </row>
        <row r="320">
          <cell r="A320">
            <v>313001012540</v>
          </cell>
          <cell r="B320" t="str">
            <v>PRIVADO</v>
          </cell>
        </row>
        <row r="321">
          <cell r="A321">
            <v>313001012833</v>
          </cell>
          <cell r="B321" t="str">
            <v>PRIVADO</v>
          </cell>
        </row>
        <row r="322">
          <cell r="A322">
            <v>313001012876</v>
          </cell>
          <cell r="B322" t="str">
            <v>PRIVADO</v>
          </cell>
        </row>
        <row r="323">
          <cell r="A323">
            <v>313001012931</v>
          </cell>
          <cell r="B323" t="str">
            <v>PRIVADO</v>
          </cell>
        </row>
        <row r="324">
          <cell r="A324">
            <v>313001013422</v>
          </cell>
          <cell r="B324" t="str">
            <v>PRIVADO</v>
          </cell>
        </row>
        <row r="325">
          <cell r="A325">
            <v>313001013431</v>
          </cell>
          <cell r="B325" t="str">
            <v>PRIVADO</v>
          </cell>
        </row>
        <row r="326">
          <cell r="A326">
            <v>313001013635</v>
          </cell>
          <cell r="B326" t="str">
            <v>PRIVADO</v>
          </cell>
        </row>
        <row r="327">
          <cell r="A327">
            <v>313001013457</v>
          </cell>
          <cell r="B327" t="str">
            <v>PRIVADO</v>
          </cell>
        </row>
        <row r="328">
          <cell r="A328">
            <v>313001013465</v>
          </cell>
          <cell r="B328" t="str">
            <v>PRIVADO</v>
          </cell>
        </row>
        <row r="329">
          <cell r="A329">
            <v>313001013481</v>
          </cell>
          <cell r="B329" t="str">
            <v>PRIVADO</v>
          </cell>
        </row>
        <row r="330">
          <cell r="A330">
            <v>313001013490</v>
          </cell>
          <cell r="B330" t="str">
            <v>PRIVADO</v>
          </cell>
        </row>
        <row r="331">
          <cell r="A331">
            <v>313001013546</v>
          </cell>
          <cell r="B331" t="str">
            <v>PRIVADO</v>
          </cell>
        </row>
        <row r="332">
          <cell r="A332">
            <v>313001013571</v>
          </cell>
          <cell r="B332" t="str">
            <v>PRIVADO</v>
          </cell>
        </row>
        <row r="333">
          <cell r="A333">
            <v>413001007630</v>
          </cell>
          <cell r="B333" t="str">
            <v>PRIVADO</v>
          </cell>
        </row>
        <row r="334">
          <cell r="A334">
            <v>413001008024</v>
          </cell>
          <cell r="B334" t="str">
            <v>PRIVADO</v>
          </cell>
        </row>
        <row r="335">
          <cell r="A335">
            <v>413001007648</v>
          </cell>
          <cell r="B335" t="str">
            <v>PRIVADO</v>
          </cell>
        </row>
        <row r="336">
          <cell r="A336">
            <v>313001013643</v>
          </cell>
          <cell r="B336" t="str">
            <v>PRIVADO</v>
          </cell>
        </row>
        <row r="337">
          <cell r="A337">
            <v>313001013791</v>
          </cell>
          <cell r="B337" t="str">
            <v>PRIVADO</v>
          </cell>
        </row>
        <row r="338">
          <cell r="A338">
            <v>313001013775</v>
          </cell>
          <cell r="B338" t="str">
            <v>PRIVADO</v>
          </cell>
        </row>
        <row r="339">
          <cell r="A339">
            <v>313001013856</v>
          </cell>
          <cell r="B339" t="str">
            <v>PRIVADO</v>
          </cell>
        </row>
        <row r="340">
          <cell r="A340">
            <v>113001012583</v>
          </cell>
          <cell r="B340" t="str">
            <v>PRIVADO</v>
          </cell>
        </row>
        <row r="341">
          <cell r="A341">
            <v>313001027067</v>
          </cell>
          <cell r="B341" t="str">
            <v>PRIVADO</v>
          </cell>
        </row>
        <row r="342">
          <cell r="A342">
            <v>313001027202</v>
          </cell>
          <cell r="B342" t="str">
            <v>PRIVADO</v>
          </cell>
        </row>
        <row r="343">
          <cell r="A343">
            <v>313001027229</v>
          </cell>
          <cell r="B343" t="str">
            <v>PRIVADO</v>
          </cell>
        </row>
        <row r="344">
          <cell r="A344">
            <v>313001027288</v>
          </cell>
          <cell r="B344" t="str">
            <v>PRIVADO</v>
          </cell>
        </row>
        <row r="345">
          <cell r="A345">
            <v>313001027997</v>
          </cell>
          <cell r="B345" t="str">
            <v>PRIVADO</v>
          </cell>
        </row>
        <row r="346">
          <cell r="A346">
            <v>313001028692</v>
          </cell>
          <cell r="B346" t="str">
            <v>PRIVADO</v>
          </cell>
        </row>
        <row r="347">
          <cell r="A347">
            <v>313001028039</v>
          </cell>
          <cell r="B347" t="str">
            <v>PRIVADO</v>
          </cell>
        </row>
        <row r="348">
          <cell r="A348">
            <v>313001028098</v>
          </cell>
          <cell r="B348" t="str">
            <v>PRIVADO</v>
          </cell>
        </row>
        <row r="349">
          <cell r="A349">
            <v>313001027989</v>
          </cell>
          <cell r="B349" t="str">
            <v>PRIVADO</v>
          </cell>
        </row>
        <row r="350">
          <cell r="A350">
            <v>313001007040</v>
          </cell>
          <cell r="B350" t="str">
            <v>PRIVADO</v>
          </cell>
        </row>
        <row r="351">
          <cell r="A351">
            <v>313001013937</v>
          </cell>
          <cell r="B351" t="str">
            <v>PRIVADO</v>
          </cell>
        </row>
        <row r="352">
          <cell r="A352">
            <v>313001027261</v>
          </cell>
          <cell r="B352" t="str">
            <v>PRIVADO</v>
          </cell>
        </row>
        <row r="353">
          <cell r="A353">
            <v>313001028012</v>
          </cell>
          <cell r="B353" t="str">
            <v>PRIVADO</v>
          </cell>
        </row>
        <row r="354">
          <cell r="A354">
            <v>313001005632</v>
          </cell>
          <cell r="B354" t="str">
            <v>PRIVADO</v>
          </cell>
        </row>
        <row r="355">
          <cell r="A355">
            <v>313001029060</v>
          </cell>
          <cell r="B355" t="str">
            <v>PRIVADO</v>
          </cell>
        </row>
        <row r="356">
          <cell r="A356">
            <v>313001007058</v>
          </cell>
          <cell r="B356" t="str">
            <v>PRIVADO</v>
          </cell>
        </row>
        <row r="357">
          <cell r="A357">
            <v>313001029213</v>
          </cell>
          <cell r="B357" t="str">
            <v>PRIVADO</v>
          </cell>
        </row>
        <row r="358">
          <cell r="A358">
            <v>313001029205</v>
          </cell>
          <cell r="B358" t="str">
            <v>PRIVADO</v>
          </cell>
        </row>
        <row r="359">
          <cell r="A359">
            <v>313001001050</v>
          </cell>
          <cell r="B359" t="str">
            <v>PRIVADO</v>
          </cell>
        </row>
        <row r="360">
          <cell r="A360">
            <v>313001013805</v>
          </cell>
          <cell r="B360" t="str">
            <v>PRIVADO</v>
          </cell>
        </row>
        <row r="361">
          <cell r="A361">
            <v>313001029337</v>
          </cell>
          <cell r="B361" t="str">
            <v>PRIVADO</v>
          </cell>
        </row>
        <row r="362">
          <cell r="A362">
            <v>313001006485</v>
          </cell>
          <cell r="B362" t="str">
            <v>PRIVADO</v>
          </cell>
        </row>
        <row r="363">
          <cell r="A363">
            <v>313001013945</v>
          </cell>
          <cell r="B363" t="str">
            <v>PRIVADO</v>
          </cell>
        </row>
        <row r="364">
          <cell r="A364">
            <v>313001029540</v>
          </cell>
          <cell r="B364" t="str">
            <v>PRIVADO</v>
          </cell>
        </row>
        <row r="365">
          <cell r="A365">
            <v>313001029531</v>
          </cell>
          <cell r="B365" t="str">
            <v>PRIVADO</v>
          </cell>
        </row>
        <row r="366">
          <cell r="A366">
            <v>313001012353</v>
          </cell>
          <cell r="B366" t="str">
            <v>PRIVADO</v>
          </cell>
        </row>
        <row r="367">
          <cell r="A367">
            <v>313001013651</v>
          </cell>
          <cell r="B367" t="str">
            <v>PRIVADO</v>
          </cell>
        </row>
        <row r="368">
          <cell r="A368">
            <v>313001028829</v>
          </cell>
          <cell r="B368" t="str">
            <v>PRIVADO</v>
          </cell>
        </row>
        <row r="369">
          <cell r="A369">
            <v>313001028811</v>
          </cell>
          <cell r="B369" t="str">
            <v>PRIVADO</v>
          </cell>
        </row>
        <row r="370">
          <cell r="A370">
            <v>313001029680</v>
          </cell>
          <cell r="B370" t="str">
            <v>PRIVADO</v>
          </cell>
        </row>
        <row r="371">
          <cell r="A371">
            <v>313001029655</v>
          </cell>
          <cell r="B371" t="str">
            <v>PRIVADO</v>
          </cell>
        </row>
        <row r="372">
          <cell r="A372">
            <v>313001029698</v>
          </cell>
          <cell r="B372" t="str">
            <v>PRIVADO</v>
          </cell>
        </row>
        <row r="373">
          <cell r="A373">
            <v>313001029752</v>
          </cell>
          <cell r="B373" t="str">
            <v>PRIVADO</v>
          </cell>
        </row>
        <row r="374">
          <cell r="A374">
            <v>313001029728</v>
          </cell>
          <cell r="B374" t="str">
            <v>PRIVADO</v>
          </cell>
        </row>
        <row r="375">
          <cell r="A375">
            <v>313001029736</v>
          </cell>
          <cell r="B375" t="str">
            <v>PRIVADO</v>
          </cell>
        </row>
        <row r="376">
          <cell r="A376">
            <v>313001029701</v>
          </cell>
          <cell r="B376" t="str">
            <v>PRIVADO</v>
          </cell>
        </row>
        <row r="377">
          <cell r="A377">
            <v>313001000142</v>
          </cell>
          <cell r="B377" t="str">
            <v>PRIVADO</v>
          </cell>
        </row>
        <row r="378">
          <cell r="A378">
            <v>313001005276</v>
          </cell>
          <cell r="B378" t="str">
            <v>PRIVADO</v>
          </cell>
        </row>
        <row r="379">
          <cell r="A379">
            <v>313001028110</v>
          </cell>
          <cell r="B379" t="str">
            <v>PRIVADO</v>
          </cell>
        </row>
        <row r="380">
          <cell r="A380">
            <v>313001013538</v>
          </cell>
          <cell r="B380" t="str">
            <v>PRIVADO</v>
          </cell>
        </row>
        <row r="381">
          <cell r="A381">
            <v>313001027237</v>
          </cell>
          <cell r="B381" t="str">
            <v>PRIVADO</v>
          </cell>
        </row>
        <row r="382">
          <cell r="A382">
            <v>313001013589</v>
          </cell>
          <cell r="B382" t="str">
            <v>PRIVADO</v>
          </cell>
        </row>
        <row r="383">
          <cell r="A383">
            <v>313001004857</v>
          </cell>
          <cell r="B383" t="str">
            <v>PRIVADO</v>
          </cell>
        </row>
        <row r="384">
          <cell r="A384">
            <v>313001006621</v>
          </cell>
          <cell r="B384" t="str">
            <v>PRIVADO</v>
          </cell>
        </row>
        <row r="385">
          <cell r="A385">
            <v>313001029710</v>
          </cell>
          <cell r="B385" t="str">
            <v>PRIVADO</v>
          </cell>
        </row>
        <row r="386">
          <cell r="A386">
            <v>313001029868</v>
          </cell>
          <cell r="B386" t="str">
            <v>PRIVADO</v>
          </cell>
        </row>
        <row r="387">
          <cell r="A387">
            <v>313001028055</v>
          </cell>
          <cell r="B387" t="str">
            <v>PRIVADO</v>
          </cell>
        </row>
        <row r="388">
          <cell r="A388">
            <v>313001029817</v>
          </cell>
          <cell r="B388" t="str">
            <v>PRIVADO</v>
          </cell>
        </row>
        <row r="389">
          <cell r="A389">
            <v>313001029965</v>
          </cell>
          <cell r="B389" t="str">
            <v>PRIVADO</v>
          </cell>
        </row>
        <row r="390">
          <cell r="A390">
            <v>313001029884</v>
          </cell>
          <cell r="B390" t="str">
            <v>PRIVADO</v>
          </cell>
        </row>
        <row r="391">
          <cell r="A391">
            <v>313001029833</v>
          </cell>
          <cell r="B391" t="str">
            <v>PRIVADO</v>
          </cell>
        </row>
        <row r="392">
          <cell r="A392">
            <v>313001029671</v>
          </cell>
          <cell r="B392" t="str">
            <v>PRIVADO</v>
          </cell>
        </row>
        <row r="393">
          <cell r="A393">
            <v>313001029116</v>
          </cell>
          <cell r="B393" t="str">
            <v>PRIVADO</v>
          </cell>
        </row>
        <row r="394">
          <cell r="A394">
            <v>313001029973</v>
          </cell>
          <cell r="B394" t="str">
            <v>PRIVADO</v>
          </cell>
        </row>
        <row r="395">
          <cell r="A395">
            <v>313001029981</v>
          </cell>
          <cell r="B395" t="str">
            <v>PRIVADO</v>
          </cell>
        </row>
        <row r="396">
          <cell r="A396">
            <v>313001029876</v>
          </cell>
          <cell r="B396" t="str">
            <v>PRIVADO</v>
          </cell>
        </row>
        <row r="397">
          <cell r="A397">
            <v>313001000045</v>
          </cell>
          <cell r="B397" t="str">
            <v>PRIVADO</v>
          </cell>
        </row>
        <row r="398">
          <cell r="A398">
            <v>313001000215</v>
          </cell>
          <cell r="B398" t="str">
            <v>PRIVADO</v>
          </cell>
        </row>
        <row r="399">
          <cell r="A399">
            <v>313001000592</v>
          </cell>
          <cell r="B399" t="str">
            <v>PRIVADO</v>
          </cell>
        </row>
        <row r="400">
          <cell r="A400">
            <v>313001000916</v>
          </cell>
          <cell r="B400" t="str">
            <v>PRIVADO</v>
          </cell>
        </row>
        <row r="401">
          <cell r="A401">
            <v>313001000975</v>
          </cell>
          <cell r="B401" t="str">
            <v>PRIVADO</v>
          </cell>
        </row>
        <row r="402">
          <cell r="A402">
            <v>313001001068</v>
          </cell>
          <cell r="B402" t="str">
            <v>PRIVADO</v>
          </cell>
        </row>
        <row r="403">
          <cell r="A403">
            <v>313001001076</v>
          </cell>
          <cell r="B403" t="str">
            <v>PRIVADO</v>
          </cell>
        </row>
        <row r="404">
          <cell r="A404">
            <v>313001001165</v>
          </cell>
          <cell r="B404" t="str">
            <v>PRIVADO</v>
          </cell>
        </row>
        <row r="405">
          <cell r="A405">
            <v>313001002277</v>
          </cell>
          <cell r="B405" t="str">
            <v>PRIVADO</v>
          </cell>
        </row>
        <row r="406">
          <cell r="A406">
            <v>313001003842</v>
          </cell>
          <cell r="B406" t="str">
            <v>PRIVADO</v>
          </cell>
        </row>
        <row r="407">
          <cell r="A407">
            <v>313001005136</v>
          </cell>
          <cell r="B407" t="str">
            <v>PRIVADO</v>
          </cell>
        </row>
        <row r="408">
          <cell r="A408">
            <v>313001005411</v>
          </cell>
          <cell r="B408" t="str">
            <v>PRIVADO</v>
          </cell>
        </row>
        <row r="409">
          <cell r="A409">
            <v>313001007074</v>
          </cell>
          <cell r="B409" t="str">
            <v>PRIVADO</v>
          </cell>
        </row>
        <row r="410">
          <cell r="A410">
            <v>313001007325</v>
          </cell>
          <cell r="B410" t="str">
            <v>PRIVADO</v>
          </cell>
        </row>
        <row r="411">
          <cell r="A411">
            <v>313001007686</v>
          </cell>
          <cell r="B411" t="str">
            <v>PRIVADO</v>
          </cell>
        </row>
        <row r="412">
          <cell r="A412">
            <v>313001008429</v>
          </cell>
          <cell r="B412" t="str">
            <v>PRIVADO</v>
          </cell>
        </row>
        <row r="413">
          <cell r="A413">
            <v>313001008739</v>
          </cell>
          <cell r="B413" t="str">
            <v>PRIVADO</v>
          </cell>
        </row>
        <row r="414">
          <cell r="A414">
            <v>313001008771</v>
          </cell>
          <cell r="B414" t="str">
            <v>PRIVADO</v>
          </cell>
        </row>
        <row r="415">
          <cell r="A415">
            <v>313001008984</v>
          </cell>
          <cell r="B415" t="str">
            <v>PRIVADO</v>
          </cell>
        </row>
        <row r="416">
          <cell r="A416">
            <v>313001009450</v>
          </cell>
          <cell r="B416" t="str">
            <v>PRIVADO</v>
          </cell>
        </row>
        <row r="417">
          <cell r="A417">
            <v>313001009361</v>
          </cell>
          <cell r="B417" t="str">
            <v>PRIVADO</v>
          </cell>
        </row>
        <row r="418">
          <cell r="A418">
            <v>313001012973</v>
          </cell>
          <cell r="B418" t="str">
            <v>PRIVADO</v>
          </cell>
        </row>
        <row r="419">
          <cell r="A419">
            <v>313001013198</v>
          </cell>
          <cell r="B419" t="str">
            <v>PRIVADO</v>
          </cell>
        </row>
        <row r="420">
          <cell r="A420">
            <v>313001027351</v>
          </cell>
          <cell r="B420" t="str">
            <v>PRIVADO</v>
          </cell>
        </row>
        <row r="421">
          <cell r="A421">
            <v>313001013619</v>
          </cell>
          <cell r="B421" t="str">
            <v>PRIVADO</v>
          </cell>
        </row>
        <row r="422">
          <cell r="A422">
            <v>313001013953</v>
          </cell>
          <cell r="B422" t="str">
            <v>PRIVADO</v>
          </cell>
        </row>
        <row r="423">
          <cell r="A423">
            <v>313001007163</v>
          </cell>
          <cell r="B423" t="str">
            <v>PRIVADO</v>
          </cell>
        </row>
        <row r="424">
          <cell r="A424">
            <v>313001028891</v>
          </cell>
          <cell r="B424" t="str">
            <v>PRIVADO</v>
          </cell>
        </row>
        <row r="425">
          <cell r="A425">
            <v>313001009328</v>
          </cell>
          <cell r="B425" t="str">
            <v>PRIVADO</v>
          </cell>
        </row>
        <row r="426">
          <cell r="A426">
            <v>313001013601</v>
          </cell>
          <cell r="B426" t="str">
            <v>PRIVADO</v>
          </cell>
        </row>
        <row r="427">
          <cell r="A427">
            <v>313001012868</v>
          </cell>
          <cell r="B427" t="str">
            <v>PRIVADO</v>
          </cell>
        </row>
        <row r="428">
          <cell r="A428">
            <v>313001063690</v>
          </cell>
          <cell r="B428" t="str">
            <v>PRIVADO</v>
          </cell>
        </row>
        <row r="429">
          <cell r="A429">
            <v>313001029124</v>
          </cell>
          <cell r="B429" t="str">
            <v>PRIVADO</v>
          </cell>
        </row>
        <row r="430">
          <cell r="A430">
            <v>313001013821</v>
          </cell>
          <cell r="B430" t="str">
            <v>PRIVADO</v>
          </cell>
        </row>
        <row r="431">
          <cell r="A431">
            <v>313001000622</v>
          </cell>
          <cell r="B431" t="str">
            <v>PRIVADO</v>
          </cell>
        </row>
        <row r="432">
          <cell r="A432">
            <v>313001029523</v>
          </cell>
          <cell r="B432" t="str">
            <v>PRIVADO</v>
          </cell>
        </row>
        <row r="433">
          <cell r="A433">
            <v>313001029108</v>
          </cell>
          <cell r="B433" t="str">
            <v>PRIVADO</v>
          </cell>
        </row>
        <row r="434">
          <cell r="A434">
            <v>313001000525</v>
          </cell>
          <cell r="B434" t="str">
            <v>PRIVADO</v>
          </cell>
        </row>
        <row r="435">
          <cell r="A435">
            <v>313001000924</v>
          </cell>
          <cell r="B435" t="str">
            <v>PRIVADO</v>
          </cell>
        </row>
        <row r="436">
          <cell r="A436">
            <v>313001030025</v>
          </cell>
          <cell r="B436" t="str">
            <v>PRIVADO</v>
          </cell>
        </row>
        <row r="437">
          <cell r="A437">
            <v>313001029841</v>
          </cell>
          <cell r="B437" t="str">
            <v>PRIVADO</v>
          </cell>
        </row>
        <row r="438">
          <cell r="A438">
            <v>313001029647</v>
          </cell>
          <cell r="B438" t="str">
            <v>PRIVADO</v>
          </cell>
        </row>
        <row r="439">
          <cell r="A439">
            <v>313001013163</v>
          </cell>
          <cell r="B439" t="str">
            <v>PRIVADO</v>
          </cell>
        </row>
        <row r="440">
          <cell r="A440">
            <v>313001027539</v>
          </cell>
          <cell r="B440" t="str">
            <v>PRIVADO</v>
          </cell>
        </row>
        <row r="441">
          <cell r="A441">
            <v>313001029451</v>
          </cell>
          <cell r="B441" t="str">
            <v>PRIVADO</v>
          </cell>
        </row>
        <row r="442">
          <cell r="A442">
            <v>313001029990</v>
          </cell>
          <cell r="B442" t="str">
            <v>PRIVADO</v>
          </cell>
        </row>
        <row r="443">
          <cell r="A443">
            <v>313001030009</v>
          </cell>
          <cell r="B443" t="str">
            <v>PRIVADO</v>
          </cell>
        </row>
        <row r="444">
          <cell r="A444">
            <v>313001029931</v>
          </cell>
          <cell r="B444" t="str">
            <v>PRIVADO</v>
          </cell>
        </row>
        <row r="445">
          <cell r="A445">
            <v>313001030106</v>
          </cell>
          <cell r="B445" t="str">
            <v>PRIVADO</v>
          </cell>
        </row>
        <row r="446">
          <cell r="A446">
            <v>313001029612</v>
          </cell>
          <cell r="B446" t="str">
            <v>PRIVADO</v>
          </cell>
        </row>
        <row r="447">
          <cell r="A447">
            <v>413001030178</v>
          </cell>
          <cell r="B447" t="str">
            <v>PRIVADO</v>
          </cell>
        </row>
        <row r="448">
          <cell r="A448">
            <v>313001030149</v>
          </cell>
          <cell r="B448" t="str">
            <v>PRIVADO</v>
          </cell>
        </row>
        <row r="449">
          <cell r="A449">
            <v>313001030068</v>
          </cell>
          <cell r="B449" t="str">
            <v>PRIVADO</v>
          </cell>
        </row>
        <row r="450">
          <cell r="A450">
            <v>313001002234</v>
          </cell>
          <cell r="B450" t="str">
            <v>PRIVADO</v>
          </cell>
        </row>
        <row r="451">
          <cell r="A451">
            <v>313001030114</v>
          </cell>
          <cell r="B451" t="str">
            <v>PRIVADO</v>
          </cell>
        </row>
        <row r="452">
          <cell r="A452">
            <v>313001030033</v>
          </cell>
          <cell r="B452" t="str">
            <v>PRIVADO</v>
          </cell>
        </row>
        <row r="453">
          <cell r="A453">
            <v>313001007741</v>
          </cell>
          <cell r="B453" t="str">
            <v>PRIVADO</v>
          </cell>
        </row>
        <row r="454">
          <cell r="A454">
            <v>313001030041</v>
          </cell>
          <cell r="B454" t="str">
            <v>PRIVADO</v>
          </cell>
        </row>
        <row r="455">
          <cell r="A455">
            <v>313001030131</v>
          </cell>
          <cell r="B455" t="str">
            <v>PRIVADO</v>
          </cell>
        </row>
        <row r="456">
          <cell r="A456">
            <v>413001007982</v>
          </cell>
          <cell r="B456" t="str">
            <v>PRIVADO</v>
          </cell>
        </row>
        <row r="457">
          <cell r="A457">
            <v>313001012841</v>
          </cell>
          <cell r="B457" t="str">
            <v>PRIVADO</v>
          </cell>
        </row>
        <row r="458">
          <cell r="A458">
            <v>313001029469</v>
          </cell>
          <cell r="B458" t="str">
            <v>PRIVADO</v>
          </cell>
        </row>
        <row r="459">
          <cell r="A459">
            <v>413001008121</v>
          </cell>
          <cell r="B459" t="str">
            <v>PRIVADO</v>
          </cell>
        </row>
        <row r="460">
          <cell r="A460">
            <v>313001030190</v>
          </cell>
          <cell r="B460" t="str">
            <v>PRIVADO</v>
          </cell>
        </row>
        <row r="461">
          <cell r="A461">
            <v>313001030076</v>
          </cell>
          <cell r="B461" t="str">
            <v>PRIVADO</v>
          </cell>
        </row>
        <row r="462">
          <cell r="A462">
            <v>313001030122</v>
          </cell>
          <cell r="B462" t="str">
            <v>PRIVADO</v>
          </cell>
        </row>
        <row r="463">
          <cell r="A463">
            <v>313001030203</v>
          </cell>
          <cell r="B463" t="str">
            <v>PRIVADO</v>
          </cell>
        </row>
        <row r="464">
          <cell r="A464">
            <v>413001030151</v>
          </cell>
          <cell r="B464" t="str">
            <v>PRIVADO</v>
          </cell>
        </row>
        <row r="465">
          <cell r="A465">
            <v>313001028741</v>
          </cell>
          <cell r="B465" t="str">
            <v>PRIVADO</v>
          </cell>
        </row>
      </sheetData>
      <sheetData sheetId="5" refreshError="1"/>
      <sheetData sheetId="6" refreshError="1"/>
      <sheetData sheetId="7" refreshError="1">
        <row r="2">
          <cell r="A2">
            <v>313001013848</v>
          </cell>
          <cell r="B2" t="str">
            <v>INST. BLANCA NIEVES</v>
          </cell>
          <cell r="C2">
            <v>8.3828563690185547</v>
          </cell>
        </row>
        <row r="3">
          <cell r="A3">
            <v>313001006639</v>
          </cell>
          <cell r="B3" t="str">
            <v>INST. SOLEDAD VIVES DE JOLI (ANTES J. I LOS CAPULLITOS)</v>
          </cell>
          <cell r="C3">
            <v>7.9387240409851074</v>
          </cell>
          <cell r="D3">
            <v>3.8314852714538574</v>
          </cell>
          <cell r="E3">
            <v>2.2606067657470703</v>
          </cell>
        </row>
        <row r="4">
          <cell r="A4">
            <v>313001005985</v>
          </cell>
          <cell r="B4" t="str">
            <v xml:space="preserve">COLEGIO LOS ANGELES </v>
          </cell>
          <cell r="C4">
            <v>7.8629374504089355</v>
          </cell>
          <cell r="D4">
            <v>7.9405574798583984</v>
          </cell>
          <cell r="E4">
            <v>6.3541817665100098</v>
          </cell>
        </row>
        <row r="5">
          <cell r="A5">
            <v>313001028322</v>
          </cell>
          <cell r="B5" t="str">
            <v>COL. CAMPIÑA REAL</v>
          </cell>
          <cell r="C5">
            <v>7.8493623733520508</v>
          </cell>
          <cell r="D5">
            <v>4.4472150802612305</v>
          </cell>
          <cell r="E5">
            <v>4.5492024421691895</v>
          </cell>
        </row>
        <row r="6">
          <cell r="A6">
            <v>313001014011</v>
          </cell>
          <cell r="B6" t="str">
            <v>JARD. INF. EL MILAGROSO DE LA VILLA</v>
          </cell>
          <cell r="C6">
            <v>7.3337373733520508</v>
          </cell>
        </row>
        <row r="7">
          <cell r="A7">
            <v>313001009263</v>
          </cell>
          <cell r="B7" t="str">
            <v>JARD. INF. REMY</v>
          </cell>
          <cell r="C7">
            <v>7.3226094245910645</v>
          </cell>
        </row>
        <row r="8">
          <cell r="A8">
            <v>313001000193</v>
          </cell>
          <cell r="B8" t="str">
            <v>JARD. INF. ENCANTO DE NI?OS</v>
          </cell>
          <cell r="C8">
            <v>7.3033847808837891</v>
          </cell>
        </row>
        <row r="9">
          <cell r="A9">
            <v>313001002269</v>
          </cell>
          <cell r="B9" t="str">
            <v>COL. NAVAL DE MANZANILLO</v>
          </cell>
          <cell r="C9">
            <v>7.3018412590026855</v>
          </cell>
        </row>
        <row r="10">
          <cell r="A10">
            <v>313001000541</v>
          </cell>
          <cell r="B10" t="str">
            <v>COL. LA ANUNCIACION</v>
          </cell>
          <cell r="C10">
            <v>7.2436642646789551</v>
          </cell>
          <cell r="D10">
            <v>8.3027019500732422</v>
          </cell>
          <cell r="E10">
            <v>8.565953254699707</v>
          </cell>
        </row>
        <row r="11">
          <cell r="A11">
            <v>313001001190</v>
          </cell>
          <cell r="B11" t="str">
            <v>COL. LATINOAMERICANO</v>
          </cell>
          <cell r="C11">
            <v>6.9425315856933594</v>
          </cell>
          <cell r="D11">
            <v>1.6418007612228394</v>
          </cell>
          <cell r="E11">
            <v>8.2692651748657227</v>
          </cell>
        </row>
        <row r="12">
          <cell r="A12">
            <v>313001003095</v>
          </cell>
          <cell r="B12" t="str">
            <v>CIUDAD ESCOLAR DE COMFENALCO</v>
          </cell>
          <cell r="C12">
            <v>6.878875732421875</v>
          </cell>
          <cell r="D12">
            <v>5.8258571624755859</v>
          </cell>
          <cell r="E12">
            <v>7.5033659934997559</v>
          </cell>
        </row>
        <row r="13">
          <cell r="A13">
            <v>313001005594</v>
          </cell>
          <cell r="B13" t="str">
            <v>CORP. INST. CARRUSEL</v>
          </cell>
          <cell r="C13">
            <v>6.8348569869995117</v>
          </cell>
        </row>
        <row r="14">
          <cell r="A14">
            <v>313001012892</v>
          </cell>
          <cell r="B14" t="str">
            <v>INST. DOCENTE DEL CARIBE</v>
          </cell>
          <cell r="C14">
            <v>6.8275556564331055</v>
          </cell>
          <cell r="D14">
            <v>4.1226315498352051</v>
          </cell>
          <cell r="E14">
            <v>5.045382022857666</v>
          </cell>
        </row>
        <row r="15">
          <cell r="A15">
            <v>313001013325</v>
          </cell>
          <cell r="B15" t="str">
            <v>COL. ANDALUCIA</v>
          </cell>
          <cell r="C15">
            <v>6.6249732971191406</v>
          </cell>
        </row>
        <row r="16">
          <cell r="A16">
            <v>313001007872</v>
          </cell>
          <cell r="B16" t="str">
            <v>INST. MIGUEL DE CERVANTES</v>
          </cell>
          <cell r="C16">
            <v>6.5509500503540039</v>
          </cell>
          <cell r="D16">
            <v>5.8286728858947754</v>
          </cell>
          <cell r="E16">
            <v>7.2386207580566406</v>
          </cell>
        </row>
        <row r="17">
          <cell r="A17">
            <v>313001013341</v>
          </cell>
          <cell r="B17" t="str">
            <v>INST. SAN NICOLAS DE LA ROSA</v>
          </cell>
          <cell r="C17">
            <v>6.440638542175293</v>
          </cell>
        </row>
        <row r="18">
          <cell r="A18">
            <v>313001012701</v>
          </cell>
          <cell r="B18" t="str">
            <v>INST. ALEGRIA DE SABER</v>
          </cell>
          <cell r="C18">
            <v>6.3179616928100586</v>
          </cell>
        </row>
        <row r="19">
          <cell r="A19">
            <v>313001008402</v>
          </cell>
          <cell r="B19" t="str">
            <v>CENTRO EDUCATIVO MI DESPERTAR</v>
          </cell>
          <cell r="C19">
            <v>6.3131814002990723</v>
          </cell>
        </row>
        <row r="20">
          <cell r="A20">
            <v>313001012957</v>
          </cell>
          <cell r="B20" t="str">
            <v>COL. ALBORADA INFANTIL DE CHILE</v>
          </cell>
          <cell r="C20">
            <v>6.2385563850402832</v>
          </cell>
        </row>
        <row r="21">
          <cell r="A21">
            <v>313001003800</v>
          </cell>
          <cell r="B21" t="str">
            <v>LIC. SAN JOSE</v>
          </cell>
          <cell r="C21">
            <v>6.084007740020752</v>
          </cell>
        </row>
        <row r="22">
          <cell r="A22">
            <v>313001002714</v>
          </cell>
          <cell r="B22" t="str">
            <v>INSTITUCION EDUCATIVA MARIA AUXILIADORA</v>
          </cell>
          <cell r="C22">
            <v>5.9231052398681641</v>
          </cell>
          <cell r="D22">
            <v>5.5799746513366699</v>
          </cell>
          <cell r="E22">
            <v>7.3609647750854492</v>
          </cell>
        </row>
        <row r="23">
          <cell r="A23">
            <v>313001000495</v>
          </cell>
          <cell r="B23" t="str">
            <v>COL. OCTAVIANA DEL C. VIVES C</v>
          </cell>
          <cell r="C23">
            <v>5.8777127265930176</v>
          </cell>
          <cell r="D23">
            <v>1.7517937421798706</v>
          </cell>
          <cell r="E23">
            <v>4.2524313926696777</v>
          </cell>
        </row>
        <row r="24">
          <cell r="A24">
            <v>313001007627</v>
          </cell>
          <cell r="B24" t="str">
            <v>INST. INF. PABLO MONTESINOS</v>
          </cell>
          <cell r="C24">
            <v>5.7307419776916504</v>
          </cell>
        </row>
        <row r="25">
          <cell r="A25">
            <v>313001000240</v>
          </cell>
          <cell r="B25" t="str">
            <v>INST. EDUC. NUEVA AMERICA</v>
          </cell>
          <cell r="C25">
            <v>5.6472077369689941</v>
          </cell>
          <cell r="D25">
            <v>4.1911587715148926</v>
          </cell>
          <cell r="E25">
            <v>5.2228984832763672</v>
          </cell>
        </row>
        <row r="26">
          <cell r="A26">
            <v>113001002626</v>
          </cell>
          <cell r="B26" t="str">
            <v>INSTITUCION EDUCATIVA OLGA GONZALEZ ARRAUT</v>
          </cell>
          <cell r="C26">
            <v>5.5319581031799316</v>
          </cell>
          <cell r="D26">
            <v>4.1771812438964844</v>
          </cell>
          <cell r="E26">
            <v>3.8912239074707031</v>
          </cell>
        </row>
        <row r="27">
          <cell r="A27">
            <v>313001013309</v>
          </cell>
          <cell r="B27" t="str">
            <v>JARD. INF. MIS ESTIMULACIONES</v>
          </cell>
          <cell r="C27">
            <v>5.3201656341552734</v>
          </cell>
        </row>
        <row r="28">
          <cell r="A28">
            <v>113001002057</v>
          </cell>
          <cell r="B28" t="str">
            <v>INSTITUCION EDUCATIVA SOLEDAD ROMAN DE NU?EZ</v>
          </cell>
          <cell r="C28">
            <v>5.2590765953063965</v>
          </cell>
          <cell r="D28">
            <v>4.7594294548034668</v>
          </cell>
          <cell r="E28">
            <v>5.2241239547729492</v>
          </cell>
        </row>
        <row r="29">
          <cell r="A29">
            <v>313001013333</v>
          </cell>
          <cell r="B29" t="str">
            <v>GIMN. FUTURO DE COLOMBIA</v>
          </cell>
          <cell r="C29">
            <v>4.7273740768432617</v>
          </cell>
        </row>
        <row r="30">
          <cell r="A30">
            <v>113001028919</v>
          </cell>
          <cell r="B30" t="str">
            <v>INSTITUCION EDUCATIVA NUEVO BOSQUE</v>
          </cell>
          <cell r="C30">
            <v>4.5185399055480957</v>
          </cell>
          <cell r="D30">
            <v>3.3240785598754883</v>
          </cell>
          <cell r="E30">
            <v>5.173037052154541</v>
          </cell>
        </row>
        <row r="31">
          <cell r="A31">
            <v>113001028469</v>
          </cell>
          <cell r="B31" t="str">
            <v>INSTITUCION EDUCATIVA RAFAEL NU?EZ</v>
          </cell>
          <cell r="C31">
            <v>4.4721455574035645</v>
          </cell>
          <cell r="D31">
            <v>4.3079056739807129</v>
          </cell>
          <cell r="E31">
            <v>2.4808506965637207</v>
          </cell>
        </row>
        <row r="32">
          <cell r="A32">
            <v>313001029906</v>
          </cell>
          <cell r="B32" t="str">
            <v>LUMBRERAS DEL MAÑANA FUNDALUM</v>
          </cell>
          <cell r="C32">
            <v>4.3660001754760742</v>
          </cell>
        </row>
        <row r="33">
          <cell r="A33">
            <v>313001006647</v>
          </cell>
          <cell r="B33" t="str">
            <v>INSTITUTO MI BARQUITO</v>
          </cell>
          <cell r="C33">
            <v>4.1947898864746094</v>
          </cell>
        </row>
        <row r="34">
          <cell r="A34">
            <v>213001007797</v>
          </cell>
          <cell r="B34" t="str">
            <v>INSTITUCION EDUCATIVA SAN JUAN DE DAMASCO</v>
          </cell>
          <cell r="C34">
            <v>4.1863479614257812</v>
          </cell>
          <cell r="D34">
            <v>3.3878040313720703</v>
          </cell>
          <cell r="E34">
            <v>2.2775833606719971</v>
          </cell>
        </row>
        <row r="35">
          <cell r="A35">
            <v>313001009409</v>
          </cell>
          <cell r="B35" t="str">
            <v>LIC. GUILLERMO VALENCIA MIXTO</v>
          </cell>
          <cell r="C35">
            <v>4.1716184616088867</v>
          </cell>
          <cell r="D35">
            <v>1.7027808427810669</v>
          </cell>
        </row>
        <row r="36">
          <cell r="A36">
            <v>113001005358</v>
          </cell>
          <cell r="B36" t="str">
            <v>INSTITUCION EDUCATIVA ALBERTO E. FERNANDEZ BAENA</v>
          </cell>
          <cell r="C36">
            <v>4.1614632606506348</v>
          </cell>
          <cell r="D36">
            <v>2.5347392559051514</v>
          </cell>
          <cell r="E36">
            <v>4.902226448059082</v>
          </cell>
        </row>
        <row r="37">
          <cell r="A37">
            <v>113001012508</v>
          </cell>
          <cell r="B37" t="str">
            <v>ESCUELA NORMAL SUPERIOR DE CARTAGENA DE INDIAS</v>
          </cell>
          <cell r="C37">
            <v>4.1442441940307617</v>
          </cell>
          <cell r="D37">
            <v>1.7056607007980347</v>
          </cell>
          <cell r="E37">
            <v>2.6240541934967041</v>
          </cell>
        </row>
        <row r="38">
          <cell r="A38">
            <v>113001001697</v>
          </cell>
          <cell r="B38" t="str">
            <v>INSTITUCION EDUCATIVA MANUELA BELTRAN</v>
          </cell>
          <cell r="C38">
            <v>4.1065096855163574</v>
          </cell>
          <cell r="D38">
            <v>3.6060526371002197</v>
          </cell>
          <cell r="E38">
            <v>3.988365650177002</v>
          </cell>
        </row>
        <row r="39">
          <cell r="A39">
            <v>113001002413</v>
          </cell>
          <cell r="B39" t="str">
            <v>INSTITUCION EDUCATIVA MADRE LAURA</v>
          </cell>
          <cell r="C39">
            <v>3.9533886909484863</v>
          </cell>
          <cell r="D39">
            <v>3.6894354820251465</v>
          </cell>
          <cell r="E39">
            <v>4.0054483413696289</v>
          </cell>
        </row>
        <row r="40">
          <cell r="A40">
            <v>313001005284</v>
          </cell>
          <cell r="B40" t="str">
            <v>COLEGIO SANTA LUCIA</v>
          </cell>
          <cell r="C40">
            <v>3.8791475296020508</v>
          </cell>
        </row>
        <row r="41">
          <cell r="A41">
            <v>313001009174</v>
          </cell>
          <cell r="B41" t="str">
            <v>INST. MARIA MAZARELLA</v>
          </cell>
          <cell r="C41">
            <v>3.8578307628631592</v>
          </cell>
          <cell r="D41">
            <v>1</v>
          </cell>
        </row>
        <row r="42">
          <cell r="A42">
            <v>313001029957</v>
          </cell>
          <cell r="B42" t="str">
            <v>CENTRO DE DESARROLLO Y APRENDIZAJE LUZ DE LUZ</v>
          </cell>
          <cell r="C42">
            <v>3.8179354667663574</v>
          </cell>
        </row>
        <row r="43">
          <cell r="A43">
            <v>313001000509</v>
          </cell>
          <cell r="B43" t="str">
            <v>GIMN. LATINOAMERICANO</v>
          </cell>
          <cell r="C43">
            <v>3.8154962062835693</v>
          </cell>
          <cell r="D43">
            <v>2.6981418132781982</v>
          </cell>
          <cell r="E43">
            <v>5.1704144477844238</v>
          </cell>
        </row>
        <row r="44">
          <cell r="A44">
            <v>313001000185</v>
          </cell>
          <cell r="B44" t="str">
            <v>JARD. INF. ANGELITOS ALEGRES</v>
          </cell>
          <cell r="C44">
            <v>3.8133976459503174</v>
          </cell>
        </row>
        <row r="45">
          <cell r="A45">
            <v>313001029922</v>
          </cell>
          <cell r="B45" t="str">
            <v>INSTITUTO EDUCATIVO NISSI</v>
          </cell>
          <cell r="C45">
            <v>3.5920400619506836</v>
          </cell>
        </row>
        <row r="46">
          <cell r="A46">
            <v>313001029507</v>
          </cell>
          <cell r="B46" t="str">
            <v>INSTITUTO EDUCATIVO HERMANA ALICIA ALVAREZ</v>
          </cell>
          <cell r="C46">
            <v>3.5</v>
          </cell>
        </row>
        <row r="47">
          <cell r="A47">
            <v>313001006515</v>
          </cell>
          <cell r="B47" t="str">
            <v>INST. CHIQUITINES</v>
          </cell>
          <cell r="C47">
            <v>3.1359999179840088</v>
          </cell>
        </row>
        <row r="48">
          <cell r="A48">
            <v>113001003126</v>
          </cell>
          <cell r="B48" t="str">
            <v>INSTITUCION EDUCATIVA FERNANDO DE LA VEGA</v>
          </cell>
          <cell r="C48">
            <v>3.056668758392334</v>
          </cell>
          <cell r="D48">
            <v>2.41023850440979</v>
          </cell>
          <cell r="E48">
            <v>3.7682723999023438</v>
          </cell>
        </row>
        <row r="49">
          <cell r="A49">
            <v>113001001972</v>
          </cell>
          <cell r="B49" t="str">
            <v>COL. SEMINARIO DE C/GENA</v>
          </cell>
          <cell r="C49">
            <v>3.0108094215393066</v>
          </cell>
          <cell r="D49">
            <v>2.7783496379852295</v>
          </cell>
          <cell r="E49">
            <v>3.9593944549560547</v>
          </cell>
        </row>
        <row r="50">
          <cell r="A50">
            <v>313001008526</v>
          </cell>
          <cell r="B50" t="str">
            <v>INST. SAN ISIDRO LABRADOR</v>
          </cell>
          <cell r="C50">
            <v>2.792555570602417</v>
          </cell>
          <cell r="D50">
            <v>3.615250825881958</v>
          </cell>
          <cell r="E50">
            <v>4.8124041557312012</v>
          </cell>
        </row>
        <row r="51">
          <cell r="A51">
            <v>313001013597</v>
          </cell>
          <cell r="B51" t="str">
            <v>INST. COLOMBIA</v>
          </cell>
          <cell r="C51">
            <v>2.7912840843200684</v>
          </cell>
        </row>
        <row r="52">
          <cell r="A52">
            <v>313001009085</v>
          </cell>
          <cell r="B52" t="str">
            <v>CORPORACION EDUCATIVA LICEO CARTAGENA</v>
          </cell>
          <cell r="C52">
            <v>2.7875823974609375</v>
          </cell>
          <cell r="D52">
            <v>3.5221173763275146</v>
          </cell>
          <cell r="E52">
            <v>5.68243408203125</v>
          </cell>
        </row>
        <row r="53">
          <cell r="A53">
            <v>313001013317</v>
          </cell>
          <cell r="B53" t="str">
            <v>INSTITUTO LA GIRALDA</v>
          </cell>
          <cell r="C53">
            <v>1.7795060873031616</v>
          </cell>
        </row>
        <row r="54">
          <cell r="A54">
            <v>313001002340</v>
          </cell>
          <cell r="B54" t="str">
            <v>INST. COLOMBO BOLIVARIANO</v>
          </cell>
          <cell r="C54">
            <v>1.7218447923660278</v>
          </cell>
          <cell r="D54">
            <v>1.6743326187133789</v>
          </cell>
          <cell r="E54">
            <v>7.527524471282959</v>
          </cell>
        </row>
        <row r="55">
          <cell r="A55">
            <v>313001008551</v>
          </cell>
          <cell r="B55" t="str">
            <v>INST. PEDRO ROMERO</v>
          </cell>
          <cell r="C55">
            <v>1.7114217281341553</v>
          </cell>
        </row>
        <row r="56">
          <cell r="A56">
            <v>313001006337</v>
          </cell>
          <cell r="B56" t="str">
            <v>INST. EL LABRADOR</v>
          </cell>
          <cell r="C56">
            <v>1.6871976852416992</v>
          </cell>
          <cell r="D56">
            <v>4.1218676567077637</v>
          </cell>
          <cell r="E56">
            <v>7.2646760940551758</v>
          </cell>
        </row>
        <row r="57">
          <cell r="A57">
            <v>313001013082</v>
          </cell>
          <cell r="B57" t="str">
            <v>COL. JOHN LOCKE</v>
          </cell>
          <cell r="C57">
            <v>1</v>
          </cell>
        </row>
        <row r="58">
          <cell r="A58">
            <v>313001000169</v>
          </cell>
          <cell r="B58" t="str">
            <v>ESC. ELEMENTAL POPULAR</v>
          </cell>
          <cell r="C58">
            <v>1</v>
          </cell>
        </row>
        <row r="59">
          <cell r="A59">
            <v>313001000282</v>
          </cell>
          <cell r="B59" t="str">
            <v>INST. SOL DE BRITANIA</v>
          </cell>
          <cell r="C59">
            <v>1</v>
          </cell>
        </row>
        <row r="60">
          <cell r="A60">
            <v>313001006345</v>
          </cell>
          <cell r="B60" t="str">
            <v>CENTRO EDUCATIVO AMOR A COLOMBIA</v>
          </cell>
          <cell r="D60">
            <v>2.3852510452270508</v>
          </cell>
          <cell r="E60">
            <v>1.9016622304916382</v>
          </cell>
        </row>
        <row r="61">
          <cell r="A61">
            <v>113001028483</v>
          </cell>
          <cell r="B61" t="str">
            <v>INSTITUCION EDUCATIVA CASD MANUELA BELTRAN</v>
          </cell>
          <cell r="E61">
            <v>4.7564258575439453</v>
          </cell>
        </row>
        <row r="62">
          <cell r="A62">
            <v>313001028639</v>
          </cell>
          <cell r="B62" t="str">
            <v>INST. CENTRAL DE COLOMBIA PARA ADULTOS  (513001004018)</v>
          </cell>
          <cell r="E62">
            <v>2.6317601203918457</v>
          </cell>
        </row>
        <row r="63">
          <cell r="A63">
            <v>313001007911</v>
          </cell>
          <cell r="B63" t="str">
            <v>INST. INF. FEDERICO FROBEL</v>
          </cell>
          <cell r="C63">
            <v>8.4362907409667969</v>
          </cell>
        </row>
        <row r="64">
          <cell r="A64">
            <v>313001027440</v>
          </cell>
          <cell r="B64" t="str">
            <v>INSTITUTO EDUCATIVO EL SEMBRADOR</v>
          </cell>
          <cell r="C64">
            <v>7.2573127746582031</v>
          </cell>
        </row>
        <row r="65">
          <cell r="A65">
            <v>313001008879</v>
          </cell>
          <cell r="B65" t="str">
            <v>INST. PESTALOZZI</v>
          </cell>
          <cell r="C65">
            <v>6.6599149703979492</v>
          </cell>
          <cell r="D65">
            <v>1.724358081817627</v>
          </cell>
          <cell r="E65">
            <v>5.7207770347595215</v>
          </cell>
        </row>
        <row r="66">
          <cell r="A66">
            <v>313001027113</v>
          </cell>
          <cell r="B66" t="str">
            <v>INST. EDUCATIVO NUEVO HOGAR</v>
          </cell>
          <cell r="C66">
            <v>6.4525070190429687</v>
          </cell>
        </row>
        <row r="67">
          <cell r="A67">
            <v>313001027474</v>
          </cell>
          <cell r="B67" t="str">
            <v>COL. MIXTO NUEVO PORVENIR</v>
          </cell>
          <cell r="C67">
            <v>6.1499085426330566</v>
          </cell>
          <cell r="D67">
            <v>2.6210527420043945</v>
          </cell>
        </row>
        <row r="68">
          <cell r="A68">
            <v>313001008674</v>
          </cell>
          <cell r="B68" t="str">
            <v>INST. EDUC. JAIVEL</v>
          </cell>
          <cell r="C68">
            <v>6.0541543960571289</v>
          </cell>
          <cell r="D68">
            <v>1.7728773355484009</v>
          </cell>
        </row>
        <row r="69">
          <cell r="A69">
            <v>313001027130</v>
          </cell>
          <cell r="B69" t="str">
            <v>INSTITUTO COMUNITARIO MIXTO EL SABER</v>
          </cell>
          <cell r="C69">
            <v>6.0457296371459961</v>
          </cell>
          <cell r="D69">
            <v>1.5368818044662476</v>
          </cell>
          <cell r="E69">
            <v>3.3782899379730225</v>
          </cell>
        </row>
        <row r="70">
          <cell r="A70">
            <v>313001006159</v>
          </cell>
          <cell r="B70" t="str">
            <v>INSTITUTO CARTAGENA</v>
          </cell>
          <cell r="C70">
            <v>6.0281271934509277</v>
          </cell>
          <cell r="D70">
            <v>5.4294414520263672</v>
          </cell>
          <cell r="E70">
            <v>3.6085741519927979</v>
          </cell>
        </row>
        <row r="71">
          <cell r="A71">
            <v>313001002307</v>
          </cell>
          <cell r="B71" t="str">
            <v>COL. ADVENTISTA DE C/GENA.</v>
          </cell>
          <cell r="C71">
            <v>6.0222463607788086</v>
          </cell>
          <cell r="D71">
            <v>4.434659481048584</v>
          </cell>
          <cell r="E71">
            <v>2.4775207042694092</v>
          </cell>
        </row>
        <row r="72">
          <cell r="A72">
            <v>313001029281</v>
          </cell>
          <cell r="B72" t="str">
            <v>INSTITUTO FREINET</v>
          </cell>
          <cell r="C72">
            <v>5.9463400840759277</v>
          </cell>
        </row>
        <row r="73">
          <cell r="A73">
            <v>313001007309</v>
          </cell>
          <cell r="B73" t="str">
            <v>INST. LAMPARA MARAVILLOSA</v>
          </cell>
          <cell r="C73">
            <v>5.8735594749450684</v>
          </cell>
        </row>
        <row r="74">
          <cell r="A74">
            <v>313001013406</v>
          </cell>
          <cell r="B74" t="str">
            <v>INST. LOS ANGELITOS</v>
          </cell>
          <cell r="C74">
            <v>5.446650505065918</v>
          </cell>
        </row>
        <row r="75">
          <cell r="A75">
            <v>113001028421</v>
          </cell>
          <cell r="B75" t="str">
            <v>INSTITUCION EDUCATIVA 14 DE FEBRERO</v>
          </cell>
          <cell r="C75">
            <v>5.4303407669067383</v>
          </cell>
          <cell r="D75">
            <v>5.3729343414306641</v>
          </cell>
          <cell r="E75">
            <v>3.8670861721038818</v>
          </cell>
        </row>
        <row r="76">
          <cell r="A76">
            <v>313001007091</v>
          </cell>
          <cell r="B76" t="str">
            <v>COL. MODERNO DEL NORTE</v>
          </cell>
          <cell r="C76">
            <v>5.3894801139831543</v>
          </cell>
          <cell r="D76">
            <v>4.3090925216674805</v>
          </cell>
          <cell r="E76">
            <v>7.692598819732666</v>
          </cell>
        </row>
        <row r="77">
          <cell r="A77">
            <v>313001008399</v>
          </cell>
          <cell r="B77" t="str">
            <v>CENTRO EDUCATIVO LAS PALMERAS</v>
          </cell>
          <cell r="C77">
            <v>5.3369121551513672</v>
          </cell>
          <cell r="D77">
            <v>5.1984453201293945</v>
          </cell>
          <cell r="E77">
            <v>5.7494673728942871</v>
          </cell>
        </row>
        <row r="78">
          <cell r="A78">
            <v>113001002120</v>
          </cell>
          <cell r="B78" t="str">
            <v>INSTITUCION EDUCATIVA HIJOS DE MARIA</v>
          </cell>
          <cell r="C78">
            <v>5.3264226913452148</v>
          </cell>
          <cell r="D78">
            <v>3.6604969501495361</v>
          </cell>
          <cell r="E78">
            <v>3.8328721523284912</v>
          </cell>
        </row>
        <row r="79">
          <cell r="A79">
            <v>313001008534</v>
          </cell>
          <cell r="B79" t="str">
            <v>INST. MODERNO EL CARMEN</v>
          </cell>
          <cell r="C79">
            <v>5.1665878295898438</v>
          </cell>
        </row>
        <row r="80">
          <cell r="A80">
            <v>113001001727</v>
          </cell>
          <cell r="B80" t="str">
            <v>INSTITUCION EDUCATIVA REPUBLICA DEL LIBANO</v>
          </cell>
          <cell r="C80">
            <v>4.9577164649963379</v>
          </cell>
          <cell r="D80">
            <v>3.3868973255157471</v>
          </cell>
          <cell r="E80">
            <v>4.3693599700927734</v>
          </cell>
        </row>
        <row r="81">
          <cell r="A81">
            <v>113001008276</v>
          </cell>
          <cell r="B81" t="str">
            <v>INSTITUCION EDUCATIVA PLAYAS DE ACAPULCO</v>
          </cell>
          <cell r="C81">
            <v>4.9005594253540039</v>
          </cell>
          <cell r="D81">
            <v>2.806370735168457</v>
          </cell>
          <cell r="E81">
            <v>2.2420830726623535</v>
          </cell>
        </row>
        <row r="82">
          <cell r="A82">
            <v>313001013872</v>
          </cell>
          <cell r="B82" t="str">
            <v>INST. JHON DEWEY</v>
          </cell>
          <cell r="C82">
            <v>4.8638591766357422</v>
          </cell>
        </row>
        <row r="83">
          <cell r="A83">
            <v>313001007228</v>
          </cell>
          <cell r="B83" t="str">
            <v>FUNDACIÓN EDUCATIVA CRISTO REY DE REYES</v>
          </cell>
          <cell r="C83">
            <v>4.7731471061706543</v>
          </cell>
        </row>
        <row r="84">
          <cell r="A84">
            <v>313001009204</v>
          </cell>
          <cell r="B84" t="str">
            <v>INST. INTEGRAL NUEVA COLOMBIA (INST. INF.MI SONRISA)</v>
          </cell>
          <cell r="C84">
            <v>4.7194657325744629</v>
          </cell>
          <cell r="D84">
            <v>3.519028902053833</v>
          </cell>
          <cell r="E84">
            <v>3.9981403350830078</v>
          </cell>
        </row>
        <row r="85">
          <cell r="A85">
            <v>313001001211</v>
          </cell>
          <cell r="B85" t="str">
            <v>INST. CARTAGENA. DEL MAR</v>
          </cell>
          <cell r="C85">
            <v>4.7020769119262695</v>
          </cell>
          <cell r="D85">
            <v>7.6319046020507812</v>
          </cell>
          <cell r="E85">
            <v>3.7007842063903809</v>
          </cell>
        </row>
        <row r="86">
          <cell r="A86">
            <v>313001013554</v>
          </cell>
          <cell r="B86" t="str">
            <v>CENT. DOCENTE ESTRELLAS DEL PORVENIR</v>
          </cell>
          <cell r="C86">
            <v>4.6585216522216797</v>
          </cell>
        </row>
        <row r="87">
          <cell r="A87">
            <v>313001028225</v>
          </cell>
          <cell r="B87" t="str">
            <v>CENTRO EDUCATIVO COMUNITARIO FUENTE DE VALORES</v>
          </cell>
          <cell r="C87">
            <v>4.651522159576416</v>
          </cell>
        </row>
        <row r="88">
          <cell r="A88">
            <v>113001000241</v>
          </cell>
          <cell r="B88" t="str">
            <v>INSTITUCION EDUCATIVA NUESTRO ESFUERZO</v>
          </cell>
          <cell r="C88">
            <v>4.4190688133239746</v>
          </cell>
          <cell r="D88">
            <v>3.4759790897369385</v>
          </cell>
          <cell r="E88">
            <v>3.904693603515625</v>
          </cell>
        </row>
        <row r="89">
          <cell r="A89">
            <v>313001006281</v>
          </cell>
          <cell r="B89" t="str">
            <v>CORP. COL. AMOR A BOLIVAR</v>
          </cell>
          <cell r="C89">
            <v>4.3681926727294922</v>
          </cell>
          <cell r="D89">
            <v>3.5080313682556152</v>
          </cell>
          <cell r="E89">
            <v>2.2310822010040283</v>
          </cell>
        </row>
        <row r="90">
          <cell r="A90">
            <v>313001000118</v>
          </cell>
          <cell r="B90" t="str">
            <v>INSTITUCION EDUCATIVA NTRA. SRA. LA VICTORIA</v>
          </cell>
          <cell r="C90">
            <v>4.3477745056152344</v>
          </cell>
          <cell r="D90">
            <v>3.509890079498291</v>
          </cell>
          <cell r="E90">
            <v>3.7776546478271484</v>
          </cell>
        </row>
        <row r="91">
          <cell r="A91">
            <v>113001012788</v>
          </cell>
          <cell r="B91" t="str">
            <v>INSTITUCION EDUCATIVA CIUDAD DE TUNJA</v>
          </cell>
          <cell r="C91">
            <v>4.2204818725585937</v>
          </cell>
          <cell r="D91">
            <v>3.9438281059265137</v>
          </cell>
          <cell r="E91">
            <v>7.4205741882324219</v>
          </cell>
        </row>
        <row r="92">
          <cell r="A92">
            <v>313001029418</v>
          </cell>
          <cell r="B92" t="str">
            <v>INSTITUTO EDUC 1 DE MAYO</v>
          </cell>
          <cell r="C92">
            <v>4.2073941230773926</v>
          </cell>
        </row>
        <row r="93">
          <cell r="A93">
            <v>313001028843</v>
          </cell>
          <cell r="B93" t="str">
            <v>COLEGIO JUAN PABLO II</v>
          </cell>
          <cell r="C93">
            <v>4.1553311347961426</v>
          </cell>
          <cell r="D93">
            <v>3.6483752727508545</v>
          </cell>
          <cell r="E93">
            <v>4.2687435150146484</v>
          </cell>
        </row>
        <row r="94">
          <cell r="A94">
            <v>113001008284</v>
          </cell>
          <cell r="B94" t="str">
            <v>INSTITUCION EDUCATIVA SAN FELIPE NERI</v>
          </cell>
          <cell r="C94">
            <v>4.1018996238708496</v>
          </cell>
          <cell r="D94">
            <v>3.2412824630737305</v>
          </cell>
          <cell r="E94">
            <v>3.7808387279510498</v>
          </cell>
        </row>
        <row r="95">
          <cell r="A95">
            <v>313001028985</v>
          </cell>
          <cell r="B95" t="str">
            <v>COLEGIO DIOS ES AMOR -SEDE CARTAGENA</v>
          </cell>
          <cell r="C95">
            <v>4.0717988014221191</v>
          </cell>
          <cell r="D95">
            <v>2.5060820579528809</v>
          </cell>
          <cell r="E95">
            <v>4.7383766174316406</v>
          </cell>
        </row>
        <row r="96">
          <cell r="A96">
            <v>113001003771</v>
          </cell>
          <cell r="B96" t="str">
            <v>INSTITUCION EDUCATIVA FE Y ALEGRIA LAS GAVIOTAS</v>
          </cell>
          <cell r="C96">
            <v>4.0597257614135742</v>
          </cell>
          <cell r="D96">
            <v>5.7545270919799805</v>
          </cell>
          <cell r="E96">
            <v>7.3438796997070313</v>
          </cell>
        </row>
        <row r="97">
          <cell r="A97">
            <v>313001009247</v>
          </cell>
          <cell r="B97" t="str">
            <v>COL. ROBIN HOOD</v>
          </cell>
          <cell r="C97">
            <v>4.0333623886108398</v>
          </cell>
        </row>
        <row r="98">
          <cell r="A98">
            <v>313001029141</v>
          </cell>
          <cell r="B98" t="str">
            <v>CORP. INST EDUC CIENAGA DE LA VIRGEN</v>
          </cell>
          <cell r="C98">
            <v>4.0047845840454102</v>
          </cell>
        </row>
        <row r="99">
          <cell r="A99">
            <v>113001000771</v>
          </cell>
          <cell r="B99" t="str">
            <v>INSTITUCION EDUCATIVA CAMILO TORRES DEL POZON</v>
          </cell>
          <cell r="C99">
            <v>3.9650444984436035</v>
          </cell>
          <cell r="D99">
            <v>3.0686624050140381</v>
          </cell>
          <cell r="E99">
            <v>3.6343562602996826</v>
          </cell>
        </row>
        <row r="100">
          <cell r="A100">
            <v>113001001581</v>
          </cell>
          <cell r="B100" t="str">
            <v>I.E. DE FREDONIA</v>
          </cell>
          <cell r="C100">
            <v>3.94236159324646</v>
          </cell>
          <cell r="D100">
            <v>3.9109764099121094</v>
          </cell>
          <cell r="E100">
            <v>4.132056713104248</v>
          </cell>
        </row>
        <row r="101">
          <cell r="A101">
            <v>313001013279</v>
          </cell>
          <cell r="B101" t="str">
            <v>INSTITUTO SIGMUND FREUD</v>
          </cell>
          <cell r="C101">
            <v>3.9193155765533447</v>
          </cell>
          <cell r="D101">
            <v>2.9381697177886963</v>
          </cell>
          <cell r="E101">
            <v>2.4324073791503906</v>
          </cell>
        </row>
        <row r="102">
          <cell r="A102">
            <v>113001007199</v>
          </cell>
          <cell r="B102" t="str">
            <v>INSTITUCION EDUCATIVA FE Y ALEGRIA LAS AMERICAS</v>
          </cell>
          <cell r="C102">
            <v>3.9096889495849609</v>
          </cell>
          <cell r="D102">
            <v>3.523345947265625</v>
          </cell>
          <cell r="E102">
            <v>3.9501698017120361</v>
          </cell>
        </row>
        <row r="103">
          <cell r="A103">
            <v>113001001450</v>
          </cell>
          <cell r="B103" t="str">
            <v>INSTITUCION EDUCATIVA PEDRO HEREDIA</v>
          </cell>
          <cell r="C103">
            <v>3.85520339012146</v>
          </cell>
          <cell r="D103">
            <v>4.4305262565612793</v>
          </cell>
          <cell r="E103">
            <v>3.9181749820709229</v>
          </cell>
        </row>
        <row r="104">
          <cell r="A104">
            <v>313001005551</v>
          </cell>
          <cell r="B104" t="str">
            <v>COL. REAL C/GENA.</v>
          </cell>
          <cell r="C104">
            <v>3.8460700511932373</v>
          </cell>
          <cell r="D104">
            <v>1.5805944204330444</v>
          </cell>
          <cell r="E104">
            <v>4.0670523643493652</v>
          </cell>
        </row>
        <row r="105">
          <cell r="A105">
            <v>313001004750</v>
          </cell>
          <cell r="B105" t="str">
            <v>INSTITUCION EDUCATIVA MADRE GABRIELA DE SAN MARTIN</v>
          </cell>
          <cell r="C105">
            <v>3.8438425064086914</v>
          </cell>
          <cell r="D105">
            <v>4.663330078125</v>
          </cell>
          <cell r="E105">
            <v>3.9820313453674316</v>
          </cell>
        </row>
        <row r="106">
          <cell r="A106">
            <v>313001029396</v>
          </cell>
          <cell r="B106" t="str">
            <v>INSTITUCION EDUCATIVA CLEMENTE MANUEL ZABAL</v>
          </cell>
          <cell r="C106">
            <v>3.8225498199462891</v>
          </cell>
          <cell r="D106">
            <v>3.682765007019043</v>
          </cell>
          <cell r="E106">
            <v>3.8809511661529541</v>
          </cell>
        </row>
        <row r="107">
          <cell r="A107">
            <v>113001004254</v>
          </cell>
          <cell r="B107" t="str">
            <v>INSTITUCION EDUCATIVA FULGENCIO LEQUERICA  VELEZ</v>
          </cell>
          <cell r="C107">
            <v>3.7352359294891357</v>
          </cell>
          <cell r="D107">
            <v>3.6937551498413086</v>
          </cell>
          <cell r="E107">
            <v>4.3505373001098633</v>
          </cell>
        </row>
        <row r="108">
          <cell r="A108">
            <v>313001007007</v>
          </cell>
          <cell r="B108" t="str">
            <v>COL. DEL CARIBE</v>
          </cell>
          <cell r="C108">
            <v>3.7178642749786377</v>
          </cell>
          <cell r="D108">
            <v>3.9676258563995361</v>
          </cell>
        </row>
        <row r="109">
          <cell r="A109">
            <v>113001029851</v>
          </cell>
          <cell r="B109" t="str">
            <v>I. E. JORGE ARTEL</v>
          </cell>
          <cell r="C109">
            <v>3.7034964561462402</v>
          </cell>
          <cell r="D109">
            <v>3.8348171710968018</v>
          </cell>
          <cell r="E109">
            <v>4.9706926345825195</v>
          </cell>
        </row>
        <row r="110">
          <cell r="A110">
            <v>313001013961</v>
          </cell>
          <cell r="B110" t="str">
            <v>COL BAUTISTA DIOS ES AMOR</v>
          </cell>
          <cell r="C110">
            <v>3.6961119174957275</v>
          </cell>
        </row>
        <row r="111">
          <cell r="A111">
            <v>313001009417</v>
          </cell>
          <cell r="B111" t="str">
            <v>LIC. CRISTOBAL COLON</v>
          </cell>
          <cell r="C111">
            <v>3.6786618232727051</v>
          </cell>
          <cell r="D111">
            <v>3.387216329574585</v>
          </cell>
        </row>
        <row r="112">
          <cell r="A112">
            <v>313001028101</v>
          </cell>
          <cell r="B112" t="str">
            <v>FUNDACION PARA EL DESARROLLO DE LA NIÑEZ</v>
          </cell>
          <cell r="C112">
            <v>3.6641519069671631</v>
          </cell>
        </row>
        <row r="113">
          <cell r="A113">
            <v>113001005544</v>
          </cell>
          <cell r="B113" t="str">
            <v>INSTITUCION EDUCATIVA ANTONIO NARIÑO</v>
          </cell>
          <cell r="C113">
            <v>3.6552891731262207</v>
          </cell>
          <cell r="D113">
            <v>3.3478007316589355</v>
          </cell>
          <cell r="E113">
            <v>3.4083163738250732</v>
          </cell>
        </row>
        <row r="114">
          <cell r="A114">
            <v>113001029800</v>
          </cell>
          <cell r="B114" t="str">
            <v>CENTRO EDUCATIVO COLOMBIATON GUSTAVO PULECIO GOMEZ</v>
          </cell>
          <cell r="C114">
            <v>3.6394171714782715</v>
          </cell>
        </row>
        <row r="115">
          <cell r="A115">
            <v>113001002138</v>
          </cell>
          <cell r="B115" t="str">
            <v>INSTITUCION EDUCATIVA NUESTRA SRA DEL PERPETUO SOCORRO</v>
          </cell>
          <cell r="C115">
            <v>3.6010046005249023</v>
          </cell>
          <cell r="D115">
            <v>3.3815288543701172</v>
          </cell>
          <cell r="E115">
            <v>3.6206331253051758</v>
          </cell>
        </row>
        <row r="116">
          <cell r="A116">
            <v>113001002812</v>
          </cell>
          <cell r="B116" t="str">
            <v>INSTITUCION EDUCATIVA MARIA REINA</v>
          </cell>
          <cell r="C116">
            <v>3.5810508728027344</v>
          </cell>
          <cell r="D116">
            <v>3.5381348133087158</v>
          </cell>
          <cell r="E116">
            <v>3.828751802444458</v>
          </cell>
        </row>
        <row r="117">
          <cell r="A117">
            <v>113001007857</v>
          </cell>
          <cell r="B117" t="str">
            <v>INSTITUCION EDUCATIVA LA LIBERTAD</v>
          </cell>
          <cell r="C117">
            <v>3.5493319034576416</v>
          </cell>
          <cell r="D117">
            <v>3.5220978260040283</v>
          </cell>
          <cell r="E117">
            <v>4.8104619979858398</v>
          </cell>
        </row>
        <row r="118">
          <cell r="A118">
            <v>113001029095</v>
          </cell>
          <cell r="B118" t="str">
            <v>INSTITUCION EDUCATIVA FOCO ROJO</v>
          </cell>
          <cell r="C118">
            <v>3.4674060344696045</v>
          </cell>
          <cell r="D118">
            <v>3.4322569370269775</v>
          </cell>
          <cell r="E118">
            <v>3.6525776386260986</v>
          </cell>
        </row>
        <row r="119">
          <cell r="A119">
            <v>113001020969</v>
          </cell>
          <cell r="B119" t="str">
            <v>INSTITUCION EDUCATIVA FRANCISCO DE PAULA SANTANDER</v>
          </cell>
          <cell r="C119">
            <v>3.4536652565002441</v>
          </cell>
          <cell r="D119">
            <v>1.5925295352935791</v>
          </cell>
          <cell r="E119">
            <v>4.170414924621582</v>
          </cell>
        </row>
        <row r="120">
          <cell r="A120">
            <v>313001007651</v>
          </cell>
          <cell r="B120" t="str">
            <v>INST. METROPOLITANO DE C/GENA.</v>
          </cell>
          <cell r="C120">
            <v>3.4099500179290771</v>
          </cell>
          <cell r="D120">
            <v>5.8798089027404785</v>
          </cell>
        </row>
        <row r="121">
          <cell r="A121">
            <v>313001028875</v>
          </cell>
          <cell r="B121" t="str">
            <v>CENTRO EDUCATIVO MI ABUELO Y YO</v>
          </cell>
          <cell r="C121">
            <v>3.2873339653015137</v>
          </cell>
        </row>
        <row r="122">
          <cell r="A122">
            <v>113001006711</v>
          </cell>
          <cell r="B122" t="str">
            <v>INSTITUCION EDUCATIVA OMAIRA SANCHEZ GARZON</v>
          </cell>
          <cell r="C122">
            <v>3.264707088470459</v>
          </cell>
          <cell r="D122">
            <v>4.1261348724365234</v>
          </cell>
          <cell r="E122">
            <v>3.7834804058074951</v>
          </cell>
        </row>
        <row r="123">
          <cell r="A123">
            <v>313001028771</v>
          </cell>
          <cell r="B123" t="str">
            <v>INSTITUTO REAL DEL CARIBE</v>
          </cell>
          <cell r="C123">
            <v>3.2644729614257813</v>
          </cell>
        </row>
        <row r="124">
          <cell r="A124">
            <v>313001007821</v>
          </cell>
          <cell r="B124" t="str">
            <v>FUND. R.E.I PARA LA REHABILITACION INTEGRAL I.P.S</v>
          </cell>
          <cell r="C124">
            <v>3.2625627517700195</v>
          </cell>
        </row>
        <row r="125">
          <cell r="A125">
            <v>313001008381</v>
          </cell>
          <cell r="B125" t="str">
            <v>CENT. DE ENSEÑANZA HIJOS DE BOLIVAR</v>
          </cell>
          <cell r="C125">
            <v>3.1492810249328613</v>
          </cell>
          <cell r="D125">
            <v>3.5602009296417236</v>
          </cell>
          <cell r="E125">
            <v>3.4815762042999268</v>
          </cell>
        </row>
        <row r="126">
          <cell r="A126">
            <v>313001027164</v>
          </cell>
          <cell r="B126" t="str">
            <v>CORP COLEGIO LICEO CENTRAL MIXTO</v>
          </cell>
          <cell r="C126">
            <v>3.1134939193725586</v>
          </cell>
          <cell r="D126">
            <v>2.7682554721832275</v>
          </cell>
          <cell r="E126">
            <v>1.9549756050109863</v>
          </cell>
        </row>
        <row r="127">
          <cell r="A127">
            <v>113001009281</v>
          </cell>
          <cell r="B127" t="str">
            <v>I.E. VILLA ESTRELLA</v>
          </cell>
          <cell r="C127">
            <v>3.1108052730560303</v>
          </cell>
          <cell r="D127">
            <v>3.680227518081665</v>
          </cell>
          <cell r="E127">
            <v>1.8991049528121948</v>
          </cell>
        </row>
        <row r="128">
          <cell r="A128">
            <v>313001029426</v>
          </cell>
          <cell r="B128" t="str">
            <v>C.E MUNDO DEL SABER</v>
          </cell>
          <cell r="C128">
            <v>2.9959399700164795</v>
          </cell>
        </row>
        <row r="129">
          <cell r="A129">
            <v>313001012761</v>
          </cell>
          <cell r="B129" t="str">
            <v>JARD. INF. LOS CHAVITOS</v>
          </cell>
          <cell r="C129">
            <v>2.9547100067138672</v>
          </cell>
        </row>
        <row r="130">
          <cell r="A130">
            <v>113001000852</v>
          </cell>
          <cell r="B130" t="str">
            <v>INSTITUCION EDUCATIVA NUESTRA SRA DEL CARMEN</v>
          </cell>
          <cell r="C130">
            <v>2.6417508125305176</v>
          </cell>
          <cell r="D130">
            <v>3.4812362194061279</v>
          </cell>
          <cell r="E130">
            <v>3.9306437969207764</v>
          </cell>
        </row>
        <row r="131">
          <cell r="A131">
            <v>313001008518</v>
          </cell>
          <cell r="B131" t="str">
            <v>INST. DE ENSEÑANZA MADDOX (ANTES INST. AGAZZI)</v>
          </cell>
          <cell r="C131">
            <v>2.3017797470092773</v>
          </cell>
          <cell r="D131">
            <v>1.6410439014434814</v>
          </cell>
          <cell r="E131">
            <v>5.6072163581848145</v>
          </cell>
        </row>
        <row r="132">
          <cell r="A132">
            <v>313001013376</v>
          </cell>
          <cell r="B132" t="str">
            <v>INST. BOLIVAR</v>
          </cell>
          <cell r="C132">
            <v>2.1143040657043457</v>
          </cell>
        </row>
        <row r="133">
          <cell r="A133">
            <v>113001000259</v>
          </cell>
          <cell r="B133" t="str">
            <v>INSTITUCIÓN EDUCATIVA VALORES UNIDOS</v>
          </cell>
          <cell r="C133">
            <v>2.0780000686645508</v>
          </cell>
          <cell r="D133">
            <v>2.0720000267028809</v>
          </cell>
          <cell r="E133">
            <v>2.3005928993225098</v>
          </cell>
        </row>
        <row r="134">
          <cell r="A134">
            <v>313001013996</v>
          </cell>
          <cell r="B134" t="str">
            <v>COL. COMUNITARIO JOSE CARMELO VILLAMIZAR DIAZ</v>
          </cell>
          <cell r="C134">
            <v>1.7429412603378296</v>
          </cell>
        </row>
        <row r="135">
          <cell r="A135">
            <v>113001000321</v>
          </cell>
          <cell r="B135" t="str">
            <v>INSTITUCION EDUCATIVA LUIS C GALAN SARMIENTO</v>
          </cell>
          <cell r="C135">
            <v>1</v>
          </cell>
          <cell r="D135">
            <v>4.0729193687438965</v>
          </cell>
          <cell r="E135">
            <v>5.4058847427368164</v>
          </cell>
        </row>
        <row r="136">
          <cell r="A136">
            <v>313001007929</v>
          </cell>
          <cell r="B136" t="str">
            <v>INST. ANGLO AMERICANO DE C/GENA.</v>
          </cell>
          <cell r="C136">
            <v>1</v>
          </cell>
          <cell r="D136">
            <v>2.5365715026855469</v>
          </cell>
        </row>
        <row r="137">
          <cell r="A137">
            <v>313001028868</v>
          </cell>
          <cell r="B137" t="str">
            <v>COL. BILINGUE DE CARTAGENA</v>
          </cell>
          <cell r="D137">
            <v>5.8563008308410645</v>
          </cell>
          <cell r="E137">
            <v>7.1892218589782715</v>
          </cell>
        </row>
        <row r="138">
          <cell r="A138">
            <v>113001000038</v>
          </cell>
          <cell r="B138" t="str">
            <v>COL. GRAN COLOMBIA</v>
          </cell>
          <cell r="D138">
            <v>1.6175568103790283</v>
          </cell>
        </row>
        <row r="139">
          <cell r="A139">
            <v>313001001181</v>
          </cell>
          <cell r="B139" t="str">
            <v>COL. NTRA. SRA. DE LA CONSOLATA</v>
          </cell>
          <cell r="C139">
            <v>8.4315328598022461</v>
          </cell>
          <cell r="D139">
            <v>3.8890202045440674</v>
          </cell>
          <cell r="E139">
            <v>5.319523811340332</v>
          </cell>
        </row>
        <row r="140">
          <cell r="A140">
            <v>313001012931</v>
          </cell>
          <cell r="B140" t="str">
            <v>INSTITUTO LOS CORALES</v>
          </cell>
          <cell r="C140">
            <v>8.3299999237060547</v>
          </cell>
        </row>
        <row r="141">
          <cell r="A141">
            <v>113001000721</v>
          </cell>
          <cell r="B141" t="str">
            <v>INSTITUCION EDUCATIVA LUIS CARLOS LOPEZ</v>
          </cell>
          <cell r="C141">
            <v>8.0708894729614258</v>
          </cell>
          <cell r="D141">
            <v>3.9046421051025391</v>
          </cell>
          <cell r="E141">
            <v>5.2453646659851074</v>
          </cell>
        </row>
        <row r="142">
          <cell r="A142">
            <v>313001029213</v>
          </cell>
          <cell r="B142" t="str">
            <v xml:space="preserve">COLEGIO MARIANO DE CARTAGENA </v>
          </cell>
          <cell r="C142">
            <v>7.9330835342407227</v>
          </cell>
        </row>
        <row r="143">
          <cell r="A143">
            <v>313001004857</v>
          </cell>
          <cell r="B143" t="str">
            <v>ESCUELA  EL SALVADOR</v>
          </cell>
          <cell r="C143">
            <v>7.9203810691833496</v>
          </cell>
        </row>
        <row r="144">
          <cell r="A144">
            <v>313001013651</v>
          </cell>
          <cell r="B144" t="str">
            <v>COLEGIO INTEGRAL DEL NORTE</v>
          </cell>
          <cell r="C144">
            <v>7.758002758026123</v>
          </cell>
          <cell r="D144">
            <v>7.707794189453125</v>
          </cell>
          <cell r="E144">
            <v>8.1051054000854492</v>
          </cell>
        </row>
        <row r="145">
          <cell r="A145">
            <v>313001000142</v>
          </cell>
          <cell r="B145" t="str">
            <v>INST. MADRE TERESA DE CALCUTA</v>
          </cell>
          <cell r="C145">
            <v>7.6124820709228516</v>
          </cell>
          <cell r="D145">
            <v>2.8475563526153564</v>
          </cell>
          <cell r="E145">
            <v>4.1076369285583496</v>
          </cell>
        </row>
        <row r="146">
          <cell r="A146">
            <v>313001028110</v>
          </cell>
          <cell r="B146" t="str">
            <v>INSTITUTO EDUCATIVO LA EDAD DE ORO</v>
          </cell>
          <cell r="C146">
            <v>7.5162134170532227</v>
          </cell>
          <cell r="D146">
            <v>1.6650826930999756</v>
          </cell>
          <cell r="E146">
            <v>3.9744274616241455</v>
          </cell>
        </row>
        <row r="147">
          <cell r="A147">
            <v>313001027229</v>
          </cell>
          <cell r="B147" t="str">
            <v>CORPORACION EDUCATIVA NAZARET</v>
          </cell>
          <cell r="C147">
            <v>7.4334840774536133</v>
          </cell>
          <cell r="D147">
            <v>1.4166461229324341</v>
          </cell>
        </row>
        <row r="148">
          <cell r="A148">
            <v>313001012876</v>
          </cell>
          <cell r="B148" t="str">
            <v>INST. GUADALUPE</v>
          </cell>
          <cell r="C148">
            <v>7.3083438873291016</v>
          </cell>
        </row>
        <row r="149">
          <cell r="A149">
            <v>313001012515</v>
          </cell>
          <cell r="B149" t="str">
            <v>CORPORACION EDUCATIVA LA CONCEPCION (COL)</v>
          </cell>
          <cell r="C149">
            <v>7.1604104042053223</v>
          </cell>
          <cell r="D149">
            <v>8.4188995361328125</v>
          </cell>
          <cell r="E149">
            <v>8.1375102996826172</v>
          </cell>
        </row>
        <row r="150">
          <cell r="A150">
            <v>313001029353</v>
          </cell>
          <cell r="B150" t="str">
            <v>CORPORACION BEVERLY HILLS</v>
          </cell>
          <cell r="C150">
            <v>7.1440892219543457</v>
          </cell>
          <cell r="D150">
            <v>6.1838297843933105</v>
          </cell>
          <cell r="E150">
            <v>7.6584296226501465</v>
          </cell>
        </row>
        <row r="151">
          <cell r="A151">
            <v>313001007058</v>
          </cell>
          <cell r="B151" t="str">
            <v>CENTRO DE EDUCACION EL RECREO</v>
          </cell>
          <cell r="C151">
            <v>7.0796589851379395</v>
          </cell>
          <cell r="D151">
            <v>8.1286907196044922</v>
          </cell>
          <cell r="E151">
            <v>8.9488315582275391</v>
          </cell>
        </row>
        <row r="152">
          <cell r="A152">
            <v>313001005331</v>
          </cell>
          <cell r="B152" t="str">
            <v>COL. NAVAL DEL SOCORRO</v>
          </cell>
          <cell r="C152">
            <v>6.9897713661193848</v>
          </cell>
        </row>
        <row r="153">
          <cell r="A153">
            <v>413001007648</v>
          </cell>
          <cell r="B153" t="str">
            <v>COL. CAMINO DEL CORAL DE C/GENA.</v>
          </cell>
          <cell r="C153">
            <v>6.9742293357849121</v>
          </cell>
          <cell r="D153">
            <v>3.6877005100250244</v>
          </cell>
          <cell r="E153">
            <v>4.3637285232543945</v>
          </cell>
        </row>
        <row r="154">
          <cell r="A154">
            <v>413001008024</v>
          </cell>
          <cell r="B154" t="str">
            <v>INST. EDUC. EL PARAISO</v>
          </cell>
          <cell r="C154">
            <v>6.9252815246582031</v>
          </cell>
        </row>
        <row r="155">
          <cell r="A155">
            <v>313001006698</v>
          </cell>
          <cell r="B155" t="str">
            <v>COL. EL DIVINO SALVADOR</v>
          </cell>
          <cell r="C155">
            <v>6.8890781402587891</v>
          </cell>
          <cell r="D155">
            <v>7.7841291427612305</v>
          </cell>
          <cell r="E155">
            <v>4.5107417106628418</v>
          </cell>
        </row>
        <row r="156">
          <cell r="A156">
            <v>313001005098</v>
          </cell>
          <cell r="B156" t="str">
            <v>COL. TRINITARIO</v>
          </cell>
          <cell r="C156">
            <v>6.8600401878356934</v>
          </cell>
          <cell r="D156">
            <v>7.3342156410217285</v>
          </cell>
          <cell r="E156">
            <v>7.5001287460327148</v>
          </cell>
        </row>
        <row r="157">
          <cell r="A157">
            <v>313001007040</v>
          </cell>
          <cell r="B157" t="str">
            <v>COL. MARIA MONTESORRI</v>
          </cell>
          <cell r="C157">
            <v>6.791313648223877</v>
          </cell>
          <cell r="D157">
            <v>1.5948996543884277</v>
          </cell>
          <cell r="E157">
            <v>4.0187788009643555</v>
          </cell>
        </row>
        <row r="158">
          <cell r="A158">
            <v>313001013465</v>
          </cell>
          <cell r="B158" t="str">
            <v>INST. FROBEL</v>
          </cell>
          <cell r="C158">
            <v>6.7636146545410156</v>
          </cell>
        </row>
        <row r="159">
          <cell r="A159">
            <v>113001003053</v>
          </cell>
          <cell r="B159" t="str">
            <v>INSTITUCION EDUCATIVA SOLEDAD ACOSTA DE SAMPER</v>
          </cell>
          <cell r="C159">
            <v>6.5338282585144043</v>
          </cell>
          <cell r="D159">
            <v>5.7697696685791016</v>
          </cell>
          <cell r="E159">
            <v>7.3800339698791504</v>
          </cell>
        </row>
        <row r="160">
          <cell r="A160">
            <v>313001029337</v>
          </cell>
          <cell r="B160" t="str">
            <v xml:space="preserve">COLEGIO GORETTI </v>
          </cell>
          <cell r="C160">
            <v>6.5135889053344727</v>
          </cell>
          <cell r="D160">
            <v>3.7726399898529053</v>
          </cell>
          <cell r="E160">
            <v>5.6230382919311523</v>
          </cell>
        </row>
        <row r="161">
          <cell r="A161">
            <v>313001013856</v>
          </cell>
          <cell r="B161" t="str">
            <v>FUNDACION EDUCATIVA JHON DEWEY</v>
          </cell>
          <cell r="C161">
            <v>6.3678655624389648</v>
          </cell>
        </row>
        <row r="162">
          <cell r="A162">
            <v>313001029671</v>
          </cell>
          <cell r="B162" t="str">
            <v>INSTITUTO EDUCATIVO MUNDO HACIA EL FUTURO</v>
          </cell>
          <cell r="C162">
            <v>6.2971463203430176</v>
          </cell>
        </row>
        <row r="163">
          <cell r="A163">
            <v>313001029701</v>
          </cell>
          <cell r="B163" t="str">
            <v>CENTRO EDUCATIVO SANTA CLARA</v>
          </cell>
          <cell r="C163">
            <v>6.2395000457763672</v>
          </cell>
        </row>
        <row r="164">
          <cell r="A164">
            <v>313001006701</v>
          </cell>
          <cell r="B164" t="str">
            <v>COL. MILITAR ALMIRANTE COLON</v>
          </cell>
          <cell r="C164">
            <v>6.1908578872680664</v>
          </cell>
          <cell r="D164">
            <v>4.0025629997253418</v>
          </cell>
          <cell r="E164">
            <v>7.3857259750366211</v>
          </cell>
        </row>
        <row r="165">
          <cell r="A165">
            <v>113001003274</v>
          </cell>
          <cell r="B165" t="str">
            <v>INSTITUCION EDUCATIVA JOSE MANUEL RODRIGUEZ TORICES</v>
          </cell>
          <cell r="C165">
            <v>6.0830883979797363</v>
          </cell>
          <cell r="D165">
            <v>3.7991237640380859</v>
          </cell>
          <cell r="E165">
            <v>3.9585890769958496</v>
          </cell>
        </row>
        <row r="166">
          <cell r="A166">
            <v>313001001050</v>
          </cell>
          <cell r="B166" t="str">
            <v>COL. BIFFI</v>
          </cell>
          <cell r="C166">
            <v>6.0747385025024414</v>
          </cell>
          <cell r="D166">
            <v>8.1602754592895508</v>
          </cell>
          <cell r="E166">
            <v>7.8928217887878418</v>
          </cell>
        </row>
        <row r="167">
          <cell r="A167">
            <v>313001013431</v>
          </cell>
          <cell r="B167" t="str">
            <v>CORP INST PROGRESO SOCIAL (ANTES INST. MIXTO LOS PAYASITOS</v>
          </cell>
          <cell r="C167">
            <v>6.0602664947509766</v>
          </cell>
          <cell r="D167">
            <v>1</v>
          </cell>
        </row>
        <row r="168">
          <cell r="A168">
            <v>313001006485</v>
          </cell>
          <cell r="B168" t="str">
            <v>CORPORACION EDUCATIVA COLEGIO ALTER ALTERIS</v>
          </cell>
          <cell r="C168">
            <v>6.0201015472412109</v>
          </cell>
          <cell r="D168">
            <v>8.1556196212768555</v>
          </cell>
          <cell r="E168">
            <v>7.2418808937072754</v>
          </cell>
        </row>
        <row r="169">
          <cell r="A169">
            <v>313001013643</v>
          </cell>
          <cell r="B169" t="str">
            <v>CENTRO EDUCATIVO INTEGRAL EL RODEO</v>
          </cell>
          <cell r="C169">
            <v>5.9489436149597168</v>
          </cell>
        </row>
        <row r="170">
          <cell r="A170">
            <v>313001029884</v>
          </cell>
          <cell r="B170" t="str">
            <v>INSTITUTO EDUCATIVO BRUNER</v>
          </cell>
          <cell r="C170">
            <v>5.9140725135803223</v>
          </cell>
        </row>
        <row r="171">
          <cell r="A171">
            <v>313001012833</v>
          </cell>
          <cell r="B171" t="str">
            <v>JARD. INF. PRINCIPE DE PAZ</v>
          </cell>
          <cell r="C171">
            <v>5.8636016845703125</v>
          </cell>
        </row>
        <row r="172">
          <cell r="A172">
            <v>313001005276</v>
          </cell>
          <cell r="B172" t="str">
            <v>COL. COMFAMILIAR C/GENA.</v>
          </cell>
          <cell r="C172">
            <v>5.7619791030883789</v>
          </cell>
          <cell r="D172">
            <v>5.8476462364196777</v>
          </cell>
          <cell r="E172">
            <v>7.4664521217346191</v>
          </cell>
        </row>
        <row r="173">
          <cell r="A173">
            <v>113001004149</v>
          </cell>
          <cell r="B173" t="str">
            <v>INSTITUCION EDUCATIVA JUAN JOSE NIETO</v>
          </cell>
          <cell r="C173">
            <v>5.7053165435791016</v>
          </cell>
          <cell r="D173">
            <v>3.4858686923980713</v>
          </cell>
          <cell r="E173">
            <v>4.4523334503173828</v>
          </cell>
        </row>
        <row r="174">
          <cell r="A174">
            <v>313001003117</v>
          </cell>
          <cell r="B174" t="str">
            <v>CORP INST. CIRY</v>
          </cell>
          <cell r="C174">
            <v>5.6004900932312012</v>
          </cell>
          <cell r="D174">
            <v>5.6907415390014648</v>
          </cell>
          <cell r="E174">
            <v>4.2835254669189453</v>
          </cell>
        </row>
        <row r="175">
          <cell r="A175">
            <v>113001008268</v>
          </cell>
          <cell r="B175" t="str">
            <v>INSTITUCION EDUCATIVA MARIA CANO</v>
          </cell>
          <cell r="C175">
            <v>5.5364508628845215</v>
          </cell>
          <cell r="D175">
            <v>3.5746176242828369</v>
          </cell>
          <cell r="E175">
            <v>5.2142205238342285</v>
          </cell>
        </row>
        <row r="176">
          <cell r="A176">
            <v>413001008121</v>
          </cell>
          <cell r="B176" t="str">
            <v>INST. Y JARD. INF. ANGELICA</v>
          </cell>
          <cell r="C176">
            <v>5.5326519012451172</v>
          </cell>
        </row>
        <row r="177">
          <cell r="A177">
            <v>313001027253</v>
          </cell>
          <cell r="B177" t="str">
            <v>COL. JUAN BAUTISTA SCALABRINI</v>
          </cell>
          <cell r="C177">
            <v>5.490626335144043</v>
          </cell>
          <cell r="D177">
            <v>2.5967590808868408</v>
          </cell>
        </row>
        <row r="178">
          <cell r="A178">
            <v>313001029981</v>
          </cell>
          <cell r="B178" t="str">
            <v>COLEGIO JOSÉ MARÍA GARCÍA TOLEDO</v>
          </cell>
          <cell r="C178">
            <v>5.4538884162902832</v>
          </cell>
          <cell r="D178">
            <v>1</v>
          </cell>
          <cell r="E178">
            <v>4.2554574012756348</v>
          </cell>
        </row>
        <row r="179">
          <cell r="A179">
            <v>313001027237</v>
          </cell>
          <cell r="B179" t="str">
            <v>INSTITTUTO EDUC. COMUNITARIO AMOR A MI PATRIA</v>
          </cell>
          <cell r="C179">
            <v>5.4536933898925781</v>
          </cell>
          <cell r="D179">
            <v>1.8387062549591064</v>
          </cell>
        </row>
        <row r="180">
          <cell r="A180">
            <v>313001012281</v>
          </cell>
          <cell r="B180" t="str">
            <v>COL. SANTO TOMAS DE AQUINO</v>
          </cell>
          <cell r="C180">
            <v>5.4277887344360352</v>
          </cell>
          <cell r="D180">
            <v>3.7719998359680176</v>
          </cell>
        </row>
        <row r="181">
          <cell r="A181">
            <v>113001013814</v>
          </cell>
          <cell r="B181" t="str">
            <v>INSTITUCION EDUCATIVA BERTHA GEDEON DE BALADI</v>
          </cell>
          <cell r="C181">
            <v>5.4110331535339355</v>
          </cell>
          <cell r="D181">
            <v>5.4256796836853027</v>
          </cell>
          <cell r="E181">
            <v>4.0072755813598633</v>
          </cell>
        </row>
        <row r="182">
          <cell r="A182">
            <v>313001006141</v>
          </cell>
          <cell r="B182" t="str">
            <v>INSTITUTO JUAN JACOBO ROUSSEAU #1</v>
          </cell>
          <cell r="C182">
            <v>5.2909517288208008</v>
          </cell>
        </row>
        <row r="183">
          <cell r="A183">
            <v>313001028692</v>
          </cell>
          <cell r="B183" t="str">
            <v>CENTRO EDUCATIVO CAMINOS DE ESPERANZA INS 1NVA LUZ DE ESPER.</v>
          </cell>
          <cell r="C183">
            <v>5.2900614738464355</v>
          </cell>
        </row>
        <row r="184">
          <cell r="A184">
            <v>313001013589</v>
          </cell>
          <cell r="B184" t="str">
            <v>INST. SONRISITAS ALEGRES</v>
          </cell>
          <cell r="C184">
            <v>5.0014133453369141</v>
          </cell>
        </row>
        <row r="185">
          <cell r="A185">
            <v>313001028098</v>
          </cell>
          <cell r="B185" t="str">
            <v>JARD. INF. LOS ANGELES</v>
          </cell>
          <cell r="C185">
            <v>4.9589405059814453</v>
          </cell>
        </row>
        <row r="186">
          <cell r="A186">
            <v>313001029736</v>
          </cell>
          <cell r="B186" t="str">
            <v>MIMOS ESCUELA INFANTIL</v>
          </cell>
          <cell r="C186">
            <v>4.954615592956543</v>
          </cell>
        </row>
        <row r="187">
          <cell r="A187">
            <v>313001013805</v>
          </cell>
          <cell r="B187" t="str">
            <v>INST. EDUCATIVO LOS CREADORES</v>
          </cell>
          <cell r="C187">
            <v>4.9366836547851562</v>
          </cell>
        </row>
        <row r="188">
          <cell r="A188">
            <v>313001013937</v>
          </cell>
          <cell r="B188" t="str">
            <v>INST. EDUC. LOS PEQUEÑOS SABIOS</v>
          </cell>
          <cell r="C188">
            <v>4.8670015335083008</v>
          </cell>
          <cell r="D188">
            <v>1</v>
          </cell>
        </row>
        <row r="189">
          <cell r="A189">
            <v>313001013457</v>
          </cell>
          <cell r="B189" t="str">
            <v>INST. SAN ANTONIO DEL CAMPESTRE</v>
          </cell>
          <cell r="C189">
            <v>4.8417778015136719</v>
          </cell>
        </row>
        <row r="190">
          <cell r="A190">
            <v>313001007741</v>
          </cell>
          <cell r="B190" t="str">
            <v>GIMNASIO CREATIVO JUAN PABLO</v>
          </cell>
          <cell r="C190">
            <v>4.7461543083190918</v>
          </cell>
        </row>
        <row r="191">
          <cell r="A191">
            <v>413001007630</v>
          </cell>
          <cell r="B191" t="str">
            <v>COL. CARIBE REAL</v>
          </cell>
          <cell r="C191">
            <v>4.6835794448852539</v>
          </cell>
          <cell r="D191">
            <v>1.7325947284698486</v>
          </cell>
          <cell r="E191">
            <v>4.7122011184692383</v>
          </cell>
        </row>
        <row r="192">
          <cell r="A192">
            <v>313001006621</v>
          </cell>
          <cell r="B192" t="str">
            <v>INSTITUTO EL EDEN</v>
          </cell>
          <cell r="C192">
            <v>4.673703670501709</v>
          </cell>
        </row>
        <row r="193">
          <cell r="A193">
            <v>313001027997</v>
          </cell>
          <cell r="B193" t="str">
            <v>INSTITUTO EDUCATIVO CELESTIN FREINET</v>
          </cell>
          <cell r="C193">
            <v>4.6390795707702637</v>
          </cell>
          <cell r="D193">
            <v>4.5751018524169922</v>
          </cell>
          <cell r="E193">
            <v>1.9641985893249512</v>
          </cell>
        </row>
        <row r="194">
          <cell r="A194">
            <v>313001008585</v>
          </cell>
          <cell r="B194" t="str">
            <v>INSTITUTO JEAN ITARD</v>
          </cell>
          <cell r="C194">
            <v>4.5460000038146973</v>
          </cell>
        </row>
        <row r="195">
          <cell r="A195">
            <v>113001001719</v>
          </cell>
          <cell r="B195" t="str">
            <v>INSTITUCION EDUCATIVA PROMOCION SOCIAL DE C/GENA.</v>
          </cell>
          <cell r="C195">
            <v>4.4897103309631348</v>
          </cell>
          <cell r="D195">
            <v>4.0900592803955078</v>
          </cell>
          <cell r="E195">
            <v>7.0948085784912109</v>
          </cell>
        </row>
        <row r="196">
          <cell r="A196">
            <v>313001029116</v>
          </cell>
          <cell r="B196" t="str">
            <v>INSTITUCION EDUC COMUNITARIA LIRIO DE LOS VALLES</v>
          </cell>
          <cell r="C196">
            <v>4.4680576324462891</v>
          </cell>
        </row>
        <row r="197">
          <cell r="A197">
            <v>313001029876</v>
          </cell>
          <cell r="B197" t="str">
            <v>CORPORACIÓN EDUCATIVA PARQUE DE LOS NIÑOS</v>
          </cell>
          <cell r="C197">
            <v>4.4639997482299805</v>
          </cell>
        </row>
        <row r="198">
          <cell r="A198">
            <v>113001002952</v>
          </cell>
          <cell r="B198" t="str">
            <v>INSTITUCION EDUCATIVA DE TERNERA</v>
          </cell>
          <cell r="C198">
            <v>4.4369320869445801</v>
          </cell>
          <cell r="D198">
            <v>3.2783582210540771</v>
          </cell>
          <cell r="E198">
            <v>3.8067905902862549</v>
          </cell>
        </row>
        <row r="199">
          <cell r="A199">
            <v>113001001336</v>
          </cell>
          <cell r="B199" t="str">
            <v>INSTITUCION EDUCATIVA JOHN F KENNEDY</v>
          </cell>
          <cell r="C199">
            <v>4.3923020362854004</v>
          </cell>
          <cell r="D199">
            <v>4.5517282485961914</v>
          </cell>
          <cell r="E199">
            <v>5.0250544548034668</v>
          </cell>
        </row>
        <row r="200">
          <cell r="A200">
            <v>313001013791</v>
          </cell>
          <cell r="B200" t="str">
            <v>FUNDACION EDUCATIVA REY NEPTUNO</v>
          </cell>
          <cell r="C200">
            <v>4.3030776977539062</v>
          </cell>
        </row>
        <row r="201">
          <cell r="A201">
            <v>313001028039</v>
          </cell>
          <cell r="B201" t="str">
            <v>INSTITUTO SAN JUAN DE DIOS</v>
          </cell>
          <cell r="C201">
            <v>4.2042279243469238</v>
          </cell>
        </row>
        <row r="202">
          <cell r="A202">
            <v>313001013422</v>
          </cell>
          <cell r="B202" t="str">
            <v>INST. SAN AGUSTIN</v>
          </cell>
          <cell r="C202">
            <v>4.1803646087646484</v>
          </cell>
        </row>
        <row r="203">
          <cell r="A203">
            <v>113001000429</v>
          </cell>
          <cell r="B203" t="str">
            <v>INSTITUCION EDUCATIVA SALIM BECHARA</v>
          </cell>
          <cell r="C203">
            <v>4.1103062629699707</v>
          </cell>
          <cell r="D203">
            <v>3.5331401824951172</v>
          </cell>
          <cell r="E203">
            <v>3.6451823711395264</v>
          </cell>
        </row>
        <row r="204">
          <cell r="A204">
            <v>313001002251</v>
          </cell>
          <cell r="B204" t="str">
            <v>COL. NTRA. SRA. DE FATIMA DE LA POL NAL</v>
          </cell>
          <cell r="C204">
            <v>4.0684199333190918</v>
          </cell>
          <cell r="D204">
            <v>7.4979281425476074</v>
          </cell>
          <cell r="E204">
            <v>5.5295925140380859</v>
          </cell>
        </row>
        <row r="205">
          <cell r="A205">
            <v>313001029680</v>
          </cell>
          <cell r="B205" t="str">
            <v>CENTRO EDUCATIVO INTEGRAL MODERNO</v>
          </cell>
          <cell r="C205">
            <v>4.0396151542663574</v>
          </cell>
          <cell r="D205">
            <v>6.2960000038146973</v>
          </cell>
        </row>
        <row r="206">
          <cell r="A206">
            <v>313001012264</v>
          </cell>
          <cell r="B206" t="str">
            <v>COL. LA SABIDURIA</v>
          </cell>
          <cell r="C206">
            <v>3.979072093963623</v>
          </cell>
        </row>
        <row r="207">
          <cell r="A207">
            <v>113001029893</v>
          </cell>
          <cell r="B207" t="str">
            <v>I.E. ROSEDAL</v>
          </cell>
          <cell r="C207">
            <v>3.9477303028106689</v>
          </cell>
          <cell r="D207">
            <v>4.3361167907714844</v>
          </cell>
          <cell r="E207">
            <v>4.0236563682556152</v>
          </cell>
        </row>
        <row r="208">
          <cell r="A208">
            <v>313001013490</v>
          </cell>
          <cell r="B208" t="str">
            <v>ESC. MIXTA COMUNITARIA 7 DE DICIEMBRE</v>
          </cell>
          <cell r="C208">
            <v>3.8761987686157227</v>
          </cell>
        </row>
        <row r="209">
          <cell r="A209">
            <v>113001004289</v>
          </cell>
          <cell r="B209" t="str">
            <v>INSTITUCION EDUCATIVA SAN LUCAS</v>
          </cell>
          <cell r="C209">
            <v>3.8732781410217285</v>
          </cell>
          <cell r="D209">
            <v>3.5982306003570557</v>
          </cell>
          <cell r="E209">
            <v>4.2073612213134766</v>
          </cell>
        </row>
        <row r="210">
          <cell r="A210">
            <v>113001028927</v>
          </cell>
          <cell r="B210" t="str">
            <v>INSTITUCION EDUCATIVA CIUDADELA 2000</v>
          </cell>
          <cell r="C210">
            <v>3.861642599105835</v>
          </cell>
          <cell r="D210">
            <v>3.6023991107940674</v>
          </cell>
          <cell r="E210">
            <v>4.4925022125244141</v>
          </cell>
        </row>
        <row r="211">
          <cell r="A211">
            <v>113001001484</v>
          </cell>
          <cell r="B211" t="str">
            <v>INSTITUCION EDUCATIVA MERCEDES ABREGO</v>
          </cell>
          <cell r="C211">
            <v>3.8602876663208008</v>
          </cell>
          <cell r="D211">
            <v>3.6169226169586182</v>
          </cell>
          <cell r="E211">
            <v>7.1418862342834473</v>
          </cell>
        </row>
        <row r="212">
          <cell r="A212">
            <v>113001000437</v>
          </cell>
          <cell r="B212" t="str">
            <v>I.E. REPUBLICA DE ARGENTINA</v>
          </cell>
          <cell r="C212">
            <v>3.852036714553833</v>
          </cell>
          <cell r="D212">
            <v>3.5801758766174316</v>
          </cell>
          <cell r="E212">
            <v>4.1108798980712891</v>
          </cell>
        </row>
        <row r="213">
          <cell r="A213">
            <v>313001027075</v>
          </cell>
          <cell r="B213" t="str">
            <v>INSTITUCION EDUCATIVA EL SALVADOR</v>
          </cell>
          <cell r="C213">
            <v>3.781940221786499</v>
          </cell>
          <cell r="D213">
            <v>3.3428955078125</v>
          </cell>
          <cell r="E213">
            <v>4.3561630249023437</v>
          </cell>
        </row>
        <row r="214">
          <cell r="A214">
            <v>313001013783</v>
          </cell>
          <cell r="B214" t="str">
            <v>CONC. ESCOLAR BERNARDO FOERGEN</v>
          </cell>
          <cell r="C214">
            <v>3.7386660575866699</v>
          </cell>
          <cell r="D214">
            <v>3.5534546375274658</v>
          </cell>
          <cell r="E214">
            <v>5.4853610992431641</v>
          </cell>
        </row>
        <row r="215">
          <cell r="A215">
            <v>113001006800</v>
          </cell>
          <cell r="B215" t="str">
            <v>INSTITUCION EDUCATIVA 20 DE JULIO</v>
          </cell>
          <cell r="C215">
            <v>3.7371270656585693</v>
          </cell>
          <cell r="D215">
            <v>3.9290599822998047</v>
          </cell>
          <cell r="E215">
            <v>7.3296031951904297</v>
          </cell>
        </row>
        <row r="216">
          <cell r="A216">
            <v>313001008411</v>
          </cell>
          <cell r="B216" t="str">
            <v>INSTITUCION EDUCATIVA FE Y ALEGRIA EL PROGRESO</v>
          </cell>
          <cell r="C216">
            <v>3.7296772003173828</v>
          </cell>
          <cell r="D216">
            <v>4.033327579498291</v>
          </cell>
          <cell r="E216">
            <v>5.3632683753967285</v>
          </cell>
        </row>
        <row r="217">
          <cell r="A217">
            <v>313001027261</v>
          </cell>
          <cell r="B217" t="str">
            <v>COL. COMUNITARIO CAMINO DE LUZ Y ESPERANZA</v>
          </cell>
          <cell r="C217">
            <v>3.72672438621521</v>
          </cell>
        </row>
        <row r="218">
          <cell r="A218">
            <v>313001003834</v>
          </cell>
          <cell r="B218" t="str">
            <v>LIC. PEDRO DE HEREDIA - MIXTO</v>
          </cell>
          <cell r="C218">
            <v>3.7213699817657471</v>
          </cell>
          <cell r="D218">
            <v>3.9679174423217773</v>
          </cell>
          <cell r="E218">
            <v>6.8539652824401855</v>
          </cell>
        </row>
        <row r="219">
          <cell r="A219">
            <v>313001029698</v>
          </cell>
          <cell r="B219" t="str">
            <v>INSTITUCION EDUCATIVA QUERIDO AMIGO</v>
          </cell>
          <cell r="C219">
            <v>3.6814026832580566</v>
          </cell>
        </row>
        <row r="220">
          <cell r="A220">
            <v>313001013571</v>
          </cell>
          <cell r="B220" t="str">
            <v>CENT. EDUC. Y COMUNITARIO NELSON MANDELA</v>
          </cell>
          <cell r="C220">
            <v>3.6642007827758789</v>
          </cell>
        </row>
        <row r="221">
          <cell r="A221">
            <v>313001013775</v>
          </cell>
          <cell r="B221" t="str">
            <v>CORP. CENTRO EDUC RABY (ANTES ESC. COMUNITARIA NAZARENO)</v>
          </cell>
          <cell r="C221">
            <v>3.6186189651489258</v>
          </cell>
        </row>
        <row r="222">
          <cell r="A222">
            <v>113001012583</v>
          </cell>
          <cell r="B222" t="str">
            <v>FUNDACION INSTITUTO DE HABILITACION EL ROSARIO</v>
          </cell>
          <cell r="C222">
            <v>3.6049461364746094</v>
          </cell>
        </row>
        <row r="223">
          <cell r="A223">
            <v>313001028829</v>
          </cell>
          <cell r="B223" t="str">
            <v>FUNDACION INSTITUCION EDUCATIVA FUNASER</v>
          </cell>
          <cell r="C223">
            <v>3.5240607261657715</v>
          </cell>
          <cell r="D223">
            <v>3.3499753475189209</v>
          </cell>
          <cell r="E223">
            <v>4.033935546875</v>
          </cell>
        </row>
        <row r="224">
          <cell r="A224">
            <v>313001006736</v>
          </cell>
          <cell r="B224" t="str">
            <v>ASOCIACION LICEO SAN FERNANDO</v>
          </cell>
          <cell r="C224">
            <v>3.4691715240478516</v>
          </cell>
          <cell r="D224">
            <v>1.6653984785079956</v>
          </cell>
        </row>
        <row r="225">
          <cell r="A225">
            <v>313001013538</v>
          </cell>
          <cell r="B225" t="str">
            <v>CORPORACION EDUCATIVA SAN JOSE</v>
          </cell>
          <cell r="C225">
            <v>3.4535527229309082</v>
          </cell>
          <cell r="D225">
            <v>3.5658767223358154</v>
          </cell>
          <cell r="E225">
            <v>3.847606897354126</v>
          </cell>
        </row>
        <row r="226">
          <cell r="A226">
            <v>113001012427</v>
          </cell>
          <cell r="B226" t="str">
            <v>INSTITUCION EDUCATIVA MANUELA VERGARA DE CURI</v>
          </cell>
          <cell r="C226">
            <v>3.3870291709899902</v>
          </cell>
          <cell r="D226">
            <v>3.9428634643554687</v>
          </cell>
          <cell r="E226">
            <v>2.0839242935180664</v>
          </cell>
        </row>
        <row r="227">
          <cell r="A227">
            <v>313001027199</v>
          </cell>
          <cell r="B227" t="str">
            <v>COL. SUE?OS Y OPORTUNIDADES JESUS MAESTRO</v>
          </cell>
          <cell r="C227">
            <v>3.3553466796875</v>
          </cell>
          <cell r="D227">
            <v>1.6702170372009277</v>
          </cell>
          <cell r="E227">
            <v>7.3941597938537598</v>
          </cell>
        </row>
        <row r="228">
          <cell r="A228">
            <v>313001007619</v>
          </cell>
          <cell r="B228" t="str">
            <v>INST. EDUC. DEL SOCORRO</v>
          </cell>
          <cell r="C228">
            <v>3.3231112957000732</v>
          </cell>
          <cell r="D228">
            <v>4.0543279647827148</v>
          </cell>
          <cell r="E228">
            <v>2.7316923141479492</v>
          </cell>
        </row>
        <row r="229">
          <cell r="A229">
            <v>313001027288</v>
          </cell>
          <cell r="B229" t="str">
            <v>COL. DIVINO  MAESTRO EDUCADOR</v>
          </cell>
          <cell r="C229">
            <v>3.3040902614593506</v>
          </cell>
        </row>
        <row r="230">
          <cell r="A230">
            <v>313001027059</v>
          </cell>
          <cell r="B230" t="str">
            <v>CONC. ESCOLAR BERTHA SUTTNER</v>
          </cell>
          <cell r="C230">
            <v>3.2571680545806885</v>
          </cell>
          <cell r="D230">
            <v>3.5284965038299561</v>
          </cell>
          <cell r="E230">
            <v>4.1071786880493164</v>
          </cell>
        </row>
        <row r="231">
          <cell r="A231">
            <v>313001013546</v>
          </cell>
          <cell r="B231" t="str">
            <v>COL. COMUNITARIO EL REDENTOR</v>
          </cell>
          <cell r="C231">
            <v>3.2124533653259277</v>
          </cell>
          <cell r="D231">
            <v>1.7034201622009277</v>
          </cell>
          <cell r="E231">
            <v>4.1313495635986328</v>
          </cell>
        </row>
        <row r="232">
          <cell r="A232">
            <v>113001000348</v>
          </cell>
          <cell r="B232" t="str">
            <v>INSTITUCION EDUCATIVA AMBIENTALISTA DE CARTAGENA</v>
          </cell>
          <cell r="C232">
            <v>3.1639432907104492</v>
          </cell>
          <cell r="D232">
            <v>3.7091684341430664</v>
          </cell>
          <cell r="E232">
            <v>7.3656215667724609</v>
          </cell>
        </row>
        <row r="233">
          <cell r="A233">
            <v>313001028021</v>
          </cell>
          <cell r="B233" t="str">
            <v>CENTRO DE EDUCACION Y ESTIMULACION MANITAS</v>
          </cell>
          <cell r="C233">
            <v>3.0879998207092285</v>
          </cell>
        </row>
        <row r="234">
          <cell r="A234">
            <v>313001007244</v>
          </cell>
          <cell r="B234" t="str">
            <v>INST. JUAN JACOBO ROUSSEAU NO.2</v>
          </cell>
          <cell r="C234">
            <v>3.0858569145202637</v>
          </cell>
          <cell r="D234">
            <v>1.5835232734680176</v>
          </cell>
          <cell r="E234">
            <v>6.9030280113220215</v>
          </cell>
        </row>
        <row r="235">
          <cell r="A235">
            <v>313001013945</v>
          </cell>
          <cell r="B235" t="str">
            <v>INSTITUTO  EL RODEO</v>
          </cell>
          <cell r="C235">
            <v>2.9448525905609131</v>
          </cell>
        </row>
        <row r="236">
          <cell r="A236">
            <v>213001007231</v>
          </cell>
          <cell r="B236" t="str">
            <v>INSTITUCION EDUCATIVA SAN FRANCISCO DE ASIS</v>
          </cell>
          <cell r="C236">
            <v>2.8346855640411377</v>
          </cell>
          <cell r="D236">
            <v>3.3834023475646973</v>
          </cell>
          <cell r="E236">
            <v>3.9673445224761963</v>
          </cell>
        </row>
        <row r="237">
          <cell r="A237">
            <v>313001029540</v>
          </cell>
          <cell r="B237" t="str">
            <v>COLEGIO PITAGORAS</v>
          </cell>
          <cell r="C237">
            <v>2.7894284725189209</v>
          </cell>
        </row>
        <row r="238">
          <cell r="A238">
            <v>313001013481</v>
          </cell>
          <cell r="B238" t="str">
            <v>CENTRO EDUCATIVO COMUNITARIO LOS ROBLES</v>
          </cell>
          <cell r="C238">
            <v>2.6646406650543213</v>
          </cell>
          <cell r="E238">
            <v>3.9416482448577881</v>
          </cell>
        </row>
        <row r="239">
          <cell r="A239">
            <v>313001029655</v>
          </cell>
          <cell r="B239" t="str">
            <v>INSTITUTO MI PRIMERA ESTACION</v>
          </cell>
          <cell r="C239">
            <v>2.4190506935119629</v>
          </cell>
        </row>
        <row r="240">
          <cell r="A240">
            <v>313001012353</v>
          </cell>
          <cell r="B240" t="str">
            <v>INST. JESUS DE LA DIVINA MISERICORDIA</v>
          </cell>
          <cell r="C240">
            <v>2.3028151988983154</v>
          </cell>
        </row>
        <row r="241">
          <cell r="A241">
            <v>413001007982</v>
          </cell>
          <cell r="B241" t="str">
            <v>INSTITUTO CARTAGENA DE INDIAS (ANTES JARD. INF)</v>
          </cell>
          <cell r="C241">
            <v>2.2056162357330322</v>
          </cell>
        </row>
        <row r="242">
          <cell r="A242">
            <v>313001027202</v>
          </cell>
          <cell r="B242" t="str">
            <v>FUND SANTA MAGDALENA DE LINZ (ANTES ESC MIX COM EL PROGRESO)</v>
          </cell>
          <cell r="C242">
            <v>2.1578464508056641</v>
          </cell>
        </row>
        <row r="243">
          <cell r="A243">
            <v>313001029965</v>
          </cell>
          <cell r="B243" t="str">
            <v>INSTITUTO INFANTIL LOS CISNES</v>
          </cell>
          <cell r="C243">
            <v>2.0320000648498535</v>
          </cell>
        </row>
        <row r="244">
          <cell r="A244">
            <v>313001013091</v>
          </cell>
          <cell r="B244" t="str">
            <v>COL. SAN JOSE DE LOS CAMPANOS</v>
          </cell>
          <cell r="C244">
            <v>1.7906477451324463</v>
          </cell>
        </row>
        <row r="245">
          <cell r="A245">
            <v>313001027067</v>
          </cell>
          <cell r="B245" t="str">
            <v xml:space="preserve">INSTITUTO EDUCATIVO LUZ Y VERDAD </v>
          </cell>
          <cell r="C245">
            <v>1.7824608087539673</v>
          </cell>
          <cell r="D245">
            <v>2.8870830535888672</v>
          </cell>
        </row>
        <row r="246">
          <cell r="A246">
            <v>313001029710</v>
          </cell>
          <cell r="B246" t="str">
            <v>INSTITUTO EDUCATIVO ISAVIDA</v>
          </cell>
          <cell r="C246">
            <v>1.769235372543335</v>
          </cell>
        </row>
        <row r="247">
          <cell r="A247">
            <v>313001008542</v>
          </cell>
          <cell r="B247" t="str">
            <v>INST. JORGE LUIS BORGES</v>
          </cell>
          <cell r="C247">
            <v>1.7504032850265503</v>
          </cell>
        </row>
        <row r="248">
          <cell r="A248">
            <v>313001008933</v>
          </cell>
          <cell r="B248" t="str">
            <v>INST. COLOMBO HOLANDES</v>
          </cell>
          <cell r="C248">
            <v>1.7455284595489502</v>
          </cell>
        </row>
        <row r="249">
          <cell r="A249">
            <v>313001005845</v>
          </cell>
          <cell r="B249" t="str">
            <v>COL PILAR DEL SABER (ANTES JARD. INF. PIOLIN)</v>
          </cell>
          <cell r="C249">
            <v>1.7046781778335571</v>
          </cell>
          <cell r="D249">
            <v>4.7264518737792969</v>
          </cell>
        </row>
        <row r="250">
          <cell r="A250">
            <v>313001008941</v>
          </cell>
          <cell r="B250" t="str">
            <v>CENTRO EDUCATIVO DE NIVELACION</v>
          </cell>
          <cell r="C250">
            <v>1.3836863040924072</v>
          </cell>
        </row>
        <row r="251">
          <cell r="A251">
            <v>313001028012</v>
          </cell>
          <cell r="B251" t="str">
            <v>CENTRO EDUCATIVO INTEGRAL APRENDER CON ALEGRIA</v>
          </cell>
          <cell r="C251">
            <v>1.3630000352859497</v>
          </cell>
          <cell r="D251">
            <v>1.8950059413909912</v>
          </cell>
        </row>
        <row r="252">
          <cell r="A252">
            <v>313001029931</v>
          </cell>
          <cell r="B252" t="str">
            <v>COLEGIO MANOS CREATIVAS</v>
          </cell>
          <cell r="C252">
            <v>1.2139999866485596</v>
          </cell>
        </row>
        <row r="253">
          <cell r="A253">
            <v>313001005632</v>
          </cell>
          <cell r="B253" t="str">
            <v>INST. DE EDUCACION INTEGRAL I.D.I</v>
          </cell>
          <cell r="C253">
            <v>1</v>
          </cell>
        </row>
        <row r="254">
          <cell r="A254">
            <v>313001029868</v>
          </cell>
          <cell r="B254" t="str">
            <v>INSTITUTO EDUCATIVO TECNOCIENCIAS REGIÓN CARIBE</v>
          </cell>
          <cell r="E254">
            <v>2.3382763862609863</v>
          </cell>
        </row>
        <row r="255">
          <cell r="A255">
            <v>313001005705</v>
          </cell>
          <cell r="B255" t="str">
            <v>COLEGIO INTERNACIONAL CARTAGENA   (COL INTER SCHOOL CABAÑI)</v>
          </cell>
          <cell r="C255">
            <v>7.8045206069946289</v>
          </cell>
          <cell r="D255">
            <v>5.4397163391113281</v>
          </cell>
          <cell r="E255">
            <v>8.4122142791748047</v>
          </cell>
        </row>
        <row r="256">
          <cell r="A256">
            <v>313001005748</v>
          </cell>
          <cell r="B256" t="str">
            <v>CORP. EDUC. GIMN. ALTAIR DE C/GENA.</v>
          </cell>
          <cell r="C256">
            <v>7.7815365791320801</v>
          </cell>
          <cell r="D256">
            <v>7.2103314399719238</v>
          </cell>
          <cell r="E256">
            <v>6.9807100296020508</v>
          </cell>
        </row>
        <row r="257">
          <cell r="A257">
            <v>313836000623</v>
          </cell>
          <cell r="B257" t="str">
            <v xml:space="preserve">ASPAEN GIMNASIO CARTAGENA </v>
          </cell>
          <cell r="C257">
            <v>6.7340021133422852</v>
          </cell>
          <cell r="D257">
            <v>7.2448811531066895</v>
          </cell>
          <cell r="E257">
            <v>6.2432870864868164</v>
          </cell>
        </row>
        <row r="258">
          <cell r="A258">
            <v>313001004768</v>
          </cell>
          <cell r="B258" t="str">
            <v>CORP. EDUC. COL. BRITANICO DE C/GENA.</v>
          </cell>
          <cell r="C258">
            <v>6.1971774101257324</v>
          </cell>
          <cell r="D258">
            <v>8.3360500335693359</v>
          </cell>
          <cell r="E258">
            <v>8.4821252822875977</v>
          </cell>
        </row>
        <row r="259">
          <cell r="A259">
            <v>413001013176</v>
          </cell>
          <cell r="B259" t="str">
            <v>INST. ECOLOGICO BARBACOAS</v>
          </cell>
          <cell r="C259">
            <v>5.8718714714050293</v>
          </cell>
          <cell r="D259">
            <v>3.5429267883300781</v>
          </cell>
          <cell r="E259">
            <v>5.2529840469360352</v>
          </cell>
        </row>
        <row r="260">
          <cell r="A260">
            <v>213001001942</v>
          </cell>
          <cell r="B260" t="str">
            <v>INSTITUCION EDUCATIVA LUIS FELIPE CABRERA DE BARU</v>
          </cell>
          <cell r="C260">
            <v>5.1768832206726074</v>
          </cell>
          <cell r="D260">
            <v>3.517458438873291</v>
          </cell>
          <cell r="E260">
            <v>4.4562067985534668</v>
          </cell>
        </row>
        <row r="261">
          <cell r="A261">
            <v>313001003931</v>
          </cell>
          <cell r="B261" t="str">
            <v>COLEGIO JORGE WASHINGTON</v>
          </cell>
          <cell r="C261">
            <v>5.1484165191650391</v>
          </cell>
          <cell r="D261">
            <v>8.2125749588012695</v>
          </cell>
          <cell r="E261">
            <v>8.2507143020629883</v>
          </cell>
        </row>
        <row r="262">
          <cell r="A262">
            <v>413001004703</v>
          </cell>
          <cell r="B262" t="str">
            <v>INSTITUCION EDUCATIVA TECNICA DE LA BOQUILLA</v>
          </cell>
          <cell r="C262">
            <v>4.8911170959472656</v>
          </cell>
          <cell r="D262">
            <v>3.2267558574676514</v>
          </cell>
          <cell r="E262">
            <v>3.4336159229278564</v>
          </cell>
        </row>
        <row r="263">
          <cell r="A263">
            <v>313836000348</v>
          </cell>
          <cell r="B263" t="str">
            <v>GIMN. CARTAGENA DE INDIAS</v>
          </cell>
          <cell r="C263">
            <v>4.8757157325744629</v>
          </cell>
          <cell r="D263">
            <v>5.4101810455322266</v>
          </cell>
          <cell r="E263">
            <v>9.247929573059082</v>
          </cell>
        </row>
        <row r="264">
          <cell r="A264">
            <v>213001001292</v>
          </cell>
          <cell r="B264" t="str">
            <v>INSTITUCION EDUCATIVA DE SANTA ANA</v>
          </cell>
          <cell r="C264">
            <v>4.5139398574829102</v>
          </cell>
          <cell r="D264">
            <v>3.2207231521606445</v>
          </cell>
          <cell r="E264">
            <v>3.6501641273498535</v>
          </cell>
        </row>
        <row r="265">
          <cell r="A265">
            <v>213001000091</v>
          </cell>
          <cell r="B265" t="str">
            <v>INSTITUCION EDUCATIVA DE ISLA FUERTE</v>
          </cell>
          <cell r="C265">
            <v>4.4965944290161133</v>
          </cell>
          <cell r="D265">
            <v>3.3825967311859131</v>
          </cell>
          <cell r="E265">
            <v>4.1849818229675293</v>
          </cell>
        </row>
        <row r="266">
          <cell r="A266">
            <v>413001027126</v>
          </cell>
          <cell r="B266" t="str">
            <v>INSTITUTO NUEVA LUZ DE ESPERANZA</v>
          </cell>
          <cell r="C266">
            <v>4.4925103187561035</v>
          </cell>
        </row>
        <row r="267">
          <cell r="A267">
            <v>313001012744</v>
          </cell>
          <cell r="B267" t="str">
            <v>INSTITUTO  SKINNER II   (ANT.-JARD. INF. SKINNER II)</v>
          </cell>
          <cell r="C267">
            <v>4.327418327331543</v>
          </cell>
          <cell r="D267">
            <v>1.6944825649261475</v>
          </cell>
        </row>
        <row r="268">
          <cell r="A268">
            <v>213001007533</v>
          </cell>
          <cell r="B268" t="str">
            <v>INSTITUCION EDUCATIVA NUEVA ESPERANZA ARROYO GRANDE</v>
          </cell>
          <cell r="C268">
            <v>4.1901764869689941</v>
          </cell>
          <cell r="D268">
            <v>5.2670612335205078</v>
          </cell>
          <cell r="E268">
            <v>3.8112285137176514</v>
          </cell>
        </row>
        <row r="269">
          <cell r="A269">
            <v>213001027020</v>
          </cell>
          <cell r="B269" t="str">
            <v>INSTITUCION EDUCATIVA DOMINGO BENKOS BIOHO</v>
          </cell>
          <cell r="C269">
            <v>4.0486211776733398</v>
          </cell>
          <cell r="D269">
            <v>1.6318039894104004</v>
          </cell>
          <cell r="E269">
            <v>3.4763221740722656</v>
          </cell>
        </row>
        <row r="270">
          <cell r="A270">
            <v>213001001250</v>
          </cell>
          <cell r="B270" t="str">
            <v>INSTITUCION EDUCATIVA DE TIERRA BOMBA</v>
          </cell>
          <cell r="C270">
            <v>4.0303168296813965</v>
          </cell>
          <cell r="D270">
            <v>3.3351683616638184</v>
          </cell>
          <cell r="E270">
            <v>3.1239888668060303</v>
          </cell>
        </row>
        <row r="271">
          <cell r="A271">
            <v>213001000075</v>
          </cell>
          <cell r="B271" t="str">
            <v>I.E. PUERTO REY</v>
          </cell>
          <cell r="C271">
            <v>3.8949410915374756</v>
          </cell>
          <cell r="D271">
            <v>3.4008362293243408</v>
          </cell>
          <cell r="E271">
            <v>3.6650876998901367</v>
          </cell>
        </row>
        <row r="272">
          <cell r="A272">
            <v>313001005225</v>
          </cell>
          <cell r="B272" t="str">
            <v>INSTITUCION EDUCATIVA JOSE MARIA CORDOBA DE PASACABALLOS</v>
          </cell>
          <cell r="C272">
            <v>3.8698904514312744</v>
          </cell>
          <cell r="D272">
            <v>3.4128930568695068</v>
          </cell>
          <cell r="E272">
            <v>3.9149434566497803</v>
          </cell>
        </row>
        <row r="273">
          <cell r="A273">
            <v>213001009056</v>
          </cell>
          <cell r="B273" t="str">
            <v>I.E. NUESTRA SEÑORA DEL BUEN AIRE</v>
          </cell>
          <cell r="C273">
            <v>3.7816343307495117</v>
          </cell>
          <cell r="D273">
            <v>3.4184050559997559</v>
          </cell>
          <cell r="E273">
            <v>4.3418307304382324</v>
          </cell>
        </row>
        <row r="274">
          <cell r="A274">
            <v>213001000245</v>
          </cell>
          <cell r="B274" t="str">
            <v>I.E. TIERRA BAJA</v>
          </cell>
          <cell r="C274">
            <v>3.7227869033813477</v>
          </cell>
          <cell r="D274">
            <v>1.6799740791320801</v>
          </cell>
        </row>
        <row r="275">
          <cell r="A275">
            <v>213001002809</v>
          </cell>
          <cell r="B275" t="str">
            <v>INSTITUCION EDUCATIVA DE BAYUNCA</v>
          </cell>
          <cell r="C275">
            <v>3.6705741882324219</v>
          </cell>
          <cell r="D275">
            <v>3.3746945858001709</v>
          </cell>
          <cell r="E275">
            <v>3.9807300567626953</v>
          </cell>
        </row>
        <row r="276">
          <cell r="A276">
            <v>213001001900</v>
          </cell>
          <cell r="B276" t="str">
            <v>I.E. DE ARARCA</v>
          </cell>
          <cell r="C276">
            <v>3.5926241874694824</v>
          </cell>
          <cell r="D276">
            <v>4.8222751617431641</v>
          </cell>
          <cell r="E276">
            <v>3.6061372756958008</v>
          </cell>
        </row>
        <row r="277">
          <cell r="A277">
            <v>413001029919</v>
          </cell>
          <cell r="B277" t="str">
            <v>C.E. DE BAYUNCA</v>
          </cell>
          <cell r="C277">
            <v>3.5741837024688721</v>
          </cell>
        </row>
        <row r="278">
          <cell r="A278">
            <v>113001000143</v>
          </cell>
          <cell r="B278" t="str">
            <v>INSTITUCION EDUCATIVA ARROYO DE PIEDRA</v>
          </cell>
          <cell r="C278">
            <v>3.5531105995178223</v>
          </cell>
          <cell r="D278">
            <v>3.9630742073059082</v>
          </cell>
          <cell r="E278">
            <v>3.6777715682983398</v>
          </cell>
        </row>
        <row r="279">
          <cell r="A279">
            <v>213001007401</v>
          </cell>
          <cell r="B279" t="str">
            <v>CENTRO EDUCATIVO SANTA CRUZ DEL ISLOTE</v>
          </cell>
          <cell r="C279">
            <v>3.542987585067749</v>
          </cell>
          <cell r="D279">
            <v>1</v>
          </cell>
        </row>
        <row r="280">
          <cell r="A280">
            <v>213001002531</v>
          </cell>
          <cell r="B280" t="str">
            <v>I.E. MANZANILLO DEL MAR</v>
          </cell>
          <cell r="C280">
            <v>3.3918249607086182</v>
          </cell>
          <cell r="D280">
            <v>3.4285287857055664</v>
          </cell>
          <cell r="E280">
            <v>3.9903078079223633</v>
          </cell>
        </row>
        <row r="281">
          <cell r="A281">
            <v>413001029561</v>
          </cell>
          <cell r="B281" t="str">
            <v>CENTRO EDUCATIVO LA VECINA</v>
          </cell>
          <cell r="C281">
            <v>3.1062080860137939</v>
          </cell>
        </row>
        <row r="282">
          <cell r="A282">
            <v>213001000059</v>
          </cell>
          <cell r="B282" t="str">
            <v>I.E. ISLAS DEL ROSARIO</v>
          </cell>
          <cell r="C282">
            <v>3.0310871601104736</v>
          </cell>
          <cell r="D282">
            <v>2.3079452514648437</v>
          </cell>
          <cell r="E282">
            <v>4.7898087501525879</v>
          </cell>
        </row>
        <row r="283">
          <cell r="A283">
            <v>213001009048</v>
          </cell>
          <cell r="B283" t="str">
            <v>INSTITUCION EDUCATIVA TECNICA DE PASACABALLOS</v>
          </cell>
          <cell r="C283">
            <v>2.6140670776367187</v>
          </cell>
          <cell r="D283">
            <v>2.9796476364135742</v>
          </cell>
          <cell r="E283">
            <v>2.0746173858642578</v>
          </cell>
        </row>
        <row r="284">
          <cell r="A284">
            <v>213001002949</v>
          </cell>
          <cell r="B284" t="str">
            <v>INSTITUCION EDUCATIVA SAN JOSE CA?O DEL ORO</v>
          </cell>
          <cell r="C284">
            <v>1.6398873329162598</v>
          </cell>
          <cell r="D284">
            <v>3.8772892951965332</v>
          </cell>
          <cell r="E284">
            <v>3.7036006450653076</v>
          </cell>
        </row>
        <row r="285">
          <cell r="A285">
            <v>213001001306</v>
          </cell>
          <cell r="B285" t="str">
            <v>I.E. DE PONTEZUELA</v>
          </cell>
          <cell r="C285">
            <v>1.3232617378234863</v>
          </cell>
          <cell r="D285">
            <v>3.0973610877990723</v>
          </cell>
          <cell r="E285">
            <v>3.2849171161651611</v>
          </cell>
        </row>
        <row r="286">
          <cell r="A286">
            <v>313001000215</v>
          </cell>
          <cell r="B286" t="str">
            <v>GIMN. NUEVA GRANADA</v>
          </cell>
          <cell r="C286">
            <v>8.7376508712768555</v>
          </cell>
          <cell r="D286">
            <v>1.5635832548141479</v>
          </cell>
          <cell r="E286">
            <v>8.3637542724609375</v>
          </cell>
        </row>
        <row r="287">
          <cell r="A287">
            <v>313001008771</v>
          </cell>
          <cell r="B287" t="str">
            <v>COL.  GIMN. MOMPIANO</v>
          </cell>
          <cell r="C287">
            <v>8.5565099716186523</v>
          </cell>
          <cell r="D287">
            <v>8.0790615081787109</v>
          </cell>
          <cell r="E287">
            <v>8.8937873840332031</v>
          </cell>
        </row>
        <row r="288">
          <cell r="A288">
            <v>313001008739</v>
          </cell>
          <cell r="B288" t="str">
            <v>INST. FERNANDA BELLO</v>
          </cell>
          <cell r="C288">
            <v>8.4276313781738281</v>
          </cell>
        </row>
        <row r="289">
          <cell r="A289">
            <v>313001000592</v>
          </cell>
          <cell r="B289" t="str">
            <v>GIMN. LUJAN</v>
          </cell>
          <cell r="C289">
            <v>8.3847522735595703</v>
          </cell>
          <cell r="D289">
            <v>8.1712522506713867</v>
          </cell>
          <cell r="E289">
            <v>8.0395174026489258</v>
          </cell>
        </row>
        <row r="290">
          <cell r="A290">
            <v>313001005411</v>
          </cell>
          <cell r="B290" t="str">
            <v>CORP. INST. MIGUEL F GUTIERREZ DE PI?ERES</v>
          </cell>
          <cell r="C290">
            <v>8.0974750518798828</v>
          </cell>
          <cell r="D290">
            <v>7.7421412467956543</v>
          </cell>
          <cell r="E290">
            <v>7.1287670135498047</v>
          </cell>
        </row>
        <row r="291">
          <cell r="A291">
            <v>313001008429</v>
          </cell>
          <cell r="B291" t="str">
            <v xml:space="preserve">CENT. DE ENSE?ANZA PRECOZ  NUEVO MUNDO </v>
          </cell>
          <cell r="C291">
            <v>7.9470338821411133</v>
          </cell>
          <cell r="D291">
            <v>8.5536794662475586</v>
          </cell>
          <cell r="E291">
            <v>8.0600948333740234</v>
          </cell>
        </row>
        <row r="292">
          <cell r="A292">
            <v>313001013601</v>
          </cell>
          <cell r="B292" t="str">
            <v>CORPORACION EDUCATIVA GIMNASIO BINET DE CARTAGENA</v>
          </cell>
          <cell r="C292">
            <v>7.6553759574890137</v>
          </cell>
        </row>
        <row r="293">
          <cell r="A293">
            <v>313001001068</v>
          </cell>
          <cell r="B293" t="str">
            <v>COL. EUCARISTICO DE SANTA TERESA</v>
          </cell>
          <cell r="C293">
            <v>7.4851784706115723</v>
          </cell>
          <cell r="D293">
            <v>6.3560047149658203</v>
          </cell>
          <cell r="E293">
            <v>7.9843654632568359</v>
          </cell>
        </row>
        <row r="294">
          <cell r="A294">
            <v>313001000916</v>
          </cell>
          <cell r="B294" t="str">
            <v>COL. DE LA ESPERANZA</v>
          </cell>
          <cell r="C294">
            <v>7.2578701972961426</v>
          </cell>
          <cell r="D294">
            <v>5.9673566818237305</v>
          </cell>
          <cell r="E294">
            <v>7.6701397895812988</v>
          </cell>
        </row>
        <row r="295">
          <cell r="A295">
            <v>313001003842</v>
          </cell>
          <cell r="B295" t="str">
            <v>COL. GONZALO JIMENEZ DE QUEZADA</v>
          </cell>
          <cell r="C295">
            <v>7.2515239715576172</v>
          </cell>
          <cell r="D295">
            <v>5.6195802688598633</v>
          </cell>
          <cell r="E295">
            <v>4.8268871307373047</v>
          </cell>
        </row>
        <row r="296">
          <cell r="A296">
            <v>313001009328</v>
          </cell>
          <cell r="B296" t="str">
            <v>GIMN. MODERNO DE CARTAGENA</v>
          </cell>
          <cell r="C296">
            <v>7.2229280471801758</v>
          </cell>
          <cell r="D296">
            <v>7.8432445526123047</v>
          </cell>
          <cell r="E296">
            <v>7.6520566940307617</v>
          </cell>
        </row>
        <row r="297">
          <cell r="A297">
            <v>313001000622</v>
          </cell>
          <cell r="B297" t="str">
            <v>COL. DE LA SALLE</v>
          </cell>
          <cell r="C297">
            <v>7.097599983215332</v>
          </cell>
          <cell r="D297">
            <v>7.5465335845947266</v>
          </cell>
          <cell r="E297">
            <v>5.8996858596801758</v>
          </cell>
        </row>
        <row r="298">
          <cell r="A298">
            <v>313001000924</v>
          </cell>
          <cell r="B298" t="str">
            <v>COL. SALESIANO SAN PEDRO CLAVER</v>
          </cell>
          <cell r="C298">
            <v>7.0604109764099121</v>
          </cell>
          <cell r="D298">
            <v>5.801609992980957</v>
          </cell>
          <cell r="E298">
            <v>7.6581325531005859</v>
          </cell>
        </row>
        <row r="299">
          <cell r="A299">
            <v>313001001076</v>
          </cell>
          <cell r="B299" t="str">
            <v>COL. NTRA. SE?ORA DE LA CANDELARIA</v>
          </cell>
          <cell r="C299">
            <v>6.9680004119873047</v>
          </cell>
          <cell r="D299">
            <v>6.0422635078430176</v>
          </cell>
          <cell r="E299">
            <v>7.8033475875854492</v>
          </cell>
        </row>
        <row r="300">
          <cell r="A300">
            <v>313001000975</v>
          </cell>
          <cell r="B300" t="str">
            <v>COL. EUCARISTICO NTRA. SRA. DEL CARMEN</v>
          </cell>
          <cell r="C300">
            <v>6.9002981185913086</v>
          </cell>
          <cell r="D300">
            <v>6.6532163619995117</v>
          </cell>
          <cell r="E300">
            <v>5.9238500595092773</v>
          </cell>
        </row>
        <row r="301">
          <cell r="A301">
            <v>313001002277</v>
          </cell>
          <cell r="B301" t="str">
            <v>COL.  MONTESSORI</v>
          </cell>
          <cell r="C301">
            <v>6.7919754981994629</v>
          </cell>
          <cell r="D301">
            <v>7.9939160346984863</v>
          </cell>
          <cell r="E301">
            <v>7.9287042617797852</v>
          </cell>
        </row>
        <row r="302">
          <cell r="A302">
            <v>313001009361</v>
          </cell>
          <cell r="B302" t="str">
            <v>COL. MODELO DE LA COSTA</v>
          </cell>
          <cell r="C302">
            <v>6.7475605010986328</v>
          </cell>
          <cell r="D302">
            <v>3.9591526985168457</v>
          </cell>
          <cell r="E302">
            <v>7.4612793922424316</v>
          </cell>
        </row>
        <row r="303">
          <cell r="A303">
            <v>313001002421</v>
          </cell>
          <cell r="B303" t="str">
            <v>COL. NAVAL DE CRESPO</v>
          </cell>
          <cell r="C303">
            <v>6.6341738700866699</v>
          </cell>
          <cell r="D303">
            <v>7.478306770324707</v>
          </cell>
          <cell r="E303">
            <v>7.143639087677002</v>
          </cell>
        </row>
        <row r="304">
          <cell r="A304">
            <v>313001007074</v>
          </cell>
          <cell r="B304" t="str">
            <v>CORP. INF. BLANCA NIEVES</v>
          </cell>
          <cell r="C304">
            <v>6.2794556617736816</v>
          </cell>
        </row>
        <row r="305">
          <cell r="A305">
            <v>313001029523</v>
          </cell>
          <cell r="B305" t="str">
            <v>GIMN. BILINGÜE ALTAMAR</v>
          </cell>
          <cell r="C305">
            <v>6.0682187080383301</v>
          </cell>
          <cell r="D305">
            <v>6.624000072479248</v>
          </cell>
        </row>
        <row r="306">
          <cell r="A306">
            <v>313001000525</v>
          </cell>
          <cell r="B306" t="str">
            <v>COL. MIXTO LA POPA</v>
          </cell>
          <cell r="C306">
            <v>6.0232319831848145</v>
          </cell>
          <cell r="D306">
            <v>5.8012843132019043</v>
          </cell>
          <cell r="E306">
            <v>7.7715773582458496</v>
          </cell>
        </row>
        <row r="307">
          <cell r="A307">
            <v>313001013198</v>
          </cell>
          <cell r="B307" t="str">
            <v>INST. PAULO FREIRE</v>
          </cell>
          <cell r="C307">
            <v>5.9320917129516602</v>
          </cell>
        </row>
        <row r="308">
          <cell r="A308">
            <v>313001013821</v>
          </cell>
          <cell r="B308" t="str">
            <v>COL CRISTIANO BILINGUE DE CARTAGENA</v>
          </cell>
          <cell r="C308">
            <v>5.9125313758850098</v>
          </cell>
          <cell r="D308">
            <v>3.7289233207702637</v>
          </cell>
          <cell r="E308">
            <v>2.449610710144043</v>
          </cell>
        </row>
        <row r="309">
          <cell r="A309">
            <v>313001013163</v>
          </cell>
          <cell r="B309" t="str">
            <v>COLEGIO LA ENSEÑANZA</v>
          </cell>
          <cell r="C309">
            <v>5.9023408889770508</v>
          </cell>
          <cell r="D309">
            <v>3.180227518081665</v>
          </cell>
          <cell r="E309">
            <v>5.4314775466918945</v>
          </cell>
        </row>
        <row r="310">
          <cell r="A310">
            <v>313001012973</v>
          </cell>
          <cell r="B310" t="str">
            <v>COL. CRISTIANO LUZ Y VERDAD</v>
          </cell>
          <cell r="C310">
            <v>5.7751922607421875</v>
          </cell>
        </row>
        <row r="311">
          <cell r="A311">
            <v>313001005136</v>
          </cell>
          <cell r="B311" t="str">
            <v>COLEGIO ANTARES DE CARTAGENA (JAR.INF DISNEYL.)</v>
          </cell>
          <cell r="C311">
            <v>5.7250347137451172</v>
          </cell>
          <cell r="D311">
            <v>3.8804619312286377</v>
          </cell>
          <cell r="E311">
            <v>7.3903288841247559</v>
          </cell>
        </row>
        <row r="312">
          <cell r="A312">
            <v>113001003061</v>
          </cell>
          <cell r="B312" t="str">
            <v>INSTITUCION EDUCATIVA HERMANO ANTONIO RAMOS DE LA SALLE</v>
          </cell>
          <cell r="C312">
            <v>5.7028756141662598</v>
          </cell>
          <cell r="D312">
            <v>7.2811689376831055</v>
          </cell>
          <cell r="E312">
            <v>7.1581230163574219</v>
          </cell>
        </row>
        <row r="313">
          <cell r="A313">
            <v>313001001165</v>
          </cell>
          <cell r="B313" t="str">
            <v>COL. EL CARMELO</v>
          </cell>
          <cell r="C313">
            <v>4.6685104370117187</v>
          </cell>
          <cell r="D313">
            <v>4.0334386825561523</v>
          </cell>
          <cell r="E313">
            <v>8.2895345687866211</v>
          </cell>
        </row>
        <row r="314">
          <cell r="A314">
            <v>313001027539</v>
          </cell>
          <cell r="B314" t="str">
            <v>CENTRO EDUCATIVO COMUNITARIO EDUCANDO PARA LA PAZ</v>
          </cell>
          <cell r="C314">
            <v>4.6643586158752441</v>
          </cell>
        </row>
        <row r="315">
          <cell r="A315">
            <v>113001002979</v>
          </cell>
          <cell r="B315" t="str">
            <v>INSTITUCION EDUCATIVA LA MILAGROSA</v>
          </cell>
          <cell r="C315">
            <v>4.327939510345459</v>
          </cell>
          <cell r="D315">
            <v>3.9228031635284424</v>
          </cell>
          <cell r="E315">
            <v>7.0235037803649902</v>
          </cell>
        </row>
        <row r="316">
          <cell r="A316">
            <v>113001005374</v>
          </cell>
          <cell r="B316" t="str">
            <v>INSTITUCION EDUCATIVA ANTONIA SANTOS</v>
          </cell>
          <cell r="C316">
            <v>4.3248300552368164</v>
          </cell>
          <cell r="D316">
            <v>3.4826622009277344</v>
          </cell>
          <cell r="E316">
            <v>2.2208530902862549</v>
          </cell>
        </row>
        <row r="317">
          <cell r="A317">
            <v>113001000160</v>
          </cell>
          <cell r="B317" t="str">
            <v>INSTITUCION EDUCATIVA CORAZON DE MARIA</v>
          </cell>
          <cell r="C317">
            <v>4.2299046516418457</v>
          </cell>
          <cell r="D317">
            <v>3.1672811508178711</v>
          </cell>
          <cell r="E317">
            <v>3.7748301029205322</v>
          </cell>
        </row>
        <row r="318">
          <cell r="A318">
            <v>313001008984</v>
          </cell>
          <cell r="B318" t="str">
            <v>INST. EDUC. IVAN ILLICH</v>
          </cell>
          <cell r="C318">
            <v>4.2200512886047363</v>
          </cell>
        </row>
        <row r="319">
          <cell r="A319">
            <v>113001000739</v>
          </cell>
          <cell r="B319" t="str">
            <v>INSTITUCION EDUCATIVA ANA MARIA VELEZ DE TRUJILLO</v>
          </cell>
          <cell r="C319">
            <v>4.1250395774841309</v>
          </cell>
          <cell r="D319">
            <v>3.3667221069335938</v>
          </cell>
          <cell r="E319">
            <v>3.7117791175842285</v>
          </cell>
        </row>
        <row r="320">
          <cell r="A320">
            <v>313001063690</v>
          </cell>
          <cell r="B320" t="str">
            <v>INSTITUTO MIXTO EL NAZARENO</v>
          </cell>
          <cell r="C320">
            <v>3.9984912872314453</v>
          </cell>
        </row>
        <row r="321">
          <cell r="A321">
            <v>313001002234</v>
          </cell>
          <cell r="B321" t="str">
            <v>COL. SAN RAFAEL</v>
          </cell>
          <cell r="C321">
            <v>3.9344444274902344</v>
          </cell>
        </row>
        <row r="322">
          <cell r="A322">
            <v>313001029124</v>
          </cell>
          <cell r="B322" t="str">
            <v>CORPORACION INSTITUCION CARLOS ORTIZ SANCHEZ</v>
          </cell>
          <cell r="C322">
            <v>3.8590261936187744</v>
          </cell>
        </row>
        <row r="323">
          <cell r="A323">
            <v>313001013619</v>
          </cell>
          <cell r="B323" t="str">
            <v>COL. DE  LAS  AMERICAS</v>
          </cell>
          <cell r="C323">
            <v>3.839801549911499</v>
          </cell>
        </row>
        <row r="324">
          <cell r="A324">
            <v>113001001816</v>
          </cell>
          <cell r="B324" t="str">
            <v>INSTITUCION EDUCATIVA JOSE DE LA VEGA</v>
          </cell>
          <cell r="C324">
            <v>3.7994740009307861</v>
          </cell>
          <cell r="D324">
            <v>3.5541112422943115</v>
          </cell>
          <cell r="E324">
            <v>3.9777281284332275</v>
          </cell>
        </row>
        <row r="325">
          <cell r="A325">
            <v>313001029647</v>
          </cell>
          <cell r="B325" t="str">
            <v>COLEGIO SANTISIMA TRINIDAD</v>
          </cell>
          <cell r="C325">
            <v>3.7882275581359863</v>
          </cell>
        </row>
        <row r="326">
          <cell r="A326">
            <v>113001001492</v>
          </cell>
          <cell r="B326" t="str">
            <v>INSTITUCION EDUCATIVA LICEO DE BOLIVAR</v>
          </cell>
          <cell r="C326">
            <v>3.5960111618041992</v>
          </cell>
          <cell r="D326">
            <v>3.2926332950592041</v>
          </cell>
          <cell r="E326">
            <v>3.4810173511505127</v>
          </cell>
        </row>
        <row r="327">
          <cell r="A327">
            <v>313001012868</v>
          </cell>
          <cell r="B327" t="str">
            <v>INST. INF. ROCHI</v>
          </cell>
          <cell r="C327">
            <v>2.8472001552581787</v>
          </cell>
          <cell r="D327">
            <v>3.5826005935668945</v>
          </cell>
          <cell r="E327">
            <v>2.0764849185943604</v>
          </cell>
        </row>
        <row r="328">
          <cell r="A328">
            <v>113001000879</v>
          </cell>
          <cell r="B328" t="str">
            <v>INSTITUCION EDUCATIVA SANTA MARIA</v>
          </cell>
          <cell r="C328">
            <v>2.6627242565155029</v>
          </cell>
          <cell r="D328">
            <v>3.7398614883422852</v>
          </cell>
          <cell r="E328">
            <v>3.7173759937286377</v>
          </cell>
        </row>
        <row r="329">
          <cell r="A329">
            <v>313001000045</v>
          </cell>
          <cell r="B329" t="str">
            <v>CORP. COL. CRISTO REY</v>
          </cell>
          <cell r="C329">
            <v>1.6729034185409546</v>
          </cell>
          <cell r="D329">
            <v>1.565696120262146</v>
          </cell>
          <cell r="E329">
            <v>6.933934211730957</v>
          </cell>
        </row>
        <row r="330">
          <cell r="A330">
            <v>313001006086</v>
          </cell>
          <cell r="B330" t="str">
            <v>COL. GABRIEL GARCIA MARQUEZ</v>
          </cell>
          <cell r="C330">
            <v>1</v>
          </cell>
          <cell r="D330">
            <v>1</v>
          </cell>
        </row>
        <row r="331">
          <cell r="A331">
            <v>313001000568</v>
          </cell>
          <cell r="B331" t="str">
            <v>ESCUELAS PROFESIONALES SALESIANAS</v>
          </cell>
          <cell r="D331">
            <v>4.5159382820129395</v>
          </cell>
          <cell r="E331">
            <v>4.8090519905090332</v>
          </cell>
        </row>
        <row r="332">
          <cell r="A332">
            <v>313001027351</v>
          </cell>
          <cell r="B332" t="str">
            <v>COL. SAN  RAFAEL  ARCANGEL</v>
          </cell>
          <cell r="D332">
            <v>4.51483154296875</v>
          </cell>
          <cell r="E332">
            <v>4.306612491607666</v>
          </cell>
        </row>
        <row r="333">
          <cell r="A333">
            <v>313001028891</v>
          </cell>
          <cell r="B333" t="str">
            <v>COLEGIO FERNANDO DE ARAGON DE CARTAGENA</v>
          </cell>
          <cell r="E333">
            <v>4.1026725769042969</v>
          </cell>
        </row>
        <row r="334">
          <cell r="A334">
            <v>313001029108</v>
          </cell>
          <cell r="B334" t="str">
            <v>COLEGIO DE BACHILLERATO DEL LITORAL  CODEBOL LTDA</v>
          </cell>
          <cell r="E334">
            <v>2.701911449432373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sede (2)"/>
      <sheetName val="x sede"/>
      <sheetName val="Hoja1"/>
      <sheetName val="Hoja2"/>
      <sheetName val="Hoja3"/>
    </sheetNames>
    <sheetDataSet>
      <sheetData sheetId="0"/>
      <sheetData sheetId="1" refreshError="1"/>
      <sheetData sheetId="2">
        <row r="3">
          <cell r="A3">
            <v>4</v>
          </cell>
          <cell r="B3">
            <v>4</v>
          </cell>
          <cell r="C3">
            <v>1451</v>
          </cell>
          <cell r="F3">
            <v>103</v>
          </cell>
          <cell r="G3">
            <v>135</v>
          </cell>
          <cell r="H3">
            <v>107</v>
          </cell>
          <cell r="I3">
            <v>126</v>
          </cell>
          <cell r="J3">
            <v>110</v>
          </cell>
          <cell r="K3">
            <v>101</v>
          </cell>
          <cell r="L3">
            <v>155</v>
          </cell>
          <cell r="M3">
            <v>134</v>
          </cell>
          <cell r="N3">
            <v>102</v>
          </cell>
          <cell r="O3">
            <v>107</v>
          </cell>
          <cell r="P3">
            <v>69</v>
          </cell>
          <cell r="Q3">
            <v>60</v>
          </cell>
          <cell r="T3">
            <v>25</v>
          </cell>
          <cell r="U3">
            <v>33</v>
          </cell>
          <cell r="V3">
            <v>48</v>
          </cell>
          <cell r="W3">
            <v>36</v>
          </cell>
        </row>
        <row r="4">
          <cell r="A4">
            <v>5</v>
          </cell>
          <cell r="B4">
            <v>11</v>
          </cell>
          <cell r="C4">
            <v>564</v>
          </cell>
          <cell r="F4">
            <v>73</v>
          </cell>
          <cell r="G4">
            <v>108</v>
          </cell>
          <cell r="H4">
            <v>90</v>
          </cell>
          <cell r="I4">
            <v>85</v>
          </cell>
          <cell r="J4">
            <v>94</v>
          </cell>
          <cell r="K4">
            <v>88</v>
          </cell>
          <cell r="Y4">
            <v>26</v>
          </cell>
        </row>
        <row r="5">
          <cell r="A5">
            <v>9</v>
          </cell>
          <cell r="B5">
            <v>9</v>
          </cell>
          <cell r="C5">
            <v>716</v>
          </cell>
          <cell r="F5">
            <v>51</v>
          </cell>
          <cell r="G5">
            <v>61</v>
          </cell>
          <cell r="H5">
            <v>54</v>
          </cell>
          <cell r="I5">
            <v>59</v>
          </cell>
          <cell r="J5">
            <v>70</v>
          </cell>
          <cell r="K5">
            <v>49</v>
          </cell>
          <cell r="L5">
            <v>65</v>
          </cell>
          <cell r="M5">
            <v>60</v>
          </cell>
          <cell r="N5">
            <v>72</v>
          </cell>
          <cell r="O5">
            <v>55</v>
          </cell>
          <cell r="P5">
            <v>25</v>
          </cell>
          <cell r="Q5">
            <v>36</v>
          </cell>
          <cell r="U5">
            <v>17</v>
          </cell>
          <cell r="V5">
            <v>24</v>
          </cell>
          <cell r="W5">
            <v>18</v>
          </cell>
        </row>
        <row r="6">
          <cell r="A6">
            <v>10</v>
          </cell>
          <cell r="B6">
            <v>64</v>
          </cell>
          <cell r="C6">
            <v>247</v>
          </cell>
          <cell r="G6">
            <v>247</v>
          </cell>
        </row>
        <row r="7">
          <cell r="A7">
            <v>11</v>
          </cell>
          <cell r="B7">
            <v>11</v>
          </cell>
          <cell r="C7">
            <v>509</v>
          </cell>
          <cell r="L7">
            <v>119</v>
          </cell>
          <cell r="M7">
            <v>108</v>
          </cell>
          <cell r="N7">
            <v>84</v>
          </cell>
          <cell r="O7">
            <v>72</v>
          </cell>
          <cell r="P7">
            <v>78</v>
          </cell>
          <cell r="Q7">
            <v>48</v>
          </cell>
        </row>
        <row r="8">
          <cell r="A8">
            <v>12</v>
          </cell>
          <cell r="B8">
            <v>37</v>
          </cell>
          <cell r="C8">
            <v>459</v>
          </cell>
          <cell r="J8">
            <v>220</v>
          </cell>
          <cell r="K8">
            <v>239</v>
          </cell>
        </row>
        <row r="9">
          <cell r="A9">
            <v>13</v>
          </cell>
          <cell r="B9">
            <v>37</v>
          </cell>
          <cell r="C9">
            <v>402</v>
          </cell>
          <cell r="H9">
            <v>211</v>
          </cell>
          <cell r="I9">
            <v>191</v>
          </cell>
        </row>
        <row r="10">
          <cell r="A10">
            <v>14</v>
          </cell>
          <cell r="B10">
            <v>270</v>
          </cell>
          <cell r="C10">
            <v>212</v>
          </cell>
          <cell r="F10">
            <v>25</v>
          </cell>
          <cell r="G10">
            <v>67</v>
          </cell>
          <cell r="H10">
            <v>35</v>
          </cell>
          <cell r="I10">
            <v>55</v>
          </cell>
          <cell r="J10">
            <v>30</v>
          </cell>
        </row>
        <row r="11">
          <cell r="A11">
            <v>15</v>
          </cell>
          <cell r="B11">
            <v>37</v>
          </cell>
          <cell r="C11">
            <v>397</v>
          </cell>
          <cell r="F11">
            <v>170</v>
          </cell>
          <cell r="G11">
            <v>227</v>
          </cell>
        </row>
        <row r="12">
          <cell r="A12">
            <v>16</v>
          </cell>
          <cell r="B12">
            <v>92</v>
          </cell>
          <cell r="C12">
            <v>836</v>
          </cell>
          <cell r="F12">
            <v>107</v>
          </cell>
          <cell r="G12">
            <v>137</v>
          </cell>
          <cell r="H12">
            <v>141</v>
          </cell>
          <cell r="I12">
            <v>142</v>
          </cell>
          <cell r="J12">
            <v>160</v>
          </cell>
          <cell r="K12">
            <v>149</v>
          </cell>
        </row>
        <row r="13">
          <cell r="A13">
            <v>18</v>
          </cell>
          <cell r="B13">
            <v>18</v>
          </cell>
          <cell r="C13">
            <v>1324</v>
          </cell>
          <cell r="F13">
            <v>90</v>
          </cell>
          <cell r="G13">
            <v>101</v>
          </cell>
          <cell r="H13">
            <v>124</v>
          </cell>
          <cell r="I13">
            <v>96</v>
          </cell>
          <cell r="J13">
            <v>133</v>
          </cell>
          <cell r="K13">
            <v>75</v>
          </cell>
          <cell r="L13">
            <v>104</v>
          </cell>
          <cell r="M13">
            <v>113</v>
          </cell>
          <cell r="N13">
            <v>108</v>
          </cell>
          <cell r="O13">
            <v>101</v>
          </cell>
          <cell r="P13">
            <v>115</v>
          </cell>
          <cell r="Q13">
            <v>62</v>
          </cell>
          <cell r="T13">
            <v>19</v>
          </cell>
          <cell r="U13">
            <v>25</v>
          </cell>
          <cell r="V13">
            <v>26</v>
          </cell>
          <cell r="W13">
            <v>32</v>
          </cell>
        </row>
        <row r="14">
          <cell r="A14">
            <v>19</v>
          </cell>
          <cell r="B14">
            <v>70</v>
          </cell>
          <cell r="C14">
            <v>397</v>
          </cell>
          <cell r="F14">
            <v>52</v>
          </cell>
          <cell r="G14">
            <v>63</v>
          </cell>
          <cell r="H14">
            <v>69</v>
          </cell>
          <cell r="I14">
            <v>72</v>
          </cell>
          <cell r="J14">
            <v>73</v>
          </cell>
          <cell r="K14">
            <v>68</v>
          </cell>
        </row>
        <row r="15">
          <cell r="A15">
            <v>20</v>
          </cell>
          <cell r="B15">
            <v>633</v>
          </cell>
          <cell r="C15">
            <v>655</v>
          </cell>
          <cell r="F15">
            <v>77</v>
          </cell>
          <cell r="G15">
            <v>91</v>
          </cell>
          <cell r="H15">
            <v>131</v>
          </cell>
          <cell r="I15">
            <v>116</v>
          </cell>
          <cell r="J15">
            <v>127</v>
          </cell>
          <cell r="K15">
            <v>113</v>
          </cell>
        </row>
        <row r="16">
          <cell r="A16">
            <v>21</v>
          </cell>
          <cell r="B16">
            <v>73</v>
          </cell>
          <cell r="C16">
            <v>518</v>
          </cell>
          <cell r="F16">
            <v>76</v>
          </cell>
          <cell r="G16">
            <v>96</v>
          </cell>
          <cell r="H16">
            <v>70</v>
          </cell>
          <cell r="I16">
            <v>103</v>
          </cell>
          <cell r="J16">
            <v>75</v>
          </cell>
          <cell r="K16">
            <v>98</v>
          </cell>
        </row>
        <row r="17">
          <cell r="A17">
            <v>22</v>
          </cell>
          <cell r="B17">
            <v>22</v>
          </cell>
          <cell r="C17">
            <v>2698</v>
          </cell>
          <cell r="F17">
            <v>305</v>
          </cell>
          <cell r="G17">
            <v>169</v>
          </cell>
          <cell r="H17">
            <v>186</v>
          </cell>
          <cell r="I17">
            <v>196</v>
          </cell>
          <cell r="J17">
            <v>166</v>
          </cell>
          <cell r="K17">
            <v>206</v>
          </cell>
          <cell r="L17">
            <v>203</v>
          </cell>
          <cell r="M17">
            <v>176</v>
          </cell>
          <cell r="N17">
            <v>203</v>
          </cell>
          <cell r="O17">
            <v>203</v>
          </cell>
          <cell r="P17">
            <v>140</v>
          </cell>
          <cell r="Q17">
            <v>121</v>
          </cell>
          <cell r="U17">
            <v>70</v>
          </cell>
          <cell r="V17">
            <v>147</v>
          </cell>
          <cell r="W17">
            <v>207</v>
          </cell>
        </row>
        <row r="18">
          <cell r="A18">
            <v>23</v>
          </cell>
          <cell r="B18">
            <v>270</v>
          </cell>
          <cell r="C18">
            <v>226</v>
          </cell>
          <cell r="F18">
            <v>26</v>
          </cell>
          <cell r="G18">
            <v>30</v>
          </cell>
          <cell r="H18">
            <v>34</v>
          </cell>
          <cell r="I18">
            <v>34</v>
          </cell>
          <cell r="J18">
            <v>36</v>
          </cell>
          <cell r="K18">
            <v>66</v>
          </cell>
        </row>
        <row r="19">
          <cell r="A19">
            <v>24</v>
          </cell>
          <cell r="B19">
            <v>24</v>
          </cell>
          <cell r="C19">
            <v>1071</v>
          </cell>
          <cell r="F19">
            <v>49</v>
          </cell>
          <cell r="G19">
            <v>74</v>
          </cell>
          <cell r="H19">
            <v>80</v>
          </cell>
          <cell r="I19">
            <v>70</v>
          </cell>
          <cell r="J19">
            <v>75</v>
          </cell>
          <cell r="K19">
            <v>68</v>
          </cell>
          <cell r="L19">
            <v>145</v>
          </cell>
          <cell r="M19">
            <v>140</v>
          </cell>
          <cell r="N19">
            <v>120</v>
          </cell>
          <cell r="O19">
            <v>109</v>
          </cell>
          <cell r="P19">
            <v>78</v>
          </cell>
          <cell r="Q19">
            <v>63</v>
          </cell>
        </row>
        <row r="20">
          <cell r="A20">
            <v>25</v>
          </cell>
          <cell r="B20">
            <v>25</v>
          </cell>
          <cell r="C20">
            <v>1336</v>
          </cell>
          <cell r="F20">
            <v>79</v>
          </cell>
          <cell r="G20">
            <v>98</v>
          </cell>
          <cell r="H20">
            <v>113</v>
          </cell>
          <cell r="I20">
            <v>109</v>
          </cell>
          <cell r="J20">
            <v>117</v>
          </cell>
          <cell r="K20">
            <v>110</v>
          </cell>
          <cell r="L20">
            <v>131</v>
          </cell>
          <cell r="M20">
            <v>159</v>
          </cell>
          <cell r="N20">
            <v>131</v>
          </cell>
          <cell r="O20">
            <v>122</v>
          </cell>
          <cell r="P20">
            <v>96</v>
          </cell>
          <cell r="Q20">
            <v>71</v>
          </cell>
        </row>
        <row r="21">
          <cell r="A21">
            <v>26</v>
          </cell>
          <cell r="B21">
            <v>112</v>
          </cell>
          <cell r="C21">
            <v>464</v>
          </cell>
          <cell r="F21">
            <v>72</v>
          </cell>
          <cell r="G21">
            <v>78</v>
          </cell>
          <cell r="H21">
            <v>88</v>
          </cell>
          <cell r="I21">
            <v>76</v>
          </cell>
          <cell r="J21">
            <v>86</v>
          </cell>
          <cell r="K21">
            <v>64</v>
          </cell>
        </row>
        <row r="22">
          <cell r="A22">
            <v>29</v>
          </cell>
          <cell r="B22">
            <v>606</v>
          </cell>
          <cell r="C22">
            <v>301</v>
          </cell>
          <cell r="F22">
            <v>50</v>
          </cell>
          <cell r="G22">
            <v>55</v>
          </cell>
          <cell r="H22">
            <v>44</v>
          </cell>
          <cell r="I22">
            <v>49</v>
          </cell>
          <cell r="J22">
            <v>44</v>
          </cell>
          <cell r="K22">
            <v>59</v>
          </cell>
        </row>
        <row r="23">
          <cell r="A23">
            <v>30</v>
          </cell>
          <cell r="B23">
            <v>30</v>
          </cell>
          <cell r="C23">
            <v>1500</v>
          </cell>
          <cell r="F23">
            <v>111</v>
          </cell>
          <cell r="G23">
            <v>131</v>
          </cell>
          <cell r="H23">
            <v>104</v>
          </cell>
          <cell r="I23">
            <v>117</v>
          </cell>
          <cell r="J23">
            <v>109</v>
          </cell>
          <cell r="K23">
            <v>112</v>
          </cell>
          <cell r="L23">
            <v>149</v>
          </cell>
          <cell r="M23">
            <v>129</v>
          </cell>
          <cell r="N23">
            <v>149</v>
          </cell>
          <cell r="O23">
            <v>129</v>
          </cell>
          <cell r="P23">
            <v>117</v>
          </cell>
          <cell r="Q23">
            <v>118</v>
          </cell>
          <cell r="Y23">
            <v>25</v>
          </cell>
        </row>
        <row r="24">
          <cell r="A24">
            <v>31</v>
          </cell>
          <cell r="B24">
            <v>31</v>
          </cell>
          <cell r="C24">
            <v>1065</v>
          </cell>
          <cell r="F24">
            <v>44</v>
          </cell>
          <cell r="G24">
            <v>43</v>
          </cell>
          <cell r="H24">
            <v>49</v>
          </cell>
          <cell r="I24">
            <v>68</v>
          </cell>
          <cell r="J24">
            <v>52</v>
          </cell>
          <cell r="K24">
            <v>59</v>
          </cell>
          <cell r="L24">
            <v>198</v>
          </cell>
          <cell r="M24">
            <v>165</v>
          </cell>
          <cell r="N24">
            <v>119</v>
          </cell>
          <cell r="O24">
            <v>94</v>
          </cell>
          <cell r="P24">
            <v>99</v>
          </cell>
          <cell r="Q24">
            <v>75</v>
          </cell>
        </row>
        <row r="25">
          <cell r="A25">
            <v>32</v>
          </cell>
          <cell r="B25">
            <v>32</v>
          </cell>
          <cell r="C25">
            <v>1583</v>
          </cell>
          <cell r="K25">
            <v>197</v>
          </cell>
          <cell r="L25">
            <v>228</v>
          </cell>
          <cell r="M25">
            <v>227</v>
          </cell>
          <cell r="N25">
            <v>158</v>
          </cell>
          <cell r="O25">
            <v>192</v>
          </cell>
          <cell r="P25">
            <v>171</v>
          </cell>
          <cell r="Q25">
            <v>113</v>
          </cell>
          <cell r="U25">
            <v>65</v>
          </cell>
          <cell r="V25">
            <v>88</v>
          </cell>
          <cell r="W25">
            <v>144</v>
          </cell>
        </row>
        <row r="26">
          <cell r="A26">
            <v>33</v>
          </cell>
          <cell r="B26">
            <v>36</v>
          </cell>
          <cell r="C26">
            <v>199</v>
          </cell>
          <cell r="F26">
            <v>25</v>
          </cell>
          <cell r="G26">
            <v>36</v>
          </cell>
          <cell r="H26">
            <v>26</v>
          </cell>
          <cell r="I26">
            <v>31</v>
          </cell>
          <cell r="J26">
            <v>50</v>
          </cell>
          <cell r="K26">
            <v>31</v>
          </cell>
        </row>
        <row r="27">
          <cell r="A27">
            <v>34</v>
          </cell>
          <cell r="B27">
            <v>94</v>
          </cell>
          <cell r="C27">
            <v>181</v>
          </cell>
          <cell r="F27">
            <v>24</v>
          </cell>
          <cell r="G27">
            <v>29</v>
          </cell>
          <cell r="H27">
            <v>37</v>
          </cell>
          <cell r="I27">
            <v>30</v>
          </cell>
          <cell r="J27">
            <v>41</v>
          </cell>
          <cell r="K27">
            <v>20</v>
          </cell>
        </row>
        <row r="28">
          <cell r="A28">
            <v>35</v>
          </cell>
          <cell r="B28">
            <v>36</v>
          </cell>
          <cell r="C28">
            <v>402</v>
          </cell>
          <cell r="F28">
            <v>55</v>
          </cell>
          <cell r="G28">
            <v>69</v>
          </cell>
          <cell r="H28">
            <v>64</v>
          </cell>
          <cell r="I28">
            <v>74</v>
          </cell>
          <cell r="J28">
            <v>67</v>
          </cell>
          <cell r="K28">
            <v>73</v>
          </cell>
        </row>
        <row r="29">
          <cell r="A29">
            <v>36</v>
          </cell>
          <cell r="B29">
            <v>36</v>
          </cell>
          <cell r="C29">
            <v>2129</v>
          </cell>
          <cell r="F29">
            <v>50</v>
          </cell>
          <cell r="G29">
            <v>69</v>
          </cell>
          <cell r="H29">
            <v>57</v>
          </cell>
          <cell r="I29">
            <v>73</v>
          </cell>
          <cell r="J29">
            <v>78</v>
          </cell>
          <cell r="K29">
            <v>83</v>
          </cell>
          <cell r="L29">
            <v>298</v>
          </cell>
          <cell r="M29">
            <v>294</v>
          </cell>
          <cell r="N29">
            <v>263</v>
          </cell>
          <cell r="O29">
            <v>314</v>
          </cell>
          <cell r="P29">
            <v>267</v>
          </cell>
          <cell r="Q29">
            <v>283</v>
          </cell>
        </row>
        <row r="30">
          <cell r="A30">
            <v>37</v>
          </cell>
          <cell r="B30">
            <v>37</v>
          </cell>
          <cell r="C30">
            <v>1286</v>
          </cell>
          <cell r="L30">
            <v>269</v>
          </cell>
          <cell r="M30">
            <v>243</v>
          </cell>
          <cell r="N30">
            <v>229</v>
          </cell>
          <cell r="O30">
            <v>222</v>
          </cell>
          <cell r="P30">
            <v>167</v>
          </cell>
          <cell r="Q30">
            <v>156</v>
          </cell>
        </row>
        <row r="31">
          <cell r="A31">
            <v>38</v>
          </cell>
          <cell r="B31">
            <v>38</v>
          </cell>
          <cell r="C31">
            <v>1890</v>
          </cell>
          <cell r="F31">
            <v>99</v>
          </cell>
          <cell r="G31">
            <v>131</v>
          </cell>
          <cell r="H31">
            <v>112</v>
          </cell>
          <cell r="I31">
            <v>107</v>
          </cell>
          <cell r="J31">
            <v>140</v>
          </cell>
          <cell r="K31">
            <v>139</v>
          </cell>
          <cell r="L31">
            <v>144</v>
          </cell>
          <cell r="M31">
            <v>160</v>
          </cell>
          <cell r="N31">
            <v>141</v>
          </cell>
          <cell r="O31">
            <v>155</v>
          </cell>
          <cell r="P31">
            <v>156</v>
          </cell>
          <cell r="Q31">
            <v>123</v>
          </cell>
          <cell r="U31">
            <v>40</v>
          </cell>
          <cell r="V31">
            <v>100</v>
          </cell>
          <cell r="W31">
            <v>143</v>
          </cell>
        </row>
        <row r="32">
          <cell r="A32">
            <v>39</v>
          </cell>
          <cell r="B32">
            <v>64</v>
          </cell>
          <cell r="C32">
            <v>198</v>
          </cell>
          <cell r="F32">
            <v>198</v>
          </cell>
        </row>
        <row r="33">
          <cell r="A33">
            <v>42</v>
          </cell>
          <cell r="B33">
            <v>42</v>
          </cell>
          <cell r="C33">
            <v>940</v>
          </cell>
          <cell r="F33">
            <v>59</v>
          </cell>
          <cell r="G33">
            <v>69</v>
          </cell>
          <cell r="H33">
            <v>72</v>
          </cell>
          <cell r="I33">
            <v>69</v>
          </cell>
          <cell r="J33">
            <v>86</v>
          </cell>
          <cell r="K33">
            <v>105</v>
          </cell>
          <cell r="L33">
            <v>100</v>
          </cell>
          <cell r="M33">
            <v>92</v>
          </cell>
          <cell r="N33">
            <v>76</v>
          </cell>
          <cell r="O33">
            <v>79</v>
          </cell>
          <cell r="P33">
            <v>61</v>
          </cell>
          <cell r="Q33">
            <v>72</v>
          </cell>
        </row>
        <row r="34">
          <cell r="A34">
            <v>43</v>
          </cell>
          <cell r="B34">
            <v>73</v>
          </cell>
          <cell r="C34">
            <v>807</v>
          </cell>
          <cell r="L34">
            <v>147</v>
          </cell>
          <cell r="M34">
            <v>151</v>
          </cell>
          <cell r="N34">
            <v>134</v>
          </cell>
          <cell r="O34">
            <v>141</v>
          </cell>
          <cell r="P34">
            <v>129</v>
          </cell>
          <cell r="Q34">
            <v>105</v>
          </cell>
        </row>
        <row r="35">
          <cell r="A35">
            <v>44</v>
          </cell>
          <cell r="B35">
            <v>44</v>
          </cell>
          <cell r="C35">
            <v>1858</v>
          </cell>
          <cell r="F35">
            <v>119</v>
          </cell>
          <cell r="G35">
            <v>34</v>
          </cell>
          <cell r="H35">
            <v>34</v>
          </cell>
          <cell r="I35">
            <v>31</v>
          </cell>
          <cell r="J35">
            <v>38</v>
          </cell>
          <cell r="K35">
            <v>34</v>
          </cell>
          <cell r="L35">
            <v>315</v>
          </cell>
          <cell r="M35">
            <v>270</v>
          </cell>
          <cell r="N35">
            <v>294</v>
          </cell>
          <cell r="O35">
            <v>275</v>
          </cell>
          <cell r="P35">
            <v>211</v>
          </cell>
          <cell r="Q35">
            <v>203</v>
          </cell>
        </row>
        <row r="36">
          <cell r="A36">
            <v>45</v>
          </cell>
          <cell r="B36">
            <v>45</v>
          </cell>
          <cell r="C36">
            <v>1611</v>
          </cell>
          <cell r="J36">
            <v>90</v>
          </cell>
          <cell r="K36">
            <v>136</v>
          </cell>
          <cell r="L36">
            <v>174</v>
          </cell>
          <cell r="M36">
            <v>146</v>
          </cell>
          <cell r="N36">
            <v>203</v>
          </cell>
          <cell r="O36">
            <v>175</v>
          </cell>
          <cell r="P36">
            <v>134</v>
          </cell>
          <cell r="Q36">
            <v>123</v>
          </cell>
          <cell r="T36">
            <v>36</v>
          </cell>
          <cell r="U36">
            <v>107</v>
          </cell>
          <cell r="V36">
            <v>133</v>
          </cell>
          <cell r="W36">
            <v>154</v>
          </cell>
        </row>
        <row r="37">
          <cell r="A37">
            <v>49</v>
          </cell>
          <cell r="B37">
            <v>68</v>
          </cell>
          <cell r="C37">
            <v>447</v>
          </cell>
          <cell r="F37">
            <v>55</v>
          </cell>
          <cell r="G37">
            <v>61</v>
          </cell>
          <cell r="H37">
            <v>70</v>
          </cell>
          <cell r="I37">
            <v>68</v>
          </cell>
          <cell r="J37">
            <v>97</v>
          </cell>
          <cell r="K37">
            <v>96</v>
          </cell>
        </row>
        <row r="38">
          <cell r="A38">
            <v>50</v>
          </cell>
          <cell r="B38">
            <v>50</v>
          </cell>
          <cell r="C38">
            <v>1485</v>
          </cell>
          <cell r="F38">
            <v>157</v>
          </cell>
          <cell r="G38">
            <v>132</v>
          </cell>
          <cell r="H38">
            <v>154</v>
          </cell>
          <cell r="I38">
            <v>163</v>
          </cell>
          <cell r="J38">
            <v>167</v>
          </cell>
          <cell r="K38">
            <v>160</v>
          </cell>
          <cell r="L38">
            <v>154</v>
          </cell>
          <cell r="M38">
            <v>114</v>
          </cell>
          <cell r="N38">
            <v>96</v>
          </cell>
          <cell r="O38">
            <v>97</v>
          </cell>
          <cell r="P38">
            <v>52</v>
          </cell>
          <cell r="Q38">
            <v>39</v>
          </cell>
        </row>
        <row r="39">
          <cell r="A39">
            <v>51</v>
          </cell>
          <cell r="B39">
            <v>68</v>
          </cell>
          <cell r="C39">
            <v>239</v>
          </cell>
          <cell r="F39">
            <v>26</v>
          </cell>
          <cell r="G39">
            <v>47</v>
          </cell>
          <cell r="H39">
            <v>43</v>
          </cell>
          <cell r="I39">
            <v>34</v>
          </cell>
          <cell r="J39">
            <v>37</v>
          </cell>
          <cell r="K39">
            <v>52</v>
          </cell>
        </row>
        <row r="40">
          <cell r="A40">
            <v>53</v>
          </cell>
          <cell r="B40">
            <v>60</v>
          </cell>
          <cell r="C40">
            <v>422</v>
          </cell>
          <cell r="F40">
            <v>60</v>
          </cell>
          <cell r="G40">
            <v>76</v>
          </cell>
          <cell r="H40">
            <v>70</v>
          </cell>
          <cell r="I40">
            <v>77</v>
          </cell>
          <cell r="J40">
            <v>77</v>
          </cell>
          <cell r="K40">
            <v>62</v>
          </cell>
        </row>
        <row r="41">
          <cell r="A41">
            <v>54</v>
          </cell>
          <cell r="B41">
            <v>106</v>
          </cell>
          <cell r="C41">
            <v>333</v>
          </cell>
          <cell r="F41">
            <v>48</v>
          </cell>
          <cell r="G41">
            <v>60</v>
          </cell>
          <cell r="H41">
            <v>66</v>
          </cell>
          <cell r="I41">
            <v>60</v>
          </cell>
          <cell r="J41">
            <v>63</v>
          </cell>
          <cell r="K41">
            <v>36</v>
          </cell>
        </row>
        <row r="42">
          <cell r="A42">
            <v>58</v>
          </cell>
          <cell r="B42">
            <v>58</v>
          </cell>
          <cell r="C42">
            <v>737</v>
          </cell>
          <cell r="L42">
            <v>134</v>
          </cell>
          <cell r="M42">
            <v>135</v>
          </cell>
          <cell r="N42">
            <v>131</v>
          </cell>
          <cell r="O42">
            <v>123</v>
          </cell>
          <cell r="P42">
            <v>121</v>
          </cell>
          <cell r="Q42">
            <v>93</v>
          </cell>
        </row>
        <row r="43">
          <cell r="A43">
            <v>59</v>
          </cell>
          <cell r="B43">
            <v>59</v>
          </cell>
          <cell r="C43">
            <v>1168</v>
          </cell>
          <cell r="L43">
            <v>223</v>
          </cell>
          <cell r="M43">
            <v>210</v>
          </cell>
          <cell r="N43">
            <v>202</v>
          </cell>
          <cell r="O43">
            <v>191</v>
          </cell>
          <cell r="P43">
            <v>187</v>
          </cell>
          <cell r="Q43">
            <v>155</v>
          </cell>
        </row>
        <row r="44">
          <cell r="A44">
            <v>60</v>
          </cell>
          <cell r="B44">
            <v>60</v>
          </cell>
          <cell r="C44">
            <v>1834</v>
          </cell>
          <cell r="F44">
            <v>111</v>
          </cell>
          <cell r="G44">
            <v>131</v>
          </cell>
          <cell r="H44">
            <v>141</v>
          </cell>
          <cell r="I44">
            <v>143</v>
          </cell>
          <cell r="J44">
            <v>126</v>
          </cell>
          <cell r="K44">
            <v>120</v>
          </cell>
          <cell r="L44">
            <v>165</v>
          </cell>
          <cell r="M44">
            <v>160</v>
          </cell>
          <cell r="N44">
            <v>140</v>
          </cell>
          <cell r="O44">
            <v>121</v>
          </cell>
          <cell r="P44">
            <v>129</v>
          </cell>
          <cell r="Q44">
            <v>86</v>
          </cell>
          <cell r="U44">
            <v>82</v>
          </cell>
          <cell r="V44">
            <v>75</v>
          </cell>
          <cell r="W44">
            <v>104</v>
          </cell>
        </row>
        <row r="45">
          <cell r="A45">
            <v>63</v>
          </cell>
          <cell r="B45">
            <v>45</v>
          </cell>
          <cell r="C45">
            <v>301</v>
          </cell>
          <cell r="F45">
            <v>77</v>
          </cell>
          <cell r="G45">
            <v>88</v>
          </cell>
          <cell r="H45">
            <v>58</v>
          </cell>
          <cell r="I45">
            <v>54</v>
          </cell>
          <cell r="J45">
            <v>24</v>
          </cell>
        </row>
        <row r="46">
          <cell r="A46">
            <v>64</v>
          </cell>
          <cell r="B46">
            <v>64</v>
          </cell>
          <cell r="C46">
            <v>2588</v>
          </cell>
          <cell r="I46">
            <v>296</v>
          </cell>
          <cell r="J46">
            <v>301</v>
          </cell>
          <cell r="K46">
            <v>299</v>
          </cell>
          <cell r="L46">
            <v>303</v>
          </cell>
          <cell r="M46">
            <v>298</v>
          </cell>
          <cell r="N46">
            <v>269</v>
          </cell>
          <cell r="O46">
            <v>246</v>
          </cell>
          <cell r="P46">
            <v>212</v>
          </cell>
          <cell r="Q46">
            <v>185</v>
          </cell>
          <cell r="U46">
            <v>27</v>
          </cell>
          <cell r="V46">
            <v>61</v>
          </cell>
          <cell r="W46">
            <v>91</v>
          </cell>
        </row>
        <row r="47">
          <cell r="A47">
            <v>65</v>
          </cell>
          <cell r="B47">
            <v>83</v>
          </cell>
          <cell r="C47">
            <v>580</v>
          </cell>
          <cell r="H47">
            <v>147</v>
          </cell>
          <cell r="I47">
            <v>131</v>
          </cell>
          <cell r="J47">
            <v>139</v>
          </cell>
          <cell r="K47">
            <v>138</v>
          </cell>
          <cell r="Y47">
            <v>25</v>
          </cell>
        </row>
        <row r="48">
          <cell r="A48">
            <v>66</v>
          </cell>
          <cell r="B48">
            <v>66</v>
          </cell>
          <cell r="C48">
            <v>2278</v>
          </cell>
          <cell r="F48">
            <v>163</v>
          </cell>
          <cell r="G48">
            <v>171</v>
          </cell>
          <cell r="H48">
            <v>150</v>
          </cell>
          <cell r="I48">
            <v>171</v>
          </cell>
          <cell r="J48">
            <v>185</v>
          </cell>
          <cell r="K48">
            <v>191</v>
          </cell>
          <cell r="L48">
            <v>220</v>
          </cell>
          <cell r="M48">
            <v>228</v>
          </cell>
          <cell r="N48">
            <v>248</v>
          </cell>
          <cell r="O48">
            <v>212</v>
          </cell>
          <cell r="P48">
            <v>191</v>
          </cell>
          <cell r="Q48">
            <v>148</v>
          </cell>
        </row>
        <row r="49">
          <cell r="A49">
            <v>67</v>
          </cell>
          <cell r="B49">
            <v>24</v>
          </cell>
          <cell r="C49">
            <v>355</v>
          </cell>
          <cell r="F49">
            <v>51</v>
          </cell>
          <cell r="G49">
            <v>66</v>
          </cell>
          <cell r="H49">
            <v>65</v>
          </cell>
          <cell r="I49">
            <v>63</v>
          </cell>
          <cell r="J49">
            <v>57</v>
          </cell>
          <cell r="K49">
            <v>53</v>
          </cell>
        </row>
        <row r="50">
          <cell r="A50">
            <v>68</v>
          </cell>
          <cell r="B50">
            <v>68</v>
          </cell>
          <cell r="C50">
            <v>1443</v>
          </cell>
          <cell r="L50">
            <v>254</v>
          </cell>
          <cell r="M50">
            <v>240</v>
          </cell>
          <cell r="N50">
            <v>216</v>
          </cell>
          <cell r="O50">
            <v>202</v>
          </cell>
          <cell r="P50">
            <v>180</v>
          </cell>
          <cell r="Q50">
            <v>127</v>
          </cell>
          <cell r="T50">
            <v>23</v>
          </cell>
          <cell r="U50">
            <v>35</v>
          </cell>
          <cell r="V50">
            <v>69</v>
          </cell>
          <cell r="W50">
            <v>96</v>
          </cell>
          <cell r="X50">
            <v>1</v>
          </cell>
        </row>
        <row r="51">
          <cell r="A51">
            <v>70</v>
          </cell>
          <cell r="B51">
            <v>70</v>
          </cell>
          <cell r="C51">
            <v>829</v>
          </cell>
          <cell r="M51">
            <v>150</v>
          </cell>
          <cell r="N51">
            <v>130</v>
          </cell>
          <cell r="O51">
            <v>145</v>
          </cell>
          <cell r="P51">
            <v>126</v>
          </cell>
          <cell r="Q51">
            <v>97</v>
          </cell>
          <cell r="U51">
            <v>31</v>
          </cell>
          <cell r="V51">
            <v>68</v>
          </cell>
          <cell r="W51">
            <v>82</v>
          </cell>
        </row>
        <row r="52">
          <cell r="A52">
            <v>71</v>
          </cell>
          <cell r="B52">
            <v>71</v>
          </cell>
          <cell r="C52">
            <v>1346</v>
          </cell>
          <cell r="F52">
            <v>95</v>
          </cell>
          <cell r="G52">
            <v>102</v>
          </cell>
          <cell r="H52">
            <v>102</v>
          </cell>
          <cell r="I52">
            <v>121</v>
          </cell>
          <cell r="J52">
            <v>127</v>
          </cell>
          <cell r="K52">
            <v>106</v>
          </cell>
          <cell r="L52">
            <v>154</v>
          </cell>
          <cell r="M52">
            <v>146</v>
          </cell>
          <cell r="N52">
            <v>114</v>
          </cell>
          <cell r="O52">
            <v>108</v>
          </cell>
          <cell r="P52">
            <v>81</v>
          </cell>
          <cell r="Q52">
            <v>90</v>
          </cell>
        </row>
        <row r="53">
          <cell r="A53">
            <v>72</v>
          </cell>
          <cell r="B53">
            <v>64</v>
          </cell>
          <cell r="C53">
            <v>244</v>
          </cell>
          <cell r="H53">
            <v>244</v>
          </cell>
        </row>
        <row r="54">
          <cell r="A54">
            <v>73</v>
          </cell>
          <cell r="B54">
            <v>73</v>
          </cell>
          <cell r="C54">
            <v>559</v>
          </cell>
          <cell r="F54">
            <v>94</v>
          </cell>
          <cell r="G54">
            <v>89</v>
          </cell>
          <cell r="H54">
            <v>98</v>
          </cell>
          <cell r="I54">
            <v>90</v>
          </cell>
          <cell r="J54">
            <v>96</v>
          </cell>
          <cell r="K54">
            <v>92</v>
          </cell>
        </row>
        <row r="55">
          <cell r="A55">
            <v>75</v>
          </cell>
          <cell r="B55">
            <v>68</v>
          </cell>
          <cell r="C55">
            <v>218</v>
          </cell>
          <cell r="F55">
            <v>42</v>
          </cell>
          <cell r="G55">
            <v>43</v>
          </cell>
          <cell r="H55">
            <v>51</v>
          </cell>
          <cell r="I55">
            <v>54</v>
          </cell>
          <cell r="J55">
            <v>28</v>
          </cell>
        </row>
        <row r="56">
          <cell r="A56">
            <v>76</v>
          </cell>
          <cell r="B56">
            <v>31</v>
          </cell>
          <cell r="C56">
            <v>206</v>
          </cell>
          <cell r="F56">
            <v>42</v>
          </cell>
          <cell r="G56">
            <v>44</v>
          </cell>
          <cell r="H56">
            <v>38</v>
          </cell>
          <cell r="I56">
            <v>26</v>
          </cell>
          <cell r="J56">
            <v>32</v>
          </cell>
          <cell r="K56">
            <v>24</v>
          </cell>
        </row>
        <row r="57">
          <cell r="A57">
            <v>77</v>
          </cell>
          <cell r="B57">
            <v>83</v>
          </cell>
          <cell r="C57">
            <v>256</v>
          </cell>
          <cell r="F57">
            <v>27</v>
          </cell>
          <cell r="G57">
            <v>62</v>
          </cell>
          <cell r="H57">
            <v>47</v>
          </cell>
          <cell r="I57">
            <v>36</v>
          </cell>
          <cell r="J57">
            <v>29</v>
          </cell>
          <cell r="K57">
            <v>55</v>
          </cell>
        </row>
        <row r="58">
          <cell r="A58">
            <v>79</v>
          </cell>
          <cell r="B58">
            <v>79</v>
          </cell>
          <cell r="C58">
            <v>1039</v>
          </cell>
          <cell r="F58">
            <v>51</v>
          </cell>
          <cell r="G58">
            <v>76</v>
          </cell>
          <cell r="H58">
            <v>78</v>
          </cell>
          <cell r="I58">
            <v>77</v>
          </cell>
          <cell r="J58">
            <v>74</v>
          </cell>
          <cell r="K58">
            <v>92</v>
          </cell>
          <cell r="L58">
            <v>100</v>
          </cell>
          <cell r="M58">
            <v>73</v>
          </cell>
          <cell r="N58">
            <v>65</v>
          </cell>
          <cell r="O58">
            <v>55</v>
          </cell>
          <cell r="P58">
            <v>73</v>
          </cell>
          <cell r="Q58">
            <v>69</v>
          </cell>
          <cell r="U58">
            <v>27</v>
          </cell>
          <cell r="V58">
            <v>44</v>
          </cell>
          <cell r="W58">
            <v>85</v>
          </cell>
        </row>
        <row r="59">
          <cell r="A59">
            <v>80</v>
          </cell>
          <cell r="B59">
            <v>112</v>
          </cell>
          <cell r="C59">
            <v>294</v>
          </cell>
          <cell r="F59">
            <v>43</v>
          </cell>
          <cell r="G59">
            <v>51</v>
          </cell>
          <cell r="H59">
            <v>55</v>
          </cell>
          <cell r="I59">
            <v>47</v>
          </cell>
          <cell r="J59">
            <v>45</v>
          </cell>
          <cell r="K59">
            <v>53</v>
          </cell>
        </row>
        <row r="60">
          <cell r="A60">
            <v>81</v>
          </cell>
          <cell r="B60">
            <v>83</v>
          </cell>
          <cell r="C60">
            <v>297</v>
          </cell>
          <cell r="F60">
            <v>138</v>
          </cell>
          <cell r="G60">
            <v>159</v>
          </cell>
        </row>
        <row r="61">
          <cell r="A61">
            <v>83</v>
          </cell>
          <cell r="B61">
            <v>83</v>
          </cell>
          <cell r="C61">
            <v>1058</v>
          </cell>
          <cell r="L61">
            <v>188</v>
          </cell>
          <cell r="M61">
            <v>163</v>
          </cell>
          <cell r="N61">
            <v>156</v>
          </cell>
          <cell r="O61">
            <v>133</v>
          </cell>
          <cell r="P61">
            <v>95</v>
          </cell>
          <cell r="Q61">
            <v>88</v>
          </cell>
          <cell r="T61">
            <v>21</v>
          </cell>
          <cell r="U61">
            <v>50</v>
          </cell>
          <cell r="V61">
            <v>78</v>
          </cell>
          <cell r="W61">
            <v>86</v>
          </cell>
        </row>
        <row r="62">
          <cell r="A62">
            <v>86</v>
          </cell>
          <cell r="B62">
            <v>36</v>
          </cell>
          <cell r="C62">
            <v>167</v>
          </cell>
          <cell r="F62">
            <v>27</v>
          </cell>
          <cell r="G62">
            <v>34</v>
          </cell>
          <cell r="H62">
            <v>24</v>
          </cell>
          <cell r="I62">
            <v>33</v>
          </cell>
          <cell r="J62">
            <v>23</v>
          </cell>
          <cell r="K62">
            <v>26</v>
          </cell>
        </row>
        <row r="63">
          <cell r="A63">
            <v>87</v>
          </cell>
          <cell r="B63">
            <v>70</v>
          </cell>
          <cell r="C63">
            <v>472</v>
          </cell>
          <cell r="F63">
            <v>49</v>
          </cell>
          <cell r="G63">
            <v>47</v>
          </cell>
          <cell r="H63">
            <v>57</v>
          </cell>
          <cell r="I63">
            <v>36</v>
          </cell>
          <cell r="J63">
            <v>65</v>
          </cell>
          <cell r="K63">
            <v>62</v>
          </cell>
          <cell r="L63">
            <v>156</v>
          </cell>
        </row>
        <row r="64">
          <cell r="A64">
            <v>88</v>
          </cell>
          <cell r="B64">
            <v>58</v>
          </cell>
          <cell r="C64">
            <v>605</v>
          </cell>
          <cell r="F64">
            <v>91</v>
          </cell>
          <cell r="G64">
            <v>112</v>
          </cell>
          <cell r="H64">
            <v>109</v>
          </cell>
          <cell r="I64">
            <v>94</v>
          </cell>
          <cell r="J64">
            <v>105</v>
          </cell>
          <cell r="K64">
            <v>94</v>
          </cell>
        </row>
        <row r="65">
          <cell r="A65">
            <v>89</v>
          </cell>
          <cell r="B65">
            <v>89</v>
          </cell>
          <cell r="C65">
            <v>1158</v>
          </cell>
          <cell r="F65">
            <v>83</v>
          </cell>
          <cell r="G65">
            <v>83</v>
          </cell>
          <cell r="H65">
            <v>77</v>
          </cell>
          <cell r="I65">
            <v>99</v>
          </cell>
          <cell r="J65">
            <v>98</v>
          </cell>
          <cell r="K65">
            <v>105</v>
          </cell>
          <cell r="L65">
            <v>126</v>
          </cell>
          <cell r="M65">
            <v>119</v>
          </cell>
          <cell r="N65">
            <v>125</v>
          </cell>
          <cell r="O65">
            <v>97</v>
          </cell>
          <cell r="P65">
            <v>78</v>
          </cell>
          <cell r="Q65">
            <v>68</v>
          </cell>
        </row>
        <row r="66">
          <cell r="A66">
            <v>90</v>
          </cell>
          <cell r="B66">
            <v>90</v>
          </cell>
          <cell r="C66">
            <v>997</v>
          </cell>
          <cell r="F66">
            <v>57</v>
          </cell>
          <cell r="G66">
            <v>74</v>
          </cell>
          <cell r="H66">
            <v>66</v>
          </cell>
          <cell r="I66">
            <v>75</v>
          </cell>
          <cell r="J66">
            <v>79</v>
          </cell>
          <cell r="K66">
            <v>72</v>
          </cell>
          <cell r="L66">
            <v>73</v>
          </cell>
          <cell r="M66">
            <v>78</v>
          </cell>
          <cell r="N66">
            <v>71</v>
          </cell>
          <cell r="O66">
            <v>63</v>
          </cell>
          <cell r="P66">
            <v>57</v>
          </cell>
          <cell r="Q66">
            <v>46</v>
          </cell>
          <cell r="U66">
            <v>49</v>
          </cell>
          <cell r="V66">
            <v>63</v>
          </cell>
          <cell r="W66">
            <v>74</v>
          </cell>
        </row>
        <row r="67">
          <cell r="A67">
            <v>91</v>
          </cell>
          <cell r="B67">
            <v>91</v>
          </cell>
          <cell r="C67">
            <v>537</v>
          </cell>
          <cell r="F67">
            <v>26</v>
          </cell>
          <cell r="G67">
            <v>52</v>
          </cell>
          <cell r="H67">
            <v>67</v>
          </cell>
          <cell r="I67">
            <v>48</v>
          </cell>
          <cell r="J67">
            <v>32</v>
          </cell>
          <cell r="K67">
            <v>50</v>
          </cell>
          <cell r="L67">
            <v>67</v>
          </cell>
          <cell r="M67">
            <v>50</v>
          </cell>
          <cell r="N67">
            <v>49</v>
          </cell>
          <cell r="O67">
            <v>39</v>
          </cell>
          <cell r="P67">
            <v>34</v>
          </cell>
          <cell r="Q67">
            <v>23</v>
          </cell>
        </row>
        <row r="68">
          <cell r="A68">
            <v>92</v>
          </cell>
          <cell r="B68">
            <v>92</v>
          </cell>
          <cell r="C68">
            <v>2694</v>
          </cell>
          <cell r="L68">
            <v>524</v>
          </cell>
          <cell r="M68">
            <v>464</v>
          </cell>
          <cell r="N68">
            <v>457</v>
          </cell>
          <cell r="O68">
            <v>468</v>
          </cell>
          <cell r="P68">
            <v>431</v>
          </cell>
          <cell r="Q68">
            <v>350</v>
          </cell>
        </row>
        <row r="69">
          <cell r="A69">
            <v>93</v>
          </cell>
          <cell r="B69">
            <v>93</v>
          </cell>
          <cell r="C69">
            <v>940</v>
          </cell>
          <cell r="F69">
            <v>77</v>
          </cell>
          <cell r="G69">
            <v>76</v>
          </cell>
          <cell r="H69">
            <v>80</v>
          </cell>
          <cell r="I69">
            <v>80</v>
          </cell>
          <cell r="J69">
            <v>79</v>
          </cell>
          <cell r="K69">
            <v>80</v>
          </cell>
          <cell r="L69">
            <v>81</v>
          </cell>
          <cell r="M69">
            <v>81</v>
          </cell>
          <cell r="N69">
            <v>79</v>
          </cell>
          <cell r="O69">
            <v>82</v>
          </cell>
          <cell r="P69">
            <v>69</v>
          </cell>
          <cell r="Q69">
            <v>76</v>
          </cell>
        </row>
        <row r="70">
          <cell r="A70">
            <v>94</v>
          </cell>
          <cell r="B70">
            <v>94</v>
          </cell>
          <cell r="C70">
            <v>484</v>
          </cell>
          <cell r="F70">
            <v>21</v>
          </cell>
          <cell r="G70">
            <v>27</v>
          </cell>
          <cell r="H70">
            <v>30</v>
          </cell>
          <cell r="I70">
            <v>23</v>
          </cell>
          <cell r="J70">
            <v>26</v>
          </cell>
          <cell r="K70">
            <v>19</v>
          </cell>
          <cell r="L70">
            <v>72</v>
          </cell>
          <cell r="M70">
            <v>64</v>
          </cell>
          <cell r="N70">
            <v>57</v>
          </cell>
          <cell r="O70">
            <v>64</v>
          </cell>
          <cell r="P70">
            <v>55</v>
          </cell>
          <cell r="Q70">
            <v>26</v>
          </cell>
        </row>
        <row r="71">
          <cell r="A71">
            <v>95</v>
          </cell>
          <cell r="B71">
            <v>162</v>
          </cell>
          <cell r="C71">
            <v>389</v>
          </cell>
          <cell r="F71">
            <v>49</v>
          </cell>
          <cell r="G71">
            <v>75</v>
          </cell>
          <cell r="H71">
            <v>56</v>
          </cell>
          <cell r="I71">
            <v>60</v>
          </cell>
          <cell r="J71">
            <v>60</v>
          </cell>
          <cell r="K71">
            <v>89</v>
          </cell>
        </row>
        <row r="72">
          <cell r="A72">
            <v>96</v>
          </cell>
          <cell r="B72">
            <v>270</v>
          </cell>
          <cell r="C72">
            <v>173</v>
          </cell>
          <cell r="F72">
            <v>24</v>
          </cell>
          <cell r="G72">
            <v>30</v>
          </cell>
          <cell r="H72">
            <v>30</v>
          </cell>
          <cell r="I72">
            <v>29</v>
          </cell>
          <cell r="J72">
            <v>30</v>
          </cell>
          <cell r="K72">
            <v>30</v>
          </cell>
        </row>
        <row r="73">
          <cell r="A73">
            <v>97</v>
          </cell>
          <cell r="B73">
            <v>97</v>
          </cell>
          <cell r="C73">
            <v>2325</v>
          </cell>
          <cell r="F73">
            <v>153</v>
          </cell>
          <cell r="G73">
            <v>73</v>
          </cell>
          <cell r="H73">
            <v>67</v>
          </cell>
          <cell r="I73">
            <v>69</v>
          </cell>
          <cell r="J73">
            <v>100</v>
          </cell>
          <cell r="K73">
            <v>110</v>
          </cell>
          <cell r="L73">
            <v>278</v>
          </cell>
          <cell r="M73">
            <v>249</v>
          </cell>
          <cell r="N73">
            <v>257</v>
          </cell>
          <cell r="O73">
            <v>255</v>
          </cell>
          <cell r="P73">
            <v>253</v>
          </cell>
          <cell r="Q73">
            <v>254</v>
          </cell>
          <cell r="U73">
            <v>35</v>
          </cell>
          <cell r="V73">
            <v>61</v>
          </cell>
          <cell r="W73">
            <v>111</v>
          </cell>
        </row>
        <row r="74">
          <cell r="A74">
            <v>98</v>
          </cell>
          <cell r="B74">
            <v>44</v>
          </cell>
          <cell r="C74">
            <v>737</v>
          </cell>
          <cell r="F74">
            <v>53</v>
          </cell>
          <cell r="G74">
            <v>143</v>
          </cell>
          <cell r="H74">
            <v>123</v>
          </cell>
          <cell r="I74">
            <v>111</v>
          </cell>
          <cell r="J74">
            <v>151</v>
          </cell>
          <cell r="K74">
            <v>156</v>
          </cell>
        </row>
        <row r="75">
          <cell r="A75">
            <v>99</v>
          </cell>
          <cell r="B75">
            <v>99</v>
          </cell>
          <cell r="C75">
            <v>1208</v>
          </cell>
          <cell r="I75">
            <v>135</v>
          </cell>
          <cell r="J75">
            <v>163</v>
          </cell>
          <cell r="K75">
            <v>173</v>
          </cell>
          <cell r="M75">
            <v>191</v>
          </cell>
          <cell r="N75">
            <v>152</v>
          </cell>
          <cell r="O75">
            <v>159</v>
          </cell>
          <cell r="P75">
            <v>138</v>
          </cell>
          <cell r="Q75">
            <v>97</v>
          </cell>
        </row>
        <row r="76">
          <cell r="A76">
            <v>100</v>
          </cell>
          <cell r="B76">
            <v>107</v>
          </cell>
          <cell r="C76">
            <v>621</v>
          </cell>
          <cell r="F76">
            <v>98</v>
          </cell>
          <cell r="G76">
            <v>103</v>
          </cell>
          <cell r="H76">
            <v>102</v>
          </cell>
          <cell r="I76">
            <v>98</v>
          </cell>
          <cell r="J76">
            <v>111</v>
          </cell>
          <cell r="K76">
            <v>109</v>
          </cell>
        </row>
        <row r="77">
          <cell r="A77">
            <v>101</v>
          </cell>
          <cell r="B77">
            <v>92</v>
          </cell>
          <cell r="C77">
            <v>470</v>
          </cell>
          <cell r="F77">
            <v>63</v>
          </cell>
          <cell r="G77">
            <v>76</v>
          </cell>
          <cell r="H77">
            <v>77</v>
          </cell>
          <cell r="I77">
            <v>80</v>
          </cell>
          <cell r="J77">
            <v>80</v>
          </cell>
          <cell r="K77">
            <v>94</v>
          </cell>
        </row>
        <row r="78">
          <cell r="A78">
            <v>102</v>
          </cell>
          <cell r="B78">
            <v>11</v>
          </cell>
          <cell r="C78">
            <v>353</v>
          </cell>
          <cell r="F78">
            <v>62</v>
          </cell>
          <cell r="G78">
            <v>76</v>
          </cell>
          <cell r="H78">
            <v>60</v>
          </cell>
          <cell r="I78">
            <v>45</v>
          </cell>
          <cell r="J78">
            <v>52</v>
          </cell>
          <cell r="K78">
            <v>58</v>
          </cell>
        </row>
        <row r="79">
          <cell r="A79">
            <v>103</v>
          </cell>
          <cell r="B79">
            <v>113</v>
          </cell>
          <cell r="C79">
            <v>553</v>
          </cell>
          <cell r="F79">
            <v>100</v>
          </cell>
          <cell r="G79">
            <v>100</v>
          </cell>
          <cell r="H79">
            <v>103</v>
          </cell>
          <cell r="I79">
            <v>93</v>
          </cell>
          <cell r="J79">
            <v>67</v>
          </cell>
          <cell r="K79">
            <v>90</v>
          </cell>
        </row>
        <row r="80">
          <cell r="A80">
            <v>104</v>
          </cell>
          <cell r="B80">
            <v>104</v>
          </cell>
          <cell r="C80">
            <v>1580</v>
          </cell>
          <cell r="F80">
            <v>51</v>
          </cell>
          <cell r="G80">
            <v>49</v>
          </cell>
          <cell r="H80">
            <v>42</v>
          </cell>
          <cell r="I80">
            <v>48</v>
          </cell>
          <cell r="J80">
            <v>43</v>
          </cell>
          <cell r="K80">
            <v>34</v>
          </cell>
          <cell r="L80">
            <v>190</v>
          </cell>
          <cell r="M80">
            <v>175</v>
          </cell>
          <cell r="N80">
            <v>200</v>
          </cell>
          <cell r="O80">
            <v>195</v>
          </cell>
          <cell r="P80">
            <v>189</v>
          </cell>
          <cell r="Q80">
            <v>195</v>
          </cell>
          <cell r="U80">
            <v>36</v>
          </cell>
          <cell r="V80">
            <v>53</v>
          </cell>
          <cell r="W80">
            <v>80</v>
          </cell>
        </row>
        <row r="81">
          <cell r="A81">
            <v>105</v>
          </cell>
          <cell r="B81">
            <v>105</v>
          </cell>
          <cell r="C81">
            <v>1724</v>
          </cell>
          <cell r="F81">
            <v>122</v>
          </cell>
          <cell r="G81">
            <v>192</v>
          </cell>
          <cell r="H81">
            <v>153</v>
          </cell>
          <cell r="I81">
            <v>173</v>
          </cell>
          <cell r="J81">
            <v>136</v>
          </cell>
          <cell r="K81">
            <v>136</v>
          </cell>
          <cell r="L81">
            <v>146</v>
          </cell>
          <cell r="M81">
            <v>170</v>
          </cell>
          <cell r="N81">
            <v>103</v>
          </cell>
          <cell r="O81">
            <v>87</v>
          </cell>
          <cell r="P81">
            <v>63</v>
          </cell>
          <cell r="Q81">
            <v>58</v>
          </cell>
          <cell r="U81">
            <v>64</v>
          </cell>
          <cell r="V81">
            <v>50</v>
          </cell>
          <cell r="W81">
            <v>59</v>
          </cell>
          <cell r="Y81">
            <v>12</v>
          </cell>
        </row>
        <row r="82">
          <cell r="A82">
            <v>106</v>
          </cell>
          <cell r="B82">
            <v>106</v>
          </cell>
          <cell r="C82">
            <v>1168</v>
          </cell>
          <cell r="F82">
            <v>50</v>
          </cell>
          <cell r="G82">
            <v>68</v>
          </cell>
          <cell r="H82">
            <v>35</v>
          </cell>
          <cell r="I82">
            <v>73</v>
          </cell>
          <cell r="J82">
            <v>73</v>
          </cell>
          <cell r="K82">
            <v>67</v>
          </cell>
          <cell r="L82">
            <v>184</v>
          </cell>
          <cell r="M82">
            <v>152</v>
          </cell>
          <cell r="N82">
            <v>149</v>
          </cell>
          <cell r="O82">
            <v>123</v>
          </cell>
          <cell r="P82">
            <v>95</v>
          </cell>
          <cell r="Q82">
            <v>99</v>
          </cell>
        </row>
        <row r="83">
          <cell r="A83">
            <v>107</v>
          </cell>
          <cell r="B83">
            <v>107</v>
          </cell>
          <cell r="C83">
            <v>1455</v>
          </cell>
          <cell r="F83">
            <v>63</v>
          </cell>
          <cell r="G83">
            <v>72</v>
          </cell>
          <cell r="H83">
            <v>75</v>
          </cell>
          <cell r="I83">
            <v>66</v>
          </cell>
          <cell r="J83">
            <v>97</v>
          </cell>
          <cell r="K83">
            <v>70</v>
          </cell>
          <cell r="L83">
            <v>174</v>
          </cell>
          <cell r="M83">
            <v>190</v>
          </cell>
          <cell r="N83">
            <v>172</v>
          </cell>
          <cell r="O83">
            <v>155</v>
          </cell>
          <cell r="P83">
            <v>168</v>
          </cell>
          <cell r="Q83">
            <v>153</v>
          </cell>
        </row>
        <row r="84">
          <cell r="A84">
            <v>110</v>
          </cell>
          <cell r="B84">
            <v>99</v>
          </cell>
          <cell r="C84">
            <v>399</v>
          </cell>
          <cell r="H84">
            <v>149</v>
          </cell>
          <cell r="L84">
            <v>213</v>
          </cell>
          <cell r="M84">
            <v>37</v>
          </cell>
        </row>
        <row r="85">
          <cell r="A85">
            <v>111</v>
          </cell>
          <cell r="B85">
            <v>111</v>
          </cell>
          <cell r="C85">
            <v>775</v>
          </cell>
          <cell r="F85">
            <v>38</v>
          </cell>
          <cell r="G85">
            <v>29</v>
          </cell>
          <cell r="H85">
            <v>36</v>
          </cell>
          <cell r="I85">
            <v>45</v>
          </cell>
          <cell r="J85">
            <v>54</v>
          </cell>
          <cell r="K85">
            <v>30</v>
          </cell>
          <cell r="L85">
            <v>103</v>
          </cell>
          <cell r="M85">
            <v>74</v>
          </cell>
          <cell r="N85">
            <v>101</v>
          </cell>
          <cell r="O85">
            <v>78</v>
          </cell>
          <cell r="P85">
            <v>91</v>
          </cell>
          <cell r="Q85">
            <v>75</v>
          </cell>
          <cell r="Y85">
            <v>21</v>
          </cell>
        </row>
        <row r="86">
          <cell r="A86">
            <v>112</v>
          </cell>
          <cell r="B86">
            <v>112</v>
          </cell>
          <cell r="C86">
            <v>1338</v>
          </cell>
          <cell r="G86">
            <v>31</v>
          </cell>
          <cell r="H86">
            <v>24</v>
          </cell>
          <cell r="I86">
            <v>30</v>
          </cell>
          <cell r="J86">
            <v>51</v>
          </cell>
          <cell r="K86">
            <v>34</v>
          </cell>
          <cell r="L86">
            <v>214</v>
          </cell>
          <cell r="M86">
            <v>191</v>
          </cell>
          <cell r="N86">
            <v>152</v>
          </cell>
          <cell r="O86">
            <v>125</v>
          </cell>
          <cell r="P86">
            <v>120</v>
          </cell>
          <cell r="Q86">
            <v>120</v>
          </cell>
          <cell r="T86">
            <v>30</v>
          </cell>
          <cell r="U86">
            <v>56</v>
          </cell>
          <cell r="V86">
            <v>61</v>
          </cell>
          <cell r="W86">
            <v>99</v>
          </cell>
        </row>
        <row r="87">
          <cell r="A87">
            <v>113</v>
          </cell>
          <cell r="B87">
            <v>113</v>
          </cell>
          <cell r="C87">
            <v>640</v>
          </cell>
          <cell r="L87">
            <v>155</v>
          </cell>
          <cell r="M87">
            <v>128</v>
          </cell>
          <cell r="N87">
            <v>119</v>
          </cell>
          <cell r="O87">
            <v>92</v>
          </cell>
          <cell r="P87">
            <v>72</v>
          </cell>
          <cell r="Q87">
            <v>74</v>
          </cell>
        </row>
        <row r="88">
          <cell r="A88">
            <v>115</v>
          </cell>
          <cell r="B88">
            <v>97</v>
          </cell>
          <cell r="C88">
            <v>309</v>
          </cell>
          <cell r="F88">
            <v>309</v>
          </cell>
        </row>
        <row r="89">
          <cell r="A89">
            <v>116</v>
          </cell>
          <cell r="B89">
            <v>99</v>
          </cell>
          <cell r="C89">
            <v>309</v>
          </cell>
          <cell r="F89">
            <v>146</v>
          </cell>
          <cell r="G89">
            <v>163</v>
          </cell>
        </row>
        <row r="90">
          <cell r="A90">
            <v>117</v>
          </cell>
          <cell r="B90">
            <v>190</v>
          </cell>
          <cell r="C90">
            <v>402</v>
          </cell>
          <cell r="F90">
            <v>57</v>
          </cell>
          <cell r="G90">
            <v>65</v>
          </cell>
          <cell r="H90">
            <v>68</v>
          </cell>
          <cell r="I90">
            <v>84</v>
          </cell>
          <cell r="J90">
            <v>59</v>
          </cell>
          <cell r="K90">
            <v>69</v>
          </cell>
        </row>
        <row r="91">
          <cell r="A91">
            <v>120</v>
          </cell>
          <cell r="B91">
            <v>120</v>
          </cell>
          <cell r="C91">
            <v>946</v>
          </cell>
          <cell r="F91">
            <v>76</v>
          </cell>
          <cell r="G91">
            <v>88</v>
          </cell>
          <cell r="H91">
            <v>79</v>
          </cell>
          <cell r="I91">
            <v>73</v>
          </cell>
          <cell r="J91">
            <v>89</v>
          </cell>
          <cell r="K91">
            <v>88</v>
          </cell>
          <cell r="L91">
            <v>87</v>
          </cell>
          <cell r="M91">
            <v>84</v>
          </cell>
          <cell r="N91">
            <v>41</v>
          </cell>
          <cell r="O91">
            <v>49</v>
          </cell>
          <cell r="P91">
            <v>41</v>
          </cell>
          <cell r="Q91">
            <v>28</v>
          </cell>
          <cell r="T91">
            <v>19</v>
          </cell>
          <cell r="U91">
            <v>29</v>
          </cell>
          <cell r="V91">
            <v>43</v>
          </cell>
          <cell r="W91">
            <v>32</v>
          </cell>
        </row>
        <row r="92">
          <cell r="A92">
            <v>121</v>
          </cell>
          <cell r="B92">
            <v>68</v>
          </cell>
          <cell r="C92">
            <v>331</v>
          </cell>
          <cell r="F92">
            <v>47</v>
          </cell>
          <cell r="G92">
            <v>69</v>
          </cell>
          <cell r="H92">
            <v>54</v>
          </cell>
          <cell r="I92">
            <v>55</v>
          </cell>
          <cell r="J92">
            <v>52</v>
          </cell>
          <cell r="K92">
            <v>54</v>
          </cell>
        </row>
        <row r="93">
          <cell r="A93">
            <v>122</v>
          </cell>
          <cell r="B93">
            <v>122</v>
          </cell>
          <cell r="C93">
            <v>1251</v>
          </cell>
          <cell r="F93">
            <v>47</v>
          </cell>
          <cell r="G93">
            <v>60</v>
          </cell>
          <cell r="H93">
            <v>63</v>
          </cell>
          <cell r="I93">
            <v>68</v>
          </cell>
          <cell r="J93">
            <v>68</v>
          </cell>
          <cell r="K93">
            <v>68</v>
          </cell>
          <cell r="L93">
            <v>133</v>
          </cell>
          <cell r="M93">
            <v>122</v>
          </cell>
          <cell r="N93">
            <v>121</v>
          </cell>
          <cell r="O93">
            <v>98</v>
          </cell>
          <cell r="P93">
            <v>89</v>
          </cell>
          <cell r="Q93">
            <v>62</v>
          </cell>
          <cell r="U93">
            <v>50</v>
          </cell>
          <cell r="V93">
            <v>91</v>
          </cell>
          <cell r="W93">
            <v>111</v>
          </cell>
        </row>
        <row r="94">
          <cell r="A94">
            <v>123</v>
          </cell>
          <cell r="B94">
            <v>59</v>
          </cell>
          <cell r="C94">
            <v>381</v>
          </cell>
          <cell r="F94">
            <v>55</v>
          </cell>
          <cell r="G94">
            <v>60</v>
          </cell>
          <cell r="H94">
            <v>64</v>
          </cell>
          <cell r="I94">
            <v>68</v>
          </cell>
          <cell r="J94">
            <v>69</v>
          </cell>
          <cell r="K94">
            <v>65</v>
          </cell>
        </row>
        <row r="95">
          <cell r="A95">
            <v>124</v>
          </cell>
          <cell r="B95">
            <v>97</v>
          </cell>
          <cell r="C95">
            <v>726</v>
          </cell>
          <cell r="G95">
            <v>146</v>
          </cell>
          <cell r="H95">
            <v>146</v>
          </cell>
          <cell r="I95">
            <v>138</v>
          </cell>
          <cell r="J95">
            <v>145</v>
          </cell>
          <cell r="K95">
            <v>151</v>
          </cell>
        </row>
        <row r="96">
          <cell r="A96">
            <v>126</v>
          </cell>
          <cell r="B96">
            <v>45</v>
          </cell>
          <cell r="C96">
            <v>442</v>
          </cell>
          <cell r="F96">
            <v>79</v>
          </cell>
          <cell r="G96">
            <v>79</v>
          </cell>
          <cell r="H96">
            <v>62</v>
          </cell>
          <cell r="I96">
            <v>65</v>
          </cell>
          <cell r="J96">
            <v>78</v>
          </cell>
          <cell r="K96">
            <v>79</v>
          </cell>
        </row>
        <row r="97">
          <cell r="A97">
            <v>128</v>
          </cell>
          <cell r="B97">
            <v>92</v>
          </cell>
          <cell r="C97">
            <v>596</v>
          </cell>
          <cell r="F97">
            <v>59</v>
          </cell>
          <cell r="G97">
            <v>140</v>
          </cell>
          <cell r="H97">
            <v>136</v>
          </cell>
          <cell r="I97">
            <v>83</v>
          </cell>
          <cell r="J97">
            <v>88</v>
          </cell>
          <cell r="K97">
            <v>90</v>
          </cell>
        </row>
        <row r="98">
          <cell r="A98">
            <v>129</v>
          </cell>
          <cell r="B98">
            <v>106</v>
          </cell>
          <cell r="C98">
            <v>434</v>
          </cell>
          <cell r="F98">
            <v>75</v>
          </cell>
          <cell r="G98">
            <v>76</v>
          </cell>
          <cell r="H98">
            <v>70</v>
          </cell>
          <cell r="I98">
            <v>76</v>
          </cell>
          <cell r="J98">
            <v>74</v>
          </cell>
          <cell r="K98">
            <v>63</v>
          </cell>
        </row>
        <row r="99">
          <cell r="A99">
            <v>131</v>
          </cell>
          <cell r="B99">
            <v>131</v>
          </cell>
          <cell r="C99">
            <v>1887</v>
          </cell>
          <cell r="G99">
            <v>150</v>
          </cell>
          <cell r="H99">
            <v>140</v>
          </cell>
          <cell r="I99">
            <v>147</v>
          </cell>
          <cell r="J99">
            <v>185</v>
          </cell>
          <cell r="K99">
            <v>160</v>
          </cell>
          <cell r="L99">
            <v>176</v>
          </cell>
          <cell r="M99">
            <v>191</v>
          </cell>
          <cell r="N99">
            <v>205</v>
          </cell>
          <cell r="O99">
            <v>185</v>
          </cell>
          <cell r="P99">
            <v>187</v>
          </cell>
          <cell r="Q99">
            <v>161</v>
          </cell>
        </row>
        <row r="100">
          <cell r="A100">
            <v>132</v>
          </cell>
          <cell r="B100">
            <v>4</v>
          </cell>
          <cell r="C100">
            <v>354</v>
          </cell>
          <cell r="F100">
            <v>48</v>
          </cell>
          <cell r="G100">
            <v>75</v>
          </cell>
          <cell r="H100">
            <v>66</v>
          </cell>
          <cell r="I100">
            <v>64</v>
          </cell>
          <cell r="J100">
            <v>50</v>
          </cell>
          <cell r="K100">
            <v>51</v>
          </cell>
        </row>
        <row r="101">
          <cell r="A101">
            <v>133</v>
          </cell>
          <cell r="B101">
            <v>122</v>
          </cell>
          <cell r="C101">
            <v>398</v>
          </cell>
          <cell r="F101">
            <v>49</v>
          </cell>
          <cell r="G101">
            <v>72</v>
          </cell>
          <cell r="H101">
            <v>68</v>
          </cell>
          <cell r="I101">
            <v>69</v>
          </cell>
          <cell r="J101">
            <v>70</v>
          </cell>
          <cell r="K101">
            <v>70</v>
          </cell>
        </row>
        <row r="102">
          <cell r="A102">
            <v>134</v>
          </cell>
          <cell r="B102">
            <v>44</v>
          </cell>
          <cell r="C102">
            <v>306</v>
          </cell>
          <cell r="F102">
            <v>25</v>
          </cell>
          <cell r="G102">
            <v>75</v>
          </cell>
          <cell r="H102">
            <v>32</v>
          </cell>
          <cell r="I102">
            <v>38</v>
          </cell>
          <cell r="J102">
            <v>65</v>
          </cell>
          <cell r="K102">
            <v>71</v>
          </cell>
        </row>
        <row r="103">
          <cell r="A103">
            <v>135</v>
          </cell>
          <cell r="B103">
            <v>355</v>
          </cell>
          <cell r="C103">
            <v>123</v>
          </cell>
          <cell r="F103">
            <v>25</v>
          </cell>
          <cell r="G103">
            <v>24</v>
          </cell>
          <cell r="H103">
            <v>21</v>
          </cell>
          <cell r="I103">
            <v>32</v>
          </cell>
          <cell r="J103">
            <v>21</v>
          </cell>
        </row>
        <row r="104">
          <cell r="A104">
            <v>136</v>
          </cell>
          <cell r="B104">
            <v>633</v>
          </cell>
          <cell r="C104">
            <v>452</v>
          </cell>
          <cell r="F104">
            <v>95</v>
          </cell>
          <cell r="G104">
            <v>96</v>
          </cell>
          <cell r="H104">
            <v>68</v>
          </cell>
          <cell r="I104">
            <v>66</v>
          </cell>
          <cell r="J104">
            <v>61</v>
          </cell>
          <cell r="K104">
            <v>66</v>
          </cell>
        </row>
        <row r="105">
          <cell r="A105">
            <v>137</v>
          </cell>
          <cell r="B105">
            <v>31</v>
          </cell>
          <cell r="C105">
            <v>206</v>
          </cell>
          <cell r="F105">
            <v>34</v>
          </cell>
          <cell r="G105">
            <v>44</v>
          </cell>
          <cell r="H105">
            <v>30</v>
          </cell>
          <cell r="I105">
            <v>29</v>
          </cell>
          <cell r="J105">
            <v>22</v>
          </cell>
          <cell r="K105">
            <v>23</v>
          </cell>
          <cell r="Y105">
            <v>24</v>
          </cell>
        </row>
        <row r="106">
          <cell r="A106">
            <v>139</v>
          </cell>
          <cell r="B106">
            <v>139</v>
          </cell>
          <cell r="C106">
            <v>1235</v>
          </cell>
          <cell r="F106">
            <v>52</v>
          </cell>
          <cell r="G106">
            <v>75</v>
          </cell>
          <cell r="H106">
            <v>70</v>
          </cell>
          <cell r="I106">
            <v>75</v>
          </cell>
          <cell r="J106">
            <v>74</v>
          </cell>
          <cell r="K106">
            <v>74</v>
          </cell>
          <cell r="L106">
            <v>106</v>
          </cell>
          <cell r="M106">
            <v>132</v>
          </cell>
          <cell r="N106">
            <v>85</v>
          </cell>
          <cell r="O106">
            <v>122</v>
          </cell>
          <cell r="P106">
            <v>85</v>
          </cell>
          <cell r="Q106">
            <v>72</v>
          </cell>
          <cell r="T106">
            <v>24</v>
          </cell>
          <cell r="U106">
            <v>46</v>
          </cell>
          <cell r="V106">
            <v>52</v>
          </cell>
          <cell r="W106">
            <v>91</v>
          </cell>
        </row>
        <row r="107">
          <cell r="A107">
            <v>144</v>
          </cell>
          <cell r="B107">
            <v>59</v>
          </cell>
          <cell r="C107">
            <v>379</v>
          </cell>
          <cell r="F107">
            <v>49</v>
          </cell>
          <cell r="G107">
            <v>64</v>
          </cell>
          <cell r="H107">
            <v>56</v>
          </cell>
          <cell r="I107">
            <v>61</v>
          </cell>
          <cell r="J107">
            <v>73</v>
          </cell>
          <cell r="K107">
            <v>76</v>
          </cell>
        </row>
        <row r="108">
          <cell r="A108">
            <v>145</v>
          </cell>
          <cell r="B108">
            <v>31</v>
          </cell>
          <cell r="C108">
            <v>137</v>
          </cell>
          <cell r="F108">
            <v>18</v>
          </cell>
          <cell r="G108">
            <v>33</v>
          </cell>
          <cell r="H108">
            <v>18</v>
          </cell>
          <cell r="I108">
            <v>20</v>
          </cell>
          <cell r="J108">
            <v>29</v>
          </cell>
          <cell r="K108">
            <v>19</v>
          </cell>
        </row>
        <row r="109">
          <cell r="A109">
            <v>146</v>
          </cell>
          <cell r="B109">
            <v>45</v>
          </cell>
          <cell r="C109">
            <v>344</v>
          </cell>
          <cell r="F109">
            <v>103</v>
          </cell>
          <cell r="G109">
            <v>89</v>
          </cell>
          <cell r="H109">
            <v>91</v>
          </cell>
          <cell r="I109">
            <v>61</v>
          </cell>
        </row>
        <row r="110">
          <cell r="A110">
            <v>147</v>
          </cell>
          <cell r="B110">
            <v>197</v>
          </cell>
          <cell r="C110">
            <v>90</v>
          </cell>
          <cell r="F110">
            <v>18</v>
          </cell>
          <cell r="G110">
            <v>24</v>
          </cell>
          <cell r="H110">
            <v>27</v>
          </cell>
          <cell r="I110">
            <v>21</v>
          </cell>
        </row>
        <row r="111">
          <cell r="A111">
            <v>148</v>
          </cell>
          <cell r="B111">
            <v>148</v>
          </cell>
          <cell r="C111">
            <v>711</v>
          </cell>
          <cell r="F111">
            <v>54</v>
          </cell>
          <cell r="G111">
            <v>66</v>
          </cell>
          <cell r="H111">
            <v>55</v>
          </cell>
          <cell r="I111">
            <v>66</v>
          </cell>
          <cell r="J111">
            <v>54</v>
          </cell>
          <cell r="K111">
            <v>71</v>
          </cell>
          <cell r="L111">
            <v>62</v>
          </cell>
          <cell r="M111">
            <v>62</v>
          </cell>
          <cell r="N111">
            <v>38</v>
          </cell>
          <cell r="O111">
            <v>47</v>
          </cell>
          <cell r="P111">
            <v>29</v>
          </cell>
          <cell r="Q111">
            <v>25</v>
          </cell>
          <cell r="U111">
            <v>20</v>
          </cell>
          <cell r="V111">
            <v>26</v>
          </cell>
          <cell r="W111">
            <v>36</v>
          </cell>
        </row>
        <row r="112">
          <cell r="A112">
            <v>149</v>
          </cell>
          <cell r="B112">
            <v>149</v>
          </cell>
          <cell r="C112">
            <v>919</v>
          </cell>
          <cell r="F112">
            <v>46</v>
          </cell>
          <cell r="G112">
            <v>98</v>
          </cell>
          <cell r="H112">
            <v>67</v>
          </cell>
          <cell r="I112">
            <v>71</v>
          </cell>
          <cell r="J112">
            <v>75</v>
          </cell>
          <cell r="K112">
            <v>66</v>
          </cell>
          <cell r="L112">
            <v>91</v>
          </cell>
          <cell r="M112">
            <v>94</v>
          </cell>
          <cell r="N112">
            <v>123</v>
          </cell>
          <cell r="O112">
            <v>84</v>
          </cell>
          <cell r="P112">
            <v>52</v>
          </cell>
          <cell r="Q112">
            <v>52</v>
          </cell>
        </row>
        <row r="113">
          <cell r="A113">
            <v>151</v>
          </cell>
          <cell r="B113">
            <v>492</v>
          </cell>
          <cell r="C113">
            <v>652</v>
          </cell>
          <cell r="F113">
            <v>48</v>
          </cell>
          <cell r="G113">
            <v>55</v>
          </cell>
          <cell r="H113">
            <v>55</v>
          </cell>
          <cell r="I113">
            <v>49</v>
          </cell>
          <cell r="J113">
            <v>63</v>
          </cell>
          <cell r="K113">
            <v>68</v>
          </cell>
          <cell r="M113">
            <v>124</v>
          </cell>
          <cell r="N113">
            <v>109</v>
          </cell>
          <cell r="O113">
            <v>81</v>
          </cell>
        </row>
        <row r="114">
          <cell r="A114">
            <v>153</v>
          </cell>
          <cell r="B114">
            <v>153</v>
          </cell>
          <cell r="C114">
            <v>1131</v>
          </cell>
          <cell r="F114">
            <v>52</v>
          </cell>
          <cell r="G114">
            <v>65</v>
          </cell>
          <cell r="H114">
            <v>73</v>
          </cell>
          <cell r="I114">
            <v>99</v>
          </cell>
          <cell r="J114">
            <v>103</v>
          </cell>
          <cell r="K114">
            <v>68</v>
          </cell>
          <cell r="L114">
            <v>78</v>
          </cell>
          <cell r="M114">
            <v>80</v>
          </cell>
          <cell r="N114">
            <v>76</v>
          </cell>
          <cell r="O114">
            <v>78</v>
          </cell>
          <cell r="P114">
            <v>79</v>
          </cell>
          <cell r="Q114">
            <v>58</v>
          </cell>
          <cell r="T114">
            <v>25</v>
          </cell>
          <cell r="U114">
            <v>58</v>
          </cell>
          <cell r="V114">
            <v>67</v>
          </cell>
          <cell r="W114">
            <v>72</v>
          </cell>
        </row>
        <row r="115">
          <cell r="A115">
            <v>154</v>
          </cell>
          <cell r="B115">
            <v>44</v>
          </cell>
          <cell r="C115">
            <v>313</v>
          </cell>
          <cell r="F115">
            <v>50</v>
          </cell>
          <cell r="G115">
            <v>37</v>
          </cell>
          <cell r="H115">
            <v>58</v>
          </cell>
          <cell r="I115">
            <v>66</v>
          </cell>
          <cell r="J115">
            <v>67</v>
          </cell>
          <cell r="K115">
            <v>35</v>
          </cell>
        </row>
        <row r="116">
          <cell r="A116">
            <v>156</v>
          </cell>
          <cell r="B116">
            <v>156</v>
          </cell>
          <cell r="C116">
            <v>1225</v>
          </cell>
          <cell r="F116">
            <v>48</v>
          </cell>
          <cell r="G116">
            <v>69</v>
          </cell>
          <cell r="H116">
            <v>67</v>
          </cell>
          <cell r="I116">
            <v>112</v>
          </cell>
          <cell r="J116">
            <v>91</v>
          </cell>
          <cell r="K116">
            <v>118</v>
          </cell>
          <cell r="L116">
            <v>121</v>
          </cell>
          <cell r="M116">
            <v>113</v>
          </cell>
          <cell r="N116">
            <v>75</v>
          </cell>
          <cell r="O116">
            <v>76</v>
          </cell>
          <cell r="P116">
            <v>71</v>
          </cell>
          <cell r="Q116">
            <v>56</v>
          </cell>
          <cell r="T116">
            <v>23</v>
          </cell>
          <cell r="U116">
            <v>37</v>
          </cell>
          <cell r="V116">
            <v>57</v>
          </cell>
          <cell r="W116">
            <v>91</v>
          </cell>
        </row>
        <row r="117">
          <cell r="A117">
            <v>159</v>
          </cell>
          <cell r="B117">
            <v>159</v>
          </cell>
          <cell r="C117">
            <v>1251</v>
          </cell>
          <cell r="F117">
            <v>91</v>
          </cell>
          <cell r="G117">
            <v>106</v>
          </cell>
          <cell r="H117">
            <v>91</v>
          </cell>
          <cell r="I117">
            <v>83</v>
          </cell>
          <cell r="J117">
            <v>82</v>
          </cell>
          <cell r="K117">
            <v>97</v>
          </cell>
          <cell r="L117">
            <v>120</v>
          </cell>
          <cell r="M117">
            <v>116</v>
          </cell>
          <cell r="N117">
            <v>98</v>
          </cell>
          <cell r="O117">
            <v>85</v>
          </cell>
          <cell r="P117">
            <v>80</v>
          </cell>
          <cell r="Q117">
            <v>68</v>
          </cell>
          <cell r="U117">
            <v>26</v>
          </cell>
          <cell r="V117">
            <v>51</v>
          </cell>
          <cell r="W117">
            <v>57</v>
          </cell>
        </row>
        <row r="118">
          <cell r="A118">
            <v>161</v>
          </cell>
          <cell r="B118">
            <v>606</v>
          </cell>
          <cell r="C118">
            <v>364</v>
          </cell>
          <cell r="F118">
            <v>52</v>
          </cell>
          <cell r="G118">
            <v>59</v>
          </cell>
          <cell r="H118">
            <v>59</v>
          </cell>
          <cell r="I118">
            <v>68</v>
          </cell>
          <cell r="J118">
            <v>64</v>
          </cell>
          <cell r="K118">
            <v>62</v>
          </cell>
        </row>
        <row r="119">
          <cell r="A119">
            <v>162</v>
          </cell>
          <cell r="B119">
            <v>162</v>
          </cell>
          <cell r="C119">
            <v>1545</v>
          </cell>
          <cell r="F119">
            <v>50</v>
          </cell>
          <cell r="G119">
            <v>61</v>
          </cell>
          <cell r="H119">
            <v>62</v>
          </cell>
          <cell r="I119">
            <v>66</v>
          </cell>
          <cell r="J119">
            <v>66</v>
          </cell>
          <cell r="K119">
            <v>77</v>
          </cell>
          <cell r="L119">
            <v>168</v>
          </cell>
          <cell r="M119">
            <v>176</v>
          </cell>
          <cell r="N119">
            <v>207</v>
          </cell>
          <cell r="O119">
            <v>159</v>
          </cell>
          <cell r="P119">
            <v>105</v>
          </cell>
          <cell r="Q119">
            <v>136</v>
          </cell>
          <cell r="R119">
            <v>70</v>
          </cell>
          <cell r="S119">
            <v>142</v>
          </cell>
        </row>
        <row r="120">
          <cell r="A120">
            <v>163</v>
          </cell>
          <cell r="B120">
            <v>112</v>
          </cell>
          <cell r="C120">
            <v>215</v>
          </cell>
          <cell r="F120">
            <v>36</v>
          </cell>
          <cell r="G120">
            <v>33</v>
          </cell>
          <cell r="H120">
            <v>47</v>
          </cell>
          <cell r="I120">
            <v>34</v>
          </cell>
          <cell r="J120">
            <v>25</v>
          </cell>
          <cell r="K120">
            <v>40</v>
          </cell>
        </row>
        <row r="121">
          <cell r="A121">
            <v>164</v>
          </cell>
          <cell r="B121">
            <v>197</v>
          </cell>
          <cell r="C121">
            <v>229</v>
          </cell>
          <cell r="F121">
            <v>27</v>
          </cell>
          <cell r="G121">
            <v>31</v>
          </cell>
          <cell r="H121">
            <v>30</v>
          </cell>
          <cell r="I121">
            <v>53</v>
          </cell>
          <cell r="J121">
            <v>53</v>
          </cell>
          <cell r="K121">
            <v>35</v>
          </cell>
        </row>
        <row r="122">
          <cell r="A122">
            <v>165</v>
          </cell>
          <cell r="B122">
            <v>165</v>
          </cell>
          <cell r="C122">
            <v>528</v>
          </cell>
          <cell r="F122">
            <v>40</v>
          </cell>
          <cell r="G122">
            <v>37</v>
          </cell>
          <cell r="H122">
            <v>36</v>
          </cell>
          <cell r="I122">
            <v>56</v>
          </cell>
          <cell r="J122">
            <v>43</v>
          </cell>
          <cell r="K122">
            <v>36</v>
          </cell>
          <cell r="L122">
            <v>47</v>
          </cell>
          <cell r="M122">
            <v>35</v>
          </cell>
          <cell r="N122">
            <v>34</v>
          </cell>
          <cell r="O122">
            <v>32</v>
          </cell>
          <cell r="P122">
            <v>28</v>
          </cell>
          <cell r="Q122">
            <v>19</v>
          </cell>
          <cell r="T122">
            <v>14</v>
          </cell>
          <cell r="U122">
            <v>20</v>
          </cell>
          <cell r="V122">
            <v>28</v>
          </cell>
          <cell r="W122">
            <v>23</v>
          </cell>
        </row>
        <row r="123">
          <cell r="A123">
            <v>166</v>
          </cell>
          <cell r="B123">
            <v>9</v>
          </cell>
          <cell r="C123">
            <v>303</v>
          </cell>
          <cell r="F123">
            <v>22</v>
          </cell>
          <cell r="G123">
            <v>24</v>
          </cell>
          <cell r="H123">
            <v>38</v>
          </cell>
          <cell r="I123">
            <v>41</v>
          </cell>
          <cell r="J123">
            <v>26</v>
          </cell>
          <cell r="K123">
            <v>30</v>
          </cell>
          <cell r="L123">
            <v>33</v>
          </cell>
          <cell r="M123">
            <v>26</v>
          </cell>
          <cell r="N123">
            <v>17</v>
          </cell>
          <cell r="O123">
            <v>16</v>
          </cell>
          <cell r="P123">
            <v>17</v>
          </cell>
          <cell r="Q123">
            <v>13</v>
          </cell>
        </row>
        <row r="124">
          <cell r="A124">
            <v>167</v>
          </cell>
          <cell r="B124">
            <v>167</v>
          </cell>
          <cell r="C124">
            <v>404</v>
          </cell>
          <cell r="F124">
            <v>22</v>
          </cell>
          <cell r="G124">
            <v>45</v>
          </cell>
          <cell r="H124">
            <v>49</v>
          </cell>
          <cell r="I124">
            <v>38</v>
          </cell>
          <cell r="J124">
            <v>27</v>
          </cell>
          <cell r="K124">
            <v>22</v>
          </cell>
          <cell r="L124">
            <v>32</v>
          </cell>
          <cell r="M124">
            <v>37</v>
          </cell>
          <cell r="N124">
            <v>26</v>
          </cell>
          <cell r="O124">
            <v>25</v>
          </cell>
          <cell r="P124">
            <v>18</v>
          </cell>
          <cell r="Q124">
            <v>13</v>
          </cell>
          <cell r="U124">
            <v>23</v>
          </cell>
          <cell r="V124">
            <v>16</v>
          </cell>
          <cell r="W124">
            <v>11</v>
          </cell>
        </row>
        <row r="125">
          <cell r="A125">
            <v>168</v>
          </cell>
          <cell r="B125">
            <v>168</v>
          </cell>
          <cell r="C125">
            <v>193</v>
          </cell>
          <cell r="F125">
            <v>12</v>
          </cell>
          <cell r="G125">
            <v>22</v>
          </cell>
          <cell r="H125">
            <v>15</v>
          </cell>
          <cell r="I125">
            <v>15</v>
          </cell>
          <cell r="J125">
            <v>10</v>
          </cell>
          <cell r="K125">
            <v>21</v>
          </cell>
          <cell r="L125">
            <v>22</v>
          </cell>
          <cell r="M125">
            <v>11</v>
          </cell>
          <cell r="N125">
            <v>22</v>
          </cell>
          <cell r="O125">
            <v>23</v>
          </cell>
          <cell r="P125">
            <v>10</v>
          </cell>
          <cell r="Q125">
            <v>10</v>
          </cell>
        </row>
        <row r="126">
          <cell r="A126">
            <v>169</v>
          </cell>
          <cell r="B126">
            <v>193</v>
          </cell>
          <cell r="C126">
            <v>318</v>
          </cell>
          <cell r="F126">
            <v>50</v>
          </cell>
          <cell r="G126">
            <v>59</v>
          </cell>
          <cell r="H126">
            <v>51</v>
          </cell>
          <cell r="I126">
            <v>59</v>
          </cell>
          <cell r="J126">
            <v>58</v>
          </cell>
          <cell r="K126">
            <v>41</v>
          </cell>
        </row>
        <row r="127">
          <cell r="A127">
            <v>170</v>
          </cell>
          <cell r="B127">
            <v>170</v>
          </cell>
          <cell r="C127">
            <v>412</v>
          </cell>
          <cell r="F127">
            <v>74</v>
          </cell>
          <cell r="G127">
            <v>42</v>
          </cell>
          <cell r="H127">
            <v>30</v>
          </cell>
          <cell r="I127">
            <v>37</v>
          </cell>
          <cell r="J127">
            <v>31</v>
          </cell>
          <cell r="K127">
            <v>26</v>
          </cell>
          <cell r="L127">
            <v>39</v>
          </cell>
          <cell r="M127">
            <v>31</v>
          </cell>
          <cell r="N127">
            <v>32</v>
          </cell>
          <cell r="O127">
            <v>29</v>
          </cell>
          <cell r="P127">
            <v>28</v>
          </cell>
          <cell r="Q127">
            <v>13</v>
          </cell>
        </row>
        <row r="128">
          <cell r="A128">
            <v>173</v>
          </cell>
          <cell r="B128">
            <v>173</v>
          </cell>
          <cell r="C128">
            <v>894</v>
          </cell>
          <cell r="F128">
            <v>64</v>
          </cell>
          <cell r="G128">
            <v>74</v>
          </cell>
          <cell r="H128">
            <v>67</v>
          </cell>
          <cell r="I128">
            <v>80</v>
          </cell>
          <cell r="J128">
            <v>72</v>
          </cell>
          <cell r="K128">
            <v>78</v>
          </cell>
          <cell r="L128">
            <v>81</v>
          </cell>
          <cell r="M128">
            <v>81</v>
          </cell>
          <cell r="N128">
            <v>80</v>
          </cell>
          <cell r="O128">
            <v>56</v>
          </cell>
          <cell r="P128">
            <v>37</v>
          </cell>
          <cell r="Q128">
            <v>38</v>
          </cell>
          <cell r="T128">
            <v>3</v>
          </cell>
          <cell r="U128">
            <v>24</v>
          </cell>
          <cell r="V128">
            <v>21</v>
          </cell>
          <cell r="W128">
            <v>38</v>
          </cell>
        </row>
        <row r="129">
          <cell r="A129">
            <v>174</v>
          </cell>
          <cell r="B129">
            <v>190</v>
          </cell>
          <cell r="C129">
            <v>774</v>
          </cell>
          <cell r="F129">
            <v>81</v>
          </cell>
          <cell r="G129">
            <v>79</v>
          </cell>
          <cell r="H129">
            <v>76</v>
          </cell>
          <cell r="I129">
            <v>76</v>
          </cell>
          <cell r="J129">
            <v>82</v>
          </cell>
          <cell r="K129">
            <v>92</v>
          </cell>
          <cell r="L129">
            <v>66</v>
          </cell>
          <cell r="M129">
            <v>77</v>
          </cell>
          <cell r="N129">
            <v>77</v>
          </cell>
          <cell r="O129">
            <v>68</v>
          </cell>
        </row>
        <row r="130">
          <cell r="A130">
            <v>175</v>
          </cell>
          <cell r="B130">
            <v>173</v>
          </cell>
          <cell r="C130">
            <v>104</v>
          </cell>
          <cell r="F130">
            <v>16</v>
          </cell>
          <cell r="G130">
            <v>25</v>
          </cell>
          <cell r="H130">
            <v>20</v>
          </cell>
          <cell r="I130">
            <v>15</v>
          </cell>
          <cell r="J130">
            <v>14</v>
          </cell>
          <cell r="K130">
            <v>14</v>
          </cell>
        </row>
        <row r="131">
          <cell r="A131">
            <v>176</v>
          </cell>
          <cell r="B131">
            <v>176</v>
          </cell>
          <cell r="C131">
            <v>1068</v>
          </cell>
          <cell r="F131">
            <v>106</v>
          </cell>
          <cell r="G131">
            <v>95</v>
          </cell>
          <cell r="H131">
            <v>102</v>
          </cell>
          <cell r="I131">
            <v>79</v>
          </cell>
          <cell r="J131">
            <v>100</v>
          </cell>
          <cell r="K131">
            <v>67</v>
          </cell>
          <cell r="L131">
            <v>61</v>
          </cell>
          <cell r="M131">
            <v>63</v>
          </cell>
          <cell r="N131">
            <v>72</v>
          </cell>
          <cell r="O131">
            <v>59</v>
          </cell>
          <cell r="P131">
            <v>58</v>
          </cell>
          <cell r="Q131">
            <v>34</v>
          </cell>
          <cell r="T131">
            <v>25</v>
          </cell>
          <cell r="U131">
            <v>43</v>
          </cell>
          <cell r="V131">
            <v>48</v>
          </cell>
          <cell r="W131">
            <v>56</v>
          </cell>
        </row>
        <row r="132">
          <cell r="A132">
            <v>177</v>
          </cell>
          <cell r="B132">
            <v>177</v>
          </cell>
          <cell r="C132">
            <v>612</v>
          </cell>
          <cell r="F132">
            <v>46</v>
          </cell>
          <cell r="G132">
            <v>57</v>
          </cell>
          <cell r="H132">
            <v>63</v>
          </cell>
          <cell r="I132">
            <v>53</v>
          </cell>
          <cell r="J132">
            <v>58</v>
          </cell>
          <cell r="K132">
            <v>47</v>
          </cell>
          <cell r="L132">
            <v>51</v>
          </cell>
          <cell r="M132">
            <v>47</v>
          </cell>
          <cell r="N132">
            <v>61</v>
          </cell>
          <cell r="O132">
            <v>45</v>
          </cell>
          <cell r="P132">
            <v>44</v>
          </cell>
          <cell r="Q132">
            <v>40</v>
          </cell>
        </row>
        <row r="133">
          <cell r="A133">
            <v>178</v>
          </cell>
          <cell r="B133">
            <v>190</v>
          </cell>
          <cell r="C133">
            <v>627</v>
          </cell>
          <cell r="G133">
            <v>174</v>
          </cell>
          <cell r="H133">
            <v>134</v>
          </cell>
          <cell r="J133">
            <v>161</v>
          </cell>
          <cell r="K133">
            <v>158</v>
          </cell>
        </row>
        <row r="134">
          <cell r="A134">
            <v>179</v>
          </cell>
          <cell r="B134">
            <v>179</v>
          </cell>
          <cell r="C134">
            <v>152</v>
          </cell>
          <cell r="F134">
            <v>7</v>
          </cell>
          <cell r="G134">
            <v>8</v>
          </cell>
          <cell r="H134">
            <v>7</v>
          </cell>
          <cell r="I134">
            <v>6</v>
          </cell>
          <cell r="J134">
            <v>8</v>
          </cell>
          <cell r="K134">
            <v>8</v>
          </cell>
          <cell r="L134">
            <v>17</v>
          </cell>
          <cell r="M134">
            <v>15</v>
          </cell>
          <cell r="N134">
            <v>25</v>
          </cell>
          <cell r="O134">
            <v>14</v>
          </cell>
          <cell r="P134">
            <v>21</v>
          </cell>
          <cell r="Q134">
            <v>16</v>
          </cell>
        </row>
        <row r="135">
          <cell r="A135">
            <v>180</v>
          </cell>
          <cell r="B135">
            <v>180</v>
          </cell>
          <cell r="C135">
            <v>284</v>
          </cell>
          <cell r="F135">
            <v>29</v>
          </cell>
          <cell r="G135">
            <v>20</v>
          </cell>
          <cell r="H135">
            <v>23</v>
          </cell>
          <cell r="I135">
            <v>21</v>
          </cell>
          <cell r="J135">
            <v>23</v>
          </cell>
          <cell r="K135">
            <v>22</v>
          </cell>
          <cell r="L135">
            <v>23</v>
          </cell>
          <cell r="M135">
            <v>15</v>
          </cell>
          <cell r="N135">
            <v>16</v>
          </cell>
          <cell r="O135">
            <v>22</v>
          </cell>
          <cell r="P135">
            <v>21</v>
          </cell>
          <cell r="Q135">
            <v>15</v>
          </cell>
          <cell r="U135">
            <v>7</v>
          </cell>
          <cell r="V135">
            <v>7</v>
          </cell>
          <cell r="W135">
            <v>20</v>
          </cell>
        </row>
        <row r="136">
          <cell r="A136">
            <v>181</v>
          </cell>
          <cell r="B136">
            <v>492</v>
          </cell>
          <cell r="C136">
            <v>310</v>
          </cell>
          <cell r="F136">
            <v>44</v>
          </cell>
          <cell r="G136">
            <v>50</v>
          </cell>
          <cell r="H136">
            <v>40</v>
          </cell>
          <cell r="I136">
            <v>56</v>
          </cell>
          <cell r="J136">
            <v>53</v>
          </cell>
          <cell r="K136">
            <v>67</v>
          </cell>
        </row>
        <row r="137">
          <cell r="A137">
            <v>182</v>
          </cell>
          <cell r="B137">
            <v>9</v>
          </cell>
          <cell r="C137">
            <v>77</v>
          </cell>
          <cell r="F137">
            <v>12</v>
          </cell>
          <cell r="G137">
            <v>14</v>
          </cell>
          <cell r="H137">
            <v>14</v>
          </cell>
          <cell r="I137">
            <v>12</v>
          </cell>
          <cell r="J137">
            <v>11</v>
          </cell>
          <cell r="K137">
            <v>14</v>
          </cell>
        </row>
        <row r="138">
          <cell r="A138">
            <v>183</v>
          </cell>
          <cell r="B138">
            <v>183</v>
          </cell>
          <cell r="C138">
            <v>365</v>
          </cell>
          <cell r="F138">
            <v>39</v>
          </cell>
          <cell r="G138">
            <v>34</v>
          </cell>
          <cell r="H138">
            <v>28</v>
          </cell>
          <cell r="I138">
            <v>37</v>
          </cell>
          <cell r="J138">
            <v>29</v>
          </cell>
          <cell r="K138">
            <v>27</v>
          </cell>
          <cell r="L138">
            <v>27</v>
          </cell>
          <cell r="M138">
            <v>33</v>
          </cell>
          <cell r="N138">
            <v>32</v>
          </cell>
          <cell r="O138">
            <v>27</v>
          </cell>
          <cell r="P138">
            <v>27</v>
          </cell>
          <cell r="Q138">
            <v>25</v>
          </cell>
        </row>
        <row r="139">
          <cell r="A139">
            <v>184</v>
          </cell>
          <cell r="B139">
            <v>184</v>
          </cell>
          <cell r="C139">
            <v>1570</v>
          </cell>
          <cell r="L139">
            <v>376</v>
          </cell>
          <cell r="M139">
            <v>354</v>
          </cell>
          <cell r="N139">
            <v>300</v>
          </cell>
          <cell r="O139">
            <v>301</v>
          </cell>
          <cell r="T139">
            <v>16</v>
          </cell>
          <cell r="U139">
            <v>71</v>
          </cell>
          <cell r="V139">
            <v>78</v>
          </cell>
          <cell r="W139">
            <v>74</v>
          </cell>
        </row>
        <row r="140">
          <cell r="A140">
            <v>185</v>
          </cell>
          <cell r="B140">
            <v>185</v>
          </cell>
          <cell r="C140">
            <v>570</v>
          </cell>
          <cell r="F140">
            <v>44</v>
          </cell>
          <cell r="G140">
            <v>47</v>
          </cell>
          <cell r="H140">
            <v>49</v>
          </cell>
          <cell r="I140">
            <v>42</v>
          </cell>
          <cell r="J140">
            <v>64</v>
          </cell>
          <cell r="K140">
            <v>44</v>
          </cell>
          <cell r="L140">
            <v>54</v>
          </cell>
          <cell r="M140">
            <v>50</v>
          </cell>
          <cell r="N140">
            <v>65</v>
          </cell>
          <cell r="O140">
            <v>39</v>
          </cell>
          <cell r="P140">
            <v>36</v>
          </cell>
          <cell r="Q140">
            <v>36</v>
          </cell>
        </row>
        <row r="141">
          <cell r="A141">
            <v>186</v>
          </cell>
          <cell r="B141">
            <v>186</v>
          </cell>
          <cell r="C141">
            <v>736</v>
          </cell>
          <cell r="F141">
            <v>57</v>
          </cell>
          <cell r="G141">
            <v>74</v>
          </cell>
          <cell r="H141">
            <v>67</v>
          </cell>
          <cell r="I141">
            <v>81</v>
          </cell>
          <cell r="J141">
            <v>66</v>
          </cell>
          <cell r="K141">
            <v>64</v>
          </cell>
          <cell r="L141">
            <v>61</v>
          </cell>
          <cell r="M141">
            <v>60</v>
          </cell>
          <cell r="N141">
            <v>50</v>
          </cell>
          <cell r="O141">
            <v>52</v>
          </cell>
          <cell r="P141">
            <v>56</v>
          </cell>
          <cell r="Q141">
            <v>48</v>
          </cell>
        </row>
        <row r="142">
          <cell r="A142">
            <v>187</v>
          </cell>
          <cell r="B142">
            <v>193</v>
          </cell>
          <cell r="C142">
            <v>69</v>
          </cell>
          <cell r="F142">
            <v>11</v>
          </cell>
          <cell r="G142">
            <v>14</v>
          </cell>
          <cell r="H142">
            <v>15</v>
          </cell>
          <cell r="I142">
            <v>9</v>
          </cell>
          <cell r="J142">
            <v>12</v>
          </cell>
          <cell r="K142">
            <v>8</v>
          </cell>
        </row>
        <row r="143">
          <cell r="A143">
            <v>188</v>
          </cell>
          <cell r="B143">
            <v>190</v>
          </cell>
          <cell r="C143">
            <v>229</v>
          </cell>
          <cell r="F143">
            <v>39</v>
          </cell>
          <cell r="G143">
            <v>58</v>
          </cell>
          <cell r="H143">
            <v>38</v>
          </cell>
          <cell r="I143">
            <v>39</v>
          </cell>
          <cell r="J143">
            <v>33</v>
          </cell>
          <cell r="K143">
            <v>22</v>
          </cell>
        </row>
        <row r="144">
          <cell r="A144">
            <v>189</v>
          </cell>
          <cell r="B144">
            <v>189</v>
          </cell>
          <cell r="C144">
            <v>1196</v>
          </cell>
          <cell r="F144">
            <v>77</v>
          </cell>
          <cell r="G144">
            <v>89</v>
          </cell>
          <cell r="H144">
            <v>74</v>
          </cell>
          <cell r="I144">
            <v>105</v>
          </cell>
          <cell r="J144">
            <v>93</v>
          </cell>
          <cell r="K144">
            <v>104</v>
          </cell>
          <cell r="L144">
            <v>129</v>
          </cell>
          <cell r="M144">
            <v>93</v>
          </cell>
          <cell r="N144">
            <v>96</v>
          </cell>
          <cell r="O144">
            <v>104</v>
          </cell>
          <cell r="P144">
            <v>91</v>
          </cell>
          <cell r="Q144">
            <v>63</v>
          </cell>
          <cell r="V144">
            <v>25</v>
          </cell>
          <cell r="W144">
            <v>35</v>
          </cell>
          <cell r="Y144">
            <v>18</v>
          </cell>
        </row>
        <row r="145">
          <cell r="A145">
            <v>190</v>
          </cell>
          <cell r="B145">
            <v>190</v>
          </cell>
          <cell r="C145">
            <v>1660</v>
          </cell>
          <cell r="F145">
            <v>165</v>
          </cell>
          <cell r="I145">
            <v>154</v>
          </cell>
          <cell r="L145">
            <v>241</v>
          </cell>
          <cell r="M145">
            <v>196</v>
          </cell>
          <cell r="N145">
            <v>236</v>
          </cell>
          <cell r="O145">
            <v>196</v>
          </cell>
          <cell r="P145">
            <v>267</v>
          </cell>
          <cell r="Q145">
            <v>157</v>
          </cell>
          <cell r="U145">
            <v>5</v>
          </cell>
          <cell r="V145">
            <v>15</v>
          </cell>
          <cell r="W145">
            <v>28</v>
          </cell>
        </row>
        <row r="146">
          <cell r="A146">
            <v>191</v>
          </cell>
          <cell r="B146">
            <v>191</v>
          </cell>
          <cell r="C146">
            <v>225</v>
          </cell>
          <cell r="F146">
            <v>19</v>
          </cell>
          <cell r="G146">
            <v>24</v>
          </cell>
          <cell r="H146">
            <v>25</v>
          </cell>
          <cell r="I146">
            <v>22</v>
          </cell>
          <cell r="J146">
            <v>24</v>
          </cell>
          <cell r="K146">
            <v>18</v>
          </cell>
          <cell r="L146">
            <v>21</v>
          </cell>
          <cell r="M146">
            <v>19</v>
          </cell>
          <cell r="N146">
            <v>16</v>
          </cell>
          <cell r="O146">
            <v>16</v>
          </cell>
          <cell r="P146">
            <v>6</v>
          </cell>
          <cell r="Q146">
            <v>15</v>
          </cell>
        </row>
        <row r="147">
          <cell r="A147">
            <v>192</v>
          </cell>
          <cell r="B147">
            <v>192</v>
          </cell>
          <cell r="C147">
            <v>1218</v>
          </cell>
          <cell r="F147">
            <v>100</v>
          </cell>
          <cell r="G147">
            <v>104</v>
          </cell>
          <cell r="H147">
            <v>108</v>
          </cell>
          <cell r="I147">
            <v>107</v>
          </cell>
          <cell r="J147">
            <v>107</v>
          </cell>
          <cell r="K147">
            <v>93</v>
          </cell>
          <cell r="L147">
            <v>115</v>
          </cell>
          <cell r="M147">
            <v>59</v>
          </cell>
          <cell r="N147">
            <v>57</v>
          </cell>
          <cell r="O147">
            <v>30</v>
          </cell>
          <cell r="P147">
            <v>48</v>
          </cell>
          <cell r="Q147">
            <v>34</v>
          </cell>
          <cell r="T147">
            <v>49</v>
          </cell>
          <cell r="U147">
            <v>36</v>
          </cell>
          <cell r="V147">
            <v>72</v>
          </cell>
          <cell r="W147">
            <v>99</v>
          </cell>
        </row>
        <row r="148">
          <cell r="A148">
            <v>193</v>
          </cell>
          <cell r="B148">
            <v>193</v>
          </cell>
          <cell r="C148">
            <v>383</v>
          </cell>
          <cell r="L148">
            <v>84</v>
          </cell>
          <cell r="M148">
            <v>68</v>
          </cell>
          <cell r="N148">
            <v>60</v>
          </cell>
          <cell r="O148">
            <v>55</v>
          </cell>
          <cell r="P148">
            <v>46</v>
          </cell>
          <cell r="Q148">
            <v>22</v>
          </cell>
          <cell r="T148">
            <v>12</v>
          </cell>
          <cell r="V148">
            <v>14</v>
          </cell>
          <cell r="W148">
            <v>22</v>
          </cell>
        </row>
        <row r="149">
          <cell r="A149">
            <v>194</v>
          </cell>
          <cell r="B149">
            <v>184</v>
          </cell>
          <cell r="C149">
            <v>27</v>
          </cell>
          <cell r="F149">
            <v>2</v>
          </cell>
          <cell r="G149">
            <v>2</v>
          </cell>
          <cell r="H149">
            <v>6</v>
          </cell>
          <cell r="I149">
            <v>7</v>
          </cell>
          <cell r="J149">
            <v>6</v>
          </cell>
          <cell r="K149">
            <v>4</v>
          </cell>
        </row>
        <row r="150">
          <cell r="A150">
            <v>195</v>
          </cell>
          <cell r="B150">
            <v>179</v>
          </cell>
          <cell r="C150">
            <v>46</v>
          </cell>
          <cell r="F150">
            <v>6</v>
          </cell>
          <cell r="G150">
            <v>9</v>
          </cell>
          <cell r="H150">
            <v>9</v>
          </cell>
          <cell r="I150">
            <v>8</v>
          </cell>
          <cell r="J150">
            <v>4</v>
          </cell>
          <cell r="K150">
            <v>10</v>
          </cell>
        </row>
        <row r="151">
          <cell r="A151">
            <v>196</v>
          </cell>
          <cell r="B151">
            <v>355</v>
          </cell>
          <cell r="C151">
            <v>437</v>
          </cell>
          <cell r="F151">
            <v>93</v>
          </cell>
          <cell r="G151">
            <v>142</v>
          </cell>
          <cell r="H151">
            <v>136</v>
          </cell>
          <cell r="I151">
            <v>35</v>
          </cell>
          <cell r="J151">
            <v>31</v>
          </cell>
        </row>
        <row r="152">
          <cell r="A152">
            <v>197</v>
          </cell>
          <cell r="B152">
            <v>197</v>
          </cell>
          <cell r="C152">
            <v>940</v>
          </cell>
          <cell r="F152">
            <v>50</v>
          </cell>
          <cell r="G152">
            <v>58</v>
          </cell>
          <cell r="H152">
            <v>58</v>
          </cell>
          <cell r="I152">
            <v>56</v>
          </cell>
          <cell r="J152">
            <v>57</v>
          </cell>
          <cell r="K152">
            <v>78</v>
          </cell>
          <cell r="L152">
            <v>123</v>
          </cell>
          <cell r="M152">
            <v>119</v>
          </cell>
          <cell r="N152">
            <v>95</v>
          </cell>
          <cell r="O152">
            <v>98</v>
          </cell>
          <cell r="P152">
            <v>74</v>
          </cell>
          <cell r="Q152">
            <v>74</v>
          </cell>
        </row>
        <row r="153">
          <cell r="A153">
            <v>198</v>
          </cell>
          <cell r="B153">
            <v>198</v>
          </cell>
          <cell r="C153">
            <v>1709</v>
          </cell>
          <cell r="F153">
            <v>166</v>
          </cell>
          <cell r="G153">
            <v>139</v>
          </cell>
          <cell r="H153">
            <v>120</v>
          </cell>
          <cell r="I153">
            <v>138</v>
          </cell>
          <cell r="J153">
            <v>146</v>
          </cell>
          <cell r="K153">
            <v>140</v>
          </cell>
          <cell r="L153">
            <v>116</v>
          </cell>
          <cell r="M153">
            <v>149</v>
          </cell>
          <cell r="N153">
            <v>114</v>
          </cell>
          <cell r="O153">
            <v>121</v>
          </cell>
          <cell r="P153">
            <v>87</v>
          </cell>
          <cell r="Q153">
            <v>40</v>
          </cell>
          <cell r="T153">
            <v>19</v>
          </cell>
          <cell r="U153">
            <v>66</v>
          </cell>
          <cell r="V153">
            <v>58</v>
          </cell>
          <cell r="W153">
            <v>90</v>
          </cell>
        </row>
        <row r="154">
          <cell r="A154">
            <v>199</v>
          </cell>
          <cell r="B154">
            <v>70</v>
          </cell>
          <cell r="C154">
            <v>257</v>
          </cell>
          <cell r="F154">
            <v>50</v>
          </cell>
          <cell r="G154">
            <v>38</v>
          </cell>
          <cell r="H154">
            <v>36</v>
          </cell>
          <cell r="I154">
            <v>65</v>
          </cell>
          <cell r="J154">
            <v>36</v>
          </cell>
          <cell r="K154">
            <v>32</v>
          </cell>
        </row>
        <row r="155">
          <cell r="A155">
            <v>200</v>
          </cell>
          <cell r="B155">
            <v>32</v>
          </cell>
          <cell r="C155">
            <v>759</v>
          </cell>
          <cell r="F155">
            <v>153</v>
          </cell>
          <cell r="G155">
            <v>164</v>
          </cell>
          <cell r="H155">
            <v>137</v>
          </cell>
          <cell r="I155">
            <v>168</v>
          </cell>
          <cell r="J155">
            <v>137</v>
          </cell>
        </row>
        <row r="156">
          <cell r="A156">
            <v>202</v>
          </cell>
          <cell r="B156">
            <v>202</v>
          </cell>
          <cell r="C156">
            <v>2063</v>
          </cell>
          <cell r="F156">
            <v>161</v>
          </cell>
          <cell r="G156">
            <v>222</v>
          </cell>
          <cell r="H156">
            <v>173</v>
          </cell>
          <cell r="I156">
            <v>178</v>
          </cell>
          <cell r="J156">
            <v>182</v>
          </cell>
          <cell r="K156">
            <v>192</v>
          </cell>
          <cell r="L156">
            <v>206</v>
          </cell>
          <cell r="M156">
            <v>180</v>
          </cell>
          <cell r="N156">
            <v>171</v>
          </cell>
          <cell r="O156">
            <v>128</v>
          </cell>
          <cell r="P156">
            <v>147</v>
          </cell>
          <cell r="Q156">
            <v>123</v>
          </cell>
        </row>
        <row r="157">
          <cell r="A157">
            <v>203</v>
          </cell>
          <cell r="B157">
            <v>203</v>
          </cell>
          <cell r="C157">
            <v>1038</v>
          </cell>
          <cell r="F157">
            <v>78</v>
          </cell>
          <cell r="G157">
            <v>112</v>
          </cell>
          <cell r="H157">
            <v>110</v>
          </cell>
          <cell r="I157">
            <v>112</v>
          </cell>
          <cell r="J157">
            <v>111</v>
          </cell>
          <cell r="K157">
            <v>93</v>
          </cell>
          <cell r="L157">
            <v>97</v>
          </cell>
          <cell r="M157">
            <v>68</v>
          </cell>
          <cell r="N157">
            <v>70</v>
          </cell>
          <cell r="O157">
            <v>79</v>
          </cell>
          <cell r="P157">
            <v>67</v>
          </cell>
          <cell r="Q157">
            <v>41</v>
          </cell>
        </row>
        <row r="158">
          <cell r="A158">
            <v>204</v>
          </cell>
          <cell r="B158">
            <v>192</v>
          </cell>
          <cell r="C158">
            <v>42</v>
          </cell>
          <cell r="F158">
            <v>6</v>
          </cell>
          <cell r="G158">
            <v>9</v>
          </cell>
          <cell r="H158">
            <v>7</v>
          </cell>
          <cell r="I158">
            <v>5</v>
          </cell>
          <cell r="J158">
            <v>9</v>
          </cell>
          <cell r="K158">
            <v>6</v>
          </cell>
        </row>
        <row r="159">
          <cell r="A159">
            <v>207</v>
          </cell>
          <cell r="B159">
            <v>207</v>
          </cell>
          <cell r="C159">
            <v>346</v>
          </cell>
          <cell r="D159">
            <v>18</v>
          </cell>
          <cell r="E159">
            <v>30</v>
          </cell>
          <cell r="F159">
            <v>27</v>
          </cell>
          <cell r="G159">
            <v>25</v>
          </cell>
          <cell r="H159">
            <v>17</v>
          </cell>
          <cell r="I159">
            <v>27</v>
          </cell>
          <cell r="J159">
            <v>24</v>
          </cell>
          <cell r="K159">
            <v>21</v>
          </cell>
          <cell r="L159">
            <v>24</v>
          </cell>
          <cell r="M159">
            <v>24</v>
          </cell>
          <cell r="N159">
            <v>28</v>
          </cell>
          <cell r="O159">
            <v>20</v>
          </cell>
          <cell r="P159">
            <v>29</v>
          </cell>
          <cell r="Q159">
            <v>32</v>
          </cell>
        </row>
        <row r="160">
          <cell r="A160">
            <v>208</v>
          </cell>
          <cell r="B160">
            <v>208</v>
          </cell>
          <cell r="C160">
            <v>108</v>
          </cell>
          <cell r="D160">
            <v>13</v>
          </cell>
          <cell r="E160">
            <v>14</v>
          </cell>
          <cell r="F160">
            <v>15</v>
          </cell>
          <cell r="G160">
            <v>11</v>
          </cell>
          <cell r="H160">
            <v>16</v>
          </cell>
          <cell r="I160">
            <v>13</v>
          </cell>
          <cell r="J160">
            <v>15</v>
          </cell>
          <cell r="K160">
            <v>11</v>
          </cell>
        </row>
        <row r="161">
          <cell r="A161">
            <v>209</v>
          </cell>
          <cell r="B161">
            <v>209</v>
          </cell>
          <cell r="C161">
            <v>123</v>
          </cell>
          <cell r="E161">
            <v>13</v>
          </cell>
          <cell r="F161">
            <v>16</v>
          </cell>
          <cell r="G161">
            <v>19</v>
          </cell>
          <cell r="H161">
            <v>21</v>
          </cell>
          <cell r="I161">
            <v>16</v>
          </cell>
          <cell r="J161">
            <v>18</v>
          </cell>
          <cell r="K161">
            <v>20</v>
          </cell>
        </row>
        <row r="162">
          <cell r="A162">
            <v>211</v>
          </cell>
          <cell r="B162">
            <v>211</v>
          </cell>
          <cell r="C162">
            <v>263</v>
          </cell>
          <cell r="D162">
            <v>8</v>
          </cell>
          <cell r="E162">
            <v>12</v>
          </cell>
          <cell r="F162">
            <v>14</v>
          </cell>
          <cell r="G162">
            <v>21</v>
          </cell>
          <cell r="H162">
            <v>14</v>
          </cell>
          <cell r="I162">
            <v>14</v>
          </cell>
          <cell r="J162">
            <v>22</v>
          </cell>
          <cell r="K162">
            <v>19</v>
          </cell>
          <cell r="L162">
            <v>22</v>
          </cell>
          <cell r="M162">
            <v>23</v>
          </cell>
          <cell r="N162">
            <v>24</v>
          </cell>
          <cell r="O162">
            <v>23</v>
          </cell>
          <cell r="P162">
            <v>29</v>
          </cell>
          <cell r="Q162">
            <v>18</v>
          </cell>
        </row>
        <row r="163">
          <cell r="A163">
            <v>213</v>
          </cell>
          <cell r="B163">
            <v>213</v>
          </cell>
          <cell r="C163">
            <v>630</v>
          </cell>
          <cell r="D163">
            <v>6</v>
          </cell>
          <cell r="E163">
            <v>12</v>
          </cell>
          <cell r="F163">
            <v>12</v>
          </cell>
          <cell r="G163">
            <v>31</v>
          </cell>
          <cell r="H163">
            <v>49</v>
          </cell>
          <cell r="I163">
            <v>28</v>
          </cell>
          <cell r="J163">
            <v>53</v>
          </cell>
          <cell r="K163">
            <v>49</v>
          </cell>
          <cell r="L163">
            <v>89</v>
          </cell>
          <cell r="M163">
            <v>104</v>
          </cell>
          <cell r="N163">
            <v>84</v>
          </cell>
          <cell r="O163">
            <v>51</v>
          </cell>
          <cell r="P163">
            <v>32</v>
          </cell>
          <cell r="Q163">
            <v>30</v>
          </cell>
        </row>
        <row r="164">
          <cell r="A164">
            <v>216</v>
          </cell>
          <cell r="B164">
            <v>216</v>
          </cell>
          <cell r="C164">
            <v>156</v>
          </cell>
          <cell r="U164">
            <v>19</v>
          </cell>
          <cell r="V164">
            <v>40</v>
          </cell>
          <cell r="W164">
            <v>61</v>
          </cell>
          <cell r="X164">
            <v>36</v>
          </cell>
        </row>
        <row r="165">
          <cell r="A165">
            <v>217</v>
          </cell>
          <cell r="B165">
            <v>217</v>
          </cell>
          <cell r="C165">
            <v>306</v>
          </cell>
          <cell r="D165">
            <v>5</v>
          </cell>
          <cell r="E165">
            <v>11</v>
          </cell>
          <cell r="F165">
            <v>12</v>
          </cell>
          <cell r="G165">
            <v>22</v>
          </cell>
          <cell r="H165">
            <v>19</v>
          </cell>
          <cell r="I165">
            <v>26</v>
          </cell>
          <cell r="J165">
            <v>26</v>
          </cell>
          <cell r="K165">
            <v>25</v>
          </cell>
          <cell r="L165">
            <v>28</v>
          </cell>
          <cell r="M165">
            <v>27</v>
          </cell>
          <cell r="N165">
            <v>25</v>
          </cell>
          <cell r="O165">
            <v>36</v>
          </cell>
          <cell r="P165">
            <v>23</v>
          </cell>
          <cell r="Q165">
            <v>21</v>
          </cell>
        </row>
        <row r="166">
          <cell r="A166">
            <v>218</v>
          </cell>
          <cell r="B166">
            <v>218</v>
          </cell>
          <cell r="C166">
            <v>1001</v>
          </cell>
          <cell r="D166">
            <v>28</v>
          </cell>
          <cell r="E166">
            <v>65</v>
          </cell>
          <cell r="F166">
            <v>78</v>
          </cell>
          <cell r="G166">
            <v>113</v>
          </cell>
          <cell r="H166">
            <v>105</v>
          </cell>
          <cell r="I166">
            <v>122</v>
          </cell>
          <cell r="J166">
            <v>91</v>
          </cell>
          <cell r="K166">
            <v>76</v>
          </cell>
          <cell r="L166">
            <v>71</v>
          </cell>
          <cell r="M166">
            <v>62</v>
          </cell>
          <cell r="N166">
            <v>53</v>
          </cell>
          <cell r="O166">
            <v>57</v>
          </cell>
          <cell r="P166">
            <v>38</v>
          </cell>
          <cell r="Q166">
            <v>42</v>
          </cell>
        </row>
        <row r="167">
          <cell r="A167">
            <v>219</v>
          </cell>
          <cell r="B167">
            <v>219</v>
          </cell>
          <cell r="C167">
            <v>787</v>
          </cell>
          <cell r="L167">
            <v>144</v>
          </cell>
          <cell r="M167">
            <v>138</v>
          </cell>
          <cell r="N167">
            <v>133</v>
          </cell>
          <cell r="O167">
            <v>140</v>
          </cell>
          <cell r="P167">
            <v>121</v>
          </cell>
          <cell r="Q167">
            <v>111</v>
          </cell>
        </row>
        <row r="168">
          <cell r="A168">
            <v>222</v>
          </cell>
          <cell r="B168">
            <v>222</v>
          </cell>
          <cell r="C168">
            <v>136</v>
          </cell>
          <cell r="G168">
            <v>5</v>
          </cell>
          <cell r="H168">
            <v>13</v>
          </cell>
          <cell r="I168">
            <v>7</v>
          </cell>
          <cell r="J168">
            <v>8</v>
          </cell>
          <cell r="K168">
            <v>14</v>
          </cell>
          <cell r="L168">
            <v>19</v>
          </cell>
          <cell r="M168">
            <v>12</v>
          </cell>
          <cell r="N168">
            <v>12</v>
          </cell>
          <cell r="O168">
            <v>15</v>
          </cell>
          <cell r="P168">
            <v>15</v>
          </cell>
          <cell r="Q168">
            <v>16</v>
          </cell>
        </row>
        <row r="169">
          <cell r="A169">
            <v>223</v>
          </cell>
          <cell r="B169">
            <v>223</v>
          </cell>
          <cell r="C169">
            <v>853</v>
          </cell>
          <cell r="D169">
            <v>3</v>
          </cell>
          <cell r="E169">
            <v>12</v>
          </cell>
          <cell r="F169">
            <v>12</v>
          </cell>
          <cell r="G169">
            <v>27</v>
          </cell>
          <cell r="H169">
            <v>55</v>
          </cell>
          <cell r="I169">
            <v>51</v>
          </cell>
          <cell r="J169">
            <v>54</v>
          </cell>
          <cell r="K169">
            <v>53</v>
          </cell>
          <cell r="L169">
            <v>88</v>
          </cell>
          <cell r="M169">
            <v>73</v>
          </cell>
          <cell r="N169">
            <v>118</v>
          </cell>
          <cell r="O169">
            <v>100</v>
          </cell>
          <cell r="P169">
            <v>99</v>
          </cell>
          <cell r="Q169">
            <v>108</v>
          </cell>
        </row>
        <row r="170">
          <cell r="A170">
            <v>227</v>
          </cell>
          <cell r="B170">
            <v>227</v>
          </cell>
          <cell r="C170">
            <v>364</v>
          </cell>
          <cell r="D170">
            <v>19</v>
          </cell>
          <cell r="E170">
            <v>21</v>
          </cell>
          <cell r="F170">
            <v>18</v>
          </cell>
          <cell r="G170">
            <v>20</v>
          </cell>
          <cell r="H170">
            <v>31</v>
          </cell>
          <cell r="I170">
            <v>38</v>
          </cell>
          <cell r="J170">
            <v>35</v>
          </cell>
          <cell r="K170">
            <v>23</v>
          </cell>
          <cell r="L170">
            <v>33</v>
          </cell>
          <cell r="M170">
            <v>28</v>
          </cell>
          <cell r="N170">
            <v>26</v>
          </cell>
          <cell r="O170">
            <v>20</v>
          </cell>
          <cell r="P170">
            <v>23</v>
          </cell>
          <cell r="Q170">
            <v>29</v>
          </cell>
        </row>
        <row r="171">
          <cell r="A171">
            <v>228</v>
          </cell>
          <cell r="B171">
            <v>228</v>
          </cell>
          <cell r="C171">
            <v>1288</v>
          </cell>
          <cell r="D171">
            <v>17</v>
          </cell>
          <cell r="E171">
            <v>14</v>
          </cell>
          <cell r="F171">
            <v>33</v>
          </cell>
          <cell r="G171">
            <v>66</v>
          </cell>
          <cell r="H171">
            <v>75</v>
          </cell>
          <cell r="I171">
            <v>74</v>
          </cell>
          <cell r="J171">
            <v>90</v>
          </cell>
          <cell r="K171">
            <v>92</v>
          </cell>
          <cell r="L171">
            <v>121</v>
          </cell>
          <cell r="M171">
            <v>120</v>
          </cell>
          <cell r="N171">
            <v>133</v>
          </cell>
          <cell r="O171">
            <v>153</v>
          </cell>
          <cell r="P171">
            <v>145</v>
          </cell>
          <cell r="Q171">
            <v>155</v>
          </cell>
        </row>
        <row r="172">
          <cell r="A172">
            <v>231</v>
          </cell>
          <cell r="B172">
            <v>231</v>
          </cell>
          <cell r="C172">
            <v>523</v>
          </cell>
          <cell r="E172">
            <v>11</v>
          </cell>
          <cell r="F172">
            <v>13</v>
          </cell>
          <cell r="G172">
            <v>19</v>
          </cell>
          <cell r="H172">
            <v>29</v>
          </cell>
          <cell r="I172">
            <v>29</v>
          </cell>
          <cell r="J172">
            <v>48</v>
          </cell>
          <cell r="K172">
            <v>42</v>
          </cell>
          <cell r="L172">
            <v>49</v>
          </cell>
          <cell r="M172">
            <v>64</v>
          </cell>
          <cell r="N172">
            <v>53</v>
          </cell>
          <cell r="O172">
            <v>63</v>
          </cell>
          <cell r="P172">
            <v>48</v>
          </cell>
          <cell r="Q172">
            <v>55</v>
          </cell>
        </row>
        <row r="173">
          <cell r="A173">
            <v>233</v>
          </cell>
          <cell r="B173">
            <v>233</v>
          </cell>
          <cell r="C173">
            <v>1068</v>
          </cell>
          <cell r="D173">
            <v>8</v>
          </cell>
          <cell r="E173">
            <v>22</v>
          </cell>
          <cell r="F173">
            <v>29</v>
          </cell>
          <cell r="G173">
            <v>54</v>
          </cell>
          <cell r="H173">
            <v>75</v>
          </cell>
          <cell r="I173">
            <v>69</v>
          </cell>
          <cell r="J173">
            <v>79</v>
          </cell>
          <cell r="K173">
            <v>80</v>
          </cell>
          <cell r="L173">
            <v>100</v>
          </cell>
          <cell r="M173">
            <v>100</v>
          </cell>
          <cell r="N173">
            <v>108</v>
          </cell>
          <cell r="O173">
            <v>116</v>
          </cell>
          <cell r="P173">
            <v>105</v>
          </cell>
          <cell r="Q173">
            <v>123</v>
          </cell>
        </row>
        <row r="174">
          <cell r="A174">
            <v>234</v>
          </cell>
          <cell r="B174">
            <v>234</v>
          </cell>
          <cell r="C174">
            <v>428</v>
          </cell>
          <cell r="E174">
            <v>6</v>
          </cell>
          <cell r="F174">
            <v>12</v>
          </cell>
          <cell r="G174">
            <v>24</v>
          </cell>
          <cell r="H174">
            <v>23</v>
          </cell>
          <cell r="I174">
            <v>30</v>
          </cell>
          <cell r="J174">
            <v>25</v>
          </cell>
          <cell r="K174">
            <v>35</v>
          </cell>
          <cell r="L174">
            <v>45</v>
          </cell>
          <cell r="M174">
            <v>52</v>
          </cell>
          <cell r="N174">
            <v>41</v>
          </cell>
          <cell r="O174">
            <v>37</v>
          </cell>
          <cell r="P174">
            <v>38</v>
          </cell>
          <cell r="Q174">
            <v>60</v>
          </cell>
        </row>
        <row r="175">
          <cell r="A175">
            <v>235</v>
          </cell>
          <cell r="B175">
            <v>235</v>
          </cell>
          <cell r="C175">
            <v>512</v>
          </cell>
          <cell r="D175">
            <v>3</v>
          </cell>
          <cell r="E175">
            <v>6</v>
          </cell>
          <cell r="F175">
            <v>16</v>
          </cell>
          <cell r="G175">
            <v>18</v>
          </cell>
          <cell r="H175">
            <v>28</v>
          </cell>
          <cell r="I175">
            <v>32</v>
          </cell>
          <cell r="J175">
            <v>41</v>
          </cell>
          <cell r="K175">
            <v>35</v>
          </cell>
          <cell r="L175">
            <v>64</v>
          </cell>
          <cell r="M175">
            <v>53</v>
          </cell>
          <cell r="N175">
            <v>47</v>
          </cell>
          <cell r="O175">
            <v>66</v>
          </cell>
          <cell r="P175">
            <v>52</v>
          </cell>
          <cell r="Q175">
            <v>51</v>
          </cell>
        </row>
        <row r="176">
          <cell r="A176">
            <v>239</v>
          </cell>
          <cell r="B176">
            <v>239</v>
          </cell>
          <cell r="C176">
            <v>198</v>
          </cell>
          <cell r="D176">
            <v>8</v>
          </cell>
          <cell r="E176">
            <v>7</v>
          </cell>
          <cell r="F176">
            <v>8</v>
          </cell>
          <cell r="G176">
            <v>9</v>
          </cell>
          <cell r="H176">
            <v>11</v>
          </cell>
          <cell r="I176">
            <v>16</v>
          </cell>
          <cell r="J176">
            <v>22</v>
          </cell>
          <cell r="K176">
            <v>15</v>
          </cell>
          <cell r="L176">
            <v>21</v>
          </cell>
          <cell r="M176">
            <v>27</v>
          </cell>
          <cell r="N176">
            <v>14</v>
          </cell>
          <cell r="O176">
            <v>20</v>
          </cell>
          <cell r="P176">
            <v>11</v>
          </cell>
          <cell r="Q176">
            <v>9</v>
          </cell>
        </row>
        <row r="177">
          <cell r="A177">
            <v>240</v>
          </cell>
          <cell r="B177">
            <v>240</v>
          </cell>
          <cell r="C177">
            <v>1813</v>
          </cell>
          <cell r="F177">
            <v>104</v>
          </cell>
          <cell r="G177">
            <v>146</v>
          </cell>
          <cell r="H177">
            <v>141</v>
          </cell>
          <cell r="I177">
            <v>147</v>
          </cell>
          <cell r="J177">
            <v>140</v>
          </cell>
          <cell r="K177">
            <v>144</v>
          </cell>
          <cell r="L177">
            <v>177</v>
          </cell>
          <cell r="M177">
            <v>168</v>
          </cell>
          <cell r="N177">
            <v>177</v>
          </cell>
          <cell r="O177">
            <v>156</v>
          </cell>
          <cell r="P177">
            <v>173</v>
          </cell>
          <cell r="Q177">
            <v>140</v>
          </cell>
        </row>
        <row r="178">
          <cell r="A178">
            <v>241</v>
          </cell>
          <cell r="B178">
            <v>241</v>
          </cell>
          <cell r="C178">
            <v>380</v>
          </cell>
          <cell r="F178">
            <v>4</v>
          </cell>
          <cell r="G178">
            <v>10</v>
          </cell>
          <cell r="H178">
            <v>30</v>
          </cell>
          <cell r="I178">
            <v>35</v>
          </cell>
          <cell r="J178">
            <v>30</v>
          </cell>
          <cell r="K178">
            <v>32</v>
          </cell>
          <cell r="L178">
            <v>42</v>
          </cell>
          <cell r="M178">
            <v>38</v>
          </cell>
          <cell r="N178">
            <v>41</v>
          </cell>
          <cell r="O178">
            <v>51</v>
          </cell>
          <cell r="P178">
            <v>32</v>
          </cell>
          <cell r="Q178">
            <v>35</v>
          </cell>
        </row>
        <row r="179">
          <cell r="A179">
            <v>242</v>
          </cell>
          <cell r="B179">
            <v>242</v>
          </cell>
          <cell r="C179">
            <v>848</v>
          </cell>
          <cell r="F179">
            <v>45</v>
          </cell>
          <cell r="G179">
            <v>75</v>
          </cell>
          <cell r="H179">
            <v>59</v>
          </cell>
          <cell r="I179">
            <v>80</v>
          </cell>
          <cell r="J179">
            <v>73</v>
          </cell>
          <cell r="K179">
            <v>74</v>
          </cell>
          <cell r="L179">
            <v>84</v>
          </cell>
          <cell r="M179">
            <v>85</v>
          </cell>
          <cell r="N179">
            <v>98</v>
          </cell>
          <cell r="O179">
            <v>76</v>
          </cell>
          <cell r="P179">
            <v>54</v>
          </cell>
          <cell r="Q179">
            <v>45</v>
          </cell>
        </row>
        <row r="180">
          <cell r="A180">
            <v>248</v>
          </cell>
          <cell r="B180">
            <v>248</v>
          </cell>
          <cell r="C180">
            <v>363</v>
          </cell>
          <cell r="E180">
            <v>13</v>
          </cell>
          <cell r="F180">
            <v>20</v>
          </cell>
          <cell r="G180">
            <v>28</v>
          </cell>
          <cell r="H180">
            <v>32</v>
          </cell>
          <cell r="I180">
            <v>32</v>
          </cell>
          <cell r="J180">
            <v>28</v>
          </cell>
          <cell r="K180">
            <v>17</v>
          </cell>
          <cell r="L180">
            <v>38</v>
          </cell>
          <cell r="M180">
            <v>36</v>
          </cell>
          <cell r="N180">
            <v>27</v>
          </cell>
          <cell r="O180">
            <v>30</v>
          </cell>
          <cell r="P180">
            <v>34</v>
          </cell>
          <cell r="Q180">
            <v>28</v>
          </cell>
        </row>
        <row r="181">
          <cell r="A181">
            <v>249</v>
          </cell>
          <cell r="B181">
            <v>249</v>
          </cell>
          <cell r="C181">
            <v>92</v>
          </cell>
          <cell r="D181">
            <v>16</v>
          </cell>
          <cell r="E181">
            <v>18</v>
          </cell>
          <cell r="F181">
            <v>9</v>
          </cell>
          <cell r="G181">
            <v>10</v>
          </cell>
          <cell r="H181">
            <v>11</v>
          </cell>
          <cell r="I181">
            <v>12</v>
          </cell>
          <cell r="J181">
            <v>9</v>
          </cell>
          <cell r="K181">
            <v>7</v>
          </cell>
        </row>
        <row r="182">
          <cell r="A182">
            <v>250</v>
          </cell>
          <cell r="B182">
            <v>250</v>
          </cell>
          <cell r="C182">
            <v>810</v>
          </cell>
          <cell r="D182">
            <v>54</v>
          </cell>
          <cell r="E182">
            <v>41</v>
          </cell>
          <cell r="F182">
            <v>55</v>
          </cell>
          <cell r="G182">
            <v>68</v>
          </cell>
          <cell r="H182">
            <v>56</v>
          </cell>
          <cell r="I182">
            <v>62</v>
          </cell>
          <cell r="J182">
            <v>53</v>
          </cell>
          <cell r="K182">
            <v>65</v>
          </cell>
          <cell r="L182">
            <v>76</v>
          </cell>
          <cell r="M182">
            <v>51</v>
          </cell>
          <cell r="N182">
            <v>49</v>
          </cell>
          <cell r="O182">
            <v>60</v>
          </cell>
          <cell r="P182">
            <v>58</v>
          </cell>
          <cell r="Q182">
            <v>62</v>
          </cell>
        </row>
        <row r="183">
          <cell r="A183">
            <v>251</v>
          </cell>
          <cell r="B183">
            <v>251</v>
          </cell>
          <cell r="C183">
            <v>289</v>
          </cell>
          <cell r="D183">
            <v>1</v>
          </cell>
          <cell r="F183">
            <v>8</v>
          </cell>
          <cell r="G183">
            <v>14</v>
          </cell>
          <cell r="H183">
            <v>12</v>
          </cell>
          <cell r="I183">
            <v>19</v>
          </cell>
          <cell r="J183">
            <v>14</v>
          </cell>
          <cell r="K183">
            <v>19</v>
          </cell>
          <cell r="L183">
            <v>45</v>
          </cell>
          <cell r="M183">
            <v>38</v>
          </cell>
          <cell r="N183">
            <v>29</v>
          </cell>
          <cell r="O183">
            <v>37</v>
          </cell>
          <cell r="P183">
            <v>26</v>
          </cell>
          <cell r="Q183">
            <v>27</v>
          </cell>
        </row>
        <row r="184">
          <cell r="A184">
            <v>252</v>
          </cell>
          <cell r="B184">
            <v>252</v>
          </cell>
          <cell r="C184">
            <v>406</v>
          </cell>
          <cell r="E184">
            <v>7</v>
          </cell>
          <cell r="F184">
            <v>5</v>
          </cell>
          <cell r="G184">
            <v>23</v>
          </cell>
          <cell r="H184">
            <v>16</v>
          </cell>
          <cell r="I184">
            <v>20</v>
          </cell>
          <cell r="J184">
            <v>27</v>
          </cell>
          <cell r="K184">
            <v>19</v>
          </cell>
          <cell r="L184">
            <v>47</v>
          </cell>
          <cell r="M184">
            <v>37</v>
          </cell>
          <cell r="N184">
            <v>44</v>
          </cell>
          <cell r="O184">
            <v>39</v>
          </cell>
          <cell r="P184">
            <v>61</v>
          </cell>
          <cell r="Q184">
            <v>61</v>
          </cell>
        </row>
        <row r="185">
          <cell r="A185">
            <v>255</v>
          </cell>
          <cell r="B185">
            <v>255</v>
          </cell>
          <cell r="C185">
            <v>334</v>
          </cell>
          <cell r="F185">
            <v>21</v>
          </cell>
          <cell r="G185">
            <v>26</v>
          </cell>
          <cell r="H185">
            <v>34</v>
          </cell>
          <cell r="I185">
            <v>24</v>
          </cell>
          <cell r="J185">
            <v>28</v>
          </cell>
          <cell r="K185">
            <v>29</v>
          </cell>
          <cell r="L185">
            <v>30</v>
          </cell>
          <cell r="M185">
            <v>32</v>
          </cell>
          <cell r="N185">
            <v>22</v>
          </cell>
          <cell r="O185">
            <v>33</v>
          </cell>
          <cell r="P185">
            <v>30</v>
          </cell>
          <cell r="Q185">
            <v>25</v>
          </cell>
        </row>
        <row r="186">
          <cell r="A186">
            <v>257</v>
          </cell>
          <cell r="B186">
            <v>257</v>
          </cell>
          <cell r="C186">
            <v>498</v>
          </cell>
          <cell r="F186">
            <v>30</v>
          </cell>
          <cell r="G186">
            <v>34</v>
          </cell>
          <cell r="H186">
            <v>38</v>
          </cell>
          <cell r="I186">
            <v>40</v>
          </cell>
          <cell r="J186">
            <v>45</v>
          </cell>
          <cell r="K186">
            <v>45</v>
          </cell>
          <cell r="L186">
            <v>51</v>
          </cell>
          <cell r="M186">
            <v>43</v>
          </cell>
          <cell r="N186">
            <v>47</v>
          </cell>
          <cell r="O186">
            <v>40</v>
          </cell>
          <cell r="P186">
            <v>46</v>
          </cell>
          <cell r="Q186">
            <v>39</v>
          </cell>
        </row>
        <row r="187">
          <cell r="A187">
            <v>259</v>
          </cell>
          <cell r="B187">
            <v>259</v>
          </cell>
          <cell r="C187">
            <v>3450</v>
          </cell>
          <cell r="D187">
            <v>38</v>
          </cell>
          <cell r="E187">
            <v>69</v>
          </cell>
          <cell r="F187">
            <v>111</v>
          </cell>
          <cell r="G187">
            <v>188</v>
          </cell>
          <cell r="H187">
            <v>166</v>
          </cell>
          <cell r="I187">
            <v>201</v>
          </cell>
          <cell r="J187">
            <v>183</v>
          </cell>
          <cell r="K187">
            <v>239</v>
          </cell>
          <cell r="L187">
            <v>359</v>
          </cell>
          <cell r="M187">
            <v>403</v>
          </cell>
          <cell r="N187">
            <v>422</v>
          </cell>
          <cell r="O187">
            <v>413</v>
          </cell>
          <cell r="P187">
            <v>380</v>
          </cell>
          <cell r="Q187">
            <v>278</v>
          </cell>
        </row>
        <row r="188">
          <cell r="A188">
            <v>260</v>
          </cell>
          <cell r="B188">
            <v>260</v>
          </cell>
          <cell r="C188">
            <v>331</v>
          </cell>
          <cell r="D188">
            <v>7</v>
          </cell>
          <cell r="E188">
            <v>6</v>
          </cell>
          <cell r="F188">
            <v>5</v>
          </cell>
          <cell r="G188">
            <v>21</v>
          </cell>
          <cell r="H188">
            <v>17</v>
          </cell>
          <cell r="I188">
            <v>27</v>
          </cell>
          <cell r="J188">
            <v>19</v>
          </cell>
          <cell r="K188">
            <v>39</v>
          </cell>
          <cell r="L188">
            <v>29</v>
          </cell>
          <cell r="M188">
            <v>32</v>
          </cell>
          <cell r="N188">
            <v>34</v>
          </cell>
          <cell r="O188">
            <v>33</v>
          </cell>
          <cell r="P188">
            <v>30</v>
          </cell>
          <cell r="Q188">
            <v>32</v>
          </cell>
        </row>
        <row r="189">
          <cell r="A189">
            <v>264</v>
          </cell>
          <cell r="B189">
            <v>264</v>
          </cell>
          <cell r="C189">
            <v>375</v>
          </cell>
          <cell r="D189">
            <v>4</v>
          </cell>
          <cell r="E189">
            <v>8</v>
          </cell>
          <cell r="F189">
            <v>16</v>
          </cell>
          <cell r="G189">
            <v>21</v>
          </cell>
          <cell r="H189">
            <v>27</v>
          </cell>
          <cell r="I189">
            <v>28</v>
          </cell>
          <cell r="J189">
            <v>33</v>
          </cell>
          <cell r="K189">
            <v>28</v>
          </cell>
          <cell r="L189">
            <v>47</v>
          </cell>
          <cell r="M189">
            <v>33</v>
          </cell>
          <cell r="N189">
            <v>41</v>
          </cell>
          <cell r="O189">
            <v>32</v>
          </cell>
          <cell r="P189">
            <v>32</v>
          </cell>
          <cell r="Q189">
            <v>25</v>
          </cell>
        </row>
        <row r="190">
          <cell r="A190">
            <v>266</v>
          </cell>
          <cell r="B190">
            <v>266</v>
          </cell>
          <cell r="C190">
            <v>689</v>
          </cell>
          <cell r="D190">
            <v>45</v>
          </cell>
          <cell r="E190">
            <v>51</v>
          </cell>
          <cell r="F190">
            <v>59</v>
          </cell>
          <cell r="G190">
            <v>38</v>
          </cell>
          <cell r="H190">
            <v>52</v>
          </cell>
          <cell r="I190">
            <v>63</v>
          </cell>
          <cell r="J190">
            <v>37</v>
          </cell>
          <cell r="K190">
            <v>45</v>
          </cell>
          <cell r="L190">
            <v>53</v>
          </cell>
          <cell r="M190">
            <v>50</v>
          </cell>
          <cell r="N190">
            <v>49</v>
          </cell>
          <cell r="O190">
            <v>57</v>
          </cell>
          <cell r="P190">
            <v>54</v>
          </cell>
          <cell r="Q190">
            <v>36</v>
          </cell>
        </row>
        <row r="191">
          <cell r="A191">
            <v>268</v>
          </cell>
          <cell r="B191">
            <v>268</v>
          </cell>
          <cell r="C191">
            <v>68</v>
          </cell>
          <cell r="F191">
            <v>8</v>
          </cell>
          <cell r="G191">
            <v>9</v>
          </cell>
          <cell r="H191">
            <v>12</v>
          </cell>
          <cell r="I191">
            <v>9</v>
          </cell>
          <cell r="J191">
            <v>17</v>
          </cell>
          <cell r="K191">
            <v>13</v>
          </cell>
        </row>
        <row r="192">
          <cell r="A192">
            <v>270</v>
          </cell>
          <cell r="B192">
            <v>270</v>
          </cell>
          <cell r="C192">
            <v>1953</v>
          </cell>
          <cell r="F192">
            <v>151</v>
          </cell>
          <cell r="G192">
            <v>106</v>
          </cell>
          <cell r="H192">
            <v>105</v>
          </cell>
          <cell r="I192">
            <v>71</v>
          </cell>
          <cell r="J192">
            <v>111</v>
          </cell>
          <cell r="K192">
            <v>106</v>
          </cell>
          <cell r="L192">
            <v>236</v>
          </cell>
          <cell r="M192">
            <v>203</v>
          </cell>
          <cell r="N192">
            <v>159</v>
          </cell>
          <cell r="O192">
            <v>146</v>
          </cell>
          <cell r="P192">
            <v>170</v>
          </cell>
          <cell r="Q192">
            <v>90</v>
          </cell>
          <cell r="T192">
            <v>97</v>
          </cell>
          <cell r="U192">
            <v>64</v>
          </cell>
          <cell r="V192">
            <v>68</v>
          </cell>
          <cell r="W192">
            <v>70</v>
          </cell>
        </row>
        <row r="193">
          <cell r="A193">
            <v>271</v>
          </cell>
          <cell r="B193">
            <v>271</v>
          </cell>
          <cell r="C193">
            <v>617</v>
          </cell>
          <cell r="D193">
            <v>50</v>
          </cell>
          <cell r="E193">
            <v>53</v>
          </cell>
          <cell r="F193">
            <v>56</v>
          </cell>
          <cell r="G193">
            <v>60</v>
          </cell>
          <cell r="H193">
            <v>51</v>
          </cell>
          <cell r="I193">
            <v>44</v>
          </cell>
          <cell r="J193">
            <v>42</v>
          </cell>
          <cell r="K193">
            <v>48</v>
          </cell>
          <cell r="L193">
            <v>33</v>
          </cell>
          <cell r="M193">
            <v>45</v>
          </cell>
          <cell r="N193">
            <v>34</v>
          </cell>
          <cell r="O193">
            <v>52</v>
          </cell>
          <cell r="P193">
            <v>30</v>
          </cell>
          <cell r="Q193">
            <v>19</v>
          </cell>
        </row>
        <row r="194">
          <cell r="A194">
            <v>274</v>
          </cell>
          <cell r="B194">
            <v>274</v>
          </cell>
          <cell r="C194">
            <v>112</v>
          </cell>
          <cell r="E194">
            <v>6</v>
          </cell>
          <cell r="F194">
            <v>19</v>
          </cell>
          <cell r="G194">
            <v>20</v>
          </cell>
          <cell r="H194">
            <v>18</v>
          </cell>
          <cell r="I194">
            <v>13</v>
          </cell>
          <cell r="J194">
            <v>19</v>
          </cell>
          <cell r="K194">
            <v>14</v>
          </cell>
          <cell r="L194">
            <v>3</v>
          </cell>
        </row>
        <row r="195">
          <cell r="A195">
            <v>276</v>
          </cell>
          <cell r="B195">
            <v>276</v>
          </cell>
          <cell r="C195">
            <v>917</v>
          </cell>
          <cell r="D195">
            <v>19</v>
          </cell>
          <cell r="E195">
            <v>22</v>
          </cell>
          <cell r="F195">
            <v>31</v>
          </cell>
          <cell r="G195">
            <v>66</v>
          </cell>
          <cell r="H195">
            <v>62</v>
          </cell>
          <cell r="I195">
            <v>71</v>
          </cell>
          <cell r="J195">
            <v>78</v>
          </cell>
          <cell r="K195">
            <v>91</v>
          </cell>
          <cell r="L195">
            <v>76</v>
          </cell>
          <cell r="M195">
            <v>90</v>
          </cell>
          <cell r="N195">
            <v>89</v>
          </cell>
          <cell r="O195">
            <v>70</v>
          </cell>
          <cell r="P195">
            <v>75</v>
          </cell>
          <cell r="Q195">
            <v>77</v>
          </cell>
        </row>
        <row r="196">
          <cell r="A196">
            <v>278</v>
          </cell>
          <cell r="B196">
            <v>278</v>
          </cell>
          <cell r="C196">
            <v>106</v>
          </cell>
          <cell r="D196">
            <v>14</v>
          </cell>
          <cell r="F196">
            <v>2</v>
          </cell>
          <cell r="G196">
            <v>5</v>
          </cell>
          <cell r="H196">
            <v>7</v>
          </cell>
          <cell r="I196">
            <v>1</v>
          </cell>
          <cell r="J196">
            <v>4</v>
          </cell>
          <cell r="K196">
            <v>6</v>
          </cell>
          <cell r="L196">
            <v>4</v>
          </cell>
          <cell r="M196">
            <v>5</v>
          </cell>
          <cell r="N196">
            <v>7</v>
          </cell>
          <cell r="O196">
            <v>14</v>
          </cell>
          <cell r="P196">
            <v>15</v>
          </cell>
          <cell r="Q196">
            <v>22</v>
          </cell>
        </row>
        <row r="197">
          <cell r="A197">
            <v>283</v>
          </cell>
          <cell r="B197">
            <v>283</v>
          </cell>
          <cell r="C197">
            <v>1187</v>
          </cell>
          <cell r="D197">
            <v>25</v>
          </cell>
          <cell r="E197">
            <v>27</v>
          </cell>
          <cell r="F197">
            <v>47</v>
          </cell>
          <cell r="G197">
            <v>73</v>
          </cell>
          <cell r="H197">
            <v>87</v>
          </cell>
          <cell r="I197">
            <v>85</v>
          </cell>
          <cell r="J197">
            <v>101</v>
          </cell>
          <cell r="K197">
            <v>115</v>
          </cell>
          <cell r="L197">
            <v>117</v>
          </cell>
          <cell r="M197">
            <v>126</v>
          </cell>
          <cell r="N197">
            <v>109</v>
          </cell>
          <cell r="O197">
            <v>111</v>
          </cell>
          <cell r="P197">
            <v>90</v>
          </cell>
          <cell r="Q197">
            <v>74</v>
          </cell>
        </row>
        <row r="198">
          <cell r="A198">
            <v>284</v>
          </cell>
          <cell r="B198">
            <v>284</v>
          </cell>
          <cell r="C198">
            <v>121</v>
          </cell>
          <cell r="G198">
            <v>24</v>
          </cell>
          <cell r="H198">
            <v>26</v>
          </cell>
          <cell r="I198">
            <v>29</v>
          </cell>
          <cell r="J198">
            <v>18</v>
          </cell>
          <cell r="K198">
            <v>24</v>
          </cell>
        </row>
        <row r="199">
          <cell r="A199">
            <v>285</v>
          </cell>
          <cell r="B199">
            <v>285</v>
          </cell>
          <cell r="C199">
            <v>132</v>
          </cell>
          <cell r="E199">
            <v>9</v>
          </cell>
          <cell r="F199">
            <v>11</v>
          </cell>
          <cell r="G199">
            <v>21</v>
          </cell>
          <cell r="H199">
            <v>17</v>
          </cell>
          <cell r="I199">
            <v>27</v>
          </cell>
          <cell r="J199">
            <v>25</v>
          </cell>
          <cell r="K199">
            <v>22</v>
          </cell>
        </row>
        <row r="200">
          <cell r="A200">
            <v>286</v>
          </cell>
          <cell r="B200">
            <v>286</v>
          </cell>
          <cell r="C200">
            <v>134</v>
          </cell>
          <cell r="D200">
            <v>2</v>
          </cell>
          <cell r="E200">
            <v>2</v>
          </cell>
          <cell r="G200">
            <v>2</v>
          </cell>
          <cell r="H200">
            <v>9</v>
          </cell>
          <cell r="I200">
            <v>5</v>
          </cell>
          <cell r="J200">
            <v>6</v>
          </cell>
          <cell r="K200">
            <v>9</v>
          </cell>
          <cell r="L200">
            <v>11</v>
          </cell>
          <cell r="M200">
            <v>12</v>
          </cell>
          <cell r="N200">
            <v>10</v>
          </cell>
          <cell r="O200">
            <v>22</v>
          </cell>
          <cell r="P200">
            <v>15</v>
          </cell>
          <cell r="Q200">
            <v>29</v>
          </cell>
        </row>
        <row r="201">
          <cell r="A201">
            <v>290</v>
          </cell>
          <cell r="B201">
            <v>290</v>
          </cell>
          <cell r="C201">
            <v>187</v>
          </cell>
          <cell r="G201">
            <v>38</v>
          </cell>
          <cell r="H201">
            <v>34</v>
          </cell>
          <cell r="I201">
            <v>42</v>
          </cell>
          <cell r="J201">
            <v>36</v>
          </cell>
          <cell r="K201">
            <v>37</v>
          </cell>
        </row>
        <row r="202">
          <cell r="A202">
            <v>293</v>
          </cell>
          <cell r="B202">
            <v>293</v>
          </cell>
          <cell r="C202">
            <v>477</v>
          </cell>
          <cell r="D202">
            <v>29</v>
          </cell>
          <cell r="E202">
            <v>46</v>
          </cell>
          <cell r="F202">
            <v>45</v>
          </cell>
          <cell r="G202">
            <v>40</v>
          </cell>
          <cell r="H202">
            <v>35</v>
          </cell>
          <cell r="I202">
            <v>37</v>
          </cell>
          <cell r="J202">
            <v>43</v>
          </cell>
          <cell r="K202">
            <v>28</v>
          </cell>
          <cell r="L202">
            <v>31</v>
          </cell>
          <cell r="M202">
            <v>35</v>
          </cell>
          <cell r="N202">
            <v>34</v>
          </cell>
          <cell r="O202">
            <v>36</v>
          </cell>
          <cell r="P202">
            <v>19</v>
          </cell>
          <cell r="Q202">
            <v>19</v>
          </cell>
        </row>
        <row r="203">
          <cell r="A203">
            <v>294</v>
          </cell>
          <cell r="B203">
            <v>294</v>
          </cell>
          <cell r="C203">
            <v>516</v>
          </cell>
          <cell r="D203">
            <v>34</v>
          </cell>
          <cell r="E203">
            <v>34</v>
          </cell>
          <cell r="F203">
            <v>40</v>
          </cell>
          <cell r="G203">
            <v>45</v>
          </cell>
          <cell r="H203">
            <v>37</v>
          </cell>
          <cell r="I203">
            <v>33</v>
          </cell>
          <cell r="J203">
            <v>47</v>
          </cell>
          <cell r="K203">
            <v>37</v>
          </cell>
          <cell r="L203">
            <v>35</v>
          </cell>
          <cell r="M203">
            <v>33</v>
          </cell>
          <cell r="N203">
            <v>35</v>
          </cell>
          <cell r="O203">
            <v>40</v>
          </cell>
          <cell r="P203">
            <v>33</v>
          </cell>
          <cell r="Q203">
            <v>33</v>
          </cell>
        </row>
        <row r="204">
          <cell r="A204">
            <v>298</v>
          </cell>
          <cell r="B204">
            <v>298</v>
          </cell>
          <cell r="C204">
            <v>230</v>
          </cell>
          <cell r="E204">
            <v>6</v>
          </cell>
          <cell r="F204">
            <v>10</v>
          </cell>
          <cell r="G204">
            <v>16</v>
          </cell>
          <cell r="H204">
            <v>17</v>
          </cell>
          <cell r="I204">
            <v>22</v>
          </cell>
          <cell r="J204">
            <v>25</v>
          </cell>
          <cell r="K204">
            <v>19</v>
          </cell>
          <cell r="L204">
            <v>31</v>
          </cell>
          <cell r="M204">
            <v>18</v>
          </cell>
          <cell r="N204">
            <v>24</v>
          </cell>
          <cell r="O204">
            <v>10</v>
          </cell>
          <cell r="P204">
            <v>16</v>
          </cell>
          <cell r="Q204">
            <v>16</v>
          </cell>
        </row>
        <row r="205">
          <cell r="A205">
            <v>299</v>
          </cell>
          <cell r="B205">
            <v>299</v>
          </cell>
          <cell r="C205">
            <v>394</v>
          </cell>
          <cell r="D205">
            <v>6</v>
          </cell>
          <cell r="E205">
            <v>11</v>
          </cell>
          <cell r="F205">
            <v>20</v>
          </cell>
          <cell r="G205">
            <v>34</v>
          </cell>
          <cell r="H205">
            <v>27</v>
          </cell>
          <cell r="I205">
            <v>33</v>
          </cell>
          <cell r="J205">
            <v>28</v>
          </cell>
          <cell r="K205">
            <v>36</v>
          </cell>
          <cell r="L205">
            <v>44</v>
          </cell>
          <cell r="M205">
            <v>48</v>
          </cell>
          <cell r="N205">
            <v>43</v>
          </cell>
          <cell r="O205">
            <v>29</v>
          </cell>
          <cell r="P205">
            <v>18</v>
          </cell>
          <cell r="Q205">
            <v>17</v>
          </cell>
        </row>
        <row r="206">
          <cell r="A206">
            <v>302</v>
          </cell>
          <cell r="B206">
            <v>302</v>
          </cell>
          <cell r="C206">
            <v>184</v>
          </cell>
          <cell r="D206">
            <v>3</v>
          </cell>
          <cell r="E206">
            <v>9</v>
          </cell>
          <cell r="F206">
            <v>5</v>
          </cell>
          <cell r="G206">
            <v>9</v>
          </cell>
          <cell r="H206">
            <v>20</v>
          </cell>
          <cell r="I206">
            <v>11</v>
          </cell>
          <cell r="J206">
            <v>19</v>
          </cell>
          <cell r="K206">
            <v>14</v>
          </cell>
          <cell r="L206">
            <v>21</v>
          </cell>
          <cell r="M206">
            <v>36</v>
          </cell>
          <cell r="N206">
            <v>15</v>
          </cell>
          <cell r="O206">
            <v>22</v>
          </cell>
        </row>
        <row r="207">
          <cell r="A207">
            <v>303</v>
          </cell>
          <cell r="B207">
            <v>303</v>
          </cell>
          <cell r="C207">
            <v>291</v>
          </cell>
          <cell r="D207">
            <v>5</v>
          </cell>
          <cell r="E207">
            <v>3</v>
          </cell>
          <cell r="F207">
            <v>4</v>
          </cell>
          <cell r="G207">
            <v>11</v>
          </cell>
          <cell r="H207">
            <v>15</v>
          </cell>
          <cell r="I207">
            <v>13</v>
          </cell>
          <cell r="J207">
            <v>20</v>
          </cell>
          <cell r="K207">
            <v>15</v>
          </cell>
          <cell r="L207">
            <v>32</v>
          </cell>
          <cell r="M207">
            <v>33</v>
          </cell>
          <cell r="N207">
            <v>33</v>
          </cell>
          <cell r="O207">
            <v>33</v>
          </cell>
          <cell r="P207">
            <v>38</v>
          </cell>
          <cell r="Q207">
            <v>36</v>
          </cell>
        </row>
        <row r="208">
          <cell r="A208">
            <v>305</v>
          </cell>
          <cell r="B208">
            <v>305</v>
          </cell>
          <cell r="C208">
            <v>759</v>
          </cell>
          <cell r="D208">
            <v>23</v>
          </cell>
          <cell r="E208">
            <v>37</v>
          </cell>
          <cell r="F208">
            <v>29</v>
          </cell>
          <cell r="G208">
            <v>36</v>
          </cell>
          <cell r="H208">
            <v>60</v>
          </cell>
          <cell r="I208">
            <v>58</v>
          </cell>
          <cell r="J208">
            <v>47</v>
          </cell>
          <cell r="K208">
            <v>56</v>
          </cell>
          <cell r="L208">
            <v>79</v>
          </cell>
          <cell r="M208">
            <v>66</v>
          </cell>
          <cell r="N208">
            <v>81</v>
          </cell>
          <cell r="O208">
            <v>71</v>
          </cell>
          <cell r="P208">
            <v>66</v>
          </cell>
          <cell r="Q208">
            <v>50</v>
          </cell>
        </row>
        <row r="209">
          <cell r="A209">
            <v>310</v>
          </cell>
          <cell r="B209">
            <v>310</v>
          </cell>
          <cell r="C209">
            <v>269</v>
          </cell>
          <cell r="D209">
            <v>8</v>
          </cell>
          <cell r="E209">
            <v>18</v>
          </cell>
          <cell r="F209">
            <v>24</v>
          </cell>
          <cell r="G209">
            <v>34</v>
          </cell>
          <cell r="H209">
            <v>47</v>
          </cell>
          <cell r="I209">
            <v>43</v>
          </cell>
          <cell r="J209">
            <v>58</v>
          </cell>
          <cell r="K209">
            <v>37</v>
          </cell>
        </row>
        <row r="210">
          <cell r="A210">
            <v>311</v>
          </cell>
          <cell r="B210">
            <v>311</v>
          </cell>
          <cell r="C210">
            <v>361</v>
          </cell>
          <cell r="E210">
            <v>2</v>
          </cell>
          <cell r="F210">
            <v>5</v>
          </cell>
          <cell r="G210">
            <v>8</v>
          </cell>
          <cell r="H210">
            <v>14</v>
          </cell>
          <cell r="I210">
            <v>18</v>
          </cell>
          <cell r="J210">
            <v>25</v>
          </cell>
          <cell r="K210">
            <v>23</v>
          </cell>
          <cell r="L210">
            <v>57</v>
          </cell>
          <cell r="M210">
            <v>62</v>
          </cell>
          <cell r="N210">
            <v>44</v>
          </cell>
          <cell r="O210">
            <v>37</v>
          </cell>
          <cell r="P210">
            <v>30</v>
          </cell>
          <cell r="Q210">
            <v>36</v>
          </cell>
        </row>
        <row r="211">
          <cell r="A211">
            <v>312</v>
          </cell>
          <cell r="B211">
            <v>312</v>
          </cell>
          <cell r="C211">
            <v>262</v>
          </cell>
          <cell r="D211">
            <v>18</v>
          </cell>
          <cell r="E211">
            <v>25</v>
          </cell>
          <cell r="F211">
            <v>24</v>
          </cell>
          <cell r="G211">
            <v>44</v>
          </cell>
          <cell r="H211">
            <v>31</v>
          </cell>
          <cell r="I211">
            <v>32</v>
          </cell>
          <cell r="J211">
            <v>38</v>
          </cell>
          <cell r="K211">
            <v>50</v>
          </cell>
        </row>
        <row r="212">
          <cell r="A212">
            <v>313</v>
          </cell>
          <cell r="B212">
            <v>313</v>
          </cell>
          <cell r="C212">
            <v>302</v>
          </cell>
          <cell r="F212">
            <v>17</v>
          </cell>
          <cell r="G212">
            <v>16</v>
          </cell>
          <cell r="H212">
            <v>19</v>
          </cell>
          <cell r="I212">
            <v>26</v>
          </cell>
          <cell r="J212">
            <v>26</v>
          </cell>
          <cell r="K212">
            <v>31</v>
          </cell>
          <cell r="L212">
            <v>35</v>
          </cell>
          <cell r="M212">
            <v>37</v>
          </cell>
          <cell r="N212">
            <v>33</v>
          </cell>
          <cell r="O212">
            <v>25</v>
          </cell>
          <cell r="P212">
            <v>21</v>
          </cell>
          <cell r="Q212">
            <v>16</v>
          </cell>
        </row>
        <row r="213">
          <cell r="A213">
            <v>314</v>
          </cell>
          <cell r="B213">
            <v>314</v>
          </cell>
          <cell r="C213">
            <v>7217</v>
          </cell>
          <cell r="D213">
            <v>76</v>
          </cell>
          <cell r="E213">
            <v>184</v>
          </cell>
          <cell r="F213">
            <v>243</v>
          </cell>
          <cell r="G213">
            <v>397</v>
          </cell>
          <cell r="H213">
            <v>405</v>
          </cell>
          <cell r="I213">
            <v>487</v>
          </cell>
          <cell r="J213">
            <v>531</v>
          </cell>
          <cell r="K213">
            <v>573</v>
          </cell>
          <cell r="L213">
            <v>845</v>
          </cell>
          <cell r="M213">
            <v>819</v>
          </cell>
          <cell r="N213">
            <v>768</v>
          </cell>
          <cell r="O213">
            <v>745</v>
          </cell>
          <cell r="P213">
            <v>595</v>
          </cell>
          <cell r="Q213">
            <v>549</v>
          </cell>
        </row>
        <row r="214">
          <cell r="A214">
            <v>319</v>
          </cell>
          <cell r="B214">
            <v>319</v>
          </cell>
          <cell r="C214">
            <v>859</v>
          </cell>
          <cell r="D214">
            <v>23</v>
          </cell>
          <cell r="E214">
            <v>25</v>
          </cell>
          <cell r="F214">
            <v>89</v>
          </cell>
          <cell r="G214">
            <v>134</v>
          </cell>
          <cell r="H214">
            <v>131</v>
          </cell>
          <cell r="I214">
            <v>99</v>
          </cell>
          <cell r="J214">
            <v>117</v>
          </cell>
          <cell r="K214">
            <v>121</v>
          </cell>
          <cell r="L214">
            <v>50</v>
          </cell>
          <cell r="M214">
            <v>25</v>
          </cell>
          <cell r="N214">
            <v>30</v>
          </cell>
          <cell r="O214">
            <v>15</v>
          </cell>
        </row>
        <row r="215">
          <cell r="A215">
            <v>320</v>
          </cell>
          <cell r="B215">
            <v>320</v>
          </cell>
          <cell r="C215">
            <v>416</v>
          </cell>
          <cell r="E215">
            <v>10</v>
          </cell>
          <cell r="F215">
            <v>19</v>
          </cell>
          <cell r="G215">
            <v>27</v>
          </cell>
          <cell r="H215">
            <v>28</v>
          </cell>
          <cell r="I215">
            <v>35</v>
          </cell>
          <cell r="J215">
            <v>42</v>
          </cell>
          <cell r="K215">
            <v>39</v>
          </cell>
          <cell r="L215">
            <v>37</v>
          </cell>
          <cell r="M215">
            <v>51</v>
          </cell>
          <cell r="N215">
            <v>37</v>
          </cell>
          <cell r="O215">
            <v>31</v>
          </cell>
          <cell r="P215">
            <v>33</v>
          </cell>
          <cell r="Q215">
            <v>27</v>
          </cell>
        </row>
        <row r="216">
          <cell r="A216">
            <v>321</v>
          </cell>
          <cell r="B216">
            <v>321</v>
          </cell>
          <cell r="C216">
            <v>450</v>
          </cell>
          <cell r="D216">
            <v>16</v>
          </cell>
          <cell r="E216">
            <v>19</v>
          </cell>
          <cell r="F216">
            <v>24</v>
          </cell>
          <cell r="G216">
            <v>35</v>
          </cell>
          <cell r="H216">
            <v>60</v>
          </cell>
          <cell r="I216">
            <v>35</v>
          </cell>
          <cell r="J216">
            <v>33</v>
          </cell>
          <cell r="K216">
            <v>36</v>
          </cell>
          <cell r="L216">
            <v>36</v>
          </cell>
          <cell r="M216">
            <v>34</v>
          </cell>
          <cell r="N216">
            <v>37</v>
          </cell>
          <cell r="O216">
            <v>28</v>
          </cell>
          <cell r="P216">
            <v>27</v>
          </cell>
          <cell r="Q216">
            <v>30</v>
          </cell>
        </row>
        <row r="217">
          <cell r="A217">
            <v>323</v>
          </cell>
          <cell r="B217">
            <v>323</v>
          </cell>
          <cell r="C217">
            <v>170</v>
          </cell>
          <cell r="D217">
            <v>10</v>
          </cell>
          <cell r="E217">
            <v>12</v>
          </cell>
          <cell r="F217">
            <v>15</v>
          </cell>
          <cell r="G217">
            <v>26</v>
          </cell>
          <cell r="H217">
            <v>27</v>
          </cell>
          <cell r="I217">
            <v>34</v>
          </cell>
          <cell r="J217">
            <v>25</v>
          </cell>
          <cell r="K217">
            <v>21</v>
          </cell>
        </row>
        <row r="218">
          <cell r="A218">
            <v>324</v>
          </cell>
          <cell r="B218">
            <v>324</v>
          </cell>
          <cell r="C218">
            <v>2049</v>
          </cell>
          <cell r="E218">
            <v>24</v>
          </cell>
          <cell r="F218">
            <v>109</v>
          </cell>
          <cell r="G218">
            <v>176</v>
          </cell>
          <cell r="H218">
            <v>137</v>
          </cell>
          <cell r="I218">
            <v>141</v>
          </cell>
          <cell r="J218">
            <v>169</v>
          </cell>
          <cell r="K218">
            <v>184</v>
          </cell>
          <cell r="L218">
            <v>251</v>
          </cell>
          <cell r="M218">
            <v>256</v>
          </cell>
          <cell r="N218">
            <v>225</v>
          </cell>
          <cell r="O218">
            <v>170</v>
          </cell>
          <cell r="P218">
            <v>146</v>
          </cell>
          <cell r="Q218">
            <v>61</v>
          </cell>
        </row>
        <row r="219">
          <cell r="A219">
            <v>326</v>
          </cell>
          <cell r="B219">
            <v>326</v>
          </cell>
          <cell r="C219">
            <v>94</v>
          </cell>
          <cell r="D219">
            <v>10</v>
          </cell>
          <cell r="F219">
            <v>6</v>
          </cell>
          <cell r="G219">
            <v>20</v>
          </cell>
          <cell r="H219">
            <v>13</v>
          </cell>
          <cell r="I219">
            <v>15</v>
          </cell>
          <cell r="J219">
            <v>16</v>
          </cell>
          <cell r="K219">
            <v>14</v>
          </cell>
        </row>
        <row r="220">
          <cell r="A220">
            <v>327</v>
          </cell>
          <cell r="B220">
            <v>327</v>
          </cell>
          <cell r="C220">
            <v>139</v>
          </cell>
          <cell r="F220">
            <v>6</v>
          </cell>
          <cell r="G220">
            <v>5</v>
          </cell>
          <cell r="H220">
            <v>12</v>
          </cell>
          <cell r="I220">
            <v>9</v>
          </cell>
          <cell r="J220">
            <v>13</v>
          </cell>
          <cell r="K220">
            <v>19</v>
          </cell>
          <cell r="L220">
            <v>11</v>
          </cell>
          <cell r="M220">
            <v>11</v>
          </cell>
          <cell r="N220">
            <v>13</v>
          </cell>
          <cell r="O220">
            <v>13</v>
          </cell>
          <cell r="P220">
            <v>10</v>
          </cell>
          <cell r="Q220">
            <v>17</v>
          </cell>
        </row>
        <row r="221">
          <cell r="A221">
            <v>328</v>
          </cell>
          <cell r="B221">
            <v>328</v>
          </cell>
          <cell r="C221">
            <v>202</v>
          </cell>
          <cell r="D221">
            <v>22</v>
          </cell>
          <cell r="E221">
            <v>19</v>
          </cell>
          <cell r="F221">
            <v>19</v>
          </cell>
          <cell r="G221">
            <v>26</v>
          </cell>
          <cell r="H221">
            <v>29</v>
          </cell>
          <cell r="I221">
            <v>28</v>
          </cell>
          <cell r="J221">
            <v>32</v>
          </cell>
          <cell r="K221">
            <v>27</v>
          </cell>
        </row>
        <row r="222">
          <cell r="A222">
            <v>329</v>
          </cell>
          <cell r="B222">
            <v>329</v>
          </cell>
          <cell r="C222">
            <v>48</v>
          </cell>
          <cell r="D222">
            <v>16</v>
          </cell>
          <cell r="E222">
            <v>14</v>
          </cell>
          <cell r="F222">
            <v>18</v>
          </cell>
        </row>
        <row r="223">
          <cell r="A223">
            <v>334</v>
          </cell>
          <cell r="B223">
            <v>334</v>
          </cell>
          <cell r="C223">
            <v>29</v>
          </cell>
          <cell r="D223">
            <v>4</v>
          </cell>
          <cell r="E223">
            <v>1</v>
          </cell>
          <cell r="F223">
            <v>6</v>
          </cell>
          <cell r="G223">
            <v>7</v>
          </cell>
          <cell r="H223">
            <v>3</v>
          </cell>
          <cell r="I223">
            <v>4</v>
          </cell>
          <cell r="J223">
            <v>2</v>
          </cell>
          <cell r="K223">
            <v>2</v>
          </cell>
        </row>
        <row r="224">
          <cell r="A224">
            <v>335</v>
          </cell>
          <cell r="B224">
            <v>335</v>
          </cell>
          <cell r="C224">
            <v>834</v>
          </cell>
          <cell r="D224">
            <v>20</v>
          </cell>
          <cell r="E224">
            <v>27</v>
          </cell>
          <cell r="F224">
            <v>43</v>
          </cell>
          <cell r="G224">
            <v>74</v>
          </cell>
          <cell r="H224">
            <v>81</v>
          </cell>
          <cell r="I224">
            <v>83</v>
          </cell>
          <cell r="J224">
            <v>73</v>
          </cell>
          <cell r="K224">
            <v>72</v>
          </cell>
          <cell r="L224">
            <v>100</v>
          </cell>
          <cell r="M224">
            <v>114</v>
          </cell>
          <cell r="N224">
            <v>62</v>
          </cell>
          <cell r="O224">
            <v>43</v>
          </cell>
          <cell r="P224">
            <v>25</v>
          </cell>
          <cell r="Q224">
            <v>17</v>
          </cell>
        </row>
        <row r="225">
          <cell r="A225">
            <v>336</v>
          </cell>
          <cell r="B225">
            <v>336</v>
          </cell>
          <cell r="C225">
            <v>57</v>
          </cell>
          <cell r="D225">
            <v>6</v>
          </cell>
          <cell r="E225">
            <v>2</v>
          </cell>
          <cell r="F225">
            <v>4</v>
          </cell>
          <cell r="G225">
            <v>5</v>
          </cell>
          <cell r="H225">
            <v>10</v>
          </cell>
          <cell r="I225">
            <v>13</v>
          </cell>
          <cell r="J225">
            <v>14</v>
          </cell>
          <cell r="K225">
            <v>3</v>
          </cell>
        </row>
        <row r="226">
          <cell r="A226">
            <v>337</v>
          </cell>
          <cell r="B226">
            <v>337</v>
          </cell>
          <cell r="C226">
            <v>1069</v>
          </cell>
          <cell r="F226">
            <v>140</v>
          </cell>
          <cell r="G226">
            <v>137</v>
          </cell>
          <cell r="H226">
            <v>147</v>
          </cell>
          <cell r="I226">
            <v>124</v>
          </cell>
          <cell r="J226">
            <v>113</v>
          </cell>
          <cell r="K226">
            <v>132</v>
          </cell>
          <cell r="L226">
            <v>122</v>
          </cell>
          <cell r="M226">
            <v>92</v>
          </cell>
          <cell r="N226">
            <v>45</v>
          </cell>
          <cell r="O226">
            <v>17</v>
          </cell>
        </row>
        <row r="227">
          <cell r="A227">
            <v>339</v>
          </cell>
          <cell r="B227">
            <v>339</v>
          </cell>
          <cell r="C227">
            <v>250</v>
          </cell>
          <cell r="D227">
            <v>85</v>
          </cell>
          <cell r="E227">
            <v>76</v>
          </cell>
          <cell r="F227">
            <v>89</v>
          </cell>
        </row>
        <row r="228">
          <cell r="A228">
            <v>340</v>
          </cell>
          <cell r="B228">
            <v>340</v>
          </cell>
          <cell r="C228">
            <v>83</v>
          </cell>
          <cell r="D228">
            <v>5</v>
          </cell>
          <cell r="E228">
            <v>5</v>
          </cell>
          <cell r="F228">
            <v>13</v>
          </cell>
          <cell r="G228">
            <v>11</v>
          </cell>
          <cell r="H228">
            <v>10</v>
          </cell>
          <cell r="I228">
            <v>10</v>
          </cell>
          <cell r="J228">
            <v>13</v>
          </cell>
          <cell r="K228">
            <v>16</v>
          </cell>
        </row>
        <row r="229">
          <cell r="A229">
            <v>342</v>
          </cell>
          <cell r="B229">
            <v>342</v>
          </cell>
          <cell r="C229">
            <v>399</v>
          </cell>
          <cell r="F229">
            <v>60</v>
          </cell>
          <cell r="G229">
            <v>69</v>
          </cell>
          <cell r="H229">
            <v>64</v>
          </cell>
          <cell r="I229">
            <v>67</v>
          </cell>
          <cell r="J229">
            <v>74</v>
          </cell>
          <cell r="K229">
            <v>65</v>
          </cell>
        </row>
        <row r="230">
          <cell r="A230">
            <v>343</v>
          </cell>
          <cell r="B230">
            <v>343</v>
          </cell>
          <cell r="C230">
            <v>927</v>
          </cell>
          <cell r="D230">
            <v>32</v>
          </cell>
          <cell r="E230">
            <v>31</v>
          </cell>
          <cell r="F230">
            <v>56</v>
          </cell>
          <cell r="G230">
            <v>53</v>
          </cell>
          <cell r="H230">
            <v>33</v>
          </cell>
          <cell r="I230">
            <v>65</v>
          </cell>
          <cell r="J230">
            <v>68</v>
          </cell>
          <cell r="K230">
            <v>79</v>
          </cell>
          <cell r="L230">
            <v>87</v>
          </cell>
          <cell r="M230">
            <v>120</v>
          </cell>
          <cell r="N230">
            <v>83</v>
          </cell>
          <cell r="O230">
            <v>94</v>
          </cell>
          <cell r="P230">
            <v>58</v>
          </cell>
          <cell r="Q230">
            <v>68</v>
          </cell>
        </row>
        <row r="231">
          <cell r="A231">
            <v>345</v>
          </cell>
          <cell r="B231">
            <v>345</v>
          </cell>
          <cell r="C231">
            <v>112</v>
          </cell>
          <cell r="F231">
            <v>15</v>
          </cell>
          <cell r="G231">
            <v>26</v>
          </cell>
          <cell r="H231">
            <v>13</v>
          </cell>
          <cell r="I231">
            <v>22</v>
          </cell>
          <cell r="J231">
            <v>15</v>
          </cell>
          <cell r="K231">
            <v>21</v>
          </cell>
        </row>
        <row r="232">
          <cell r="A232">
            <v>346</v>
          </cell>
          <cell r="B232">
            <v>346</v>
          </cell>
          <cell r="C232">
            <v>127</v>
          </cell>
          <cell r="H232">
            <v>1</v>
          </cell>
          <cell r="I232">
            <v>8</v>
          </cell>
          <cell r="J232">
            <v>4</v>
          </cell>
          <cell r="K232">
            <v>18</v>
          </cell>
          <cell r="L232">
            <v>7</v>
          </cell>
          <cell r="M232">
            <v>3</v>
          </cell>
          <cell r="N232">
            <v>3</v>
          </cell>
          <cell r="O232">
            <v>13</v>
          </cell>
          <cell r="U232">
            <v>11</v>
          </cell>
          <cell r="V232">
            <v>25</v>
          </cell>
          <cell r="W232">
            <v>34</v>
          </cell>
        </row>
        <row r="233">
          <cell r="A233">
            <v>352</v>
          </cell>
          <cell r="B233">
            <v>352</v>
          </cell>
          <cell r="C233">
            <v>157</v>
          </cell>
          <cell r="F233">
            <v>7</v>
          </cell>
          <cell r="G233">
            <v>9</v>
          </cell>
          <cell r="H233">
            <v>5</v>
          </cell>
          <cell r="I233">
            <v>5</v>
          </cell>
          <cell r="J233">
            <v>7</v>
          </cell>
          <cell r="K233">
            <v>7</v>
          </cell>
          <cell r="L233">
            <v>17</v>
          </cell>
          <cell r="M233">
            <v>19</v>
          </cell>
          <cell r="N233">
            <v>22</v>
          </cell>
          <cell r="O233">
            <v>19</v>
          </cell>
          <cell r="P233">
            <v>21</v>
          </cell>
          <cell r="Q233">
            <v>19</v>
          </cell>
        </row>
        <row r="234">
          <cell r="A234">
            <v>353</v>
          </cell>
          <cell r="B234">
            <v>353</v>
          </cell>
          <cell r="C234">
            <v>833</v>
          </cell>
          <cell r="D234">
            <v>10</v>
          </cell>
          <cell r="E234">
            <v>39</v>
          </cell>
          <cell r="F234">
            <v>49</v>
          </cell>
          <cell r="G234">
            <v>54</v>
          </cell>
          <cell r="H234">
            <v>76</v>
          </cell>
          <cell r="I234">
            <v>91</v>
          </cell>
          <cell r="J234">
            <v>77</v>
          </cell>
          <cell r="K234">
            <v>97</v>
          </cell>
          <cell r="L234">
            <v>85</v>
          </cell>
          <cell r="M234">
            <v>96</v>
          </cell>
          <cell r="N234">
            <v>56</v>
          </cell>
          <cell r="O234">
            <v>39</v>
          </cell>
          <cell r="P234">
            <v>39</v>
          </cell>
          <cell r="Q234">
            <v>25</v>
          </cell>
        </row>
        <row r="235">
          <cell r="A235">
            <v>354</v>
          </cell>
          <cell r="B235">
            <v>354</v>
          </cell>
          <cell r="C235">
            <v>201</v>
          </cell>
          <cell r="D235">
            <v>17</v>
          </cell>
          <cell r="E235">
            <v>26</v>
          </cell>
          <cell r="F235">
            <v>33</v>
          </cell>
          <cell r="G235">
            <v>29</v>
          </cell>
          <cell r="H235">
            <v>34</v>
          </cell>
          <cell r="I235">
            <v>22</v>
          </cell>
          <cell r="J235">
            <v>20</v>
          </cell>
          <cell r="K235">
            <v>20</v>
          </cell>
        </row>
        <row r="236">
          <cell r="A236">
            <v>355</v>
          </cell>
          <cell r="B236">
            <v>355</v>
          </cell>
          <cell r="C236">
            <v>1104</v>
          </cell>
          <cell r="I236">
            <v>108</v>
          </cell>
          <cell r="J236">
            <v>104</v>
          </cell>
          <cell r="K236">
            <v>134</v>
          </cell>
          <cell r="L236">
            <v>174</v>
          </cell>
          <cell r="M236">
            <v>174</v>
          </cell>
          <cell r="N236">
            <v>128</v>
          </cell>
          <cell r="O236">
            <v>111</v>
          </cell>
          <cell r="P236">
            <v>112</v>
          </cell>
          <cell r="Q236">
            <v>59</v>
          </cell>
        </row>
        <row r="237">
          <cell r="A237">
            <v>356</v>
          </cell>
          <cell r="B237">
            <v>356</v>
          </cell>
          <cell r="C237">
            <v>134</v>
          </cell>
          <cell r="D237">
            <v>6</v>
          </cell>
          <cell r="E237">
            <v>12</v>
          </cell>
          <cell r="F237">
            <v>8</v>
          </cell>
          <cell r="G237">
            <v>13</v>
          </cell>
          <cell r="H237">
            <v>8</v>
          </cell>
          <cell r="I237">
            <v>17</v>
          </cell>
          <cell r="J237">
            <v>13</v>
          </cell>
          <cell r="K237">
            <v>6</v>
          </cell>
          <cell r="L237">
            <v>11</v>
          </cell>
          <cell r="M237">
            <v>5</v>
          </cell>
          <cell r="N237">
            <v>11</v>
          </cell>
          <cell r="O237">
            <v>9</v>
          </cell>
          <cell r="P237">
            <v>10</v>
          </cell>
          <cell r="Q237">
            <v>5</v>
          </cell>
        </row>
        <row r="238">
          <cell r="A238">
            <v>359</v>
          </cell>
          <cell r="B238">
            <v>359</v>
          </cell>
          <cell r="C238">
            <v>496</v>
          </cell>
          <cell r="E238">
            <v>26</v>
          </cell>
          <cell r="F238">
            <v>31</v>
          </cell>
          <cell r="G238">
            <v>41</v>
          </cell>
          <cell r="H238">
            <v>45</v>
          </cell>
          <cell r="I238">
            <v>45</v>
          </cell>
          <cell r="J238">
            <v>44</v>
          </cell>
          <cell r="K238">
            <v>44</v>
          </cell>
          <cell r="L238">
            <v>44</v>
          </cell>
          <cell r="M238">
            <v>42</v>
          </cell>
          <cell r="N238">
            <v>38</v>
          </cell>
          <cell r="O238">
            <v>34</v>
          </cell>
          <cell r="P238">
            <v>29</v>
          </cell>
          <cell r="Q238">
            <v>33</v>
          </cell>
        </row>
        <row r="239">
          <cell r="A239">
            <v>362</v>
          </cell>
          <cell r="B239">
            <v>362</v>
          </cell>
          <cell r="C239">
            <v>80</v>
          </cell>
          <cell r="F239">
            <v>8</v>
          </cell>
          <cell r="G239">
            <v>4</v>
          </cell>
          <cell r="H239">
            <v>4</v>
          </cell>
          <cell r="I239">
            <v>3</v>
          </cell>
          <cell r="J239">
            <v>5</v>
          </cell>
          <cell r="K239">
            <v>6</v>
          </cell>
          <cell r="L239">
            <v>9</v>
          </cell>
          <cell r="M239">
            <v>13</v>
          </cell>
          <cell r="N239">
            <v>8</v>
          </cell>
          <cell r="O239">
            <v>7</v>
          </cell>
          <cell r="P239">
            <v>12</v>
          </cell>
          <cell r="Q239">
            <v>1</v>
          </cell>
        </row>
        <row r="240">
          <cell r="A240">
            <v>363</v>
          </cell>
          <cell r="B240">
            <v>363</v>
          </cell>
          <cell r="C240">
            <v>581</v>
          </cell>
          <cell r="D240">
            <v>13</v>
          </cell>
          <cell r="F240">
            <v>11</v>
          </cell>
          <cell r="G240">
            <v>22</v>
          </cell>
          <cell r="H240">
            <v>14</v>
          </cell>
          <cell r="I240">
            <v>24</v>
          </cell>
          <cell r="J240">
            <v>29</v>
          </cell>
          <cell r="K240">
            <v>55</v>
          </cell>
          <cell r="L240">
            <v>94</v>
          </cell>
          <cell r="M240">
            <v>69</v>
          </cell>
          <cell r="N240">
            <v>74</v>
          </cell>
          <cell r="O240">
            <v>66</v>
          </cell>
          <cell r="P240">
            <v>48</v>
          </cell>
          <cell r="Q240">
            <v>62</v>
          </cell>
        </row>
        <row r="241">
          <cell r="A241">
            <v>364</v>
          </cell>
          <cell r="B241">
            <v>364</v>
          </cell>
          <cell r="C241">
            <v>834</v>
          </cell>
          <cell r="D241">
            <v>43</v>
          </cell>
          <cell r="E241">
            <v>76</v>
          </cell>
          <cell r="F241">
            <v>68</v>
          </cell>
          <cell r="G241">
            <v>67</v>
          </cell>
          <cell r="H241">
            <v>50</v>
          </cell>
          <cell r="I241">
            <v>65</v>
          </cell>
          <cell r="J241">
            <v>68</v>
          </cell>
          <cell r="K241">
            <v>60</v>
          </cell>
          <cell r="L241">
            <v>77</v>
          </cell>
          <cell r="M241">
            <v>69</v>
          </cell>
          <cell r="N241">
            <v>51</v>
          </cell>
          <cell r="O241">
            <v>55</v>
          </cell>
          <cell r="P241">
            <v>44</v>
          </cell>
          <cell r="Q241">
            <v>41</v>
          </cell>
        </row>
        <row r="242">
          <cell r="A242">
            <v>365</v>
          </cell>
          <cell r="B242">
            <v>365</v>
          </cell>
          <cell r="C242">
            <v>214</v>
          </cell>
          <cell r="D242">
            <v>6</v>
          </cell>
          <cell r="E242">
            <v>21</v>
          </cell>
          <cell r="F242">
            <v>22</v>
          </cell>
          <cell r="G242">
            <v>30</v>
          </cell>
          <cell r="H242">
            <v>40</v>
          </cell>
          <cell r="I242">
            <v>29</v>
          </cell>
          <cell r="J242">
            <v>49</v>
          </cell>
          <cell r="K242">
            <v>17</v>
          </cell>
        </row>
        <row r="243">
          <cell r="A243">
            <v>366</v>
          </cell>
          <cell r="B243">
            <v>366</v>
          </cell>
          <cell r="C243">
            <v>45</v>
          </cell>
          <cell r="E243">
            <v>8</v>
          </cell>
          <cell r="G243">
            <v>13</v>
          </cell>
          <cell r="H243">
            <v>5</v>
          </cell>
          <cell r="J243">
            <v>5</v>
          </cell>
          <cell r="K243">
            <v>14</v>
          </cell>
        </row>
        <row r="244">
          <cell r="A244">
            <v>368</v>
          </cell>
          <cell r="B244">
            <v>104</v>
          </cell>
          <cell r="C244">
            <v>398</v>
          </cell>
          <cell r="F244">
            <v>56</v>
          </cell>
          <cell r="G244">
            <v>62</v>
          </cell>
          <cell r="H244">
            <v>64</v>
          </cell>
          <cell r="I244">
            <v>73</v>
          </cell>
          <cell r="J244">
            <v>64</v>
          </cell>
          <cell r="K244">
            <v>79</v>
          </cell>
        </row>
        <row r="245">
          <cell r="A245">
            <v>370</v>
          </cell>
          <cell r="B245">
            <v>370</v>
          </cell>
          <cell r="C245">
            <v>77</v>
          </cell>
          <cell r="D245">
            <v>13</v>
          </cell>
          <cell r="E245">
            <v>11</v>
          </cell>
          <cell r="F245">
            <v>6</v>
          </cell>
          <cell r="G245">
            <v>13</v>
          </cell>
          <cell r="H245">
            <v>9</v>
          </cell>
          <cell r="I245">
            <v>8</v>
          </cell>
          <cell r="J245">
            <v>13</v>
          </cell>
          <cell r="K245">
            <v>4</v>
          </cell>
        </row>
        <row r="246">
          <cell r="A246">
            <v>374</v>
          </cell>
          <cell r="B246">
            <v>374</v>
          </cell>
          <cell r="C246">
            <v>303</v>
          </cell>
          <cell r="F246">
            <v>24</v>
          </cell>
          <cell r="G246">
            <v>52</v>
          </cell>
          <cell r="H246">
            <v>42</v>
          </cell>
          <cell r="I246">
            <v>47</v>
          </cell>
          <cell r="J246">
            <v>57</v>
          </cell>
          <cell r="K246">
            <v>29</v>
          </cell>
          <cell r="L246">
            <v>31</v>
          </cell>
          <cell r="M246">
            <v>21</v>
          </cell>
        </row>
        <row r="247">
          <cell r="A247">
            <v>378</v>
          </cell>
          <cell r="B247">
            <v>378</v>
          </cell>
          <cell r="C247">
            <v>125</v>
          </cell>
          <cell r="F247">
            <v>17</v>
          </cell>
          <cell r="G247">
            <v>26</v>
          </cell>
          <cell r="H247">
            <v>21</v>
          </cell>
          <cell r="I247">
            <v>23</v>
          </cell>
          <cell r="J247">
            <v>27</v>
          </cell>
          <cell r="K247">
            <v>11</v>
          </cell>
        </row>
        <row r="248">
          <cell r="A248">
            <v>381</v>
          </cell>
          <cell r="B248">
            <v>381</v>
          </cell>
          <cell r="C248">
            <v>194</v>
          </cell>
          <cell r="D248">
            <v>8</v>
          </cell>
          <cell r="E248">
            <v>1</v>
          </cell>
          <cell r="F248">
            <v>9</v>
          </cell>
          <cell r="G248">
            <v>15</v>
          </cell>
          <cell r="H248">
            <v>12</v>
          </cell>
          <cell r="I248">
            <v>17</v>
          </cell>
          <cell r="J248">
            <v>16</v>
          </cell>
          <cell r="K248">
            <v>15</v>
          </cell>
          <cell r="L248">
            <v>20</v>
          </cell>
          <cell r="M248">
            <v>15</v>
          </cell>
          <cell r="N248">
            <v>17</v>
          </cell>
          <cell r="O248">
            <v>15</v>
          </cell>
          <cell r="P248">
            <v>22</v>
          </cell>
          <cell r="Q248">
            <v>12</v>
          </cell>
        </row>
        <row r="249">
          <cell r="A249">
            <v>386</v>
          </cell>
          <cell r="B249">
            <v>386</v>
          </cell>
          <cell r="C249">
            <v>332</v>
          </cell>
          <cell r="D249">
            <v>9</v>
          </cell>
          <cell r="E249">
            <v>21</v>
          </cell>
          <cell r="F249">
            <v>26</v>
          </cell>
          <cell r="G249">
            <v>32</v>
          </cell>
          <cell r="H249">
            <v>50</v>
          </cell>
          <cell r="I249">
            <v>28</v>
          </cell>
          <cell r="J249">
            <v>36</v>
          </cell>
          <cell r="K249">
            <v>36</v>
          </cell>
          <cell r="L249">
            <v>28</v>
          </cell>
          <cell r="M249">
            <v>29</v>
          </cell>
          <cell r="N249">
            <v>23</v>
          </cell>
          <cell r="O249">
            <v>14</v>
          </cell>
        </row>
        <row r="250">
          <cell r="A250">
            <v>387</v>
          </cell>
          <cell r="B250">
            <v>387</v>
          </cell>
          <cell r="C250">
            <v>305</v>
          </cell>
          <cell r="G250">
            <v>100</v>
          </cell>
          <cell r="H250">
            <v>49</v>
          </cell>
          <cell r="I250">
            <v>51</v>
          </cell>
          <cell r="J250">
            <v>77</v>
          </cell>
          <cell r="K250">
            <v>28</v>
          </cell>
        </row>
        <row r="251">
          <cell r="A251">
            <v>389</v>
          </cell>
          <cell r="B251">
            <v>389</v>
          </cell>
          <cell r="C251">
            <v>208</v>
          </cell>
          <cell r="D251">
            <v>27</v>
          </cell>
          <cell r="E251">
            <v>31</v>
          </cell>
          <cell r="F251">
            <v>29</v>
          </cell>
          <cell r="G251">
            <v>33</v>
          </cell>
          <cell r="H251">
            <v>25</v>
          </cell>
          <cell r="I251">
            <v>20</v>
          </cell>
          <cell r="J251">
            <v>21</v>
          </cell>
          <cell r="K251">
            <v>22</v>
          </cell>
        </row>
        <row r="252">
          <cell r="A252">
            <v>393</v>
          </cell>
          <cell r="B252">
            <v>393</v>
          </cell>
          <cell r="C252">
            <v>36</v>
          </cell>
          <cell r="D252">
            <v>13</v>
          </cell>
          <cell r="E252">
            <v>11</v>
          </cell>
          <cell r="F252">
            <v>12</v>
          </cell>
        </row>
        <row r="253">
          <cell r="A253">
            <v>394</v>
          </cell>
          <cell r="B253">
            <v>394</v>
          </cell>
          <cell r="C253">
            <v>241</v>
          </cell>
          <cell r="D253">
            <v>7</v>
          </cell>
          <cell r="E253">
            <v>19</v>
          </cell>
          <cell r="F253">
            <v>21</v>
          </cell>
          <cell r="G253">
            <v>34</v>
          </cell>
          <cell r="H253">
            <v>47</v>
          </cell>
          <cell r="I253">
            <v>41</v>
          </cell>
          <cell r="J253">
            <v>35</v>
          </cell>
          <cell r="K253">
            <v>37</v>
          </cell>
        </row>
        <row r="254">
          <cell r="A254">
            <v>395</v>
          </cell>
          <cell r="B254">
            <v>395</v>
          </cell>
          <cell r="C254">
            <v>47</v>
          </cell>
          <cell r="D254">
            <v>22</v>
          </cell>
          <cell r="E254">
            <v>12</v>
          </cell>
          <cell r="F254">
            <v>13</v>
          </cell>
        </row>
        <row r="255">
          <cell r="A255">
            <v>399</v>
          </cell>
          <cell r="B255">
            <v>42</v>
          </cell>
          <cell r="C255">
            <v>346</v>
          </cell>
          <cell r="F255">
            <v>54</v>
          </cell>
          <cell r="G255">
            <v>65</v>
          </cell>
          <cell r="H255">
            <v>43</v>
          </cell>
          <cell r="I255">
            <v>41</v>
          </cell>
          <cell r="J255">
            <v>22</v>
          </cell>
          <cell r="K255">
            <v>25</v>
          </cell>
          <cell r="L255">
            <v>27</v>
          </cell>
          <cell r="M255">
            <v>25</v>
          </cell>
          <cell r="N255">
            <v>25</v>
          </cell>
          <cell r="O255">
            <v>19</v>
          </cell>
        </row>
        <row r="256">
          <cell r="A256">
            <v>400</v>
          </cell>
          <cell r="B256">
            <v>400</v>
          </cell>
          <cell r="C256">
            <v>130</v>
          </cell>
          <cell r="E256">
            <v>7</v>
          </cell>
          <cell r="F256">
            <v>1</v>
          </cell>
          <cell r="G256">
            <v>11</v>
          </cell>
          <cell r="H256">
            <v>13</v>
          </cell>
          <cell r="I256">
            <v>20</v>
          </cell>
          <cell r="J256">
            <v>19</v>
          </cell>
          <cell r="K256">
            <v>17</v>
          </cell>
          <cell r="M256">
            <v>11</v>
          </cell>
          <cell r="N256">
            <v>15</v>
          </cell>
          <cell r="O256">
            <v>16</v>
          </cell>
        </row>
        <row r="257">
          <cell r="A257">
            <v>402</v>
          </cell>
          <cell r="B257">
            <v>402</v>
          </cell>
          <cell r="C257">
            <v>618</v>
          </cell>
          <cell r="D257">
            <v>20</v>
          </cell>
          <cell r="E257">
            <v>26</v>
          </cell>
          <cell r="F257">
            <v>29</v>
          </cell>
          <cell r="G257">
            <v>50</v>
          </cell>
          <cell r="H257">
            <v>46</v>
          </cell>
          <cell r="I257">
            <v>62</v>
          </cell>
          <cell r="J257">
            <v>57</v>
          </cell>
          <cell r="K257">
            <v>62</v>
          </cell>
          <cell r="L257">
            <v>52</v>
          </cell>
          <cell r="M257">
            <v>67</v>
          </cell>
          <cell r="N257">
            <v>56</v>
          </cell>
          <cell r="O257">
            <v>24</v>
          </cell>
          <cell r="P257">
            <v>28</v>
          </cell>
          <cell r="Q257">
            <v>39</v>
          </cell>
        </row>
        <row r="258">
          <cell r="A258">
            <v>403</v>
          </cell>
          <cell r="B258">
            <v>403</v>
          </cell>
          <cell r="C258">
            <v>424</v>
          </cell>
          <cell r="F258">
            <v>14</v>
          </cell>
          <cell r="G258">
            <v>18</v>
          </cell>
          <cell r="H258">
            <v>25</v>
          </cell>
          <cell r="I258">
            <v>21</v>
          </cell>
          <cell r="J258">
            <v>24</v>
          </cell>
          <cell r="K258">
            <v>16</v>
          </cell>
          <cell r="L258">
            <v>15</v>
          </cell>
          <cell r="M258">
            <v>12</v>
          </cell>
          <cell r="N258">
            <v>27</v>
          </cell>
          <cell r="O258">
            <v>16</v>
          </cell>
          <cell r="P258">
            <v>14</v>
          </cell>
          <cell r="Q258">
            <v>25</v>
          </cell>
          <cell r="U258">
            <v>36</v>
          </cell>
          <cell r="V258">
            <v>79</v>
          </cell>
          <cell r="W258">
            <v>82</v>
          </cell>
        </row>
        <row r="259">
          <cell r="A259">
            <v>406</v>
          </cell>
          <cell r="B259">
            <v>406</v>
          </cell>
          <cell r="C259">
            <v>70</v>
          </cell>
          <cell r="E259">
            <v>3</v>
          </cell>
          <cell r="F259">
            <v>8</v>
          </cell>
          <cell r="G259">
            <v>7</v>
          </cell>
          <cell r="H259">
            <v>9</v>
          </cell>
          <cell r="I259">
            <v>19</v>
          </cell>
          <cell r="J259">
            <v>14</v>
          </cell>
          <cell r="K259">
            <v>10</v>
          </cell>
        </row>
        <row r="260">
          <cell r="A260">
            <v>408</v>
          </cell>
          <cell r="B260">
            <v>408</v>
          </cell>
          <cell r="C260">
            <v>35</v>
          </cell>
          <cell r="D260">
            <v>3</v>
          </cell>
          <cell r="E260">
            <v>7</v>
          </cell>
          <cell r="H260">
            <v>7</v>
          </cell>
          <cell r="I260">
            <v>6</v>
          </cell>
          <cell r="J260">
            <v>2</v>
          </cell>
          <cell r="K260">
            <v>10</v>
          </cell>
        </row>
        <row r="261">
          <cell r="A261">
            <v>409</v>
          </cell>
          <cell r="B261">
            <v>409</v>
          </cell>
          <cell r="C261">
            <v>369</v>
          </cell>
          <cell r="D261">
            <v>25</v>
          </cell>
          <cell r="E261">
            <v>24</v>
          </cell>
          <cell r="F261">
            <v>19</v>
          </cell>
          <cell r="G261">
            <v>27</v>
          </cell>
          <cell r="H261">
            <v>24</v>
          </cell>
          <cell r="I261">
            <v>25</v>
          </cell>
          <cell r="J261">
            <v>32</v>
          </cell>
          <cell r="K261">
            <v>27</v>
          </cell>
          <cell r="L261">
            <v>40</v>
          </cell>
          <cell r="M261">
            <v>19</v>
          </cell>
          <cell r="N261">
            <v>26</v>
          </cell>
          <cell r="O261">
            <v>30</v>
          </cell>
          <cell r="P261">
            <v>25</v>
          </cell>
          <cell r="Q261">
            <v>26</v>
          </cell>
        </row>
        <row r="262">
          <cell r="A262">
            <v>412</v>
          </cell>
          <cell r="B262">
            <v>412</v>
          </cell>
          <cell r="C262">
            <v>222</v>
          </cell>
          <cell r="G262">
            <v>7</v>
          </cell>
          <cell r="H262">
            <v>25</v>
          </cell>
          <cell r="I262">
            <v>17</v>
          </cell>
          <cell r="J262">
            <v>22</v>
          </cell>
          <cell r="K262">
            <v>14</v>
          </cell>
          <cell r="L262">
            <v>21</v>
          </cell>
          <cell r="M262">
            <v>29</v>
          </cell>
          <cell r="N262">
            <v>28</v>
          </cell>
          <cell r="O262">
            <v>30</v>
          </cell>
          <cell r="P262">
            <v>13</v>
          </cell>
          <cell r="Q262">
            <v>16</v>
          </cell>
        </row>
        <row r="263">
          <cell r="A263">
            <v>417</v>
          </cell>
          <cell r="B263">
            <v>417</v>
          </cell>
          <cell r="C263">
            <v>619</v>
          </cell>
          <cell r="D263">
            <v>6</v>
          </cell>
          <cell r="E263">
            <v>9</v>
          </cell>
          <cell r="F263">
            <v>65</v>
          </cell>
          <cell r="G263">
            <v>97</v>
          </cell>
          <cell r="H263">
            <v>104</v>
          </cell>
          <cell r="I263">
            <v>98</v>
          </cell>
          <cell r="J263">
            <v>110</v>
          </cell>
          <cell r="K263">
            <v>74</v>
          </cell>
          <cell r="L263">
            <v>39</v>
          </cell>
          <cell r="M263">
            <v>17</v>
          </cell>
        </row>
        <row r="264">
          <cell r="A264">
            <v>418</v>
          </cell>
          <cell r="B264">
            <v>418</v>
          </cell>
          <cell r="C264">
            <v>342</v>
          </cell>
          <cell r="D264">
            <v>9</v>
          </cell>
          <cell r="E264">
            <v>33</v>
          </cell>
          <cell r="F264">
            <v>18</v>
          </cell>
          <cell r="G264">
            <v>51</v>
          </cell>
          <cell r="H264">
            <v>45</v>
          </cell>
          <cell r="I264">
            <v>50</v>
          </cell>
          <cell r="J264">
            <v>14</v>
          </cell>
          <cell r="K264">
            <v>24</v>
          </cell>
          <cell r="L264">
            <v>19</v>
          </cell>
          <cell r="M264">
            <v>23</v>
          </cell>
          <cell r="N264">
            <v>19</v>
          </cell>
          <cell r="O264">
            <v>14</v>
          </cell>
          <cell r="P264">
            <v>11</v>
          </cell>
          <cell r="Q264">
            <v>12</v>
          </cell>
        </row>
        <row r="265">
          <cell r="A265">
            <v>419</v>
          </cell>
          <cell r="B265">
            <v>419</v>
          </cell>
          <cell r="C265">
            <v>30</v>
          </cell>
          <cell r="D265">
            <v>3</v>
          </cell>
          <cell r="E265">
            <v>2</v>
          </cell>
          <cell r="F265">
            <v>2</v>
          </cell>
          <cell r="G265">
            <v>3</v>
          </cell>
          <cell r="H265">
            <v>1</v>
          </cell>
          <cell r="I265">
            <v>7</v>
          </cell>
          <cell r="J265">
            <v>6</v>
          </cell>
          <cell r="K265">
            <v>6</v>
          </cell>
        </row>
        <row r="266">
          <cell r="A266">
            <v>420</v>
          </cell>
          <cell r="B266">
            <v>420</v>
          </cell>
          <cell r="C266">
            <v>467</v>
          </cell>
          <cell r="E266">
            <v>26</v>
          </cell>
          <cell r="F266">
            <v>33</v>
          </cell>
          <cell r="G266">
            <v>36</v>
          </cell>
          <cell r="H266">
            <v>35</v>
          </cell>
          <cell r="I266">
            <v>39</v>
          </cell>
          <cell r="J266">
            <v>40</v>
          </cell>
          <cell r="K266">
            <v>60</v>
          </cell>
          <cell r="L266">
            <v>45</v>
          </cell>
          <cell r="M266">
            <v>42</v>
          </cell>
          <cell r="N266">
            <v>39</v>
          </cell>
          <cell r="O266">
            <v>39</v>
          </cell>
          <cell r="P266">
            <v>33</v>
          </cell>
        </row>
        <row r="267">
          <cell r="A267">
            <v>422</v>
          </cell>
          <cell r="B267">
            <v>422</v>
          </cell>
          <cell r="C267">
            <v>40</v>
          </cell>
          <cell r="F267">
            <v>40</v>
          </cell>
        </row>
        <row r="268">
          <cell r="A268">
            <v>426</v>
          </cell>
          <cell r="B268">
            <v>426</v>
          </cell>
          <cell r="C268">
            <v>565</v>
          </cell>
          <cell r="F268">
            <v>70</v>
          </cell>
          <cell r="G268">
            <v>64</v>
          </cell>
          <cell r="H268">
            <v>52</v>
          </cell>
          <cell r="I268">
            <v>41</v>
          </cell>
          <cell r="J268">
            <v>40</v>
          </cell>
          <cell r="K268">
            <v>37</v>
          </cell>
          <cell r="L268">
            <v>59</v>
          </cell>
          <cell r="M268">
            <v>49</v>
          </cell>
          <cell r="N268">
            <v>40</v>
          </cell>
          <cell r="O268">
            <v>40</v>
          </cell>
          <cell r="P268">
            <v>40</v>
          </cell>
          <cell r="Q268">
            <v>33</v>
          </cell>
        </row>
        <row r="269">
          <cell r="A269">
            <v>428</v>
          </cell>
          <cell r="B269">
            <v>428</v>
          </cell>
          <cell r="C269">
            <v>76</v>
          </cell>
          <cell r="D269">
            <v>23</v>
          </cell>
          <cell r="E269">
            <v>30</v>
          </cell>
          <cell r="F269">
            <v>23</v>
          </cell>
        </row>
        <row r="270">
          <cell r="A270">
            <v>433</v>
          </cell>
          <cell r="B270">
            <v>433</v>
          </cell>
          <cell r="C270">
            <v>94</v>
          </cell>
          <cell r="E270">
            <v>17</v>
          </cell>
          <cell r="F270">
            <v>25</v>
          </cell>
          <cell r="G270">
            <v>18</v>
          </cell>
          <cell r="H270">
            <v>12</v>
          </cell>
          <cell r="I270">
            <v>5</v>
          </cell>
          <cell r="J270">
            <v>9</v>
          </cell>
          <cell r="K270">
            <v>8</v>
          </cell>
        </row>
        <row r="271">
          <cell r="A271">
            <v>434</v>
          </cell>
          <cell r="B271">
            <v>434</v>
          </cell>
          <cell r="C271">
            <v>36</v>
          </cell>
          <cell r="E271">
            <v>24</v>
          </cell>
          <cell r="F271">
            <v>12</v>
          </cell>
        </row>
        <row r="272">
          <cell r="A272">
            <v>435</v>
          </cell>
          <cell r="B272">
            <v>435</v>
          </cell>
          <cell r="C272">
            <v>321</v>
          </cell>
          <cell r="E272">
            <v>16</v>
          </cell>
          <cell r="F272">
            <v>23</v>
          </cell>
          <cell r="G272">
            <v>27</v>
          </cell>
          <cell r="H272">
            <v>37</v>
          </cell>
          <cell r="I272">
            <v>26</v>
          </cell>
          <cell r="J272">
            <v>25</v>
          </cell>
          <cell r="K272">
            <v>16</v>
          </cell>
          <cell r="L272">
            <v>23</v>
          </cell>
          <cell r="M272">
            <v>33</v>
          </cell>
          <cell r="N272">
            <v>34</v>
          </cell>
          <cell r="O272">
            <v>19</v>
          </cell>
          <cell r="P272">
            <v>23</v>
          </cell>
          <cell r="Q272">
            <v>19</v>
          </cell>
        </row>
        <row r="273">
          <cell r="A273">
            <v>436</v>
          </cell>
          <cell r="B273">
            <v>436</v>
          </cell>
          <cell r="C273">
            <v>402</v>
          </cell>
          <cell r="D273">
            <v>21</v>
          </cell>
          <cell r="E273">
            <v>26</v>
          </cell>
          <cell r="F273">
            <v>36</v>
          </cell>
          <cell r="G273">
            <v>36</v>
          </cell>
          <cell r="H273">
            <v>25</v>
          </cell>
          <cell r="I273">
            <v>38</v>
          </cell>
          <cell r="J273">
            <v>40</v>
          </cell>
          <cell r="K273">
            <v>31</v>
          </cell>
          <cell r="L273">
            <v>36</v>
          </cell>
          <cell r="M273">
            <v>32</v>
          </cell>
          <cell r="N273">
            <v>33</v>
          </cell>
          <cell r="O273">
            <v>17</v>
          </cell>
          <cell r="P273">
            <v>19</v>
          </cell>
          <cell r="Q273">
            <v>12</v>
          </cell>
        </row>
        <row r="274">
          <cell r="A274">
            <v>437</v>
          </cell>
          <cell r="B274">
            <v>437</v>
          </cell>
          <cell r="C274">
            <v>1472</v>
          </cell>
          <cell r="F274">
            <v>83</v>
          </cell>
          <cell r="G274">
            <v>146</v>
          </cell>
          <cell r="H274">
            <v>121</v>
          </cell>
          <cell r="I274">
            <v>79</v>
          </cell>
          <cell r="J274">
            <v>164</v>
          </cell>
          <cell r="K274">
            <v>60</v>
          </cell>
          <cell r="L274">
            <v>164</v>
          </cell>
          <cell r="M274">
            <v>155</v>
          </cell>
          <cell r="N274">
            <v>171</v>
          </cell>
          <cell r="O274">
            <v>121</v>
          </cell>
          <cell r="P274">
            <v>110</v>
          </cell>
          <cell r="Q274">
            <v>98</v>
          </cell>
        </row>
        <row r="275">
          <cell r="A275">
            <v>439</v>
          </cell>
          <cell r="B275">
            <v>439</v>
          </cell>
          <cell r="C275">
            <v>40</v>
          </cell>
          <cell r="D275">
            <v>6</v>
          </cell>
          <cell r="E275">
            <v>8</v>
          </cell>
          <cell r="F275">
            <v>10</v>
          </cell>
          <cell r="G275">
            <v>6</v>
          </cell>
          <cell r="H275">
            <v>3</v>
          </cell>
          <cell r="I275">
            <v>2</v>
          </cell>
          <cell r="J275">
            <v>1</v>
          </cell>
          <cell r="K275">
            <v>4</v>
          </cell>
        </row>
        <row r="276">
          <cell r="A276">
            <v>440</v>
          </cell>
          <cell r="B276">
            <v>440</v>
          </cell>
          <cell r="C276">
            <v>170</v>
          </cell>
          <cell r="D276">
            <v>24</v>
          </cell>
          <cell r="E276">
            <v>18</v>
          </cell>
          <cell r="F276">
            <v>27</v>
          </cell>
          <cell r="G276">
            <v>19</v>
          </cell>
          <cell r="H276">
            <v>21</v>
          </cell>
          <cell r="I276">
            <v>19</v>
          </cell>
          <cell r="J276">
            <v>26</v>
          </cell>
          <cell r="K276">
            <v>16</v>
          </cell>
        </row>
        <row r="277">
          <cell r="A277">
            <v>441</v>
          </cell>
          <cell r="B277">
            <v>441</v>
          </cell>
          <cell r="C277">
            <v>65</v>
          </cell>
          <cell r="F277">
            <v>14</v>
          </cell>
          <cell r="G277">
            <v>10</v>
          </cell>
          <cell r="H277">
            <v>11</v>
          </cell>
          <cell r="I277">
            <v>9</v>
          </cell>
          <cell r="J277">
            <v>13</v>
          </cell>
          <cell r="K277">
            <v>8</v>
          </cell>
        </row>
        <row r="278">
          <cell r="A278">
            <v>450</v>
          </cell>
          <cell r="B278">
            <v>450</v>
          </cell>
          <cell r="C278">
            <v>78</v>
          </cell>
          <cell r="E278">
            <v>8</v>
          </cell>
          <cell r="F278">
            <v>13</v>
          </cell>
          <cell r="G278">
            <v>14</v>
          </cell>
          <cell r="H278">
            <v>8</v>
          </cell>
          <cell r="I278">
            <v>13</v>
          </cell>
          <cell r="J278">
            <v>10</v>
          </cell>
          <cell r="K278">
            <v>5</v>
          </cell>
          <cell r="L278">
            <v>7</v>
          </cell>
        </row>
        <row r="279">
          <cell r="A279">
            <v>465</v>
          </cell>
          <cell r="B279">
            <v>465</v>
          </cell>
          <cell r="C279">
            <v>172</v>
          </cell>
          <cell r="D279">
            <v>25</v>
          </cell>
          <cell r="E279">
            <v>28</v>
          </cell>
          <cell r="F279">
            <v>23</v>
          </cell>
          <cell r="G279">
            <v>21</v>
          </cell>
          <cell r="H279">
            <v>19</v>
          </cell>
          <cell r="I279">
            <v>20</v>
          </cell>
          <cell r="J279">
            <v>19</v>
          </cell>
          <cell r="K279">
            <v>17</v>
          </cell>
        </row>
        <row r="280">
          <cell r="A280">
            <v>466</v>
          </cell>
          <cell r="B280">
            <v>466</v>
          </cell>
          <cell r="C280">
            <v>159</v>
          </cell>
          <cell r="D280">
            <v>7</v>
          </cell>
          <cell r="E280">
            <v>22</v>
          </cell>
          <cell r="F280">
            <v>20</v>
          </cell>
          <cell r="G280">
            <v>29</v>
          </cell>
          <cell r="H280">
            <v>29</v>
          </cell>
          <cell r="I280">
            <v>26</v>
          </cell>
          <cell r="J280">
            <v>10</v>
          </cell>
          <cell r="K280">
            <v>16</v>
          </cell>
        </row>
        <row r="281">
          <cell r="A281">
            <v>469</v>
          </cell>
          <cell r="B281">
            <v>469</v>
          </cell>
          <cell r="C281">
            <v>112</v>
          </cell>
          <cell r="E281">
            <v>11</v>
          </cell>
          <cell r="F281">
            <v>13</v>
          </cell>
          <cell r="G281">
            <v>22</v>
          </cell>
          <cell r="H281">
            <v>15</v>
          </cell>
          <cell r="I281">
            <v>22</v>
          </cell>
          <cell r="J281">
            <v>16</v>
          </cell>
          <cell r="K281">
            <v>13</v>
          </cell>
        </row>
        <row r="282">
          <cell r="A282">
            <v>472</v>
          </cell>
          <cell r="B282">
            <v>472</v>
          </cell>
          <cell r="C282">
            <v>629</v>
          </cell>
          <cell r="E282">
            <v>48</v>
          </cell>
          <cell r="F282">
            <v>104</v>
          </cell>
          <cell r="G282">
            <v>95</v>
          </cell>
          <cell r="H282">
            <v>104</v>
          </cell>
          <cell r="I282">
            <v>105</v>
          </cell>
          <cell r="J282">
            <v>86</v>
          </cell>
          <cell r="K282">
            <v>87</v>
          </cell>
        </row>
        <row r="283">
          <cell r="A283">
            <v>474</v>
          </cell>
          <cell r="B283">
            <v>474</v>
          </cell>
          <cell r="C283">
            <v>73</v>
          </cell>
          <cell r="F283">
            <v>2</v>
          </cell>
          <cell r="G283">
            <v>12</v>
          </cell>
          <cell r="H283">
            <v>11</v>
          </cell>
          <cell r="I283">
            <v>17</v>
          </cell>
          <cell r="J283">
            <v>7</v>
          </cell>
          <cell r="K283">
            <v>7</v>
          </cell>
          <cell r="L283">
            <v>6</v>
          </cell>
          <cell r="M283">
            <v>7</v>
          </cell>
          <cell r="N283">
            <v>4</v>
          </cell>
        </row>
        <row r="284">
          <cell r="A284">
            <v>475</v>
          </cell>
          <cell r="B284">
            <v>475</v>
          </cell>
          <cell r="C284">
            <v>80</v>
          </cell>
          <cell r="I284">
            <v>5</v>
          </cell>
          <cell r="J284">
            <v>2</v>
          </cell>
          <cell r="K284">
            <v>5</v>
          </cell>
          <cell r="L284">
            <v>15</v>
          </cell>
          <cell r="M284">
            <v>13</v>
          </cell>
          <cell r="N284">
            <v>10</v>
          </cell>
          <cell r="O284">
            <v>9</v>
          </cell>
          <cell r="P284">
            <v>7</v>
          </cell>
          <cell r="Q284">
            <v>14</v>
          </cell>
        </row>
        <row r="285">
          <cell r="A285">
            <v>476</v>
          </cell>
          <cell r="B285">
            <v>476</v>
          </cell>
          <cell r="C285">
            <v>38</v>
          </cell>
          <cell r="D285">
            <v>14</v>
          </cell>
          <cell r="E285">
            <v>15</v>
          </cell>
          <cell r="F285">
            <v>9</v>
          </cell>
        </row>
        <row r="286">
          <cell r="A286">
            <v>477</v>
          </cell>
          <cell r="B286">
            <v>477</v>
          </cell>
          <cell r="C286">
            <v>188</v>
          </cell>
          <cell r="D286">
            <v>25</v>
          </cell>
          <cell r="E286">
            <v>29</v>
          </cell>
          <cell r="F286">
            <v>29</v>
          </cell>
          <cell r="G286">
            <v>21</v>
          </cell>
          <cell r="H286">
            <v>23</v>
          </cell>
          <cell r="I286">
            <v>33</v>
          </cell>
          <cell r="J286">
            <v>18</v>
          </cell>
          <cell r="K286">
            <v>10</v>
          </cell>
        </row>
        <row r="287">
          <cell r="A287">
            <v>478</v>
          </cell>
          <cell r="B287">
            <v>478</v>
          </cell>
          <cell r="C287">
            <v>108</v>
          </cell>
          <cell r="D287">
            <v>16</v>
          </cell>
          <cell r="E287">
            <v>15</v>
          </cell>
          <cell r="F287">
            <v>20</v>
          </cell>
          <cell r="G287">
            <v>15</v>
          </cell>
          <cell r="H287">
            <v>11</v>
          </cell>
          <cell r="I287">
            <v>13</v>
          </cell>
          <cell r="J287">
            <v>7</v>
          </cell>
          <cell r="K287">
            <v>11</v>
          </cell>
        </row>
        <row r="288">
          <cell r="A288">
            <v>481</v>
          </cell>
          <cell r="B288">
            <v>481</v>
          </cell>
          <cell r="C288">
            <v>76</v>
          </cell>
          <cell r="D288">
            <v>14</v>
          </cell>
          <cell r="E288">
            <v>9</v>
          </cell>
          <cell r="F288">
            <v>16</v>
          </cell>
          <cell r="G288">
            <v>14</v>
          </cell>
          <cell r="H288">
            <v>7</v>
          </cell>
          <cell r="I288">
            <v>8</v>
          </cell>
          <cell r="J288">
            <v>6</v>
          </cell>
          <cell r="K288">
            <v>2</v>
          </cell>
        </row>
        <row r="289">
          <cell r="A289">
            <v>487</v>
          </cell>
          <cell r="B289">
            <v>487</v>
          </cell>
          <cell r="C289">
            <v>98</v>
          </cell>
          <cell r="D289">
            <v>5</v>
          </cell>
          <cell r="E289">
            <v>13</v>
          </cell>
          <cell r="F289">
            <v>18</v>
          </cell>
          <cell r="G289">
            <v>15</v>
          </cell>
          <cell r="H289">
            <v>11</v>
          </cell>
          <cell r="I289">
            <v>7</v>
          </cell>
          <cell r="J289">
            <v>13</v>
          </cell>
          <cell r="K289">
            <v>16</v>
          </cell>
        </row>
        <row r="290">
          <cell r="A290">
            <v>488</v>
          </cell>
          <cell r="B290">
            <v>488</v>
          </cell>
          <cell r="C290">
            <v>73</v>
          </cell>
          <cell r="F290">
            <v>4</v>
          </cell>
          <cell r="G290">
            <v>3</v>
          </cell>
          <cell r="H290">
            <v>2</v>
          </cell>
          <cell r="I290">
            <v>3</v>
          </cell>
          <cell r="J290">
            <v>7</v>
          </cell>
          <cell r="K290">
            <v>6</v>
          </cell>
          <cell r="L290">
            <v>17</v>
          </cell>
          <cell r="M290">
            <v>19</v>
          </cell>
          <cell r="N290">
            <v>12</v>
          </cell>
        </row>
        <row r="291">
          <cell r="A291">
            <v>489</v>
          </cell>
          <cell r="B291">
            <v>489</v>
          </cell>
          <cell r="C291">
            <v>109</v>
          </cell>
          <cell r="D291">
            <v>15</v>
          </cell>
          <cell r="E291">
            <v>22</v>
          </cell>
          <cell r="F291">
            <v>13</v>
          </cell>
          <cell r="G291">
            <v>23</v>
          </cell>
          <cell r="H291">
            <v>15</v>
          </cell>
          <cell r="I291">
            <v>5</v>
          </cell>
          <cell r="J291">
            <v>9</v>
          </cell>
          <cell r="K291">
            <v>7</v>
          </cell>
        </row>
        <row r="292">
          <cell r="A292">
            <v>490</v>
          </cell>
          <cell r="B292">
            <v>490</v>
          </cell>
          <cell r="C292">
            <v>460</v>
          </cell>
          <cell r="F292">
            <v>45</v>
          </cell>
          <cell r="G292">
            <v>55</v>
          </cell>
          <cell r="H292">
            <v>42</v>
          </cell>
          <cell r="I292">
            <v>37</v>
          </cell>
          <cell r="J292">
            <v>28</v>
          </cell>
          <cell r="K292">
            <v>41</v>
          </cell>
          <cell r="L292">
            <v>45</v>
          </cell>
          <cell r="M292">
            <v>34</v>
          </cell>
          <cell r="N292">
            <v>32</v>
          </cell>
          <cell r="O292">
            <v>38</v>
          </cell>
          <cell r="P292">
            <v>36</v>
          </cell>
          <cell r="Q292">
            <v>27</v>
          </cell>
        </row>
        <row r="293">
          <cell r="A293">
            <v>492</v>
          </cell>
          <cell r="B293">
            <v>492</v>
          </cell>
          <cell r="C293">
            <v>1063</v>
          </cell>
          <cell r="F293">
            <v>32</v>
          </cell>
          <cell r="G293">
            <v>31</v>
          </cell>
          <cell r="H293">
            <v>25</v>
          </cell>
          <cell r="I293">
            <v>35</v>
          </cell>
          <cell r="J293">
            <v>19</v>
          </cell>
          <cell r="K293">
            <v>26</v>
          </cell>
          <cell r="L293">
            <v>200</v>
          </cell>
          <cell r="M293">
            <v>63</v>
          </cell>
          <cell r="N293">
            <v>76</v>
          </cell>
          <cell r="O293">
            <v>65</v>
          </cell>
          <cell r="P293">
            <v>155</v>
          </cell>
          <cell r="Q293">
            <v>104</v>
          </cell>
          <cell r="U293">
            <v>62</v>
          </cell>
          <cell r="V293">
            <v>58</v>
          </cell>
          <cell r="W293">
            <v>112</v>
          </cell>
        </row>
        <row r="294">
          <cell r="A294">
            <v>494</v>
          </cell>
          <cell r="B294">
            <v>492</v>
          </cell>
          <cell r="C294">
            <v>364</v>
          </cell>
          <cell r="F294">
            <v>54</v>
          </cell>
          <cell r="G294">
            <v>59</v>
          </cell>
          <cell r="H294">
            <v>82</v>
          </cell>
          <cell r="I294">
            <v>58</v>
          </cell>
          <cell r="J294">
            <v>55</v>
          </cell>
          <cell r="K294">
            <v>56</v>
          </cell>
        </row>
        <row r="295">
          <cell r="A295">
            <v>496</v>
          </cell>
          <cell r="B295">
            <v>496</v>
          </cell>
          <cell r="C295">
            <v>33</v>
          </cell>
          <cell r="G295">
            <v>9</v>
          </cell>
          <cell r="H295">
            <v>7</v>
          </cell>
          <cell r="I295">
            <v>4</v>
          </cell>
          <cell r="J295">
            <v>6</v>
          </cell>
          <cell r="K295">
            <v>7</v>
          </cell>
        </row>
        <row r="296">
          <cell r="A296">
            <v>498</v>
          </cell>
          <cell r="B296">
            <v>498</v>
          </cell>
          <cell r="C296">
            <v>279</v>
          </cell>
          <cell r="D296">
            <v>17</v>
          </cell>
          <cell r="E296">
            <v>29</v>
          </cell>
          <cell r="F296">
            <v>22</v>
          </cell>
          <cell r="G296">
            <v>22</v>
          </cell>
          <cell r="H296">
            <v>25</v>
          </cell>
          <cell r="I296">
            <v>27</v>
          </cell>
          <cell r="J296">
            <v>37</v>
          </cell>
          <cell r="K296">
            <v>42</v>
          </cell>
          <cell r="L296">
            <v>18</v>
          </cell>
          <cell r="M296">
            <v>23</v>
          </cell>
          <cell r="N296">
            <v>17</v>
          </cell>
        </row>
        <row r="297">
          <cell r="A297">
            <v>500</v>
          </cell>
          <cell r="B297">
            <v>500</v>
          </cell>
          <cell r="C297">
            <v>250</v>
          </cell>
          <cell r="E297">
            <v>5</v>
          </cell>
          <cell r="F297">
            <v>12</v>
          </cell>
          <cell r="G297">
            <v>7</v>
          </cell>
          <cell r="H297">
            <v>8</v>
          </cell>
          <cell r="I297">
            <v>10</v>
          </cell>
          <cell r="J297">
            <v>11</v>
          </cell>
          <cell r="K297">
            <v>20</v>
          </cell>
          <cell r="L297">
            <v>17</v>
          </cell>
          <cell r="M297">
            <v>18</v>
          </cell>
          <cell r="N297">
            <v>25</v>
          </cell>
          <cell r="O297">
            <v>32</v>
          </cell>
          <cell r="P297">
            <v>28</v>
          </cell>
          <cell r="Q297">
            <v>57</v>
          </cell>
        </row>
        <row r="298">
          <cell r="A298">
            <v>501</v>
          </cell>
          <cell r="B298">
            <v>501</v>
          </cell>
          <cell r="C298">
            <v>768</v>
          </cell>
          <cell r="D298">
            <v>29</v>
          </cell>
          <cell r="E298">
            <v>63</v>
          </cell>
          <cell r="F298">
            <v>67</v>
          </cell>
          <cell r="G298">
            <v>62</v>
          </cell>
          <cell r="H298">
            <v>65</v>
          </cell>
          <cell r="I298">
            <v>64</v>
          </cell>
          <cell r="J298">
            <v>84</v>
          </cell>
          <cell r="K298">
            <v>57</v>
          </cell>
          <cell r="L298">
            <v>63</v>
          </cell>
          <cell r="M298">
            <v>57</v>
          </cell>
          <cell r="N298">
            <v>41</v>
          </cell>
          <cell r="O298">
            <v>35</v>
          </cell>
          <cell r="P298">
            <v>44</v>
          </cell>
          <cell r="Q298">
            <v>37</v>
          </cell>
        </row>
        <row r="299">
          <cell r="A299">
            <v>503</v>
          </cell>
          <cell r="B299">
            <v>503</v>
          </cell>
          <cell r="C299">
            <v>2012</v>
          </cell>
          <cell r="F299">
            <v>175</v>
          </cell>
          <cell r="G299">
            <v>191</v>
          </cell>
          <cell r="H299">
            <v>189</v>
          </cell>
          <cell r="I299">
            <v>198</v>
          </cell>
          <cell r="J299">
            <v>200</v>
          </cell>
          <cell r="K299">
            <v>222</v>
          </cell>
          <cell r="L299">
            <v>214</v>
          </cell>
          <cell r="M299">
            <v>160</v>
          </cell>
          <cell r="N299">
            <v>159</v>
          </cell>
          <cell r="O299">
            <v>130</v>
          </cell>
          <cell r="P299">
            <v>93</v>
          </cell>
          <cell r="Q299">
            <v>81</v>
          </cell>
        </row>
        <row r="300">
          <cell r="A300">
            <v>505</v>
          </cell>
          <cell r="B300">
            <v>505</v>
          </cell>
          <cell r="C300">
            <v>178</v>
          </cell>
          <cell r="E300">
            <v>8</v>
          </cell>
          <cell r="F300">
            <v>3</v>
          </cell>
          <cell r="G300">
            <v>6</v>
          </cell>
          <cell r="H300">
            <v>13</v>
          </cell>
          <cell r="I300">
            <v>13</v>
          </cell>
          <cell r="J300">
            <v>17</v>
          </cell>
          <cell r="K300">
            <v>16</v>
          </cell>
          <cell r="L300">
            <v>11</v>
          </cell>
          <cell r="M300">
            <v>22</v>
          </cell>
          <cell r="N300">
            <v>15</v>
          </cell>
          <cell r="O300">
            <v>18</v>
          </cell>
          <cell r="Q300">
            <v>36</v>
          </cell>
        </row>
        <row r="301">
          <cell r="A301">
            <v>506</v>
          </cell>
          <cell r="B301">
            <v>506</v>
          </cell>
          <cell r="C301">
            <v>160</v>
          </cell>
          <cell r="G301">
            <v>1</v>
          </cell>
          <cell r="H301">
            <v>12</v>
          </cell>
          <cell r="I301">
            <v>17</v>
          </cell>
          <cell r="J301">
            <v>11</v>
          </cell>
          <cell r="K301">
            <v>11</v>
          </cell>
          <cell r="L301">
            <v>15</v>
          </cell>
          <cell r="M301">
            <v>24</v>
          </cell>
          <cell r="N301">
            <v>17</v>
          </cell>
          <cell r="O301">
            <v>28</v>
          </cell>
          <cell r="P301">
            <v>1</v>
          </cell>
          <cell r="Q301">
            <v>23</v>
          </cell>
        </row>
        <row r="302">
          <cell r="A302">
            <v>507</v>
          </cell>
          <cell r="B302">
            <v>507</v>
          </cell>
          <cell r="C302">
            <v>130</v>
          </cell>
          <cell r="D302">
            <v>2</v>
          </cell>
          <cell r="E302">
            <v>17</v>
          </cell>
          <cell r="F302">
            <v>21</v>
          </cell>
          <cell r="G302">
            <v>23</v>
          </cell>
          <cell r="H302">
            <v>15</v>
          </cell>
          <cell r="I302">
            <v>20</v>
          </cell>
          <cell r="J302">
            <v>18</v>
          </cell>
          <cell r="K302">
            <v>14</v>
          </cell>
        </row>
        <row r="303">
          <cell r="A303">
            <v>514</v>
          </cell>
          <cell r="B303">
            <v>514</v>
          </cell>
          <cell r="C303">
            <v>61</v>
          </cell>
          <cell r="D303">
            <v>6</v>
          </cell>
          <cell r="E303">
            <v>1</v>
          </cell>
          <cell r="F303">
            <v>1</v>
          </cell>
          <cell r="G303">
            <v>12</v>
          </cell>
          <cell r="H303">
            <v>10</v>
          </cell>
          <cell r="I303">
            <v>12</v>
          </cell>
          <cell r="J303">
            <v>12</v>
          </cell>
          <cell r="K303">
            <v>7</v>
          </cell>
        </row>
        <row r="304">
          <cell r="A304">
            <v>515</v>
          </cell>
          <cell r="B304">
            <v>515</v>
          </cell>
          <cell r="C304">
            <v>145</v>
          </cell>
          <cell r="D304">
            <v>11</v>
          </cell>
          <cell r="E304">
            <v>20</v>
          </cell>
          <cell r="F304">
            <v>19</v>
          </cell>
          <cell r="G304">
            <v>17</v>
          </cell>
          <cell r="H304">
            <v>21</v>
          </cell>
          <cell r="I304">
            <v>23</v>
          </cell>
          <cell r="J304">
            <v>18</v>
          </cell>
          <cell r="K304">
            <v>16</v>
          </cell>
        </row>
        <row r="305">
          <cell r="A305">
            <v>524</v>
          </cell>
          <cell r="B305">
            <v>524</v>
          </cell>
          <cell r="C305">
            <v>199</v>
          </cell>
          <cell r="F305">
            <v>31</v>
          </cell>
          <cell r="G305">
            <v>32</v>
          </cell>
          <cell r="H305">
            <v>34</v>
          </cell>
          <cell r="I305">
            <v>30</v>
          </cell>
          <cell r="J305">
            <v>37</v>
          </cell>
          <cell r="K305">
            <v>35</v>
          </cell>
        </row>
        <row r="306">
          <cell r="A306">
            <v>526</v>
          </cell>
          <cell r="B306">
            <v>526</v>
          </cell>
          <cell r="C306">
            <v>453</v>
          </cell>
          <cell r="D306">
            <v>8</v>
          </cell>
          <cell r="E306">
            <v>8</v>
          </cell>
          <cell r="F306">
            <v>18</v>
          </cell>
          <cell r="G306">
            <v>59</v>
          </cell>
          <cell r="H306">
            <v>48</v>
          </cell>
          <cell r="I306">
            <v>31</v>
          </cell>
          <cell r="J306">
            <v>51</v>
          </cell>
          <cell r="K306">
            <v>45</v>
          </cell>
          <cell r="L306">
            <v>36</v>
          </cell>
          <cell r="M306">
            <v>34</v>
          </cell>
          <cell r="N306">
            <v>37</v>
          </cell>
          <cell r="O306">
            <v>35</v>
          </cell>
          <cell r="P306">
            <v>28</v>
          </cell>
          <cell r="Q306">
            <v>15</v>
          </cell>
        </row>
        <row r="307">
          <cell r="A307">
            <v>528</v>
          </cell>
          <cell r="B307">
            <v>528</v>
          </cell>
          <cell r="C307">
            <v>85</v>
          </cell>
          <cell r="D307">
            <v>7</v>
          </cell>
          <cell r="E307">
            <v>9</v>
          </cell>
          <cell r="F307">
            <v>12</v>
          </cell>
          <cell r="G307">
            <v>14</v>
          </cell>
          <cell r="H307">
            <v>11</v>
          </cell>
          <cell r="I307">
            <v>8</v>
          </cell>
          <cell r="J307">
            <v>20</v>
          </cell>
          <cell r="K307">
            <v>4</v>
          </cell>
        </row>
        <row r="308">
          <cell r="A308">
            <v>530</v>
          </cell>
          <cell r="B308">
            <v>530</v>
          </cell>
          <cell r="C308">
            <v>87</v>
          </cell>
          <cell r="D308">
            <v>10</v>
          </cell>
          <cell r="E308">
            <v>25</v>
          </cell>
          <cell r="F308">
            <v>25</v>
          </cell>
          <cell r="G308">
            <v>24</v>
          </cell>
          <cell r="H308">
            <v>1</v>
          </cell>
          <cell r="I308">
            <v>2</v>
          </cell>
        </row>
        <row r="309">
          <cell r="A309">
            <v>534</v>
          </cell>
          <cell r="B309">
            <v>534</v>
          </cell>
          <cell r="C309">
            <v>143</v>
          </cell>
          <cell r="G309">
            <v>18</v>
          </cell>
          <cell r="H309">
            <v>18</v>
          </cell>
          <cell r="I309">
            <v>21</v>
          </cell>
          <cell r="J309">
            <v>18</v>
          </cell>
          <cell r="K309">
            <v>23</v>
          </cell>
          <cell r="L309">
            <v>16</v>
          </cell>
          <cell r="M309">
            <v>15</v>
          </cell>
          <cell r="N309">
            <v>14</v>
          </cell>
        </row>
        <row r="310">
          <cell r="A310">
            <v>536</v>
          </cell>
          <cell r="B310">
            <v>536</v>
          </cell>
          <cell r="C310">
            <v>134</v>
          </cell>
          <cell r="E310">
            <v>16</v>
          </cell>
          <cell r="F310">
            <v>13</v>
          </cell>
          <cell r="G310">
            <v>18</v>
          </cell>
          <cell r="H310">
            <v>15</v>
          </cell>
          <cell r="I310">
            <v>23</v>
          </cell>
          <cell r="J310">
            <v>25</v>
          </cell>
          <cell r="K310">
            <v>24</v>
          </cell>
        </row>
        <row r="311">
          <cell r="A311">
            <v>537</v>
          </cell>
          <cell r="B311">
            <v>537</v>
          </cell>
          <cell r="C311">
            <v>120</v>
          </cell>
          <cell r="D311">
            <v>9</v>
          </cell>
          <cell r="E311">
            <v>23</v>
          </cell>
          <cell r="F311">
            <v>20</v>
          </cell>
          <cell r="G311">
            <v>17</v>
          </cell>
          <cell r="H311">
            <v>18</v>
          </cell>
          <cell r="I311">
            <v>10</v>
          </cell>
          <cell r="J311">
            <v>8</v>
          </cell>
          <cell r="K311">
            <v>15</v>
          </cell>
        </row>
        <row r="312">
          <cell r="A312">
            <v>543</v>
          </cell>
          <cell r="B312">
            <v>543</v>
          </cell>
          <cell r="C312">
            <v>643</v>
          </cell>
          <cell r="F312">
            <v>68</v>
          </cell>
          <cell r="G312">
            <v>86</v>
          </cell>
          <cell r="H312">
            <v>81</v>
          </cell>
          <cell r="I312">
            <v>82</v>
          </cell>
          <cell r="J312">
            <v>47</v>
          </cell>
          <cell r="K312">
            <v>46</v>
          </cell>
          <cell r="L312">
            <v>48</v>
          </cell>
          <cell r="M312">
            <v>47</v>
          </cell>
          <cell r="N312">
            <v>45</v>
          </cell>
          <cell r="O312">
            <v>39</v>
          </cell>
          <cell r="P312">
            <v>23</v>
          </cell>
          <cell r="Q312">
            <v>31</v>
          </cell>
        </row>
        <row r="313">
          <cell r="A313">
            <v>544</v>
          </cell>
          <cell r="B313">
            <v>544</v>
          </cell>
          <cell r="C313">
            <v>333</v>
          </cell>
          <cell r="F313">
            <v>16</v>
          </cell>
          <cell r="G313">
            <v>59</v>
          </cell>
          <cell r="H313">
            <v>43</v>
          </cell>
          <cell r="I313">
            <v>60</v>
          </cell>
          <cell r="J313">
            <v>88</v>
          </cell>
          <cell r="K313">
            <v>67</v>
          </cell>
        </row>
        <row r="314">
          <cell r="A314">
            <v>545</v>
          </cell>
          <cell r="B314">
            <v>545</v>
          </cell>
          <cell r="C314">
            <v>36</v>
          </cell>
          <cell r="F314">
            <v>7</v>
          </cell>
          <cell r="G314">
            <v>13</v>
          </cell>
          <cell r="H314">
            <v>11</v>
          </cell>
          <cell r="J314">
            <v>1</v>
          </cell>
          <cell r="K314">
            <v>4</v>
          </cell>
        </row>
        <row r="315">
          <cell r="A315">
            <v>556</v>
          </cell>
          <cell r="B315">
            <v>556</v>
          </cell>
          <cell r="C315">
            <v>1140</v>
          </cell>
          <cell r="F315">
            <v>102</v>
          </cell>
          <cell r="G315">
            <v>123</v>
          </cell>
          <cell r="H315">
            <v>114</v>
          </cell>
          <cell r="I315">
            <v>107</v>
          </cell>
          <cell r="J315">
            <v>120</v>
          </cell>
          <cell r="K315">
            <v>99</v>
          </cell>
          <cell r="L315">
            <v>98</v>
          </cell>
          <cell r="M315">
            <v>94</v>
          </cell>
          <cell r="N315">
            <v>83</v>
          </cell>
          <cell r="O315">
            <v>83</v>
          </cell>
          <cell r="P315">
            <v>68</v>
          </cell>
          <cell r="Q315">
            <v>49</v>
          </cell>
        </row>
        <row r="316">
          <cell r="A316">
            <v>562</v>
          </cell>
          <cell r="B316">
            <v>562</v>
          </cell>
          <cell r="C316">
            <v>100</v>
          </cell>
          <cell r="D316">
            <v>5</v>
          </cell>
          <cell r="G316">
            <v>30</v>
          </cell>
          <cell r="H316">
            <v>16</v>
          </cell>
          <cell r="I316">
            <v>17</v>
          </cell>
          <cell r="J316">
            <v>19</v>
          </cell>
          <cell r="K316">
            <v>13</v>
          </cell>
        </row>
        <row r="317">
          <cell r="A317">
            <v>564</v>
          </cell>
          <cell r="B317">
            <v>564</v>
          </cell>
          <cell r="C317">
            <v>48</v>
          </cell>
          <cell r="F317">
            <v>14</v>
          </cell>
          <cell r="G317">
            <v>4</v>
          </cell>
          <cell r="H317">
            <v>8</v>
          </cell>
          <cell r="I317">
            <v>6</v>
          </cell>
          <cell r="J317">
            <v>8</v>
          </cell>
          <cell r="K317">
            <v>8</v>
          </cell>
        </row>
        <row r="318">
          <cell r="A318">
            <v>566</v>
          </cell>
          <cell r="B318">
            <v>566</v>
          </cell>
          <cell r="C318">
            <v>1191</v>
          </cell>
          <cell r="F318">
            <v>99</v>
          </cell>
          <cell r="G318">
            <v>106</v>
          </cell>
          <cell r="H318">
            <v>100</v>
          </cell>
          <cell r="I318">
            <v>84</v>
          </cell>
          <cell r="J318">
            <v>110</v>
          </cell>
          <cell r="K318">
            <v>138</v>
          </cell>
          <cell r="L318">
            <v>102</v>
          </cell>
          <cell r="M318">
            <v>110</v>
          </cell>
          <cell r="N318">
            <v>104</v>
          </cell>
          <cell r="O318">
            <v>98</v>
          </cell>
          <cell r="P318">
            <v>76</v>
          </cell>
          <cell r="Q318">
            <v>64</v>
          </cell>
        </row>
        <row r="319">
          <cell r="A319">
            <v>569</v>
          </cell>
          <cell r="B319">
            <v>569</v>
          </cell>
          <cell r="C319">
            <v>204</v>
          </cell>
          <cell r="F319">
            <v>32</v>
          </cell>
          <cell r="G319">
            <v>38</v>
          </cell>
          <cell r="H319">
            <v>30</v>
          </cell>
          <cell r="I319">
            <v>29</v>
          </cell>
          <cell r="J319">
            <v>26</v>
          </cell>
          <cell r="K319">
            <v>23</v>
          </cell>
          <cell r="L319">
            <v>17</v>
          </cell>
          <cell r="M319">
            <v>9</v>
          </cell>
        </row>
        <row r="320">
          <cell r="A320">
            <v>573</v>
          </cell>
          <cell r="B320">
            <v>573</v>
          </cell>
          <cell r="C320">
            <v>1818</v>
          </cell>
          <cell r="F320">
            <v>137</v>
          </cell>
          <cell r="G320">
            <v>162</v>
          </cell>
          <cell r="H320">
            <v>185</v>
          </cell>
          <cell r="I320">
            <v>182</v>
          </cell>
          <cell r="J320">
            <v>244</v>
          </cell>
          <cell r="K320">
            <v>177</v>
          </cell>
          <cell r="L320">
            <v>206</v>
          </cell>
          <cell r="M320">
            <v>176</v>
          </cell>
          <cell r="N320">
            <v>176</v>
          </cell>
          <cell r="O320">
            <v>120</v>
          </cell>
          <cell r="P320">
            <v>53</v>
          </cell>
        </row>
        <row r="321">
          <cell r="A321">
            <v>574</v>
          </cell>
          <cell r="B321">
            <v>574</v>
          </cell>
          <cell r="C321">
            <v>260</v>
          </cell>
          <cell r="F321">
            <v>22</v>
          </cell>
          <cell r="G321">
            <v>19</v>
          </cell>
          <cell r="H321">
            <v>18</v>
          </cell>
          <cell r="I321">
            <v>23</v>
          </cell>
          <cell r="J321">
            <v>23</v>
          </cell>
          <cell r="K321">
            <v>33</v>
          </cell>
          <cell r="L321">
            <v>33</v>
          </cell>
          <cell r="M321">
            <v>32</v>
          </cell>
          <cell r="N321">
            <v>28</v>
          </cell>
          <cell r="O321">
            <v>29</v>
          </cell>
        </row>
        <row r="322">
          <cell r="A322">
            <v>578</v>
          </cell>
          <cell r="B322">
            <v>578</v>
          </cell>
          <cell r="C322">
            <v>142</v>
          </cell>
          <cell r="F322">
            <v>26</v>
          </cell>
          <cell r="G322">
            <v>25</v>
          </cell>
          <cell r="H322">
            <v>21</v>
          </cell>
          <cell r="I322">
            <v>27</v>
          </cell>
          <cell r="J322">
            <v>32</v>
          </cell>
          <cell r="K322">
            <v>11</v>
          </cell>
        </row>
        <row r="323">
          <cell r="A323">
            <v>580</v>
          </cell>
          <cell r="B323">
            <v>580</v>
          </cell>
          <cell r="C323">
            <v>260</v>
          </cell>
          <cell r="F323">
            <v>17</v>
          </cell>
          <cell r="G323">
            <v>56</v>
          </cell>
          <cell r="H323">
            <v>43</v>
          </cell>
          <cell r="I323">
            <v>49</v>
          </cell>
          <cell r="J323">
            <v>47</v>
          </cell>
          <cell r="K323">
            <v>48</v>
          </cell>
        </row>
        <row r="324">
          <cell r="A324">
            <v>581</v>
          </cell>
          <cell r="B324">
            <v>581</v>
          </cell>
          <cell r="C324">
            <v>144</v>
          </cell>
          <cell r="G324">
            <v>2</v>
          </cell>
          <cell r="H324">
            <v>9</v>
          </cell>
          <cell r="I324">
            <v>12</v>
          </cell>
          <cell r="J324">
            <v>12</v>
          </cell>
          <cell r="K324">
            <v>20</v>
          </cell>
          <cell r="L324">
            <v>40</v>
          </cell>
          <cell r="M324">
            <v>27</v>
          </cell>
          <cell r="N324">
            <v>19</v>
          </cell>
          <cell r="O324">
            <v>3</v>
          </cell>
        </row>
        <row r="325">
          <cell r="A325">
            <v>588</v>
          </cell>
          <cell r="B325">
            <v>588</v>
          </cell>
          <cell r="C325">
            <v>92</v>
          </cell>
          <cell r="F325">
            <v>55</v>
          </cell>
          <cell r="G325">
            <v>7</v>
          </cell>
          <cell r="H325">
            <v>5</v>
          </cell>
          <cell r="I325">
            <v>1</v>
          </cell>
          <cell r="J325">
            <v>2</v>
          </cell>
          <cell r="K325">
            <v>1</v>
          </cell>
          <cell r="L325">
            <v>4</v>
          </cell>
          <cell r="M325">
            <v>2</v>
          </cell>
          <cell r="N325">
            <v>6</v>
          </cell>
          <cell r="O325">
            <v>9</v>
          </cell>
        </row>
        <row r="326">
          <cell r="A326">
            <v>591</v>
          </cell>
          <cell r="B326">
            <v>591</v>
          </cell>
          <cell r="C326">
            <v>69</v>
          </cell>
          <cell r="U326">
            <v>10</v>
          </cell>
          <cell r="V326">
            <v>20</v>
          </cell>
          <cell r="W326">
            <v>28</v>
          </cell>
          <cell r="X326">
            <v>11</v>
          </cell>
        </row>
        <row r="327">
          <cell r="A327">
            <v>602</v>
          </cell>
          <cell r="B327">
            <v>602</v>
          </cell>
          <cell r="C327">
            <v>60</v>
          </cell>
          <cell r="F327">
            <v>4</v>
          </cell>
          <cell r="H327">
            <v>14</v>
          </cell>
          <cell r="I327">
            <v>17</v>
          </cell>
          <cell r="J327">
            <v>5</v>
          </cell>
          <cell r="K327">
            <v>13</v>
          </cell>
          <cell r="L327">
            <v>7</v>
          </cell>
        </row>
        <row r="328">
          <cell r="A328">
            <v>604</v>
          </cell>
          <cell r="B328">
            <v>604</v>
          </cell>
          <cell r="C328">
            <v>25</v>
          </cell>
          <cell r="F328">
            <v>1</v>
          </cell>
          <cell r="G328">
            <v>1</v>
          </cell>
          <cell r="H328">
            <v>1</v>
          </cell>
          <cell r="I328">
            <v>4</v>
          </cell>
          <cell r="J328">
            <v>3</v>
          </cell>
          <cell r="K328">
            <v>6</v>
          </cell>
          <cell r="L328">
            <v>4</v>
          </cell>
          <cell r="M328">
            <v>1</v>
          </cell>
          <cell r="O328">
            <v>4</v>
          </cell>
        </row>
        <row r="329">
          <cell r="A329">
            <v>605</v>
          </cell>
          <cell r="B329">
            <v>605</v>
          </cell>
          <cell r="C329">
            <v>133</v>
          </cell>
          <cell r="P329">
            <v>88</v>
          </cell>
          <cell r="Q329">
            <v>45</v>
          </cell>
        </row>
        <row r="330">
          <cell r="A330">
            <v>606</v>
          </cell>
          <cell r="B330">
            <v>606</v>
          </cell>
          <cell r="C330">
            <v>430</v>
          </cell>
          <cell r="L330">
            <v>81</v>
          </cell>
          <cell r="M330">
            <v>71</v>
          </cell>
          <cell r="N330">
            <v>69</v>
          </cell>
          <cell r="O330">
            <v>67</v>
          </cell>
          <cell r="P330">
            <v>65</v>
          </cell>
          <cell r="Q330">
            <v>77</v>
          </cell>
        </row>
        <row r="331">
          <cell r="A331">
            <v>610</v>
          </cell>
          <cell r="B331">
            <v>610</v>
          </cell>
          <cell r="C331">
            <v>110</v>
          </cell>
          <cell r="D331">
            <v>20</v>
          </cell>
          <cell r="E331">
            <v>19</v>
          </cell>
          <cell r="F331">
            <v>17</v>
          </cell>
          <cell r="G331">
            <v>6</v>
          </cell>
          <cell r="H331">
            <v>10</v>
          </cell>
          <cell r="I331">
            <v>13</v>
          </cell>
          <cell r="J331">
            <v>15</v>
          </cell>
          <cell r="K331">
            <v>10</v>
          </cell>
        </row>
        <row r="332">
          <cell r="A332">
            <v>611</v>
          </cell>
          <cell r="B332">
            <v>611</v>
          </cell>
          <cell r="C332">
            <v>45</v>
          </cell>
          <cell r="H332">
            <v>5</v>
          </cell>
          <cell r="I332">
            <v>8</v>
          </cell>
          <cell r="J332">
            <v>8</v>
          </cell>
          <cell r="K332">
            <v>7</v>
          </cell>
          <cell r="L332">
            <v>8</v>
          </cell>
          <cell r="M332">
            <v>8</v>
          </cell>
          <cell r="Q332">
            <v>1</v>
          </cell>
        </row>
        <row r="333">
          <cell r="A333">
            <v>614</v>
          </cell>
          <cell r="B333">
            <v>614</v>
          </cell>
          <cell r="C333">
            <v>161</v>
          </cell>
          <cell r="L333">
            <v>35</v>
          </cell>
          <cell r="M333">
            <v>41</v>
          </cell>
          <cell r="N333">
            <v>35</v>
          </cell>
          <cell r="O333">
            <v>17</v>
          </cell>
          <cell r="P333">
            <v>13</v>
          </cell>
          <cell r="Q333">
            <v>20</v>
          </cell>
        </row>
        <row r="334">
          <cell r="A334">
            <v>615</v>
          </cell>
          <cell r="B334">
            <v>615</v>
          </cell>
          <cell r="C334">
            <v>1466</v>
          </cell>
          <cell r="F334">
            <v>98</v>
          </cell>
          <cell r="G334">
            <v>208</v>
          </cell>
          <cell r="H334">
            <v>181</v>
          </cell>
          <cell r="I334">
            <v>203</v>
          </cell>
          <cell r="J334">
            <v>199</v>
          </cell>
          <cell r="K334">
            <v>200</v>
          </cell>
          <cell r="L334">
            <v>128</v>
          </cell>
          <cell r="M334">
            <v>95</v>
          </cell>
          <cell r="N334">
            <v>109</v>
          </cell>
          <cell r="O334">
            <v>45</v>
          </cell>
        </row>
        <row r="335">
          <cell r="A335">
            <v>618</v>
          </cell>
          <cell r="B335">
            <v>618</v>
          </cell>
          <cell r="C335">
            <v>120</v>
          </cell>
          <cell r="E335">
            <v>3</v>
          </cell>
          <cell r="F335">
            <v>4</v>
          </cell>
          <cell r="G335">
            <v>1</v>
          </cell>
          <cell r="H335">
            <v>1</v>
          </cell>
          <cell r="I335">
            <v>7</v>
          </cell>
          <cell r="J335">
            <v>11</v>
          </cell>
          <cell r="K335">
            <v>8</v>
          </cell>
          <cell r="L335">
            <v>14</v>
          </cell>
          <cell r="M335">
            <v>20</v>
          </cell>
          <cell r="N335">
            <v>21</v>
          </cell>
          <cell r="O335">
            <v>13</v>
          </cell>
          <cell r="P335">
            <v>9</v>
          </cell>
          <cell r="Q335">
            <v>8</v>
          </cell>
        </row>
        <row r="336">
          <cell r="A336">
            <v>620</v>
          </cell>
          <cell r="B336">
            <v>620</v>
          </cell>
          <cell r="C336">
            <v>249</v>
          </cell>
          <cell r="F336">
            <v>20</v>
          </cell>
          <cell r="G336">
            <v>18</v>
          </cell>
          <cell r="H336">
            <v>22</v>
          </cell>
          <cell r="I336">
            <v>18</v>
          </cell>
          <cell r="J336">
            <v>18</v>
          </cell>
          <cell r="K336">
            <v>21</v>
          </cell>
          <cell r="L336">
            <v>27</v>
          </cell>
          <cell r="M336">
            <v>25</v>
          </cell>
          <cell r="N336">
            <v>19</v>
          </cell>
          <cell r="O336">
            <v>23</v>
          </cell>
          <cell r="P336">
            <v>17</v>
          </cell>
          <cell r="Q336">
            <v>21</v>
          </cell>
        </row>
        <row r="337">
          <cell r="A337">
            <v>621</v>
          </cell>
          <cell r="B337">
            <v>621</v>
          </cell>
          <cell r="C337">
            <v>131</v>
          </cell>
          <cell r="D337">
            <v>37</v>
          </cell>
          <cell r="E337">
            <v>52</v>
          </cell>
          <cell r="F337">
            <v>42</v>
          </cell>
        </row>
        <row r="338">
          <cell r="A338">
            <v>622</v>
          </cell>
          <cell r="B338">
            <v>622</v>
          </cell>
          <cell r="C338">
            <v>48</v>
          </cell>
          <cell r="E338">
            <v>6</v>
          </cell>
          <cell r="F338">
            <v>1</v>
          </cell>
          <cell r="G338">
            <v>7</v>
          </cell>
          <cell r="H338">
            <v>12</v>
          </cell>
          <cell r="I338">
            <v>6</v>
          </cell>
          <cell r="J338">
            <v>6</v>
          </cell>
          <cell r="K338">
            <v>1</v>
          </cell>
          <cell r="L338">
            <v>5</v>
          </cell>
          <cell r="M338">
            <v>3</v>
          </cell>
          <cell r="N338">
            <v>1</v>
          </cell>
        </row>
        <row r="339">
          <cell r="A339">
            <v>626</v>
          </cell>
          <cell r="B339">
            <v>626</v>
          </cell>
          <cell r="C339">
            <v>16</v>
          </cell>
          <cell r="E339">
            <v>2</v>
          </cell>
          <cell r="F339">
            <v>4</v>
          </cell>
          <cell r="G339">
            <v>4</v>
          </cell>
          <cell r="H339">
            <v>4</v>
          </cell>
          <cell r="I339">
            <v>2</v>
          </cell>
        </row>
        <row r="340">
          <cell r="A340">
            <v>630</v>
          </cell>
          <cell r="B340">
            <v>630</v>
          </cell>
          <cell r="C340">
            <v>422</v>
          </cell>
          <cell r="G340">
            <v>249</v>
          </cell>
          <cell r="H340">
            <v>50</v>
          </cell>
          <cell r="I340">
            <v>47</v>
          </cell>
          <cell r="J340">
            <v>48</v>
          </cell>
          <cell r="K340">
            <v>28</v>
          </cell>
        </row>
        <row r="341">
          <cell r="A341">
            <v>633</v>
          </cell>
          <cell r="B341">
            <v>633</v>
          </cell>
          <cell r="C341">
            <v>1501</v>
          </cell>
          <cell r="F341">
            <v>34</v>
          </cell>
          <cell r="G341">
            <v>28</v>
          </cell>
          <cell r="H341">
            <v>61</v>
          </cell>
          <cell r="I341">
            <v>33</v>
          </cell>
          <cell r="J341">
            <v>60</v>
          </cell>
          <cell r="K341">
            <v>67</v>
          </cell>
          <cell r="L341">
            <v>209</v>
          </cell>
          <cell r="M341">
            <v>176</v>
          </cell>
          <cell r="N341">
            <v>184</v>
          </cell>
          <cell r="O341">
            <v>142</v>
          </cell>
          <cell r="P341">
            <v>142</v>
          </cell>
          <cell r="Q341">
            <v>135</v>
          </cell>
          <cell r="T341">
            <v>19</v>
          </cell>
          <cell r="U341">
            <v>53</v>
          </cell>
          <cell r="V341">
            <v>60</v>
          </cell>
          <cell r="W341">
            <v>74</v>
          </cell>
          <cell r="Y341">
            <v>24</v>
          </cell>
        </row>
        <row r="342">
          <cell r="A342">
            <v>636</v>
          </cell>
          <cell r="B342">
            <v>636</v>
          </cell>
          <cell r="C342">
            <v>1075</v>
          </cell>
          <cell r="F342">
            <v>59</v>
          </cell>
          <cell r="G342">
            <v>78</v>
          </cell>
          <cell r="H342">
            <v>75</v>
          </cell>
          <cell r="I342">
            <v>84</v>
          </cell>
          <cell r="J342">
            <v>89</v>
          </cell>
          <cell r="K342">
            <v>94</v>
          </cell>
          <cell r="L342">
            <v>116</v>
          </cell>
          <cell r="M342">
            <v>133</v>
          </cell>
          <cell r="N342">
            <v>110</v>
          </cell>
          <cell r="O342">
            <v>91</v>
          </cell>
          <cell r="P342">
            <v>81</v>
          </cell>
          <cell r="Q342">
            <v>65</v>
          </cell>
        </row>
        <row r="343">
          <cell r="A343">
            <v>637</v>
          </cell>
          <cell r="B343">
            <v>637</v>
          </cell>
          <cell r="C343">
            <v>234</v>
          </cell>
          <cell r="D343">
            <v>14</v>
          </cell>
          <cell r="E343">
            <v>25</v>
          </cell>
          <cell r="F343">
            <v>16</v>
          </cell>
          <cell r="G343">
            <v>15</v>
          </cell>
          <cell r="H343">
            <v>23</v>
          </cell>
          <cell r="I343">
            <v>22</v>
          </cell>
          <cell r="J343">
            <v>31</v>
          </cell>
          <cell r="K343">
            <v>34</v>
          </cell>
          <cell r="L343">
            <v>26</v>
          </cell>
          <cell r="M343">
            <v>23</v>
          </cell>
          <cell r="N343">
            <v>5</v>
          </cell>
        </row>
        <row r="344">
          <cell r="A344">
            <v>641</v>
          </cell>
          <cell r="B344">
            <v>641</v>
          </cell>
          <cell r="C344">
            <v>127</v>
          </cell>
          <cell r="D344">
            <v>10</v>
          </cell>
          <cell r="E344">
            <v>17</v>
          </cell>
          <cell r="F344">
            <v>17</v>
          </cell>
          <cell r="G344">
            <v>24</v>
          </cell>
          <cell r="H344">
            <v>19</v>
          </cell>
          <cell r="I344">
            <v>13</v>
          </cell>
          <cell r="J344">
            <v>14</v>
          </cell>
          <cell r="K344">
            <v>13</v>
          </cell>
        </row>
        <row r="345">
          <cell r="A345">
            <v>642</v>
          </cell>
          <cell r="B345">
            <v>642</v>
          </cell>
          <cell r="C345">
            <v>4</v>
          </cell>
          <cell r="F345">
            <v>1</v>
          </cell>
          <cell r="G345">
            <v>3</v>
          </cell>
        </row>
        <row r="346">
          <cell r="A346">
            <v>652</v>
          </cell>
          <cell r="B346">
            <v>652</v>
          </cell>
          <cell r="C346">
            <v>594</v>
          </cell>
          <cell r="D346">
            <v>12</v>
          </cell>
          <cell r="E346">
            <v>19</v>
          </cell>
          <cell r="F346">
            <v>32</v>
          </cell>
          <cell r="G346">
            <v>46</v>
          </cell>
          <cell r="H346">
            <v>42</v>
          </cell>
          <cell r="I346">
            <v>57</v>
          </cell>
          <cell r="J346">
            <v>52</v>
          </cell>
          <cell r="K346">
            <v>54</v>
          </cell>
          <cell r="L346">
            <v>53</v>
          </cell>
          <cell r="M346">
            <v>68</v>
          </cell>
          <cell r="N346">
            <v>41</v>
          </cell>
          <cell r="O346">
            <v>46</v>
          </cell>
          <cell r="P346">
            <v>39</v>
          </cell>
          <cell r="Q346">
            <v>33</v>
          </cell>
        </row>
        <row r="347">
          <cell r="A347">
            <v>654</v>
          </cell>
          <cell r="B347">
            <v>654</v>
          </cell>
          <cell r="C347">
            <v>553</v>
          </cell>
          <cell r="D347">
            <v>30</v>
          </cell>
          <cell r="E347">
            <v>26</v>
          </cell>
          <cell r="F347">
            <v>28</v>
          </cell>
          <cell r="G347">
            <v>31</v>
          </cell>
          <cell r="H347">
            <v>27</v>
          </cell>
          <cell r="I347">
            <v>32</v>
          </cell>
          <cell r="J347">
            <v>31</v>
          </cell>
          <cell r="K347">
            <v>35</v>
          </cell>
          <cell r="L347">
            <v>59</v>
          </cell>
          <cell r="M347">
            <v>68</v>
          </cell>
          <cell r="N347">
            <v>50</v>
          </cell>
          <cell r="O347">
            <v>49</v>
          </cell>
          <cell r="P347">
            <v>41</v>
          </cell>
          <cell r="Q347">
            <v>46</v>
          </cell>
        </row>
        <row r="348">
          <cell r="A348">
            <v>655</v>
          </cell>
          <cell r="B348">
            <v>655</v>
          </cell>
          <cell r="C348">
            <v>356</v>
          </cell>
          <cell r="T348">
            <v>2</v>
          </cell>
          <cell r="U348">
            <v>50</v>
          </cell>
          <cell r="V348">
            <v>97</v>
          </cell>
          <cell r="W348">
            <v>140</v>
          </cell>
          <cell r="X348">
            <v>67</v>
          </cell>
        </row>
        <row r="349">
          <cell r="A349">
            <v>661</v>
          </cell>
          <cell r="B349">
            <v>131</v>
          </cell>
          <cell r="C349">
            <v>158</v>
          </cell>
          <cell r="F349">
            <v>123</v>
          </cell>
          <cell r="G349">
            <v>35</v>
          </cell>
        </row>
        <row r="350">
          <cell r="A350">
            <v>663</v>
          </cell>
          <cell r="B350">
            <v>663</v>
          </cell>
          <cell r="C350">
            <v>1763</v>
          </cell>
          <cell r="F350">
            <v>123</v>
          </cell>
          <cell r="G350">
            <v>141</v>
          </cell>
          <cell r="H350">
            <v>158</v>
          </cell>
          <cell r="I350">
            <v>163</v>
          </cell>
          <cell r="J350">
            <v>172</v>
          </cell>
          <cell r="K350">
            <v>167</v>
          </cell>
          <cell r="L350">
            <v>168</v>
          </cell>
          <cell r="M350">
            <v>160</v>
          </cell>
          <cell r="N350">
            <v>143</v>
          </cell>
          <cell r="O350">
            <v>148</v>
          </cell>
          <cell r="P350">
            <v>121</v>
          </cell>
          <cell r="Q350">
            <v>99</v>
          </cell>
        </row>
        <row r="351">
          <cell r="A351">
            <v>680</v>
          </cell>
          <cell r="B351">
            <v>680</v>
          </cell>
          <cell r="C351">
            <v>311</v>
          </cell>
          <cell r="D351">
            <v>11</v>
          </cell>
          <cell r="E351">
            <v>26</v>
          </cell>
          <cell r="F351">
            <v>27</v>
          </cell>
          <cell r="G351">
            <v>60</v>
          </cell>
          <cell r="H351">
            <v>60</v>
          </cell>
          <cell r="I351">
            <v>58</v>
          </cell>
          <cell r="J351">
            <v>37</v>
          </cell>
          <cell r="K351">
            <v>32</v>
          </cell>
        </row>
        <row r="352">
          <cell r="A352">
            <v>717</v>
          </cell>
          <cell r="B352">
            <v>717</v>
          </cell>
          <cell r="C352">
            <v>1564</v>
          </cell>
          <cell r="F352">
            <v>142</v>
          </cell>
          <cell r="G352">
            <v>125</v>
          </cell>
          <cell r="H352">
            <v>137</v>
          </cell>
          <cell r="I352">
            <v>131</v>
          </cell>
          <cell r="J352">
            <v>137</v>
          </cell>
          <cell r="K352">
            <v>130</v>
          </cell>
          <cell r="L352">
            <v>147</v>
          </cell>
          <cell r="M352">
            <v>147</v>
          </cell>
          <cell r="N352">
            <v>148</v>
          </cell>
          <cell r="O352">
            <v>136</v>
          </cell>
          <cell r="P352">
            <v>117</v>
          </cell>
          <cell r="Q352">
            <v>67</v>
          </cell>
        </row>
        <row r="353">
          <cell r="A353">
            <v>719</v>
          </cell>
          <cell r="B353">
            <v>719</v>
          </cell>
          <cell r="C353">
            <v>35</v>
          </cell>
          <cell r="E353">
            <v>9</v>
          </cell>
          <cell r="F353">
            <v>10</v>
          </cell>
          <cell r="G353">
            <v>7</v>
          </cell>
          <cell r="I353">
            <v>6</v>
          </cell>
          <cell r="J353">
            <v>3</v>
          </cell>
        </row>
        <row r="354">
          <cell r="A354">
            <v>721</v>
          </cell>
          <cell r="B354">
            <v>721</v>
          </cell>
          <cell r="C354">
            <v>136</v>
          </cell>
          <cell r="E354">
            <v>6</v>
          </cell>
          <cell r="F354">
            <v>7</v>
          </cell>
          <cell r="G354">
            <v>17</v>
          </cell>
          <cell r="H354">
            <v>15</v>
          </cell>
          <cell r="I354">
            <v>24</v>
          </cell>
          <cell r="J354">
            <v>2</v>
          </cell>
          <cell r="K354">
            <v>24</v>
          </cell>
          <cell r="L354">
            <v>12</v>
          </cell>
          <cell r="M354">
            <v>6</v>
          </cell>
          <cell r="N354">
            <v>6</v>
          </cell>
          <cell r="O354">
            <v>11</v>
          </cell>
          <cell r="P354">
            <v>2</v>
          </cell>
          <cell r="Q354">
            <v>4</v>
          </cell>
        </row>
        <row r="355">
          <cell r="A355">
            <v>722</v>
          </cell>
          <cell r="B355">
            <v>722</v>
          </cell>
          <cell r="C355">
            <v>40</v>
          </cell>
          <cell r="V355">
            <v>10</v>
          </cell>
          <cell r="W355">
            <v>30</v>
          </cell>
        </row>
        <row r="356">
          <cell r="A356">
            <v>723</v>
          </cell>
          <cell r="B356">
            <v>723</v>
          </cell>
          <cell r="C356">
            <v>56</v>
          </cell>
          <cell r="D356">
            <v>21</v>
          </cell>
          <cell r="E356">
            <v>19</v>
          </cell>
          <cell r="F356">
            <v>16</v>
          </cell>
        </row>
        <row r="357">
          <cell r="A357">
            <v>725</v>
          </cell>
          <cell r="B357">
            <v>725</v>
          </cell>
          <cell r="C357">
            <v>11</v>
          </cell>
          <cell r="E357">
            <v>1</v>
          </cell>
          <cell r="F357">
            <v>1</v>
          </cell>
          <cell r="G357">
            <v>4</v>
          </cell>
          <cell r="H357">
            <v>1</v>
          </cell>
          <cell r="I357">
            <v>1</v>
          </cell>
          <cell r="J357">
            <v>3</v>
          </cell>
        </row>
        <row r="358">
          <cell r="A358">
            <v>727</v>
          </cell>
          <cell r="B358">
            <v>727</v>
          </cell>
          <cell r="C358">
            <v>15</v>
          </cell>
          <cell r="G358">
            <v>9</v>
          </cell>
          <cell r="H358">
            <v>6</v>
          </cell>
        </row>
        <row r="359">
          <cell r="A359">
            <v>731</v>
          </cell>
          <cell r="B359">
            <v>731</v>
          </cell>
          <cell r="C359">
            <v>336</v>
          </cell>
          <cell r="E359">
            <v>12</v>
          </cell>
          <cell r="F359">
            <v>29</v>
          </cell>
          <cell r="G359">
            <v>62</v>
          </cell>
          <cell r="H359">
            <v>59</v>
          </cell>
          <cell r="I359">
            <v>64</v>
          </cell>
          <cell r="J359">
            <v>61</v>
          </cell>
          <cell r="K359">
            <v>49</v>
          </cell>
        </row>
        <row r="360">
          <cell r="A360">
            <v>736</v>
          </cell>
          <cell r="B360">
            <v>184</v>
          </cell>
          <cell r="C360">
            <v>783</v>
          </cell>
          <cell r="F360">
            <v>192</v>
          </cell>
          <cell r="G360">
            <v>315</v>
          </cell>
          <cell r="H360">
            <v>276</v>
          </cell>
        </row>
        <row r="361">
          <cell r="A361">
            <v>737</v>
          </cell>
          <cell r="B361">
            <v>184</v>
          </cell>
          <cell r="C361">
            <v>878</v>
          </cell>
          <cell r="I361">
            <v>297</v>
          </cell>
          <cell r="J361">
            <v>290</v>
          </cell>
          <cell r="K361">
            <v>291</v>
          </cell>
        </row>
        <row r="362">
          <cell r="A362">
            <v>743</v>
          </cell>
          <cell r="B362">
            <v>743</v>
          </cell>
          <cell r="C362">
            <v>293</v>
          </cell>
          <cell r="D362">
            <v>22</v>
          </cell>
          <cell r="E362">
            <v>34</v>
          </cell>
          <cell r="F362">
            <v>33</v>
          </cell>
          <cell r="G362">
            <v>46</v>
          </cell>
          <cell r="H362">
            <v>48</v>
          </cell>
          <cell r="I362">
            <v>59</v>
          </cell>
          <cell r="J362">
            <v>26</v>
          </cell>
          <cell r="K362">
            <v>25</v>
          </cell>
        </row>
        <row r="363">
          <cell r="A363">
            <v>746</v>
          </cell>
          <cell r="B363">
            <v>746</v>
          </cell>
          <cell r="C363">
            <v>150</v>
          </cell>
          <cell r="D363">
            <v>47</v>
          </cell>
          <cell r="E363">
            <v>60</v>
          </cell>
          <cell r="F363">
            <v>43</v>
          </cell>
        </row>
        <row r="364">
          <cell r="A364">
            <v>748</v>
          </cell>
          <cell r="B364">
            <v>748</v>
          </cell>
          <cell r="C364">
            <v>425</v>
          </cell>
          <cell r="D364">
            <v>33</v>
          </cell>
          <cell r="E364">
            <v>23</v>
          </cell>
          <cell r="F364">
            <v>32</v>
          </cell>
          <cell r="G364">
            <v>38</v>
          </cell>
          <cell r="H364">
            <v>34</v>
          </cell>
          <cell r="I364">
            <v>32</v>
          </cell>
          <cell r="J364">
            <v>32</v>
          </cell>
          <cell r="K364">
            <v>34</v>
          </cell>
          <cell r="L364">
            <v>34</v>
          </cell>
          <cell r="M364">
            <v>27</v>
          </cell>
          <cell r="N364">
            <v>30</v>
          </cell>
          <cell r="O364">
            <v>21</v>
          </cell>
          <cell r="P364">
            <v>33</v>
          </cell>
          <cell r="Q364">
            <v>22</v>
          </cell>
        </row>
        <row r="365">
          <cell r="A365">
            <v>788</v>
          </cell>
          <cell r="B365">
            <v>788</v>
          </cell>
          <cell r="C365">
            <v>1772</v>
          </cell>
          <cell r="F365">
            <v>105</v>
          </cell>
          <cell r="G365">
            <v>118</v>
          </cell>
          <cell r="H365">
            <v>119</v>
          </cell>
          <cell r="I365">
            <v>109</v>
          </cell>
          <cell r="J365">
            <v>129</v>
          </cell>
          <cell r="K365">
            <v>155</v>
          </cell>
          <cell r="L365">
            <v>215</v>
          </cell>
          <cell r="M365">
            <v>199</v>
          </cell>
          <cell r="N365">
            <v>167</v>
          </cell>
          <cell r="O365">
            <v>164</v>
          </cell>
          <cell r="P365">
            <v>163</v>
          </cell>
          <cell r="Q365">
            <v>129</v>
          </cell>
        </row>
        <row r="366">
          <cell r="A366">
            <v>789</v>
          </cell>
          <cell r="B366">
            <v>789</v>
          </cell>
          <cell r="C366">
            <v>636</v>
          </cell>
          <cell r="D366">
            <v>31</v>
          </cell>
          <cell r="E366">
            <v>45</v>
          </cell>
          <cell r="F366">
            <v>35</v>
          </cell>
          <cell r="G366">
            <v>49</v>
          </cell>
          <cell r="H366">
            <v>50</v>
          </cell>
          <cell r="I366">
            <v>56</v>
          </cell>
          <cell r="J366">
            <v>52</v>
          </cell>
          <cell r="K366">
            <v>57</v>
          </cell>
          <cell r="L366">
            <v>57</v>
          </cell>
          <cell r="M366">
            <v>49</v>
          </cell>
          <cell r="N366">
            <v>39</v>
          </cell>
          <cell r="O366">
            <v>44</v>
          </cell>
          <cell r="P366">
            <v>44</v>
          </cell>
          <cell r="Q366">
            <v>28</v>
          </cell>
        </row>
        <row r="367">
          <cell r="A367">
            <v>790</v>
          </cell>
          <cell r="B367">
            <v>790</v>
          </cell>
          <cell r="C367">
            <v>72</v>
          </cell>
          <cell r="D367">
            <v>2</v>
          </cell>
          <cell r="E367">
            <v>6</v>
          </cell>
          <cell r="F367">
            <v>10</v>
          </cell>
          <cell r="G367">
            <v>12</v>
          </cell>
          <cell r="H367">
            <v>19</v>
          </cell>
          <cell r="I367">
            <v>14</v>
          </cell>
          <cell r="J367">
            <v>6</v>
          </cell>
          <cell r="K367">
            <v>3</v>
          </cell>
        </row>
        <row r="368">
          <cell r="A368">
            <v>794</v>
          </cell>
          <cell r="B368">
            <v>794</v>
          </cell>
          <cell r="C368">
            <v>130</v>
          </cell>
          <cell r="E368">
            <v>16</v>
          </cell>
          <cell r="F368">
            <v>23</v>
          </cell>
          <cell r="G368">
            <v>25</v>
          </cell>
          <cell r="H368">
            <v>21</v>
          </cell>
          <cell r="I368">
            <v>14</v>
          </cell>
          <cell r="J368">
            <v>20</v>
          </cell>
          <cell r="K368">
            <v>11</v>
          </cell>
        </row>
        <row r="369">
          <cell r="A369">
            <v>798</v>
          </cell>
          <cell r="B369">
            <v>798</v>
          </cell>
          <cell r="C369">
            <v>614</v>
          </cell>
          <cell r="D369">
            <v>93</v>
          </cell>
          <cell r="E369">
            <v>73</v>
          </cell>
          <cell r="F369">
            <v>92</v>
          </cell>
          <cell r="G369">
            <v>100</v>
          </cell>
          <cell r="H369">
            <v>90</v>
          </cell>
          <cell r="I369">
            <v>72</v>
          </cell>
          <cell r="J369">
            <v>44</v>
          </cell>
          <cell r="K369">
            <v>50</v>
          </cell>
        </row>
        <row r="370">
          <cell r="A370">
            <v>801</v>
          </cell>
          <cell r="B370">
            <v>801</v>
          </cell>
          <cell r="C370">
            <v>72</v>
          </cell>
          <cell r="D370">
            <v>20</v>
          </cell>
          <cell r="E370">
            <v>15</v>
          </cell>
          <cell r="F370">
            <v>26</v>
          </cell>
          <cell r="G370">
            <v>5</v>
          </cell>
          <cell r="H370">
            <v>6</v>
          </cell>
        </row>
        <row r="371">
          <cell r="A371">
            <v>805</v>
          </cell>
          <cell r="B371">
            <v>805</v>
          </cell>
          <cell r="C371">
            <v>20</v>
          </cell>
          <cell r="F371">
            <v>20</v>
          </cell>
        </row>
        <row r="372">
          <cell r="A372">
            <v>806</v>
          </cell>
          <cell r="B372">
            <v>806</v>
          </cell>
          <cell r="C372">
            <v>406</v>
          </cell>
          <cell r="F372">
            <v>57</v>
          </cell>
          <cell r="G372">
            <v>77</v>
          </cell>
          <cell r="H372">
            <v>48</v>
          </cell>
          <cell r="I372">
            <v>51</v>
          </cell>
          <cell r="J372">
            <v>40</v>
          </cell>
          <cell r="K372">
            <v>34</v>
          </cell>
          <cell r="L372">
            <v>27</v>
          </cell>
          <cell r="M372">
            <v>37</v>
          </cell>
          <cell r="N372">
            <v>12</v>
          </cell>
          <cell r="O372">
            <v>12</v>
          </cell>
          <cell r="P372">
            <v>1</v>
          </cell>
          <cell r="Q372">
            <v>10</v>
          </cell>
        </row>
        <row r="373">
          <cell r="A373">
            <v>808</v>
          </cell>
          <cell r="B373">
            <v>808</v>
          </cell>
          <cell r="C373">
            <v>175</v>
          </cell>
          <cell r="D373">
            <v>5</v>
          </cell>
          <cell r="E373">
            <v>10</v>
          </cell>
          <cell r="F373">
            <v>126</v>
          </cell>
          <cell r="G373">
            <v>20</v>
          </cell>
          <cell r="H373">
            <v>14</v>
          </cell>
        </row>
        <row r="374">
          <cell r="A374">
            <v>809</v>
          </cell>
          <cell r="B374">
            <v>809</v>
          </cell>
          <cell r="C374">
            <v>848</v>
          </cell>
          <cell r="D374">
            <v>23</v>
          </cell>
          <cell r="E374">
            <v>32</v>
          </cell>
          <cell r="F374">
            <v>41</v>
          </cell>
          <cell r="G374">
            <v>76</v>
          </cell>
          <cell r="H374">
            <v>59</v>
          </cell>
          <cell r="I374">
            <v>71</v>
          </cell>
          <cell r="J374">
            <v>62</v>
          </cell>
          <cell r="K374">
            <v>80</v>
          </cell>
          <cell r="L374">
            <v>69</v>
          </cell>
          <cell r="M374">
            <v>62</v>
          </cell>
          <cell r="N374">
            <v>74</v>
          </cell>
          <cell r="O374">
            <v>59</v>
          </cell>
          <cell r="P374">
            <v>68</v>
          </cell>
          <cell r="Q374">
            <v>72</v>
          </cell>
        </row>
        <row r="375">
          <cell r="A375">
            <v>812</v>
          </cell>
          <cell r="B375">
            <v>812</v>
          </cell>
          <cell r="C375">
            <v>254</v>
          </cell>
          <cell r="D375">
            <v>28</v>
          </cell>
          <cell r="E375">
            <v>25</v>
          </cell>
          <cell r="F375">
            <v>35</v>
          </cell>
          <cell r="G375">
            <v>57</v>
          </cell>
          <cell r="H375">
            <v>37</v>
          </cell>
          <cell r="I375">
            <v>32</v>
          </cell>
          <cell r="J375">
            <v>23</v>
          </cell>
          <cell r="K375">
            <v>17</v>
          </cell>
        </row>
        <row r="376">
          <cell r="A376">
            <v>814</v>
          </cell>
          <cell r="B376">
            <v>814</v>
          </cell>
          <cell r="C376">
            <v>42</v>
          </cell>
          <cell r="D376">
            <v>10</v>
          </cell>
          <cell r="E376">
            <v>16</v>
          </cell>
          <cell r="F376">
            <v>16</v>
          </cell>
        </row>
        <row r="377">
          <cell r="A377">
            <v>816</v>
          </cell>
          <cell r="B377">
            <v>816</v>
          </cell>
          <cell r="C377">
            <v>92</v>
          </cell>
          <cell r="D377">
            <v>14</v>
          </cell>
          <cell r="E377">
            <v>17</v>
          </cell>
          <cell r="F377">
            <v>20</v>
          </cell>
          <cell r="G377">
            <v>10</v>
          </cell>
          <cell r="H377">
            <v>10</v>
          </cell>
          <cell r="I377">
            <v>7</v>
          </cell>
          <cell r="J377">
            <v>7</v>
          </cell>
          <cell r="K377">
            <v>7</v>
          </cell>
        </row>
        <row r="378">
          <cell r="A378">
            <v>819</v>
          </cell>
          <cell r="B378">
            <v>819</v>
          </cell>
          <cell r="C378">
            <v>231</v>
          </cell>
          <cell r="D378">
            <v>2</v>
          </cell>
          <cell r="E378">
            <v>7</v>
          </cell>
          <cell r="F378">
            <v>13</v>
          </cell>
          <cell r="G378">
            <v>17</v>
          </cell>
          <cell r="H378">
            <v>19</v>
          </cell>
          <cell r="I378">
            <v>15</v>
          </cell>
          <cell r="J378">
            <v>20</v>
          </cell>
          <cell r="K378">
            <v>20</v>
          </cell>
          <cell r="L378">
            <v>40</v>
          </cell>
          <cell r="M378">
            <v>18</v>
          </cell>
          <cell r="N378">
            <v>15</v>
          </cell>
          <cell r="O378">
            <v>17</v>
          </cell>
          <cell r="P378">
            <v>15</v>
          </cell>
          <cell r="Q378">
            <v>13</v>
          </cell>
        </row>
        <row r="379">
          <cell r="A379">
            <v>820</v>
          </cell>
          <cell r="B379">
            <v>820</v>
          </cell>
          <cell r="C379">
            <v>113</v>
          </cell>
          <cell r="D379">
            <v>15</v>
          </cell>
          <cell r="E379">
            <v>20</v>
          </cell>
          <cell r="F379">
            <v>23</v>
          </cell>
          <cell r="G379">
            <v>12</v>
          </cell>
          <cell r="H379">
            <v>14</v>
          </cell>
          <cell r="I379">
            <v>14</v>
          </cell>
          <cell r="J379">
            <v>11</v>
          </cell>
          <cell r="K379">
            <v>4</v>
          </cell>
        </row>
        <row r="380">
          <cell r="A380">
            <v>825</v>
          </cell>
          <cell r="B380">
            <v>825</v>
          </cell>
          <cell r="C380">
            <v>67</v>
          </cell>
          <cell r="E380">
            <v>6</v>
          </cell>
          <cell r="F380">
            <v>10</v>
          </cell>
          <cell r="G380">
            <v>14</v>
          </cell>
          <cell r="H380">
            <v>14</v>
          </cell>
          <cell r="I380">
            <v>12</v>
          </cell>
          <cell r="J380">
            <v>3</v>
          </cell>
          <cell r="K380">
            <v>8</v>
          </cell>
        </row>
        <row r="381">
          <cell r="A381">
            <v>828</v>
          </cell>
          <cell r="B381">
            <v>828</v>
          </cell>
          <cell r="C381">
            <v>913</v>
          </cell>
          <cell r="F381">
            <v>125</v>
          </cell>
          <cell r="G381">
            <v>162</v>
          </cell>
          <cell r="H381">
            <v>164</v>
          </cell>
          <cell r="I381">
            <v>153</v>
          </cell>
          <cell r="J381">
            <v>162</v>
          </cell>
          <cell r="K381">
            <v>147</v>
          </cell>
        </row>
        <row r="382">
          <cell r="A382">
            <v>834</v>
          </cell>
          <cell r="B382">
            <v>834</v>
          </cell>
          <cell r="C382">
            <v>152</v>
          </cell>
          <cell r="D382">
            <v>10</v>
          </cell>
          <cell r="E382">
            <v>16</v>
          </cell>
          <cell r="F382">
            <v>22</v>
          </cell>
          <cell r="G382">
            <v>15</v>
          </cell>
          <cell r="H382">
            <v>18</v>
          </cell>
          <cell r="I382">
            <v>26</v>
          </cell>
          <cell r="J382">
            <v>23</v>
          </cell>
          <cell r="K382">
            <v>22</v>
          </cell>
        </row>
        <row r="383">
          <cell r="A383">
            <v>836</v>
          </cell>
          <cell r="B383">
            <v>836</v>
          </cell>
          <cell r="C383">
            <v>202</v>
          </cell>
          <cell r="D383">
            <v>83</v>
          </cell>
          <cell r="E383">
            <v>57</v>
          </cell>
          <cell r="F383">
            <v>62</v>
          </cell>
        </row>
        <row r="384">
          <cell r="A384">
            <v>837</v>
          </cell>
          <cell r="B384">
            <v>837</v>
          </cell>
          <cell r="C384">
            <v>31</v>
          </cell>
          <cell r="E384">
            <v>18</v>
          </cell>
          <cell r="F384">
            <v>13</v>
          </cell>
        </row>
        <row r="385">
          <cell r="A385">
            <v>838</v>
          </cell>
          <cell r="B385">
            <v>838</v>
          </cell>
          <cell r="C385">
            <v>239</v>
          </cell>
          <cell r="D385">
            <v>19</v>
          </cell>
          <cell r="E385">
            <v>25</v>
          </cell>
          <cell r="F385">
            <v>33</v>
          </cell>
          <cell r="G385">
            <v>35</v>
          </cell>
          <cell r="H385">
            <v>34</v>
          </cell>
          <cell r="I385">
            <v>33</v>
          </cell>
          <cell r="J385">
            <v>31</v>
          </cell>
          <cell r="K385">
            <v>29</v>
          </cell>
        </row>
        <row r="386">
          <cell r="A386">
            <v>839</v>
          </cell>
          <cell r="B386">
            <v>839</v>
          </cell>
          <cell r="C386">
            <v>1363</v>
          </cell>
          <cell r="F386">
            <v>110</v>
          </cell>
          <cell r="G386">
            <v>124</v>
          </cell>
          <cell r="H386">
            <v>124</v>
          </cell>
          <cell r="I386">
            <v>126</v>
          </cell>
          <cell r="J386">
            <v>115</v>
          </cell>
          <cell r="K386">
            <v>99</v>
          </cell>
          <cell r="L386">
            <v>122</v>
          </cell>
          <cell r="M386">
            <v>117</v>
          </cell>
          <cell r="N386">
            <v>108</v>
          </cell>
          <cell r="O386">
            <v>82</v>
          </cell>
          <cell r="P386">
            <v>91</v>
          </cell>
          <cell r="Q386">
            <v>45</v>
          </cell>
          <cell r="Y386">
            <v>100</v>
          </cell>
        </row>
        <row r="387">
          <cell r="A387">
            <v>841</v>
          </cell>
          <cell r="B387">
            <v>841</v>
          </cell>
          <cell r="C387">
            <v>106</v>
          </cell>
          <cell r="U387">
            <v>19</v>
          </cell>
          <cell r="V387">
            <v>40</v>
          </cell>
          <cell r="W387">
            <v>32</v>
          </cell>
          <cell r="X387">
            <v>15</v>
          </cell>
        </row>
        <row r="388">
          <cell r="A388">
            <v>842</v>
          </cell>
          <cell r="B388">
            <v>842</v>
          </cell>
          <cell r="C388">
            <v>1381</v>
          </cell>
          <cell r="F388">
            <v>114</v>
          </cell>
          <cell r="G388">
            <v>125</v>
          </cell>
          <cell r="H388">
            <v>130</v>
          </cell>
          <cell r="I388">
            <v>117</v>
          </cell>
          <cell r="J388">
            <v>123</v>
          </cell>
          <cell r="K388">
            <v>130</v>
          </cell>
          <cell r="L388">
            <v>133</v>
          </cell>
          <cell r="M388">
            <v>117</v>
          </cell>
          <cell r="N388">
            <v>116</v>
          </cell>
          <cell r="O388">
            <v>105</v>
          </cell>
          <cell r="P388">
            <v>106</v>
          </cell>
          <cell r="Q388">
            <v>65</v>
          </cell>
        </row>
        <row r="389">
          <cell r="A389">
            <v>843</v>
          </cell>
          <cell r="B389">
            <v>843</v>
          </cell>
          <cell r="C389">
            <v>103</v>
          </cell>
          <cell r="D389">
            <v>28</v>
          </cell>
          <cell r="E389">
            <v>32</v>
          </cell>
          <cell r="F389">
            <v>19</v>
          </cell>
          <cell r="G389">
            <v>14</v>
          </cell>
          <cell r="H389">
            <v>5</v>
          </cell>
          <cell r="I389">
            <v>5</v>
          </cell>
        </row>
        <row r="390">
          <cell r="A390">
            <v>844</v>
          </cell>
          <cell r="B390">
            <v>844</v>
          </cell>
          <cell r="C390">
            <v>110</v>
          </cell>
          <cell r="E390">
            <v>13</v>
          </cell>
          <cell r="F390">
            <v>16</v>
          </cell>
          <cell r="G390">
            <v>16</v>
          </cell>
          <cell r="H390">
            <v>17</v>
          </cell>
          <cell r="I390">
            <v>20</v>
          </cell>
          <cell r="J390">
            <v>14</v>
          </cell>
          <cell r="K390">
            <v>14</v>
          </cell>
        </row>
        <row r="391">
          <cell r="A391">
            <v>846</v>
          </cell>
          <cell r="B391">
            <v>846</v>
          </cell>
          <cell r="C391">
            <v>219</v>
          </cell>
          <cell r="D391">
            <v>30</v>
          </cell>
          <cell r="E391">
            <v>41</v>
          </cell>
          <cell r="F391">
            <v>43</v>
          </cell>
          <cell r="G391">
            <v>31</v>
          </cell>
          <cell r="H391">
            <v>26</v>
          </cell>
          <cell r="I391">
            <v>19</v>
          </cell>
          <cell r="J391">
            <v>17</v>
          </cell>
          <cell r="K391">
            <v>12</v>
          </cell>
        </row>
        <row r="392">
          <cell r="A392">
            <v>847</v>
          </cell>
          <cell r="B392">
            <v>847</v>
          </cell>
          <cell r="C392">
            <v>150</v>
          </cell>
          <cell r="E392">
            <v>4</v>
          </cell>
          <cell r="F392">
            <v>4</v>
          </cell>
          <cell r="G392">
            <v>2</v>
          </cell>
          <cell r="H392">
            <v>2</v>
          </cell>
          <cell r="I392">
            <v>10</v>
          </cell>
          <cell r="J392">
            <v>4</v>
          </cell>
          <cell r="K392">
            <v>8</v>
          </cell>
          <cell r="L392">
            <v>22</v>
          </cell>
          <cell r="M392">
            <v>19</v>
          </cell>
          <cell r="N392">
            <v>14</v>
          </cell>
          <cell r="O392">
            <v>17</v>
          </cell>
          <cell r="P392">
            <v>17</v>
          </cell>
          <cell r="Q392">
            <v>27</v>
          </cell>
        </row>
        <row r="393">
          <cell r="A393">
            <v>849</v>
          </cell>
          <cell r="B393">
            <v>849</v>
          </cell>
          <cell r="C393">
            <v>197</v>
          </cell>
          <cell r="D393">
            <v>43</v>
          </cell>
          <cell r="E393">
            <v>51</v>
          </cell>
          <cell r="F393">
            <v>40</v>
          </cell>
          <cell r="G393">
            <v>25</v>
          </cell>
          <cell r="H393">
            <v>19</v>
          </cell>
          <cell r="I393">
            <v>15</v>
          </cell>
          <cell r="J393">
            <v>4</v>
          </cell>
        </row>
        <row r="394">
          <cell r="A394">
            <v>850</v>
          </cell>
          <cell r="B394">
            <v>850</v>
          </cell>
          <cell r="C394">
            <v>147</v>
          </cell>
          <cell r="D394">
            <v>16</v>
          </cell>
          <cell r="E394">
            <v>25</v>
          </cell>
          <cell r="F394">
            <v>13</v>
          </cell>
          <cell r="G394">
            <v>23</v>
          </cell>
          <cell r="H394">
            <v>26</v>
          </cell>
          <cell r="I394">
            <v>17</v>
          </cell>
          <cell r="J394">
            <v>17</v>
          </cell>
          <cell r="K394">
            <v>10</v>
          </cell>
        </row>
        <row r="395">
          <cell r="A395">
            <v>851</v>
          </cell>
          <cell r="B395">
            <v>851</v>
          </cell>
          <cell r="C395">
            <v>428</v>
          </cell>
          <cell r="F395">
            <v>38</v>
          </cell>
          <cell r="G395">
            <v>54</v>
          </cell>
          <cell r="H395">
            <v>42</v>
          </cell>
          <cell r="I395">
            <v>41</v>
          </cell>
          <cell r="J395">
            <v>37</v>
          </cell>
          <cell r="K395">
            <v>28</v>
          </cell>
          <cell r="L395">
            <v>35</v>
          </cell>
          <cell r="M395">
            <v>26</v>
          </cell>
          <cell r="N395">
            <v>37</v>
          </cell>
          <cell r="O395">
            <v>22</v>
          </cell>
          <cell r="P395">
            <v>44</v>
          </cell>
          <cell r="Q395">
            <v>24</v>
          </cell>
        </row>
        <row r="396">
          <cell r="A396">
            <v>853</v>
          </cell>
          <cell r="B396">
            <v>853</v>
          </cell>
          <cell r="C396">
            <v>22</v>
          </cell>
          <cell r="D396">
            <v>4</v>
          </cell>
          <cell r="E396">
            <v>8</v>
          </cell>
          <cell r="F396">
            <v>10</v>
          </cell>
        </row>
        <row r="397">
          <cell r="A397">
            <v>854</v>
          </cell>
          <cell r="B397">
            <v>854</v>
          </cell>
          <cell r="C397">
            <v>71</v>
          </cell>
          <cell r="D397">
            <v>14</v>
          </cell>
          <cell r="E397">
            <v>20</v>
          </cell>
          <cell r="F397">
            <v>7</v>
          </cell>
          <cell r="G397">
            <v>5</v>
          </cell>
          <cell r="H397">
            <v>3</v>
          </cell>
          <cell r="I397">
            <v>14</v>
          </cell>
          <cell r="J397">
            <v>1</v>
          </cell>
          <cell r="K397">
            <v>6</v>
          </cell>
          <cell r="L397">
            <v>1</v>
          </cell>
        </row>
        <row r="398">
          <cell r="A398">
            <v>855</v>
          </cell>
          <cell r="B398">
            <v>855</v>
          </cell>
          <cell r="C398">
            <v>118</v>
          </cell>
          <cell r="E398">
            <v>20</v>
          </cell>
          <cell r="F398">
            <v>28</v>
          </cell>
          <cell r="G398">
            <v>16</v>
          </cell>
          <cell r="H398">
            <v>13</v>
          </cell>
          <cell r="I398">
            <v>13</v>
          </cell>
          <cell r="J398">
            <v>20</v>
          </cell>
          <cell r="K398">
            <v>8</v>
          </cell>
        </row>
        <row r="399">
          <cell r="A399">
            <v>857</v>
          </cell>
          <cell r="B399">
            <v>857</v>
          </cell>
          <cell r="C399">
            <v>893</v>
          </cell>
          <cell r="F399">
            <v>73</v>
          </cell>
          <cell r="G399">
            <v>98</v>
          </cell>
          <cell r="H399">
            <v>90</v>
          </cell>
          <cell r="I399">
            <v>89</v>
          </cell>
          <cell r="J399">
            <v>88</v>
          </cell>
          <cell r="K399">
            <v>76</v>
          </cell>
          <cell r="L399">
            <v>92</v>
          </cell>
          <cell r="M399">
            <v>68</v>
          </cell>
          <cell r="N399">
            <v>73</v>
          </cell>
          <cell r="O399">
            <v>48</v>
          </cell>
          <cell r="P399">
            <v>64</v>
          </cell>
          <cell r="Q399">
            <v>34</v>
          </cell>
        </row>
        <row r="400">
          <cell r="A400">
            <v>858</v>
          </cell>
          <cell r="B400">
            <v>858</v>
          </cell>
          <cell r="C400">
            <v>1335</v>
          </cell>
          <cell r="F400">
            <v>120</v>
          </cell>
          <cell r="G400">
            <v>119</v>
          </cell>
          <cell r="H400">
            <v>120</v>
          </cell>
          <cell r="I400">
            <v>117</v>
          </cell>
          <cell r="J400">
            <v>117</v>
          </cell>
          <cell r="K400">
            <v>118</v>
          </cell>
          <cell r="L400">
            <v>121</v>
          </cell>
          <cell r="M400">
            <v>119</v>
          </cell>
          <cell r="N400">
            <v>119</v>
          </cell>
          <cell r="O400">
            <v>94</v>
          </cell>
          <cell r="P400">
            <v>94</v>
          </cell>
          <cell r="Q400">
            <v>77</v>
          </cell>
        </row>
        <row r="401">
          <cell r="A401">
            <v>859</v>
          </cell>
          <cell r="B401">
            <v>859</v>
          </cell>
          <cell r="C401">
            <v>74</v>
          </cell>
          <cell r="E401">
            <v>6</v>
          </cell>
          <cell r="F401">
            <v>13</v>
          </cell>
          <cell r="G401">
            <v>12</v>
          </cell>
          <cell r="H401">
            <v>13</v>
          </cell>
          <cell r="I401">
            <v>9</v>
          </cell>
          <cell r="J401">
            <v>8</v>
          </cell>
          <cell r="K401">
            <v>13</v>
          </cell>
        </row>
        <row r="402">
          <cell r="A402">
            <v>860</v>
          </cell>
          <cell r="B402">
            <v>860</v>
          </cell>
          <cell r="C402">
            <v>39</v>
          </cell>
          <cell r="E402">
            <v>5</v>
          </cell>
          <cell r="F402">
            <v>4</v>
          </cell>
          <cell r="G402">
            <v>4</v>
          </cell>
          <cell r="H402">
            <v>9</v>
          </cell>
          <cell r="I402">
            <v>6</v>
          </cell>
          <cell r="J402">
            <v>6</v>
          </cell>
          <cell r="K402">
            <v>5</v>
          </cell>
        </row>
        <row r="403">
          <cell r="A403">
            <v>861</v>
          </cell>
          <cell r="B403">
            <v>861</v>
          </cell>
          <cell r="C403">
            <v>72</v>
          </cell>
          <cell r="E403">
            <v>8</v>
          </cell>
          <cell r="F403">
            <v>12</v>
          </cell>
          <cell r="G403">
            <v>10</v>
          </cell>
          <cell r="H403">
            <v>15</v>
          </cell>
          <cell r="I403">
            <v>11</v>
          </cell>
          <cell r="J403">
            <v>10</v>
          </cell>
          <cell r="K403">
            <v>6</v>
          </cell>
        </row>
        <row r="404">
          <cell r="A404">
            <v>862</v>
          </cell>
          <cell r="B404">
            <v>862</v>
          </cell>
          <cell r="C404">
            <v>37</v>
          </cell>
          <cell r="D404">
            <v>18</v>
          </cell>
          <cell r="E404">
            <v>3</v>
          </cell>
          <cell r="F404">
            <v>16</v>
          </cell>
        </row>
        <row r="405">
          <cell r="A405">
            <v>863</v>
          </cell>
          <cell r="B405">
            <v>863</v>
          </cell>
          <cell r="C405">
            <v>46</v>
          </cell>
          <cell r="F405">
            <v>7</v>
          </cell>
          <cell r="G405">
            <v>7</v>
          </cell>
          <cell r="H405">
            <v>13</v>
          </cell>
          <cell r="I405">
            <v>9</v>
          </cell>
          <cell r="J405">
            <v>4</v>
          </cell>
          <cell r="K405">
            <v>6</v>
          </cell>
        </row>
        <row r="406">
          <cell r="A406">
            <v>864</v>
          </cell>
          <cell r="B406">
            <v>864</v>
          </cell>
          <cell r="C406">
            <v>31</v>
          </cell>
          <cell r="D406">
            <v>6</v>
          </cell>
          <cell r="E406">
            <v>4</v>
          </cell>
          <cell r="F406">
            <v>5</v>
          </cell>
          <cell r="G406">
            <v>4</v>
          </cell>
          <cell r="H406">
            <v>6</v>
          </cell>
          <cell r="I406">
            <v>4</v>
          </cell>
          <cell r="J406">
            <v>2</v>
          </cell>
        </row>
        <row r="407">
          <cell r="A407">
            <v>865</v>
          </cell>
          <cell r="B407">
            <v>865</v>
          </cell>
          <cell r="C407">
            <v>33</v>
          </cell>
          <cell r="D407">
            <v>3</v>
          </cell>
          <cell r="E407">
            <v>4</v>
          </cell>
          <cell r="F407">
            <v>4</v>
          </cell>
          <cell r="G407">
            <v>7</v>
          </cell>
          <cell r="H407">
            <v>1</v>
          </cell>
          <cell r="I407">
            <v>5</v>
          </cell>
          <cell r="J407">
            <v>5</v>
          </cell>
          <cell r="K407">
            <v>4</v>
          </cell>
        </row>
        <row r="408">
          <cell r="A408">
            <v>867</v>
          </cell>
          <cell r="B408">
            <v>867</v>
          </cell>
          <cell r="C408">
            <v>52</v>
          </cell>
          <cell r="D408">
            <v>6</v>
          </cell>
          <cell r="E408">
            <v>11</v>
          </cell>
          <cell r="F408">
            <v>6</v>
          </cell>
          <cell r="G408">
            <v>11</v>
          </cell>
          <cell r="H408">
            <v>5</v>
          </cell>
          <cell r="I408">
            <v>10</v>
          </cell>
          <cell r="J408">
            <v>3</v>
          </cell>
        </row>
        <row r="409">
          <cell r="A409">
            <v>868</v>
          </cell>
          <cell r="B409">
            <v>868</v>
          </cell>
          <cell r="C409">
            <v>90</v>
          </cell>
          <cell r="D409">
            <v>14</v>
          </cell>
          <cell r="E409">
            <v>14</v>
          </cell>
          <cell r="F409">
            <v>12</v>
          </cell>
          <cell r="G409">
            <v>9</v>
          </cell>
          <cell r="H409">
            <v>6</v>
          </cell>
          <cell r="I409">
            <v>13</v>
          </cell>
          <cell r="J409">
            <v>11</v>
          </cell>
          <cell r="K409">
            <v>11</v>
          </cell>
        </row>
        <row r="410">
          <cell r="A410">
            <v>869</v>
          </cell>
          <cell r="B410">
            <v>869</v>
          </cell>
          <cell r="C410">
            <v>82</v>
          </cell>
          <cell r="D410">
            <v>18</v>
          </cell>
          <cell r="E410">
            <v>17</v>
          </cell>
          <cell r="F410">
            <v>22</v>
          </cell>
          <cell r="G410">
            <v>25</v>
          </cell>
        </row>
        <row r="411">
          <cell r="A411">
            <v>870</v>
          </cell>
          <cell r="B411">
            <v>870</v>
          </cell>
          <cell r="C411">
            <v>5</v>
          </cell>
          <cell r="F411">
            <v>2</v>
          </cell>
          <cell r="I411">
            <v>1</v>
          </cell>
          <cell r="J411">
            <v>2</v>
          </cell>
        </row>
        <row r="412">
          <cell r="A412">
            <v>871</v>
          </cell>
          <cell r="B412">
            <v>871</v>
          </cell>
          <cell r="C412">
            <v>88</v>
          </cell>
          <cell r="D412">
            <v>15</v>
          </cell>
          <cell r="E412">
            <v>10</v>
          </cell>
          <cell r="F412">
            <v>16</v>
          </cell>
          <cell r="G412">
            <v>15</v>
          </cell>
          <cell r="H412">
            <v>9</v>
          </cell>
          <cell r="I412">
            <v>11</v>
          </cell>
          <cell r="J412">
            <v>6</v>
          </cell>
          <cell r="K412">
            <v>6</v>
          </cell>
        </row>
        <row r="413">
          <cell r="A413">
            <v>872</v>
          </cell>
          <cell r="B413">
            <v>872</v>
          </cell>
          <cell r="C413">
            <v>80</v>
          </cell>
          <cell r="D413">
            <v>1</v>
          </cell>
          <cell r="E413">
            <v>4</v>
          </cell>
          <cell r="F413">
            <v>15</v>
          </cell>
          <cell r="G413">
            <v>13</v>
          </cell>
          <cell r="H413">
            <v>13</v>
          </cell>
          <cell r="I413">
            <v>19</v>
          </cell>
          <cell r="J413">
            <v>13</v>
          </cell>
          <cell r="K413">
            <v>2</v>
          </cell>
        </row>
        <row r="414">
          <cell r="A414">
            <v>873</v>
          </cell>
          <cell r="B414">
            <v>873</v>
          </cell>
          <cell r="C414">
            <v>1458</v>
          </cell>
          <cell r="F414">
            <v>105</v>
          </cell>
          <cell r="G414">
            <v>102</v>
          </cell>
          <cell r="H414">
            <v>133</v>
          </cell>
          <cell r="I414">
            <v>139</v>
          </cell>
          <cell r="J414">
            <v>126</v>
          </cell>
          <cell r="K414">
            <v>131</v>
          </cell>
          <cell r="L414">
            <v>147</v>
          </cell>
          <cell r="M414">
            <v>131</v>
          </cell>
          <cell r="N414">
            <v>128</v>
          </cell>
          <cell r="O414">
            <v>141</v>
          </cell>
          <cell r="P414">
            <v>108</v>
          </cell>
          <cell r="Q414">
            <v>67</v>
          </cell>
        </row>
        <row r="415">
          <cell r="A415">
            <v>874</v>
          </cell>
          <cell r="B415">
            <v>874</v>
          </cell>
          <cell r="C415">
            <v>250</v>
          </cell>
          <cell r="T415">
            <v>10</v>
          </cell>
          <cell r="U415">
            <v>18</v>
          </cell>
          <cell r="V415">
            <v>71</v>
          </cell>
          <cell r="W415">
            <v>71</v>
          </cell>
          <cell r="X415">
            <v>80</v>
          </cell>
        </row>
        <row r="416">
          <cell r="A416">
            <v>875</v>
          </cell>
          <cell r="B416">
            <v>875</v>
          </cell>
          <cell r="C416">
            <v>62</v>
          </cell>
          <cell r="E416">
            <v>10</v>
          </cell>
          <cell r="F416">
            <v>7</v>
          </cell>
          <cell r="G416">
            <v>4</v>
          </cell>
          <cell r="H416">
            <v>9</v>
          </cell>
          <cell r="I416">
            <v>10</v>
          </cell>
          <cell r="J416">
            <v>8</v>
          </cell>
          <cell r="K416">
            <v>14</v>
          </cell>
        </row>
        <row r="417">
          <cell r="A417">
            <v>876</v>
          </cell>
          <cell r="B417">
            <v>876</v>
          </cell>
          <cell r="C417">
            <v>24</v>
          </cell>
          <cell r="E417">
            <v>16</v>
          </cell>
          <cell r="F417">
            <v>8</v>
          </cell>
        </row>
        <row r="418">
          <cell r="A418">
            <v>877</v>
          </cell>
          <cell r="B418">
            <v>877</v>
          </cell>
          <cell r="C418">
            <v>12</v>
          </cell>
          <cell r="D418">
            <v>5</v>
          </cell>
          <cell r="E418">
            <v>1</v>
          </cell>
          <cell r="F418">
            <v>6</v>
          </cell>
        </row>
        <row r="419">
          <cell r="A419">
            <v>878</v>
          </cell>
          <cell r="B419">
            <v>878</v>
          </cell>
          <cell r="C419">
            <v>113</v>
          </cell>
          <cell r="E419">
            <v>14</v>
          </cell>
          <cell r="F419">
            <v>19</v>
          </cell>
          <cell r="G419">
            <v>22</v>
          </cell>
          <cell r="H419">
            <v>16</v>
          </cell>
          <cell r="I419">
            <v>12</v>
          </cell>
          <cell r="J419">
            <v>17</v>
          </cell>
          <cell r="K419">
            <v>13</v>
          </cell>
        </row>
        <row r="420">
          <cell r="A420">
            <v>879</v>
          </cell>
          <cell r="B420">
            <v>879</v>
          </cell>
          <cell r="C420">
            <v>21</v>
          </cell>
          <cell r="D420">
            <v>6</v>
          </cell>
          <cell r="E420">
            <v>4</v>
          </cell>
          <cell r="F420">
            <v>9</v>
          </cell>
          <cell r="G420">
            <v>2</v>
          </cell>
        </row>
        <row r="421">
          <cell r="A421">
            <v>881</v>
          </cell>
          <cell r="B421">
            <v>881</v>
          </cell>
          <cell r="C421">
            <v>100</v>
          </cell>
          <cell r="D421">
            <v>18</v>
          </cell>
          <cell r="E421">
            <v>28</v>
          </cell>
          <cell r="F421">
            <v>17</v>
          </cell>
          <cell r="G421">
            <v>10</v>
          </cell>
          <cell r="H421">
            <v>18</v>
          </cell>
          <cell r="I421">
            <v>4</v>
          </cell>
          <cell r="J421">
            <v>3</v>
          </cell>
          <cell r="K421">
            <v>2</v>
          </cell>
        </row>
        <row r="422">
          <cell r="A422">
            <v>882</v>
          </cell>
          <cell r="B422">
            <v>882</v>
          </cell>
          <cell r="C422">
            <v>66</v>
          </cell>
          <cell r="M422">
            <v>7</v>
          </cell>
          <cell r="N422">
            <v>2</v>
          </cell>
          <cell r="O422">
            <v>17</v>
          </cell>
          <cell r="P422">
            <v>2</v>
          </cell>
          <cell r="Q422">
            <v>38</v>
          </cell>
        </row>
        <row r="423">
          <cell r="A423">
            <v>883</v>
          </cell>
          <cell r="B423">
            <v>883</v>
          </cell>
          <cell r="C423">
            <v>65</v>
          </cell>
          <cell r="D423">
            <v>17</v>
          </cell>
          <cell r="E423">
            <v>18</v>
          </cell>
          <cell r="F423">
            <v>14</v>
          </cell>
          <cell r="G423">
            <v>16</v>
          </cell>
        </row>
        <row r="424">
          <cell r="A424">
            <v>884</v>
          </cell>
          <cell r="B424">
            <v>884</v>
          </cell>
          <cell r="C424">
            <v>52</v>
          </cell>
          <cell r="D424">
            <v>4</v>
          </cell>
          <cell r="E424">
            <v>4</v>
          </cell>
          <cell r="F424">
            <v>5</v>
          </cell>
          <cell r="G424">
            <v>8</v>
          </cell>
          <cell r="H424">
            <v>13</v>
          </cell>
          <cell r="I424">
            <v>7</v>
          </cell>
          <cell r="J424">
            <v>5</v>
          </cell>
          <cell r="K424">
            <v>6</v>
          </cell>
        </row>
        <row r="425">
          <cell r="A425">
            <v>885</v>
          </cell>
          <cell r="B425">
            <v>885</v>
          </cell>
          <cell r="C425">
            <v>60</v>
          </cell>
          <cell r="D425">
            <v>5</v>
          </cell>
          <cell r="E425">
            <v>12</v>
          </cell>
          <cell r="F425">
            <v>14</v>
          </cell>
          <cell r="G425">
            <v>18</v>
          </cell>
          <cell r="H425">
            <v>11</v>
          </cell>
        </row>
        <row r="426">
          <cell r="A426">
            <v>886</v>
          </cell>
          <cell r="B426">
            <v>184</v>
          </cell>
          <cell r="C426">
            <v>409</v>
          </cell>
          <cell r="P426">
            <v>217</v>
          </cell>
          <cell r="Q426">
            <v>192</v>
          </cell>
        </row>
        <row r="427">
          <cell r="A427">
            <v>887</v>
          </cell>
          <cell r="B427">
            <v>887</v>
          </cell>
          <cell r="C427">
            <v>1223</v>
          </cell>
          <cell r="F427">
            <v>64</v>
          </cell>
          <cell r="G427">
            <v>104</v>
          </cell>
          <cell r="H427">
            <v>79</v>
          </cell>
          <cell r="I427">
            <v>80</v>
          </cell>
          <cell r="J427">
            <v>120</v>
          </cell>
          <cell r="K427">
            <v>80</v>
          </cell>
          <cell r="L427">
            <v>135</v>
          </cell>
          <cell r="M427">
            <v>129</v>
          </cell>
          <cell r="N427">
            <v>133</v>
          </cell>
          <cell r="O427">
            <v>90</v>
          </cell>
          <cell r="P427">
            <v>125</v>
          </cell>
          <cell r="Q427">
            <v>84</v>
          </cell>
        </row>
        <row r="428">
          <cell r="A428">
            <v>888</v>
          </cell>
          <cell r="B428">
            <v>888</v>
          </cell>
          <cell r="C428">
            <v>95</v>
          </cell>
          <cell r="D428">
            <v>33</v>
          </cell>
          <cell r="E428">
            <v>40</v>
          </cell>
          <cell r="F428">
            <v>22</v>
          </cell>
        </row>
        <row r="429">
          <cell r="A429">
            <v>889</v>
          </cell>
          <cell r="B429">
            <v>889</v>
          </cell>
          <cell r="C429">
            <v>142</v>
          </cell>
          <cell r="D429">
            <v>3</v>
          </cell>
          <cell r="E429">
            <v>27</v>
          </cell>
          <cell r="F429">
            <v>26</v>
          </cell>
          <cell r="G429">
            <v>26</v>
          </cell>
          <cell r="H429">
            <v>18</v>
          </cell>
          <cell r="I429">
            <v>18</v>
          </cell>
          <cell r="J429">
            <v>11</v>
          </cell>
          <cell r="K429">
            <v>13</v>
          </cell>
        </row>
        <row r="430">
          <cell r="A430">
            <v>890</v>
          </cell>
          <cell r="B430">
            <v>890</v>
          </cell>
          <cell r="C430">
            <v>17</v>
          </cell>
          <cell r="D430">
            <v>5</v>
          </cell>
          <cell r="E430">
            <v>5</v>
          </cell>
          <cell r="F430">
            <v>7</v>
          </cell>
        </row>
        <row r="431">
          <cell r="A431">
            <v>891</v>
          </cell>
          <cell r="B431">
            <v>891</v>
          </cell>
          <cell r="C431">
            <v>75</v>
          </cell>
          <cell r="D431">
            <v>1</v>
          </cell>
          <cell r="E431">
            <v>12</v>
          </cell>
          <cell r="F431">
            <v>13</v>
          </cell>
          <cell r="G431">
            <v>11</v>
          </cell>
          <cell r="H431">
            <v>9</v>
          </cell>
          <cell r="I431">
            <v>9</v>
          </cell>
          <cell r="J431">
            <v>12</v>
          </cell>
          <cell r="K431">
            <v>8</v>
          </cell>
        </row>
        <row r="432">
          <cell r="A432">
            <v>892</v>
          </cell>
          <cell r="B432">
            <v>892</v>
          </cell>
          <cell r="C432">
            <v>891</v>
          </cell>
          <cell r="F432">
            <v>59</v>
          </cell>
          <cell r="G432">
            <v>73</v>
          </cell>
          <cell r="H432">
            <v>67</v>
          </cell>
          <cell r="I432">
            <v>72</v>
          </cell>
          <cell r="J432">
            <v>78</v>
          </cell>
          <cell r="K432">
            <v>76</v>
          </cell>
          <cell r="L432">
            <v>91</v>
          </cell>
          <cell r="M432">
            <v>87</v>
          </cell>
          <cell r="N432">
            <v>76</v>
          </cell>
          <cell r="O432">
            <v>67</v>
          </cell>
          <cell r="P432">
            <v>71</v>
          </cell>
          <cell r="Q432">
            <v>74</v>
          </cell>
        </row>
        <row r="433">
          <cell r="A433">
            <v>893</v>
          </cell>
          <cell r="B433">
            <v>892</v>
          </cell>
          <cell r="C433">
            <v>312</v>
          </cell>
          <cell r="F433">
            <v>52</v>
          </cell>
          <cell r="G433">
            <v>39</v>
          </cell>
          <cell r="H433">
            <v>40</v>
          </cell>
          <cell r="I433">
            <v>35</v>
          </cell>
          <cell r="J433">
            <v>51</v>
          </cell>
          <cell r="K433">
            <v>39</v>
          </cell>
          <cell r="L433">
            <v>29</v>
          </cell>
          <cell r="M433">
            <v>27</v>
          </cell>
        </row>
        <row r="434">
          <cell r="A434">
            <v>894</v>
          </cell>
          <cell r="B434">
            <v>892</v>
          </cell>
          <cell r="C434">
            <v>349</v>
          </cell>
          <cell r="F434">
            <v>25</v>
          </cell>
          <cell r="G434">
            <v>33</v>
          </cell>
          <cell r="H434">
            <v>27</v>
          </cell>
          <cell r="I434">
            <v>41</v>
          </cell>
          <cell r="J434">
            <v>40</v>
          </cell>
          <cell r="K434">
            <v>40</v>
          </cell>
          <cell r="L434">
            <v>53</v>
          </cell>
          <cell r="M434">
            <v>41</v>
          </cell>
          <cell r="N434">
            <v>32</v>
          </cell>
          <cell r="O434">
            <v>17</v>
          </cell>
        </row>
        <row r="435">
          <cell r="A435">
            <v>895</v>
          </cell>
          <cell r="B435">
            <v>892</v>
          </cell>
          <cell r="C435">
            <v>1129</v>
          </cell>
          <cell r="F435">
            <v>72</v>
          </cell>
          <cell r="G435">
            <v>104</v>
          </cell>
          <cell r="H435">
            <v>106</v>
          </cell>
          <cell r="I435">
            <v>113</v>
          </cell>
          <cell r="J435">
            <v>102</v>
          </cell>
          <cell r="K435">
            <v>118</v>
          </cell>
          <cell r="L435">
            <v>89</v>
          </cell>
          <cell r="M435">
            <v>89</v>
          </cell>
          <cell r="N435">
            <v>87</v>
          </cell>
          <cell r="O435">
            <v>110</v>
          </cell>
          <cell r="P435">
            <v>65</v>
          </cell>
          <cell r="Q435">
            <v>74</v>
          </cell>
        </row>
        <row r="436">
          <cell r="A436">
            <v>896</v>
          </cell>
          <cell r="B436">
            <v>892</v>
          </cell>
          <cell r="C436">
            <v>382</v>
          </cell>
          <cell r="F436">
            <v>31</v>
          </cell>
          <cell r="G436">
            <v>38</v>
          </cell>
          <cell r="H436">
            <v>36</v>
          </cell>
          <cell r="I436">
            <v>34</v>
          </cell>
          <cell r="J436">
            <v>43</v>
          </cell>
          <cell r="K436">
            <v>29</v>
          </cell>
          <cell r="L436">
            <v>57</v>
          </cell>
          <cell r="M436">
            <v>40</v>
          </cell>
          <cell r="N436">
            <v>31</v>
          </cell>
          <cell r="O436">
            <v>22</v>
          </cell>
          <cell r="P436">
            <v>13</v>
          </cell>
          <cell r="Q436">
            <v>8</v>
          </cell>
        </row>
        <row r="437">
          <cell r="A437">
            <v>897</v>
          </cell>
          <cell r="B437">
            <v>892</v>
          </cell>
          <cell r="C437">
            <v>498</v>
          </cell>
          <cell r="F437">
            <v>25</v>
          </cell>
          <cell r="G437">
            <v>54</v>
          </cell>
          <cell r="H437">
            <v>38</v>
          </cell>
          <cell r="I437">
            <v>65</v>
          </cell>
          <cell r="J437">
            <v>34</v>
          </cell>
          <cell r="K437">
            <v>40</v>
          </cell>
          <cell r="L437">
            <v>65</v>
          </cell>
          <cell r="M437">
            <v>46</v>
          </cell>
          <cell r="N437">
            <v>40</v>
          </cell>
          <cell r="O437">
            <v>39</v>
          </cell>
          <cell r="P437">
            <v>34</v>
          </cell>
          <cell r="Q437">
            <v>18</v>
          </cell>
        </row>
        <row r="438">
          <cell r="A438">
            <v>898</v>
          </cell>
          <cell r="B438">
            <v>892</v>
          </cell>
          <cell r="C438">
            <v>307</v>
          </cell>
          <cell r="F438">
            <v>32</v>
          </cell>
          <cell r="G438">
            <v>45</v>
          </cell>
          <cell r="H438">
            <v>53</v>
          </cell>
          <cell r="I438">
            <v>54</v>
          </cell>
          <cell r="J438">
            <v>39</v>
          </cell>
          <cell r="K438">
            <v>41</v>
          </cell>
          <cell r="L438">
            <v>23</v>
          </cell>
          <cell r="M438">
            <v>20</v>
          </cell>
        </row>
        <row r="439">
          <cell r="A439">
            <v>899</v>
          </cell>
          <cell r="B439">
            <v>892</v>
          </cell>
          <cell r="C439">
            <v>602</v>
          </cell>
          <cell r="F439">
            <v>52</v>
          </cell>
          <cell r="G439">
            <v>75</v>
          </cell>
          <cell r="H439">
            <v>71</v>
          </cell>
          <cell r="I439">
            <v>72</v>
          </cell>
          <cell r="J439">
            <v>44</v>
          </cell>
          <cell r="K439">
            <v>45</v>
          </cell>
          <cell r="L439">
            <v>45</v>
          </cell>
          <cell r="M439">
            <v>45</v>
          </cell>
          <cell r="N439">
            <v>45</v>
          </cell>
          <cell r="O439">
            <v>45</v>
          </cell>
          <cell r="P439">
            <v>45</v>
          </cell>
          <cell r="Q439">
            <v>18</v>
          </cell>
        </row>
        <row r="440">
          <cell r="A440">
            <v>900</v>
          </cell>
          <cell r="B440">
            <v>892</v>
          </cell>
          <cell r="C440">
            <v>301</v>
          </cell>
          <cell r="F440">
            <v>29</v>
          </cell>
          <cell r="G440">
            <v>45</v>
          </cell>
          <cell r="H440">
            <v>33</v>
          </cell>
          <cell r="I440">
            <v>45</v>
          </cell>
          <cell r="J440">
            <v>44</v>
          </cell>
          <cell r="K440">
            <v>20</v>
          </cell>
          <cell r="L440">
            <v>37</v>
          </cell>
          <cell r="M440">
            <v>30</v>
          </cell>
          <cell r="N440">
            <v>18</v>
          </cell>
        </row>
        <row r="441">
          <cell r="A441">
            <v>901</v>
          </cell>
          <cell r="B441">
            <v>892</v>
          </cell>
          <cell r="C441">
            <v>330</v>
          </cell>
          <cell r="F441">
            <v>30</v>
          </cell>
          <cell r="G441">
            <v>40</v>
          </cell>
          <cell r="H441">
            <v>28</v>
          </cell>
          <cell r="I441">
            <v>26</v>
          </cell>
          <cell r="J441">
            <v>38</v>
          </cell>
          <cell r="K441">
            <v>27</v>
          </cell>
          <cell r="L441">
            <v>22</v>
          </cell>
          <cell r="M441">
            <v>33</v>
          </cell>
          <cell r="N441">
            <v>28</v>
          </cell>
          <cell r="O441">
            <v>19</v>
          </cell>
          <cell r="P441">
            <v>18</v>
          </cell>
          <cell r="Q441">
            <v>21</v>
          </cell>
        </row>
        <row r="442">
          <cell r="A442">
            <v>902</v>
          </cell>
          <cell r="B442">
            <v>902</v>
          </cell>
          <cell r="C442">
            <v>6</v>
          </cell>
          <cell r="G442">
            <v>5</v>
          </cell>
          <cell r="H442">
            <v>1</v>
          </cell>
        </row>
        <row r="443">
          <cell r="A443">
            <v>903</v>
          </cell>
          <cell r="B443">
            <v>903</v>
          </cell>
          <cell r="C443">
            <v>51</v>
          </cell>
          <cell r="V443">
            <v>23</v>
          </cell>
          <cell r="W443">
            <v>28</v>
          </cell>
        </row>
        <row r="444">
          <cell r="A444">
            <v>904</v>
          </cell>
          <cell r="B444">
            <v>904</v>
          </cell>
          <cell r="C444">
            <v>34</v>
          </cell>
          <cell r="D444">
            <v>9</v>
          </cell>
          <cell r="E444">
            <v>5</v>
          </cell>
          <cell r="F444">
            <v>9</v>
          </cell>
          <cell r="G444">
            <v>8</v>
          </cell>
          <cell r="H444">
            <v>3</v>
          </cell>
        </row>
        <row r="445">
          <cell r="A445">
            <v>905</v>
          </cell>
          <cell r="B445">
            <v>905</v>
          </cell>
          <cell r="C445">
            <v>57</v>
          </cell>
          <cell r="U445">
            <v>13</v>
          </cell>
          <cell r="V445">
            <v>27</v>
          </cell>
          <cell r="W445">
            <v>13</v>
          </cell>
          <cell r="X445">
            <v>4</v>
          </cell>
        </row>
        <row r="446">
          <cell r="A446">
            <v>906</v>
          </cell>
          <cell r="B446">
            <v>906</v>
          </cell>
          <cell r="C446">
            <v>178</v>
          </cell>
          <cell r="D446">
            <v>43</v>
          </cell>
          <cell r="E446">
            <v>63</v>
          </cell>
          <cell r="F446">
            <v>31</v>
          </cell>
          <cell r="G446">
            <v>28</v>
          </cell>
          <cell r="H446">
            <v>13</v>
          </cell>
        </row>
        <row r="447">
          <cell r="A447">
            <v>907</v>
          </cell>
          <cell r="B447">
            <v>907</v>
          </cell>
          <cell r="C447">
            <v>495</v>
          </cell>
          <cell r="F447">
            <v>44</v>
          </cell>
          <cell r="G447">
            <v>69</v>
          </cell>
          <cell r="H447">
            <v>40</v>
          </cell>
          <cell r="I447">
            <v>44</v>
          </cell>
          <cell r="J447">
            <v>38</v>
          </cell>
          <cell r="K447">
            <v>82</v>
          </cell>
          <cell r="L447">
            <v>34</v>
          </cell>
          <cell r="M447">
            <v>76</v>
          </cell>
          <cell r="N447">
            <v>39</v>
          </cell>
          <cell r="O447">
            <v>29</v>
          </cell>
        </row>
        <row r="448">
          <cell r="A448">
            <v>908</v>
          </cell>
          <cell r="B448">
            <v>908</v>
          </cell>
          <cell r="C448">
            <v>105</v>
          </cell>
          <cell r="D448">
            <v>36</v>
          </cell>
          <cell r="E448">
            <v>34</v>
          </cell>
          <cell r="F448">
            <v>14</v>
          </cell>
          <cell r="G448">
            <v>13</v>
          </cell>
          <cell r="H448">
            <v>3</v>
          </cell>
          <cell r="I448">
            <v>3</v>
          </cell>
          <cell r="J448">
            <v>2</v>
          </cell>
        </row>
        <row r="449">
          <cell r="A449">
            <v>909</v>
          </cell>
          <cell r="B449">
            <v>909</v>
          </cell>
          <cell r="C449">
            <v>23</v>
          </cell>
          <cell r="D449">
            <v>11</v>
          </cell>
          <cell r="E449">
            <v>4</v>
          </cell>
          <cell r="F449">
            <v>8</v>
          </cell>
        </row>
        <row r="450">
          <cell r="A450">
            <v>910</v>
          </cell>
          <cell r="B450">
            <v>907</v>
          </cell>
          <cell r="C450">
            <v>197</v>
          </cell>
          <cell r="F450">
            <v>27</v>
          </cell>
          <cell r="G450">
            <v>35</v>
          </cell>
          <cell r="H450">
            <v>29</v>
          </cell>
          <cell r="I450">
            <v>28</v>
          </cell>
          <cell r="J450">
            <v>29</v>
          </cell>
          <cell r="K450">
            <v>26</v>
          </cell>
          <cell r="L450">
            <v>23</v>
          </cell>
        </row>
        <row r="451">
          <cell r="A451">
            <v>911</v>
          </cell>
          <cell r="B451">
            <v>911</v>
          </cell>
          <cell r="C451">
            <v>28</v>
          </cell>
          <cell r="D451">
            <v>9</v>
          </cell>
          <cell r="E451">
            <v>3</v>
          </cell>
          <cell r="F451">
            <v>7</v>
          </cell>
          <cell r="G451">
            <v>9</v>
          </cell>
        </row>
        <row r="452">
          <cell r="A452">
            <v>912</v>
          </cell>
          <cell r="B452">
            <v>912</v>
          </cell>
          <cell r="C452">
            <v>121</v>
          </cell>
          <cell r="E452">
            <v>16</v>
          </cell>
          <cell r="F452">
            <v>17</v>
          </cell>
          <cell r="G452">
            <v>18</v>
          </cell>
          <cell r="H452">
            <v>18</v>
          </cell>
          <cell r="I452">
            <v>17</v>
          </cell>
          <cell r="J452">
            <v>17</v>
          </cell>
          <cell r="K452">
            <v>18</v>
          </cell>
        </row>
        <row r="453">
          <cell r="A453">
            <v>913</v>
          </cell>
          <cell r="B453">
            <v>913</v>
          </cell>
          <cell r="C453">
            <v>38</v>
          </cell>
          <cell r="D453">
            <v>16</v>
          </cell>
          <cell r="E453">
            <v>13</v>
          </cell>
          <cell r="F453">
            <v>9</v>
          </cell>
        </row>
      </sheetData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EN_VERT"/>
      <sheetName val="GEN_HOR"/>
      <sheetName val="21,CONS GENERO"/>
      <sheetName val="Hoja5"/>
      <sheetName val="NOCTURNA"/>
      <sheetName val="COMPLETA"/>
      <sheetName val="UNICA"/>
      <sheetName val="MAÑANA"/>
      <sheetName val="TARDE"/>
      <sheetName val="FIN DE SE"/>
      <sheetName val="20, MAT_31,10,2022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4</v>
          </cell>
          <cell r="B2" t="str">
            <v>NOCTURNA</v>
          </cell>
          <cell r="C2">
            <v>163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163</v>
          </cell>
        </row>
        <row r="3">
          <cell r="A3">
            <v>9</v>
          </cell>
          <cell r="B3" t="str">
            <v>NOCTURNA</v>
          </cell>
          <cell r="C3">
            <v>110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110</v>
          </cell>
        </row>
        <row r="4">
          <cell r="A4">
            <v>11</v>
          </cell>
          <cell r="B4" t="str">
            <v>NOCTURNA</v>
          </cell>
          <cell r="C4">
            <v>134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134</v>
          </cell>
        </row>
        <row r="5">
          <cell r="A5">
            <v>18</v>
          </cell>
          <cell r="B5" t="str">
            <v>NOCTURNA</v>
          </cell>
          <cell r="C5">
            <v>105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105</v>
          </cell>
        </row>
        <row r="6">
          <cell r="A6">
            <v>22</v>
          </cell>
          <cell r="B6" t="str">
            <v>NOCTURNA</v>
          </cell>
          <cell r="C6">
            <v>403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403</v>
          </cell>
        </row>
        <row r="7">
          <cell r="A7">
            <v>32</v>
          </cell>
          <cell r="B7" t="str">
            <v>NOCTURNA</v>
          </cell>
          <cell r="C7">
            <v>337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337</v>
          </cell>
        </row>
        <row r="8">
          <cell r="A8">
            <v>38</v>
          </cell>
          <cell r="B8" t="str">
            <v>NOCTURNA</v>
          </cell>
          <cell r="C8">
            <v>262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262</v>
          </cell>
        </row>
        <row r="9">
          <cell r="A9">
            <v>45</v>
          </cell>
          <cell r="B9" t="str">
            <v>NOCTURNA</v>
          </cell>
          <cell r="C9">
            <v>306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306</v>
          </cell>
        </row>
        <row r="10">
          <cell r="A10">
            <v>50</v>
          </cell>
          <cell r="B10" t="str">
            <v>NOCTURNA</v>
          </cell>
          <cell r="C10">
            <v>126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126</v>
          </cell>
        </row>
        <row r="11">
          <cell r="A11">
            <v>60</v>
          </cell>
          <cell r="B11" t="str">
            <v>NOCTURNA</v>
          </cell>
          <cell r="C11">
            <v>167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167</v>
          </cell>
        </row>
        <row r="12">
          <cell r="A12">
            <v>64</v>
          </cell>
          <cell r="B12" t="str">
            <v>NOCTURNA</v>
          </cell>
          <cell r="C12">
            <v>155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155</v>
          </cell>
        </row>
        <row r="13">
          <cell r="A13">
            <v>68</v>
          </cell>
          <cell r="B13" t="str">
            <v>NOCTURNA</v>
          </cell>
          <cell r="C13">
            <v>146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146</v>
          </cell>
        </row>
        <row r="14">
          <cell r="A14">
            <v>70</v>
          </cell>
          <cell r="B14" t="str">
            <v>NOCTURNA</v>
          </cell>
          <cell r="C14">
            <v>130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130</v>
          </cell>
        </row>
        <row r="15">
          <cell r="A15">
            <v>79</v>
          </cell>
          <cell r="B15" t="str">
            <v>NOCTURNA</v>
          </cell>
          <cell r="C15">
            <v>180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180</v>
          </cell>
        </row>
        <row r="16">
          <cell r="A16">
            <v>83</v>
          </cell>
          <cell r="B16" t="str">
            <v>NOCTURNA</v>
          </cell>
          <cell r="C16">
            <v>151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151</v>
          </cell>
        </row>
        <row r="17">
          <cell r="A17">
            <v>90</v>
          </cell>
          <cell r="B17" t="str">
            <v>NOCTURNA</v>
          </cell>
          <cell r="C17">
            <v>251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251</v>
          </cell>
        </row>
        <row r="18">
          <cell r="A18">
            <v>97</v>
          </cell>
          <cell r="B18" t="str">
            <v>NOCTURNA</v>
          </cell>
          <cell r="C18">
            <v>128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128</v>
          </cell>
        </row>
        <row r="19">
          <cell r="A19">
            <v>104</v>
          </cell>
          <cell r="B19" t="str">
            <v>NOCTURNA</v>
          </cell>
          <cell r="C19">
            <v>247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247</v>
          </cell>
        </row>
        <row r="20">
          <cell r="A20">
            <v>105</v>
          </cell>
          <cell r="B20" t="str">
            <v>NOCTURNA</v>
          </cell>
          <cell r="C20">
            <v>246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246</v>
          </cell>
        </row>
        <row r="21">
          <cell r="A21">
            <v>112</v>
          </cell>
          <cell r="B21" t="str">
            <v>NOCTURNA</v>
          </cell>
          <cell r="C21">
            <v>154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154</v>
          </cell>
        </row>
        <row r="22">
          <cell r="A22">
            <v>120</v>
          </cell>
          <cell r="B22" t="str">
            <v>NOCTURNA</v>
          </cell>
          <cell r="C22">
            <v>138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138</v>
          </cell>
        </row>
        <row r="23">
          <cell r="A23">
            <v>122</v>
          </cell>
          <cell r="B23" t="str">
            <v>NOCTURNA</v>
          </cell>
          <cell r="C23">
            <v>197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197</v>
          </cell>
        </row>
        <row r="24">
          <cell r="A24">
            <v>139</v>
          </cell>
          <cell r="B24" t="str">
            <v>NOCTURNA</v>
          </cell>
          <cell r="C24">
            <v>285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285</v>
          </cell>
        </row>
        <row r="25">
          <cell r="A25">
            <v>148</v>
          </cell>
          <cell r="B25" t="str">
            <v>NOCTURNA</v>
          </cell>
          <cell r="C25">
            <v>112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112</v>
          </cell>
        </row>
        <row r="26">
          <cell r="A26">
            <v>153</v>
          </cell>
          <cell r="B26" t="str">
            <v>NOCTURNA</v>
          </cell>
          <cell r="C26">
            <v>252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252</v>
          </cell>
        </row>
        <row r="27">
          <cell r="A27">
            <v>156</v>
          </cell>
          <cell r="B27" t="str">
            <v>NOCTURNA</v>
          </cell>
          <cell r="C27">
            <v>209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209</v>
          </cell>
        </row>
        <row r="28">
          <cell r="A28">
            <v>159</v>
          </cell>
          <cell r="B28" t="str">
            <v>NOCTURNA</v>
          </cell>
          <cell r="C28">
            <v>222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222</v>
          </cell>
        </row>
        <row r="29">
          <cell r="A29">
            <v>165</v>
          </cell>
          <cell r="B29" t="str">
            <v>NOCTURNA</v>
          </cell>
          <cell r="C29">
            <v>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46</v>
          </cell>
        </row>
        <row r="30">
          <cell r="A30">
            <v>173</v>
          </cell>
          <cell r="B30" t="str">
            <v>NOCTURNA</v>
          </cell>
          <cell r="C30">
            <v>94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94</v>
          </cell>
        </row>
        <row r="31">
          <cell r="A31">
            <v>176</v>
          </cell>
          <cell r="B31" t="str">
            <v>NOCTURNA</v>
          </cell>
          <cell r="C31">
            <v>99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99</v>
          </cell>
        </row>
        <row r="32">
          <cell r="A32">
            <v>177</v>
          </cell>
          <cell r="B32" t="str">
            <v>NOCTURNA</v>
          </cell>
          <cell r="C32">
            <v>80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80</v>
          </cell>
        </row>
        <row r="33">
          <cell r="A33">
            <v>180</v>
          </cell>
          <cell r="B33" t="str">
            <v>NOCTURNA</v>
          </cell>
          <cell r="C33">
            <v>34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34</v>
          </cell>
        </row>
        <row r="34">
          <cell r="A34">
            <v>184</v>
          </cell>
          <cell r="B34" t="str">
            <v>NOCTURNA</v>
          </cell>
          <cell r="C34">
            <v>187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187</v>
          </cell>
        </row>
        <row r="35">
          <cell r="A35">
            <v>189</v>
          </cell>
          <cell r="B35" t="str">
            <v>NOCTURNA</v>
          </cell>
          <cell r="C35">
            <v>63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63</v>
          </cell>
        </row>
        <row r="36">
          <cell r="A36">
            <v>190</v>
          </cell>
          <cell r="B36" t="str">
            <v>NOCTURNA</v>
          </cell>
          <cell r="C36">
            <v>358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358</v>
          </cell>
        </row>
        <row r="37">
          <cell r="A37">
            <v>192</v>
          </cell>
          <cell r="B37" t="str">
            <v>NOCTURNA</v>
          </cell>
          <cell r="C37">
            <v>163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163</v>
          </cell>
        </row>
        <row r="38">
          <cell r="A38">
            <v>193</v>
          </cell>
          <cell r="B38" t="str">
            <v>NOCTURNA</v>
          </cell>
          <cell r="C38">
            <v>59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59</v>
          </cell>
        </row>
        <row r="39">
          <cell r="A39">
            <v>198</v>
          </cell>
          <cell r="B39" t="str">
            <v>NOCTURNA</v>
          </cell>
          <cell r="C39">
            <v>128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128</v>
          </cell>
        </row>
        <row r="40">
          <cell r="A40">
            <v>270</v>
          </cell>
          <cell r="B40" t="str">
            <v>NOCTURNA</v>
          </cell>
          <cell r="C40">
            <v>301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301</v>
          </cell>
        </row>
        <row r="41">
          <cell r="A41">
            <v>492</v>
          </cell>
          <cell r="B41" t="str">
            <v>NOCTURNA</v>
          </cell>
          <cell r="C41">
            <v>142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142</v>
          </cell>
        </row>
        <row r="42">
          <cell r="A42">
            <v>633</v>
          </cell>
          <cell r="B42" t="str">
            <v>NOCTURNA</v>
          </cell>
          <cell r="C42">
            <v>149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149</v>
          </cell>
        </row>
        <row r="43">
          <cell r="A43">
            <v>655</v>
          </cell>
          <cell r="B43" t="str">
            <v>NOCTURNA</v>
          </cell>
          <cell r="C43">
            <v>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>
            <v>938</v>
          </cell>
          <cell r="B44" t="str">
            <v>NOCTURNA</v>
          </cell>
          <cell r="C44">
            <v>81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81</v>
          </cell>
        </row>
      </sheetData>
      <sheetData sheetId="6">
        <row r="2">
          <cell r="A2">
            <v>211</v>
          </cell>
          <cell r="B2" t="str">
            <v>COMPLETA</v>
          </cell>
          <cell r="C2">
            <v>234</v>
          </cell>
          <cell r="D2">
            <v>28</v>
          </cell>
          <cell r="E2">
            <v>84</v>
          </cell>
          <cell r="F2">
            <v>84</v>
          </cell>
          <cell r="G2">
            <v>38</v>
          </cell>
          <cell r="H2">
            <v>0</v>
          </cell>
        </row>
        <row r="3">
          <cell r="A3">
            <v>217</v>
          </cell>
          <cell r="B3" t="str">
            <v>COMPLETA</v>
          </cell>
          <cell r="C3">
            <v>244</v>
          </cell>
          <cell r="D3">
            <v>2</v>
          </cell>
          <cell r="E3">
            <v>88</v>
          </cell>
          <cell r="F3">
            <v>104</v>
          </cell>
          <cell r="G3">
            <v>50</v>
          </cell>
          <cell r="H3">
            <v>0</v>
          </cell>
        </row>
        <row r="4">
          <cell r="A4">
            <v>218</v>
          </cell>
          <cell r="B4" t="str">
            <v>COMPLETA</v>
          </cell>
          <cell r="C4">
            <v>745</v>
          </cell>
          <cell r="D4">
            <v>79</v>
          </cell>
          <cell r="E4">
            <v>360</v>
          </cell>
          <cell r="F4">
            <v>227</v>
          </cell>
          <cell r="G4">
            <v>79</v>
          </cell>
          <cell r="H4">
            <v>0</v>
          </cell>
        </row>
        <row r="5">
          <cell r="A5">
            <v>219</v>
          </cell>
          <cell r="B5" t="str">
            <v>COMPLETA</v>
          </cell>
          <cell r="C5">
            <v>778</v>
          </cell>
          <cell r="D5">
            <v>0</v>
          </cell>
          <cell r="E5">
            <v>0</v>
          </cell>
          <cell r="F5">
            <v>546</v>
          </cell>
          <cell r="G5">
            <v>232</v>
          </cell>
          <cell r="H5">
            <v>0</v>
          </cell>
        </row>
        <row r="6">
          <cell r="A6">
            <v>222</v>
          </cell>
          <cell r="B6" t="str">
            <v>COMPLETA</v>
          </cell>
          <cell r="C6">
            <v>118</v>
          </cell>
          <cell r="D6">
            <v>0</v>
          </cell>
          <cell r="E6">
            <v>35</v>
          </cell>
          <cell r="F6">
            <v>54</v>
          </cell>
          <cell r="G6">
            <v>29</v>
          </cell>
          <cell r="H6">
            <v>0</v>
          </cell>
        </row>
        <row r="7">
          <cell r="A7">
            <v>223</v>
          </cell>
          <cell r="B7" t="str">
            <v>COMPLETA</v>
          </cell>
          <cell r="C7">
            <v>480</v>
          </cell>
          <cell r="D7">
            <v>28</v>
          </cell>
          <cell r="E7">
            <v>114</v>
          </cell>
          <cell r="F7">
            <v>191</v>
          </cell>
          <cell r="G7">
            <v>147</v>
          </cell>
          <cell r="H7">
            <v>0</v>
          </cell>
        </row>
        <row r="8">
          <cell r="A8">
            <v>234</v>
          </cell>
          <cell r="B8" t="str">
            <v>COMPLETA</v>
          </cell>
          <cell r="C8">
            <v>248</v>
          </cell>
          <cell r="D8">
            <v>18</v>
          </cell>
          <cell r="E8">
            <v>85</v>
          </cell>
          <cell r="F8">
            <v>82</v>
          </cell>
          <cell r="G8">
            <v>63</v>
          </cell>
          <cell r="H8">
            <v>0</v>
          </cell>
        </row>
        <row r="9">
          <cell r="A9">
            <v>235</v>
          </cell>
          <cell r="B9" t="str">
            <v>COMPLETA</v>
          </cell>
          <cell r="C9">
            <v>475</v>
          </cell>
          <cell r="D9">
            <v>14</v>
          </cell>
          <cell r="E9">
            <v>87</v>
          </cell>
          <cell r="F9">
            <v>237</v>
          </cell>
          <cell r="G9">
            <v>137</v>
          </cell>
          <cell r="H9">
            <v>0</v>
          </cell>
        </row>
        <row r="10">
          <cell r="A10">
            <v>241</v>
          </cell>
          <cell r="B10" t="str">
            <v>COMPLETA</v>
          </cell>
          <cell r="C10">
            <v>595</v>
          </cell>
          <cell r="D10">
            <v>39</v>
          </cell>
          <cell r="E10">
            <v>218</v>
          </cell>
          <cell r="F10">
            <v>235</v>
          </cell>
          <cell r="G10">
            <v>103</v>
          </cell>
          <cell r="H10">
            <v>0</v>
          </cell>
        </row>
        <row r="11">
          <cell r="A11">
            <v>250</v>
          </cell>
          <cell r="B11" t="str">
            <v>COMPLETA</v>
          </cell>
          <cell r="C11">
            <v>714</v>
          </cell>
          <cell r="D11">
            <v>91</v>
          </cell>
          <cell r="E11">
            <v>284</v>
          </cell>
          <cell r="F11">
            <v>225</v>
          </cell>
          <cell r="G11">
            <v>114</v>
          </cell>
          <cell r="H11">
            <v>0</v>
          </cell>
        </row>
        <row r="12">
          <cell r="A12">
            <v>259</v>
          </cell>
          <cell r="B12" t="str">
            <v>COMPLETA</v>
          </cell>
          <cell r="C12">
            <v>2819</v>
          </cell>
          <cell r="D12">
            <v>354</v>
          </cell>
          <cell r="E12">
            <v>974</v>
          </cell>
          <cell r="F12">
            <v>949</v>
          </cell>
          <cell r="G12">
            <v>542</v>
          </cell>
          <cell r="H12">
            <v>0</v>
          </cell>
        </row>
        <row r="13">
          <cell r="A13">
            <v>266</v>
          </cell>
          <cell r="B13" t="str">
            <v>COMPLETA</v>
          </cell>
          <cell r="C13">
            <v>571</v>
          </cell>
          <cell r="D13">
            <v>83</v>
          </cell>
          <cell r="E13">
            <v>211</v>
          </cell>
          <cell r="F13">
            <v>184</v>
          </cell>
          <cell r="G13">
            <v>93</v>
          </cell>
          <cell r="H13">
            <v>0</v>
          </cell>
        </row>
        <row r="14">
          <cell r="A14">
            <v>271</v>
          </cell>
          <cell r="B14" t="str">
            <v>COMPLETA</v>
          </cell>
          <cell r="C14">
            <v>680</v>
          </cell>
          <cell r="D14">
            <v>187</v>
          </cell>
          <cell r="E14">
            <v>262</v>
          </cell>
          <cell r="F14">
            <v>153</v>
          </cell>
          <cell r="G14">
            <v>78</v>
          </cell>
          <cell r="H14">
            <v>0</v>
          </cell>
        </row>
        <row r="15">
          <cell r="A15">
            <v>286</v>
          </cell>
          <cell r="B15" t="str">
            <v>COMPLETA</v>
          </cell>
          <cell r="C15">
            <v>85</v>
          </cell>
          <cell r="D15">
            <v>4</v>
          </cell>
          <cell r="E15">
            <v>14</v>
          </cell>
          <cell r="F15">
            <v>42</v>
          </cell>
          <cell r="G15">
            <v>25</v>
          </cell>
          <cell r="H15">
            <v>0</v>
          </cell>
        </row>
        <row r="16">
          <cell r="A16">
            <v>293</v>
          </cell>
          <cell r="B16" t="str">
            <v>COMPLETA</v>
          </cell>
          <cell r="C16">
            <v>710</v>
          </cell>
          <cell r="D16">
            <v>189</v>
          </cell>
          <cell r="E16">
            <v>298</v>
          </cell>
          <cell r="F16">
            <v>163</v>
          </cell>
          <cell r="G16">
            <v>60</v>
          </cell>
          <cell r="H16">
            <v>0</v>
          </cell>
        </row>
        <row r="17">
          <cell r="A17">
            <v>339</v>
          </cell>
          <cell r="B17" t="str">
            <v>COMPLETA</v>
          </cell>
          <cell r="C17">
            <v>85</v>
          </cell>
          <cell r="D17">
            <v>85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359</v>
          </cell>
          <cell r="B18" t="str">
            <v>COMPLETA</v>
          </cell>
          <cell r="C18">
            <v>433</v>
          </cell>
          <cell r="D18">
            <v>46</v>
          </cell>
          <cell r="E18">
            <v>177</v>
          </cell>
          <cell r="F18">
            <v>148</v>
          </cell>
          <cell r="G18">
            <v>62</v>
          </cell>
          <cell r="H18">
            <v>0</v>
          </cell>
        </row>
        <row r="19">
          <cell r="A19">
            <v>409</v>
          </cell>
          <cell r="B19" t="str">
            <v>COMPLETA</v>
          </cell>
          <cell r="C19">
            <v>288</v>
          </cell>
          <cell r="D19">
            <v>51</v>
          </cell>
          <cell r="E19">
            <v>91</v>
          </cell>
          <cell r="F19">
            <v>96</v>
          </cell>
          <cell r="G19">
            <v>50</v>
          </cell>
          <cell r="H19">
            <v>0</v>
          </cell>
        </row>
        <row r="20">
          <cell r="A20">
            <v>412</v>
          </cell>
          <cell r="B20" t="str">
            <v>COMPLETA</v>
          </cell>
          <cell r="C20">
            <v>362</v>
          </cell>
          <cell r="D20">
            <v>23</v>
          </cell>
          <cell r="E20">
            <v>121</v>
          </cell>
          <cell r="F20">
            <v>161</v>
          </cell>
          <cell r="G20">
            <v>57</v>
          </cell>
          <cell r="H20">
            <v>0</v>
          </cell>
        </row>
        <row r="21">
          <cell r="A21">
            <v>418</v>
          </cell>
          <cell r="B21" t="str">
            <v>COMPLETA</v>
          </cell>
          <cell r="C21">
            <v>370</v>
          </cell>
          <cell r="D21">
            <v>27</v>
          </cell>
          <cell r="E21">
            <v>162</v>
          </cell>
          <cell r="F21">
            <v>137</v>
          </cell>
          <cell r="G21">
            <v>44</v>
          </cell>
          <cell r="H21">
            <v>0</v>
          </cell>
        </row>
        <row r="22">
          <cell r="A22">
            <v>420</v>
          </cell>
          <cell r="B22" t="str">
            <v>COMPLETA</v>
          </cell>
          <cell r="C22">
            <v>403</v>
          </cell>
          <cell r="D22">
            <v>51</v>
          </cell>
          <cell r="E22">
            <v>163</v>
          </cell>
          <cell r="F22">
            <v>141</v>
          </cell>
          <cell r="G22">
            <v>48</v>
          </cell>
          <cell r="H22">
            <v>0</v>
          </cell>
        </row>
        <row r="23">
          <cell r="A23">
            <v>441</v>
          </cell>
          <cell r="B23" t="str">
            <v>COMPLETA</v>
          </cell>
          <cell r="C23">
            <v>53</v>
          </cell>
          <cell r="D23">
            <v>17</v>
          </cell>
          <cell r="E23">
            <v>36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490</v>
          </cell>
          <cell r="B24" t="str">
            <v>COMPLETA</v>
          </cell>
          <cell r="C24">
            <v>399</v>
          </cell>
          <cell r="D24">
            <v>32</v>
          </cell>
          <cell r="E24">
            <v>182</v>
          </cell>
          <cell r="F24">
            <v>121</v>
          </cell>
          <cell r="G24">
            <v>64</v>
          </cell>
          <cell r="H24">
            <v>0</v>
          </cell>
        </row>
        <row r="25">
          <cell r="A25">
            <v>500</v>
          </cell>
          <cell r="B25" t="str">
            <v>COMPLETA</v>
          </cell>
          <cell r="C25">
            <v>266</v>
          </cell>
          <cell r="D25">
            <v>22</v>
          </cell>
          <cell r="E25">
            <v>79</v>
          </cell>
          <cell r="F25">
            <v>99</v>
          </cell>
          <cell r="G25">
            <v>66</v>
          </cell>
          <cell r="H25">
            <v>0</v>
          </cell>
        </row>
        <row r="26">
          <cell r="A26">
            <v>501</v>
          </cell>
          <cell r="B26" t="str">
            <v>COMPLETA</v>
          </cell>
          <cell r="C26">
            <v>611</v>
          </cell>
          <cell r="D26">
            <v>74</v>
          </cell>
          <cell r="E26">
            <v>262</v>
          </cell>
          <cell r="F26">
            <v>200</v>
          </cell>
          <cell r="G26">
            <v>75</v>
          </cell>
          <cell r="H26">
            <v>0</v>
          </cell>
        </row>
        <row r="27">
          <cell r="A27">
            <v>505</v>
          </cell>
          <cell r="B27" t="str">
            <v>COMPLETA</v>
          </cell>
          <cell r="C27">
            <v>360</v>
          </cell>
          <cell r="D27">
            <v>41</v>
          </cell>
          <cell r="E27">
            <v>115</v>
          </cell>
          <cell r="F27">
            <v>133</v>
          </cell>
          <cell r="G27">
            <v>71</v>
          </cell>
          <cell r="H27">
            <v>0</v>
          </cell>
        </row>
        <row r="28">
          <cell r="A28">
            <v>654</v>
          </cell>
          <cell r="B28" t="str">
            <v>COMPLETA</v>
          </cell>
          <cell r="C28">
            <v>509</v>
          </cell>
          <cell r="D28">
            <v>75</v>
          </cell>
          <cell r="E28">
            <v>179</v>
          </cell>
          <cell r="F28">
            <v>169</v>
          </cell>
          <cell r="G28">
            <v>86</v>
          </cell>
          <cell r="H28">
            <v>0</v>
          </cell>
        </row>
        <row r="29">
          <cell r="A29">
            <v>748</v>
          </cell>
          <cell r="B29" t="str">
            <v>COMPLETA</v>
          </cell>
          <cell r="C29">
            <v>413</v>
          </cell>
          <cell r="D29">
            <v>69</v>
          </cell>
          <cell r="E29">
            <v>163</v>
          </cell>
          <cell r="F29">
            <v>130</v>
          </cell>
          <cell r="G29">
            <v>51</v>
          </cell>
          <cell r="H29">
            <v>0</v>
          </cell>
        </row>
        <row r="30">
          <cell r="A30">
            <v>806</v>
          </cell>
          <cell r="B30" t="str">
            <v>COMPLETA</v>
          </cell>
          <cell r="C30">
            <v>617</v>
          </cell>
          <cell r="D30">
            <v>117</v>
          </cell>
          <cell r="E30">
            <v>277</v>
          </cell>
          <cell r="F30">
            <v>154</v>
          </cell>
          <cell r="G30">
            <v>69</v>
          </cell>
          <cell r="H30">
            <v>0</v>
          </cell>
        </row>
        <row r="31">
          <cell r="A31">
            <v>851</v>
          </cell>
          <cell r="B31" t="str">
            <v>COMPLETA</v>
          </cell>
          <cell r="C31">
            <v>404</v>
          </cell>
          <cell r="D31">
            <v>37</v>
          </cell>
          <cell r="E31">
            <v>171</v>
          </cell>
          <cell r="F31">
            <v>147</v>
          </cell>
          <cell r="G31">
            <v>49</v>
          </cell>
          <cell r="H31">
            <v>0</v>
          </cell>
        </row>
        <row r="32">
          <cell r="A32">
            <v>862</v>
          </cell>
          <cell r="B32" t="str">
            <v>COMPLETA</v>
          </cell>
          <cell r="C32">
            <v>90</v>
          </cell>
          <cell r="D32">
            <v>25</v>
          </cell>
          <cell r="E32">
            <v>65</v>
          </cell>
          <cell r="F32">
            <v>0</v>
          </cell>
          <cell r="G32">
            <v>0</v>
          </cell>
          <cell r="H32">
            <v>0</v>
          </cell>
        </row>
      </sheetData>
      <sheetData sheetId="7">
        <row r="2">
          <cell r="A2">
            <v>5</v>
          </cell>
          <cell r="B2" t="str">
            <v>UNICA</v>
          </cell>
          <cell r="C2">
            <v>92</v>
          </cell>
          <cell r="D2">
            <v>0</v>
          </cell>
          <cell r="E2">
            <v>92</v>
          </cell>
          <cell r="F2">
            <v>0</v>
          </cell>
          <cell r="G2">
            <v>0</v>
          </cell>
          <cell r="H2">
            <v>0</v>
          </cell>
        </row>
        <row r="3">
          <cell r="A3">
            <v>11</v>
          </cell>
          <cell r="B3" t="str">
            <v>UNICA</v>
          </cell>
          <cell r="C3">
            <v>255</v>
          </cell>
          <cell r="D3">
            <v>0</v>
          </cell>
          <cell r="E3">
            <v>0</v>
          </cell>
          <cell r="F3">
            <v>111</v>
          </cell>
          <cell r="G3">
            <v>144</v>
          </cell>
          <cell r="H3">
            <v>0</v>
          </cell>
        </row>
        <row r="4">
          <cell r="A4">
            <v>93</v>
          </cell>
          <cell r="B4" t="str">
            <v>UNICA</v>
          </cell>
          <cell r="C4">
            <v>947</v>
          </cell>
          <cell r="D4">
            <v>77</v>
          </cell>
          <cell r="E4">
            <v>408</v>
          </cell>
          <cell r="F4">
            <v>329</v>
          </cell>
          <cell r="G4">
            <v>133</v>
          </cell>
          <cell r="H4">
            <v>0</v>
          </cell>
        </row>
        <row r="5">
          <cell r="A5">
            <v>102</v>
          </cell>
          <cell r="B5" t="str">
            <v>UNICA</v>
          </cell>
          <cell r="C5">
            <v>61</v>
          </cell>
          <cell r="D5">
            <v>0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111</v>
          </cell>
          <cell r="B6" t="str">
            <v>UNICA</v>
          </cell>
          <cell r="C6">
            <v>680</v>
          </cell>
          <cell r="D6">
            <v>25</v>
          </cell>
          <cell r="E6">
            <v>223</v>
          </cell>
          <cell r="F6">
            <v>298</v>
          </cell>
          <cell r="G6">
            <v>134</v>
          </cell>
          <cell r="H6">
            <v>0</v>
          </cell>
        </row>
        <row r="7">
          <cell r="A7">
            <v>177</v>
          </cell>
          <cell r="B7" t="str">
            <v>UNICA</v>
          </cell>
          <cell r="C7">
            <v>719</v>
          </cell>
          <cell r="D7">
            <v>62</v>
          </cell>
          <cell r="E7">
            <v>337</v>
          </cell>
          <cell r="F7">
            <v>231</v>
          </cell>
          <cell r="G7">
            <v>89</v>
          </cell>
          <cell r="H7">
            <v>0</v>
          </cell>
        </row>
        <row r="8">
          <cell r="A8">
            <v>179</v>
          </cell>
          <cell r="B8" t="str">
            <v>UNICA</v>
          </cell>
          <cell r="C8">
            <v>137</v>
          </cell>
          <cell r="D8">
            <v>7</v>
          </cell>
          <cell r="E8">
            <v>42</v>
          </cell>
          <cell r="F8">
            <v>64</v>
          </cell>
          <cell r="G8">
            <v>24</v>
          </cell>
          <cell r="H8">
            <v>0</v>
          </cell>
        </row>
        <row r="9">
          <cell r="A9">
            <v>193</v>
          </cell>
          <cell r="B9" t="str">
            <v>UNICA</v>
          </cell>
          <cell r="C9">
            <v>381</v>
          </cell>
          <cell r="D9">
            <v>0</v>
          </cell>
          <cell r="E9">
            <v>0</v>
          </cell>
          <cell r="F9">
            <v>277</v>
          </cell>
          <cell r="G9">
            <v>104</v>
          </cell>
          <cell r="H9">
            <v>0</v>
          </cell>
        </row>
        <row r="10">
          <cell r="A10">
            <v>257</v>
          </cell>
          <cell r="B10" t="str">
            <v>UNICA</v>
          </cell>
          <cell r="C10">
            <v>498</v>
          </cell>
          <cell r="D10">
            <v>30</v>
          </cell>
          <cell r="E10">
            <v>203</v>
          </cell>
          <cell r="F10">
            <v>180</v>
          </cell>
          <cell r="G10">
            <v>85</v>
          </cell>
          <cell r="H10">
            <v>0</v>
          </cell>
        </row>
        <row r="11">
          <cell r="A11">
            <v>633</v>
          </cell>
          <cell r="B11" t="str">
            <v>UNICA</v>
          </cell>
          <cell r="C11">
            <v>1377</v>
          </cell>
          <cell r="D11">
            <v>25</v>
          </cell>
          <cell r="E11">
            <v>294</v>
          </cell>
          <cell r="F11">
            <v>820</v>
          </cell>
          <cell r="G11">
            <v>238</v>
          </cell>
          <cell r="H11">
            <v>0</v>
          </cell>
        </row>
        <row r="12">
          <cell r="A12">
            <v>842</v>
          </cell>
          <cell r="B12" t="str">
            <v>UNICA</v>
          </cell>
          <cell r="C12">
            <v>1465</v>
          </cell>
          <cell r="D12">
            <v>119</v>
          </cell>
          <cell r="E12">
            <v>616</v>
          </cell>
          <cell r="F12">
            <v>501</v>
          </cell>
          <cell r="G12">
            <v>229</v>
          </cell>
          <cell r="H12">
            <v>0</v>
          </cell>
        </row>
        <row r="13">
          <cell r="A13">
            <v>857</v>
          </cell>
          <cell r="B13" t="str">
            <v>UNICA</v>
          </cell>
          <cell r="C13">
            <v>999</v>
          </cell>
          <cell r="D13">
            <v>78</v>
          </cell>
          <cell r="E13">
            <v>462</v>
          </cell>
          <cell r="F13">
            <v>353</v>
          </cell>
          <cell r="G13">
            <v>106</v>
          </cell>
          <cell r="H13">
            <v>0</v>
          </cell>
        </row>
        <row r="14">
          <cell r="A14">
            <v>858</v>
          </cell>
          <cell r="B14" t="str">
            <v>UNICA</v>
          </cell>
          <cell r="C14">
            <v>1388</v>
          </cell>
          <cell r="D14">
            <v>112</v>
          </cell>
          <cell r="E14">
            <v>588</v>
          </cell>
          <cell r="F14">
            <v>475</v>
          </cell>
          <cell r="G14">
            <v>213</v>
          </cell>
          <cell r="H14">
            <v>0</v>
          </cell>
        </row>
        <row r="15">
          <cell r="A15">
            <v>873</v>
          </cell>
          <cell r="B15" t="str">
            <v>UNICA</v>
          </cell>
          <cell r="C15">
            <v>1452</v>
          </cell>
          <cell r="D15">
            <v>102</v>
          </cell>
          <cell r="E15">
            <v>621</v>
          </cell>
          <cell r="F15">
            <v>517</v>
          </cell>
          <cell r="G15">
            <v>212</v>
          </cell>
          <cell r="H15">
            <v>0</v>
          </cell>
        </row>
        <row r="16">
          <cell r="A16">
            <v>887</v>
          </cell>
          <cell r="B16" t="str">
            <v>UNICA</v>
          </cell>
          <cell r="C16">
            <v>1447</v>
          </cell>
          <cell r="D16">
            <v>124</v>
          </cell>
          <cell r="E16">
            <v>512</v>
          </cell>
          <cell r="F16">
            <v>563</v>
          </cell>
          <cell r="G16">
            <v>248</v>
          </cell>
          <cell r="H16">
            <v>0</v>
          </cell>
        </row>
        <row r="17">
          <cell r="A17">
            <v>975</v>
          </cell>
          <cell r="B17" t="str">
            <v>UNICA</v>
          </cell>
          <cell r="C17">
            <v>905</v>
          </cell>
          <cell r="D17">
            <v>95</v>
          </cell>
          <cell r="E17">
            <v>398</v>
          </cell>
          <cell r="F17">
            <v>319</v>
          </cell>
          <cell r="G17">
            <v>93</v>
          </cell>
          <cell r="H17">
            <v>0</v>
          </cell>
        </row>
      </sheetData>
      <sheetData sheetId="8">
        <row r="2">
          <cell r="A2">
            <v>4</v>
          </cell>
          <cell r="B2" t="str">
            <v>MAÑANA</v>
          </cell>
          <cell r="C2">
            <v>579</v>
          </cell>
          <cell r="D2">
            <v>46</v>
          </cell>
          <cell r="E2">
            <v>533</v>
          </cell>
          <cell r="F2">
            <v>0</v>
          </cell>
          <cell r="G2">
            <v>0</v>
          </cell>
          <cell r="H2">
            <v>0</v>
          </cell>
        </row>
        <row r="3">
          <cell r="A3">
            <v>5</v>
          </cell>
          <cell r="B3" t="str">
            <v>MAÑANA</v>
          </cell>
          <cell r="C3">
            <v>277</v>
          </cell>
          <cell r="D3">
            <v>45</v>
          </cell>
          <cell r="E3">
            <v>232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9</v>
          </cell>
          <cell r="B4" t="str">
            <v>MAÑANA</v>
          </cell>
          <cell r="C4">
            <v>382</v>
          </cell>
          <cell r="D4">
            <v>41</v>
          </cell>
          <cell r="E4">
            <v>0</v>
          </cell>
          <cell r="F4">
            <v>255</v>
          </cell>
          <cell r="G4">
            <v>86</v>
          </cell>
          <cell r="H4">
            <v>0</v>
          </cell>
        </row>
        <row r="5">
          <cell r="A5">
            <v>10</v>
          </cell>
          <cell r="B5" t="str">
            <v>MAÑANA</v>
          </cell>
          <cell r="C5">
            <v>139</v>
          </cell>
          <cell r="D5">
            <v>0</v>
          </cell>
          <cell r="E5">
            <v>139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</v>
          </cell>
          <cell r="B6" t="str">
            <v>MAÑANA</v>
          </cell>
          <cell r="C6">
            <v>183</v>
          </cell>
          <cell r="D6">
            <v>0</v>
          </cell>
          <cell r="E6">
            <v>0</v>
          </cell>
          <cell r="F6">
            <v>183</v>
          </cell>
          <cell r="G6">
            <v>0</v>
          </cell>
          <cell r="H6">
            <v>0</v>
          </cell>
        </row>
        <row r="7">
          <cell r="A7">
            <v>12</v>
          </cell>
          <cell r="B7" t="str">
            <v>MAÑANA</v>
          </cell>
          <cell r="C7">
            <v>230</v>
          </cell>
          <cell r="D7">
            <v>0</v>
          </cell>
          <cell r="E7">
            <v>230</v>
          </cell>
          <cell r="F7">
            <v>0</v>
          </cell>
          <cell r="G7">
            <v>0</v>
          </cell>
          <cell r="H7">
            <v>0</v>
          </cell>
        </row>
        <row r="8">
          <cell r="A8">
            <v>13</v>
          </cell>
          <cell r="B8" t="str">
            <v>MAÑANA</v>
          </cell>
          <cell r="C8">
            <v>218</v>
          </cell>
          <cell r="D8">
            <v>0</v>
          </cell>
          <cell r="E8">
            <v>218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14</v>
          </cell>
          <cell r="B9" t="str">
            <v>MAÑANA</v>
          </cell>
          <cell r="C9">
            <v>124</v>
          </cell>
          <cell r="D9">
            <v>24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15</v>
          </cell>
          <cell r="B10" t="str">
            <v>MAÑANA</v>
          </cell>
          <cell r="C10">
            <v>201</v>
          </cell>
          <cell r="D10">
            <v>0</v>
          </cell>
          <cell r="E10">
            <v>201</v>
          </cell>
          <cell r="F10">
            <v>0</v>
          </cell>
          <cell r="G10">
            <v>0</v>
          </cell>
          <cell r="H10">
            <v>0</v>
          </cell>
        </row>
        <row r="11">
          <cell r="A11">
            <v>16</v>
          </cell>
          <cell r="B11" t="str">
            <v>MAÑANA</v>
          </cell>
          <cell r="C11">
            <v>425</v>
          </cell>
          <cell r="D11">
            <v>52</v>
          </cell>
          <cell r="E11">
            <v>373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18</v>
          </cell>
          <cell r="B12" t="str">
            <v>MAÑANA</v>
          </cell>
          <cell r="C12">
            <v>632</v>
          </cell>
          <cell r="D12">
            <v>49</v>
          </cell>
          <cell r="E12">
            <v>583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19</v>
          </cell>
          <cell r="B13" t="str">
            <v>MAÑANA</v>
          </cell>
          <cell r="C13">
            <v>181</v>
          </cell>
          <cell r="D13">
            <v>23</v>
          </cell>
          <cell r="E13">
            <v>158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20</v>
          </cell>
          <cell r="B14" t="str">
            <v>MAÑANA</v>
          </cell>
          <cell r="C14">
            <v>295</v>
          </cell>
          <cell r="D14">
            <v>48</v>
          </cell>
          <cell r="E14">
            <v>247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21</v>
          </cell>
          <cell r="B15" t="str">
            <v>MAÑANA</v>
          </cell>
          <cell r="C15">
            <v>251</v>
          </cell>
          <cell r="D15">
            <v>25</v>
          </cell>
          <cell r="E15">
            <v>226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22</v>
          </cell>
          <cell r="B16" t="str">
            <v>MAÑANA</v>
          </cell>
          <cell r="C16">
            <v>1169</v>
          </cell>
          <cell r="D16">
            <v>175</v>
          </cell>
          <cell r="E16">
            <v>994</v>
          </cell>
          <cell r="F16">
            <v>0</v>
          </cell>
          <cell r="G16">
            <v>0</v>
          </cell>
          <cell r="H16">
            <v>0</v>
          </cell>
        </row>
        <row r="17">
          <cell r="A17">
            <v>23</v>
          </cell>
          <cell r="B17" t="str">
            <v>MAÑANA</v>
          </cell>
          <cell r="C17">
            <v>151</v>
          </cell>
          <cell r="D17">
            <v>23</v>
          </cell>
          <cell r="E17">
            <v>128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24</v>
          </cell>
          <cell r="B18" t="str">
            <v>MAÑANA</v>
          </cell>
          <cell r="C18">
            <v>493</v>
          </cell>
          <cell r="D18">
            <v>21</v>
          </cell>
          <cell r="E18">
            <v>311</v>
          </cell>
          <cell r="F18">
            <v>161</v>
          </cell>
          <cell r="G18">
            <v>0</v>
          </cell>
          <cell r="H18">
            <v>0</v>
          </cell>
        </row>
        <row r="19">
          <cell r="A19">
            <v>25</v>
          </cell>
          <cell r="B19" t="str">
            <v>MAÑANA</v>
          </cell>
          <cell r="C19">
            <v>694</v>
          </cell>
          <cell r="D19">
            <v>45</v>
          </cell>
          <cell r="E19">
            <v>626</v>
          </cell>
          <cell r="F19">
            <v>23</v>
          </cell>
          <cell r="G19">
            <v>0</v>
          </cell>
          <cell r="H19">
            <v>0</v>
          </cell>
        </row>
        <row r="20">
          <cell r="A20">
            <v>26</v>
          </cell>
          <cell r="B20" t="str">
            <v>MAÑANA</v>
          </cell>
          <cell r="C20">
            <v>237</v>
          </cell>
          <cell r="D20">
            <v>45</v>
          </cell>
          <cell r="E20">
            <v>192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29</v>
          </cell>
          <cell r="B21" t="str">
            <v>MAÑANA</v>
          </cell>
          <cell r="C21">
            <v>158</v>
          </cell>
          <cell r="D21">
            <v>23</v>
          </cell>
          <cell r="E21">
            <v>135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30</v>
          </cell>
          <cell r="B22" t="str">
            <v>MAÑANA</v>
          </cell>
          <cell r="C22">
            <v>624</v>
          </cell>
          <cell r="D22">
            <v>82</v>
          </cell>
          <cell r="E22">
            <v>542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31</v>
          </cell>
          <cell r="B23" t="str">
            <v>MAÑANA</v>
          </cell>
          <cell r="C23">
            <v>684</v>
          </cell>
          <cell r="D23">
            <v>0</v>
          </cell>
          <cell r="E23">
            <v>0</v>
          </cell>
          <cell r="F23">
            <v>524</v>
          </cell>
          <cell r="G23">
            <v>160</v>
          </cell>
          <cell r="H23">
            <v>0</v>
          </cell>
        </row>
        <row r="24">
          <cell r="A24">
            <v>32</v>
          </cell>
          <cell r="B24" t="str">
            <v>MAÑANA</v>
          </cell>
          <cell r="C24">
            <v>673</v>
          </cell>
          <cell r="D24">
            <v>0</v>
          </cell>
          <cell r="E24">
            <v>0</v>
          </cell>
          <cell r="F24">
            <v>390</v>
          </cell>
          <cell r="G24">
            <v>283</v>
          </cell>
          <cell r="H24">
            <v>0</v>
          </cell>
        </row>
        <row r="25">
          <cell r="A25">
            <v>33</v>
          </cell>
          <cell r="B25" t="str">
            <v>MAÑANA</v>
          </cell>
          <cell r="C25">
            <v>184</v>
          </cell>
          <cell r="D25">
            <v>26</v>
          </cell>
          <cell r="E25">
            <v>158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34</v>
          </cell>
          <cell r="B26" t="str">
            <v>MAÑANA</v>
          </cell>
          <cell r="C26">
            <v>168</v>
          </cell>
          <cell r="D26">
            <v>24</v>
          </cell>
          <cell r="E26">
            <v>144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35</v>
          </cell>
          <cell r="B27" t="str">
            <v>MAÑANA</v>
          </cell>
          <cell r="C27">
            <v>275</v>
          </cell>
          <cell r="D27">
            <v>26</v>
          </cell>
          <cell r="E27">
            <v>249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36</v>
          </cell>
          <cell r="B28" t="str">
            <v>MAÑANA</v>
          </cell>
          <cell r="C28">
            <v>1700</v>
          </cell>
          <cell r="D28">
            <v>49</v>
          </cell>
          <cell r="E28">
            <v>364</v>
          </cell>
          <cell r="F28">
            <v>874</v>
          </cell>
          <cell r="G28">
            <v>413</v>
          </cell>
          <cell r="H28">
            <v>0</v>
          </cell>
        </row>
        <row r="29">
          <cell r="A29">
            <v>37</v>
          </cell>
          <cell r="B29" t="str">
            <v>MAÑANA</v>
          </cell>
          <cell r="C29">
            <v>727</v>
          </cell>
          <cell r="D29">
            <v>0</v>
          </cell>
          <cell r="E29">
            <v>0</v>
          </cell>
          <cell r="F29">
            <v>550</v>
          </cell>
          <cell r="G29">
            <v>177</v>
          </cell>
          <cell r="H29">
            <v>0</v>
          </cell>
        </row>
        <row r="30">
          <cell r="A30">
            <v>38</v>
          </cell>
          <cell r="B30" t="str">
            <v>MAÑANA</v>
          </cell>
          <cell r="C30">
            <v>814</v>
          </cell>
          <cell r="D30">
            <v>51</v>
          </cell>
          <cell r="E30">
            <v>321</v>
          </cell>
          <cell r="F30">
            <v>307</v>
          </cell>
          <cell r="G30">
            <v>135</v>
          </cell>
          <cell r="H30">
            <v>0</v>
          </cell>
        </row>
        <row r="31">
          <cell r="A31">
            <v>39</v>
          </cell>
          <cell r="B31" t="str">
            <v>MAÑANA</v>
          </cell>
          <cell r="C31">
            <v>100</v>
          </cell>
          <cell r="D31">
            <v>100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42</v>
          </cell>
          <cell r="B32" t="str">
            <v>MAÑANA</v>
          </cell>
          <cell r="C32">
            <v>467</v>
          </cell>
          <cell r="D32">
            <v>27</v>
          </cell>
          <cell r="E32">
            <v>0</v>
          </cell>
          <cell r="F32">
            <v>306</v>
          </cell>
          <cell r="G32">
            <v>134</v>
          </cell>
          <cell r="H32">
            <v>0</v>
          </cell>
        </row>
        <row r="33">
          <cell r="A33">
            <v>43</v>
          </cell>
          <cell r="B33" t="str">
            <v>MAÑANA</v>
          </cell>
          <cell r="C33">
            <v>483</v>
          </cell>
          <cell r="D33">
            <v>0</v>
          </cell>
          <cell r="E33">
            <v>0</v>
          </cell>
          <cell r="F33">
            <v>359</v>
          </cell>
          <cell r="G33">
            <v>124</v>
          </cell>
          <cell r="H33">
            <v>0</v>
          </cell>
        </row>
        <row r="34">
          <cell r="A34">
            <v>44</v>
          </cell>
          <cell r="B34" t="str">
            <v>MAÑANA</v>
          </cell>
          <cell r="C34">
            <v>997</v>
          </cell>
          <cell r="D34">
            <v>75</v>
          </cell>
          <cell r="E34">
            <v>72</v>
          </cell>
          <cell r="F34">
            <v>628</v>
          </cell>
          <cell r="G34">
            <v>222</v>
          </cell>
          <cell r="H34">
            <v>0</v>
          </cell>
        </row>
        <row r="35">
          <cell r="A35">
            <v>45</v>
          </cell>
          <cell r="B35" t="str">
            <v>MAÑANA</v>
          </cell>
          <cell r="C35">
            <v>705</v>
          </cell>
          <cell r="D35">
            <v>0</v>
          </cell>
          <cell r="E35">
            <v>99</v>
          </cell>
          <cell r="F35">
            <v>443</v>
          </cell>
          <cell r="G35">
            <v>163</v>
          </cell>
          <cell r="H35">
            <v>0</v>
          </cell>
        </row>
        <row r="36">
          <cell r="A36">
            <v>49</v>
          </cell>
          <cell r="B36" t="str">
            <v>MAÑANA</v>
          </cell>
          <cell r="C36">
            <v>225</v>
          </cell>
          <cell r="D36">
            <v>26</v>
          </cell>
          <cell r="E36">
            <v>199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50</v>
          </cell>
          <cell r="B37" t="str">
            <v>MAÑANA</v>
          </cell>
          <cell r="C37">
            <v>753</v>
          </cell>
          <cell r="D37">
            <v>86</v>
          </cell>
          <cell r="E37">
            <v>35</v>
          </cell>
          <cell r="F37">
            <v>500</v>
          </cell>
          <cell r="G37">
            <v>132</v>
          </cell>
          <cell r="H37">
            <v>0</v>
          </cell>
        </row>
        <row r="38">
          <cell r="A38">
            <v>51</v>
          </cell>
          <cell r="B38" t="str">
            <v>MAÑANA</v>
          </cell>
          <cell r="C38">
            <v>189</v>
          </cell>
          <cell r="D38">
            <v>29</v>
          </cell>
          <cell r="E38">
            <v>160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53</v>
          </cell>
          <cell r="B39" t="str">
            <v>MAÑANA</v>
          </cell>
          <cell r="C39">
            <v>247</v>
          </cell>
          <cell r="D39">
            <v>25</v>
          </cell>
          <cell r="E39">
            <v>222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54</v>
          </cell>
          <cell r="B40" t="str">
            <v>MAÑANA</v>
          </cell>
          <cell r="C40">
            <v>161</v>
          </cell>
          <cell r="D40">
            <v>25</v>
          </cell>
          <cell r="E40">
            <v>136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58</v>
          </cell>
          <cell r="B41" t="str">
            <v>MAÑANA</v>
          </cell>
          <cell r="C41">
            <v>358</v>
          </cell>
          <cell r="D41">
            <v>0</v>
          </cell>
          <cell r="E41">
            <v>0</v>
          </cell>
          <cell r="F41">
            <v>241</v>
          </cell>
          <cell r="G41">
            <v>117</v>
          </cell>
          <cell r="H41">
            <v>0</v>
          </cell>
        </row>
        <row r="42">
          <cell r="A42">
            <v>59</v>
          </cell>
          <cell r="B42" t="str">
            <v>MAÑANA</v>
          </cell>
          <cell r="C42">
            <v>682</v>
          </cell>
          <cell r="D42">
            <v>0</v>
          </cell>
          <cell r="E42">
            <v>0</v>
          </cell>
          <cell r="F42">
            <v>479</v>
          </cell>
          <cell r="G42">
            <v>203</v>
          </cell>
          <cell r="H42">
            <v>0</v>
          </cell>
        </row>
        <row r="43">
          <cell r="A43">
            <v>60</v>
          </cell>
          <cell r="B43" t="str">
            <v>MAÑANA</v>
          </cell>
          <cell r="C43">
            <v>873</v>
          </cell>
          <cell r="D43">
            <v>97</v>
          </cell>
          <cell r="E43">
            <v>324</v>
          </cell>
          <cell r="F43">
            <v>452</v>
          </cell>
          <cell r="G43">
            <v>0</v>
          </cell>
          <cell r="H43">
            <v>0</v>
          </cell>
        </row>
        <row r="44">
          <cell r="A44">
            <v>63</v>
          </cell>
          <cell r="B44" t="str">
            <v>MAÑANA</v>
          </cell>
          <cell r="C44">
            <v>166</v>
          </cell>
          <cell r="D44">
            <v>49</v>
          </cell>
          <cell r="E44">
            <v>117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64</v>
          </cell>
          <cell r="B45" t="str">
            <v>MAÑANA</v>
          </cell>
          <cell r="C45">
            <v>1087</v>
          </cell>
          <cell r="D45">
            <v>0</v>
          </cell>
          <cell r="E45">
            <v>792</v>
          </cell>
          <cell r="F45">
            <v>295</v>
          </cell>
          <cell r="G45">
            <v>0</v>
          </cell>
          <cell r="H45">
            <v>0</v>
          </cell>
        </row>
        <row r="46">
          <cell r="A46">
            <v>65</v>
          </cell>
          <cell r="B46" t="str">
            <v>MAÑANA</v>
          </cell>
          <cell r="C46">
            <v>280</v>
          </cell>
          <cell r="D46">
            <v>0</v>
          </cell>
          <cell r="E46">
            <v>280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66</v>
          </cell>
          <cell r="B47" t="str">
            <v>MAÑANA</v>
          </cell>
          <cell r="C47">
            <v>1299</v>
          </cell>
          <cell r="D47">
            <v>87</v>
          </cell>
          <cell r="E47">
            <v>0</v>
          </cell>
          <cell r="F47">
            <v>804</v>
          </cell>
          <cell r="G47">
            <v>408</v>
          </cell>
          <cell r="H47">
            <v>0</v>
          </cell>
        </row>
        <row r="48">
          <cell r="A48">
            <v>67</v>
          </cell>
          <cell r="B48" t="str">
            <v>MAÑANA</v>
          </cell>
          <cell r="C48">
            <v>184</v>
          </cell>
          <cell r="D48">
            <v>25</v>
          </cell>
          <cell r="E48">
            <v>159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68</v>
          </cell>
          <cell r="B49" t="str">
            <v>MAÑANA</v>
          </cell>
          <cell r="C49">
            <v>775</v>
          </cell>
          <cell r="D49">
            <v>0</v>
          </cell>
          <cell r="E49">
            <v>0</v>
          </cell>
          <cell r="F49">
            <v>613</v>
          </cell>
          <cell r="G49">
            <v>162</v>
          </cell>
          <cell r="H49">
            <v>0</v>
          </cell>
        </row>
        <row r="50">
          <cell r="A50">
            <v>70</v>
          </cell>
          <cell r="B50" t="str">
            <v>MAÑANA</v>
          </cell>
          <cell r="C50">
            <v>310</v>
          </cell>
          <cell r="D50">
            <v>0</v>
          </cell>
          <cell r="E50">
            <v>0</v>
          </cell>
          <cell r="F50">
            <v>310</v>
          </cell>
          <cell r="G50">
            <v>0</v>
          </cell>
          <cell r="H50">
            <v>0</v>
          </cell>
        </row>
        <row r="51">
          <cell r="A51">
            <v>71</v>
          </cell>
          <cell r="B51" t="str">
            <v>MAÑANA</v>
          </cell>
          <cell r="C51">
            <v>579</v>
          </cell>
          <cell r="D51">
            <v>48</v>
          </cell>
          <cell r="E51">
            <v>531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72</v>
          </cell>
          <cell r="B52" t="str">
            <v>MAÑANA</v>
          </cell>
          <cell r="C52">
            <v>150</v>
          </cell>
          <cell r="D52">
            <v>0</v>
          </cell>
          <cell r="E52">
            <v>150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73</v>
          </cell>
          <cell r="B53" t="str">
            <v>MAÑANA</v>
          </cell>
          <cell r="C53">
            <v>281</v>
          </cell>
          <cell r="D53">
            <v>44</v>
          </cell>
          <cell r="E53">
            <v>237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75</v>
          </cell>
          <cell r="B54" t="str">
            <v>MAÑANA</v>
          </cell>
          <cell r="C54">
            <v>115</v>
          </cell>
          <cell r="D54">
            <v>20</v>
          </cell>
          <cell r="E54">
            <v>95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76</v>
          </cell>
          <cell r="B55" t="str">
            <v>MAÑANA</v>
          </cell>
          <cell r="C55">
            <v>127</v>
          </cell>
          <cell r="D55">
            <v>37</v>
          </cell>
          <cell r="E55">
            <v>90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77</v>
          </cell>
          <cell r="B56" t="str">
            <v>MAÑANA</v>
          </cell>
          <cell r="C56">
            <v>163</v>
          </cell>
          <cell r="D56">
            <v>24</v>
          </cell>
          <cell r="E56">
            <v>139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79</v>
          </cell>
          <cell r="B57" t="str">
            <v>MAÑANA</v>
          </cell>
          <cell r="C57">
            <v>424</v>
          </cell>
          <cell r="D57">
            <v>23</v>
          </cell>
          <cell r="E57">
            <v>401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80</v>
          </cell>
          <cell r="B58" t="str">
            <v>MAÑANA</v>
          </cell>
          <cell r="C58">
            <v>168</v>
          </cell>
          <cell r="D58">
            <v>25</v>
          </cell>
          <cell r="E58">
            <v>143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81</v>
          </cell>
          <cell r="B59" t="str">
            <v>MAÑANA</v>
          </cell>
          <cell r="C59">
            <v>123</v>
          </cell>
          <cell r="D59">
            <v>123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83</v>
          </cell>
          <cell r="B60" t="str">
            <v>MAÑANA</v>
          </cell>
          <cell r="C60">
            <v>449</v>
          </cell>
          <cell r="D60">
            <v>0</v>
          </cell>
          <cell r="E60">
            <v>0</v>
          </cell>
          <cell r="F60">
            <v>322</v>
          </cell>
          <cell r="G60">
            <v>127</v>
          </cell>
          <cell r="H60">
            <v>0</v>
          </cell>
        </row>
        <row r="61">
          <cell r="A61">
            <v>86</v>
          </cell>
          <cell r="B61" t="str">
            <v>MAÑANA</v>
          </cell>
          <cell r="C61">
            <v>92</v>
          </cell>
          <cell r="D61">
            <v>0</v>
          </cell>
          <cell r="E61">
            <v>92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87</v>
          </cell>
          <cell r="B62" t="str">
            <v>MAÑANA</v>
          </cell>
          <cell r="C62">
            <v>213</v>
          </cell>
          <cell r="D62">
            <v>0</v>
          </cell>
          <cell r="E62">
            <v>66</v>
          </cell>
          <cell r="F62">
            <v>147</v>
          </cell>
          <cell r="G62">
            <v>0</v>
          </cell>
          <cell r="H62">
            <v>0</v>
          </cell>
        </row>
        <row r="63">
          <cell r="A63">
            <v>88</v>
          </cell>
          <cell r="B63" t="str">
            <v>MAÑANA</v>
          </cell>
          <cell r="C63">
            <v>269</v>
          </cell>
          <cell r="D63">
            <v>47</v>
          </cell>
          <cell r="E63">
            <v>222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89</v>
          </cell>
          <cell r="B64" t="str">
            <v>MAÑANA</v>
          </cell>
          <cell r="C64">
            <v>651</v>
          </cell>
          <cell r="D64">
            <v>44</v>
          </cell>
          <cell r="E64">
            <v>0</v>
          </cell>
          <cell r="F64">
            <v>456</v>
          </cell>
          <cell r="G64">
            <v>151</v>
          </cell>
          <cell r="H64">
            <v>0</v>
          </cell>
        </row>
        <row r="65">
          <cell r="A65">
            <v>90</v>
          </cell>
          <cell r="B65" t="str">
            <v>MAÑANA</v>
          </cell>
          <cell r="C65">
            <v>394</v>
          </cell>
          <cell r="D65">
            <v>50</v>
          </cell>
          <cell r="E65">
            <v>344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91</v>
          </cell>
          <cell r="B66" t="str">
            <v>MAÑANA</v>
          </cell>
          <cell r="C66">
            <v>214</v>
          </cell>
          <cell r="D66">
            <v>35</v>
          </cell>
          <cell r="E66">
            <v>179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92</v>
          </cell>
          <cell r="B67" t="str">
            <v>MAÑANA</v>
          </cell>
          <cell r="C67">
            <v>1318</v>
          </cell>
          <cell r="D67">
            <v>0</v>
          </cell>
          <cell r="E67">
            <v>0</v>
          </cell>
          <cell r="F67">
            <v>854</v>
          </cell>
          <cell r="G67">
            <v>464</v>
          </cell>
          <cell r="H67">
            <v>0</v>
          </cell>
        </row>
        <row r="68">
          <cell r="A68">
            <v>94</v>
          </cell>
          <cell r="B68" t="str">
            <v>MAÑANA</v>
          </cell>
          <cell r="C68">
            <v>260</v>
          </cell>
          <cell r="D68">
            <v>23</v>
          </cell>
          <cell r="E68">
            <v>166</v>
          </cell>
          <cell r="F68">
            <v>71</v>
          </cell>
          <cell r="G68">
            <v>0</v>
          </cell>
          <cell r="H68">
            <v>0</v>
          </cell>
        </row>
        <row r="69">
          <cell r="A69">
            <v>95</v>
          </cell>
          <cell r="B69" t="str">
            <v>MAÑANA</v>
          </cell>
          <cell r="C69">
            <v>180</v>
          </cell>
          <cell r="D69">
            <v>52</v>
          </cell>
          <cell r="E69">
            <v>128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96</v>
          </cell>
          <cell r="B70" t="str">
            <v>MAÑANA</v>
          </cell>
          <cell r="C70">
            <v>97</v>
          </cell>
          <cell r="D70">
            <v>24</v>
          </cell>
          <cell r="E70">
            <v>73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97</v>
          </cell>
          <cell r="B71" t="str">
            <v>MAÑANA</v>
          </cell>
          <cell r="C71">
            <v>2089</v>
          </cell>
          <cell r="D71">
            <v>89</v>
          </cell>
          <cell r="E71">
            <v>334</v>
          </cell>
          <cell r="F71">
            <v>1137</v>
          </cell>
          <cell r="G71">
            <v>529</v>
          </cell>
          <cell r="H71">
            <v>0</v>
          </cell>
        </row>
        <row r="72">
          <cell r="A72">
            <v>98</v>
          </cell>
          <cell r="B72" t="str">
            <v>MAÑANA</v>
          </cell>
          <cell r="C72">
            <v>385</v>
          </cell>
          <cell r="D72">
            <v>25</v>
          </cell>
          <cell r="E72">
            <v>360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99</v>
          </cell>
          <cell r="B73" t="str">
            <v>MAÑANA</v>
          </cell>
          <cell r="C73">
            <v>825</v>
          </cell>
          <cell r="D73">
            <v>0</v>
          </cell>
          <cell r="E73">
            <v>0</v>
          </cell>
          <cell r="F73">
            <v>536</v>
          </cell>
          <cell r="G73">
            <v>289</v>
          </cell>
          <cell r="H73">
            <v>0</v>
          </cell>
        </row>
        <row r="74">
          <cell r="A74">
            <v>100</v>
          </cell>
          <cell r="B74" t="str">
            <v>MAÑANA</v>
          </cell>
          <cell r="C74">
            <v>315</v>
          </cell>
          <cell r="D74">
            <v>50</v>
          </cell>
          <cell r="E74">
            <v>265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101</v>
          </cell>
          <cell r="B75" t="str">
            <v>MAÑANA</v>
          </cell>
          <cell r="C75">
            <v>209</v>
          </cell>
          <cell r="D75">
            <v>30</v>
          </cell>
          <cell r="E75">
            <v>179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102</v>
          </cell>
          <cell r="B76" t="str">
            <v>MAÑANA</v>
          </cell>
          <cell r="C76">
            <v>159</v>
          </cell>
          <cell r="D76">
            <v>46</v>
          </cell>
          <cell r="E76">
            <v>113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103</v>
          </cell>
          <cell r="B77" t="str">
            <v>MAÑANA</v>
          </cell>
          <cell r="C77">
            <v>330</v>
          </cell>
          <cell r="D77">
            <v>49</v>
          </cell>
          <cell r="E77">
            <v>281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104</v>
          </cell>
          <cell r="B78" t="str">
            <v>MAÑANA</v>
          </cell>
          <cell r="C78">
            <v>587</v>
          </cell>
          <cell r="D78">
            <v>0</v>
          </cell>
          <cell r="E78">
            <v>0</v>
          </cell>
          <cell r="F78">
            <v>387</v>
          </cell>
          <cell r="G78">
            <v>200</v>
          </cell>
          <cell r="H78">
            <v>0</v>
          </cell>
        </row>
        <row r="79">
          <cell r="A79">
            <v>105</v>
          </cell>
          <cell r="B79" t="str">
            <v>MAÑANA</v>
          </cell>
          <cell r="C79">
            <v>853</v>
          </cell>
          <cell r="D79">
            <v>122</v>
          </cell>
          <cell r="E79">
            <v>731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106</v>
          </cell>
          <cell r="B80" t="str">
            <v>MAÑANA</v>
          </cell>
          <cell r="C80">
            <v>580</v>
          </cell>
          <cell r="D80">
            <v>24</v>
          </cell>
          <cell r="E80">
            <v>0</v>
          </cell>
          <cell r="F80">
            <v>386</v>
          </cell>
          <cell r="G80">
            <v>170</v>
          </cell>
          <cell r="H80">
            <v>0</v>
          </cell>
        </row>
        <row r="81">
          <cell r="A81">
            <v>107</v>
          </cell>
          <cell r="B81" t="str">
            <v>MAÑANA</v>
          </cell>
          <cell r="C81">
            <v>699</v>
          </cell>
          <cell r="D81">
            <v>44</v>
          </cell>
          <cell r="E81">
            <v>178</v>
          </cell>
          <cell r="F81">
            <v>348</v>
          </cell>
          <cell r="G81">
            <v>129</v>
          </cell>
          <cell r="H81">
            <v>0</v>
          </cell>
        </row>
        <row r="82">
          <cell r="A82">
            <v>110</v>
          </cell>
          <cell r="B82" t="str">
            <v>MAÑANA</v>
          </cell>
          <cell r="C82">
            <v>246</v>
          </cell>
          <cell r="D82">
            <v>0</v>
          </cell>
          <cell r="E82">
            <v>0</v>
          </cell>
          <cell r="F82">
            <v>246</v>
          </cell>
          <cell r="G82">
            <v>0</v>
          </cell>
          <cell r="H82">
            <v>0</v>
          </cell>
        </row>
        <row r="83">
          <cell r="A83">
            <v>112</v>
          </cell>
          <cell r="B83" t="str">
            <v>MAÑANA</v>
          </cell>
          <cell r="C83">
            <v>627</v>
          </cell>
          <cell r="D83">
            <v>18</v>
          </cell>
          <cell r="E83">
            <v>136</v>
          </cell>
          <cell r="F83">
            <v>345</v>
          </cell>
          <cell r="G83">
            <v>128</v>
          </cell>
          <cell r="H83">
            <v>0</v>
          </cell>
        </row>
        <row r="84">
          <cell r="A84">
            <v>113</v>
          </cell>
          <cell r="B84" t="str">
            <v>MAÑANA</v>
          </cell>
          <cell r="C84">
            <v>344</v>
          </cell>
          <cell r="D84">
            <v>0</v>
          </cell>
          <cell r="E84">
            <v>0</v>
          </cell>
          <cell r="F84">
            <v>257</v>
          </cell>
          <cell r="G84">
            <v>87</v>
          </cell>
          <cell r="H84">
            <v>0</v>
          </cell>
        </row>
        <row r="85">
          <cell r="A85">
            <v>115</v>
          </cell>
          <cell r="B85" t="str">
            <v>MAÑANA</v>
          </cell>
          <cell r="C85">
            <v>204</v>
          </cell>
          <cell r="D85">
            <v>204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116</v>
          </cell>
          <cell r="B86" t="str">
            <v>MAÑANA</v>
          </cell>
          <cell r="C86">
            <v>129</v>
          </cell>
          <cell r="D86">
            <v>129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117</v>
          </cell>
          <cell r="B87" t="str">
            <v>MAÑANA</v>
          </cell>
          <cell r="C87">
            <v>200</v>
          </cell>
          <cell r="D87">
            <v>53</v>
          </cell>
          <cell r="E87">
            <v>147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120</v>
          </cell>
          <cell r="B88" t="str">
            <v>MAÑANA</v>
          </cell>
          <cell r="C88">
            <v>535</v>
          </cell>
          <cell r="D88">
            <v>103</v>
          </cell>
          <cell r="E88">
            <v>432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121</v>
          </cell>
          <cell r="B89" t="str">
            <v>MAÑANA</v>
          </cell>
          <cell r="C89">
            <v>161</v>
          </cell>
          <cell r="D89">
            <v>20</v>
          </cell>
          <cell r="E89">
            <v>141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122</v>
          </cell>
          <cell r="B90" t="str">
            <v>MAÑANA</v>
          </cell>
          <cell r="C90">
            <v>459</v>
          </cell>
          <cell r="D90">
            <v>48</v>
          </cell>
          <cell r="E90">
            <v>25</v>
          </cell>
          <cell r="F90">
            <v>252</v>
          </cell>
          <cell r="G90">
            <v>134</v>
          </cell>
          <cell r="H90">
            <v>0</v>
          </cell>
        </row>
        <row r="91">
          <cell r="A91">
            <v>123</v>
          </cell>
          <cell r="B91" t="str">
            <v>MAÑANA</v>
          </cell>
          <cell r="C91">
            <v>186</v>
          </cell>
          <cell r="D91">
            <v>23</v>
          </cell>
          <cell r="E91">
            <v>163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124</v>
          </cell>
          <cell r="B92" t="str">
            <v>MAÑANA</v>
          </cell>
          <cell r="C92">
            <v>337</v>
          </cell>
          <cell r="D92">
            <v>0</v>
          </cell>
          <cell r="E92">
            <v>337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126</v>
          </cell>
          <cell r="B93" t="str">
            <v>MAÑANA</v>
          </cell>
          <cell r="C93">
            <v>273</v>
          </cell>
          <cell r="D93">
            <v>35</v>
          </cell>
          <cell r="E93">
            <v>238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128</v>
          </cell>
          <cell r="B94" t="str">
            <v>MAÑANA</v>
          </cell>
          <cell r="C94">
            <v>278</v>
          </cell>
          <cell r="D94">
            <v>26</v>
          </cell>
          <cell r="E94">
            <v>252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129</v>
          </cell>
          <cell r="B95" t="str">
            <v>MAÑANA</v>
          </cell>
          <cell r="C95">
            <v>204</v>
          </cell>
          <cell r="D95">
            <v>39</v>
          </cell>
          <cell r="E95">
            <v>165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131</v>
          </cell>
          <cell r="B96" t="str">
            <v>MAÑANA</v>
          </cell>
          <cell r="C96">
            <v>1037</v>
          </cell>
          <cell r="D96">
            <v>0</v>
          </cell>
          <cell r="E96">
            <v>0</v>
          </cell>
          <cell r="F96">
            <v>720</v>
          </cell>
          <cell r="G96">
            <v>317</v>
          </cell>
          <cell r="H96">
            <v>0</v>
          </cell>
        </row>
        <row r="97">
          <cell r="A97">
            <v>132</v>
          </cell>
          <cell r="B97" t="str">
            <v>MAÑANA</v>
          </cell>
          <cell r="C97">
            <v>174</v>
          </cell>
          <cell r="D97">
            <v>24</v>
          </cell>
          <cell r="E97">
            <v>150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133</v>
          </cell>
          <cell r="B98" t="str">
            <v>MAÑANA</v>
          </cell>
          <cell r="C98">
            <v>188</v>
          </cell>
          <cell r="D98">
            <v>24</v>
          </cell>
          <cell r="E98">
            <v>164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134</v>
          </cell>
          <cell r="B99" t="str">
            <v>MAÑANA</v>
          </cell>
          <cell r="C99">
            <v>168</v>
          </cell>
          <cell r="D99">
            <v>28</v>
          </cell>
          <cell r="E99">
            <v>140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135</v>
          </cell>
          <cell r="B100" t="str">
            <v>MAÑANA</v>
          </cell>
          <cell r="C100">
            <v>123</v>
          </cell>
          <cell r="D100">
            <v>23</v>
          </cell>
          <cell r="E100">
            <v>100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136</v>
          </cell>
          <cell r="B101" t="str">
            <v>MAÑANA</v>
          </cell>
          <cell r="C101">
            <v>352</v>
          </cell>
          <cell r="D101">
            <v>45</v>
          </cell>
          <cell r="E101">
            <v>307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137</v>
          </cell>
          <cell r="B102" t="str">
            <v>MAÑANA</v>
          </cell>
          <cell r="C102">
            <v>91</v>
          </cell>
          <cell r="D102">
            <v>15</v>
          </cell>
          <cell r="E102">
            <v>76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139</v>
          </cell>
          <cell r="B103" t="str">
            <v>MAÑANA</v>
          </cell>
          <cell r="C103">
            <v>508</v>
          </cell>
          <cell r="D103">
            <v>27</v>
          </cell>
          <cell r="E103">
            <v>0</v>
          </cell>
          <cell r="F103">
            <v>287</v>
          </cell>
          <cell r="G103">
            <v>194</v>
          </cell>
          <cell r="H103">
            <v>0</v>
          </cell>
        </row>
        <row r="104">
          <cell r="A104">
            <v>144</v>
          </cell>
          <cell r="B104" t="str">
            <v>MAÑANA</v>
          </cell>
          <cell r="C104">
            <v>196</v>
          </cell>
          <cell r="D104">
            <v>25</v>
          </cell>
          <cell r="E104">
            <v>171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145</v>
          </cell>
          <cell r="B105" t="str">
            <v>MAÑANA</v>
          </cell>
          <cell r="C105">
            <v>46</v>
          </cell>
          <cell r="D105">
            <v>15</v>
          </cell>
          <cell r="E105">
            <v>31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146</v>
          </cell>
          <cell r="B106" t="str">
            <v>MAÑANA</v>
          </cell>
          <cell r="C106">
            <v>163</v>
          </cell>
          <cell r="D106">
            <v>46</v>
          </cell>
          <cell r="E106">
            <v>117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147</v>
          </cell>
          <cell r="B107" t="str">
            <v>MAÑANA</v>
          </cell>
          <cell r="C107">
            <v>46</v>
          </cell>
          <cell r="D107">
            <v>0</v>
          </cell>
          <cell r="E107">
            <v>46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148</v>
          </cell>
          <cell r="B108" t="str">
            <v>MAÑANA</v>
          </cell>
          <cell r="C108">
            <v>325</v>
          </cell>
          <cell r="D108">
            <v>25</v>
          </cell>
          <cell r="E108">
            <v>300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149</v>
          </cell>
          <cell r="B109" t="str">
            <v>MAÑANA</v>
          </cell>
          <cell r="C109">
            <v>474</v>
          </cell>
          <cell r="D109">
            <v>25</v>
          </cell>
          <cell r="E109">
            <v>0</v>
          </cell>
          <cell r="F109">
            <v>297</v>
          </cell>
          <cell r="G109">
            <v>152</v>
          </cell>
          <cell r="H109">
            <v>0</v>
          </cell>
        </row>
        <row r="110">
          <cell r="A110">
            <v>151</v>
          </cell>
          <cell r="B110" t="str">
            <v>MAÑANA</v>
          </cell>
          <cell r="C110">
            <v>291</v>
          </cell>
          <cell r="D110">
            <v>24</v>
          </cell>
          <cell r="E110">
            <v>267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153</v>
          </cell>
          <cell r="B111" t="str">
            <v>MAÑANA</v>
          </cell>
          <cell r="C111">
            <v>480</v>
          </cell>
          <cell r="D111">
            <v>26</v>
          </cell>
          <cell r="E111">
            <v>0</v>
          </cell>
          <cell r="F111">
            <v>323</v>
          </cell>
          <cell r="G111">
            <v>131</v>
          </cell>
          <cell r="H111">
            <v>0</v>
          </cell>
        </row>
        <row r="112">
          <cell r="A112">
            <v>154</v>
          </cell>
          <cell r="B112" t="str">
            <v>MAÑANA</v>
          </cell>
          <cell r="C112">
            <v>161</v>
          </cell>
          <cell r="D112">
            <v>25</v>
          </cell>
          <cell r="E112">
            <v>136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156</v>
          </cell>
          <cell r="B113" t="str">
            <v>MAÑANA</v>
          </cell>
          <cell r="C113">
            <v>484</v>
          </cell>
          <cell r="D113">
            <v>26</v>
          </cell>
          <cell r="E113">
            <v>458</v>
          </cell>
          <cell r="F113">
            <v>0</v>
          </cell>
          <cell r="G113">
            <v>0</v>
          </cell>
          <cell r="H113">
            <v>0</v>
          </cell>
        </row>
        <row r="114">
          <cell r="A114">
            <v>159</v>
          </cell>
          <cell r="B114" t="str">
            <v>MAÑANA</v>
          </cell>
          <cell r="C114">
            <v>683</v>
          </cell>
          <cell r="D114">
            <v>92</v>
          </cell>
          <cell r="E114">
            <v>591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161</v>
          </cell>
          <cell r="B115" t="str">
            <v>MAÑANA</v>
          </cell>
          <cell r="C115">
            <v>155</v>
          </cell>
          <cell r="D115">
            <v>23</v>
          </cell>
          <cell r="E115">
            <v>132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162</v>
          </cell>
          <cell r="B116" t="str">
            <v>MAÑANA</v>
          </cell>
          <cell r="C116">
            <v>795</v>
          </cell>
          <cell r="D116">
            <v>53</v>
          </cell>
          <cell r="E116">
            <v>270</v>
          </cell>
          <cell r="F116">
            <v>472</v>
          </cell>
          <cell r="G116">
            <v>0</v>
          </cell>
          <cell r="H116">
            <v>0</v>
          </cell>
        </row>
        <row r="117">
          <cell r="A117">
            <v>163</v>
          </cell>
          <cell r="B117" t="str">
            <v>MAÑANA</v>
          </cell>
          <cell r="C117">
            <v>100</v>
          </cell>
          <cell r="D117">
            <v>23</v>
          </cell>
          <cell r="E117">
            <v>77</v>
          </cell>
          <cell r="F117">
            <v>0</v>
          </cell>
          <cell r="G117">
            <v>0</v>
          </cell>
          <cell r="H117">
            <v>0</v>
          </cell>
        </row>
        <row r="118">
          <cell r="A118">
            <v>164</v>
          </cell>
          <cell r="B118" t="str">
            <v>MAÑANA</v>
          </cell>
          <cell r="C118">
            <v>158</v>
          </cell>
          <cell r="D118">
            <v>25</v>
          </cell>
          <cell r="E118">
            <v>133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165</v>
          </cell>
          <cell r="B119" t="str">
            <v>MAÑANA</v>
          </cell>
          <cell r="C119">
            <v>271</v>
          </cell>
          <cell r="D119">
            <v>23</v>
          </cell>
          <cell r="E119">
            <v>19</v>
          </cell>
          <cell r="F119">
            <v>171</v>
          </cell>
          <cell r="G119">
            <v>58</v>
          </cell>
          <cell r="H119">
            <v>0</v>
          </cell>
        </row>
        <row r="120">
          <cell r="A120">
            <v>166</v>
          </cell>
          <cell r="B120" t="str">
            <v>MAÑANA</v>
          </cell>
          <cell r="C120">
            <v>189</v>
          </cell>
          <cell r="D120">
            <v>30</v>
          </cell>
          <cell r="E120">
            <v>0</v>
          </cell>
          <cell r="F120">
            <v>124</v>
          </cell>
          <cell r="G120">
            <v>35</v>
          </cell>
          <cell r="H120">
            <v>0</v>
          </cell>
        </row>
        <row r="121">
          <cell r="A121">
            <v>167</v>
          </cell>
          <cell r="B121" t="str">
            <v>MAÑANA</v>
          </cell>
          <cell r="C121">
            <v>237</v>
          </cell>
          <cell r="D121">
            <v>29</v>
          </cell>
          <cell r="E121">
            <v>43</v>
          </cell>
          <cell r="F121">
            <v>128</v>
          </cell>
          <cell r="G121">
            <v>37</v>
          </cell>
          <cell r="H121">
            <v>0</v>
          </cell>
        </row>
        <row r="122">
          <cell r="A122">
            <v>168</v>
          </cell>
          <cell r="B122" t="str">
            <v>MAÑANA</v>
          </cell>
          <cell r="C122">
            <v>133</v>
          </cell>
          <cell r="D122">
            <v>18</v>
          </cell>
          <cell r="E122">
            <v>115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169</v>
          </cell>
          <cell r="B123" t="str">
            <v>MAÑANA</v>
          </cell>
          <cell r="C123">
            <v>199</v>
          </cell>
          <cell r="D123">
            <v>48</v>
          </cell>
          <cell r="E123">
            <v>151</v>
          </cell>
          <cell r="F123">
            <v>0</v>
          </cell>
          <cell r="G123">
            <v>0</v>
          </cell>
          <cell r="H123">
            <v>0</v>
          </cell>
        </row>
        <row r="124">
          <cell r="A124">
            <v>170</v>
          </cell>
          <cell r="B124" t="str">
            <v>MAÑANA</v>
          </cell>
          <cell r="C124">
            <v>294</v>
          </cell>
          <cell r="D124">
            <v>46</v>
          </cell>
          <cell r="E124">
            <v>48</v>
          </cell>
          <cell r="F124">
            <v>147</v>
          </cell>
          <cell r="G124">
            <v>53</v>
          </cell>
          <cell r="H124">
            <v>0</v>
          </cell>
        </row>
        <row r="125">
          <cell r="A125">
            <v>173</v>
          </cell>
          <cell r="B125" t="str">
            <v>MAÑANA</v>
          </cell>
          <cell r="C125">
            <v>473</v>
          </cell>
          <cell r="D125">
            <v>49</v>
          </cell>
          <cell r="E125">
            <v>0</v>
          </cell>
          <cell r="F125">
            <v>308</v>
          </cell>
          <cell r="G125">
            <v>116</v>
          </cell>
          <cell r="H125">
            <v>0</v>
          </cell>
        </row>
        <row r="126">
          <cell r="A126">
            <v>174</v>
          </cell>
          <cell r="B126" t="str">
            <v>MAÑANA</v>
          </cell>
          <cell r="C126">
            <v>413</v>
          </cell>
          <cell r="D126">
            <v>61</v>
          </cell>
          <cell r="E126">
            <v>352</v>
          </cell>
          <cell r="F126">
            <v>0</v>
          </cell>
          <cell r="G126">
            <v>0</v>
          </cell>
          <cell r="H126">
            <v>0</v>
          </cell>
        </row>
        <row r="127">
          <cell r="A127">
            <v>175</v>
          </cell>
          <cell r="B127" t="str">
            <v>MAÑANA</v>
          </cell>
          <cell r="C127">
            <v>117</v>
          </cell>
          <cell r="D127">
            <v>17</v>
          </cell>
          <cell r="E127">
            <v>100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>
            <v>176</v>
          </cell>
          <cell r="B128" t="str">
            <v>MAÑANA</v>
          </cell>
          <cell r="C128">
            <v>551</v>
          </cell>
          <cell r="D128">
            <v>97</v>
          </cell>
          <cell r="E128">
            <v>0</v>
          </cell>
          <cell r="F128">
            <v>364</v>
          </cell>
          <cell r="G128">
            <v>90</v>
          </cell>
          <cell r="H128">
            <v>0</v>
          </cell>
        </row>
        <row r="129">
          <cell r="A129">
            <v>178</v>
          </cell>
          <cell r="B129" t="str">
            <v>MAÑANA</v>
          </cell>
          <cell r="C129">
            <v>370</v>
          </cell>
          <cell r="D129">
            <v>0</v>
          </cell>
          <cell r="E129">
            <v>370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>
            <v>180</v>
          </cell>
          <cell r="B130" t="str">
            <v>MAÑANA</v>
          </cell>
          <cell r="C130">
            <v>143</v>
          </cell>
          <cell r="D130">
            <v>16</v>
          </cell>
          <cell r="E130">
            <v>0</v>
          </cell>
          <cell r="F130">
            <v>98</v>
          </cell>
          <cell r="G130">
            <v>29</v>
          </cell>
          <cell r="H130">
            <v>0</v>
          </cell>
        </row>
        <row r="131">
          <cell r="A131">
            <v>181</v>
          </cell>
          <cell r="B131" t="str">
            <v>MAÑANA</v>
          </cell>
          <cell r="C131">
            <v>143</v>
          </cell>
          <cell r="D131">
            <v>19</v>
          </cell>
          <cell r="E131">
            <v>124</v>
          </cell>
          <cell r="F131">
            <v>0</v>
          </cell>
          <cell r="G131">
            <v>0</v>
          </cell>
          <cell r="H131">
            <v>0</v>
          </cell>
        </row>
        <row r="132">
          <cell r="A132">
            <v>182</v>
          </cell>
          <cell r="B132" t="str">
            <v>MAÑANA</v>
          </cell>
          <cell r="C132">
            <v>86</v>
          </cell>
          <cell r="D132">
            <v>11</v>
          </cell>
          <cell r="E132">
            <v>75</v>
          </cell>
          <cell r="F132">
            <v>0</v>
          </cell>
          <cell r="G132">
            <v>0</v>
          </cell>
          <cell r="H132">
            <v>0</v>
          </cell>
        </row>
        <row r="133">
          <cell r="A133">
            <v>183</v>
          </cell>
          <cell r="B133" t="str">
            <v>MAÑANA</v>
          </cell>
          <cell r="C133">
            <v>247</v>
          </cell>
          <cell r="D133">
            <v>40</v>
          </cell>
          <cell r="E133">
            <v>207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184</v>
          </cell>
          <cell r="B134" t="str">
            <v>MAÑANA</v>
          </cell>
          <cell r="C134">
            <v>627</v>
          </cell>
          <cell r="D134">
            <v>0</v>
          </cell>
          <cell r="E134">
            <v>0</v>
          </cell>
          <cell r="F134">
            <v>627</v>
          </cell>
          <cell r="G134">
            <v>0</v>
          </cell>
          <cell r="H134">
            <v>0</v>
          </cell>
        </row>
        <row r="135">
          <cell r="A135">
            <v>185</v>
          </cell>
          <cell r="B135" t="str">
            <v>MAÑANA</v>
          </cell>
          <cell r="C135">
            <v>293</v>
          </cell>
          <cell r="D135">
            <v>0</v>
          </cell>
          <cell r="E135">
            <v>0</v>
          </cell>
          <cell r="F135">
            <v>218</v>
          </cell>
          <cell r="G135">
            <v>75</v>
          </cell>
          <cell r="H135">
            <v>0</v>
          </cell>
        </row>
        <row r="136">
          <cell r="A136">
            <v>186</v>
          </cell>
          <cell r="B136" t="str">
            <v>MAÑANA</v>
          </cell>
          <cell r="C136">
            <v>445</v>
          </cell>
          <cell r="D136">
            <v>71</v>
          </cell>
          <cell r="E136">
            <v>374</v>
          </cell>
          <cell r="F136">
            <v>0</v>
          </cell>
          <cell r="G136">
            <v>0</v>
          </cell>
          <cell r="H136">
            <v>0</v>
          </cell>
        </row>
        <row r="137">
          <cell r="A137">
            <v>187</v>
          </cell>
          <cell r="B137" t="str">
            <v>MAÑANA</v>
          </cell>
          <cell r="C137">
            <v>50</v>
          </cell>
          <cell r="D137">
            <v>9</v>
          </cell>
          <cell r="E137">
            <v>41</v>
          </cell>
          <cell r="F137">
            <v>0</v>
          </cell>
          <cell r="G137">
            <v>0</v>
          </cell>
          <cell r="H137">
            <v>0</v>
          </cell>
        </row>
        <row r="138">
          <cell r="A138">
            <v>188</v>
          </cell>
          <cell r="B138" t="str">
            <v>MAÑANA</v>
          </cell>
          <cell r="C138">
            <v>149</v>
          </cell>
          <cell r="D138">
            <v>28</v>
          </cell>
          <cell r="E138">
            <v>121</v>
          </cell>
          <cell r="F138">
            <v>0</v>
          </cell>
          <cell r="G138">
            <v>0</v>
          </cell>
          <cell r="H138">
            <v>0</v>
          </cell>
        </row>
        <row r="139">
          <cell r="A139">
            <v>189</v>
          </cell>
          <cell r="B139" t="str">
            <v>MAÑANA</v>
          </cell>
          <cell r="C139">
            <v>619</v>
          </cell>
          <cell r="D139">
            <v>0</v>
          </cell>
          <cell r="E139">
            <v>0</v>
          </cell>
          <cell r="F139">
            <v>450</v>
          </cell>
          <cell r="G139">
            <v>169</v>
          </cell>
          <cell r="H139">
            <v>0</v>
          </cell>
        </row>
        <row r="140">
          <cell r="A140">
            <v>190</v>
          </cell>
          <cell r="B140" t="str">
            <v>MAÑANA</v>
          </cell>
          <cell r="C140">
            <v>768</v>
          </cell>
          <cell r="D140">
            <v>104</v>
          </cell>
          <cell r="E140">
            <v>0</v>
          </cell>
          <cell r="F140">
            <v>664</v>
          </cell>
          <cell r="G140">
            <v>0</v>
          </cell>
          <cell r="H140">
            <v>0</v>
          </cell>
        </row>
        <row r="141">
          <cell r="A141">
            <v>191</v>
          </cell>
          <cell r="B141" t="str">
            <v>MAÑANA</v>
          </cell>
          <cell r="C141">
            <v>116</v>
          </cell>
          <cell r="D141">
            <v>17</v>
          </cell>
          <cell r="E141">
            <v>99</v>
          </cell>
          <cell r="F141">
            <v>0</v>
          </cell>
          <cell r="G141">
            <v>0</v>
          </cell>
          <cell r="H141">
            <v>0</v>
          </cell>
        </row>
        <row r="142">
          <cell r="A142">
            <v>192</v>
          </cell>
          <cell r="B142" t="str">
            <v>MAÑANA</v>
          </cell>
          <cell r="C142">
            <v>479</v>
          </cell>
          <cell r="D142">
            <v>46</v>
          </cell>
          <cell r="E142">
            <v>0</v>
          </cell>
          <cell r="F142">
            <v>339</v>
          </cell>
          <cell r="G142">
            <v>94</v>
          </cell>
          <cell r="H142">
            <v>0</v>
          </cell>
        </row>
        <row r="143">
          <cell r="A143">
            <v>194</v>
          </cell>
          <cell r="B143" t="str">
            <v>MAÑANA</v>
          </cell>
          <cell r="C143">
            <v>25</v>
          </cell>
          <cell r="D143">
            <v>3</v>
          </cell>
          <cell r="E143">
            <v>22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195</v>
          </cell>
          <cell r="B144" t="str">
            <v>MAÑANA</v>
          </cell>
          <cell r="C144">
            <v>57</v>
          </cell>
          <cell r="D144">
            <v>5</v>
          </cell>
          <cell r="E144">
            <v>52</v>
          </cell>
          <cell r="F144">
            <v>0</v>
          </cell>
          <cell r="G144">
            <v>0</v>
          </cell>
          <cell r="H144">
            <v>0</v>
          </cell>
        </row>
        <row r="145">
          <cell r="A145">
            <v>196</v>
          </cell>
          <cell r="B145" t="str">
            <v>MAÑANA</v>
          </cell>
          <cell r="C145">
            <v>230</v>
          </cell>
          <cell r="D145">
            <v>46</v>
          </cell>
          <cell r="E145">
            <v>184</v>
          </cell>
          <cell r="F145">
            <v>0</v>
          </cell>
          <cell r="G145">
            <v>0</v>
          </cell>
          <cell r="H145">
            <v>0</v>
          </cell>
        </row>
        <row r="146">
          <cell r="A146">
            <v>197</v>
          </cell>
          <cell r="B146" t="str">
            <v>MAÑANA</v>
          </cell>
          <cell r="C146">
            <v>495</v>
          </cell>
          <cell r="D146">
            <v>25</v>
          </cell>
          <cell r="E146">
            <v>0</v>
          </cell>
          <cell r="F146">
            <v>331</v>
          </cell>
          <cell r="G146">
            <v>139</v>
          </cell>
          <cell r="H146">
            <v>0</v>
          </cell>
        </row>
        <row r="147">
          <cell r="A147">
            <v>198</v>
          </cell>
          <cell r="B147" t="str">
            <v>MAÑANA</v>
          </cell>
          <cell r="C147">
            <v>693</v>
          </cell>
          <cell r="D147">
            <v>124</v>
          </cell>
          <cell r="E147">
            <v>0</v>
          </cell>
          <cell r="F147">
            <v>387</v>
          </cell>
          <cell r="G147">
            <v>182</v>
          </cell>
          <cell r="H147">
            <v>0</v>
          </cell>
        </row>
        <row r="148">
          <cell r="A148">
            <v>199</v>
          </cell>
          <cell r="B148" t="str">
            <v>MAÑANA</v>
          </cell>
          <cell r="C148">
            <v>116</v>
          </cell>
          <cell r="D148">
            <v>19</v>
          </cell>
          <cell r="E148">
            <v>97</v>
          </cell>
          <cell r="F148">
            <v>0</v>
          </cell>
          <cell r="G148">
            <v>0</v>
          </cell>
          <cell r="H148">
            <v>0</v>
          </cell>
        </row>
        <row r="149">
          <cell r="A149">
            <v>200</v>
          </cell>
          <cell r="B149" t="str">
            <v>MAÑANA</v>
          </cell>
          <cell r="C149">
            <v>363</v>
          </cell>
          <cell r="D149">
            <v>69</v>
          </cell>
          <cell r="E149">
            <v>294</v>
          </cell>
          <cell r="F149">
            <v>0</v>
          </cell>
          <cell r="G149">
            <v>0</v>
          </cell>
          <cell r="H149">
            <v>0</v>
          </cell>
        </row>
        <row r="150">
          <cell r="A150">
            <v>202</v>
          </cell>
          <cell r="B150" t="str">
            <v>MAÑANA</v>
          </cell>
          <cell r="C150">
            <v>971</v>
          </cell>
          <cell r="D150">
            <v>97</v>
          </cell>
          <cell r="E150">
            <v>0</v>
          </cell>
          <cell r="F150">
            <v>647</v>
          </cell>
          <cell r="G150">
            <v>227</v>
          </cell>
          <cell r="H150">
            <v>0</v>
          </cell>
        </row>
        <row r="151">
          <cell r="A151">
            <v>203</v>
          </cell>
          <cell r="B151" t="str">
            <v>MAÑANA</v>
          </cell>
          <cell r="C151">
            <v>650</v>
          </cell>
          <cell r="D151">
            <v>78</v>
          </cell>
          <cell r="E151">
            <v>31</v>
          </cell>
          <cell r="F151">
            <v>423</v>
          </cell>
          <cell r="G151">
            <v>118</v>
          </cell>
          <cell r="H151">
            <v>0</v>
          </cell>
        </row>
        <row r="152">
          <cell r="A152">
            <v>204</v>
          </cell>
          <cell r="B152" t="str">
            <v>MAÑANA</v>
          </cell>
          <cell r="C152">
            <v>41</v>
          </cell>
          <cell r="D152">
            <v>4</v>
          </cell>
          <cell r="E152">
            <v>37</v>
          </cell>
          <cell r="F152">
            <v>0</v>
          </cell>
          <cell r="G152">
            <v>0</v>
          </cell>
          <cell r="H152">
            <v>0</v>
          </cell>
        </row>
        <row r="153">
          <cell r="A153">
            <v>207</v>
          </cell>
          <cell r="B153" t="str">
            <v>MAÑANA</v>
          </cell>
          <cell r="C153">
            <v>255</v>
          </cell>
          <cell r="D153">
            <v>49</v>
          </cell>
          <cell r="E153">
            <v>89</v>
          </cell>
          <cell r="F153">
            <v>81</v>
          </cell>
          <cell r="G153">
            <v>36</v>
          </cell>
          <cell r="H153">
            <v>0</v>
          </cell>
        </row>
        <row r="154">
          <cell r="A154">
            <v>208</v>
          </cell>
          <cell r="B154" t="str">
            <v>MAÑANA</v>
          </cell>
          <cell r="C154">
            <v>114</v>
          </cell>
          <cell r="D154">
            <v>42</v>
          </cell>
          <cell r="E154">
            <v>72</v>
          </cell>
          <cell r="F154">
            <v>0</v>
          </cell>
          <cell r="G154">
            <v>0</v>
          </cell>
          <cell r="H154">
            <v>0</v>
          </cell>
        </row>
        <row r="155">
          <cell r="A155">
            <v>209</v>
          </cell>
          <cell r="B155" t="str">
            <v>MAÑANA</v>
          </cell>
          <cell r="C155">
            <v>125</v>
          </cell>
          <cell r="D155">
            <v>53</v>
          </cell>
          <cell r="E155">
            <v>72</v>
          </cell>
          <cell r="F155">
            <v>0</v>
          </cell>
          <cell r="G155">
            <v>0</v>
          </cell>
          <cell r="H155">
            <v>0</v>
          </cell>
        </row>
        <row r="156">
          <cell r="A156">
            <v>213</v>
          </cell>
          <cell r="B156" t="str">
            <v>MAÑANA</v>
          </cell>
          <cell r="C156">
            <v>388</v>
          </cell>
          <cell r="D156">
            <v>37</v>
          </cell>
          <cell r="E156">
            <v>134</v>
          </cell>
          <cell r="F156">
            <v>122</v>
          </cell>
          <cell r="G156">
            <v>95</v>
          </cell>
          <cell r="H156">
            <v>0</v>
          </cell>
        </row>
        <row r="157">
          <cell r="A157">
            <v>227</v>
          </cell>
          <cell r="B157" t="str">
            <v>MAÑANA</v>
          </cell>
          <cell r="C157">
            <v>316</v>
          </cell>
          <cell r="D157">
            <v>45</v>
          </cell>
          <cell r="E157">
            <v>125</v>
          </cell>
          <cell r="F157">
            <v>100</v>
          </cell>
          <cell r="G157">
            <v>46</v>
          </cell>
          <cell r="H157">
            <v>0</v>
          </cell>
        </row>
        <row r="158">
          <cell r="A158">
            <v>228</v>
          </cell>
          <cell r="B158" t="str">
            <v>MAÑANA</v>
          </cell>
          <cell r="C158">
            <v>959</v>
          </cell>
          <cell r="D158">
            <v>50</v>
          </cell>
          <cell r="E158">
            <v>252</v>
          </cell>
          <cell r="F158">
            <v>401</v>
          </cell>
          <cell r="G158">
            <v>256</v>
          </cell>
          <cell r="H158">
            <v>0</v>
          </cell>
        </row>
        <row r="159">
          <cell r="A159">
            <v>233</v>
          </cell>
          <cell r="B159" t="str">
            <v>MAÑANA</v>
          </cell>
          <cell r="C159">
            <v>884</v>
          </cell>
          <cell r="D159">
            <v>80</v>
          </cell>
          <cell r="E159">
            <v>324</v>
          </cell>
          <cell r="F159">
            <v>308</v>
          </cell>
          <cell r="G159">
            <v>172</v>
          </cell>
          <cell r="H159">
            <v>0</v>
          </cell>
        </row>
        <row r="160">
          <cell r="A160">
            <v>239</v>
          </cell>
          <cell r="B160" t="str">
            <v>MAÑANA</v>
          </cell>
          <cell r="C160">
            <v>205</v>
          </cell>
          <cell r="D160">
            <v>17</v>
          </cell>
          <cell r="E160">
            <v>59</v>
          </cell>
          <cell r="F160">
            <v>80</v>
          </cell>
          <cell r="G160">
            <v>49</v>
          </cell>
          <cell r="H160">
            <v>0</v>
          </cell>
        </row>
        <row r="161">
          <cell r="A161">
            <v>240</v>
          </cell>
          <cell r="B161" t="str">
            <v>MAÑANA</v>
          </cell>
          <cell r="C161">
            <v>1008</v>
          </cell>
          <cell r="D161">
            <v>54</v>
          </cell>
          <cell r="E161">
            <v>375</v>
          </cell>
          <cell r="F161">
            <v>393</v>
          </cell>
          <cell r="G161">
            <v>186</v>
          </cell>
          <cell r="H161">
            <v>0</v>
          </cell>
        </row>
        <row r="162">
          <cell r="A162">
            <v>242</v>
          </cell>
          <cell r="B162" t="str">
            <v>MAÑANA</v>
          </cell>
          <cell r="C162">
            <v>307</v>
          </cell>
          <cell r="D162">
            <v>0</v>
          </cell>
          <cell r="E162">
            <v>118</v>
          </cell>
          <cell r="F162">
            <v>151</v>
          </cell>
          <cell r="G162">
            <v>38</v>
          </cell>
          <cell r="H162">
            <v>0</v>
          </cell>
        </row>
        <row r="163">
          <cell r="A163">
            <v>248</v>
          </cell>
          <cell r="B163" t="str">
            <v>MAÑANA</v>
          </cell>
          <cell r="C163">
            <v>495</v>
          </cell>
          <cell r="D163">
            <v>49</v>
          </cell>
          <cell r="E163">
            <v>189</v>
          </cell>
          <cell r="F163">
            <v>184</v>
          </cell>
          <cell r="G163">
            <v>73</v>
          </cell>
          <cell r="H163">
            <v>0</v>
          </cell>
        </row>
        <row r="164">
          <cell r="A164">
            <v>249</v>
          </cell>
          <cell r="B164" t="str">
            <v>MAÑANA</v>
          </cell>
          <cell r="C164">
            <v>87</v>
          </cell>
          <cell r="D164">
            <v>41</v>
          </cell>
          <cell r="E164">
            <v>46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251</v>
          </cell>
          <cell r="B165" t="str">
            <v>MAÑANA</v>
          </cell>
          <cell r="C165">
            <v>242</v>
          </cell>
          <cell r="D165">
            <v>17</v>
          </cell>
          <cell r="E165">
            <v>58</v>
          </cell>
          <cell r="F165">
            <v>106</v>
          </cell>
          <cell r="G165">
            <v>61</v>
          </cell>
          <cell r="H165">
            <v>0</v>
          </cell>
        </row>
        <row r="166">
          <cell r="A166">
            <v>252</v>
          </cell>
          <cell r="B166" t="str">
            <v>MAÑANA</v>
          </cell>
          <cell r="C166">
            <v>217</v>
          </cell>
          <cell r="D166">
            <v>9</v>
          </cell>
          <cell r="E166">
            <v>40</v>
          </cell>
          <cell r="F166">
            <v>100</v>
          </cell>
          <cell r="G166">
            <v>68</v>
          </cell>
          <cell r="H166">
            <v>0</v>
          </cell>
        </row>
        <row r="167">
          <cell r="A167">
            <v>255</v>
          </cell>
          <cell r="B167" t="str">
            <v>MAÑANA</v>
          </cell>
          <cell r="C167">
            <v>332</v>
          </cell>
          <cell r="D167">
            <v>25</v>
          </cell>
          <cell r="E167">
            <v>125</v>
          </cell>
          <cell r="F167">
            <v>123</v>
          </cell>
          <cell r="G167">
            <v>59</v>
          </cell>
          <cell r="H167">
            <v>0</v>
          </cell>
        </row>
        <row r="168">
          <cell r="A168">
            <v>260</v>
          </cell>
          <cell r="B168" t="str">
            <v>MAÑANA</v>
          </cell>
          <cell r="C168">
            <v>236</v>
          </cell>
          <cell r="D168">
            <v>24</v>
          </cell>
          <cell r="E168">
            <v>78</v>
          </cell>
          <cell r="F168">
            <v>93</v>
          </cell>
          <cell r="G168">
            <v>41</v>
          </cell>
          <cell r="H168">
            <v>0</v>
          </cell>
        </row>
        <row r="169">
          <cell r="A169">
            <v>264</v>
          </cell>
          <cell r="B169" t="str">
            <v>MAÑANA</v>
          </cell>
          <cell r="C169">
            <v>303</v>
          </cell>
          <cell r="D169">
            <v>26</v>
          </cell>
          <cell r="E169">
            <v>81</v>
          </cell>
          <cell r="F169">
            <v>143</v>
          </cell>
          <cell r="G169">
            <v>53</v>
          </cell>
          <cell r="H169">
            <v>0</v>
          </cell>
        </row>
        <row r="170">
          <cell r="A170">
            <v>270</v>
          </cell>
          <cell r="B170" t="str">
            <v>MAÑANA</v>
          </cell>
          <cell r="C170">
            <v>815</v>
          </cell>
          <cell r="D170">
            <v>69</v>
          </cell>
          <cell r="E170">
            <v>0</v>
          </cell>
          <cell r="F170">
            <v>746</v>
          </cell>
          <cell r="G170">
            <v>0</v>
          </cell>
          <cell r="H170">
            <v>0</v>
          </cell>
        </row>
        <row r="171">
          <cell r="A171">
            <v>274</v>
          </cell>
          <cell r="B171" t="str">
            <v>MAÑANA</v>
          </cell>
          <cell r="C171">
            <v>54</v>
          </cell>
          <cell r="D171">
            <v>11</v>
          </cell>
          <cell r="E171">
            <v>43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276</v>
          </cell>
          <cell r="B172" t="str">
            <v>MAÑANA</v>
          </cell>
          <cell r="C172">
            <v>903</v>
          </cell>
          <cell r="D172">
            <v>57</v>
          </cell>
          <cell r="E172">
            <v>354</v>
          </cell>
          <cell r="F172">
            <v>336</v>
          </cell>
          <cell r="G172">
            <v>156</v>
          </cell>
          <cell r="H172">
            <v>0</v>
          </cell>
        </row>
        <row r="173">
          <cell r="A173">
            <v>278</v>
          </cell>
          <cell r="B173" t="str">
            <v>MAÑANA</v>
          </cell>
          <cell r="C173">
            <v>170</v>
          </cell>
          <cell r="D173">
            <v>41</v>
          </cell>
          <cell r="E173">
            <v>72</v>
          </cell>
          <cell r="F173">
            <v>39</v>
          </cell>
          <cell r="G173">
            <v>18</v>
          </cell>
          <cell r="H173">
            <v>0</v>
          </cell>
        </row>
        <row r="174">
          <cell r="A174">
            <v>283</v>
          </cell>
          <cell r="B174" t="str">
            <v>MAÑANA</v>
          </cell>
          <cell r="C174">
            <v>1630</v>
          </cell>
          <cell r="D174">
            <v>191</v>
          </cell>
          <cell r="E174">
            <v>558</v>
          </cell>
          <cell r="F174">
            <v>610</v>
          </cell>
          <cell r="G174">
            <v>271</v>
          </cell>
          <cell r="H174">
            <v>0</v>
          </cell>
        </row>
        <row r="175">
          <cell r="A175">
            <v>284</v>
          </cell>
          <cell r="B175" t="str">
            <v>MAÑANA</v>
          </cell>
          <cell r="C175">
            <v>132</v>
          </cell>
          <cell r="D175">
            <v>21</v>
          </cell>
          <cell r="E175">
            <v>111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285</v>
          </cell>
          <cell r="B176" t="str">
            <v>MAÑANA</v>
          </cell>
          <cell r="C176">
            <v>124</v>
          </cell>
          <cell r="D176">
            <v>30</v>
          </cell>
          <cell r="E176">
            <v>94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294</v>
          </cell>
          <cell r="B177" t="str">
            <v>MAÑANA</v>
          </cell>
          <cell r="C177">
            <v>394</v>
          </cell>
          <cell r="D177">
            <v>26</v>
          </cell>
          <cell r="E177">
            <v>168</v>
          </cell>
          <cell r="F177">
            <v>139</v>
          </cell>
          <cell r="G177">
            <v>61</v>
          </cell>
          <cell r="H177">
            <v>0</v>
          </cell>
        </row>
        <row r="178">
          <cell r="A178">
            <v>298</v>
          </cell>
          <cell r="B178" t="str">
            <v>MAÑANA</v>
          </cell>
          <cell r="C178">
            <v>167</v>
          </cell>
          <cell r="D178">
            <v>10</v>
          </cell>
          <cell r="E178">
            <v>50</v>
          </cell>
          <cell r="F178">
            <v>70</v>
          </cell>
          <cell r="G178">
            <v>37</v>
          </cell>
          <cell r="H178">
            <v>0</v>
          </cell>
        </row>
        <row r="179">
          <cell r="A179">
            <v>299</v>
          </cell>
          <cell r="B179" t="str">
            <v>MAÑANA</v>
          </cell>
          <cell r="C179">
            <v>392</v>
          </cell>
          <cell r="D179">
            <v>21</v>
          </cell>
          <cell r="E179">
            <v>125</v>
          </cell>
          <cell r="F179">
            <v>170</v>
          </cell>
          <cell r="G179">
            <v>76</v>
          </cell>
          <cell r="H179">
            <v>0</v>
          </cell>
        </row>
        <row r="180">
          <cell r="A180">
            <v>303</v>
          </cell>
          <cell r="B180" t="str">
            <v>MAÑANA</v>
          </cell>
          <cell r="C180">
            <v>228</v>
          </cell>
          <cell r="D180">
            <v>10</v>
          </cell>
          <cell r="E180">
            <v>97</v>
          </cell>
          <cell r="F180">
            <v>80</v>
          </cell>
          <cell r="G180">
            <v>41</v>
          </cell>
          <cell r="H180">
            <v>0</v>
          </cell>
        </row>
        <row r="181">
          <cell r="A181">
            <v>305</v>
          </cell>
          <cell r="B181" t="str">
            <v>MAÑANA</v>
          </cell>
          <cell r="C181">
            <v>346</v>
          </cell>
          <cell r="D181">
            <v>58</v>
          </cell>
          <cell r="E181">
            <v>288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310</v>
          </cell>
          <cell r="B182" t="str">
            <v>MAÑANA</v>
          </cell>
          <cell r="C182">
            <v>207</v>
          </cell>
          <cell r="D182">
            <v>38</v>
          </cell>
          <cell r="E182">
            <v>139</v>
          </cell>
          <cell r="F182">
            <v>30</v>
          </cell>
          <cell r="G182">
            <v>0</v>
          </cell>
          <cell r="H182">
            <v>0</v>
          </cell>
        </row>
        <row r="183">
          <cell r="A183">
            <v>311</v>
          </cell>
          <cell r="B183" t="str">
            <v>MAÑANA</v>
          </cell>
          <cell r="C183">
            <v>415</v>
          </cell>
          <cell r="D183">
            <v>6</v>
          </cell>
          <cell r="E183">
            <v>77</v>
          </cell>
          <cell r="F183">
            <v>233</v>
          </cell>
          <cell r="G183">
            <v>99</v>
          </cell>
          <cell r="H183">
            <v>0</v>
          </cell>
        </row>
        <row r="184">
          <cell r="A184">
            <v>312</v>
          </cell>
          <cell r="B184" t="str">
            <v>MAÑANA</v>
          </cell>
          <cell r="C184">
            <v>85</v>
          </cell>
          <cell r="D184">
            <v>2</v>
          </cell>
          <cell r="E184">
            <v>83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313</v>
          </cell>
          <cell r="B185" t="str">
            <v>MAÑANA</v>
          </cell>
          <cell r="C185">
            <v>246</v>
          </cell>
          <cell r="D185">
            <v>0</v>
          </cell>
          <cell r="E185">
            <v>62</v>
          </cell>
          <cell r="F185">
            <v>113</v>
          </cell>
          <cell r="G185">
            <v>71</v>
          </cell>
          <cell r="H185">
            <v>0</v>
          </cell>
        </row>
        <row r="186">
          <cell r="A186">
            <v>314</v>
          </cell>
          <cell r="B186" t="str">
            <v>MAÑANA</v>
          </cell>
          <cell r="C186">
            <v>6203</v>
          </cell>
          <cell r="D186">
            <v>339</v>
          </cell>
          <cell r="E186">
            <v>1949</v>
          </cell>
          <cell r="F186">
            <v>2709</v>
          </cell>
          <cell r="G186">
            <v>1206</v>
          </cell>
          <cell r="H186">
            <v>0</v>
          </cell>
        </row>
        <row r="187">
          <cell r="A187">
            <v>319</v>
          </cell>
          <cell r="B187" t="str">
            <v>MAÑANA</v>
          </cell>
          <cell r="C187">
            <v>392</v>
          </cell>
          <cell r="D187">
            <v>51</v>
          </cell>
          <cell r="E187">
            <v>165</v>
          </cell>
          <cell r="F187">
            <v>176</v>
          </cell>
          <cell r="G187">
            <v>0</v>
          </cell>
          <cell r="H187">
            <v>0</v>
          </cell>
        </row>
        <row r="188">
          <cell r="A188">
            <v>320</v>
          </cell>
          <cell r="B188" t="str">
            <v>MAÑANA</v>
          </cell>
          <cell r="C188">
            <v>169</v>
          </cell>
          <cell r="D188">
            <v>12</v>
          </cell>
          <cell r="E188">
            <v>77</v>
          </cell>
          <cell r="F188">
            <v>51</v>
          </cell>
          <cell r="G188">
            <v>29</v>
          </cell>
          <cell r="H188">
            <v>0</v>
          </cell>
        </row>
        <row r="189">
          <cell r="A189">
            <v>321</v>
          </cell>
          <cell r="B189" t="str">
            <v>MAÑANA</v>
          </cell>
          <cell r="C189">
            <v>386</v>
          </cell>
          <cell r="D189">
            <v>47</v>
          </cell>
          <cell r="E189">
            <v>151</v>
          </cell>
          <cell r="F189">
            <v>133</v>
          </cell>
          <cell r="G189">
            <v>55</v>
          </cell>
          <cell r="H189">
            <v>0</v>
          </cell>
        </row>
        <row r="190">
          <cell r="A190">
            <v>323</v>
          </cell>
          <cell r="B190" t="str">
            <v>MAÑANA</v>
          </cell>
          <cell r="C190">
            <v>108</v>
          </cell>
          <cell r="D190">
            <v>13</v>
          </cell>
          <cell r="E190">
            <v>95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324</v>
          </cell>
          <cell r="B191" t="str">
            <v>MAÑANA</v>
          </cell>
          <cell r="C191">
            <v>1178</v>
          </cell>
          <cell r="D191">
            <v>68</v>
          </cell>
          <cell r="E191">
            <v>423</v>
          </cell>
          <cell r="F191">
            <v>483</v>
          </cell>
          <cell r="G191">
            <v>204</v>
          </cell>
          <cell r="H191">
            <v>0</v>
          </cell>
        </row>
        <row r="192">
          <cell r="A192">
            <v>326</v>
          </cell>
          <cell r="B192" t="str">
            <v>MAÑANA</v>
          </cell>
          <cell r="C192">
            <v>58</v>
          </cell>
          <cell r="D192">
            <v>9</v>
          </cell>
          <cell r="E192">
            <v>49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327</v>
          </cell>
          <cell r="B193" t="str">
            <v>MAÑANA</v>
          </cell>
          <cell r="C193">
            <v>314</v>
          </cell>
          <cell r="D193">
            <v>20</v>
          </cell>
          <cell r="E193">
            <v>144</v>
          </cell>
          <cell r="F193">
            <v>108</v>
          </cell>
          <cell r="G193">
            <v>42</v>
          </cell>
          <cell r="H193">
            <v>0</v>
          </cell>
        </row>
        <row r="194">
          <cell r="A194">
            <v>328</v>
          </cell>
          <cell r="B194" t="str">
            <v>MAÑANA</v>
          </cell>
          <cell r="C194">
            <v>170</v>
          </cell>
          <cell r="D194">
            <v>34</v>
          </cell>
          <cell r="E194">
            <v>136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329</v>
          </cell>
          <cell r="B195" t="str">
            <v>MAÑANA</v>
          </cell>
          <cell r="C195">
            <v>40</v>
          </cell>
          <cell r="D195">
            <v>40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334</v>
          </cell>
          <cell r="B196" t="str">
            <v>MAÑANA</v>
          </cell>
          <cell r="C196">
            <v>80</v>
          </cell>
          <cell r="D196">
            <v>16</v>
          </cell>
          <cell r="E196">
            <v>64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335</v>
          </cell>
          <cell r="B197" t="str">
            <v>MAÑANA</v>
          </cell>
          <cell r="C197">
            <v>855</v>
          </cell>
          <cell r="D197">
            <v>61</v>
          </cell>
          <cell r="E197">
            <v>325</v>
          </cell>
          <cell r="F197">
            <v>365</v>
          </cell>
          <cell r="G197">
            <v>104</v>
          </cell>
          <cell r="H197">
            <v>0</v>
          </cell>
        </row>
        <row r="198">
          <cell r="A198">
            <v>336</v>
          </cell>
          <cell r="B198" t="str">
            <v>MAÑANA</v>
          </cell>
          <cell r="C198">
            <v>24</v>
          </cell>
          <cell r="D198">
            <v>4</v>
          </cell>
          <cell r="E198">
            <v>20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337</v>
          </cell>
          <cell r="B199" t="str">
            <v>MAÑANA</v>
          </cell>
          <cell r="C199">
            <v>436</v>
          </cell>
          <cell r="D199">
            <v>47</v>
          </cell>
          <cell r="E199">
            <v>239</v>
          </cell>
          <cell r="F199">
            <v>150</v>
          </cell>
          <cell r="G199">
            <v>0</v>
          </cell>
          <cell r="H199">
            <v>0</v>
          </cell>
        </row>
        <row r="200">
          <cell r="A200">
            <v>340</v>
          </cell>
          <cell r="B200" t="str">
            <v>MAÑANA</v>
          </cell>
          <cell r="C200">
            <v>32</v>
          </cell>
          <cell r="D200">
            <v>4</v>
          </cell>
          <cell r="E200">
            <v>28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342</v>
          </cell>
          <cell r="B201" t="str">
            <v>MAÑANA</v>
          </cell>
          <cell r="C201">
            <v>21</v>
          </cell>
          <cell r="D201">
            <v>11</v>
          </cell>
          <cell r="E201">
            <v>10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343</v>
          </cell>
          <cell r="B202" t="str">
            <v>MAÑANA</v>
          </cell>
          <cell r="C202">
            <v>694</v>
          </cell>
          <cell r="D202">
            <v>13</v>
          </cell>
          <cell r="E202">
            <v>205</v>
          </cell>
          <cell r="F202">
            <v>303</v>
          </cell>
          <cell r="G202">
            <v>173</v>
          </cell>
          <cell r="H202">
            <v>0</v>
          </cell>
        </row>
        <row r="203">
          <cell r="A203">
            <v>345</v>
          </cell>
          <cell r="B203" t="str">
            <v>MAÑANA</v>
          </cell>
          <cell r="C203">
            <v>91</v>
          </cell>
          <cell r="D203">
            <v>9</v>
          </cell>
          <cell r="E203">
            <v>82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346</v>
          </cell>
          <cell r="B204" t="str">
            <v>MAÑANA</v>
          </cell>
          <cell r="C204">
            <v>274</v>
          </cell>
          <cell r="D204">
            <v>29</v>
          </cell>
          <cell r="E204">
            <v>120</v>
          </cell>
          <cell r="F204">
            <v>125</v>
          </cell>
          <cell r="G204">
            <v>0</v>
          </cell>
          <cell r="H204">
            <v>0</v>
          </cell>
        </row>
        <row r="205">
          <cell r="A205">
            <v>352</v>
          </cell>
          <cell r="B205" t="str">
            <v>MAÑANA</v>
          </cell>
          <cell r="C205">
            <v>53</v>
          </cell>
          <cell r="D205">
            <v>0</v>
          </cell>
          <cell r="E205">
            <v>0</v>
          </cell>
          <cell r="F205">
            <v>38</v>
          </cell>
          <cell r="G205">
            <v>15</v>
          </cell>
          <cell r="H205">
            <v>0</v>
          </cell>
        </row>
        <row r="206">
          <cell r="A206">
            <v>353</v>
          </cell>
          <cell r="B206" t="str">
            <v>MAÑANA</v>
          </cell>
          <cell r="C206">
            <v>437</v>
          </cell>
          <cell r="D206">
            <v>60</v>
          </cell>
          <cell r="E206">
            <v>170</v>
          </cell>
          <cell r="F206">
            <v>142</v>
          </cell>
          <cell r="G206">
            <v>65</v>
          </cell>
          <cell r="H206">
            <v>0</v>
          </cell>
        </row>
        <row r="207">
          <cell r="A207">
            <v>354</v>
          </cell>
          <cell r="B207" t="str">
            <v>MAÑANA</v>
          </cell>
          <cell r="C207">
            <v>102</v>
          </cell>
          <cell r="D207">
            <v>48</v>
          </cell>
          <cell r="E207">
            <v>54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355</v>
          </cell>
          <cell r="B208" t="str">
            <v>MAÑANA</v>
          </cell>
          <cell r="C208">
            <v>515</v>
          </cell>
          <cell r="D208">
            <v>0</v>
          </cell>
          <cell r="E208">
            <v>343</v>
          </cell>
          <cell r="F208">
            <v>172</v>
          </cell>
          <cell r="G208">
            <v>0</v>
          </cell>
          <cell r="H208">
            <v>0</v>
          </cell>
        </row>
        <row r="209">
          <cell r="A209">
            <v>362</v>
          </cell>
          <cell r="B209" t="str">
            <v>MAÑANA</v>
          </cell>
          <cell r="C209">
            <v>54</v>
          </cell>
          <cell r="D209">
            <v>0</v>
          </cell>
          <cell r="E209">
            <v>9</v>
          </cell>
          <cell r="F209">
            <v>29</v>
          </cell>
          <cell r="G209">
            <v>16</v>
          </cell>
          <cell r="H209">
            <v>0</v>
          </cell>
        </row>
        <row r="210">
          <cell r="A210">
            <v>363</v>
          </cell>
          <cell r="B210" t="str">
            <v>MAÑANA</v>
          </cell>
          <cell r="C210">
            <v>537</v>
          </cell>
          <cell r="D210">
            <v>6</v>
          </cell>
          <cell r="E210">
            <v>91</v>
          </cell>
          <cell r="F210">
            <v>296</v>
          </cell>
          <cell r="G210">
            <v>144</v>
          </cell>
          <cell r="H210">
            <v>0</v>
          </cell>
        </row>
        <row r="211">
          <cell r="A211">
            <v>364</v>
          </cell>
          <cell r="B211" t="str">
            <v>MAÑANA</v>
          </cell>
          <cell r="C211">
            <v>840</v>
          </cell>
          <cell r="D211">
            <v>96</v>
          </cell>
          <cell r="E211">
            <v>300</v>
          </cell>
          <cell r="F211">
            <v>321</v>
          </cell>
          <cell r="G211">
            <v>123</v>
          </cell>
          <cell r="H211">
            <v>0</v>
          </cell>
        </row>
        <row r="212">
          <cell r="A212">
            <v>365</v>
          </cell>
          <cell r="B212" t="str">
            <v>MAÑANA</v>
          </cell>
          <cell r="C212">
            <v>148</v>
          </cell>
          <cell r="D212">
            <v>47</v>
          </cell>
          <cell r="E212">
            <v>101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366</v>
          </cell>
          <cell r="B213" t="str">
            <v>MAÑANA</v>
          </cell>
          <cell r="C213">
            <v>59</v>
          </cell>
          <cell r="D213">
            <v>14</v>
          </cell>
          <cell r="E213">
            <v>45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368</v>
          </cell>
          <cell r="B214" t="str">
            <v>MAÑANA</v>
          </cell>
          <cell r="C214">
            <v>169</v>
          </cell>
          <cell r="D214">
            <v>19</v>
          </cell>
          <cell r="E214">
            <v>150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374</v>
          </cell>
          <cell r="B215" t="str">
            <v>MAÑANA</v>
          </cell>
          <cell r="C215">
            <v>148</v>
          </cell>
          <cell r="D215">
            <v>28</v>
          </cell>
          <cell r="E215">
            <v>120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381</v>
          </cell>
          <cell r="B216" t="str">
            <v>MAÑANA</v>
          </cell>
          <cell r="C216">
            <v>203</v>
          </cell>
          <cell r="D216">
            <v>26</v>
          </cell>
          <cell r="E216">
            <v>67</v>
          </cell>
          <cell r="F216">
            <v>76</v>
          </cell>
          <cell r="G216">
            <v>34</v>
          </cell>
          <cell r="H216">
            <v>0</v>
          </cell>
        </row>
        <row r="217">
          <cell r="A217">
            <v>386</v>
          </cell>
          <cell r="B217" t="str">
            <v>MAÑANA</v>
          </cell>
          <cell r="C217">
            <v>717</v>
          </cell>
          <cell r="D217">
            <v>50</v>
          </cell>
          <cell r="E217">
            <v>351</v>
          </cell>
          <cell r="F217">
            <v>237</v>
          </cell>
          <cell r="G217">
            <v>79</v>
          </cell>
          <cell r="H217">
            <v>0</v>
          </cell>
        </row>
        <row r="218">
          <cell r="A218">
            <v>387</v>
          </cell>
          <cell r="B218" t="str">
            <v>MAÑANA</v>
          </cell>
          <cell r="C218">
            <v>131</v>
          </cell>
          <cell r="D218">
            <v>10</v>
          </cell>
          <cell r="E218">
            <v>121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389</v>
          </cell>
          <cell r="B219" t="str">
            <v>MAÑANA</v>
          </cell>
          <cell r="C219">
            <v>93</v>
          </cell>
          <cell r="D219">
            <v>38</v>
          </cell>
          <cell r="E219">
            <v>55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393</v>
          </cell>
          <cell r="B220" t="str">
            <v>MAÑANA</v>
          </cell>
          <cell r="C220">
            <v>14</v>
          </cell>
          <cell r="D220">
            <v>14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394</v>
          </cell>
          <cell r="B221" t="str">
            <v>MAÑANA</v>
          </cell>
          <cell r="C221">
            <v>133</v>
          </cell>
          <cell r="D221">
            <v>33</v>
          </cell>
          <cell r="E221">
            <v>100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399</v>
          </cell>
          <cell r="B222" t="str">
            <v>MAÑANA</v>
          </cell>
          <cell r="C222">
            <v>237</v>
          </cell>
          <cell r="D222">
            <v>42</v>
          </cell>
          <cell r="E222">
            <v>31</v>
          </cell>
          <cell r="F222">
            <v>141</v>
          </cell>
          <cell r="G222">
            <v>23</v>
          </cell>
          <cell r="H222">
            <v>0</v>
          </cell>
        </row>
        <row r="223">
          <cell r="A223">
            <v>402</v>
          </cell>
          <cell r="B223" t="str">
            <v>MAÑANA</v>
          </cell>
          <cell r="C223">
            <v>338</v>
          </cell>
          <cell r="D223">
            <v>48</v>
          </cell>
          <cell r="E223">
            <v>159</v>
          </cell>
          <cell r="F223">
            <v>131</v>
          </cell>
          <cell r="G223">
            <v>0</v>
          </cell>
          <cell r="H223">
            <v>0</v>
          </cell>
        </row>
        <row r="224">
          <cell r="A224">
            <v>406</v>
          </cell>
          <cell r="B224" t="str">
            <v>MAÑANA</v>
          </cell>
          <cell r="C224">
            <v>23</v>
          </cell>
          <cell r="D224">
            <v>2</v>
          </cell>
          <cell r="E224">
            <v>21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408</v>
          </cell>
          <cell r="B225" t="str">
            <v>MAÑANA</v>
          </cell>
          <cell r="C225">
            <v>45</v>
          </cell>
          <cell r="D225">
            <v>7</v>
          </cell>
          <cell r="E225">
            <v>38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417</v>
          </cell>
          <cell r="B226" t="str">
            <v>MAÑANA</v>
          </cell>
          <cell r="C226">
            <v>556</v>
          </cell>
          <cell r="D226">
            <v>50</v>
          </cell>
          <cell r="E226">
            <v>372</v>
          </cell>
          <cell r="F226">
            <v>134</v>
          </cell>
          <cell r="G226">
            <v>0</v>
          </cell>
          <cell r="H226">
            <v>0</v>
          </cell>
        </row>
        <row r="227">
          <cell r="A227">
            <v>426</v>
          </cell>
          <cell r="B227" t="str">
            <v>MAÑANA</v>
          </cell>
          <cell r="C227">
            <v>451</v>
          </cell>
          <cell r="D227">
            <v>0</v>
          </cell>
          <cell r="E227">
            <v>154</v>
          </cell>
          <cell r="F227">
            <v>212</v>
          </cell>
          <cell r="G227">
            <v>85</v>
          </cell>
          <cell r="H227">
            <v>0</v>
          </cell>
        </row>
        <row r="228">
          <cell r="A228">
            <v>433</v>
          </cell>
          <cell r="B228" t="str">
            <v>MAÑANA</v>
          </cell>
          <cell r="C228">
            <v>41</v>
          </cell>
          <cell r="D228">
            <v>3</v>
          </cell>
          <cell r="E228">
            <v>38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435</v>
          </cell>
          <cell r="B229" t="str">
            <v>MAÑANA</v>
          </cell>
          <cell r="C229">
            <v>249</v>
          </cell>
          <cell r="D229">
            <v>36</v>
          </cell>
          <cell r="E229">
            <v>0</v>
          </cell>
          <cell r="F229">
            <v>165</v>
          </cell>
          <cell r="G229">
            <v>48</v>
          </cell>
          <cell r="H229">
            <v>0</v>
          </cell>
        </row>
        <row r="230">
          <cell r="A230">
            <v>436</v>
          </cell>
          <cell r="B230" t="str">
            <v>MAÑANA</v>
          </cell>
          <cell r="C230">
            <v>404</v>
          </cell>
          <cell r="D230">
            <v>47</v>
          </cell>
          <cell r="E230">
            <v>174</v>
          </cell>
          <cell r="F230">
            <v>135</v>
          </cell>
          <cell r="G230">
            <v>48</v>
          </cell>
          <cell r="H230">
            <v>0</v>
          </cell>
        </row>
        <row r="231">
          <cell r="A231">
            <v>437</v>
          </cell>
          <cell r="B231" t="str">
            <v>MAÑANA</v>
          </cell>
          <cell r="C231">
            <v>700</v>
          </cell>
          <cell r="D231">
            <v>73</v>
          </cell>
          <cell r="E231">
            <v>391</v>
          </cell>
          <cell r="F231">
            <v>212</v>
          </cell>
          <cell r="G231">
            <v>24</v>
          </cell>
          <cell r="H231">
            <v>0</v>
          </cell>
        </row>
        <row r="232">
          <cell r="A232">
            <v>439</v>
          </cell>
          <cell r="B232" t="str">
            <v>MAÑANA</v>
          </cell>
          <cell r="C232">
            <v>46</v>
          </cell>
          <cell r="D232">
            <v>20</v>
          </cell>
          <cell r="E232">
            <v>26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440</v>
          </cell>
          <cell r="B233" t="str">
            <v>MAÑANA</v>
          </cell>
          <cell r="C233">
            <v>129</v>
          </cell>
          <cell r="D233">
            <v>42</v>
          </cell>
          <cell r="E233">
            <v>87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465</v>
          </cell>
          <cell r="B234" t="str">
            <v>MAÑANA</v>
          </cell>
          <cell r="C234">
            <v>163</v>
          </cell>
          <cell r="D234">
            <v>67</v>
          </cell>
          <cell r="E234">
            <v>96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466</v>
          </cell>
          <cell r="B235" t="str">
            <v>MAÑANA</v>
          </cell>
          <cell r="C235">
            <v>116</v>
          </cell>
          <cell r="D235">
            <v>29</v>
          </cell>
          <cell r="E235">
            <v>87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472</v>
          </cell>
          <cell r="B236" t="str">
            <v>MAÑANA</v>
          </cell>
          <cell r="C236">
            <v>345</v>
          </cell>
          <cell r="D236">
            <v>74</v>
          </cell>
          <cell r="E236">
            <v>271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475</v>
          </cell>
          <cell r="B237" t="str">
            <v>MAÑANA</v>
          </cell>
          <cell r="C237">
            <v>76</v>
          </cell>
          <cell r="D237">
            <v>0</v>
          </cell>
          <cell r="E237">
            <v>0</v>
          </cell>
          <cell r="F237">
            <v>40</v>
          </cell>
          <cell r="G237">
            <v>36</v>
          </cell>
          <cell r="H237">
            <v>0</v>
          </cell>
        </row>
        <row r="238">
          <cell r="A238">
            <v>476</v>
          </cell>
          <cell r="B238" t="str">
            <v>MAÑANA</v>
          </cell>
          <cell r="C238">
            <v>113</v>
          </cell>
          <cell r="D238">
            <v>5</v>
          </cell>
          <cell r="E238">
            <v>68</v>
          </cell>
          <cell r="F238">
            <v>40</v>
          </cell>
          <cell r="G238">
            <v>0</v>
          </cell>
          <cell r="H238">
            <v>0</v>
          </cell>
        </row>
        <row r="239">
          <cell r="A239">
            <v>478</v>
          </cell>
          <cell r="B239" t="str">
            <v>MAÑANA</v>
          </cell>
          <cell r="C239">
            <v>105</v>
          </cell>
          <cell r="D239">
            <v>37</v>
          </cell>
          <cell r="E239">
            <v>68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481</v>
          </cell>
          <cell r="B240" t="str">
            <v>MAÑANA</v>
          </cell>
          <cell r="C240">
            <v>137</v>
          </cell>
          <cell r="D240">
            <v>45</v>
          </cell>
          <cell r="E240">
            <v>92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487</v>
          </cell>
          <cell r="B241" t="str">
            <v>MAÑANA</v>
          </cell>
          <cell r="C241">
            <v>63</v>
          </cell>
          <cell r="D241">
            <v>21</v>
          </cell>
          <cell r="E241">
            <v>42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489</v>
          </cell>
          <cell r="B242" t="str">
            <v>MAÑANA</v>
          </cell>
          <cell r="C242">
            <v>58</v>
          </cell>
          <cell r="D242">
            <v>6</v>
          </cell>
          <cell r="E242">
            <v>52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492</v>
          </cell>
          <cell r="B243" t="str">
            <v>MAÑANA</v>
          </cell>
          <cell r="C243">
            <v>427</v>
          </cell>
          <cell r="D243">
            <v>18</v>
          </cell>
          <cell r="E243">
            <v>72</v>
          </cell>
          <cell r="F243">
            <v>233</v>
          </cell>
          <cell r="G243">
            <v>104</v>
          </cell>
          <cell r="H243">
            <v>0</v>
          </cell>
        </row>
        <row r="244">
          <cell r="A244">
            <v>494</v>
          </cell>
          <cell r="B244" t="str">
            <v>MAÑANA</v>
          </cell>
          <cell r="C244">
            <v>161</v>
          </cell>
          <cell r="D244">
            <v>20</v>
          </cell>
          <cell r="E244">
            <v>141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498</v>
          </cell>
          <cell r="B245" t="str">
            <v>MAÑANA</v>
          </cell>
          <cell r="C245">
            <v>289</v>
          </cell>
          <cell r="D245">
            <v>40</v>
          </cell>
          <cell r="E245">
            <v>90</v>
          </cell>
          <cell r="F245">
            <v>111</v>
          </cell>
          <cell r="G245">
            <v>48</v>
          </cell>
          <cell r="H245">
            <v>0</v>
          </cell>
        </row>
        <row r="246">
          <cell r="A246">
            <v>503</v>
          </cell>
          <cell r="B246" t="str">
            <v>MAÑANA</v>
          </cell>
          <cell r="C246">
            <v>715</v>
          </cell>
          <cell r="D246">
            <v>105</v>
          </cell>
          <cell r="E246">
            <v>610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506</v>
          </cell>
          <cell r="B247" t="str">
            <v>MAÑANA</v>
          </cell>
          <cell r="C247">
            <v>270</v>
          </cell>
          <cell r="D247">
            <v>0</v>
          </cell>
          <cell r="E247">
            <v>81</v>
          </cell>
          <cell r="F247">
            <v>137</v>
          </cell>
          <cell r="G247">
            <v>52</v>
          </cell>
          <cell r="H247">
            <v>0</v>
          </cell>
        </row>
        <row r="248">
          <cell r="A248">
            <v>507</v>
          </cell>
          <cell r="B248" t="str">
            <v>MAÑANA</v>
          </cell>
          <cell r="C248">
            <v>98</v>
          </cell>
          <cell r="D248">
            <v>33</v>
          </cell>
          <cell r="E248">
            <v>65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514</v>
          </cell>
          <cell r="B249" t="str">
            <v>MAÑANA</v>
          </cell>
          <cell r="C249">
            <v>60</v>
          </cell>
          <cell r="D249">
            <v>4</v>
          </cell>
          <cell r="E249">
            <v>56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524</v>
          </cell>
          <cell r="B250" t="str">
            <v>MAÑANA</v>
          </cell>
          <cell r="C250">
            <v>1060</v>
          </cell>
          <cell r="D250">
            <v>99</v>
          </cell>
          <cell r="E250">
            <v>555</v>
          </cell>
          <cell r="F250">
            <v>406</v>
          </cell>
          <cell r="G250">
            <v>0</v>
          </cell>
          <cell r="H250">
            <v>0</v>
          </cell>
        </row>
        <row r="251">
          <cell r="A251">
            <v>526</v>
          </cell>
          <cell r="B251" t="str">
            <v>MAÑANA</v>
          </cell>
          <cell r="C251">
            <v>432</v>
          </cell>
          <cell r="D251">
            <v>49</v>
          </cell>
          <cell r="E251">
            <v>191</v>
          </cell>
          <cell r="F251">
            <v>140</v>
          </cell>
          <cell r="G251">
            <v>52</v>
          </cell>
          <cell r="H251">
            <v>0</v>
          </cell>
        </row>
        <row r="252">
          <cell r="A252">
            <v>528</v>
          </cell>
          <cell r="B252" t="str">
            <v>MAÑANA</v>
          </cell>
          <cell r="C252">
            <v>69</v>
          </cell>
          <cell r="D252">
            <v>29</v>
          </cell>
          <cell r="E252">
            <v>40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530</v>
          </cell>
          <cell r="B253" t="str">
            <v>MAÑANA</v>
          </cell>
          <cell r="C253">
            <v>79</v>
          </cell>
          <cell r="D253">
            <v>22</v>
          </cell>
          <cell r="E253">
            <v>57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534</v>
          </cell>
          <cell r="B254" t="str">
            <v>MAÑANA</v>
          </cell>
          <cell r="C254">
            <v>17</v>
          </cell>
          <cell r="D254">
            <v>0</v>
          </cell>
          <cell r="E254">
            <v>10</v>
          </cell>
          <cell r="F254">
            <v>7</v>
          </cell>
          <cell r="G254">
            <v>0</v>
          </cell>
          <cell r="H254">
            <v>0</v>
          </cell>
        </row>
        <row r="255">
          <cell r="A255">
            <v>537</v>
          </cell>
          <cell r="B255" t="str">
            <v>MAÑANA</v>
          </cell>
          <cell r="C255">
            <v>116</v>
          </cell>
          <cell r="D255">
            <v>50</v>
          </cell>
          <cell r="E255">
            <v>66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543</v>
          </cell>
          <cell r="B256" t="str">
            <v>MAÑANA</v>
          </cell>
          <cell r="C256">
            <v>703</v>
          </cell>
          <cell r="D256">
            <v>54</v>
          </cell>
          <cell r="E256">
            <v>367</v>
          </cell>
          <cell r="F256">
            <v>216</v>
          </cell>
          <cell r="G256">
            <v>66</v>
          </cell>
          <cell r="H256">
            <v>0</v>
          </cell>
        </row>
        <row r="257">
          <cell r="A257">
            <v>544</v>
          </cell>
          <cell r="B257" t="str">
            <v>MAÑANA</v>
          </cell>
          <cell r="C257">
            <v>198</v>
          </cell>
          <cell r="D257">
            <v>8</v>
          </cell>
          <cell r="E257">
            <v>190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556</v>
          </cell>
          <cell r="B258" t="str">
            <v>MAÑANA</v>
          </cell>
          <cell r="C258">
            <v>600</v>
          </cell>
          <cell r="D258">
            <v>85</v>
          </cell>
          <cell r="E258">
            <v>0</v>
          </cell>
          <cell r="F258">
            <v>358</v>
          </cell>
          <cell r="G258">
            <v>157</v>
          </cell>
          <cell r="H258">
            <v>0</v>
          </cell>
        </row>
        <row r="259">
          <cell r="A259">
            <v>562</v>
          </cell>
          <cell r="B259" t="str">
            <v>MAÑANA</v>
          </cell>
          <cell r="C259">
            <v>75</v>
          </cell>
          <cell r="D259">
            <v>18</v>
          </cell>
          <cell r="E259">
            <v>57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564</v>
          </cell>
          <cell r="B260" t="str">
            <v>MAÑANA</v>
          </cell>
          <cell r="C260">
            <v>166</v>
          </cell>
          <cell r="D260">
            <v>0</v>
          </cell>
          <cell r="E260">
            <v>166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566</v>
          </cell>
          <cell r="B261" t="str">
            <v>MAÑANA</v>
          </cell>
          <cell r="C261">
            <v>769</v>
          </cell>
          <cell r="D261">
            <v>108</v>
          </cell>
          <cell r="E261">
            <v>0</v>
          </cell>
          <cell r="F261">
            <v>469</v>
          </cell>
          <cell r="G261">
            <v>192</v>
          </cell>
          <cell r="H261">
            <v>0</v>
          </cell>
        </row>
        <row r="262">
          <cell r="A262">
            <v>569</v>
          </cell>
          <cell r="B262" t="str">
            <v>MAÑANA</v>
          </cell>
          <cell r="C262">
            <v>209</v>
          </cell>
          <cell r="D262">
            <v>31</v>
          </cell>
          <cell r="E262">
            <v>178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574</v>
          </cell>
          <cell r="B263" t="str">
            <v>MAÑANA</v>
          </cell>
          <cell r="C263">
            <v>257</v>
          </cell>
          <cell r="D263">
            <v>32</v>
          </cell>
          <cell r="E263">
            <v>24</v>
          </cell>
          <cell r="F263">
            <v>201</v>
          </cell>
          <cell r="G263">
            <v>0</v>
          </cell>
          <cell r="H263">
            <v>0</v>
          </cell>
        </row>
        <row r="264">
          <cell r="A264">
            <v>578</v>
          </cell>
          <cell r="B264" t="str">
            <v>MAÑANA</v>
          </cell>
          <cell r="C264">
            <v>52</v>
          </cell>
          <cell r="D264">
            <v>16</v>
          </cell>
          <cell r="E264">
            <v>36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581</v>
          </cell>
          <cell r="B265" t="str">
            <v>MAÑANA</v>
          </cell>
          <cell r="C265">
            <v>40</v>
          </cell>
          <cell r="D265">
            <v>0</v>
          </cell>
          <cell r="E265">
            <v>35</v>
          </cell>
          <cell r="F265">
            <v>5</v>
          </cell>
          <cell r="G265">
            <v>0</v>
          </cell>
          <cell r="H265">
            <v>0</v>
          </cell>
        </row>
        <row r="266">
          <cell r="A266">
            <v>588</v>
          </cell>
          <cell r="B266" t="str">
            <v>MAÑANA</v>
          </cell>
          <cell r="C266">
            <v>328</v>
          </cell>
          <cell r="D266">
            <v>22</v>
          </cell>
          <cell r="E266">
            <v>283</v>
          </cell>
          <cell r="F266">
            <v>23</v>
          </cell>
          <cell r="G266">
            <v>0</v>
          </cell>
          <cell r="H266">
            <v>0</v>
          </cell>
        </row>
        <row r="267">
          <cell r="A267">
            <v>591</v>
          </cell>
          <cell r="B267" t="str">
            <v>MAÑANA</v>
          </cell>
          <cell r="C267">
            <v>64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64</v>
          </cell>
        </row>
        <row r="268">
          <cell r="A268">
            <v>602</v>
          </cell>
          <cell r="B268" t="str">
            <v>MAÑANA</v>
          </cell>
          <cell r="C268">
            <v>399</v>
          </cell>
          <cell r="D268">
            <v>50</v>
          </cell>
          <cell r="E268">
            <v>307</v>
          </cell>
          <cell r="F268">
            <v>42</v>
          </cell>
          <cell r="G268">
            <v>0</v>
          </cell>
          <cell r="H268">
            <v>0</v>
          </cell>
        </row>
        <row r="269">
          <cell r="A269">
            <v>605</v>
          </cell>
          <cell r="B269" t="str">
            <v>MAÑANA</v>
          </cell>
          <cell r="C269">
            <v>280</v>
          </cell>
          <cell r="D269">
            <v>0</v>
          </cell>
          <cell r="E269">
            <v>0</v>
          </cell>
          <cell r="F269">
            <v>157</v>
          </cell>
          <cell r="G269">
            <v>123</v>
          </cell>
          <cell r="H269">
            <v>0</v>
          </cell>
        </row>
        <row r="270">
          <cell r="A270">
            <v>606</v>
          </cell>
          <cell r="B270" t="str">
            <v>MAÑANA</v>
          </cell>
          <cell r="C270">
            <v>205</v>
          </cell>
          <cell r="D270">
            <v>0</v>
          </cell>
          <cell r="E270">
            <v>0</v>
          </cell>
          <cell r="F270">
            <v>69</v>
          </cell>
          <cell r="G270">
            <v>136</v>
          </cell>
          <cell r="H270">
            <v>0</v>
          </cell>
        </row>
        <row r="271">
          <cell r="A271">
            <v>610</v>
          </cell>
          <cell r="B271" t="str">
            <v>MAÑANA</v>
          </cell>
          <cell r="C271">
            <v>100</v>
          </cell>
          <cell r="D271">
            <v>18</v>
          </cell>
          <cell r="E271">
            <v>82</v>
          </cell>
          <cell r="F271">
            <v>0</v>
          </cell>
          <cell r="G271">
            <v>0</v>
          </cell>
          <cell r="H271">
            <v>0</v>
          </cell>
        </row>
        <row r="272">
          <cell r="A272">
            <v>614</v>
          </cell>
          <cell r="B272" t="str">
            <v>MAÑANA</v>
          </cell>
          <cell r="C272">
            <v>175</v>
          </cell>
          <cell r="D272">
            <v>0</v>
          </cell>
          <cell r="E272">
            <v>0</v>
          </cell>
          <cell r="F272">
            <v>116</v>
          </cell>
          <cell r="G272">
            <v>59</v>
          </cell>
          <cell r="H272">
            <v>0</v>
          </cell>
        </row>
        <row r="273">
          <cell r="A273">
            <v>615</v>
          </cell>
          <cell r="B273" t="str">
            <v>MAÑANA</v>
          </cell>
          <cell r="C273">
            <v>818</v>
          </cell>
          <cell r="D273">
            <v>59</v>
          </cell>
          <cell r="E273">
            <v>486</v>
          </cell>
          <cell r="F273">
            <v>273</v>
          </cell>
          <cell r="G273">
            <v>0</v>
          </cell>
          <cell r="H273">
            <v>0</v>
          </cell>
        </row>
        <row r="274">
          <cell r="A274">
            <v>618</v>
          </cell>
          <cell r="B274" t="str">
            <v>MAÑANA</v>
          </cell>
          <cell r="C274">
            <v>77</v>
          </cell>
          <cell r="D274">
            <v>7</v>
          </cell>
          <cell r="E274">
            <v>26</v>
          </cell>
          <cell r="F274">
            <v>30</v>
          </cell>
          <cell r="G274">
            <v>14</v>
          </cell>
          <cell r="H274">
            <v>0</v>
          </cell>
        </row>
        <row r="275">
          <cell r="A275">
            <v>620</v>
          </cell>
          <cell r="B275" t="str">
            <v>MAÑANA</v>
          </cell>
          <cell r="C275">
            <v>150</v>
          </cell>
          <cell r="D275">
            <v>1</v>
          </cell>
          <cell r="E275">
            <v>76</v>
          </cell>
          <cell r="F275">
            <v>51</v>
          </cell>
          <cell r="G275">
            <v>22</v>
          </cell>
          <cell r="H275">
            <v>0</v>
          </cell>
        </row>
        <row r="276">
          <cell r="A276">
            <v>621</v>
          </cell>
          <cell r="B276" t="str">
            <v>MAÑANA</v>
          </cell>
          <cell r="C276">
            <v>78</v>
          </cell>
          <cell r="D276">
            <v>78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630</v>
          </cell>
          <cell r="B277" t="str">
            <v>MAÑANA</v>
          </cell>
          <cell r="C277">
            <v>212</v>
          </cell>
          <cell r="D277">
            <v>17</v>
          </cell>
          <cell r="E277">
            <v>195</v>
          </cell>
          <cell r="F277">
            <v>0</v>
          </cell>
          <cell r="G277">
            <v>0</v>
          </cell>
          <cell r="H277">
            <v>0</v>
          </cell>
        </row>
        <row r="278">
          <cell r="A278">
            <v>636</v>
          </cell>
          <cell r="B278" t="str">
            <v>MAÑANA</v>
          </cell>
          <cell r="C278">
            <v>650</v>
          </cell>
          <cell r="D278">
            <v>30</v>
          </cell>
          <cell r="E278">
            <v>0</v>
          </cell>
          <cell r="F278">
            <v>430</v>
          </cell>
          <cell r="G278">
            <v>190</v>
          </cell>
          <cell r="H278">
            <v>0</v>
          </cell>
        </row>
        <row r="279">
          <cell r="A279">
            <v>637</v>
          </cell>
          <cell r="B279" t="str">
            <v>MAÑANA</v>
          </cell>
          <cell r="C279">
            <v>40</v>
          </cell>
          <cell r="D279">
            <v>8</v>
          </cell>
          <cell r="E279">
            <v>30</v>
          </cell>
          <cell r="F279">
            <v>2</v>
          </cell>
          <cell r="G279">
            <v>0</v>
          </cell>
          <cell r="H279">
            <v>0</v>
          </cell>
        </row>
        <row r="280">
          <cell r="A280">
            <v>641</v>
          </cell>
          <cell r="B280" t="str">
            <v>MAÑANA</v>
          </cell>
          <cell r="C280">
            <v>49</v>
          </cell>
          <cell r="D280">
            <v>24</v>
          </cell>
          <cell r="E280">
            <v>25</v>
          </cell>
          <cell r="F280">
            <v>0</v>
          </cell>
          <cell r="G280">
            <v>0</v>
          </cell>
          <cell r="H280">
            <v>0</v>
          </cell>
        </row>
        <row r="281">
          <cell r="A281">
            <v>652</v>
          </cell>
          <cell r="B281" t="str">
            <v>MAÑANA</v>
          </cell>
          <cell r="C281">
            <v>433</v>
          </cell>
          <cell r="D281">
            <v>121</v>
          </cell>
          <cell r="E281">
            <v>144</v>
          </cell>
          <cell r="F281">
            <v>104</v>
          </cell>
          <cell r="G281">
            <v>64</v>
          </cell>
          <cell r="H281">
            <v>0</v>
          </cell>
        </row>
        <row r="282">
          <cell r="A282">
            <v>655</v>
          </cell>
          <cell r="B282" t="str">
            <v>MAÑANA</v>
          </cell>
          <cell r="C282">
            <v>96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96</v>
          </cell>
        </row>
        <row r="283">
          <cell r="A283">
            <v>661</v>
          </cell>
          <cell r="B283" t="str">
            <v>MAÑANA</v>
          </cell>
          <cell r="C283">
            <v>183</v>
          </cell>
          <cell r="D283">
            <v>147</v>
          </cell>
          <cell r="E283">
            <v>36</v>
          </cell>
          <cell r="F283">
            <v>0</v>
          </cell>
          <cell r="G283">
            <v>0</v>
          </cell>
          <cell r="H283">
            <v>0</v>
          </cell>
        </row>
        <row r="284">
          <cell r="A284">
            <v>663</v>
          </cell>
          <cell r="B284" t="str">
            <v>MAÑANA</v>
          </cell>
          <cell r="C284">
            <v>948</v>
          </cell>
          <cell r="D284">
            <v>0</v>
          </cell>
          <cell r="E284">
            <v>0</v>
          </cell>
          <cell r="F284">
            <v>676</v>
          </cell>
          <cell r="G284">
            <v>272</v>
          </cell>
          <cell r="H284">
            <v>0</v>
          </cell>
        </row>
        <row r="285">
          <cell r="A285">
            <v>680</v>
          </cell>
          <cell r="B285" t="str">
            <v>MAÑANA</v>
          </cell>
          <cell r="C285">
            <v>238</v>
          </cell>
          <cell r="D285">
            <v>75</v>
          </cell>
          <cell r="E285">
            <v>163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>
            <v>717</v>
          </cell>
          <cell r="B286" t="str">
            <v>MAÑANA</v>
          </cell>
          <cell r="C286">
            <v>740</v>
          </cell>
          <cell r="D286">
            <v>72</v>
          </cell>
          <cell r="E286">
            <v>312</v>
          </cell>
          <cell r="F286">
            <v>263</v>
          </cell>
          <cell r="G286">
            <v>93</v>
          </cell>
          <cell r="H286">
            <v>0</v>
          </cell>
        </row>
        <row r="287">
          <cell r="A287">
            <v>721</v>
          </cell>
          <cell r="B287" t="str">
            <v>MAÑANA</v>
          </cell>
          <cell r="C287">
            <v>120</v>
          </cell>
          <cell r="D287">
            <v>9</v>
          </cell>
          <cell r="E287">
            <v>111</v>
          </cell>
          <cell r="F287">
            <v>0</v>
          </cell>
          <cell r="G287">
            <v>0</v>
          </cell>
          <cell r="H287">
            <v>0</v>
          </cell>
        </row>
        <row r="288">
          <cell r="A288">
            <v>722</v>
          </cell>
          <cell r="B288" t="str">
            <v>MAÑANA</v>
          </cell>
          <cell r="C288">
            <v>127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127</v>
          </cell>
        </row>
        <row r="289">
          <cell r="A289">
            <v>731</v>
          </cell>
          <cell r="B289" t="str">
            <v>MAÑANA</v>
          </cell>
          <cell r="C289">
            <v>180</v>
          </cell>
          <cell r="D289">
            <v>48</v>
          </cell>
          <cell r="E289">
            <v>132</v>
          </cell>
          <cell r="F289">
            <v>0</v>
          </cell>
          <cell r="G289">
            <v>0</v>
          </cell>
          <cell r="H289">
            <v>0</v>
          </cell>
        </row>
        <row r="290">
          <cell r="A290">
            <v>736</v>
          </cell>
          <cell r="B290" t="str">
            <v>MAÑANA</v>
          </cell>
          <cell r="C290">
            <v>399</v>
          </cell>
          <cell r="D290">
            <v>95</v>
          </cell>
          <cell r="E290">
            <v>304</v>
          </cell>
          <cell r="F290">
            <v>0</v>
          </cell>
          <cell r="G290">
            <v>0</v>
          </cell>
          <cell r="H290">
            <v>0</v>
          </cell>
        </row>
        <row r="291">
          <cell r="A291">
            <v>737</v>
          </cell>
          <cell r="B291" t="str">
            <v>MAÑANA</v>
          </cell>
          <cell r="C291">
            <v>452</v>
          </cell>
          <cell r="D291">
            <v>50</v>
          </cell>
          <cell r="E291">
            <v>402</v>
          </cell>
          <cell r="F291">
            <v>0</v>
          </cell>
          <cell r="G291">
            <v>0</v>
          </cell>
          <cell r="H291">
            <v>0</v>
          </cell>
        </row>
        <row r="292">
          <cell r="A292">
            <v>743</v>
          </cell>
          <cell r="B292" t="str">
            <v>MAÑANA</v>
          </cell>
          <cell r="C292">
            <v>105</v>
          </cell>
          <cell r="D292">
            <v>0</v>
          </cell>
          <cell r="E292">
            <v>105</v>
          </cell>
          <cell r="F292">
            <v>0</v>
          </cell>
          <cell r="G292">
            <v>0</v>
          </cell>
          <cell r="H292">
            <v>0</v>
          </cell>
        </row>
        <row r="293">
          <cell r="A293">
            <v>788</v>
          </cell>
          <cell r="B293" t="str">
            <v>MAÑANA</v>
          </cell>
          <cell r="C293">
            <v>1327</v>
          </cell>
          <cell r="D293">
            <v>84</v>
          </cell>
          <cell r="E293">
            <v>530</v>
          </cell>
          <cell r="F293">
            <v>460</v>
          </cell>
          <cell r="G293">
            <v>253</v>
          </cell>
          <cell r="H293">
            <v>0</v>
          </cell>
        </row>
        <row r="294">
          <cell r="A294">
            <v>789</v>
          </cell>
          <cell r="B294" t="str">
            <v>MAÑANA</v>
          </cell>
          <cell r="C294">
            <v>660</v>
          </cell>
          <cell r="D294">
            <v>51</v>
          </cell>
          <cell r="E294">
            <v>286</v>
          </cell>
          <cell r="F294">
            <v>217</v>
          </cell>
          <cell r="G294">
            <v>106</v>
          </cell>
          <cell r="H294">
            <v>0</v>
          </cell>
        </row>
        <row r="295">
          <cell r="A295">
            <v>790</v>
          </cell>
          <cell r="B295" t="str">
            <v>MAÑANA</v>
          </cell>
          <cell r="C295">
            <v>61</v>
          </cell>
          <cell r="D295">
            <v>13</v>
          </cell>
          <cell r="E295">
            <v>48</v>
          </cell>
          <cell r="F295">
            <v>0</v>
          </cell>
          <cell r="G295">
            <v>0</v>
          </cell>
          <cell r="H295">
            <v>0</v>
          </cell>
        </row>
        <row r="296">
          <cell r="A296">
            <v>794</v>
          </cell>
          <cell r="B296" t="str">
            <v>MAÑANA</v>
          </cell>
          <cell r="C296">
            <v>63</v>
          </cell>
          <cell r="D296">
            <v>28</v>
          </cell>
          <cell r="E296">
            <v>35</v>
          </cell>
          <cell r="F296">
            <v>0</v>
          </cell>
          <cell r="G296">
            <v>0</v>
          </cell>
          <cell r="H296">
            <v>0</v>
          </cell>
        </row>
        <row r="297">
          <cell r="A297">
            <v>798</v>
          </cell>
          <cell r="B297" t="str">
            <v>MAÑANA</v>
          </cell>
          <cell r="C297">
            <v>260</v>
          </cell>
          <cell r="D297">
            <v>59</v>
          </cell>
          <cell r="E297">
            <v>201</v>
          </cell>
          <cell r="F297">
            <v>0</v>
          </cell>
          <cell r="G297">
            <v>0</v>
          </cell>
          <cell r="H297">
            <v>0</v>
          </cell>
        </row>
        <row r="298">
          <cell r="A298">
            <v>801</v>
          </cell>
          <cell r="B298" t="str">
            <v>MAÑANA</v>
          </cell>
          <cell r="C298">
            <v>48</v>
          </cell>
          <cell r="D298">
            <v>28</v>
          </cell>
          <cell r="E298">
            <v>20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>
            <v>808</v>
          </cell>
          <cell r="B299" t="str">
            <v>MAÑANA</v>
          </cell>
          <cell r="C299">
            <v>37</v>
          </cell>
          <cell r="D299">
            <v>33</v>
          </cell>
          <cell r="E299">
            <v>4</v>
          </cell>
          <cell r="F299">
            <v>0</v>
          </cell>
          <cell r="G299">
            <v>0</v>
          </cell>
          <cell r="H299">
            <v>0</v>
          </cell>
        </row>
        <row r="300">
          <cell r="A300">
            <v>809</v>
          </cell>
          <cell r="B300" t="str">
            <v>MAÑANA</v>
          </cell>
          <cell r="C300">
            <v>786</v>
          </cell>
          <cell r="D300">
            <v>121</v>
          </cell>
          <cell r="E300">
            <v>326</v>
          </cell>
          <cell r="F300">
            <v>248</v>
          </cell>
          <cell r="G300">
            <v>91</v>
          </cell>
          <cell r="H300">
            <v>0</v>
          </cell>
        </row>
        <row r="301">
          <cell r="A301">
            <v>812</v>
          </cell>
          <cell r="B301" t="str">
            <v>MAÑANA</v>
          </cell>
          <cell r="C301">
            <v>107</v>
          </cell>
          <cell r="D301">
            <v>27</v>
          </cell>
          <cell r="E301">
            <v>80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>
            <v>816</v>
          </cell>
          <cell r="B302" t="str">
            <v>MAÑANA</v>
          </cell>
          <cell r="C302">
            <v>59</v>
          </cell>
          <cell r="D302">
            <v>22</v>
          </cell>
          <cell r="E302">
            <v>37</v>
          </cell>
          <cell r="F302">
            <v>0</v>
          </cell>
          <cell r="G302">
            <v>0</v>
          </cell>
          <cell r="H302">
            <v>0</v>
          </cell>
        </row>
        <row r="303">
          <cell r="A303">
            <v>819</v>
          </cell>
          <cell r="B303" t="str">
            <v>MAÑANA</v>
          </cell>
          <cell r="C303">
            <v>239</v>
          </cell>
          <cell r="D303">
            <v>16</v>
          </cell>
          <cell r="E303">
            <v>84</v>
          </cell>
          <cell r="F303">
            <v>98</v>
          </cell>
          <cell r="G303">
            <v>41</v>
          </cell>
          <cell r="H303">
            <v>0</v>
          </cell>
        </row>
        <row r="304">
          <cell r="A304">
            <v>820</v>
          </cell>
          <cell r="B304" t="str">
            <v>MAÑANA</v>
          </cell>
          <cell r="C304">
            <v>101</v>
          </cell>
          <cell r="D304">
            <v>50</v>
          </cell>
          <cell r="E304">
            <v>51</v>
          </cell>
          <cell r="F304">
            <v>0</v>
          </cell>
          <cell r="G304">
            <v>0</v>
          </cell>
          <cell r="H304">
            <v>0</v>
          </cell>
        </row>
        <row r="305">
          <cell r="A305">
            <v>822</v>
          </cell>
          <cell r="B305" t="str">
            <v>MAÑANA</v>
          </cell>
          <cell r="C305">
            <v>33</v>
          </cell>
          <cell r="D305">
            <v>11</v>
          </cell>
          <cell r="E305">
            <v>22</v>
          </cell>
          <cell r="F305">
            <v>0</v>
          </cell>
          <cell r="G305">
            <v>0</v>
          </cell>
          <cell r="H305">
            <v>0</v>
          </cell>
        </row>
        <row r="306">
          <cell r="A306">
            <v>825</v>
          </cell>
          <cell r="B306" t="str">
            <v>MAÑANA</v>
          </cell>
          <cell r="C306">
            <v>92</v>
          </cell>
          <cell r="D306">
            <v>26</v>
          </cell>
          <cell r="E306">
            <v>66</v>
          </cell>
          <cell r="F306">
            <v>0</v>
          </cell>
          <cell r="G306">
            <v>0</v>
          </cell>
          <cell r="H306">
            <v>0</v>
          </cell>
        </row>
        <row r="307">
          <cell r="A307">
            <v>828</v>
          </cell>
          <cell r="B307" t="str">
            <v>MAÑANA</v>
          </cell>
          <cell r="C307">
            <v>445</v>
          </cell>
          <cell r="D307">
            <v>62</v>
          </cell>
          <cell r="E307">
            <v>383</v>
          </cell>
          <cell r="F307">
            <v>0</v>
          </cell>
          <cell r="G307">
            <v>0</v>
          </cell>
          <cell r="H307">
            <v>0</v>
          </cell>
        </row>
        <row r="308">
          <cell r="A308">
            <v>834</v>
          </cell>
          <cell r="B308" t="str">
            <v>MAÑANA</v>
          </cell>
          <cell r="C308">
            <v>135</v>
          </cell>
          <cell r="D308">
            <v>33</v>
          </cell>
          <cell r="E308">
            <v>58</v>
          </cell>
          <cell r="F308">
            <v>44</v>
          </cell>
          <cell r="G308">
            <v>0</v>
          </cell>
          <cell r="H308">
            <v>0</v>
          </cell>
        </row>
        <row r="309">
          <cell r="A309">
            <v>836</v>
          </cell>
          <cell r="B309" t="str">
            <v>MAÑANA</v>
          </cell>
          <cell r="C309">
            <v>349</v>
          </cell>
          <cell r="D309">
            <v>241</v>
          </cell>
          <cell r="E309">
            <v>108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>
            <v>837</v>
          </cell>
          <cell r="B310" t="str">
            <v>MAÑANA</v>
          </cell>
          <cell r="C310">
            <v>32</v>
          </cell>
          <cell r="D310">
            <v>32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>
            <v>838</v>
          </cell>
          <cell r="B311" t="str">
            <v>MAÑANA</v>
          </cell>
          <cell r="C311">
            <v>239</v>
          </cell>
          <cell r="D311">
            <v>75</v>
          </cell>
          <cell r="E311">
            <v>164</v>
          </cell>
          <cell r="F311">
            <v>0</v>
          </cell>
          <cell r="G311">
            <v>0</v>
          </cell>
          <cell r="H311">
            <v>0</v>
          </cell>
        </row>
        <row r="312">
          <cell r="A312">
            <v>839</v>
          </cell>
          <cell r="B312" t="str">
            <v>MAÑANA</v>
          </cell>
          <cell r="C312">
            <v>869</v>
          </cell>
          <cell r="D312">
            <v>72</v>
          </cell>
          <cell r="E312">
            <v>0</v>
          </cell>
          <cell r="F312">
            <v>598</v>
          </cell>
          <cell r="G312">
            <v>199</v>
          </cell>
          <cell r="H312">
            <v>0</v>
          </cell>
        </row>
        <row r="313">
          <cell r="A313">
            <v>841</v>
          </cell>
          <cell r="B313" t="str">
            <v>MAÑANA</v>
          </cell>
          <cell r="C313">
            <v>64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64</v>
          </cell>
        </row>
        <row r="314">
          <cell r="A314">
            <v>843</v>
          </cell>
          <cell r="B314" t="str">
            <v>MAÑANA</v>
          </cell>
          <cell r="C314">
            <v>31</v>
          </cell>
          <cell r="D314">
            <v>5</v>
          </cell>
          <cell r="E314">
            <v>26</v>
          </cell>
          <cell r="F314">
            <v>0</v>
          </cell>
          <cell r="G314">
            <v>0</v>
          </cell>
          <cell r="H314">
            <v>0</v>
          </cell>
        </row>
        <row r="315">
          <cell r="A315">
            <v>847</v>
          </cell>
          <cell r="B315" t="str">
            <v>MAÑANA</v>
          </cell>
          <cell r="C315">
            <v>97</v>
          </cell>
          <cell r="D315">
            <v>2</v>
          </cell>
          <cell r="E315">
            <v>18</v>
          </cell>
          <cell r="F315">
            <v>41</v>
          </cell>
          <cell r="G315">
            <v>36</v>
          </cell>
          <cell r="H315">
            <v>0</v>
          </cell>
        </row>
        <row r="316">
          <cell r="A316">
            <v>849</v>
          </cell>
          <cell r="B316" t="str">
            <v>MAÑANA</v>
          </cell>
          <cell r="C316">
            <v>106</v>
          </cell>
          <cell r="D316">
            <v>47</v>
          </cell>
          <cell r="E316">
            <v>59</v>
          </cell>
          <cell r="F316">
            <v>0</v>
          </cell>
          <cell r="G316">
            <v>0</v>
          </cell>
          <cell r="H316">
            <v>0</v>
          </cell>
        </row>
        <row r="317">
          <cell r="A317">
            <v>850</v>
          </cell>
          <cell r="B317" t="str">
            <v>MAÑANA</v>
          </cell>
          <cell r="C317">
            <v>223</v>
          </cell>
          <cell r="D317">
            <v>31</v>
          </cell>
          <cell r="E317">
            <v>117</v>
          </cell>
          <cell r="F317">
            <v>65</v>
          </cell>
          <cell r="G317">
            <v>10</v>
          </cell>
          <cell r="H317">
            <v>0</v>
          </cell>
        </row>
        <row r="318">
          <cell r="A318">
            <v>854</v>
          </cell>
          <cell r="B318" t="str">
            <v>MAÑANA</v>
          </cell>
          <cell r="C318">
            <v>215</v>
          </cell>
          <cell r="D318">
            <v>11</v>
          </cell>
          <cell r="E318">
            <v>89</v>
          </cell>
          <cell r="F318">
            <v>95</v>
          </cell>
          <cell r="G318">
            <v>20</v>
          </cell>
          <cell r="H318">
            <v>0</v>
          </cell>
        </row>
        <row r="319">
          <cell r="A319">
            <v>855</v>
          </cell>
          <cell r="B319" t="str">
            <v>MAÑANA</v>
          </cell>
          <cell r="C319">
            <v>124</v>
          </cell>
          <cell r="D319">
            <v>50</v>
          </cell>
          <cell r="E319">
            <v>74</v>
          </cell>
          <cell r="F319">
            <v>0</v>
          </cell>
          <cell r="G319">
            <v>0</v>
          </cell>
          <cell r="H319">
            <v>0</v>
          </cell>
        </row>
        <row r="320">
          <cell r="A320">
            <v>860</v>
          </cell>
          <cell r="B320" t="str">
            <v>MAÑANA</v>
          </cell>
          <cell r="C320">
            <v>72</v>
          </cell>
          <cell r="D320">
            <v>19</v>
          </cell>
          <cell r="E320">
            <v>53</v>
          </cell>
          <cell r="F320">
            <v>0</v>
          </cell>
          <cell r="G320">
            <v>0</v>
          </cell>
          <cell r="H320">
            <v>0</v>
          </cell>
        </row>
        <row r="321">
          <cell r="A321">
            <v>863</v>
          </cell>
          <cell r="B321" t="str">
            <v>MAÑANA</v>
          </cell>
          <cell r="C321">
            <v>135</v>
          </cell>
          <cell r="D321">
            <v>43</v>
          </cell>
          <cell r="E321">
            <v>92</v>
          </cell>
          <cell r="F321">
            <v>0</v>
          </cell>
          <cell r="G321">
            <v>0</v>
          </cell>
          <cell r="H321">
            <v>0</v>
          </cell>
        </row>
        <row r="322">
          <cell r="A322">
            <v>867</v>
          </cell>
          <cell r="B322" t="str">
            <v>MAÑANA</v>
          </cell>
          <cell r="C322">
            <v>23</v>
          </cell>
          <cell r="D322">
            <v>1</v>
          </cell>
          <cell r="E322">
            <v>22</v>
          </cell>
          <cell r="F322">
            <v>0</v>
          </cell>
          <cell r="G322">
            <v>0</v>
          </cell>
          <cell r="H322">
            <v>0</v>
          </cell>
        </row>
        <row r="323">
          <cell r="A323">
            <v>868</v>
          </cell>
          <cell r="B323" t="str">
            <v>MAÑANA</v>
          </cell>
          <cell r="C323">
            <v>69</v>
          </cell>
          <cell r="D323">
            <v>16</v>
          </cell>
          <cell r="E323">
            <v>53</v>
          </cell>
          <cell r="F323">
            <v>0</v>
          </cell>
          <cell r="G323">
            <v>0</v>
          </cell>
          <cell r="H323">
            <v>0</v>
          </cell>
        </row>
        <row r="324">
          <cell r="A324">
            <v>869</v>
          </cell>
          <cell r="B324" t="str">
            <v>MAÑANA</v>
          </cell>
          <cell r="C324">
            <v>111</v>
          </cell>
          <cell r="D324">
            <v>43</v>
          </cell>
          <cell r="E324">
            <v>68</v>
          </cell>
          <cell r="F324">
            <v>0</v>
          </cell>
          <cell r="G324">
            <v>0</v>
          </cell>
          <cell r="H324">
            <v>0</v>
          </cell>
        </row>
        <row r="325">
          <cell r="A325">
            <v>871</v>
          </cell>
          <cell r="B325" t="str">
            <v>MAÑANA</v>
          </cell>
          <cell r="C325">
            <v>58</v>
          </cell>
          <cell r="D325">
            <v>14</v>
          </cell>
          <cell r="E325">
            <v>36</v>
          </cell>
          <cell r="F325">
            <v>8</v>
          </cell>
          <cell r="G325">
            <v>0</v>
          </cell>
          <cell r="H325">
            <v>0</v>
          </cell>
        </row>
        <row r="326">
          <cell r="A326">
            <v>872</v>
          </cell>
          <cell r="B326" t="str">
            <v>MAÑANA</v>
          </cell>
          <cell r="C326">
            <v>53</v>
          </cell>
          <cell r="D326">
            <v>16</v>
          </cell>
          <cell r="E326">
            <v>37</v>
          </cell>
          <cell r="F326">
            <v>0</v>
          </cell>
          <cell r="G326">
            <v>0</v>
          </cell>
          <cell r="H326">
            <v>0</v>
          </cell>
        </row>
        <row r="327">
          <cell r="A327">
            <v>875</v>
          </cell>
          <cell r="B327" t="str">
            <v>MAÑANA</v>
          </cell>
          <cell r="C327">
            <v>55</v>
          </cell>
          <cell r="D327">
            <v>11</v>
          </cell>
          <cell r="E327">
            <v>44</v>
          </cell>
          <cell r="F327">
            <v>0</v>
          </cell>
          <cell r="G327">
            <v>0</v>
          </cell>
          <cell r="H327">
            <v>0</v>
          </cell>
        </row>
        <row r="328">
          <cell r="A328">
            <v>876</v>
          </cell>
          <cell r="B328" t="str">
            <v>MAÑANA</v>
          </cell>
          <cell r="C328">
            <v>16</v>
          </cell>
          <cell r="D328">
            <v>16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>
            <v>877</v>
          </cell>
          <cell r="B329" t="str">
            <v>MAÑANA</v>
          </cell>
          <cell r="C329">
            <v>44</v>
          </cell>
          <cell r="D329">
            <v>17</v>
          </cell>
          <cell r="E329">
            <v>27</v>
          </cell>
          <cell r="F329">
            <v>0</v>
          </cell>
          <cell r="G329">
            <v>0</v>
          </cell>
          <cell r="H329">
            <v>0</v>
          </cell>
        </row>
        <row r="330">
          <cell r="A330">
            <v>878</v>
          </cell>
          <cell r="B330" t="str">
            <v>MAÑANA</v>
          </cell>
          <cell r="C330">
            <v>108</v>
          </cell>
          <cell r="D330">
            <v>20</v>
          </cell>
          <cell r="E330">
            <v>88</v>
          </cell>
          <cell r="F330">
            <v>0</v>
          </cell>
          <cell r="G330">
            <v>0</v>
          </cell>
          <cell r="H330">
            <v>0</v>
          </cell>
        </row>
        <row r="331">
          <cell r="A331">
            <v>879</v>
          </cell>
          <cell r="B331" t="str">
            <v>MAÑANA</v>
          </cell>
          <cell r="C331">
            <v>18</v>
          </cell>
          <cell r="D331">
            <v>15</v>
          </cell>
          <cell r="E331">
            <v>3</v>
          </cell>
          <cell r="F331">
            <v>0</v>
          </cell>
          <cell r="G331">
            <v>0</v>
          </cell>
          <cell r="H331">
            <v>0</v>
          </cell>
        </row>
        <row r="332">
          <cell r="A332">
            <v>881</v>
          </cell>
          <cell r="B332" t="str">
            <v>MAÑANA</v>
          </cell>
          <cell r="C332">
            <v>198</v>
          </cell>
          <cell r="D332">
            <v>50</v>
          </cell>
          <cell r="E332">
            <v>87</v>
          </cell>
          <cell r="F332">
            <v>61</v>
          </cell>
          <cell r="G332">
            <v>0</v>
          </cell>
          <cell r="H332">
            <v>0</v>
          </cell>
        </row>
        <row r="333">
          <cell r="A333">
            <v>883</v>
          </cell>
          <cell r="B333" t="str">
            <v>MAÑANA</v>
          </cell>
          <cell r="C333">
            <v>102</v>
          </cell>
          <cell r="D333">
            <v>46</v>
          </cell>
          <cell r="E333">
            <v>56</v>
          </cell>
          <cell r="F333">
            <v>0</v>
          </cell>
          <cell r="G333">
            <v>0</v>
          </cell>
          <cell r="H333">
            <v>0</v>
          </cell>
        </row>
        <row r="334">
          <cell r="A334">
            <v>884</v>
          </cell>
          <cell r="B334" t="str">
            <v>MAÑANA</v>
          </cell>
          <cell r="C334">
            <v>138</v>
          </cell>
          <cell r="D334">
            <v>29</v>
          </cell>
          <cell r="E334">
            <v>51</v>
          </cell>
          <cell r="F334">
            <v>42</v>
          </cell>
          <cell r="G334">
            <v>16</v>
          </cell>
          <cell r="H334">
            <v>0</v>
          </cell>
        </row>
        <row r="335">
          <cell r="A335">
            <v>885</v>
          </cell>
          <cell r="B335" t="str">
            <v>MAÑANA</v>
          </cell>
          <cell r="C335">
            <v>63</v>
          </cell>
          <cell r="D335">
            <v>25</v>
          </cell>
          <cell r="E335">
            <v>38</v>
          </cell>
          <cell r="F335">
            <v>0</v>
          </cell>
          <cell r="G335">
            <v>0</v>
          </cell>
          <cell r="H335">
            <v>0</v>
          </cell>
        </row>
        <row r="336">
          <cell r="A336">
            <v>886</v>
          </cell>
          <cell r="B336" t="str">
            <v>MAÑANA</v>
          </cell>
          <cell r="C336">
            <v>243</v>
          </cell>
          <cell r="D336">
            <v>0</v>
          </cell>
          <cell r="E336">
            <v>0</v>
          </cell>
          <cell r="F336">
            <v>0</v>
          </cell>
          <cell r="G336">
            <v>243</v>
          </cell>
          <cell r="H336">
            <v>0</v>
          </cell>
        </row>
        <row r="337">
          <cell r="A337">
            <v>888</v>
          </cell>
          <cell r="B337" t="str">
            <v>MAÑANA</v>
          </cell>
          <cell r="C337">
            <v>141</v>
          </cell>
          <cell r="D337">
            <v>75</v>
          </cell>
          <cell r="E337">
            <v>66</v>
          </cell>
          <cell r="F337">
            <v>0</v>
          </cell>
          <cell r="G337">
            <v>0</v>
          </cell>
          <cell r="H337">
            <v>0</v>
          </cell>
        </row>
        <row r="338">
          <cell r="A338">
            <v>889</v>
          </cell>
          <cell r="B338" t="str">
            <v>MAÑANA</v>
          </cell>
          <cell r="C338">
            <v>106</v>
          </cell>
          <cell r="D338">
            <v>30</v>
          </cell>
          <cell r="E338">
            <v>76</v>
          </cell>
          <cell r="F338">
            <v>0</v>
          </cell>
          <cell r="G338">
            <v>0</v>
          </cell>
          <cell r="H338">
            <v>0</v>
          </cell>
        </row>
        <row r="339">
          <cell r="A339">
            <v>891</v>
          </cell>
          <cell r="B339" t="str">
            <v>MAÑANA</v>
          </cell>
          <cell r="C339">
            <v>70</v>
          </cell>
          <cell r="D339">
            <v>26</v>
          </cell>
          <cell r="E339">
            <v>44</v>
          </cell>
          <cell r="F339">
            <v>0</v>
          </cell>
          <cell r="G339">
            <v>0</v>
          </cell>
          <cell r="H339">
            <v>0</v>
          </cell>
        </row>
        <row r="340">
          <cell r="A340">
            <v>892</v>
          </cell>
          <cell r="B340" t="str">
            <v>MAÑANA</v>
          </cell>
          <cell r="C340">
            <v>484</v>
          </cell>
          <cell r="D340">
            <v>0</v>
          </cell>
          <cell r="E340">
            <v>0</v>
          </cell>
          <cell r="F340">
            <v>330</v>
          </cell>
          <cell r="G340">
            <v>154</v>
          </cell>
          <cell r="H340">
            <v>0</v>
          </cell>
        </row>
        <row r="341">
          <cell r="A341">
            <v>893</v>
          </cell>
          <cell r="B341" t="str">
            <v>MAÑANA</v>
          </cell>
          <cell r="C341">
            <v>170</v>
          </cell>
          <cell r="D341">
            <v>25</v>
          </cell>
          <cell r="E341">
            <v>37</v>
          </cell>
          <cell r="F341">
            <v>108</v>
          </cell>
          <cell r="G341">
            <v>0</v>
          </cell>
          <cell r="H341">
            <v>0</v>
          </cell>
        </row>
        <row r="342">
          <cell r="A342">
            <v>894</v>
          </cell>
          <cell r="B342" t="str">
            <v>MAÑANA</v>
          </cell>
          <cell r="C342">
            <v>196</v>
          </cell>
          <cell r="D342">
            <v>0</v>
          </cell>
          <cell r="E342">
            <v>0</v>
          </cell>
          <cell r="F342">
            <v>160</v>
          </cell>
          <cell r="G342">
            <v>36</v>
          </cell>
          <cell r="H342">
            <v>0</v>
          </cell>
        </row>
        <row r="343">
          <cell r="A343">
            <v>895</v>
          </cell>
          <cell r="B343" t="str">
            <v>MAÑANA</v>
          </cell>
          <cell r="C343">
            <v>717</v>
          </cell>
          <cell r="D343">
            <v>53</v>
          </cell>
          <cell r="E343">
            <v>0</v>
          </cell>
          <cell r="F343">
            <v>485</v>
          </cell>
          <cell r="G343">
            <v>179</v>
          </cell>
          <cell r="H343">
            <v>0</v>
          </cell>
        </row>
        <row r="344">
          <cell r="A344">
            <v>896</v>
          </cell>
          <cell r="B344" t="str">
            <v>MAÑANA</v>
          </cell>
          <cell r="C344">
            <v>192</v>
          </cell>
          <cell r="D344">
            <v>25</v>
          </cell>
          <cell r="E344">
            <v>167</v>
          </cell>
          <cell r="F344">
            <v>0</v>
          </cell>
          <cell r="G344">
            <v>0</v>
          </cell>
          <cell r="H344">
            <v>0</v>
          </cell>
        </row>
        <row r="345">
          <cell r="A345">
            <v>897</v>
          </cell>
          <cell r="B345" t="str">
            <v>MAÑANA</v>
          </cell>
          <cell r="C345">
            <v>235</v>
          </cell>
          <cell r="D345">
            <v>25</v>
          </cell>
          <cell r="E345">
            <v>0</v>
          </cell>
          <cell r="F345">
            <v>151</v>
          </cell>
          <cell r="G345">
            <v>59</v>
          </cell>
          <cell r="H345">
            <v>0</v>
          </cell>
        </row>
        <row r="346">
          <cell r="A346">
            <v>898</v>
          </cell>
          <cell r="B346" t="str">
            <v>MAÑANA</v>
          </cell>
          <cell r="C346">
            <v>182</v>
          </cell>
          <cell r="D346">
            <v>34</v>
          </cell>
          <cell r="E346">
            <v>148</v>
          </cell>
          <cell r="F346">
            <v>0</v>
          </cell>
          <cell r="G346">
            <v>0</v>
          </cell>
          <cell r="H346">
            <v>0</v>
          </cell>
        </row>
        <row r="347">
          <cell r="A347">
            <v>899</v>
          </cell>
          <cell r="B347" t="str">
            <v>MAÑANA</v>
          </cell>
          <cell r="C347">
            <v>349</v>
          </cell>
          <cell r="D347">
            <v>25</v>
          </cell>
          <cell r="E347">
            <v>0</v>
          </cell>
          <cell r="F347">
            <v>233</v>
          </cell>
          <cell r="G347">
            <v>91</v>
          </cell>
          <cell r="H347">
            <v>0</v>
          </cell>
        </row>
        <row r="348">
          <cell r="A348">
            <v>900</v>
          </cell>
          <cell r="B348" t="str">
            <v>MAÑANA</v>
          </cell>
          <cell r="C348">
            <v>344</v>
          </cell>
          <cell r="D348">
            <v>25</v>
          </cell>
          <cell r="E348">
            <v>152</v>
          </cell>
          <cell r="F348">
            <v>136</v>
          </cell>
          <cell r="G348">
            <v>31</v>
          </cell>
          <cell r="H348">
            <v>0</v>
          </cell>
        </row>
        <row r="349">
          <cell r="A349">
            <v>901</v>
          </cell>
          <cell r="B349" t="str">
            <v>MAÑANA</v>
          </cell>
          <cell r="C349">
            <v>211</v>
          </cell>
          <cell r="D349">
            <v>25</v>
          </cell>
          <cell r="E349">
            <v>27</v>
          </cell>
          <cell r="F349">
            <v>97</v>
          </cell>
          <cell r="G349">
            <v>62</v>
          </cell>
          <cell r="H349">
            <v>0</v>
          </cell>
        </row>
        <row r="350">
          <cell r="A350">
            <v>904</v>
          </cell>
          <cell r="B350" t="str">
            <v>MAÑANA</v>
          </cell>
          <cell r="C350">
            <v>37</v>
          </cell>
          <cell r="D350">
            <v>18</v>
          </cell>
          <cell r="E350">
            <v>19</v>
          </cell>
          <cell r="F350">
            <v>0</v>
          </cell>
          <cell r="G350">
            <v>0</v>
          </cell>
          <cell r="H350">
            <v>0</v>
          </cell>
        </row>
        <row r="351">
          <cell r="A351">
            <v>905</v>
          </cell>
          <cell r="B351" t="str">
            <v>MAÑANA</v>
          </cell>
          <cell r="C351">
            <v>27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27</v>
          </cell>
        </row>
        <row r="352">
          <cell r="A352">
            <v>906</v>
          </cell>
          <cell r="B352" t="str">
            <v>MAÑANA</v>
          </cell>
          <cell r="C352">
            <v>176</v>
          </cell>
          <cell r="D352">
            <v>52</v>
          </cell>
          <cell r="E352">
            <v>124</v>
          </cell>
          <cell r="F352">
            <v>0</v>
          </cell>
          <cell r="G352">
            <v>0</v>
          </cell>
          <cell r="H352">
            <v>0</v>
          </cell>
        </row>
        <row r="353">
          <cell r="A353">
            <v>907</v>
          </cell>
          <cell r="B353" t="str">
            <v>MAÑANA</v>
          </cell>
          <cell r="C353">
            <v>290</v>
          </cell>
          <cell r="D353">
            <v>0</v>
          </cell>
          <cell r="E353">
            <v>64</v>
          </cell>
          <cell r="F353">
            <v>226</v>
          </cell>
          <cell r="G353">
            <v>0</v>
          </cell>
          <cell r="H353">
            <v>0</v>
          </cell>
        </row>
        <row r="354">
          <cell r="A354">
            <v>908</v>
          </cell>
          <cell r="B354" t="str">
            <v>MAÑANA</v>
          </cell>
          <cell r="C354">
            <v>303</v>
          </cell>
          <cell r="D354">
            <v>105</v>
          </cell>
          <cell r="E354">
            <v>172</v>
          </cell>
          <cell r="F354">
            <v>26</v>
          </cell>
          <cell r="G354">
            <v>0</v>
          </cell>
          <cell r="H354">
            <v>0</v>
          </cell>
        </row>
        <row r="355">
          <cell r="A355">
            <v>910</v>
          </cell>
          <cell r="B355" t="str">
            <v>MAÑANA</v>
          </cell>
          <cell r="C355">
            <v>149</v>
          </cell>
          <cell r="D355">
            <v>26</v>
          </cell>
          <cell r="E355">
            <v>71</v>
          </cell>
          <cell r="F355">
            <v>52</v>
          </cell>
          <cell r="G355">
            <v>0</v>
          </cell>
          <cell r="H355">
            <v>0</v>
          </cell>
        </row>
        <row r="356">
          <cell r="A356">
            <v>911</v>
          </cell>
          <cell r="B356" t="str">
            <v>MAÑANA</v>
          </cell>
          <cell r="C356">
            <v>66</v>
          </cell>
          <cell r="D356">
            <v>16</v>
          </cell>
          <cell r="E356">
            <v>50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>
            <v>912</v>
          </cell>
          <cell r="B357" t="str">
            <v>MAÑANA</v>
          </cell>
          <cell r="C357">
            <v>131</v>
          </cell>
          <cell r="D357">
            <v>37</v>
          </cell>
          <cell r="E357">
            <v>94</v>
          </cell>
          <cell r="F357">
            <v>0</v>
          </cell>
          <cell r="G357">
            <v>0</v>
          </cell>
          <cell r="H357">
            <v>0</v>
          </cell>
        </row>
        <row r="358">
          <cell r="A358">
            <v>913</v>
          </cell>
          <cell r="B358" t="str">
            <v>MAÑANA</v>
          </cell>
          <cell r="C358">
            <v>115</v>
          </cell>
          <cell r="D358">
            <v>51</v>
          </cell>
          <cell r="E358">
            <v>64</v>
          </cell>
          <cell r="F358">
            <v>0</v>
          </cell>
          <cell r="G358">
            <v>0</v>
          </cell>
          <cell r="H358">
            <v>0</v>
          </cell>
        </row>
        <row r="359">
          <cell r="A359">
            <v>915</v>
          </cell>
          <cell r="B359" t="str">
            <v>MAÑANA</v>
          </cell>
          <cell r="C359">
            <v>29</v>
          </cell>
          <cell r="D359">
            <v>2</v>
          </cell>
          <cell r="E359">
            <v>27</v>
          </cell>
          <cell r="F359">
            <v>0</v>
          </cell>
          <cell r="G359">
            <v>0</v>
          </cell>
          <cell r="H359">
            <v>0</v>
          </cell>
        </row>
        <row r="360">
          <cell r="A360">
            <v>916</v>
          </cell>
          <cell r="B360" t="str">
            <v>MAÑANA</v>
          </cell>
          <cell r="C360">
            <v>41</v>
          </cell>
          <cell r="D360">
            <v>41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>
            <v>918</v>
          </cell>
          <cell r="B361" t="str">
            <v>MAÑANA</v>
          </cell>
          <cell r="C361">
            <v>198</v>
          </cell>
          <cell r="D361">
            <v>98</v>
          </cell>
          <cell r="E361">
            <v>100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>
            <v>919</v>
          </cell>
          <cell r="B362" t="str">
            <v>MAÑANA</v>
          </cell>
          <cell r="C362">
            <v>65</v>
          </cell>
          <cell r="D362">
            <v>29</v>
          </cell>
          <cell r="E362">
            <v>36</v>
          </cell>
          <cell r="F362">
            <v>0</v>
          </cell>
          <cell r="G362">
            <v>0</v>
          </cell>
          <cell r="H362">
            <v>0</v>
          </cell>
        </row>
        <row r="363">
          <cell r="A363">
            <v>920</v>
          </cell>
          <cell r="B363" t="str">
            <v>MAÑANA</v>
          </cell>
          <cell r="C363">
            <v>71</v>
          </cell>
          <cell r="D363">
            <v>10</v>
          </cell>
          <cell r="E363">
            <v>41</v>
          </cell>
          <cell r="F363">
            <v>18</v>
          </cell>
          <cell r="G363">
            <v>2</v>
          </cell>
          <cell r="H363">
            <v>0</v>
          </cell>
        </row>
        <row r="364">
          <cell r="A364">
            <v>921</v>
          </cell>
          <cell r="B364" t="str">
            <v>MAÑANA</v>
          </cell>
          <cell r="C364">
            <v>53</v>
          </cell>
          <cell r="D364">
            <v>11</v>
          </cell>
          <cell r="E364">
            <v>42</v>
          </cell>
          <cell r="F364">
            <v>0</v>
          </cell>
          <cell r="G364">
            <v>0</v>
          </cell>
          <cell r="H364">
            <v>0</v>
          </cell>
        </row>
        <row r="365">
          <cell r="A365">
            <v>922</v>
          </cell>
          <cell r="B365" t="str">
            <v>MAÑANA</v>
          </cell>
          <cell r="C365">
            <v>120</v>
          </cell>
          <cell r="D365">
            <v>13</v>
          </cell>
          <cell r="E365">
            <v>107</v>
          </cell>
          <cell r="F365">
            <v>0</v>
          </cell>
          <cell r="G365">
            <v>0</v>
          </cell>
          <cell r="H365">
            <v>0</v>
          </cell>
        </row>
        <row r="366">
          <cell r="A366">
            <v>924</v>
          </cell>
          <cell r="B366" t="str">
            <v>MAÑANA</v>
          </cell>
          <cell r="C366">
            <v>154</v>
          </cell>
          <cell r="D366">
            <v>23</v>
          </cell>
          <cell r="E366">
            <v>131</v>
          </cell>
          <cell r="F366">
            <v>0</v>
          </cell>
          <cell r="G366">
            <v>0</v>
          </cell>
          <cell r="H366">
            <v>0</v>
          </cell>
        </row>
        <row r="367">
          <cell r="A367">
            <v>925</v>
          </cell>
          <cell r="B367" t="str">
            <v>MAÑANA</v>
          </cell>
          <cell r="C367">
            <v>66</v>
          </cell>
          <cell r="D367">
            <v>5</v>
          </cell>
          <cell r="E367">
            <v>61</v>
          </cell>
          <cell r="F367">
            <v>0</v>
          </cell>
          <cell r="G367">
            <v>0</v>
          </cell>
          <cell r="H367">
            <v>0</v>
          </cell>
        </row>
        <row r="368">
          <cell r="A368">
            <v>926</v>
          </cell>
          <cell r="B368" t="str">
            <v>MAÑANA</v>
          </cell>
          <cell r="C368">
            <v>64</v>
          </cell>
          <cell r="D368">
            <v>2</v>
          </cell>
          <cell r="E368">
            <v>62</v>
          </cell>
          <cell r="F368">
            <v>0</v>
          </cell>
          <cell r="G368">
            <v>0</v>
          </cell>
          <cell r="H368">
            <v>0</v>
          </cell>
        </row>
        <row r="369">
          <cell r="A369">
            <v>927</v>
          </cell>
          <cell r="B369" t="str">
            <v>MAÑANA</v>
          </cell>
          <cell r="C369">
            <v>53</v>
          </cell>
          <cell r="D369">
            <v>7</v>
          </cell>
          <cell r="E369">
            <v>46</v>
          </cell>
          <cell r="F369">
            <v>0</v>
          </cell>
          <cell r="G369">
            <v>0</v>
          </cell>
          <cell r="H369">
            <v>0</v>
          </cell>
        </row>
        <row r="370">
          <cell r="A370">
            <v>928</v>
          </cell>
          <cell r="B370" t="str">
            <v>MAÑANA</v>
          </cell>
          <cell r="C370">
            <v>166</v>
          </cell>
          <cell r="D370">
            <v>9</v>
          </cell>
          <cell r="E370">
            <v>46</v>
          </cell>
          <cell r="F370">
            <v>89</v>
          </cell>
          <cell r="G370">
            <v>22</v>
          </cell>
          <cell r="H370">
            <v>0</v>
          </cell>
        </row>
        <row r="371">
          <cell r="A371">
            <v>929</v>
          </cell>
          <cell r="B371" t="str">
            <v>MAÑANA</v>
          </cell>
          <cell r="C371">
            <v>93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93</v>
          </cell>
        </row>
        <row r="372">
          <cell r="A372">
            <v>930</v>
          </cell>
          <cell r="B372" t="str">
            <v>MAÑANA</v>
          </cell>
          <cell r="C372">
            <v>148</v>
          </cell>
          <cell r="D372">
            <v>63</v>
          </cell>
          <cell r="E372">
            <v>85</v>
          </cell>
          <cell r="F372">
            <v>0</v>
          </cell>
          <cell r="G372">
            <v>0</v>
          </cell>
          <cell r="H372">
            <v>0</v>
          </cell>
        </row>
        <row r="373">
          <cell r="A373">
            <v>931</v>
          </cell>
          <cell r="B373" t="str">
            <v>MAÑANA</v>
          </cell>
          <cell r="C373">
            <v>61</v>
          </cell>
          <cell r="D373">
            <v>25</v>
          </cell>
          <cell r="E373">
            <v>36</v>
          </cell>
          <cell r="F373">
            <v>0</v>
          </cell>
          <cell r="G373">
            <v>0</v>
          </cell>
          <cell r="H373">
            <v>0</v>
          </cell>
        </row>
        <row r="374">
          <cell r="A374">
            <v>932</v>
          </cell>
          <cell r="B374" t="str">
            <v>MAÑANA</v>
          </cell>
          <cell r="C374">
            <v>5</v>
          </cell>
          <cell r="D374">
            <v>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>
            <v>933</v>
          </cell>
          <cell r="B375" t="str">
            <v>MAÑANA</v>
          </cell>
          <cell r="C375">
            <v>43</v>
          </cell>
          <cell r="D375">
            <v>9</v>
          </cell>
          <cell r="E375">
            <v>17</v>
          </cell>
          <cell r="F375">
            <v>17</v>
          </cell>
          <cell r="G375">
            <v>0</v>
          </cell>
          <cell r="H375">
            <v>0</v>
          </cell>
        </row>
        <row r="376">
          <cell r="A376">
            <v>934</v>
          </cell>
          <cell r="B376" t="str">
            <v>MAÑANA</v>
          </cell>
          <cell r="C376">
            <v>45</v>
          </cell>
          <cell r="D376">
            <v>20</v>
          </cell>
          <cell r="E376">
            <v>25</v>
          </cell>
          <cell r="F376">
            <v>0</v>
          </cell>
          <cell r="G376">
            <v>0</v>
          </cell>
          <cell r="H376">
            <v>0</v>
          </cell>
        </row>
        <row r="377">
          <cell r="A377">
            <v>935</v>
          </cell>
          <cell r="B377" t="str">
            <v>MAÑANA</v>
          </cell>
          <cell r="C377">
            <v>78</v>
          </cell>
          <cell r="D377">
            <v>18</v>
          </cell>
          <cell r="E377">
            <v>45</v>
          </cell>
          <cell r="F377">
            <v>15</v>
          </cell>
          <cell r="G377">
            <v>0</v>
          </cell>
          <cell r="H377">
            <v>0</v>
          </cell>
        </row>
        <row r="378">
          <cell r="A378">
            <v>936</v>
          </cell>
          <cell r="B378" t="str">
            <v>MAÑANA</v>
          </cell>
          <cell r="C378">
            <v>149</v>
          </cell>
          <cell r="D378">
            <v>61</v>
          </cell>
          <cell r="E378">
            <v>88</v>
          </cell>
          <cell r="F378">
            <v>0</v>
          </cell>
          <cell r="G378">
            <v>0</v>
          </cell>
          <cell r="H378">
            <v>0</v>
          </cell>
        </row>
        <row r="379">
          <cell r="A379">
            <v>939</v>
          </cell>
          <cell r="B379" t="str">
            <v>MAÑANA</v>
          </cell>
          <cell r="C379">
            <v>294</v>
          </cell>
          <cell r="D379">
            <v>55</v>
          </cell>
          <cell r="E379">
            <v>84</v>
          </cell>
          <cell r="F379">
            <v>117</v>
          </cell>
          <cell r="G379">
            <v>38</v>
          </cell>
          <cell r="H379">
            <v>0</v>
          </cell>
        </row>
        <row r="380">
          <cell r="A380">
            <v>940</v>
          </cell>
          <cell r="B380" t="str">
            <v>MAÑANA</v>
          </cell>
          <cell r="C380">
            <v>64</v>
          </cell>
          <cell r="D380">
            <v>24</v>
          </cell>
          <cell r="E380">
            <v>40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>
            <v>941</v>
          </cell>
          <cell r="B381" t="str">
            <v>MAÑANA</v>
          </cell>
          <cell r="C381">
            <v>134</v>
          </cell>
          <cell r="D381">
            <v>42</v>
          </cell>
          <cell r="E381">
            <v>92</v>
          </cell>
          <cell r="F381">
            <v>0</v>
          </cell>
          <cell r="G381">
            <v>0</v>
          </cell>
          <cell r="H381">
            <v>0</v>
          </cell>
        </row>
        <row r="382">
          <cell r="A382">
            <v>942</v>
          </cell>
          <cell r="B382" t="str">
            <v>MAÑANA</v>
          </cell>
          <cell r="C382">
            <v>25</v>
          </cell>
          <cell r="D382">
            <v>25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>
            <v>943</v>
          </cell>
          <cell r="B383" t="str">
            <v>MAÑANA</v>
          </cell>
          <cell r="C383">
            <v>87</v>
          </cell>
          <cell r="D383">
            <v>39</v>
          </cell>
          <cell r="E383">
            <v>48</v>
          </cell>
          <cell r="F383">
            <v>0</v>
          </cell>
          <cell r="G383">
            <v>0</v>
          </cell>
          <cell r="H383">
            <v>0</v>
          </cell>
        </row>
        <row r="384">
          <cell r="A384">
            <v>945</v>
          </cell>
          <cell r="B384" t="str">
            <v>MAÑANA</v>
          </cell>
          <cell r="C384">
            <v>110</v>
          </cell>
          <cell r="D384">
            <v>42</v>
          </cell>
          <cell r="E384">
            <v>68</v>
          </cell>
          <cell r="F384">
            <v>0</v>
          </cell>
          <cell r="G384">
            <v>0</v>
          </cell>
          <cell r="H384">
            <v>0</v>
          </cell>
        </row>
        <row r="385">
          <cell r="A385">
            <v>946</v>
          </cell>
          <cell r="B385" t="str">
            <v>MAÑANA</v>
          </cell>
          <cell r="C385">
            <v>43</v>
          </cell>
          <cell r="D385">
            <v>3</v>
          </cell>
          <cell r="E385">
            <v>32</v>
          </cell>
          <cell r="F385">
            <v>8</v>
          </cell>
          <cell r="G385">
            <v>0</v>
          </cell>
          <cell r="H385">
            <v>0</v>
          </cell>
        </row>
        <row r="386">
          <cell r="A386">
            <v>948</v>
          </cell>
          <cell r="B386" t="str">
            <v>MAÑANA</v>
          </cell>
          <cell r="C386">
            <v>73</v>
          </cell>
          <cell r="D386">
            <v>25</v>
          </cell>
          <cell r="E386">
            <v>48</v>
          </cell>
          <cell r="F386">
            <v>0</v>
          </cell>
          <cell r="G386">
            <v>0</v>
          </cell>
          <cell r="H386">
            <v>0</v>
          </cell>
        </row>
        <row r="387">
          <cell r="A387">
            <v>950</v>
          </cell>
          <cell r="B387" t="str">
            <v>MAÑANA</v>
          </cell>
          <cell r="C387">
            <v>90</v>
          </cell>
          <cell r="D387">
            <v>48</v>
          </cell>
          <cell r="E387">
            <v>42</v>
          </cell>
          <cell r="F387">
            <v>0</v>
          </cell>
          <cell r="G387">
            <v>0</v>
          </cell>
          <cell r="H387">
            <v>0</v>
          </cell>
        </row>
        <row r="388">
          <cell r="A388">
            <v>951</v>
          </cell>
          <cell r="B388" t="str">
            <v>MAÑANA</v>
          </cell>
          <cell r="C388">
            <v>82</v>
          </cell>
          <cell r="D388">
            <v>32</v>
          </cell>
          <cell r="E388">
            <v>50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>
            <v>952</v>
          </cell>
          <cell r="B389" t="str">
            <v>MAÑANA</v>
          </cell>
          <cell r="C389">
            <v>11</v>
          </cell>
          <cell r="D389">
            <v>11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>
            <v>953</v>
          </cell>
          <cell r="B390" t="str">
            <v>MAÑANA</v>
          </cell>
          <cell r="C390">
            <v>123</v>
          </cell>
          <cell r="D390">
            <v>37</v>
          </cell>
          <cell r="E390">
            <v>86</v>
          </cell>
          <cell r="F390">
            <v>0</v>
          </cell>
          <cell r="G390">
            <v>0</v>
          </cell>
          <cell r="H390">
            <v>0</v>
          </cell>
        </row>
        <row r="391">
          <cell r="A391">
            <v>954</v>
          </cell>
          <cell r="B391" t="str">
            <v>MAÑANA</v>
          </cell>
          <cell r="C391">
            <v>43</v>
          </cell>
          <cell r="D391">
            <v>43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>
            <v>956</v>
          </cell>
          <cell r="B392" t="str">
            <v>MAÑANA</v>
          </cell>
          <cell r="C392">
            <v>45</v>
          </cell>
          <cell r="D392">
            <v>45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>
            <v>957</v>
          </cell>
          <cell r="B393" t="str">
            <v>MAÑANA</v>
          </cell>
          <cell r="C393">
            <v>83</v>
          </cell>
          <cell r="D393">
            <v>83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>
            <v>958</v>
          </cell>
          <cell r="B394" t="str">
            <v>MAÑANA</v>
          </cell>
          <cell r="C394">
            <v>73</v>
          </cell>
          <cell r="D394">
            <v>39</v>
          </cell>
          <cell r="E394">
            <v>34</v>
          </cell>
          <cell r="F394">
            <v>0</v>
          </cell>
          <cell r="G394">
            <v>0</v>
          </cell>
          <cell r="H394">
            <v>0</v>
          </cell>
        </row>
        <row r="395">
          <cell r="A395">
            <v>959</v>
          </cell>
          <cell r="B395" t="str">
            <v>MAÑANA</v>
          </cell>
          <cell r="C395">
            <v>33</v>
          </cell>
          <cell r="D395">
            <v>14</v>
          </cell>
          <cell r="E395">
            <v>19</v>
          </cell>
          <cell r="F395">
            <v>0</v>
          </cell>
          <cell r="G395">
            <v>0</v>
          </cell>
          <cell r="H395">
            <v>0</v>
          </cell>
        </row>
        <row r="396">
          <cell r="A396">
            <v>960</v>
          </cell>
          <cell r="B396" t="str">
            <v>MAÑANA</v>
          </cell>
          <cell r="C396">
            <v>118</v>
          </cell>
          <cell r="D396">
            <v>49</v>
          </cell>
          <cell r="E396">
            <v>69</v>
          </cell>
          <cell r="F396">
            <v>0</v>
          </cell>
          <cell r="G396">
            <v>0</v>
          </cell>
          <cell r="H396">
            <v>0</v>
          </cell>
        </row>
        <row r="397">
          <cell r="A397">
            <v>962</v>
          </cell>
          <cell r="B397" t="str">
            <v>MAÑANA</v>
          </cell>
          <cell r="C397">
            <v>45</v>
          </cell>
          <cell r="D397">
            <v>45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>
            <v>963</v>
          </cell>
          <cell r="B398" t="str">
            <v>MAÑANA</v>
          </cell>
          <cell r="C398">
            <v>39</v>
          </cell>
          <cell r="D398">
            <v>39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>
            <v>964</v>
          </cell>
          <cell r="B399" t="str">
            <v>MAÑANA</v>
          </cell>
          <cell r="C399">
            <v>43</v>
          </cell>
          <cell r="D399">
            <v>43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>
            <v>965</v>
          </cell>
          <cell r="B400" t="str">
            <v>MAÑANA</v>
          </cell>
          <cell r="C400">
            <v>145</v>
          </cell>
          <cell r="D400">
            <v>82</v>
          </cell>
          <cell r="E400">
            <v>63</v>
          </cell>
          <cell r="F400">
            <v>0</v>
          </cell>
          <cell r="G400">
            <v>0</v>
          </cell>
          <cell r="H400">
            <v>0</v>
          </cell>
        </row>
        <row r="401">
          <cell r="A401">
            <v>966</v>
          </cell>
          <cell r="B401" t="str">
            <v>MAÑANA</v>
          </cell>
          <cell r="C401">
            <v>69</v>
          </cell>
          <cell r="D401">
            <v>0</v>
          </cell>
          <cell r="E401">
            <v>47</v>
          </cell>
          <cell r="F401">
            <v>22</v>
          </cell>
          <cell r="G401">
            <v>0</v>
          </cell>
          <cell r="H401">
            <v>0</v>
          </cell>
        </row>
        <row r="402">
          <cell r="A402">
            <v>967</v>
          </cell>
          <cell r="B402" t="str">
            <v>MAÑANA</v>
          </cell>
          <cell r="C402">
            <v>111</v>
          </cell>
          <cell r="D402">
            <v>52</v>
          </cell>
          <cell r="E402">
            <v>59</v>
          </cell>
          <cell r="F402">
            <v>0</v>
          </cell>
          <cell r="G402">
            <v>0</v>
          </cell>
          <cell r="H402">
            <v>0</v>
          </cell>
        </row>
        <row r="403">
          <cell r="A403">
            <v>968</v>
          </cell>
          <cell r="B403" t="str">
            <v>MAÑANA</v>
          </cell>
          <cell r="C403">
            <v>218</v>
          </cell>
          <cell r="D403">
            <v>87</v>
          </cell>
          <cell r="E403">
            <v>131</v>
          </cell>
          <cell r="F403">
            <v>0</v>
          </cell>
          <cell r="G403">
            <v>0</v>
          </cell>
          <cell r="H403">
            <v>0</v>
          </cell>
        </row>
        <row r="404">
          <cell r="A404">
            <v>969</v>
          </cell>
          <cell r="B404" t="str">
            <v>MAÑANA</v>
          </cell>
          <cell r="C404">
            <v>106</v>
          </cell>
          <cell r="D404">
            <v>37</v>
          </cell>
          <cell r="E404">
            <v>69</v>
          </cell>
          <cell r="F404">
            <v>0</v>
          </cell>
          <cell r="G404">
            <v>0</v>
          </cell>
          <cell r="H404">
            <v>0</v>
          </cell>
        </row>
        <row r="405">
          <cell r="A405">
            <v>970</v>
          </cell>
          <cell r="B405" t="str">
            <v>MAÑANA</v>
          </cell>
          <cell r="C405">
            <v>169</v>
          </cell>
          <cell r="D405">
            <v>50</v>
          </cell>
          <cell r="E405">
            <v>119</v>
          </cell>
          <cell r="F405">
            <v>0</v>
          </cell>
          <cell r="G405">
            <v>0</v>
          </cell>
          <cell r="H405">
            <v>0</v>
          </cell>
        </row>
        <row r="406">
          <cell r="A406">
            <v>971</v>
          </cell>
          <cell r="B406" t="str">
            <v>MAÑANA</v>
          </cell>
          <cell r="C406">
            <v>33</v>
          </cell>
          <cell r="D406">
            <v>9</v>
          </cell>
          <cell r="E406">
            <v>24</v>
          </cell>
          <cell r="F406">
            <v>0</v>
          </cell>
          <cell r="G406">
            <v>0</v>
          </cell>
          <cell r="H406">
            <v>0</v>
          </cell>
        </row>
        <row r="407">
          <cell r="A407">
            <v>972</v>
          </cell>
          <cell r="B407" t="str">
            <v>MAÑANA</v>
          </cell>
          <cell r="C407">
            <v>104</v>
          </cell>
          <cell r="D407">
            <v>22</v>
          </cell>
          <cell r="E407">
            <v>82</v>
          </cell>
          <cell r="F407">
            <v>0</v>
          </cell>
          <cell r="G407">
            <v>0</v>
          </cell>
          <cell r="H407">
            <v>0</v>
          </cell>
        </row>
        <row r="408">
          <cell r="A408">
            <v>973</v>
          </cell>
          <cell r="B408" t="str">
            <v>MAÑANA</v>
          </cell>
          <cell r="C408">
            <v>60</v>
          </cell>
          <cell r="D408">
            <v>13</v>
          </cell>
          <cell r="E408">
            <v>47</v>
          </cell>
          <cell r="F408">
            <v>0</v>
          </cell>
          <cell r="G408">
            <v>0</v>
          </cell>
          <cell r="H408">
            <v>0</v>
          </cell>
        </row>
        <row r="409">
          <cell r="A409">
            <v>974</v>
          </cell>
          <cell r="B409" t="str">
            <v>MAÑANA</v>
          </cell>
          <cell r="C409">
            <v>33</v>
          </cell>
          <cell r="D409">
            <v>33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>
            <v>976</v>
          </cell>
          <cell r="B410" t="str">
            <v>MAÑANA</v>
          </cell>
          <cell r="C410">
            <v>43</v>
          </cell>
          <cell r="D410">
            <v>7</v>
          </cell>
          <cell r="E410">
            <v>36</v>
          </cell>
          <cell r="F410">
            <v>0</v>
          </cell>
          <cell r="G410">
            <v>0</v>
          </cell>
          <cell r="H410">
            <v>0</v>
          </cell>
        </row>
        <row r="411">
          <cell r="A411">
            <v>977</v>
          </cell>
          <cell r="B411" t="str">
            <v>MAÑANA</v>
          </cell>
          <cell r="C411">
            <v>111</v>
          </cell>
          <cell r="D411">
            <v>52</v>
          </cell>
          <cell r="E411">
            <v>59</v>
          </cell>
          <cell r="F411">
            <v>0</v>
          </cell>
          <cell r="G411">
            <v>0</v>
          </cell>
          <cell r="H411">
            <v>0</v>
          </cell>
        </row>
        <row r="412">
          <cell r="A412">
            <v>978</v>
          </cell>
          <cell r="B412" t="str">
            <v>MAÑANA</v>
          </cell>
          <cell r="C412">
            <v>42</v>
          </cell>
          <cell r="D412">
            <v>15</v>
          </cell>
          <cell r="E412">
            <v>27</v>
          </cell>
          <cell r="F412">
            <v>0</v>
          </cell>
          <cell r="G412">
            <v>0</v>
          </cell>
          <cell r="H412">
            <v>0</v>
          </cell>
        </row>
        <row r="413">
          <cell r="A413">
            <v>979</v>
          </cell>
          <cell r="B413" t="str">
            <v>MAÑANA</v>
          </cell>
          <cell r="C413">
            <v>44</v>
          </cell>
          <cell r="D413">
            <v>19</v>
          </cell>
          <cell r="E413">
            <v>25</v>
          </cell>
          <cell r="F413">
            <v>0</v>
          </cell>
          <cell r="G413">
            <v>0</v>
          </cell>
          <cell r="H413">
            <v>0</v>
          </cell>
        </row>
      </sheetData>
      <sheetData sheetId="9">
        <row r="2">
          <cell r="A2">
            <v>4</v>
          </cell>
          <cell r="B2" t="str">
            <v>TARDE</v>
          </cell>
          <cell r="C2">
            <v>666</v>
          </cell>
          <cell r="D2">
            <v>42</v>
          </cell>
          <cell r="E2">
            <v>0</v>
          </cell>
          <cell r="F2">
            <v>495</v>
          </cell>
          <cell r="G2">
            <v>129</v>
          </cell>
          <cell r="H2">
            <v>0</v>
          </cell>
        </row>
        <row r="3">
          <cell r="A3">
            <v>5</v>
          </cell>
          <cell r="B3" t="str">
            <v>TARDE</v>
          </cell>
          <cell r="C3">
            <v>214</v>
          </cell>
          <cell r="D3">
            <v>23</v>
          </cell>
          <cell r="E3">
            <v>191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9</v>
          </cell>
          <cell r="B4" t="str">
            <v>TARDE</v>
          </cell>
          <cell r="C4">
            <v>267</v>
          </cell>
          <cell r="D4">
            <v>0</v>
          </cell>
          <cell r="E4">
            <v>267</v>
          </cell>
          <cell r="F4">
            <v>0</v>
          </cell>
          <cell r="G4">
            <v>0</v>
          </cell>
          <cell r="H4">
            <v>0</v>
          </cell>
        </row>
        <row r="5">
          <cell r="A5">
            <v>10</v>
          </cell>
          <cell r="B5" t="str">
            <v>TARDE</v>
          </cell>
          <cell r="C5">
            <v>118</v>
          </cell>
          <cell r="D5">
            <v>0</v>
          </cell>
          <cell r="E5">
            <v>118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</v>
          </cell>
          <cell r="B6" t="str">
            <v>TARDE</v>
          </cell>
          <cell r="C6">
            <v>200</v>
          </cell>
          <cell r="D6">
            <v>0</v>
          </cell>
          <cell r="E6">
            <v>0</v>
          </cell>
          <cell r="F6">
            <v>200</v>
          </cell>
          <cell r="G6">
            <v>0</v>
          </cell>
          <cell r="H6">
            <v>0</v>
          </cell>
        </row>
        <row r="7">
          <cell r="A7">
            <v>12</v>
          </cell>
          <cell r="B7" t="str">
            <v>TARDE</v>
          </cell>
          <cell r="C7">
            <v>223</v>
          </cell>
          <cell r="D7">
            <v>0</v>
          </cell>
          <cell r="E7">
            <v>223</v>
          </cell>
          <cell r="F7">
            <v>0</v>
          </cell>
          <cell r="G7">
            <v>0</v>
          </cell>
          <cell r="H7">
            <v>0</v>
          </cell>
        </row>
        <row r="8">
          <cell r="A8">
            <v>13</v>
          </cell>
          <cell r="B8" t="str">
            <v>TARDE</v>
          </cell>
          <cell r="C8">
            <v>211</v>
          </cell>
          <cell r="D8">
            <v>0</v>
          </cell>
          <cell r="E8">
            <v>211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14</v>
          </cell>
          <cell r="B9" t="str">
            <v>TARDE</v>
          </cell>
          <cell r="C9">
            <v>67</v>
          </cell>
          <cell r="D9">
            <v>0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15</v>
          </cell>
          <cell r="B10" t="str">
            <v>TARDE</v>
          </cell>
          <cell r="C10">
            <v>156</v>
          </cell>
          <cell r="D10">
            <v>156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A11">
            <v>16</v>
          </cell>
          <cell r="B11" t="str">
            <v>TARDE</v>
          </cell>
          <cell r="C11">
            <v>411</v>
          </cell>
          <cell r="D11">
            <v>52</v>
          </cell>
          <cell r="E11">
            <v>359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18</v>
          </cell>
          <cell r="B12" t="str">
            <v>TARDE</v>
          </cell>
          <cell r="C12">
            <v>656</v>
          </cell>
          <cell r="D12">
            <v>50</v>
          </cell>
          <cell r="E12">
            <v>0</v>
          </cell>
          <cell r="F12">
            <v>415</v>
          </cell>
          <cell r="G12">
            <v>191</v>
          </cell>
          <cell r="H12">
            <v>0</v>
          </cell>
        </row>
        <row r="13">
          <cell r="A13">
            <v>19</v>
          </cell>
          <cell r="B13" t="str">
            <v>TARDE</v>
          </cell>
          <cell r="C13">
            <v>165</v>
          </cell>
          <cell r="D13">
            <v>24</v>
          </cell>
          <cell r="E13">
            <v>141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20</v>
          </cell>
          <cell r="B14" t="str">
            <v>TARDE</v>
          </cell>
          <cell r="C14">
            <v>295</v>
          </cell>
          <cell r="D14">
            <v>24</v>
          </cell>
          <cell r="E14">
            <v>271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21</v>
          </cell>
          <cell r="B15" t="str">
            <v>TARDE</v>
          </cell>
          <cell r="C15">
            <v>254</v>
          </cell>
          <cell r="D15">
            <v>50</v>
          </cell>
          <cell r="E15">
            <v>204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22</v>
          </cell>
          <cell r="B16" t="str">
            <v>TARDE</v>
          </cell>
          <cell r="C16">
            <v>1240</v>
          </cell>
          <cell r="D16">
            <v>118</v>
          </cell>
          <cell r="E16">
            <v>71</v>
          </cell>
          <cell r="F16">
            <v>766</v>
          </cell>
          <cell r="G16">
            <v>285</v>
          </cell>
          <cell r="H16">
            <v>0</v>
          </cell>
        </row>
        <row r="17">
          <cell r="A17">
            <v>23</v>
          </cell>
          <cell r="B17" t="str">
            <v>TARDE</v>
          </cell>
          <cell r="C17">
            <v>128</v>
          </cell>
          <cell r="D17">
            <v>0</v>
          </cell>
          <cell r="E17">
            <v>128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24</v>
          </cell>
          <cell r="B18" t="str">
            <v>TARDE</v>
          </cell>
          <cell r="C18">
            <v>521</v>
          </cell>
          <cell r="D18">
            <v>25</v>
          </cell>
          <cell r="E18">
            <v>0</v>
          </cell>
          <cell r="F18">
            <v>329</v>
          </cell>
          <cell r="G18">
            <v>167</v>
          </cell>
          <cell r="H18">
            <v>0</v>
          </cell>
        </row>
        <row r="19">
          <cell r="A19">
            <v>25</v>
          </cell>
          <cell r="B19" t="str">
            <v>TARDE</v>
          </cell>
          <cell r="C19">
            <v>966</v>
          </cell>
          <cell r="D19">
            <v>24</v>
          </cell>
          <cell r="E19">
            <v>0</v>
          </cell>
          <cell r="F19">
            <v>647</v>
          </cell>
          <cell r="G19">
            <v>295</v>
          </cell>
          <cell r="H19">
            <v>0</v>
          </cell>
        </row>
        <row r="20">
          <cell r="A20">
            <v>26</v>
          </cell>
          <cell r="B20" t="str">
            <v>TARDE</v>
          </cell>
          <cell r="C20">
            <v>174</v>
          </cell>
          <cell r="D20">
            <v>23</v>
          </cell>
          <cell r="E20">
            <v>151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29</v>
          </cell>
          <cell r="B21" t="str">
            <v>TARDE</v>
          </cell>
          <cell r="C21">
            <v>148</v>
          </cell>
          <cell r="D21">
            <v>25</v>
          </cell>
          <cell r="E21">
            <v>123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30</v>
          </cell>
          <cell r="B22" t="str">
            <v>TARDE</v>
          </cell>
          <cell r="C22">
            <v>753</v>
          </cell>
          <cell r="D22">
            <v>0</v>
          </cell>
          <cell r="E22">
            <v>0</v>
          </cell>
          <cell r="F22">
            <v>530</v>
          </cell>
          <cell r="G22">
            <v>223</v>
          </cell>
          <cell r="H22">
            <v>0</v>
          </cell>
        </row>
        <row r="23">
          <cell r="A23">
            <v>31</v>
          </cell>
          <cell r="B23" t="str">
            <v>TARDE</v>
          </cell>
          <cell r="C23">
            <v>354</v>
          </cell>
          <cell r="D23">
            <v>43</v>
          </cell>
          <cell r="E23">
            <v>311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32</v>
          </cell>
          <cell r="B24" t="str">
            <v>TARDE</v>
          </cell>
          <cell r="C24">
            <v>628</v>
          </cell>
          <cell r="D24">
            <v>0</v>
          </cell>
          <cell r="E24">
            <v>174</v>
          </cell>
          <cell r="F24">
            <v>454</v>
          </cell>
          <cell r="G24">
            <v>0</v>
          </cell>
          <cell r="H24">
            <v>0</v>
          </cell>
        </row>
        <row r="25">
          <cell r="A25">
            <v>35</v>
          </cell>
          <cell r="B25" t="str">
            <v>TARDE</v>
          </cell>
          <cell r="C25">
            <v>127</v>
          </cell>
          <cell r="D25">
            <v>25</v>
          </cell>
          <cell r="E25">
            <v>102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36</v>
          </cell>
          <cell r="B26" t="str">
            <v>TARDE</v>
          </cell>
          <cell r="C26">
            <v>516</v>
          </cell>
          <cell r="D26">
            <v>0</v>
          </cell>
          <cell r="E26">
            <v>0</v>
          </cell>
          <cell r="F26">
            <v>343</v>
          </cell>
          <cell r="G26">
            <v>173</v>
          </cell>
          <cell r="H26">
            <v>0</v>
          </cell>
        </row>
        <row r="27">
          <cell r="A27">
            <v>37</v>
          </cell>
          <cell r="B27" t="str">
            <v>TARDE</v>
          </cell>
          <cell r="C27">
            <v>654</v>
          </cell>
          <cell r="D27">
            <v>0</v>
          </cell>
          <cell r="E27">
            <v>0</v>
          </cell>
          <cell r="F27">
            <v>509</v>
          </cell>
          <cell r="G27">
            <v>145</v>
          </cell>
          <cell r="H27">
            <v>0</v>
          </cell>
        </row>
        <row r="28">
          <cell r="A28">
            <v>38</v>
          </cell>
          <cell r="B28" t="str">
            <v>TARDE</v>
          </cell>
          <cell r="C28">
            <v>804</v>
          </cell>
          <cell r="D28">
            <v>58</v>
          </cell>
          <cell r="E28">
            <v>339</v>
          </cell>
          <cell r="F28">
            <v>320</v>
          </cell>
          <cell r="G28">
            <v>87</v>
          </cell>
          <cell r="H28">
            <v>0</v>
          </cell>
        </row>
        <row r="29">
          <cell r="A29">
            <v>39</v>
          </cell>
          <cell r="B29" t="str">
            <v>TARDE</v>
          </cell>
          <cell r="C29">
            <v>107</v>
          </cell>
          <cell r="D29">
            <v>107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42</v>
          </cell>
          <cell r="B30" t="str">
            <v>TARDE</v>
          </cell>
          <cell r="C30">
            <v>407</v>
          </cell>
          <cell r="D30">
            <v>48</v>
          </cell>
          <cell r="E30">
            <v>359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43</v>
          </cell>
          <cell r="B31" t="str">
            <v>TARDE</v>
          </cell>
          <cell r="C31">
            <v>460</v>
          </cell>
          <cell r="D31">
            <v>0</v>
          </cell>
          <cell r="E31">
            <v>0</v>
          </cell>
          <cell r="F31">
            <v>339</v>
          </cell>
          <cell r="G31">
            <v>121</v>
          </cell>
          <cell r="H31">
            <v>0</v>
          </cell>
        </row>
        <row r="32">
          <cell r="A32">
            <v>44</v>
          </cell>
          <cell r="B32" t="str">
            <v>TARDE</v>
          </cell>
          <cell r="C32">
            <v>1027</v>
          </cell>
          <cell r="D32">
            <v>50</v>
          </cell>
          <cell r="E32">
            <v>112</v>
          </cell>
          <cell r="F32">
            <v>649</v>
          </cell>
          <cell r="G32">
            <v>216</v>
          </cell>
          <cell r="H32">
            <v>0</v>
          </cell>
        </row>
        <row r="33">
          <cell r="A33">
            <v>45</v>
          </cell>
          <cell r="B33" t="str">
            <v>TARDE</v>
          </cell>
          <cell r="C33">
            <v>466</v>
          </cell>
          <cell r="D33">
            <v>0</v>
          </cell>
          <cell r="E33">
            <v>106</v>
          </cell>
          <cell r="F33">
            <v>306</v>
          </cell>
          <cell r="G33">
            <v>54</v>
          </cell>
          <cell r="H33">
            <v>0</v>
          </cell>
        </row>
        <row r="34">
          <cell r="A34">
            <v>49</v>
          </cell>
          <cell r="B34" t="str">
            <v>TARDE</v>
          </cell>
          <cell r="C34">
            <v>203</v>
          </cell>
          <cell r="D34">
            <v>27</v>
          </cell>
          <cell r="E34">
            <v>176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50</v>
          </cell>
          <cell r="B35" t="str">
            <v>TARDE</v>
          </cell>
          <cell r="C35">
            <v>756</v>
          </cell>
          <cell r="D35">
            <v>50</v>
          </cell>
          <cell r="E35">
            <v>706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51</v>
          </cell>
          <cell r="B36" t="str">
            <v>TARDE</v>
          </cell>
          <cell r="C36">
            <v>81</v>
          </cell>
          <cell r="D36">
            <v>25</v>
          </cell>
          <cell r="E36">
            <v>56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53</v>
          </cell>
          <cell r="B37" t="str">
            <v>TARDE</v>
          </cell>
          <cell r="C37">
            <v>230</v>
          </cell>
          <cell r="D37">
            <v>26</v>
          </cell>
          <cell r="E37">
            <v>204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54</v>
          </cell>
          <cell r="B38" t="str">
            <v>TARDE</v>
          </cell>
          <cell r="C38">
            <v>161</v>
          </cell>
          <cell r="D38">
            <v>25</v>
          </cell>
          <cell r="E38">
            <v>136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58</v>
          </cell>
          <cell r="B39" t="str">
            <v>TARDE</v>
          </cell>
          <cell r="C39">
            <v>335</v>
          </cell>
          <cell r="D39">
            <v>0</v>
          </cell>
          <cell r="E39">
            <v>0</v>
          </cell>
          <cell r="F39">
            <v>245</v>
          </cell>
          <cell r="G39">
            <v>90</v>
          </cell>
          <cell r="H39">
            <v>0</v>
          </cell>
        </row>
        <row r="40">
          <cell r="A40">
            <v>59</v>
          </cell>
          <cell r="B40" t="str">
            <v>TARDE</v>
          </cell>
          <cell r="C40">
            <v>515</v>
          </cell>
          <cell r="D40">
            <v>0</v>
          </cell>
          <cell r="E40">
            <v>0</v>
          </cell>
          <cell r="F40">
            <v>374</v>
          </cell>
          <cell r="G40">
            <v>141</v>
          </cell>
          <cell r="H40">
            <v>0</v>
          </cell>
        </row>
        <row r="41">
          <cell r="A41">
            <v>60</v>
          </cell>
          <cell r="B41" t="str">
            <v>TARDE</v>
          </cell>
          <cell r="C41">
            <v>715</v>
          </cell>
          <cell r="D41">
            <v>0</v>
          </cell>
          <cell r="E41">
            <v>356</v>
          </cell>
          <cell r="F41">
            <v>177</v>
          </cell>
          <cell r="G41">
            <v>182</v>
          </cell>
          <cell r="H41">
            <v>0</v>
          </cell>
        </row>
        <row r="42">
          <cell r="A42">
            <v>63</v>
          </cell>
          <cell r="B42" t="str">
            <v>TARDE</v>
          </cell>
          <cell r="C42">
            <v>161</v>
          </cell>
          <cell r="D42">
            <v>24</v>
          </cell>
          <cell r="E42">
            <v>137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64</v>
          </cell>
          <cell r="B43" t="str">
            <v>TARDE</v>
          </cell>
          <cell r="C43">
            <v>1254</v>
          </cell>
          <cell r="D43">
            <v>0</v>
          </cell>
          <cell r="E43">
            <v>0</v>
          </cell>
          <cell r="F43">
            <v>828</v>
          </cell>
          <cell r="G43">
            <v>426</v>
          </cell>
          <cell r="H43">
            <v>0</v>
          </cell>
        </row>
        <row r="44">
          <cell r="A44">
            <v>65</v>
          </cell>
          <cell r="B44" t="str">
            <v>TARDE</v>
          </cell>
          <cell r="C44">
            <v>263</v>
          </cell>
          <cell r="D44">
            <v>0</v>
          </cell>
          <cell r="E44">
            <v>263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66</v>
          </cell>
          <cell r="B45" t="str">
            <v>TARDE</v>
          </cell>
          <cell r="C45">
            <v>1160</v>
          </cell>
          <cell r="D45">
            <v>88</v>
          </cell>
          <cell r="E45">
            <v>949</v>
          </cell>
          <cell r="F45">
            <v>123</v>
          </cell>
          <cell r="G45">
            <v>0</v>
          </cell>
          <cell r="H45">
            <v>0</v>
          </cell>
        </row>
        <row r="46">
          <cell r="A46">
            <v>67</v>
          </cell>
          <cell r="B46" t="str">
            <v>TARDE</v>
          </cell>
          <cell r="C46">
            <v>194</v>
          </cell>
          <cell r="D46">
            <v>25</v>
          </cell>
          <cell r="E46">
            <v>169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68</v>
          </cell>
          <cell r="B47" t="str">
            <v>TARDE</v>
          </cell>
          <cell r="C47">
            <v>450</v>
          </cell>
          <cell r="D47">
            <v>0</v>
          </cell>
          <cell r="E47">
            <v>0</v>
          </cell>
          <cell r="F47">
            <v>348</v>
          </cell>
          <cell r="G47">
            <v>102</v>
          </cell>
          <cell r="H47">
            <v>0</v>
          </cell>
        </row>
        <row r="48">
          <cell r="A48">
            <v>70</v>
          </cell>
          <cell r="B48" t="str">
            <v>TARDE</v>
          </cell>
          <cell r="C48">
            <v>313</v>
          </cell>
          <cell r="D48">
            <v>0</v>
          </cell>
          <cell r="E48">
            <v>0</v>
          </cell>
          <cell r="F48">
            <v>90</v>
          </cell>
          <cell r="G48">
            <v>223</v>
          </cell>
          <cell r="H48">
            <v>0</v>
          </cell>
        </row>
        <row r="49">
          <cell r="A49">
            <v>71</v>
          </cell>
          <cell r="B49" t="str">
            <v>TARDE</v>
          </cell>
          <cell r="C49">
            <v>707</v>
          </cell>
          <cell r="D49">
            <v>47</v>
          </cell>
          <cell r="E49">
            <v>0</v>
          </cell>
          <cell r="F49">
            <v>470</v>
          </cell>
          <cell r="G49">
            <v>190</v>
          </cell>
          <cell r="H49">
            <v>0</v>
          </cell>
        </row>
        <row r="50">
          <cell r="A50">
            <v>72</v>
          </cell>
          <cell r="B50" t="str">
            <v>TARDE</v>
          </cell>
          <cell r="C50">
            <v>139</v>
          </cell>
          <cell r="D50">
            <v>19</v>
          </cell>
          <cell r="E50">
            <v>120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73</v>
          </cell>
          <cell r="B51" t="str">
            <v>TARDE</v>
          </cell>
          <cell r="C51">
            <v>302</v>
          </cell>
          <cell r="D51">
            <v>48</v>
          </cell>
          <cell r="E51">
            <v>254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75</v>
          </cell>
          <cell r="B52" t="str">
            <v>TARDE</v>
          </cell>
          <cell r="C52">
            <v>113</v>
          </cell>
          <cell r="D52">
            <v>20</v>
          </cell>
          <cell r="E52">
            <v>93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76</v>
          </cell>
          <cell r="B53" t="str">
            <v>TARDE</v>
          </cell>
          <cell r="C53">
            <v>91</v>
          </cell>
          <cell r="D53">
            <v>0</v>
          </cell>
          <cell r="E53">
            <v>91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77</v>
          </cell>
          <cell r="B54" t="str">
            <v>TARDE</v>
          </cell>
          <cell r="C54">
            <v>25</v>
          </cell>
          <cell r="D54">
            <v>0</v>
          </cell>
          <cell r="E54">
            <v>25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79</v>
          </cell>
          <cell r="B55" t="str">
            <v>TARDE</v>
          </cell>
          <cell r="C55">
            <v>470</v>
          </cell>
          <cell r="D55">
            <v>25</v>
          </cell>
          <cell r="E55">
            <v>0</v>
          </cell>
          <cell r="F55">
            <v>310</v>
          </cell>
          <cell r="G55">
            <v>135</v>
          </cell>
          <cell r="H55">
            <v>0</v>
          </cell>
        </row>
        <row r="56">
          <cell r="A56">
            <v>80</v>
          </cell>
          <cell r="B56" t="str">
            <v>TARDE</v>
          </cell>
          <cell r="C56">
            <v>141</v>
          </cell>
          <cell r="D56">
            <v>20</v>
          </cell>
          <cell r="E56">
            <v>121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81</v>
          </cell>
          <cell r="B57" t="str">
            <v>TARDE</v>
          </cell>
          <cell r="C57">
            <v>110</v>
          </cell>
          <cell r="D57">
            <v>0</v>
          </cell>
          <cell r="E57">
            <v>110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83</v>
          </cell>
          <cell r="B58" t="str">
            <v>TARDE</v>
          </cell>
          <cell r="C58">
            <v>412</v>
          </cell>
          <cell r="D58">
            <v>0</v>
          </cell>
          <cell r="E58">
            <v>0</v>
          </cell>
          <cell r="F58">
            <v>318</v>
          </cell>
          <cell r="G58">
            <v>94</v>
          </cell>
          <cell r="H58">
            <v>0</v>
          </cell>
        </row>
        <row r="59">
          <cell r="A59">
            <v>86</v>
          </cell>
          <cell r="B59" t="str">
            <v>TARDE</v>
          </cell>
          <cell r="C59">
            <v>82</v>
          </cell>
          <cell r="D59">
            <v>27</v>
          </cell>
          <cell r="E59">
            <v>55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87</v>
          </cell>
          <cell r="B60" t="str">
            <v>TARDE</v>
          </cell>
          <cell r="C60">
            <v>183</v>
          </cell>
          <cell r="D60">
            <v>18</v>
          </cell>
          <cell r="E60">
            <v>165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88</v>
          </cell>
          <cell r="B61" t="str">
            <v>TARDE</v>
          </cell>
          <cell r="C61">
            <v>352</v>
          </cell>
          <cell r="D61">
            <v>46</v>
          </cell>
          <cell r="E61">
            <v>306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89</v>
          </cell>
          <cell r="B62" t="str">
            <v>TARDE</v>
          </cell>
          <cell r="C62">
            <v>481</v>
          </cell>
          <cell r="D62">
            <v>41</v>
          </cell>
          <cell r="E62">
            <v>440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90</v>
          </cell>
          <cell r="B63" t="str">
            <v>TARDE</v>
          </cell>
          <cell r="C63">
            <v>432</v>
          </cell>
          <cell r="D63">
            <v>24</v>
          </cell>
          <cell r="E63">
            <v>0</v>
          </cell>
          <cell r="F63">
            <v>294</v>
          </cell>
          <cell r="G63">
            <v>114</v>
          </cell>
          <cell r="H63">
            <v>0</v>
          </cell>
        </row>
        <row r="64">
          <cell r="A64">
            <v>91</v>
          </cell>
          <cell r="B64" t="str">
            <v>TARDE</v>
          </cell>
          <cell r="C64">
            <v>264</v>
          </cell>
          <cell r="D64">
            <v>0</v>
          </cell>
          <cell r="E64">
            <v>0</v>
          </cell>
          <cell r="F64">
            <v>201</v>
          </cell>
          <cell r="G64">
            <v>63</v>
          </cell>
          <cell r="H64">
            <v>0</v>
          </cell>
        </row>
        <row r="65">
          <cell r="A65">
            <v>92</v>
          </cell>
          <cell r="B65" t="str">
            <v>TARDE</v>
          </cell>
          <cell r="C65">
            <v>1163</v>
          </cell>
          <cell r="D65">
            <v>0</v>
          </cell>
          <cell r="E65">
            <v>0</v>
          </cell>
          <cell r="F65">
            <v>811</v>
          </cell>
          <cell r="G65">
            <v>352</v>
          </cell>
          <cell r="H65">
            <v>0</v>
          </cell>
        </row>
        <row r="66">
          <cell r="A66">
            <v>94</v>
          </cell>
          <cell r="B66" t="str">
            <v>TARDE</v>
          </cell>
          <cell r="C66">
            <v>233</v>
          </cell>
          <cell r="D66">
            <v>0</v>
          </cell>
          <cell r="E66">
            <v>0</v>
          </cell>
          <cell r="F66">
            <v>156</v>
          </cell>
          <cell r="G66">
            <v>77</v>
          </cell>
          <cell r="H66">
            <v>0</v>
          </cell>
        </row>
        <row r="67">
          <cell r="A67">
            <v>95</v>
          </cell>
          <cell r="B67" t="str">
            <v>TARDE</v>
          </cell>
          <cell r="C67">
            <v>196</v>
          </cell>
          <cell r="D67">
            <v>0</v>
          </cell>
          <cell r="E67">
            <v>196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96</v>
          </cell>
          <cell r="B68" t="str">
            <v>TARDE</v>
          </cell>
          <cell r="C68">
            <v>94</v>
          </cell>
          <cell r="D68">
            <v>0</v>
          </cell>
          <cell r="E68">
            <v>94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97</v>
          </cell>
          <cell r="B69" t="str">
            <v>TARDE</v>
          </cell>
          <cell r="C69">
            <v>1054</v>
          </cell>
          <cell r="D69">
            <v>93</v>
          </cell>
          <cell r="E69">
            <v>496</v>
          </cell>
          <cell r="F69">
            <v>409</v>
          </cell>
          <cell r="G69">
            <v>56</v>
          </cell>
          <cell r="H69">
            <v>0</v>
          </cell>
        </row>
        <row r="70">
          <cell r="A70">
            <v>98</v>
          </cell>
          <cell r="B70" t="str">
            <v>TARDE</v>
          </cell>
          <cell r="C70">
            <v>387</v>
          </cell>
          <cell r="D70">
            <v>27</v>
          </cell>
          <cell r="E70">
            <v>360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99</v>
          </cell>
          <cell r="B71" t="str">
            <v>TARDE</v>
          </cell>
          <cell r="C71">
            <v>489</v>
          </cell>
          <cell r="D71">
            <v>0</v>
          </cell>
          <cell r="E71">
            <v>489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100</v>
          </cell>
          <cell r="B72" t="str">
            <v>TARDE</v>
          </cell>
          <cell r="C72">
            <v>269</v>
          </cell>
          <cell r="D72">
            <v>46</v>
          </cell>
          <cell r="E72">
            <v>223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101</v>
          </cell>
          <cell r="B73" t="str">
            <v>TARDE</v>
          </cell>
          <cell r="C73">
            <v>198</v>
          </cell>
          <cell r="D73">
            <v>25</v>
          </cell>
          <cell r="E73">
            <v>173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102</v>
          </cell>
          <cell r="B74" t="str">
            <v>TARDE</v>
          </cell>
          <cell r="C74">
            <v>160</v>
          </cell>
          <cell r="D74">
            <v>24</v>
          </cell>
          <cell r="E74">
            <v>136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103</v>
          </cell>
          <cell r="B75" t="str">
            <v>TARDE</v>
          </cell>
          <cell r="C75">
            <v>235</v>
          </cell>
          <cell r="D75">
            <v>43</v>
          </cell>
          <cell r="E75">
            <v>192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104</v>
          </cell>
          <cell r="B76" t="str">
            <v>TARDE</v>
          </cell>
          <cell r="C76">
            <v>522</v>
          </cell>
          <cell r="D76">
            <v>0</v>
          </cell>
          <cell r="E76">
            <v>24</v>
          </cell>
          <cell r="F76">
            <v>337</v>
          </cell>
          <cell r="G76">
            <v>161</v>
          </cell>
          <cell r="H76">
            <v>0</v>
          </cell>
        </row>
        <row r="77">
          <cell r="A77">
            <v>105</v>
          </cell>
          <cell r="B77" t="str">
            <v>TARDE</v>
          </cell>
          <cell r="C77">
            <v>638</v>
          </cell>
          <cell r="D77">
            <v>0</v>
          </cell>
          <cell r="E77">
            <v>0</v>
          </cell>
          <cell r="F77">
            <v>522</v>
          </cell>
          <cell r="G77">
            <v>116</v>
          </cell>
          <cell r="H77">
            <v>0</v>
          </cell>
        </row>
        <row r="78">
          <cell r="A78">
            <v>106</v>
          </cell>
          <cell r="B78" t="str">
            <v>TARDE</v>
          </cell>
          <cell r="C78">
            <v>548</v>
          </cell>
          <cell r="D78">
            <v>24</v>
          </cell>
          <cell r="E78">
            <v>314</v>
          </cell>
          <cell r="F78">
            <v>210</v>
          </cell>
          <cell r="G78">
            <v>0</v>
          </cell>
          <cell r="H78">
            <v>0</v>
          </cell>
        </row>
        <row r="79">
          <cell r="A79">
            <v>107</v>
          </cell>
          <cell r="B79" t="str">
            <v>TARDE</v>
          </cell>
          <cell r="C79">
            <v>695</v>
          </cell>
          <cell r="D79">
            <v>26</v>
          </cell>
          <cell r="E79">
            <v>196</v>
          </cell>
          <cell r="F79">
            <v>360</v>
          </cell>
          <cell r="G79">
            <v>113</v>
          </cell>
          <cell r="H79">
            <v>0</v>
          </cell>
        </row>
        <row r="80">
          <cell r="A80">
            <v>110</v>
          </cell>
          <cell r="B80" t="str">
            <v>TARDE</v>
          </cell>
          <cell r="C80">
            <v>184</v>
          </cell>
          <cell r="D80">
            <v>0</v>
          </cell>
          <cell r="E80">
            <v>184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112</v>
          </cell>
          <cell r="B81" t="str">
            <v>TARDE</v>
          </cell>
          <cell r="C81">
            <v>534</v>
          </cell>
          <cell r="D81">
            <v>0</v>
          </cell>
          <cell r="E81">
            <v>30</v>
          </cell>
          <cell r="F81">
            <v>386</v>
          </cell>
          <cell r="G81">
            <v>118</v>
          </cell>
          <cell r="H81">
            <v>0</v>
          </cell>
        </row>
        <row r="82">
          <cell r="A82">
            <v>113</v>
          </cell>
          <cell r="B82" t="str">
            <v>TARDE</v>
          </cell>
          <cell r="C82">
            <v>259</v>
          </cell>
          <cell r="D82">
            <v>0</v>
          </cell>
          <cell r="E82">
            <v>0</v>
          </cell>
          <cell r="F82">
            <v>188</v>
          </cell>
          <cell r="G82">
            <v>71</v>
          </cell>
          <cell r="H82">
            <v>0</v>
          </cell>
        </row>
        <row r="83">
          <cell r="A83">
            <v>115</v>
          </cell>
          <cell r="B83" t="str">
            <v>TARDE</v>
          </cell>
          <cell r="C83">
            <v>174</v>
          </cell>
          <cell r="D83">
            <v>174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116</v>
          </cell>
          <cell r="B84" t="str">
            <v>TARDE</v>
          </cell>
          <cell r="C84">
            <v>177</v>
          </cell>
          <cell r="D84">
            <v>0</v>
          </cell>
          <cell r="E84">
            <v>177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117</v>
          </cell>
          <cell r="B85" t="str">
            <v>TARDE</v>
          </cell>
          <cell r="C85">
            <v>198</v>
          </cell>
          <cell r="D85">
            <v>0</v>
          </cell>
          <cell r="E85">
            <v>198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120</v>
          </cell>
          <cell r="B86" t="str">
            <v>TARDE</v>
          </cell>
          <cell r="C86">
            <v>376</v>
          </cell>
          <cell r="D86">
            <v>0</v>
          </cell>
          <cell r="E86">
            <v>0</v>
          </cell>
          <cell r="F86">
            <v>304</v>
          </cell>
          <cell r="G86">
            <v>72</v>
          </cell>
          <cell r="H86">
            <v>0</v>
          </cell>
        </row>
        <row r="87">
          <cell r="A87">
            <v>121</v>
          </cell>
          <cell r="B87" t="str">
            <v>TARDE</v>
          </cell>
          <cell r="C87">
            <v>155</v>
          </cell>
          <cell r="D87">
            <v>24</v>
          </cell>
          <cell r="E87">
            <v>131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122</v>
          </cell>
          <cell r="B88" t="str">
            <v>TARDE</v>
          </cell>
          <cell r="C88">
            <v>482</v>
          </cell>
          <cell r="D88">
            <v>0</v>
          </cell>
          <cell r="E88">
            <v>284</v>
          </cell>
          <cell r="F88">
            <v>198</v>
          </cell>
          <cell r="G88">
            <v>0</v>
          </cell>
          <cell r="H88">
            <v>0</v>
          </cell>
        </row>
        <row r="89">
          <cell r="A89">
            <v>123</v>
          </cell>
          <cell r="B89" t="str">
            <v>TARDE</v>
          </cell>
          <cell r="C89">
            <v>184</v>
          </cell>
          <cell r="D89">
            <v>23</v>
          </cell>
          <cell r="E89">
            <v>161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124</v>
          </cell>
          <cell r="B90" t="str">
            <v>TARDE</v>
          </cell>
          <cell r="C90">
            <v>318</v>
          </cell>
          <cell r="D90">
            <v>0</v>
          </cell>
          <cell r="E90">
            <v>318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126</v>
          </cell>
          <cell r="B91" t="str">
            <v>TARDE</v>
          </cell>
          <cell r="C91">
            <v>186</v>
          </cell>
          <cell r="D91">
            <v>22</v>
          </cell>
          <cell r="E91">
            <v>164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128</v>
          </cell>
          <cell r="B92" t="str">
            <v>TARDE</v>
          </cell>
          <cell r="C92">
            <v>274</v>
          </cell>
          <cell r="D92">
            <v>25</v>
          </cell>
          <cell r="E92">
            <v>249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129</v>
          </cell>
          <cell r="B93" t="str">
            <v>TARDE</v>
          </cell>
          <cell r="C93">
            <v>215</v>
          </cell>
          <cell r="D93">
            <v>49</v>
          </cell>
          <cell r="E93">
            <v>166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131</v>
          </cell>
          <cell r="B94" t="str">
            <v>TARDE</v>
          </cell>
          <cell r="C94">
            <v>840</v>
          </cell>
          <cell r="D94">
            <v>0</v>
          </cell>
          <cell r="E94">
            <v>840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132</v>
          </cell>
          <cell r="B95" t="str">
            <v>TARDE</v>
          </cell>
          <cell r="C95">
            <v>177</v>
          </cell>
          <cell r="D95">
            <v>20</v>
          </cell>
          <cell r="E95">
            <v>157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133</v>
          </cell>
          <cell r="B96" t="str">
            <v>TARDE</v>
          </cell>
          <cell r="C96">
            <v>182</v>
          </cell>
          <cell r="D96">
            <v>24</v>
          </cell>
          <cell r="E96">
            <v>158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134</v>
          </cell>
          <cell r="B97" t="str">
            <v>TARDE</v>
          </cell>
          <cell r="C97">
            <v>149</v>
          </cell>
          <cell r="D97">
            <v>22</v>
          </cell>
          <cell r="E97">
            <v>127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136</v>
          </cell>
          <cell r="B98" t="str">
            <v>TARDE</v>
          </cell>
          <cell r="C98">
            <v>231</v>
          </cell>
          <cell r="D98">
            <v>50</v>
          </cell>
          <cell r="E98">
            <v>181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137</v>
          </cell>
          <cell r="B99" t="str">
            <v>TARDE</v>
          </cell>
          <cell r="C99">
            <v>124</v>
          </cell>
          <cell r="D99">
            <v>17</v>
          </cell>
          <cell r="E99">
            <v>107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139</v>
          </cell>
          <cell r="B100" t="str">
            <v>TARDE</v>
          </cell>
          <cell r="C100">
            <v>453</v>
          </cell>
          <cell r="D100">
            <v>26</v>
          </cell>
          <cell r="E100">
            <v>341</v>
          </cell>
          <cell r="F100">
            <v>86</v>
          </cell>
          <cell r="G100">
            <v>0</v>
          </cell>
          <cell r="H100">
            <v>0</v>
          </cell>
        </row>
        <row r="101">
          <cell r="A101">
            <v>144</v>
          </cell>
          <cell r="B101" t="str">
            <v>TARDE</v>
          </cell>
          <cell r="C101">
            <v>181</v>
          </cell>
          <cell r="D101">
            <v>23</v>
          </cell>
          <cell r="E101">
            <v>158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145</v>
          </cell>
          <cell r="B102" t="str">
            <v>TARDE</v>
          </cell>
          <cell r="C102">
            <v>60</v>
          </cell>
          <cell r="D102">
            <v>0</v>
          </cell>
          <cell r="E102">
            <v>60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146</v>
          </cell>
          <cell r="B103" t="str">
            <v>TARDE</v>
          </cell>
          <cell r="C103">
            <v>177</v>
          </cell>
          <cell r="D103">
            <v>49</v>
          </cell>
          <cell r="E103">
            <v>128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147</v>
          </cell>
          <cell r="B104" t="str">
            <v>TARDE</v>
          </cell>
          <cell r="C104">
            <v>40</v>
          </cell>
          <cell r="D104">
            <v>17</v>
          </cell>
          <cell r="E104">
            <v>23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148</v>
          </cell>
          <cell r="B105" t="str">
            <v>TARDE</v>
          </cell>
          <cell r="C105">
            <v>293</v>
          </cell>
          <cell r="D105">
            <v>23</v>
          </cell>
          <cell r="E105">
            <v>0</v>
          </cell>
          <cell r="F105">
            <v>209</v>
          </cell>
          <cell r="G105">
            <v>61</v>
          </cell>
          <cell r="H105">
            <v>0</v>
          </cell>
        </row>
        <row r="106">
          <cell r="A106">
            <v>149</v>
          </cell>
          <cell r="B106" t="str">
            <v>TARDE</v>
          </cell>
          <cell r="C106">
            <v>394</v>
          </cell>
          <cell r="D106">
            <v>26</v>
          </cell>
          <cell r="E106">
            <v>368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151</v>
          </cell>
          <cell r="B107" t="str">
            <v>TARDE</v>
          </cell>
          <cell r="C107">
            <v>310</v>
          </cell>
          <cell r="D107">
            <v>20</v>
          </cell>
          <cell r="E107">
            <v>0</v>
          </cell>
          <cell r="F107">
            <v>290</v>
          </cell>
          <cell r="G107">
            <v>0</v>
          </cell>
          <cell r="H107">
            <v>0</v>
          </cell>
        </row>
        <row r="108">
          <cell r="A108">
            <v>153</v>
          </cell>
          <cell r="B108" t="str">
            <v>TARDE</v>
          </cell>
          <cell r="C108">
            <v>466</v>
          </cell>
          <cell r="D108">
            <v>26</v>
          </cell>
          <cell r="E108">
            <v>440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154</v>
          </cell>
          <cell r="B109" t="str">
            <v>TARDE</v>
          </cell>
          <cell r="C109">
            <v>155</v>
          </cell>
          <cell r="D109">
            <v>24</v>
          </cell>
          <cell r="E109">
            <v>131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156</v>
          </cell>
          <cell r="B110" t="str">
            <v>TARDE</v>
          </cell>
          <cell r="C110">
            <v>573</v>
          </cell>
          <cell r="D110">
            <v>25</v>
          </cell>
          <cell r="E110">
            <v>0</v>
          </cell>
          <cell r="F110">
            <v>382</v>
          </cell>
          <cell r="G110">
            <v>166</v>
          </cell>
          <cell r="H110">
            <v>0</v>
          </cell>
        </row>
        <row r="111">
          <cell r="A111">
            <v>159</v>
          </cell>
          <cell r="B111" t="str">
            <v>TARDE</v>
          </cell>
          <cell r="C111">
            <v>627</v>
          </cell>
          <cell r="D111">
            <v>0</v>
          </cell>
          <cell r="E111">
            <v>0</v>
          </cell>
          <cell r="F111">
            <v>427</v>
          </cell>
          <cell r="G111">
            <v>200</v>
          </cell>
          <cell r="H111">
            <v>0</v>
          </cell>
        </row>
        <row r="112">
          <cell r="A112">
            <v>161</v>
          </cell>
          <cell r="B112" t="str">
            <v>TARDE</v>
          </cell>
          <cell r="C112">
            <v>149</v>
          </cell>
          <cell r="D112">
            <v>19</v>
          </cell>
          <cell r="E112">
            <v>130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162</v>
          </cell>
          <cell r="B113" t="str">
            <v>TARDE</v>
          </cell>
          <cell r="C113">
            <v>863</v>
          </cell>
          <cell r="D113">
            <v>0</v>
          </cell>
          <cell r="E113">
            <v>60</v>
          </cell>
          <cell r="F113">
            <v>177</v>
          </cell>
          <cell r="G113">
            <v>626</v>
          </cell>
          <cell r="H113">
            <v>0</v>
          </cell>
        </row>
        <row r="114">
          <cell r="A114">
            <v>163</v>
          </cell>
          <cell r="B114" t="str">
            <v>TARDE</v>
          </cell>
          <cell r="C114">
            <v>123</v>
          </cell>
          <cell r="D114">
            <v>19</v>
          </cell>
          <cell r="E114">
            <v>104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164</v>
          </cell>
          <cell r="B115" t="str">
            <v>TARDE</v>
          </cell>
          <cell r="C115">
            <v>137</v>
          </cell>
          <cell r="D115">
            <v>0</v>
          </cell>
          <cell r="E115">
            <v>137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165</v>
          </cell>
          <cell r="B116" t="str">
            <v>TARDE</v>
          </cell>
          <cell r="C116">
            <v>231</v>
          </cell>
          <cell r="D116">
            <v>23</v>
          </cell>
          <cell r="E116">
            <v>208</v>
          </cell>
          <cell r="F116">
            <v>0</v>
          </cell>
          <cell r="G116">
            <v>0</v>
          </cell>
          <cell r="H116">
            <v>0</v>
          </cell>
        </row>
        <row r="117">
          <cell r="A117">
            <v>166</v>
          </cell>
          <cell r="B117" t="str">
            <v>TARDE</v>
          </cell>
          <cell r="C117">
            <v>112</v>
          </cell>
          <cell r="D117">
            <v>0</v>
          </cell>
          <cell r="E117">
            <v>112</v>
          </cell>
          <cell r="F117">
            <v>0</v>
          </cell>
          <cell r="G117">
            <v>0</v>
          </cell>
          <cell r="H117">
            <v>0</v>
          </cell>
        </row>
        <row r="118">
          <cell r="A118">
            <v>167</v>
          </cell>
          <cell r="B118" t="str">
            <v>TARDE</v>
          </cell>
          <cell r="C118">
            <v>158</v>
          </cell>
          <cell r="D118">
            <v>0</v>
          </cell>
          <cell r="E118">
            <v>158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168</v>
          </cell>
          <cell r="B119" t="str">
            <v>TARDE</v>
          </cell>
          <cell r="C119">
            <v>111</v>
          </cell>
          <cell r="D119">
            <v>0</v>
          </cell>
          <cell r="E119">
            <v>0</v>
          </cell>
          <cell r="F119">
            <v>83</v>
          </cell>
          <cell r="G119">
            <v>28</v>
          </cell>
          <cell r="H119">
            <v>0</v>
          </cell>
        </row>
        <row r="120">
          <cell r="A120">
            <v>169</v>
          </cell>
          <cell r="B120" t="str">
            <v>TARDE</v>
          </cell>
          <cell r="C120">
            <v>117</v>
          </cell>
          <cell r="D120">
            <v>0</v>
          </cell>
          <cell r="E120">
            <v>117</v>
          </cell>
          <cell r="F120">
            <v>0</v>
          </cell>
          <cell r="G120">
            <v>0</v>
          </cell>
          <cell r="H120">
            <v>0</v>
          </cell>
        </row>
        <row r="121">
          <cell r="A121">
            <v>170</v>
          </cell>
          <cell r="B121" t="str">
            <v>TARDE</v>
          </cell>
          <cell r="C121">
            <v>271</v>
          </cell>
          <cell r="D121">
            <v>47</v>
          </cell>
          <cell r="E121">
            <v>224</v>
          </cell>
          <cell r="F121">
            <v>0</v>
          </cell>
          <cell r="G121">
            <v>0</v>
          </cell>
          <cell r="H121">
            <v>0</v>
          </cell>
        </row>
        <row r="122">
          <cell r="A122">
            <v>173</v>
          </cell>
          <cell r="B122" t="str">
            <v>TARDE</v>
          </cell>
          <cell r="C122">
            <v>398</v>
          </cell>
          <cell r="D122">
            <v>25</v>
          </cell>
          <cell r="E122">
            <v>373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174</v>
          </cell>
          <cell r="B123" t="str">
            <v>TARDE</v>
          </cell>
          <cell r="C123">
            <v>362</v>
          </cell>
          <cell r="D123">
            <v>0</v>
          </cell>
          <cell r="E123">
            <v>83</v>
          </cell>
          <cell r="F123">
            <v>279</v>
          </cell>
          <cell r="G123">
            <v>0</v>
          </cell>
          <cell r="H123">
            <v>0</v>
          </cell>
        </row>
        <row r="124">
          <cell r="A124">
            <v>176</v>
          </cell>
          <cell r="B124" t="str">
            <v>TARDE</v>
          </cell>
          <cell r="C124">
            <v>549</v>
          </cell>
          <cell r="D124">
            <v>0</v>
          </cell>
          <cell r="E124">
            <v>549</v>
          </cell>
          <cell r="F124">
            <v>0</v>
          </cell>
          <cell r="G124">
            <v>0</v>
          </cell>
          <cell r="H124">
            <v>0</v>
          </cell>
        </row>
        <row r="125">
          <cell r="A125">
            <v>178</v>
          </cell>
          <cell r="B125" t="str">
            <v>TARDE</v>
          </cell>
          <cell r="C125">
            <v>446</v>
          </cell>
          <cell r="D125">
            <v>0</v>
          </cell>
          <cell r="E125">
            <v>446</v>
          </cell>
          <cell r="F125">
            <v>0</v>
          </cell>
          <cell r="G125">
            <v>0</v>
          </cell>
          <cell r="H125">
            <v>0</v>
          </cell>
        </row>
        <row r="126">
          <cell r="A126">
            <v>180</v>
          </cell>
          <cell r="B126" t="str">
            <v>TARDE</v>
          </cell>
          <cell r="C126">
            <v>216</v>
          </cell>
          <cell r="D126">
            <v>18</v>
          </cell>
          <cell r="E126">
            <v>198</v>
          </cell>
          <cell r="F126">
            <v>0</v>
          </cell>
          <cell r="G126">
            <v>0</v>
          </cell>
          <cell r="H126">
            <v>0</v>
          </cell>
        </row>
        <row r="127">
          <cell r="A127">
            <v>181</v>
          </cell>
          <cell r="B127" t="str">
            <v>TARDE</v>
          </cell>
          <cell r="C127">
            <v>146</v>
          </cell>
          <cell r="D127">
            <v>22</v>
          </cell>
          <cell r="E127">
            <v>124</v>
          </cell>
          <cell r="F127">
            <v>0</v>
          </cell>
          <cell r="G127">
            <v>0</v>
          </cell>
          <cell r="H127">
            <v>0</v>
          </cell>
        </row>
        <row r="128">
          <cell r="A128">
            <v>183</v>
          </cell>
          <cell r="B128" t="str">
            <v>TARDE</v>
          </cell>
          <cell r="C128">
            <v>153</v>
          </cell>
          <cell r="D128">
            <v>0</v>
          </cell>
          <cell r="E128">
            <v>0</v>
          </cell>
          <cell r="F128">
            <v>111</v>
          </cell>
          <cell r="G128">
            <v>42</v>
          </cell>
          <cell r="H128">
            <v>0</v>
          </cell>
        </row>
        <row r="129">
          <cell r="A129">
            <v>184</v>
          </cell>
          <cell r="B129" t="str">
            <v>TARDE</v>
          </cell>
          <cell r="C129">
            <v>610</v>
          </cell>
          <cell r="D129">
            <v>0</v>
          </cell>
          <cell r="E129">
            <v>0</v>
          </cell>
          <cell r="F129">
            <v>610</v>
          </cell>
          <cell r="G129">
            <v>0</v>
          </cell>
          <cell r="H129">
            <v>0</v>
          </cell>
        </row>
        <row r="130">
          <cell r="A130">
            <v>185</v>
          </cell>
          <cell r="B130" t="str">
            <v>TARDE</v>
          </cell>
          <cell r="C130">
            <v>285</v>
          </cell>
          <cell r="D130">
            <v>51</v>
          </cell>
          <cell r="E130">
            <v>234</v>
          </cell>
          <cell r="F130">
            <v>0</v>
          </cell>
          <cell r="G130">
            <v>0</v>
          </cell>
          <cell r="H130">
            <v>0</v>
          </cell>
        </row>
        <row r="131">
          <cell r="A131">
            <v>186</v>
          </cell>
          <cell r="B131" t="str">
            <v>TARDE</v>
          </cell>
          <cell r="C131">
            <v>353</v>
          </cell>
          <cell r="D131">
            <v>0</v>
          </cell>
          <cell r="E131">
            <v>0</v>
          </cell>
          <cell r="F131">
            <v>254</v>
          </cell>
          <cell r="G131">
            <v>99</v>
          </cell>
          <cell r="H131">
            <v>0</v>
          </cell>
        </row>
        <row r="132">
          <cell r="A132">
            <v>188</v>
          </cell>
          <cell r="B132" t="str">
            <v>TARDE</v>
          </cell>
          <cell r="C132">
            <v>138</v>
          </cell>
          <cell r="D132">
            <v>0</v>
          </cell>
          <cell r="E132">
            <v>138</v>
          </cell>
          <cell r="F132">
            <v>0</v>
          </cell>
          <cell r="G132">
            <v>0</v>
          </cell>
          <cell r="H132">
            <v>0</v>
          </cell>
        </row>
        <row r="133">
          <cell r="A133">
            <v>189</v>
          </cell>
          <cell r="B133" t="str">
            <v>TARDE</v>
          </cell>
          <cell r="C133">
            <v>674</v>
          </cell>
          <cell r="D133">
            <v>103</v>
          </cell>
          <cell r="E133">
            <v>571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190</v>
          </cell>
          <cell r="B134" t="str">
            <v>TARDE</v>
          </cell>
          <cell r="C134">
            <v>905</v>
          </cell>
          <cell r="D134">
            <v>52</v>
          </cell>
          <cell r="E134">
            <v>249</v>
          </cell>
          <cell r="F134">
            <v>297</v>
          </cell>
          <cell r="G134">
            <v>307</v>
          </cell>
          <cell r="H134">
            <v>0</v>
          </cell>
        </row>
        <row r="135">
          <cell r="A135">
            <v>191</v>
          </cell>
          <cell r="B135" t="str">
            <v>TARDE</v>
          </cell>
          <cell r="C135">
            <v>97</v>
          </cell>
          <cell r="D135">
            <v>0</v>
          </cell>
          <cell r="E135">
            <v>0</v>
          </cell>
          <cell r="F135">
            <v>79</v>
          </cell>
          <cell r="G135">
            <v>18</v>
          </cell>
          <cell r="H135">
            <v>0</v>
          </cell>
        </row>
        <row r="136">
          <cell r="A136">
            <v>192</v>
          </cell>
          <cell r="B136" t="str">
            <v>TARDE</v>
          </cell>
          <cell r="C136">
            <v>502</v>
          </cell>
          <cell r="D136">
            <v>46</v>
          </cell>
          <cell r="E136">
            <v>456</v>
          </cell>
          <cell r="F136">
            <v>0</v>
          </cell>
          <cell r="G136">
            <v>0</v>
          </cell>
          <cell r="H136">
            <v>0</v>
          </cell>
        </row>
        <row r="137">
          <cell r="A137">
            <v>196</v>
          </cell>
          <cell r="B137" t="str">
            <v>TARDE</v>
          </cell>
          <cell r="C137">
            <v>219</v>
          </cell>
          <cell r="D137">
            <v>46</v>
          </cell>
          <cell r="E137">
            <v>173</v>
          </cell>
          <cell r="F137">
            <v>0</v>
          </cell>
          <cell r="G137">
            <v>0</v>
          </cell>
          <cell r="H137">
            <v>0</v>
          </cell>
        </row>
        <row r="138">
          <cell r="A138">
            <v>197</v>
          </cell>
          <cell r="B138" t="str">
            <v>TARDE</v>
          </cell>
          <cell r="C138">
            <v>498</v>
          </cell>
          <cell r="D138">
            <v>26</v>
          </cell>
          <cell r="E138">
            <v>354</v>
          </cell>
          <cell r="F138">
            <v>118</v>
          </cell>
          <cell r="G138">
            <v>0</v>
          </cell>
          <cell r="H138">
            <v>0</v>
          </cell>
        </row>
        <row r="139">
          <cell r="A139">
            <v>198</v>
          </cell>
          <cell r="B139" t="str">
            <v>TARDE</v>
          </cell>
          <cell r="C139">
            <v>613</v>
          </cell>
          <cell r="D139">
            <v>0</v>
          </cell>
          <cell r="E139">
            <v>613</v>
          </cell>
          <cell r="F139">
            <v>0</v>
          </cell>
          <cell r="G139">
            <v>0</v>
          </cell>
          <cell r="H139">
            <v>0</v>
          </cell>
        </row>
        <row r="140">
          <cell r="A140">
            <v>199</v>
          </cell>
          <cell r="B140" t="str">
            <v>TARDE</v>
          </cell>
          <cell r="C140">
            <v>114</v>
          </cell>
          <cell r="D140">
            <v>18</v>
          </cell>
          <cell r="E140">
            <v>96</v>
          </cell>
          <cell r="F140">
            <v>0</v>
          </cell>
          <cell r="G140">
            <v>0</v>
          </cell>
          <cell r="H140">
            <v>0</v>
          </cell>
        </row>
        <row r="141">
          <cell r="A141">
            <v>200</v>
          </cell>
          <cell r="B141" t="str">
            <v>TARDE</v>
          </cell>
          <cell r="C141">
            <v>381</v>
          </cell>
          <cell r="D141">
            <v>78</v>
          </cell>
          <cell r="E141">
            <v>303</v>
          </cell>
          <cell r="F141">
            <v>0</v>
          </cell>
          <cell r="G141">
            <v>0</v>
          </cell>
          <cell r="H141">
            <v>0</v>
          </cell>
        </row>
        <row r="142">
          <cell r="A142">
            <v>202</v>
          </cell>
          <cell r="B142" t="str">
            <v>TARDE</v>
          </cell>
          <cell r="C142">
            <v>933</v>
          </cell>
          <cell r="D142">
            <v>74</v>
          </cell>
          <cell r="E142">
            <v>859</v>
          </cell>
          <cell r="F142">
            <v>0</v>
          </cell>
          <cell r="G142">
            <v>0</v>
          </cell>
          <cell r="H142">
            <v>0</v>
          </cell>
        </row>
        <row r="143">
          <cell r="A143">
            <v>203</v>
          </cell>
          <cell r="B143" t="str">
            <v>TARDE</v>
          </cell>
          <cell r="C143">
            <v>485</v>
          </cell>
          <cell r="D143">
            <v>0</v>
          </cell>
          <cell r="E143">
            <v>485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213</v>
          </cell>
          <cell r="B144" t="str">
            <v>TARDE</v>
          </cell>
          <cell r="C144">
            <v>302</v>
          </cell>
          <cell r="D144">
            <v>0</v>
          </cell>
          <cell r="E144">
            <v>60</v>
          </cell>
          <cell r="F144">
            <v>242</v>
          </cell>
          <cell r="G144">
            <v>0</v>
          </cell>
          <cell r="H144">
            <v>0</v>
          </cell>
        </row>
        <row r="145">
          <cell r="A145">
            <v>216</v>
          </cell>
          <cell r="B145" t="str">
            <v>TARDE</v>
          </cell>
          <cell r="C145">
            <v>136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136</v>
          </cell>
        </row>
        <row r="146">
          <cell r="A146">
            <v>240</v>
          </cell>
          <cell r="B146" t="str">
            <v>TARDE</v>
          </cell>
          <cell r="C146">
            <v>924</v>
          </cell>
          <cell r="D146">
            <v>52</v>
          </cell>
          <cell r="E146">
            <v>363</v>
          </cell>
          <cell r="F146">
            <v>342</v>
          </cell>
          <cell r="G146">
            <v>167</v>
          </cell>
          <cell r="H146">
            <v>0</v>
          </cell>
        </row>
        <row r="147">
          <cell r="A147">
            <v>242</v>
          </cell>
          <cell r="B147" t="str">
            <v>TARDE</v>
          </cell>
          <cell r="C147">
            <v>484</v>
          </cell>
          <cell r="D147">
            <v>23</v>
          </cell>
          <cell r="E147">
            <v>208</v>
          </cell>
          <cell r="F147">
            <v>199</v>
          </cell>
          <cell r="G147">
            <v>54</v>
          </cell>
          <cell r="H147">
            <v>0</v>
          </cell>
        </row>
        <row r="148">
          <cell r="A148">
            <v>270</v>
          </cell>
          <cell r="B148" t="str">
            <v>TARDE</v>
          </cell>
          <cell r="C148">
            <v>712</v>
          </cell>
          <cell r="D148">
            <v>69</v>
          </cell>
          <cell r="E148">
            <v>386</v>
          </cell>
          <cell r="F148">
            <v>0</v>
          </cell>
          <cell r="G148">
            <v>257</v>
          </cell>
          <cell r="H148">
            <v>0</v>
          </cell>
        </row>
        <row r="149">
          <cell r="A149">
            <v>305</v>
          </cell>
          <cell r="B149" t="str">
            <v>TARDE</v>
          </cell>
          <cell r="C149">
            <v>399</v>
          </cell>
          <cell r="D149">
            <v>0</v>
          </cell>
          <cell r="E149">
            <v>0</v>
          </cell>
          <cell r="F149">
            <v>259</v>
          </cell>
          <cell r="G149">
            <v>140</v>
          </cell>
          <cell r="H149">
            <v>0</v>
          </cell>
        </row>
        <row r="150">
          <cell r="A150">
            <v>310</v>
          </cell>
          <cell r="B150" t="str">
            <v>TARDE</v>
          </cell>
          <cell r="C150">
            <v>72</v>
          </cell>
          <cell r="D150">
            <v>0</v>
          </cell>
          <cell r="E150">
            <v>48</v>
          </cell>
          <cell r="F150">
            <v>24</v>
          </cell>
          <cell r="G150">
            <v>0</v>
          </cell>
          <cell r="H150">
            <v>0</v>
          </cell>
        </row>
        <row r="151">
          <cell r="A151">
            <v>312</v>
          </cell>
          <cell r="B151" t="str">
            <v>TARDE</v>
          </cell>
          <cell r="C151">
            <v>77</v>
          </cell>
          <cell r="D151">
            <v>36</v>
          </cell>
          <cell r="E151">
            <v>41</v>
          </cell>
          <cell r="F151">
            <v>0</v>
          </cell>
          <cell r="G151">
            <v>0</v>
          </cell>
          <cell r="H151">
            <v>0</v>
          </cell>
        </row>
        <row r="152">
          <cell r="A152">
            <v>314</v>
          </cell>
          <cell r="B152" t="str">
            <v>TARDE</v>
          </cell>
          <cell r="C152">
            <v>284</v>
          </cell>
          <cell r="D152">
            <v>0</v>
          </cell>
          <cell r="E152">
            <v>0</v>
          </cell>
          <cell r="F152">
            <v>162</v>
          </cell>
          <cell r="G152">
            <v>122</v>
          </cell>
          <cell r="H152">
            <v>0</v>
          </cell>
        </row>
        <row r="153">
          <cell r="A153">
            <v>319</v>
          </cell>
          <cell r="B153" t="str">
            <v>TARDE</v>
          </cell>
          <cell r="C153">
            <v>224</v>
          </cell>
          <cell r="D153">
            <v>11</v>
          </cell>
          <cell r="E153">
            <v>213</v>
          </cell>
          <cell r="F153">
            <v>0</v>
          </cell>
          <cell r="G153">
            <v>0</v>
          </cell>
          <cell r="H153">
            <v>0</v>
          </cell>
        </row>
        <row r="154">
          <cell r="A154">
            <v>324</v>
          </cell>
          <cell r="B154" t="str">
            <v>TARDE</v>
          </cell>
          <cell r="C154">
            <v>1179</v>
          </cell>
          <cell r="D154">
            <v>102</v>
          </cell>
          <cell r="E154">
            <v>451</v>
          </cell>
          <cell r="F154">
            <v>481</v>
          </cell>
          <cell r="G154">
            <v>145</v>
          </cell>
          <cell r="H154">
            <v>0</v>
          </cell>
        </row>
        <row r="155">
          <cell r="A155">
            <v>337</v>
          </cell>
          <cell r="B155" t="str">
            <v>TARDE</v>
          </cell>
          <cell r="C155">
            <v>356</v>
          </cell>
          <cell r="D155">
            <v>20</v>
          </cell>
          <cell r="E155">
            <v>170</v>
          </cell>
          <cell r="F155">
            <v>166</v>
          </cell>
          <cell r="G155">
            <v>0</v>
          </cell>
          <cell r="H155">
            <v>0</v>
          </cell>
        </row>
        <row r="156">
          <cell r="A156">
            <v>340</v>
          </cell>
          <cell r="B156" t="str">
            <v>TARDE</v>
          </cell>
          <cell r="C156">
            <v>25</v>
          </cell>
          <cell r="D156">
            <v>0</v>
          </cell>
          <cell r="E156">
            <v>25</v>
          </cell>
          <cell r="F156">
            <v>0</v>
          </cell>
          <cell r="G156">
            <v>0</v>
          </cell>
          <cell r="H156">
            <v>0</v>
          </cell>
        </row>
        <row r="157">
          <cell r="A157">
            <v>342</v>
          </cell>
          <cell r="B157" t="str">
            <v>TARDE</v>
          </cell>
          <cell r="C157">
            <v>46</v>
          </cell>
          <cell r="D157">
            <v>0</v>
          </cell>
          <cell r="E157">
            <v>46</v>
          </cell>
          <cell r="F157">
            <v>0</v>
          </cell>
          <cell r="G157">
            <v>0</v>
          </cell>
          <cell r="H157">
            <v>0</v>
          </cell>
        </row>
        <row r="158">
          <cell r="A158">
            <v>345</v>
          </cell>
          <cell r="B158" t="str">
            <v>TARDE</v>
          </cell>
          <cell r="C158">
            <v>61</v>
          </cell>
          <cell r="D158">
            <v>0</v>
          </cell>
          <cell r="E158">
            <v>61</v>
          </cell>
          <cell r="F158">
            <v>0</v>
          </cell>
          <cell r="G158">
            <v>0</v>
          </cell>
          <cell r="H158">
            <v>0</v>
          </cell>
        </row>
        <row r="159">
          <cell r="A159">
            <v>346</v>
          </cell>
          <cell r="B159" t="str">
            <v>TARDE</v>
          </cell>
          <cell r="C159">
            <v>66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66</v>
          </cell>
        </row>
        <row r="160">
          <cell r="A160">
            <v>352</v>
          </cell>
          <cell r="B160" t="str">
            <v>TARDE</v>
          </cell>
          <cell r="C160">
            <v>41</v>
          </cell>
          <cell r="D160">
            <v>6</v>
          </cell>
          <cell r="E160">
            <v>35</v>
          </cell>
          <cell r="F160">
            <v>0</v>
          </cell>
          <cell r="G160">
            <v>0</v>
          </cell>
          <cell r="H160">
            <v>0</v>
          </cell>
        </row>
        <row r="161">
          <cell r="A161">
            <v>353</v>
          </cell>
          <cell r="B161" t="str">
            <v>TARDE</v>
          </cell>
          <cell r="C161">
            <v>253</v>
          </cell>
          <cell r="D161">
            <v>0</v>
          </cell>
          <cell r="E161">
            <v>84</v>
          </cell>
          <cell r="F161">
            <v>140</v>
          </cell>
          <cell r="G161">
            <v>29</v>
          </cell>
          <cell r="H161">
            <v>0</v>
          </cell>
        </row>
        <row r="162">
          <cell r="A162">
            <v>354</v>
          </cell>
          <cell r="B162" t="str">
            <v>TARDE</v>
          </cell>
          <cell r="C162">
            <v>74</v>
          </cell>
          <cell r="D162">
            <v>31</v>
          </cell>
          <cell r="E162">
            <v>43</v>
          </cell>
          <cell r="F162">
            <v>0</v>
          </cell>
          <cell r="G162">
            <v>0</v>
          </cell>
          <cell r="H162">
            <v>0</v>
          </cell>
        </row>
        <row r="163">
          <cell r="A163">
            <v>355</v>
          </cell>
          <cell r="B163" t="str">
            <v>TARDE</v>
          </cell>
          <cell r="C163">
            <v>590</v>
          </cell>
          <cell r="D163">
            <v>0</v>
          </cell>
          <cell r="E163">
            <v>0</v>
          </cell>
          <cell r="F163">
            <v>437</v>
          </cell>
          <cell r="G163">
            <v>153</v>
          </cell>
          <cell r="H163">
            <v>0</v>
          </cell>
        </row>
        <row r="164">
          <cell r="A164">
            <v>363</v>
          </cell>
          <cell r="B164" t="str">
            <v>TARDE</v>
          </cell>
          <cell r="C164">
            <v>388</v>
          </cell>
          <cell r="D164">
            <v>0</v>
          </cell>
          <cell r="E164">
            <v>107</v>
          </cell>
          <cell r="F164">
            <v>254</v>
          </cell>
          <cell r="G164">
            <v>27</v>
          </cell>
          <cell r="H164">
            <v>0</v>
          </cell>
        </row>
        <row r="165">
          <cell r="A165">
            <v>368</v>
          </cell>
          <cell r="B165" t="str">
            <v>TARDE</v>
          </cell>
          <cell r="C165">
            <v>168</v>
          </cell>
          <cell r="D165">
            <v>22</v>
          </cell>
          <cell r="E165">
            <v>146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374</v>
          </cell>
          <cell r="B166" t="str">
            <v>TARDE</v>
          </cell>
          <cell r="C166">
            <v>52</v>
          </cell>
          <cell r="D166">
            <v>0</v>
          </cell>
          <cell r="E166">
            <v>0</v>
          </cell>
          <cell r="F166">
            <v>52</v>
          </cell>
          <cell r="G166">
            <v>0</v>
          </cell>
          <cell r="H166">
            <v>0</v>
          </cell>
        </row>
        <row r="167">
          <cell r="A167">
            <v>386</v>
          </cell>
          <cell r="B167" t="str">
            <v>TARDE</v>
          </cell>
          <cell r="C167">
            <v>358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358</v>
          </cell>
        </row>
        <row r="168">
          <cell r="A168">
            <v>387</v>
          </cell>
          <cell r="B168" t="str">
            <v>TARDE</v>
          </cell>
          <cell r="C168">
            <v>111</v>
          </cell>
          <cell r="D168">
            <v>0</v>
          </cell>
          <cell r="E168">
            <v>101</v>
          </cell>
          <cell r="F168">
            <v>0</v>
          </cell>
          <cell r="G168">
            <v>0</v>
          </cell>
          <cell r="H168">
            <v>10</v>
          </cell>
        </row>
        <row r="169">
          <cell r="A169">
            <v>389</v>
          </cell>
          <cell r="B169" t="str">
            <v>TARDE</v>
          </cell>
          <cell r="C169">
            <v>95</v>
          </cell>
          <cell r="D169">
            <v>22</v>
          </cell>
          <cell r="E169">
            <v>73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399</v>
          </cell>
          <cell r="B170" t="str">
            <v>TARDE</v>
          </cell>
          <cell r="C170">
            <v>261</v>
          </cell>
          <cell r="D170">
            <v>24</v>
          </cell>
          <cell r="E170">
            <v>237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402</v>
          </cell>
          <cell r="B171" t="str">
            <v>TARDE</v>
          </cell>
          <cell r="C171">
            <v>115</v>
          </cell>
          <cell r="D171">
            <v>0</v>
          </cell>
          <cell r="E171">
            <v>0</v>
          </cell>
          <cell r="F171">
            <v>41</v>
          </cell>
          <cell r="G171">
            <v>74</v>
          </cell>
          <cell r="H171">
            <v>0</v>
          </cell>
        </row>
        <row r="172">
          <cell r="A172">
            <v>406</v>
          </cell>
          <cell r="B172" t="str">
            <v>TARDE</v>
          </cell>
          <cell r="C172">
            <v>1</v>
          </cell>
          <cell r="D172">
            <v>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417</v>
          </cell>
          <cell r="B173" t="str">
            <v>TARDE</v>
          </cell>
          <cell r="C173">
            <v>264</v>
          </cell>
          <cell r="D173">
            <v>0</v>
          </cell>
          <cell r="E173">
            <v>98</v>
          </cell>
          <cell r="F173">
            <v>166</v>
          </cell>
          <cell r="G173">
            <v>0</v>
          </cell>
          <cell r="H173">
            <v>0</v>
          </cell>
        </row>
        <row r="174">
          <cell r="A174">
            <v>426</v>
          </cell>
          <cell r="B174" t="str">
            <v>TARDE</v>
          </cell>
          <cell r="C174">
            <v>171</v>
          </cell>
          <cell r="D174">
            <v>20</v>
          </cell>
          <cell r="E174">
            <v>151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435</v>
          </cell>
          <cell r="B175" t="str">
            <v>TARDE</v>
          </cell>
          <cell r="C175">
            <v>179</v>
          </cell>
          <cell r="D175">
            <v>0</v>
          </cell>
          <cell r="E175">
            <v>179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437</v>
          </cell>
          <cell r="B176" t="str">
            <v>TARDE</v>
          </cell>
          <cell r="C176">
            <v>608</v>
          </cell>
          <cell r="D176">
            <v>22</v>
          </cell>
          <cell r="E176">
            <v>206</v>
          </cell>
          <cell r="F176">
            <v>231</v>
          </cell>
          <cell r="G176">
            <v>149</v>
          </cell>
          <cell r="H176">
            <v>0</v>
          </cell>
        </row>
        <row r="177">
          <cell r="A177">
            <v>472</v>
          </cell>
          <cell r="B177" t="str">
            <v>TARDE</v>
          </cell>
          <cell r="C177">
            <v>220</v>
          </cell>
          <cell r="D177">
            <v>51</v>
          </cell>
          <cell r="E177">
            <v>169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475</v>
          </cell>
          <cell r="B178" t="str">
            <v>TARDE</v>
          </cell>
          <cell r="C178">
            <v>19</v>
          </cell>
          <cell r="D178">
            <v>4</v>
          </cell>
          <cell r="E178">
            <v>15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476</v>
          </cell>
          <cell r="B179" t="str">
            <v>TARDE</v>
          </cell>
          <cell r="C179">
            <v>61</v>
          </cell>
          <cell r="D179">
            <v>1</v>
          </cell>
          <cell r="E179">
            <v>53</v>
          </cell>
          <cell r="F179">
            <v>7</v>
          </cell>
          <cell r="G179">
            <v>0</v>
          </cell>
          <cell r="H179">
            <v>0</v>
          </cell>
        </row>
        <row r="180">
          <cell r="A180">
            <v>481</v>
          </cell>
          <cell r="B180" t="str">
            <v>TARDE</v>
          </cell>
          <cell r="C180">
            <v>129</v>
          </cell>
          <cell r="D180">
            <v>21</v>
          </cell>
          <cell r="E180">
            <v>108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488</v>
          </cell>
          <cell r="B181" t="str">
            <v>TARDE</v>
          </cell>
          <cell r="C181">
            <v>188</v>
          </cell>
          <cell r="D181">
            <v>43</v>
          </cell>
          <cell r="E181">
            <v>91</v>
          </cell>
          <cell r="F181">
            <v>39</v>
          </cell>
          <cell r="G181">
            <v>15</v>
          </cell>
          <cell r="H181">
            <v>0</v>
          </cell>
        </row>
        <row r="182">
          <cell r="A182">
            <v>492</v>
          </cell>
          <cell r="B182" t="str">
            <v>TARDE</v>
          </cell>
          <cell r="C182">
            <v>409</v>
          </cell>
          <cell r="D182">
            <v>21</v>
          </cell>
          <cell r="E182">
            <v>72</v>
          </cell>
          <cell r="F182">
            <v>193</v>
          </cell>
          <cell r="G182">
            <v>123</v>
          </cell>
          <cell r="H182">
            <v>0</v>
          </cell>
        </row>
        <row r="183">
          <cell r="A183">
            <v>494</v>
          </cell>
          <cell r="B183" t="str">
            <v>TARDE</v>
          </cell>
          <cell r="C183">
            <v>157</v>
          </cell>
          <cell r="D183">
            <v>16</v>
          </cell>
          <cell r="E183">
            <v>141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503</v>
          </cell>
          <cell r="B184" t="str">
            <v>TARDE</v>
          </cell>
          <cell r="C184">
            <v>1010</v>
          </cell>
          <cell r="D184">
            <v>17</v>
          </cell>
          <cell r="E184">
            <v>168</v>
          </cell>
          <cell r="F184">
            <v>625</v>
          </cell>
          <cell r="G184">
            <v>200</v>
          </cell>
          <cell r="H184">
            <v>0</v>
          </cell>
        </row>
        <row r="185">
          <cell r="A185">
            <v>524</v>
          </cell>
          <cell r="B185" t="str">
            <v>TARDE</v>
          </cell>
          <cell r="C185">
            <v>811</v>
          </cell>
          <cell r="D185">
            <v>98</v>
          </cell>
          <cell r="E185">
            <v>430</v>
          </cell>
          <cell r="F185">
            <v>283</v>
          </cell>
          <cell r="G185">
            <v>0</v>
          </cell>
          <cell r="H185">
            <v>0</v>
          </cell>
        </row>
        <row r="186">
          <cell r="A186">
            <v>530</v>
          </cell>
          <cell r="B186" t="str">
            <v>TARDE</v>
          </cell>
          <cell r="C186">
            <v>74</v>
          </cell>
          <cell r="D186">
            <v>25</v>
          </cell>
          <cell r="E186">
            <v>48</v>
          </cell>
          <cell r="F186">
            <v>1</v>
          </cell>
          <cell r="G186">
            <v>0</v>
          </cell>
          <cell r="H186">
            <v>0</v>
          </cell>
        </row>
        <row r="187">
          <cell r="A187">
            <v>534</v>
          </cell>
          <cell r="B187" t="str">
            <v>TARDE</v>
          </cell>
          <cell r="C187">
            <v>5</v>
          </cell>
          <cell r="D187">
            <v>0</v>
          </cell>
          <cell r="E187">
            <v>0</v>
          </cell>
          <cell r="F187">
            <v>5</v>
          </cell>
          <cell r="G187">
            <v>0</v>
          </cell>
          <cell r="H187">
            <v>0</v>
          </cell>
        </row>
        <row r="188">
          <cell r="A188">
            <v>537</v>
          </cell>
          <cell r="B188" t="str">
            <v>TARDE</v>
          </cell>
          <cell r="C188">
            <v>25</v>
          </cell>
          <cell r="D188">
            <v>0</v>
          </cell>
          <cell r="E188">
            <v>25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544</v>
          </cell>
          <cell r="B189" t="str">
            <v>TARDE</v>
          </cell>
          <cell r="C189">
            <v>118</v>
          </cell>
          <cell r="D189">
            <v>0</v>
          </cell>
          <cell r="E189">
            <v>118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556</v>
          </cell>
          <cell r="B190" t="str">
            <v>TARDE</v>
          </cell>
          <cell r="C190">
            <v>498</v>
          </cell>
          <cell r="D190">
            <v>0</v>
          </cell>
          <cell r="E190">
            <v>498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564</v>
          </cell>
          <cell r="B191" t="str">
            <v>TARDE</v>
          </cell>
          <cell r="C191">
            <v>45</v>
          </cell>
          <cell r="D191">
            <v>19</v>
          </cell>
          <cell r="E191">
            <v>26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566</v>
          </cell>
          <cell r="B192" t="str">
            <v>TARDE</v>
          </cell>
          <cell r="C192">
            <v>529</v>
          </cell>
          <cell r="D192">
            <v>0</v>
          </cell>
          <cell r="E192">
            <v>529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569</v>
          </cell>
          <cell r="B193" t="str">
            <v>TARDE</v>
          </cell>
          <cell r="C193">
            <v>123</v>
          </cell>
          <cell r="D193">
            <v>0</v>
          </cell>
          <cell r="E193">
            <v>14</v>
          </cell>
          <cell r="F193">
            <v>109</v>
          </cell>
          <cell r="G193">
            <v>0</v>
          </cell>
          <cell r="H193">
            <v>0</v>
          </cell>
        </row>
        <row r="194">
          <cell r="A194">
            <v>573</v>
          </cell>
          <cell r="B194" t="str">
            <v>TARDE</v>
          </cell>
          <cell r="C194">
            <v>13</v>
          </cell>
          <cell r="D194">
            <v>13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574</v>
          </cell>
          <cell r="B195" t="str">
            <v>TARDE</v>
          </cell>
          <cell r="C195">
            <v>249</v>
          </cell>
          <cell r="D195">
            <v>0</v>
          </cell>
          <cell r="E195">
            <v>249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578</v>
          </cell>
          <cell r="B196" t="str">
            <v>TARDE</v>
          </cell>
          <cell r="C196">
            <v>53</v>
          </cell>
          <cell r="D196">
            <v>23</v>
          </cell>
          <cell r="E196">
            <v>30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581</v>
          </cell>
          <cell r="B197" t="str">
            <v>TARDE</v>
          </cell>
          <cell r="C197">
            <v>66</v>
          </cell>
          <cell r="D197">
            <v>0</v>
          </cell>
          <cell r="E197">
            <v>0</v>
          </cell>
          <cell r="F197">
            <v>66</v>
          </cell>
          <cell r="G197">
            <v>0</v>
          </cell>
          <cell r="H197">
            <v>0</v>
          </cell>
        </row>
        <row r="198">
          <cell r="A198">
            <v>588</v>
          </cell>
          <cell r="B198" t="str">
            <v>TARDE</v>
          </cell>
          <cell r="C198">
            <v>110</v>
          </cell>
          <cell r="D198">
            <v>0</v>
          </cell>
          <cell r="E198">
            <v>0</v>
          </cell>
          <cell r="F198">
            <v>110</v>
          </cell>
          <cell r="G198">
            <v>0</v>
          </cell>
          <cell r="H198">
            <v>0</v>
          </cell>
        </row>
        <row r="199">
          <cell r="A199">
            <v>602</v>
          </cell>
          <cell r="B199" t="str">
            <v>TARDE</v>
          </cell>
          <cell r="C199">
            <v>441</v>
          </cell>
          <cell r="D199">
            <v>50</v>
          </cell>
          <cell r="E199">
            <v>315</v>
          </cell>
          <cell r="F199">
            <v>76</v>
          </cell>
          <cell r="G199">
            <v>0</v>
          </cell>
          <cell r="H199">
            <v>0</v>
          </cell>
        </row>
        <row r="200">
          <cell r="A200">
            <v>606</v>
          </cell>
          <cell r="B200" t="str">
            <v>TARDE</v>
          </cell>
          <cell r="C200">
            <v>209</v>
          </cell>
          <cell r="D200">
            <v>0</v>
          </cell>
          <cell r="E200">
            <v>0</v>
          </cell>
          <cell r="F200">
            <v>209</v>
          </cell>
          <cell r="G200">
            <v>0</v>
          </cell>
          <cell r="H200">
            <v>0</v>
          </cell>
        </row>
        <row r="201">
          <cell r="A201">
            <v>615</v>
          </cell>
          <cell r="B201" t="str">
            <v>TARDE</v>
          </cell>
          <cell r="C201">
            <v>860</v>
          </cell>
          <cell r="D201">
            <v>17</v>
          </cell>
          <cell r="E201">
            <v>320</v>
          </cell>
          <cell r="F201">
            <v>523</v>
          </cell>
          <cell r="G201">
            <v>0</v>
          </cell>
          <cell r="H201">
            <v>0</v>
          </cell>
        </row>
        <row r="202">
          <cell r="A202">
            <v>620</v>
          </cell>
          <cell r="B202" t="str">
            <v>TARDE</v>
          </cell>
          <cell r="C202">
            <v>138</v>
          </cell>
          <cell r="D202">
            <v>0</v>
          </cell>
          <cell r="E202">
            <v>59</v>
          </cell>
          <cell r="F202">
            <v>56</v>
          </cell>
          <cell r="G202">
            <v>23</v>
          </cell>
          <cell r="H202">
            <v>0</v>
          </cell>
        </row>
        <row r="203">
          <cell r="A203">
            <v>630</v>
          </cell>
          <cell r="B203" t="str">
            <v>TARDE</v>
          </cell>
          <cell r="C203">
            <v>203</v>
          </cell>
          <cell r="D203">
            <v>0</v>
          </cell>
          <cell r="E203">
            <v>203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636</v>
          </cell>
          <cell r="B204" t="str">
            <v>TARDE</v>
          </cell>
          <cell r="C204">
            <v>440</v>
          </cell>
          <cell r="D204">
            <v>32</v>
          </cell>
          <cell r="E204">
            <v>408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641</v>
          </cell>
          <cell r="B205" t="str">
            <v>TARDE</v>
          </cell>
          <cell r="C205">
            <v>27</v>
          </cell>
          <cell r="D205">
            <v>0</v>
          </cell>
          <cell r="E205">
            <v>27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652</v>
          </cell>
          <cell r="B206" t="str">
            <v>TARDE</v>
          </cell>
          <cell r="C206">
            <v>179</v>
          </cell>
          <cell r="D206">
            <v>0</v>
          </cell>
          <cell r="E206">
            <v>55</v>
          </cell>
          <cell r="F206">
            <v>93</v>
          </cell>
          <cell r="G206">
            <v>31</v>
          </cell>
          <cell r="H206">
            <v>0</v>
          </cell>
        </row>
        <row r="207">
          <cell r="A207">
            <v>655</v>
          </cell>
          <cell r="B207" t="str">
            <v>TARDE</v>
          </cell>
          <cell r="C207">
            <v>14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14</v>
          </cell>
        </row>
        <row r="208">
          <cell r="A208">
            <v>663</v>
          </cell>
          <cell r="B208" t="str">
            <v>TARDE</v>
          </cell>
          <cell r="C208">
            <v>943</v>
          </cell>
          <cell r="D208">
            <v>130</v>
          </cell>
          <cell r="E208">
            <v>813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717</v>
          </cell>
          <cell r="B209" t="str">
            <v>TARDE</v>
          </cell>
          <cell r="C209">
            <v>728</v>
          </cell>
          <cell r="D209">
            <v>72</v>
          </cell>
          <cell r="E209">
            <v>320</v>
          </cell>
          <cell r="F209">
            <v>255</v>
          </cell>
          <cell r="G209">
            <v>81</v>
          </cell>
          <cell r="H209">
            <v>0</v>
          </cell>
        </row>
        <row r="210">
          <cell r="A210">
            <v>721</v>
          </cell>
          <cell r="B210" t="str">
            <v>TARDE</v>
          </cell>
          <cell r="C210">
            <v>122</v>
          </cell>
          <cell r="D210">
            <v>0</v>
          </cell>
          <cell r="E210">
            <v>0</v>
          </cell>
          <cell r="F210">
            <v>89</v>
          </cell>
          <cell r="G210">
            <v>33</v>
          </cell>
          <cell r="H210">
            <v>0</v>
          </cell>
        </row>
        <row r="211">
          <cell r="A211">
            <v>722</v>
          </cell>
          <cell r="B211" t="str">
            <v>TARDE</v>
          </cell>
          <cell r="C211">
            <v>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1</v>
          </cell>
        </row>
        <row r="212">
          <cell r="A212">
            <v>731</v>
          </cell>
          <cell r="B212" t="str">
            <v>TARDE</v>
          </cell>
          <cell r="C212">
            <v>189</v>
          </cell>
          <cell r="D212">
            <v>12</v>
          </cell>
          <cell r="E212">
            <v>177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736</v>
          </cell>
          <cell r="B213" t="str">
            <v>TARDE</v>
          </cell>
          <cell r="C213">
            <v>388</v>
          </cell>
          <cell r="D213">
            <v>0</v>
          </cell>
          <cell r="E213">
            <v>388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737</v>
          </cell>
          <cell r="B214" t="str">
            <v>TARDE</v>
          </cell>
          <cell r="C214">
            <v>437</v>
          </cell>
          <cell r="D214">
            <v>52</v>
          </cell>
          <cell r="E214">
            <v>385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743</v>
          </cell>
          <cell r="B215" t="str">
            <v>TARDE</v>
          </cell>
          <cell r="C215">
            <v>87</v>
          </cell>
          <cell r="D215">
            <v>35</v>
          </cell>
          <cell r="E215">
            <v>52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788</v>
          </cell>
          <cell r="B216" t="str">
            <v>TARDE</v>
          </cell>
          <cell r="C216">
            <v>491</v>
          </cell>
          <cell r="D216">
            <v>0</v>
          </cell>
          <cell r="E216">
            <v>58</v>
          </cell>
          <cell r="F216">
            <v>321</v>
          </cell>
          <cell r="G216">
            <v>112</v>
          </cell>
          <cell r="H216">
            <v>0</v>
          </cell>
        </row>
        <row r="217">
          <cell r="A217">
            <v>794</v>
          </cell>
          <cell r="B217" t="str">
            <v>TARDE</v>
          </cell>
          <cell r="C217">
            <v>47</v>
          </cell>
          <cell r="D217">
            <v>0</v>
          </cell>
          <cell r="E217">
            <v>47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798</v>
          </cell>
          <cell r="B218" t="str">
            <v>TARDE</v>
          </cell>
          <cell r="C218">
            <v>159</v>
          </cell>
          <cell r="D218">
            <v>19</v>
          </cell>
          <cell r="E218">
            <v>140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808</v>
          </cell>
          <cell r="B219" t="str">
            <v>TARDE</v>
          </cell>
          <cell r="C219">
            <v>37</v>
          </cell>
          <cell r="D219">
            <v>32</v>
          </cell>
          <cell r="E219">
            <v>5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812</v>
          </cell>
          <cell r="B220" t="str">
            <v>TARDE</v>
          </cell>
          <cell r="C220">
            <v>80</v>
          </cell>
          <cell r="D220">
            <v>30</v>
          </cell>
          <cell r="E220">
            <v>50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828</v>
          </cell>
          <cell r="B221" t="str">
            <v>TARDE</v>
          </cell>
          <cell r="C221">
            <v>433</v>
          </cell>
          <cell r="D221">
            <v>62</v>
          </cell>
          <cell r="E221">
            <v>371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834</v>
          </cell>
          <cell r="B222" t="str">
            <v>TARDE</v>
          </cell>
          <cell r="C222">
            <v>8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8</v>
          </cell>
        </row>
        <row r="223">
          <cell r="A223">
            <v>839</v>
          </cell>
          <cell r="B223" t="str">
            <v>TARDE</v>
          </cell>
          <cell r="C223">
            <v>636</v>
          </cell>
          <cell r="D223">
            <v>0</v>
          </cell>
          <cell r="E223">
            <v>636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849</v>
          </cell>
          <cell r="B224" t="str">
            <v>TARDE</v>
          </cell>
          <cell r="C224">
            <v>39</v>
          </cell>
          <cell r="D224">
            <v>14</v>
          </cell>
          <cell r="E224">
            <v>25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877</v>
          </cell>
          <cell r="B225" t="str">
            <v>TARDE</v>
          </cell>
          <cell r="C225">
            <v>14</v>
          </cell>
          <cell r="D225">
            <v>12</v>
          </cell>
          <cell r="E225">
            <v>2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886</v>
          </cell>
          <cell r="B226" t="str">
            <v>TARDE</v>
          </cell>
          <cell r="C226">
            <v>191</v>
          </cell>
          <cell r="D226">
            <v>0</v>
          </cell>
          <cell r="E226">
            <v>0</v>
          </cell>
          <cell r="F226">
            <v>0</v>
          </cell>
          <cell r="G226">
            <v>191</v>
          </cell>
          <cell r="H226">
            <v>0</v>
          </cell>
        </row>
        <row r="227">
          <cell r="A227">
            <v>892</v>
          </cell>
          <cell r="B227" t="str">
            <v>TARDE</v>
          </cell>
          <cell r="C227">
            <v>368</v>
          </cell>
          <cell r="D227">
            <v>49</v>
          </cell>
          <cell r="E227">
            <v>319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893</v>
          </cell>
          <cell r="B228" t="str">
            <v>TARDE</v>
          </cell>
          <cell r="C228">
            <v>187</v>
          </cell>
          <cell r="D228">
            <v>25</v>
          </cell>
          <cell r="E228">
            <v>162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894</v>
          </cell>
          <cell r="B229" t="str">
            <v>TARDE</v>
          </cell>
          <cell r="C229">
            <v>218</v>
          </cell>
          <cell r="D229">
            <v>27</v>
          </cell>
          <cell r="E229">
            <v>191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895</v>
          </cell>
          <cell r="B230" t="str">
            <v>TARDE</v>
          </cell>
          <cell r="C230">
            <v>535</v>
          </cell>
          <cell r="D230">
            <v>26</v>
          </cell>
          <cell r="E230">
            <v>509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896</v>
          </cell>
          <cell r="B231" t="str">
            <v>TARDE</v>
          </cell>
          <cell r="C231">
            <v>217</v>
          </cell>
          <cell r="D231">
            <v>0</v>
          </cell>
          <cell r="E231">
            <v>0</v>
          </cell>
          <cell r="F231">
            <v>166</v>
          </cell>
          <cell r="G231">
            <v>51</v>
          </cell>
          <cell r="H231">
            <v>0</v>
          </cell>
        </row>
        <row r="232">
          <cell r="A232">
            <v>897</v>
          </cell>
          <cell r="B232" t="str">
            <v>TARDE</v>
          </cell>
          <cell r="C232">
            <v>198</v>
          </cell>
          <cell r="D232">
            <v>24</v>
          </cell>
          <cell r="E232">
            <v>174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898</v>
          </cell>
          <cell r="B233" t="str">
            <v>TARDE</v>
          </cell>
          <cell r="C233">
            <v>130</v>
          </cell>
          <cell r="D233">
            <v>0</v>
          </cell>
          <cell r="E233">
            <v>67</v>
          </cell>
          <cell r="F233">
            <v>63</v>
          </cell>
          <cell r="G233">
            <v>0</v>
          </cell>
          <cell r="H233">
            <v>0</v>
          </cell>
        </row>
        <row r="234">
          <cell r="A234">
            <v>899</v>
          </cell>
          <cell r="B234" t="str">
            <v>TARDE</v>
          </cell>
          <cell r="C234">
            <v>337</v>
          </cell>
          <cell r="D234">
            <v>24</v>
          </cell>
          <cell r="E234">
            <v>313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900</v>
          </cell>
          <cell r="B235" t="str">
            <v>TARDE</v>
          </cell>
          <cell r="C235">
            <v>82</v>
          </cell>
          <cell r="D235">
            <v>0</v>
          </cell>
          <cell r="E235">
            <v>82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901</v>
          </cell>
          <cell r="B236" t="str">
            <v>TARDE</v>
          </cell>
          <cell r="C236">
            <v>158</v>
          </cell>
          <cell r="D236">
            <v>0</v>
          </cell>
          <cell r="E236">
            <v>132</v>
          </cell>
          <cell r="F236">
            <v>26</v>
          </cell>
          <cell r="G236">
            <v>0</v>
          </cell>
          <cell r="H236">
            <v>0</v>
          </cell>
        </row>
        <row r="237">
          <cell r="A237">
            <v>907</v>
          </cell>
          <cell r="B237" t="str">
            <v>TARDE</v>
          </cell>
          <cell r="C237">
            <v>265</v>
          </cell>
          <cell r="D237">
            <v>25</v>
          </cell>
          <cell r="E237">
            <v>240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910</v>
          </cell>
          <cell r="B238" t="str">
            <v>TARDE</v>
          </cell>
          <cell r="C238">
            <v>116</v>
          </cell>
          <cell r="D238">
            <v>0</v>
          </cell>
          <cell r="E238">
            <v>116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920</v>
          </cell>
          <cell r="B239" t="str">
            <v>TARDE</v>
          </cell>
          <cell r="C239">
            <v>30</v>
          </cell>
          <cell r="D239">
            <v>4</v>
          </cell>
          <cell r="E239">
            <v>21</v>
          </cell>
          <cell r="F239">
            <v>5</v>
          </cell>
          <cell r="G239">
            <v>0</v>
          </cell>
          <cell r="H239">
            <v>0</v>
          </cell>
        </row>
        <row r="240">
          <cell r="A240">
            <v>924</v>
          </cell>
          <cell r="B240" t="str">
            <v>TARDE</v>
          </cell>
          <cell r="C240">
            <v>175</v>
          </cell>
          <cell r="D240">
            <v>20</v>
          </cell>
          <cell r="E240">
            <v>155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925</v>
          </cell>
          <cell r="B241" t="str">
            <v>TARDE</v>
          </cell>
          <cell r="C241">
            <v>71</v>
          </cell>
          <cell r="D241">
            <v>0</v>
          </cell>
          <cell r="E241">
            <v>71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934</v>
          </cell>
          <cell r="B242" t="str">
            <v>TARDE</v>
          </cell>
          <cell r="C242">
            <v>35</v>
          </cell>
          <cell r="D242">
            <v>0</v>
          </cell>
          <cell r="E242">
            <v>35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936</v>
          </cell>
          <cell r="B243" t="str">
            <v>TARDE</v>
          </cell>
          <cell r="C243">
            <v>77</v>
          </cell>
          <cell r="D243">
            <v>0</v>
          </cell>
          <cell r="E243">
            <v>45</v>
          </cell>
          <cell r="F243">
            <v>32</v>
          </cell>
          <cell r="G243">
            <v>0</v>
          </cell>
          <cell r="H243">
            <v>0</v>
          </cell>
        </row>
        <row r="244">
          <cell r="A244">
            <v>939</v>
          </cell>
          <cell r="B244" t="str">
            <v>TARDE</v>
          </cell>
          <cell r="C244">
            <v>55</v>
          </cell>
          <cell r="D244">
            <v>2</v>
          </cell>
          <cell r="E244">
            <v>53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941</v>
          </cell>
          <cell r="B245" t="str">
            <v>TARDE</v>
          </cell>
          <cell r="C245">
            <v>70</v>
          </cell>
          <cell r="D245">
            <v>26</v>
          </cell>
          <cell r="E245">
            <v>44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947</v>
          </cell>
          <cell r="B246" t="str">
            <v>TARDE</v>
          </cell>
          <cell r="C246">
            <v>88</v>
          </cell>
          <cell r="D246">
            <v>24</v>
          </cell>
          <cell r="E246">
            <v>64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961</v>
          </cell>
          <cell r="B247" t="str">
            <v>TARDE</v>
          </cell>
          <cell r="C247">
            <v>169</v>
          </cell>
          <cell r="D247">
            <v>55</v>
          </cell>
          <cell r="E247">
            <v>114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965</v>
          </cell>
          <cell r="B248" t="str">
            <v>TARDE</v>
          </cell>
          <cell r="C248">
            <v>53</v>
          </cell>
          <cell r="D248">
            <v>17</v>
          </cell>
          <cell r="E248">
            <v>36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966</v>
          </cell>
          <cell r="B249" t="str">
            <v>TARDE</v>
          </cell>
          <cell r="C249">
            <v>1</v>
          </cell>
          <cell r="D249">
            <v>0</v>
          </cell>
          <cell r="E249">
            <v>1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970</v>
          </cell>
          <cell r="B250" t="str">
            <v>TARDE</v>
          </cell>
          <cell r="C250">
            <v>95</v>
          </cell>
          <cell r="D250">
            <v>25</v>
          </cell>
          <cell r="E250">
            <v>70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971</v>
          </cell>
          <cell r="B251" t="str">
            <v>TARDE</v>
          </cell>
          <cell r="C251">
            <v>30</v>
          </cell>
          <cell r="D251">
            <v>8</v>
          </cell>
          <cell r="E251">
            <v>22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972</v>
          </cell>
          <cell r="B252" t="str">
            <v>TARDE</v>
          </cell>
          <cell r="C252">
            <v>100</v>
          </cell>
          <cell r="D252">
            <v>20</v>
          </cell>
          <cell r="E252">
            <v>80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977</v>
          </cell>
          <cell r="B253" t="str">
            <v>TARDE</v>
          </cell>
          <cell r="C253">
            <v>9</v>
          </cell>
          <cell r="D253">
            <v>0</v>
          </cell>
          <cell r="E253">
            <v>9</v>
          </cell>
          <cell r="F253">
            <v>0</v>
          </cell>
          <cell r="G253">
            <v>0</v>
          </cell>
          <cell r="H253">
            <v>0</v>
          </cell>
        </row>
      </sheetData>
      <sheetData sheetId="10">
        <row r="2">
          <cell r="A2">
            <v>655</v>
          </cell>
          <cell r="B2" t="str">
            <v>FIN DE SEMANA</v>
          </cell>
          <cell r="C2">
            <v>18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18</v>
          </cell>
        </row>
        <row r="3">
          <cell r="A3">
            <v>722</v>
          </cell>
          <cell r="B3" t="str">
            <v>FIN DE SEMANA</v>
          </cell>
          <cell r="C3">
            <v>35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35</v>
          </cell>
        </row>
        <row r="4">
          <cell r="A4">
            <v>874</v>
          </cell>
          <cell r="B4" t="str">
            <v>FIN DE SEMANA</v>
          </cell>
          <cell r="C4">
            <v>266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266</v>
          </cell>
        </row>
        <row r="5">
          <cell r="A5">
            <v>955</v>
          </cell>
          <cell r="B5" t="str">
            <v>FIN DE SEMANA</v>
          </cell>
          <cell r="C5">
            <v>158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158</v>
          </cell>
        </row>
      </sheetData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EN_VERT"/>
      <sheetName val="GEN_HOR"/>
      <sheetName val="21,CONS GENERO"/>
      <sheetName val="Hoja5"/>
      <sheetName val="NOCTURNA"/>
      <sheetName val="COMPLETA"/>
      <sheetName val="UNICA"/>
      <sheetName val="MAÑANA"/>
      <sheetName val="TARDE"/>
      <sheetName val="FIN DE SE"/>
      <sheetName val="20, MAT_31,10,2022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4</v>
          </cell>
          <cell r="B2" t="str">
            <v>NOCTURNA</v>
          </cell>
          <cell r="C2">
            <v>163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163</v>
          </cell>
        </row>
        <row r="3">
          <cell r="A3">
            <v>9</v>
          </cell>
          <cell r="B3" t="str">
            <v>NOCTURNA</v>
          </cell>
          <cell r="C3">
            <v>110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110</v>
          </cell>
        </row>
        <row r="4">
          <cell r="A4">
            <v>11</v>
          </cell>
          <cell r="B4" t="str">
            <v>NOCTURNA</v>
          </cell>
          <cell r="C4">
            <v>134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134</v>
          </cell>
        </row>
        <row r="5">
          <cell r="A5">
            <v>18</v>
          </cell>
          <cell r="B5" t="str">
            <v>NOCTURNA</v>
          </cell>
          <cell r="C5">
            <v>105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105</v>
          </cell>
        </row>
        <row r="6">
          <cell r="A6">
            <v>22</v>
          </cell>
          <cell r="B6" t="str">
            <v>NOCTURNA</v>
          </cell>
          <cell r="C6">
            <v>403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403</v>
          </cell>
        </row>
        <row r="7">
          <cell r="A7">
            <v>32</v>
          </cell>
          <cell r="B7" t="str">
            <v>NOCTURNA</v>
          </cell>
          <cell r="C7">
            <v>337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337</v>
          </cell>
        </row>
        <row r="8">
          <cell r="A8">
            <v>38</v>
          </cell>
          <cell r="B8" t="str">
            <v>NOCTURNA</v>
          </cell>
          <cell r="C8">
            <v>262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262</v>
          </cell>
        </row>
        <row r="9">
          <cell r="A9">
            <v>45</v>
          </cell>
          <cell r="B9" t="str">
            <v>NOCTURNA</v>
          </cell>
          <cell r="C9">
            <v>306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306</v>
          </cell>
        </row>
        <row r="10">
          <cell r="A10">
            <v>50</v>
          </cell>
          <cell r="B10" t="str">
            <v>NOCTURNA</v>
          </cell>
          <cell r="C10">
            <v>126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126</v>
          </cell>
        </row>
        <row r="11">
          <cell r="A11">
            <v>60</v>
          </cell>
          <cell r="B11" t="str">
            <v>NOCTURNA</v>
          </cell>
          <cell r="C11">
            <v>167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167</v>
          </cell>
        </row>
        <row r="12">
          <cell r="A12">
            <v>64</v>
          </cell>
          <cell r="B12" t="str">
            <v>NOCTURNA</v>
          </cell>
          <cell r="C12">
            <v>155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155</v>
          </cell>
        </row>
        <row r="13">
          <cell r="A13">
            <v>68</v>
          </cell>
          <cell r="B13" t="str">
            <v>NOCTURNA</v>
          </cell>
          <cell r="C13">
            <v>146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146</v>
          </cell>
        </row>
        <row r="14">
          <cell r="A14">
            <v>70</v>
          </cell>
          <cell r="B14" t="str">
            <v>NOCTURNA</v>
          </cell>
          <cell r="C14">
            <v>130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130</v>
          </cell>
        </row>
        <row r="15">
          <cell r="A15">
            <v>79</v>
          </cell>
          <cell r="B15" t="str">
            <v>NOCTURNA</v>
          </cell>
          <cell r="C15">
            <v>180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180</v>
          </cell>
        </row>
        <row r="16">
          <cell r="A16">
            <v>83</v>
          </cell>
          <cell r="B16" t="str">
            <v>NOCTURNA</v>
          </cell>
          <cell r="C16">
            <v>151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151</v>
          </cell>
        </row>
        <row r="17">
          <cell r="A17">
            <v>90</v>
          </cell>
          <cell r="B17" t="str">
            <v>NOCTURNA</v>
          </cell>
          <cell r="C17">
            <v>251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251</v>
          </cell>
        </row>
        <row r="18">
          <cell r="A18">
            <v>97</v>
          </cell>
          <cell r="B18" t="str">
            <v>NOCTURNA</v>
          </cell>
          <cell r="C18">
            <v>128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128</v>
          </cell>
        </row>
        <row r="19">
          <cell r="A19">
            <v>104</v>
          </cell>
          <cell r="B19" t="str">
            <v>NOCTURNA</v>
          </cell>
          <cell r="C19">
            <v>247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247</v>
          </cell>
        </row>
        <row r="20">
          <cell r="A20">
            <v>105</v>
          </cell>
          <cell r="B20" t="str">
            <v>NOCTURNA</v>
          </cell>
          <cell r="C20">
            <v>246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246</v>
          </cell>
        </row>
        <row r="21">
          <cell r="A21">
            <v>112</v>
          </cell>
          <cell r="B21" t="str">
            <v>NOCTURNA</v>
          </cell>
          <cell r="C21">
            <v>154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154</v>
          </cell>
        </row>
        <row r="22">
          <cell r="A22">
            <v>120</v>
          </cell>
          <cell r="B22" t="str">
            <v>NOCTURNA</v>
          </cell>
          <cell r="C22">
            <v>138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138</v>
          </cell>
        </row>
        <row r="23">
          <cell r="A23">
            <v>122</v>
          </cell>
          <cell r="B23" t="str">
            <v>NOCTURNA</v>
          </cell>
          <cell r="C23">
            <v>197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197</v>
          </cell>
        </row>
        <row r="24">
          <cell r="A24">
            <v>139</v>
          </cell>
          <cell r="B24" t="str">
            <v>NOCTURNA</v>
          </cell>
          <cell r="C24">
            <v>285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285</v>
          </cell>
        </row>
        <row r="25">
          <cell r="A25">
            <v>148</v>
          </cell>
          <cell r="B25" t="str">
            <v>NOCTURNA</v>
          </cell>
          <cell r="C25">
            <v>112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112</v>
          </cell>
        </row>
        <row r="26">
          <cell r="A26">
            <v>153</v>
          </cell>
          <cell r="B26" t="str">
            <v>NOCTURNA</v>
          </cell>
          <cell r="C26">
            <v>252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252</v>
          </cell>
        </row>
        <row r="27">
          <cell r="A27">
            <v>156</v>
          </cell>
          <cell r="B27" t="str">
            <v>NOCTURNA</v>
          </cell>
          <cell r="C27">
            <v>209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209</v>
          </cell>
        </row>
        <row r="28">
          <cell r="A28">
            <v>159</v>
          </cell>
          <cell r="B28" t="str">
            <v>NOCTURNA</v>
          </cell>
          <cell r="C28">
            <v>222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222</v>
          </cell>
        </row>
        <row r="29">
          <cell r="A29">
            <v>165</v>
          </cell>
          <cell r="B29" t="str">
            <v>NOCTURNA</v>
          </cell>
          <cell r="C29">
            <v>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46</v>
          </cell>
        </row>
        <row r="30">
          <cell r="A30">
            <v>173</v>
          </cell>
          <cell r="B30" t="str">
            <v>NOCTURNA</v>
          </cell>
          <cell r="C30">
            <v>94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94</v>
          </cell>
        </row>
        <row r="31">
          <cell r="A31">
            <v>176</v>
          </cell>
          <cell r="B31" t="str">
            <v>NOCTURNA</v>
          </cell>
          <cell r="C31">
            <v>99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99</v>
          </cell>
        </row>
        <row r="32">
          <cell r="A32">
            <v>177</v>
          </cell>
          <cell r="B32" t="str">
            <v>NOCTURNA</v>
          </cell>
          <cell r="C32">
            <v>80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80</v>
          </cell>
        </row>
        <row r="33">
          <cell r="A33">
            <v>180</v>
          </cell>
          <cell r="B33" t="str">
            <v>NOCTURNA</v>
          </cell>
          <cell r="C33">
            <v>34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34</v>
          </cell>
        </row>
        <row r="34">
          <cell r="A34">
            <v>184</v>
          </cell>
          <cell r="B34" t="str">
            <v>NOCTURNA</v>
          </cell>
          <cell r="C34">
            <v>187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187</v>
          </cell>
        </row>
        <row r="35">
          <cell r="A35">
            <v>189</v>
          </cell>
          <cell r="B35" t="str">
            <v>NOCTURNA</v>
          </cell>
          <cell r="C35">
            <v>63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63</v>
          </cell>
        </row>
        <row r="36">
          <cell r="A36">
            <v>190</v>
          </cell>
          <cell r="B36" t="str">
            <v>NOCTURNA</v>
          </cell>
          <cell r="C36">
            <v>358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358</v>
          </cell>
        </row>
        <row r="37">
          <cell r="A37">
            <v>192</v>
          </cell>
          <cell r="B37" t="str">
            <v>NOCTURNA</v>
          </cell>
          <cell r="C37">
            <v>163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163</v>
          </cell>
        </row>
        <row r="38">
          <cell r="A38">
            <v>193</v>
          </cell>
          <cell r="B38" t="str">
            <v>NOCTURNA</v>
          </cell>
          <cell r="C38">
            <v>59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59</v>
          </cell>
        </row>
        <row r="39">
          <cell r="A39">
            <v>198</v>
          </cell>
          <cell r="B39" t="str">
            <v>NOCTURNA</v>
          </cell>
          <cell r="C39">
            <v>128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128</v>
          </cell>
        </row>
        <row r="40">
          <cell r="A40">
            <v>270</v>
          </cell>
          <cell r="B40" t="str">
            <v>NOCTURNA</v>
          </cell>
          <cell r="C40">
            <v>301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301</v>
          </cell>
        </row>
        <row r="41">
          <cell r="A41">
            <v>492</v>
          </cell>
          <cell r="B41" t="str">
            <v>NOCTURNA</v>
          </cell>
          <cell r="C41">
            <v>142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142</v>
          </cell>
        </row>
        <row r="42">
          <cell r="A42">
            <v>633</v>
          </cell>
          <cell r="B42" t="str">
            <v>NOCTURNA</v>
          </cell>
          <cell r="C42">
            <v>149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149</v>
          </cell>
        </row>
        <row r="43">
          <cell r="A43">
            <v>655</v>
          </cell>
          <cell r="B43" t="str">
            <v>NOCTURNA</v>
          </cell>
          <cell r="C43">
            <v>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>
            <v>938</v>
          </cell>
          <cell r="B44" t="str">
            <v>NOCTURNA</v>
          </cell>
          <cell r="C44">
            <v>81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81</v>
          </cell>
        </row>
      </sheetData>
      <sheetData sheetId="6">
        <row r="2">
          <cell r="A2">
            <v>211</v>
          </cell>
          <cell r="B2" t="str">
            <v>COMPLETA</v>
          </cell>
          <cell r="C2">
            <v>234</v>
          </cell>
          <cell r="D2">
            <v>28</v>
          </cell>
          <cell r="E2">
            <v>84</v>
          </cell>
          <cell r="F2">
            <v>84</v>
          </cell>
          <cell r="G2">
            <v>38</v>
          </cell>
          <cell r="H2">
            <v>0</v>
          </cell>
        </row>
        <row r="3">
          <cell r="A3">
            <v>217</v>
          </cell>
          <cell r="B3" t="str">
            <v>COMPLETA</v>
          </cell>
          <cell r="C3">
            <v>244</v>
          </cell>
          <cell r="D3">
            <v>2</v>
          </cell>
          <cell r="E3">
            <v>88</v>
          </cell>
          <cell r="F3">
            <v>104</v>
          </cell>
          <cell r="G3">
            <v>50</v>
          </cell>
          <cell r="H3">
            <v>0</v>
          </cell>
        </row>
        <row r="4">
          <cell r="A4">
            <v>218</v>
          </cell>
          <cell r="B4" t="str">
            <v>COMPLETA</v>
          </cell>
          <cell r="C4">
            <v>745</v>
          </cell>
          <cell r="D4">
            <v>79</v>
          </cell>
          <cell r="E4">
            <v>360</v>
          </cell>
          <cell r="F4">
            <v>227</v>
          </cell>
          <cell r="G4">
            <v>79</v>
          </cell>
          <cell r="H4">
            <v>0</v>
          </cell>
        </row>
        <row r="5">
          <cell r="A5">
            <v>219</v>
          </cell>
          <cell r="B5" t="str">
            <v>COMPLETA</v>
          </cell>
          <cell r="C5">
            <v>778</v>
          </cell>
          <cell r="D5">
            <v>0</v>
          </cell>
          <cell r="E5">
            <v>0</v>
          </cell>
          <cell r="F5">
            <v>546</v>
          </cell>
          <cell r="G5">
            <v>232</v>
          </cell>
          <cell r="H5">
            <v>0</v>
          </cell>
        </row>
        <row r="6">
          <cell r="A6">
            <v>222</v>
          </cell>
          <cell r="B6" t="str">
            <v>COMPLETA</v>
          </cell>
          <cell r="C6">
            <v>118</v>
          </cell>
          <cell r="D6">
            <v>0</v>
          </cell>
          <cell r="E6">
            <v>35</v>
          </cell>
          <cell r="F6">
            <v>54</v>
          </cell>
          <cell r="G6">
            <v>29</v>
          </cell>
          <cell r="H6">
            <v>0</v>
          </cell>
        </row>
        <row r="7">
          <cell r="A7">
            <v>223</v>
          </cell>
          <cell r="B7" t="str">
            <v>COMPLETA</v>
          </cell>
          <cell r="C7">
            <v>480</v>
          </cell>
          <cell r="D7">
            <v>28</v>
          </cell>
          <cell r="E7">
            <v>114</v>
          </cell>
          <cell r="F7">
            <v>191</v>
          </cell>
          <cell r="G7">
            <v>147</v>
          </cell>
          <cell r="H7">
            <v>0</v>
          </cell>
        </row>
        <row r="8">
          <cell r="A8">
            <v>234</v>
          </cell>
          <cell r="B8" t="str">
            <v>COMPLETA</v>
          </cell>
          <cell r="C8">
            <v>248</v>
          </cell>
          <cell r="D8">
            <v>18</v>
          </cell>
          <cell r="E8">
            <v>85</v>
          </cell>
          <cell r="F8">
            <v>82</v>
          </cell>
          <cell r="G8">
            <v>63</v>
          </cell>
          <cell r="H8">
            <v>0</v>
          </cell>
        </row>
        <row r="9">
          <cell r="A9">
            <v>235</v>
          </cell>
          <cell r="B9" t="str">
            <v>COMPLETA</v>
          </cell>
          <cell r="C9">
            <v>475</v>
          </cell>
          <cell r="D9">
            <v>14</v>
          </cell>
          <cell r="E9">
            <v>87</v>
          </cell>
          <cell r="F9">
            <v>237</v>
          </cell>
          <cell r="G9">
            <v>137</v>
          </cell>
          <cell r="H9">
            <v>0</v>
          </cell>
        </row>
        <row r="10">
          <cell r="A10">
            <v>241</v>
          </cell>
          <cell r="B10" t="str">
            <v>COMPLETA</v>
          </cell>
          <cell r="C10">
            <v>595</v>
          </cell>
          <cell r="D10">
            <v>39</v>
          </cell>
          <cell r="E10">
            <v>218</v>
          </cell>
          <cell r="F10">
            <v>235</v>
          </cell>
          <cell r="G10">
            <v>103</v>
          </cell>
          <cell r="H10">
            <v>0</v>
          </cell>
        </row>
        <row r="11">
          <cell r="A11">
            <v>250</v>
          </cell>
          <cell r="B11" t="str">
            <v>COMPLETA</v>
          </cell>
          <cell r="C11">
            <v>714</v>
          </cell>
          <cell r="D11">
            <v>91</v>
          </cell>
          <cell r="E11">
            <v>284</v>
          </cell>
          <cell r="F11">
            <v>225</v>
          </cell>
          <cell r="G11">
            <v>114</v>
          </cell>
          <cell r="H11">
            <v>0</v>
          </cell>
        </row>
        <row r="12">
          <cell r="A12">
            <v>259</v>
          </cell>
          <cell r="B12" t="str">
            <v>COMPLETA</v>
          </cell>
          <cell r="C12">
            <v>2819</v>
          </cell>
          <cell r="D12">
            <v>354</v>
          </cell>
          <cell r="E12">
            <v>974</v>
          </cell>
          <cell r="F12">
            <v>949</v>
          </cell>
          <cell r="G12">
            <v>542</v>
          </cell>
          <cell r="H12">
            <v>0</v>
          </cell>
        </row>
        <row r="13">
          <cell r="A13">
            <v>266</v>
          </cell>
          <cell r="B13" t="str">
            <v>COMPLETA</v>
          </cell>
          <cell r="C13">
            <v>571</v>
          </cell>
          <cell r="D13">
            <v>83</v>
          </cell>
          <cell r="E13">
            <v>211</v>
          </cell>
          <cell r="F13">
            <v>184</v>
          </cell>
          <cell r="G13">
            <v>93</v>
          </cell>
          <cell r="H13">
            <v>0</v>
          </cell>
        </row>
        <row r="14">
          <cell r="A14">
            <v>271</v>
          </cell>
          <cell r="B14" t="str">
            <v>COMPLETA</v>
          </cell>
          <cell r="C14">
            <v>680</v>
          </cell>
          <cell r="D14">
            <v>187</v>
          </cell>
          <cell r="E14">
            <v>262</v>
          </cell>
          <cell r="F14">
            <v>153</v>
          </cell>
          <cell r="G14">
            <v>78</v>
          </cell>
          <cell r="H14">
            <v>0</v>
          </cell>
        </row>
        <row r="15">
          <cell r="A15">
            <v>286</v>
          </cell>
          <cell r="B15" t="str">
            <v>COMPLETA</v>
          </cell>
          <cell r="C15">
            <v>85</v>
          </cell>
          <cell r="D15">
            <v>4</v>
          </cell>
          <cell r="E15">
            <v>14</v>
          </cell>
          <cell r="F15">
            <v>42</v>
          </cell>
          <cell r="G15">
            <v>25</v>
          </cell>
          <cell r="H15">
            <v>0</v>
          </cell>
        </row>
        <row r="16">
          <cell r="A16">
            <v>293</v>
          </cell>
          <cell r="B16" t="str">
            <v>COMPLETA</v>
          </cell>
          <cell r="C16">
            <v>710</v>
          </cell>
          <cell r="D16">
            <v>189</v>
          </cell>
          <cell r="E16">
            <v>298</v>
          </cell>
          <cell r="F16">
            <v>163</v>
          </cell>
          <cell r="G16">
            <v>60</v>
          </cell>
          <cell r="H16">
            <v>0</v>
          </cell>
        </row>
        <row r="17">
          <cell r="A17">
            <v>339</v>
          </cell>
          <cell r="B17" t="str">
            <v>COMPLETA</v>
          </cell>
          <cell r="C17">
            <v>85</v>
          </cell>
          <cell r="D17">
            <v>85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359</v>
          </cell>
          <cell r="B18" t="str">
            <v>COMPLETA</v>
          </cell>
          <cell r="C18">
            <v>433</v>
          </cell>
          <cell r="D18">
            <v>46</v>
          </cell>
          <cell r="E18">
            <v>177</v>
          </cell>
          <cell r="F18">
            <v>148</v>
          </cell>
          <cell r="G18">
            <v>62</v>
          </cell>
          <cell r="H18">
            <v>0</v>
          </cell>
        </row>
        <row r="19">
          <cell r="A19">
            <v>409</v>
          </cell>
          <cell r="B19" t="str">
            <v>COMPLETA</v>
          </cell>
          <cell r="C19">
            <v>288</v>
          </cell>
          <cell r="D19">
            <v>51</v>
          </cell>
          <cell r="E19">
            <v>91</v>
          </cell>
          <cell r="F19">
            <v>96</v>
          </cell>
          <cell r="G19">
            <v>50</v>
          </cell>
          <cell r="H19">
            <v>0</v>
          </cell>
        </row>
        <row r="20">
          <cell r="A20">
            <v>412</v>
          </cell>
          <cell r="B20" t="str">
            <v>COMPLETA</v>
          </cell>
          <cell r="C20">
            <v>362</v>
          </cell>
          <cell r="D20">
            <v>23</v>
          </cell>
          <cell r="E20">
            <v>121</v>
          </cell>
          <cell r="F20">
            <v>161</v>
          </cell>
          <cell r="G20">
            <v>57</v>
          </cell>
          <cell r="H20">
            <v>0</v>
          </cell>
        </row>
        <row r="21">
          <cell r="A21">
            <v>418</v>
          </cell>
          <cell r="B21" t="str">
            <v>COMPLETA</v>
          </cell>
          <cell r="C21">
            <v>370</v>
          </cell>
          <cell r="D21">
            <v>27</v>
          </cell>
          <cell r="E21">
            <v>162</v>
          </cell>
          <cell r="F21">
            <v>137</v>
          </cell>
          <cell r="G21">
            <v>44</v>
          </cell>
          <cell r="H21">
            <v>0</v>
          </cell>
        </row>
        <row r="22">
          <cell r="A22">
            <v>420</v>
          </cell>
          <cell r="B22" t="str">
            <v>COMPLETA</v>
          </cell>
          <cell r="C22">
            <v>403</v>
          </cell>
          <cell r="D22">
            <v>51</v>
          </cell>
          <cell r="E22">
            <v>163</v>
          </cell>
          <cell r="F22">
            <v>141</v>
          </cell>
          <cell r="G22">
            <v>48</v>
          </cell>
          <cell r="H22">
            <v>0</v>
          </cell>
        </row>
        <row r="23">
          <cell r="A23">
            <v>441</v>
          </cell>
          <cell r="B23" t="str">
            <v>COMPLETA</v>
          </cell>
          <cell r="C23">
            <v>53</v>
          </cell>
          <cell r="D23">
            <v>17</v>
          </cell>
          <cell r="E23">
            <v>36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490</v>
          </cell>
          <cell r="B24" t="str">
            <v>COMPLETA</v>
          </cell>
          <cell r="C24">
            <v>399</v>
          </cell>
          <cell r="D24">
            <v>32</v>
          </cell>
          <cell r="E24">
            <v>182</v>
          </cell>
          <cell r="F24">
            <v>121</v>
          </cell>
          <cell r="G24">
            <v>64</v>
          </cell>
          <cell r="H24">
            <v>0</v>
          </cell>
        </row>
        <row r="25">
          <cell r="A25">
            <v>500</v>
          </cell>
          <cell r="B25" t="str">
            <v>COMPLETA</v>
          </cell>
          <cell r="C25">
            <v>266</v>
          </cell>
          <cell r="D25">
            <v>22</v>
          </cell>
          <cell r="E25">
            <v>79</v>
          </cell>
          <cell r="F25">
            <v>99</v>
          </cell>
          <cell r="G25">
            <v>66</v>
          </cell>
          <cell r="H25">
            <v>0</v>
          </cell>
        </row>
        <row r="26">
          <cell r="A26">
            <v>501</v>
          </cell>
          <cell r="B26" t="str">
            <v>COMPLETA</v>
          </cell>
          <cell r="C26">
            <v>611</v>
          </cell>
          <cell r="D26">
            <v>74</v>
          </cell>
          <cell r="E26">
            <v>262</v>
          </cell>
          <cell r="F26">
            <v>200</v>
          </cell>
          <cell r="G26">
            <v>75</v>
          </cell>
          <cell r="H26">
            <v>0</v>
          </cell>
        </row>
        <row r="27">
          <cell r="A27">
            <v>505</v>
          </cell>
          <cell r="B27" t="str">
            <v>COMPLETA</v>
          </cell>
          <cell r="C27">
            <v>360</v>
          </cell>
          <cell r="D27">
            <v>41</v>
          </cell>
          <cell r="E27">
            <v>115</v>
          </cell>
          <cell r="F27">
            <v>133</v>
          </cell>
          <cell r="G27">
            <v>71</v>
          </cell>
          <cell r="H27">
            <v>0</v>
          </cell>
        </row>
        <row r="28">
          <cell r="A28">
            <v>654</v>
          </cell>
          <cell r="B28" t="str">
            <v>COMPLETA</v>
          </cell>
          <cell r="C28">
            <v>509</v>
          </cell>
          <cell r="D28">
            <v>75</v>
          </cell>
          <cell r="E28">
            <v>179</v>
          </cell>
          <cell r="F28">
            <v>169</v>
          </cell>
          <cell r="G28">
            <v>86</v>
          </cell>
          <cell r="H28">
            <v>0</v>
          </cell>
        </row>
        <row r="29">
          <cell r="A29">
            <v>748</v>
          </cell>
          <cell r="B29" t="str">
            <v>COMPLETA</v>
          </cell>
          <cell r="C29">
            <v>413</v>
          </cell>
          <cell r="D29">
            <v>69</v>
          </cell>
          <cell r="E29">
            <v>163</v>
          </cell>
          <cell r="F29">
            <v>130</v>
          </cell>
          <cell r="G29">
            <v>51</v>
          </cell>
          <cell r="H29">
            <v>0</v>
          </cell>
        </row>
        <row r="30">
          <cell r="A30">
            <v>806</v>
          </cell>
          <cell r="B30" t="str">
            <v>COMPLETA</v>
          </cell>
          <cell r="C30">
            <v>617</v>
          </cell>
          <cell r="D30">
            <v>117</v>
          </cell>
          <cell r="E30">
            <v>277</v>
          </cell>
          <cell r="F30">
            <v>154</v>
          </cell>
          <cell r="G30">
            <v>69</v>
          </cell>
          <cell r="H30">
            <v>0</v>
          </cell>
        </row>
        <row r="31">
          <cell r="A31">
            <v>851</v>
          </cell>
          <cell r="B31" t="str">
            <v>COMPLETA</v>
          </cell>
          <cell r="C31">
            <v>404</v>
          </cell>
          <cell r="D31">
            <v>37</v>
          </cell>
          <cell r="E31">
            <v>171</v>
          </cell>
          <cell r="F31">
            <v>147</v>
          </cell>
          <cell r="G31">
            <v>49</v>
          </cell>
          <cell r="H31">
            <v>0</v>
          </cell>
        </row>
        <row r="32">
          <cell r="A32">
            <v>862</v>
          </cell>
          <cell r="B32" t="str">
            <v>COMPLETA</v>
          </cell>
          <cell r="C32">
            <v>90</v>
          </cell>
          <cell r="D32">
            <v>25</v>
          </cell>
          <cell r="E32">
            <v>65</v>
          </cell>
          <cell r="F32">
            <v>0</v>
          </cell>
          <cell r="G32">
            <v>0</v>
          </cell>
          <cell r="H32">
            <v>0</v>
          </cell>
        </row>
      </sheetData>
      <sheetData sheetId="7">
        <row r="2">
          <cell r="A2">
            <v>5</v>
          </cell>
          <cell r="B2" t="str">
            <v>UNICA</v>
          </cell>
          <cell r="C2">
            <v>92</v>
          </cell>
          <cell r="D2">
            <v>0</v>
          </cell>
          <cell r="E2">
            <v>92</v>
          </cell>
          <cell r="F2">
            <v>0</v>
          </cell>
          <cell r="G2">
            <v>0</v>
          </cell>
          <cell r="H2">
            <v>0</v>
          </cell>
        </row>
        <row r="3">
          <cell r="A3">
            <v>11</v>
          </cell>
          <cell r="B3" t="str">
            <v>UNICA</v>
          </cell>
          <cell r="C3">
            <v>255</v>
          </cell>
          <cell r="D3">
            <v>0</v>
          </cell>
          <cell r="E3">
            <v>0</v>
          </cell>
          <cell r="F3">
            <v>111</v>
          </cell>
          <cell r="G3">
            <v>144</v>
          </cell>
          <cell r="H3">
            <v>0</v>
          </cell>
        </row>
        <row r="4">
          <cell r="A4">
            <v>93</v>
          </cell>
          <cell r="B4" t="str">
            <v>UNICA</v>
          </cell>
          <cell r="C4">
            <v>947</v>
          </cell>
          <cell r="D4">
            <v>77</v>
          </cell>
          <cell r="E4">
            <v>408</v>
          </cell>
          <cell r="F4">
            <v>329</v>
          </cell>
          <cell r="G4">
            <v>133</v>
          </cell>
          <cell r="H4">
            <v>0</v>
          </cell>
        </row>
        <row r="5">
          <cell r="A5">
            <v>102</v>
          </cell>
          <cell r="B5" t="str">
            <v>UNICA</v>
          </cell>
          <cell r="C5">
            <v>61</v>
          </cell>
          <cell r="D5">
            <v>0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111</v>
          </cell>
          <cell r="B6" t="str">
            <v>UNICA</v>
          </cell>
          <cell r="C6">
            <v>680</v>
          </cell>
          <cell r="D6">
            <v>25</v>
          </cell>
          <cell r="E6">
            <v>223</v>
          </cell>
          <cell r="F6">
            <v>298</v>
          </cell>
          <cell r="G6">
            <v>134</v>
          </cell>
          <cell r="H6">
            <v>0</v>
          </cell>
        </row>
        <row r="7">
          <cell r="A7">
            <v>177</v>
          </cell>
          <cell r="B7" t="str">
            <v>UNICA</v>
          </cell>
          <cell r="C7">
            <v>719</v>
          </cell>
          <cell r="D7">
            <v>62</v>
          </cell>
          <cell r="E7">
            <v>337</v>
          </cell>
          <cell r="F7">
            <v>231</v>
          </cell>
          <cell r="G7">
            <v>89</v>
          </cell>
          <cell r="H7">
            <v>0</v>
          </cell>
        </row>
        <row r="8">
          <cell r="A8">
            <v>179</v>
          </cell>
          <cell r="B8" t="str">
            <v>UNICA</v>
          </cell>
          <cell r="C8">
            <v>137</v>
          </cell>
          <cell r="D8">
            <v>7</v>
          </cell>
          <cell r="E8">
            <v>42</v>
          </cell>
          <cell r="F8">
            <v>64</v>
          </cell>
          <cell r="G8">
            <v>24</v>
          </cell>
          <cell r="H8">
            <v>0</v>
          </cell>
        </row>
        <row r="9">
          <cell r="A9">
            <v>193</v>
          </cell>
          <cell r="B9" t="str">
            <v>UNICA</v>
          </cell>
          <cell r="C9">
            <v>381</v>
          </cell>
          <cell r="D9">
            <v>0</v>
          </cell>
          <cell r="E9">
            <v>0</v>
          </cell>
          <cell r="F9">
            <v>277</v>
          </cell>
          <cell r="G9">
            <v>104</v>
          </cell>
          <cell r="H9">
            <v>0</v>
          </cell>
        </row>
        <row r="10">
          <cell r="A10">
            <v>257</v>
          </cell>
          <cell r="B10" t="str">
            <v>UNICA</v>
          </cell>
          <cell r="C10">
            <v>498</v>
          </cell>
          <cell r="D10">
            <v>30</v>
          </cell>
          <cell r="E10">
            <v>203</v>
          </cell>
          <cell r="F10">
            <v>180</v>
          </cell>
          <cell r="G10">
            <v>85</v>
          </cell>
          <cell r="H10">
            <v>0</v>
          </cell>
        </row>
        <row r="11">
          <cell r="A11">
            <v>633</v>
          </cell>
          <cell r="B11" t="str">
            <v>UNICA</v>
          </cell>
          <cell r="C11">
            <v>1377</v>
          </cell>
          <cell r="D11">
            <v>25</v>
          </cell>
          <cell r="E11">
            <v>294</v>
          </cell>
          <cell r="F11">
            <v>820</v>
          </cell>
          <cell r="G11">
            <v>238</v>
          </cell>
          <cell r="H11">
            <v>0</v>
          </cell>
        </row>
        <row r="12">
          <cell r="A12">
            <v>842</v>
          </cell>
          <cell r="B12" t="str">
            <v>UNICA</v>
          </cell>
          <cell r="C12">
            <v>1465</v>
          </cell>
          <cell r="D12">
            <v>119</v>
          </cell>
          <cell r="E12">
            <v>616</v>
          </cell>
          <cell r="F12">
            <v>501</v>
          </cell>
          <cell r="G12">
            <v>229</v>
          </cell>
          <cell r="H12">
            <v>0</v>
          </cell>
        </row>
        <row r="13">
          <cell r="A13">
            <v>857</v>
          </cell>
          <cell r="B13" t="str">
            <v>UNICA</v>
          </cell>
          <cell r="C13">
            <v>999</v>
          </cell>
          <cell r="D13">
            <v>78</v>
          </cell>
          <cell r="E13">
            <v>462</v>
          </cell>
          <cell r="F13">
            <v>353</v>
          </cell>
          <cell r="G13">
            <v>106</v>
          </cell>
          <cell r="H13">
            <v>0</v>
          </cell>
        </row>
        <row r="14">
          <cell r="A14">
            <v>858</v>
          </cell>
          <cell r="B14" t="str">
            <v>UNICA</v>
          </cell>
          <cell r="C14">
            <v>1388</v>
          </cell>
          <cell r="D14">
            <v>112</v>
          </cell>
          <cell r="E14">
            <v>588</v>
          </cell>
          <cell r="F14">
            <v>475</v>
          </cell>
          <cell r="G14">
            <v>213</v>
          </cell>
          <cell r="H14">
            <v>0</v>
          </cell>
        </row>
        <row r="15">
          <cell r="A15">
            <v>873</v>
          </cell>
          <cell r="B15" t="str">
            <v>UNICA</v>
          </cell>
          <cell r="C15">
            <v>1452</v>
          </cell>
          <cell r="D15">
            <v>102</v>
          </cell>
          <cell r="E15">
            <v>621</v>
          </cell>
          <cell r="F15">
            <v>517</v>
          </cell>
          <cell r="G15">
            <v>212</v>
          </cell>
          <cell r="H15">
            <v>0</v>
          </cell>
        </row>
        <row r="16">
          <cell r="A16">
            <v>887</v>
          </cell>
          <cell r="B16" t="str">
            <v>UNICA</v>
          </cell>
          <cell r="C16">
            <v>1447</v>
          </cell>
          <cell r="D16">
            <v>124</v>
          </cell>
          <cell r="E16">
            <v>512</v>
          </cell>
          <cell r="F16">
            <v>563</v>
          </cell>
          <cell r="G16">
            <v>248</v>
          </cell>
          <cell r="H16">
            <v>0</v>
          </cell>
        </row>
        <row r="17">
          <cell r="A17">
            <v>975</v>
          </cell>
          <cell r="B17" t="str">
            <v>UNICA</v>
          </cell>
          <cell r="C17">
            <v>905</v>
          </cell>
          <cell r="D17">
            <v>95</v>
          </cell>
          <cell r="E17">
            <v>398</v>
          </cell>
          <cell r="F17">
            <v>319</v>
          </cell>
          <cell r="G17">
            <v>93</v>
          </cell>
          <cell r="H17">
            <v>0</v>
          </cell>
        </row>
      </sheetData>
      <sheetData sheetId="8">
        <row r="2">
          <cell r="A2">
            <v>4</v>
          </cell>
          <cell r="B2" t="str">
            <v>MAÑANA</v>
          </cell>
          <cell r="C2">
            <v>579</v>
          </cell>
          <cell r="D2">
            <v>46</v>
          </cell>
          <cell r="E2">
            <v>533</v>
          </cell>
          <cell r="F2">
            <v>0</v>
          </cell>
          <cell r="G2">
            <v>0</v>
          </cell>
          <cell r="H2">
            <v>0</v>
          </cell>
        </row>
        <row r="3">
          <cell r="A3">
            <v>5</v>
          </cell>
          <cell r="B3" t="str">
            <v>MAÑANA</v>
          </cell>
          <cell r="C3">
            <v>277</v>
          </cell>
          <cell r="D3">
            <v>45</v>
          </cell>
          <cell r="E3">
            <v>232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9</v>
          </cell>
          <cell r="B4" t="str">
            <v>MAÑANA</v>
          </cell>
          <cell r="C4">
            <v>382</v>
          </cell>
          <cell r="D4">
            <v>41</v>
          </cell>
          <cell r="E4">
            <v>0</v>
          </cell>
          <cell r="F4">
            <v>255</v>
          </cell>
          <cell r="G4">
            <v>86</v>
          </cell>
          <cell r="H4">
            <v>0</v>
          </cell>
        </row>
        <row r="5">
          <cell r="A5">
            <v>10</v>
          </cell>
          <cell r="B5" t="str">
            <v>MAÑANA</v>
          </cell>
          <cell r="C5">
            <v>139</v>
          </cell>
          <cell r="D5">
            <v>0</v>
          </cell>
          <cell r="E5">
            <v>139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</v>
          </cell>
          <cell r="B6" t="str">
            <v>MAÑANA</v>
          </cell>
          <cell r="C6">
            <v>183</v>
          </cell>
          <cell r="D6">
            <v>0</v>
          </cell>
          <cell r="E6">
            <v>0</v>
          </cell>
          <cell r="F6">
            <v>183</v>
          </cell>
          <cell r="G6">
            <v>0</v>
          </cell>
          <cell r="H6">
            <v>0</v>
          </cell>
        </row>
        <row r="7">
          <cell r="A7">
            <v>12</v>
          </cell>
          <cell r="B7" t="str">
            <v>MAÑANA</v>
          </cell>
          <cell r="C7">
            <v>230</v>
          </cell>
          <cell r="D7">
            <v>0</v>
          </cell>
          <cell r="E7">
            <v>230</v>
          </cell>
          <cell r="F7">
            <v>0</v>
          </cell>
          <cell r="G7">
            <v>0</v>
          </cell>
          <cell r="H7">
            <v>0</v>
          </cell>
        </row>
        <row r="8">
          <cell r="A8">
            <v>13</v>
          </cell>
          <cell r="B8" t="str">
            <v>MAÑANA</v>
          </cell>
          <cell r="C8">
            <v>218</v>
          </cell>
          <cell r="D8">
            <v>0</v>
          </cell>
          <cell r="E8">
            <v>218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14</v>
          </cell>
          <cell r="B9" t="str">
            <v>MAÑANA</v>
          </cell>
          <cell r="C9">
            <v>124</v>
          </cell>
          <cell r="D9">
            <v>24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15</v>
          </cell>
          <cell r="B10" t="str">
            <v>MAÑANA</v>
          </cell>
          <cell r="C10">
            <v>201</v>
          </cell>
          <cell r="D10">
            <v>0</v>
          </cell>
          <cell r="E10">
            <v>201</v>
          </cell>
          <cell r="F10">
            <v>0</v>
          </cell>
          <cell r="G10">
            <v>0</v>
          </cell>
          <cell r="H10">
            <v>0</v>
          </cell>
        </row>
        <row r="11">
          <cell r="A11">
            <v>16</v>
          </cell>
          <cell r="B11" t="str">
            <v>MAÑANA</v>
          </cell>
          <cell r="C11">
            <v>425</v>
          </cell>
          <cell r="D11">
            <v>52</v>
          </cell>
          <cell r="E11">
            <v>373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18</v>
          </cell>
          <cell r="B12" t="str">
            <v>MAÑANA</v>
          </cell>
          <cell r="C12">
            <v>632</v>
          </cell>
          <cell r="D12">
            <v>49</v>
          </cell>
          <cell r="E12">
            <v>583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19</v>
          </cell>
          <cell r="B13" t="str">
            <v>MAÑANA</v>
          </cell>
          <cell r="C13">
            <v>181</v>
          </cell>
          <cell r="D13">
            <v>23</v>
          </cell>
          <cell r="E13">
            <v>158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20</v>
          </cell>
          <cell r="B14" t="str">
            <v>MAÑANA</v>
          </cell>
          <cell r="C14">
            <v>295</v>
          </cell>
          <cell r="D14">
            <v>48</v>
          </cell>
          <cell r="E14">
            <v>247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21</v>
          </cell>
          <cell r="B15" t="str">
            <v>MAÑANA</v>
          </cell>
          <cell r="C15">
            <v>251</v>
          </cell>
          <cell r="D15">
            <v>25</v>
          </cell>
          <cell r="E15">
            <v>226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22</v>
          </cell>
          <cell r="B16" t="str">
            <v>MAÑANA</v>
          </cell>
          <cell r="C16">
            <v>1169</v>
          </cell>
          <cell r="D16">
            <v>175</v>
          </cell>
          <cell r="E16">
            <v>994</v>
          </cell>
          <cell r="F16">
            <v>0</v>
          </cell>
          <cell r="G16">
            <v>0</v>
          </cell>
          <cell r="H16">
            <v>0</v>
          </cell>
        </row>
        <row r="17">
          <cell r="A17">
            <v>23</v>
          </cell>
          <cell r="B17" t="str">
            <v>MAÑANA</v>
          </cell>
          <cell r="C17">
            <v>151</v>
          </cell>
          <cell r="D17">
            <v>23</v>
          </cell>
          <cell r="E17">
            <v>128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24</v>
          </cell>
          <cell r="B18" t="str">
            <v>MAÑANA</v>
          </cell>
          <cell r="C18">
            <v>493</v>
          </cell>
          <cell r="D18">
            <v>21</v>
          </cell>
          <cell r="E18">
            <v>311</v>
          </cell>
          <cell r="F18">
            <v>161</v>
          </cell>
          <cell r="G18">
            <v>0</v>
          </cell>
          <cell r="H18">
            <v>0</v>
          </cell>
        </row>
        <row r="19">
          <cell r="A19">
            <v>25</v>
          </cell>
          <cell r="B19" t="str">
            <v>MAÑANA</v>
          </cell>
          <cell r="C19">
            <v>694</v>
          </cell>
          <cell r="D19">
            <v>45</v>
          </cell>
          <cell r="E19">
            <v>626</v>
          </cell>
          <cell r="F19">
            <v>23</v>
          </cell>
          <cell r="G19">
            <v>0</v>
          </cell>
          <cell r="H19">
            <v>0</v>
          </cell>
        </row>
        <row r="20">
          <cell r="A20">
            <v>26</v>
          </cell>
          <cell r="B20" t="str">
            <v>MAÑANA</v>
          </cell>
          <cell r="C20">
            <v>237</v>
          </cell>
          <cell r="D20">
            <v>45</v>
          </cell>
          <cell r="E20">
            <v>192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29</v>
          </cell>
          <cell r="B21" t="str">
            <v>MAÑANA</v>
          </cell>
          <cell r="C21">
            <v>158</v>
          </cell>
          <cell r="D21">
            <v>23</v>
          </cell>
          <cell r="E21">
            <v>135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30</v>
          </cell>
          <cell r="B22" t="str">
            <v>MAÑANA</v>
          </cell>
          <cell r="C22">
            <v>624</v>
          </cell>
          <cell r="D22">
            <v>82</v>
          </cell>
          <cell r="E22">
            <v>542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31</v>
          </cell>
          <cell r="B23" t="str">
            <v>MAÑANA</v>
          </cell>
          <cell r="C23">
            <v>684</v>
          </cell>
          <cell r="D23">
            <v>0</v>
          </cell>
          <cell r="E23">
            <v>0</v>
          </cell>
          <cell r="F23">
            <v>524</v>
          </cell>
          <cell r="G23">
            <v>160</v>
          </cell>
          <cell r="H23">
            <v>0</v>
          </cell>
        </row>
        <row r="24">
          <cell r="A24">
            <v>32</v>
          </cell>
          <cell r="B24" t="str">
            <v>MAÑANA</v>
          </cell>
          <cell r="C24">
            <v>673</v>
          </cell>
          <cell r="D24">
            <v>0</v>
          </cell>
          <cell r="E24">
            <v>0</v>
          </cell>
          <cell r="F24">
            <v>390</v>
          </cell>
          <cell r="G24">
            <v>283</v>
          </cell>
          <cell r="H24">
            <v>0</v>
          </cell>
        </row>
        <row r="25">
          <cell r="A25">
            <v>33</v>
          </cell>
          <cell r="B25" t="str">
            <v>MAÑANA</v>
          </cell>
          <cell r="C25">
            <v>184</v>
          </cell>
          <cell r="D25">
            <v>26</v>
          </cell>
          <cell r="E25">
            <v>158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34</v>
          </cell>
          <cell r="B26" t="str">
            <v>MAÑANA</v>
          </cell>
          <cell r="C26">
            <v>168</v>
          </cell>
          <cell r="D26">
            <v>24</v>
          </cell>
          <cell r="E26">
            <v>144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35</v>
          </cell>
          <cell r="B27" t="str">
            <v>MAÑANA</v>
          </cell>
          <cell r="C27">
            <v>275</v>
          </cell>
          <cell r="D27">
            <v>26</v>
          </cell>
          <cell r="E27">
            <v>249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36</v>
          </cell>
          <cell r="B28" t="str">
            <v>MAÑANA</v>
          </cell>
          <cell r="C28">
            <v>1700</v>
          </cell>
          <cell r="D28">
            <v>49</v>
          </cell>
          <cell r="E28">
            <v>364</v>
          </cell>
          <cell r="F28">
            <v>874</v>
          </cell>
          <cell r="G28">
            <v>413</v>
          </cell>
          <cell r="H28">
            <v>0</v>
          </cell>
        </row>
        <row r="29">
          <cell r="A29">
            <v>37</v>
          </cell>
          <cell r="B29" t="str">
            <v>MAÑANA</v>
          </cell>
          <cell r="C29">
            <v>727</v>
          </cell>
          <cell r="D29">
            <v>0</v>
          </cell>
          <cell r="E29">
            <v>0</v>
          </cell>
          <cell r="F29">
            <v>550</v>
          </cell>
          <cell r="G29">
            <v>177</v>
          </cell>
          <cell r="H29">
            <v>0</v>
          </cell>
        </row>
        <row r="30">
          <cell r="A30">
            <v>38</v>
          </cell>
          <cell r="B30" t="str">
            <v>MAÑANA</v>
          </cell>
          <cell r="C30">
            <v>814</v>
          </cell>
          <cell r="D30">
            <v>51</v>
          </cell>
          <cell r="E30">
            <v>321</v>
          </cell>
          <cell r="F30">
            <v>307</v>
          </cell>
          <cell r="G30">
            <v>135</v>
          </cell>
          <cell r="H30">
            <v>0</v>
          </cell>
        </row>
        <row r="31">
          <cell r="A31">
            <v>39</v>
          </cell>
          <cell r="B31" t="str">
            <v>MAÑANA</v>
          </cell>
          <cell r="C31">
            <v>100</v>
          </cell>
          <cell r="D31">
            <v>100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42</v>
          </cell>
          <cell r="B32" t="str">
            <v>MAÑANA</v>
          </cell>
          <cell r="C32">
            <v>467</v>
          </cell>
          <cell r="D32">
            <v>27</v>
          </cell>
          <cell r="E32">
            <v>0</v>
          </cell>
          <cell r="F32">
            <v>306</v>
          </cell>
          <cell r="G32">
            <v>134</v>
          </cell>
          <cell r="H32">
            <v>0</v>
          </cell>
        </row>
        <row r="33">
          <cell r="A33">
            <v>43</v>
          </cell>
          <cell r="B33" t="str">
            <v>MAÑANA</v>
          </cell>
          <cell r="C33">
            <v>483</v>
          </cell>
          <cell r="D33">
            <v>0</v>
          </cell>
          <cell r="E33">
            <v>0</v>
          </cell>
          <cell r="F33">
            <v>359</v>
          </cell>
          <cell r="G33">
            <v>124</v>
          </cell>
          <cell r="H33">
            <v>0</v>
          </cell>
        </row>
        <row r="34">
          <cell r="A34">
            <v>44</v>
          </cell>
          <cell r="B34" t="str">
            <v>MAÑANA</v>
          </cell>
          <cell r="C34">
            <v>997</v>
          </cell>
          <cell r="D34">
            <v>75</v>
          </cell>
          <cell r="E34">
            <v>72</v>
          </cell>
          <cell r="F34">
            <v>628</v>
          </cell>
          <cell r="G34">
            <v>222</v>
          </cell>
          <cell r="H34">
            <v>0</v>
          </cell>
        </row>
        <row r="35">
          <cell r="A35">
            <v>45</v>
          </cell>
          <cell r="B35" t="str">
            <v>MAÑANA</v>
          </cell>
          <cell r="C35">
            <v>705</v>
          </cell>
          <cell r="D35">
            <v>0</v>
          </cell>
          <cell r="E35">
            <v>99</v>
          </cell>
          <cell r="F35">
            <v>443</v>
          </cell>
          <cell r="G35">
            <v>163</v>
          </cell>
          <cell r="H35">
            <v>0</v>
          </cell>
        </row>
        <row r="36">
          <cell r="A36">
            <v>49</v>
          </cell>
          <cell r="B36" t="str">
            <v>MAÑANA</v>
          </cell>
          <cell r="C36">
            <v>225</v>
          </cell>
          <cell r="D36">
            <v>26</v>
          </cell>
          <cell r="E36">
            <v>199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50</v>
          </cell>
          <cell r="B37" t="str">
            <v>MAÑANA</v>
          </cell>
          <cell r="C37">
            <v>753</v>
          </cell>
          <cell r="D37">
            <v>86</v>
          </cell>
          <cell r="E37">
            <v>35</v>
          </cell>
          <cell r="F37">
            <v>500</v>
          </cell>
          <cell r="G37">
            <v>132</v>
          </cell>
          <cell r="H37">
            <v>0</v>
          </cell>
        </row>
        <row r="38">
          <cell r="A38">
            <v>51</v>
          </cell>
          <cell r="B38" t="str">
            <v>MAÑANA</v>
          </cell>
          <cell r="C38">
            <v>189</v>
          </cell>
          <cell r="D38">
            <v>29</v>
          </cell>
          <cell r="E38">
            <v>160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53</v>
          </cell>
          <cell r="B39" t="str">
            <v>MAÑANA</v>
          </cell>
          <cell r="C39">
            <v>247</v>
          </cell>
          <cell r="D39">
            <v>25</v>
          </cell>
          <cell r="E39">
            <v>222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54</v>
          </cell>
          <cell r="B40" t="str">
            <v>MAÑANA</v>
          </cell>
          <cell r="C40">
            <v>161</v>
          </cell>
          <cell r="D40">
            <v>25</v>
          </cell>
          <cell r="E40">
            <v>136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58</v>
          </cell>
          <cell r="B41" t="str">
            <v>MAÑANA</v>
          </cell>
          <cell r="C41">
            <v>358</v>
          </cell>
          <cell r="D41">
            <v>0</v>
          </cell>
          <cell r="E41">
            <v>0</v>
          </cell>
          <cell r="F41">
            <v>241</v>
          </cell>
          <cell r="G41">
            <v>117</v>
          </cell>
          <cell r="H41">
            <v>0</v>
          </cell>
        </row>
        <row r="42">
          <cell r="A42">
            <v>59</v>
          </cell>
          <cell r="B42" t="str">
            <v>MAÑANA</v>
          </cell>
          <cell r="C42">
            <v>682</v>
          </cell>
          <cell r="D42">
            <v>0</v>
          </cell>
          <cell r="E42">
            <v>0</v>
          </cell>
          <cell r="F42">
            <v>479</v>
          </cell>
          <cell r="G42">
            <v>203</v>
          </cell>
          <cell r="H42">
            <v>0</v>
          </cell>
        </row>
        <row r="43">
          <cell r="A43">
            <v>60</v>
          </cell>
          <cell r="B43" t="str">
            <v>MAÑANA</v>
          </cell>
          <cell r="C43">
            <v>873</v>
          </cell>
          <cell r="D43">
            <v>97</v>
          </cell>
          <cell r="E43">
            <v>324</v>
          </cell>
          <cell r="F43">
            <v>452</v>
          </cell>
          <cell r="G43">
            <v>0</v>
          </cell>
          <cell r="H43">
            <v>0</v>
          </cell>
        </row>
        <row r="44">
          <cell r="A44">
            <v>63</v>
          </cell>
          <cell r="B44" t="str">
            <v>MAÑANA</v>
          </cell>
          <cell r="C44">
            <v>166</v>
          </cell>
          <cell r="D44">
            <v>49</v>
          </cell>
          <cell r="E44">
            <v>117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64</v>
          </cell>
          <cell r="B45" t="str">
            <v>MAÑANA</v>
          </cell>
          <cell r="C45">
            <v>1087</v>
          </cell>
          <cell r="D45">
            <v>0</v>
          </cell>
          <cell r="E45">
            <v>792</v>
          </cell>
          <cell r="F45">
            <v>295</v>
          </cell>
          <cell r="G45">
            <v>0</v>
          </cell>
          <cell r="H45">
            <v>0</v>
          </cell>
        </row>
        <row r="46">
          <cell r="A46">
            <v>65</v>
          </cell>
          <cell r="B46" t="str">
            <v>MAÑANA</v>
          </cell>
          <cell r="C46">
            <v>280</v>
          </cell>
          <cell r="D46">
            <v>0</v>
          </cell>
          <cell r="E46">
            <v>280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66</v>
          </cell>
          <cell r="B47" t="str">
            <v>MAÑANA</v>
          </cell>
          <cell r="C47">
            <v>1299</v>
          </cell>
          <cell r="D47">
            <v>87</v>
          </cell>
          <cell r="E47">
            <v>0</v>
          </cell>
          <cell r="F47">
            <v>804</v>
          </cell>
          <cell r="G47">
            <v>408</v>
          </cell>
          <cell r="H47">
            <v>0</v>
          </cell>
        </row>
        <row r="48">
          <cell r="A48">
            <v>67</v>
          </cell>
          <cell r="B48" t="str">
            <v>MAÑANA</v>
          </cell>
          <cell r="C48">
            <v>184</v>
          </cell>
          <cell r="D48">
            <v>25</v>
          </cell>
          <cell r="E48">
            <v>159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68</v>
          </cell>
          <cell r="B49" t="str">
            <v>MAÑANA</v>
          </cell>
          <cell r="C49">
            <v>775</v>
          </cell>
          <cell r="D49">
            <v>0</v>
          </cell>
          <cell r="E49">
            <v>0</v>
          </cell>
          <cell r="F49">
            <v>613</v>
          </cell>
          <cell r="G49">
            <v>162</v>
          </cell>
          <cell r="H49">
            <v>0</v>
          </cell>
        </row>
        <row r="50">
          <cell r="A50">
            <v>70</v>
          </cell>
          <cell r="B50" t="str">
            <v>MAÑANA</v>
          </cell>
          <cell r="C50">
            <v>310</v>
          </cell>
          <cell r="D50">
            <v>0</v>
          </cell>
          <cell r="E50">
            <v>0</v>
          </cell>
          <cell r="F50">
            <v>310</v>
          </cell>
          <cell r="G50">
            <v>0</v>
          </cell>
          <cell r="H50">
            <v>0</v>
          </cell>
        </row>
        <row r="51">
          <cell r="A51">
            <v>71</v>
          </cell>
          <cell r="B51" t="str">
            <v>MAÑANA</v>
          </cell>
          <cell r="C51">
            <v>579</v>
          </cell>
          <cell r="D51">
            <v>48</v>
          </cell>
          <cell r="E51">
            <v>531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72</v>
          </cell>
          <cell r="B52" t="str">
            <v>MAÑANA</v>
          </cell>
          <cell r="C52">
            <v>150</v>
          </cell>
          <cell r="D52">
            <v>0</v>
          </cell>
          <cell r="E52">
            <v>150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73</v>
          </cell>
          <cell r="B53" t="str">
            <v>MAÑANA</v>
          </cell>
          <cell r="C53">
            <v>281</v>
          </cell>
          <cell r="D53">
            <v>44</v>
          </cell>
          <cell r="E53">
            <v>237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75</v>
          </cell>
          <cell r="B54" t="str">
            <v>MAÑANA</v>
          </cell>
          <cell r="C54">
            <v>115</v>
          </cell>
          <cell r="D54">
            <v>20</v>
          </cell>
          <cell r="E54">
            <v>95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76</v>
          </cell>
          <cell r="B55" t="str">
            <v>MAÑANA</v>
          </cell>
          <cell r="C55">
            <v>127</v>
          </cell>
          <cell r="D55">
            <v>37</v>
          </cell>
          <cell r="E55">
            <v>90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77</v>
          </cell>
          <cell r="B56" t="str">
            <v>MAÑANA</v>
          </cell>
          <cell r="C56">
            <v>163</v>
          </cell>
          <cell r="D56">
            <v>24</v>
          </cell>
          <cell r="E56">
            <v>139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79</v>
          </cell>
          <cell r="B57" t="str">
            <v>MAÑANA</v>
          </cell>
          <cell r="C57">
            <v>424</v>
          </cell>
          <cell r="D57">
            <v>23</v>
          </cell>
          <cell r="E57">
            <v>401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80</v>
          </cell>
          <cell r="B58" t="str">
            <v>MAÑANA</v>
          </cell>
          <cell r="C58">
            <v>168</v>
          </cell>
          <cell r="D58">
            <v>25</v>
          </cell>
          <cell r="E58">
            <v>143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81</v>
          </cell>
          <cell r="B59" t="str">
            <v>MAÑANA</v>
          </cell>
          <cell r="C59">
            <v>123</v>
          </cell>
          <cell r="D59">
            <v>123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83</v>
          </cell>
          <cell r="B60" t="str">
            <v>MAÑANA</v>
          </cell>
          <cell r="C60">
            <v>449</v>
          </cell>
          <cell r="D60">
            <v>0</v>
          </cell>
          <cell r="E60">
            <v>0</v>
          </cell>
          <cell r="F60">
            <v>322</v>
          </cell>
          <cell r="G60">
            <v>127</v>
          </cell>
          <cell r="H60">
            <v>0</v>
          </cell>
        </row>
        <row r="61">
          <cell r="A61">
            <v>86</v>
          </cell>
          <cell r="B61" t="str">
            <v>MAÑANA</v>
          </cell>
          <cell r="C61">
            <v>92</v>
          </cell>
          <cell r="D61">
            <v>0</v>
          </cell>
          <cell r="E61">
            <v>92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87</v>
          </cell>
          <cell r="B62" t="str">
            <v>MAÑANA</v>
          </cell>
          <cell r="C62">
            <v>213</v>
          </cell>
          <cell r="D62">
            <v>0</v>
          </cell>
          <cell r="E62">
            <v>66</v>
          </cell>
          <cell r="F62">
            <v>147</v>
          </cell>
          <cell r="G62">
            <v>0</v>
          </cell>
          <cell r="H62">
            <v>0</v>
          </cell>
        </row>
        <row r="63">
          <cell r="A63">
            <v>88</v>
          </cell>
          <cell r="B63" t="str">
            <v>MAÑANA</v>
          </cell>
          <cell r="C63">
            <v>269</v>
          </cell>
          <cell r="D63">
            <v>47</v>
          </cell>
          <cell r="E63">
            <v>222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89</v>
          </cell>
          <cell r="B64" t="str">
            <v>MAÑANA</v>
          </cell>
          <cell r="C64">
            <v>651</v>
          </cell>
          <cell r="D64">
            <v>44</v>
          </cell>
          <cell r="E64">
            <v>0</v>
          </cell>
          <cell r="F64">
            <v>456</v>
          </cell>
          <cell r="G64">
            <v>151</v>
          </cell>
          <cell r="H64">
            <v>0</v>
          </cell>
        </row>
        <row r="65">
          <cell r="A65">
            <v>90</v>
          </cell>
          <cell r="B65" t="str">
            <v>MAÑANA</v>
          </cell>
          <cell r="C65">
            <v>394</v>
          </cell>
          <cell r="D65">
            <v>50</v>
          </cell>
          <cell r="E65">
            <v>344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91</v>
          </cell>
          <cell r="B66" t="str">
            <v>MAÑANA</v>
          </cell>
          <cell r="C66">
            <v>214</v>
          </cell>
          <cell r="D66">
            <v>35</v>
          </cell>
          <cell r="E66">
            <v>179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92</v>
          </cell>
          <cell r="B67" t="str">
            <v>MAÑANA</v>
          </cell>
          <cell r="C67">
            <v>1318</v>
          </cell>
          <cell r="D67">
            <v>0</v>
          </cell>
          <cell r="E67">
            <v>0</v>
          </cell>
          <cell r="F67">
            <v>854</v>
          </cell>
          <cell r="G67">
            <v>464</v>
          </cell>
          <cell r="H67">
            <v>0</v>
          </cell>
        </row>
        <row r="68">
          <cell r="A68">
            <v>94</v>
          </cell>
          <cell r="B68" t="str">
            <v>MAÑANA</v>
          </cell>
          <cell r="C68">
            <v>260</v>
          </cell>
          <cell r="D68">
            <v>23</v>
          </cell>
          <cell r="E68">
            <v>166</v>
          </cell>
          <cell r="F68">
            <v>71</v>
          </cell>
          <cell r="G68">
            <v>0</v>
          </cell>
          <cell r="H68">
            <v>0</v>
          </cell>
        </row>
        <row r="69">
          <cell r="A69">
            <v>95</v>
          </cell>
          <cell r="B69" t="str">
            <v>MAÑANA</v>
          </cell>
          <cell r="C69">
            <v>180</v>
          </cell>
          <cell r="D69">
            <v>52</v>
          </cell>
          <cell r="E69">
            <v>128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96</v>
          </cell>
          <cell r="B70" t="str">
            <v>MAÑANA</v>
          </cell>
          <cell r="C70">
            <v>97</v>
          </cell>
          <cell r="D70">
            <v>24</v>
          </cell>
          <cell r="E70">
            <v>73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97</v>
          </cell>
          <cell r="B71" t="str">
            <v>MAÑANA</v>
          </cell>
          <cell r="C71">
            <v>2089</v>
          </cell>
          <cell r="D71">
            <v>89</v>
          </cell>
          <cell r="E71">
            <v>334</v>
          </cell>
          <cell r="F71">
            <v>1137</v>
          </cell>
          <cell r="G71">
            <v>529</v>
          </cell>
          <cell r="H71">
            <v>0</v>
          </cell>
        </row>
        <row r="72">
          <cell r="A72">
            <v>98</v>
          </cell>
          <cell r="B72" t="str">
            <v>MAÑANA</v>
          </cell>
          <cell r="C72">
            <v>385</v>
          </cell>
          <cell r="D72">
            <v>25</v>
          </cell>
          <cell r="E72">
            <v>360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99</v>
          </cell>
          <cell r="B73" t="str">
            <v>MAÑANA</v>
          </cell>
          <cell r="C73">
            <v>825</v>
          </cell>
          <cell r="D73">
            <v>0</v>
          </cell>
          <cell r="E73">
            <v>0</v>
          </cell>
          <cell r="F73">
            <v>536</v>
          </cell>
          <cell r="G73">
            <v>289</v>
          </cell>
          <cell r="H73">
            <v>0</v>
          </cell>
        </row>
        <row r="74">
          <cell r="A74">
            <v>100</v>
          </cell>
          <cell r="B74" t="str">
            <v>MAÑANA</v>
          </cell>
          <cell r="C74">
            <v>315</v>
          </cell>
          <cell r="D74">
            <v>50</v>
          </cell>
          <cell r="E74">
            <v>265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101</v>
          </cell>
          <cell r="B75" t="str">
            <v>MAÑANA</v>
          </cell>
          <cell r="C75">
            <v>209</v>
          </cell>
          <cell r="D75">
            <v>30</v>
          </cell>
          <cell r="E75">
            <v>179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102</v>
          </cell>
          <cell r="B76" t="str">
            <v>MAÑANA</v>
          </cell>
          <cell r="C76">
            <v>159</v>
          </cell>
          <cell r="D76">
            <v>46</v>
          </cell>
          <cell r="E76">
            <v>113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103</v>
          </cell>
          <cell r="B77" t="str">
            <v>MAÑANA</v>
          </cell>
          <cell r="C77">
            <v>330</v>
          </cell>
          <cell r="D77">
            <v>49</v>
          </cell>
          <cell r="E77">
            <v>281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104</v>
          </cell>
          <cell r="B78" t="str">
            <v>MAÑANA</v>
          </cell>
          <cell r="C78">
            <v>587</v>
          </cell>
          <cell r="D78">
            <v>0</v>
          </cell>
          <cell r="E78">
            <v>0</v>
          </cell>
          <cell r="F78">
            <v>387</v>
          </cell>
          <cell r="G78">
            <v>200</v>
          </cell>
          <cell r="H78">
            <v>0</v>
          </cell>
        </row>
        <row r="79">
          <cell r="A79">
            <v>105</v>
          </cell>
          <cell r="B79" t="str">
            <v>MAÑANA</v>
          </cell>
          <cell r="C79">
            <v>853</v>
          </cell>
          <cell r="D79">
            <v>122</v>
          </cell>
          <cell r="E79">
            <v>731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106</v>
          </cell>
          <cell r="B80" t="str">
            <v>MAÑANA</v>
          </cell>
          <cell r="C80">
            <v>580</v>
          </cell>
          <cell r="D80">
            <v>24</v>
          </cell>
          <cell r="E80">
            <v>0</v>
          </cell>
          <cell r="F80">
            <v>386</v>
          </cell>
          <cell r="G80">
            <v>170</v>
          </cell>
          <cell r="H80">
            <v>0</v>
          </cell>
        </row>
        <row r="81">
          <cell r="A81">
            <v>107</v>
          </cell>
          <cell r="B81" t="str">
            <v>MAÑANA</v>
          </cell>
          <cell r="C81">
            <v>699</v>
          </cell>
          <cell r="D81">
            <v>44</v>
          </cell>
          <cell r="E81">
            <v>178</v>
          </cell>
          <cell r="F81">
            <v>348</v>
          </cell>
          <cell r="G81">
            <v>129</v>
          </cell>
          <cell r="H81">
            <v>0</v>
          </cell>
        </row>
        <row r="82">
          <cell r="A82">
            <v>110</v>
          </cell>
          <cell r="B82" t="str">
            <v>MAÑANA</v>
          </cell>
          <cell r="C82">
            <v>246</v>
          </cell>
          <cell r="D82">
            <v>0</v>
          </cell>
          <cell r="E82">
            <v>0</v>
          </cell>
          <cell r="F82">
            <v>246</v>
          </cell>
          <cell r="G82">
            <v>0</v>
          </cell>
          <cell r="H82">
            <v>0</v>
          </cell>
        </row>
        <row r="83">
          <cell r="A83">
            <v>112</v>
          </cell>
          <cell r="B83" t="str">
            <v>MAÑANA</v>
          </cell>
          <cell r="C83">
            <v>627</v>
          </cell>
          <cell r="D83">
            <v>18</v>
          </cell>
          <cell r="E83">
            <v>136</v>
          </cell>
          <cell r="F83">
            <v>345</v>
          </cell>
          <cell r="G83">
            <v>128</v>
          </cell>
          <cell r="H83">
            <v>0</v>
          </cell>
        </row>
        <row r="84">
          <cell r="A84">
            <v>113</v>
          </cell>
          <cell r="B84" t="str">
            <v>MAÑANA</v>
          </cell>
          <cell r="C84">
            <v>344</v>
          </cell>
          <cell r="D84">
            <v>0</v>
          </cell>
          <cell r="E84">
            <v>0</v>
          </cell>
          <cell r="F84">
            <v>257</v>
          </cell>
          <cell r="G84">
            <v>87</v>
          </cell>
          <cell r="H84">
            <v>0</v>
          </cell>
        </row>
        <row r="85">
          <cell r="A85">
            <v>115</v>
          </cell>
          <cell r="B85" t="str">
            <v>MAÑANA</v>
          </cell>
          <cell r="C85">
            <v>204</v>
          </cell>
          <cell r="D85">
            <v>204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116</v>
          </cell>
          <cell r="B86" t="str">
            <v>MAÑANA</v>
          </cell>
          <cell r="C86">
            <v>129</v>
          </cell>
          <cell r="D86">
            <v>129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117</v>
          </cell>
          <cell r="B87" t="str">
            <v>MAÑANA</v>
          </cell>
          <cell r="C87">
            <v>200</v>
          </cell>
          <cell r="D87">
            <v>53</v>
          </cell>
          <cell r="E87">
            <v>147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120</v>
          </cell>
          <cell r="B88" t="str">
            <v>MAÑANA</v>
          </cell>
          <cell r="C88">
            <v>535</v>
          </cell>
          <cell r="D88">
            <v>103</v>
          </cell>
          <cell r="E88">
            <v>432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121</v>
          </cell>
          <cell r="B89" t="str">
            <v>MAÑANA</v>
          </cell>
          <cell r="C89">
            <v>161</v>
          </cell>
          <cell r="D89">
            <v>20</v>
          </cell>
          <cell r="E89">
            <v>141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122</v>
          </cell>
          <cell r="B90" t="str">
            <v>MAÑANA</v>
          </cell>
          <cell r="C90">
            <v>459</v>
          </cell>
          <cell r="D90">
            <v>48</v>
          </cell>
          <cell r="E90">
            <v>25</v>
          </cell>
          <cell r="F90">
            <v>252</v>
          </cell>
          <cell r="G90">
            <v>134</v>
          </cell>
          <cell r="H90">
            <v>0</v>
          </cell>
        </row>
        <row r="91">
          <cell r="A91">
            <v>123</v>
          </cell>
          <cell r="B91" t="str">
            <v>MAÑANA</v>
          </cell>
          <cell r="C91">
            <v>186</v>
          </cell>
          <cell r="D91">
            <v>23</v>
          </cell>
          <cell r="E91">
            <v>163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124</v>
          </cell>
          <cell r="B92" t="str">
            <v>MAÑANA</v>
          </cell>
          <cell r="C92">
            <v>337</v>
          </cell>
          <cell r="D92">
            <v>0</v>
          </cell>
          <cell r="E92">
            <v>337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126</v>
          </cell>
          <cell r="B93" t="str">
            <v>MAÑANA</v>
          </cell>
          <cell r="C93">
            <v>273</v>
          </cell>
          <cell r="D93">
            <v>35</v>
          </cell>
          <cell r="E93">
            <v>238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128</v>
          </cell>
          <cell r="B94" t="str">
            <v>MAÑANA</v>
          </cell>
          <cell r="C94">
            <v>278</v>
          </cell>
          <cell r="D94">
            <v>26</v>
          </cell>
          <cell r="E94">
            <v>252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129</v>
          </cell>
          <cell r="B95" t="str">
            <v>MAÑANA</v>
          </cell>
          <cell r="C95">
            <v>204</v>
          </cell>
          <cell r="D95">
            <v>39</v>
          </cell>
          <cell r="E95">
            <v>165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131</v>
          </cell>
          <cell r="B96" t="str">
            <v>MAÑANA</v>
          </cell>
          <cell r="C96">
            <v>1037</v>
          </cell>
          <cell r="D96">
            <v>0</v>
          </cell>
          <cell r="E96">
            <v>0</v>
          </cell>
          <cell r="F96">
            <v>720</v>
          </cell>
          <cell r="G96">
            <v>317</v>
          </cell>
          <cell r="H96">
            <v>0</v>
          </cell>
        </row>
        <row r="97">
          <cell r="A97">
            <v>132</v>
          </cell>
          <cell r="B97" t="str">
            <v>MAÑANA</v>
          </cell>
          <cell r="C97">
            <v>174</v>
          </cell>
          <cell r="D97">
            <v>24</v>
          </cell>
          <cell r="E97">
            <v>150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133</v>
          </cell>
          <cell r="B98" t="str">
            <v>MAÑANA</v>
          </cell>
          <cell r="C98">
            <v>188</v>
          </cell>
          <cell r="D98">
            <v>24</v>
          </cell>
          <cell r="E98">
            <v>164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134</v>
          </cell>
          <cell r="B99" t="str">
            <v>MAÑANA</v>
          </cell>
          <cell r="C99">
            <v>168</v>
          </cell>
          <cell r="D99">
            <v>28</v>
          </cell>
          <cell r="E99">
            <v>140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135</v>
          </cell>
          <cell r="B100" t="str">
            <v>MAÑANA</v>
          </cell>
          <cell r="C100">
            <v>123</v>
          </cell>
          <cell r="D100">
            <v>23</v>
          </cell>
          <cell r="E100">
            <v>100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136</v>
          </cell>
          <cell r="B101" t="str">
            <v>MAÑANA</v>
          </cell>
          <cell r="C101">
            <v>352</v>
          </cell>
          <cell r="D101">
            <v>45</v>
          </cell>
          <cell r="E101">
            <v>307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137</v>
          </cell>
          <cell r="B102" t="str">
            <v>MAÑANA</v>
          </cell>
          <cell r="C102">
            <v>91</v>
          </cell>
          <cell r="D102">
            <v>15</v>
          </cell>
          <cell r="E102">
            <v>76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139</v>
          </cell>
          <cell r="B103" t="str">
            <v>MAÑANA</v>
          </cell>
          <cell r="C103">
            <v>508</v>
          </cell>
          <cell r="D103">
            <v>27</v>
          </cell>
          <cell r="E103">
            <v>0</v>
          </cell>
          <cell r="F103">
            <v>287</v>
          </cell>
          <cell r="G103">
            <v>194</v>
          </cell>
          <cell r="H103">
            <v>0</v>
          </cell>
        </row>
        <row r="104">
          <cell r="A104">
            <v>144</v>
          </cell>
          <cell r="B104" t="str">
            <v>MAÑANA</v>
          </cell>
          <cell r="C104">
            <v>196</v>
          </cell>
          <cell r="D104">
            <v>25</v>
          </cell>
          <cell r="E104">
            <v>171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145</v>
          </cell>
          <cell r="B105" t="str">
            <v>MAÑANA</v>
          </cell>
          <cell r="C105">
            <v>46</v>
          </cell>
          <cell r="D105">
            <v>15</v>
          </cell>
          <cell r="E105">
            <v>31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146</v>
          </cell>
          <cell r="B106" t="str">
            <v>MAÑANA</v>
          </cell>
          <cell r="C106">
            <v>163</v>
          </cell>
          <cell r="D106">
            <v>46</v>
          </cell>
          <cell r="E106">
            <v>117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147</v>
          </cell>
          <cell r="B107" t="str">
            <v>MAÑANA</v>
          </cell>
          <cell r="C107">
            <v>46</v>
          </cell>
          <cell r="D107">
            <v>0</v>
          </cell>
          <cell r="E107">
            <v>46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148</v>
          </cell>
          <cell r="B108" t="str">
            <v>MAÑANA</v>
          </cell>
          <cell r="C108">
            <v>325</v>
          </cell>
          <cell r="D108">
            <v>25</v>
          </cell>
          <cell r="E108">
            <v>300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149</v>
          </cell>
          <cell r="B109" t="str">
            <v>MAÑANA</v>
          </cell>
          <cell r="C109">
            <v>474</v>
          </cell>
          <cell r="D109">
            <v>25</v>
          </cell>
          <cell r="E109">
            <v>0</v>
          </cell>
          <cell r="F109">
            <v>297</v>
          </cell>
          <cell r="G109">
            <v>152</v>
          </cell>
          <cell r="H109">
            <v>0</v>
          </cell>
        </row>
        <row r="110">
          <cell r="A110">
            <v>151</v>
          </cell>
          <cell r="B110" t="str">
            <v>MAÑANA</v>
          </cell>
          <cell r="C110">
            <v>291</v>
          </cell>
          <cell r="D110">
            <v>24</v>
          </cell>
          <cell r="E110">
            <v>267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153</v>
          </cell>
          <cell r="B111" t="str">
            <v>MAÑANA</v>
          </cell>
          <cell r="C111">
            <v>480</v>
          </cell>
          <cell r="D111">
            <v>26</v>
          </cell>
          <cell r="E111">
            <v>0</v>
          </cell>
          <cell r="F111">
            <v>323</v>
          </cell>
          <cell r="G111">
            <v>131</v>
          </cell>
          <cell r="H111">
            <v>0</v>
          </cell>
        </row>
        <row r="112">
          <cell r="A112">
            <v>154</v>
          </cell>
          <cell r="B112" t="str">
            <v>MAÑANA</v>
          </cell>
          <cell r="C112">
            <v>161</v>
          </cell>
          <cell r="D112">
            <v>25</v>
          </cell>
          <cell r="E112">
            <v>136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156</v>
          </cell>
          <cell r="B113" t="str">
            <v>MAÑANA</v>
          </cell>
          <cell r="C113">
            <v>484</v>
          </cell>
          <cell r="D113">
            <v>26</v>
          </cell>
          <cell r="E113">
            <v>458</v>
          </cell>
          <cell r="F113">
            <v>0</v>
          </cell>
          <cell r="G113">
            <v>0</v>
          </cell>
          <cell r="H113">
            <v>0</v>
          </cell>
        </row>
        <row r="114">
          <cell r="A114">
            <v>159</v>
          </cell>
          <cell r="B114" t="str">
            <v>MAÑANA</v>
          </cell>
          <cell r="C114">
            <v>683</v>
          </cell>
          <cell r="D114">
            <v>92</v>
          </cell>
          <cell r="E114">
            <v>591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161</v>
          </cell>
          <cell r="B115" t="str">
            <v>MAÑANA</v>
          </cell>
          <cell r="C115">
            <v>155</v>
          </cell>
          <cell r="D115">
            <v>23</v>
          </cell>
          <cell r="E115">
            <v>132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162</v>
          </cell>
          <cell r="B116" t="str">
            <v>MAÑANA</v>
          </cell>
          <cell r="C116">
            <v>795</v>
          </cell>
          <cell r="D116">
            <v>53</v>
          </cell>
          <cell r="E116">
            <v>270</v>
          </cell>
          <cell r="F116">
            <v>472</v>
          </cell>
          <cell r="G116">
            <v>0</v>
          </cell>
          <cell r="H116">
            <v>0</v>
          </cell>
        </row>
        <row r="117">
          <cell r="A117">
            <v>163</v>
          </cell>
          <cell r="B117" t="str">
            <v>MAÑANA</v>
          </cell>
          <cell r="C117">
            <v>100</v>
          </cell>
          <cell r="D117">
            <v>23</v>
          </cell>
          <cell r="E117">
            <v>77</v>
          </cell>
          <cell r="F117">
            <v>0</v>
          </cell>
          <cell r="G117">
            <v>0</v>
          </cell>
          <cell r="H117">
            <v>0</v>
          </cell>
        </row>
        <row r="118">
          <cell r="A118">
            <v>164</v>
          </cell>
          <cell r="B118" t="str">
            <v>MAÑANA</v>
          </cell>
          <cell r="C118">
            <v>158</v>
          </cell>
          <cell r="D118">
            <v>25</v>
          </cell>
          <cell r="E118">
            <v>133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165</v>
          </cell>
          <cell r="B119" t="str">
            <v>MAÑANA</v>
          </cell>
          <cell r="C119">
            <v>271</v>
          </cell>
          <cell r="D119">
            <v>23</v>
          </cell>
          <cell r="E119">
            <v>19</v>
          </cell>
          <cell r="F119">
            <v>171</v>
          </cell>
          <cell r="G119">
            <v>58</v>
          </cell>
          <cell r="H119">
            <v>0</v>
          </cell>
        </row>
        <row r="120">
          <cell r="A120">
            <v>166</v>
          </cell>
          <cell r="B120" t="str">
            <v>MAÑANA</v>
          </cell>
          <cell r="C120">
            <v>189</v>
          </cell>
          <cell r="D120">
            <v>30</v>
          </cell>
          <cell r="E120">
            <v>0</v>
          </cell>
          <cell r="F120">
            <v>124</v>
          </cell>
          <cell r="G120">
            <v>35</v>
          </cell>
          <cell r="H120">
            <v>0</v>
          </cell>
        </row>
        <row r="121">
          <cell r="A121">
            <v>167</v>
          </cell>
          <cell r="B121" t="str">
            <v>MAÑANA</v>
          </cell>
          <cell r="C121">
            <v>237</v>
          </cell>
          <cell r="D121">
            <v>29</v>
          </cell>
          <cell r="E121">
            <v>43</v>
          </cell>
          <cell r="F121">
            <v>128</v>
          </cell>
          <cell r="G121">
            <v>37</v>
          </cell>
          <cell r="H121">
            <v>0</v>
          </cell>
        </row>
        <row r="122">
          <cell r="A122">
            <v>168</v>
          </cell>
          <cell r="B122" t="str">
            <v>MAÑANA</v>
          </cell>
          <cell r="C122">
            <v>133</v>
          </cell>
          <cell r="D122">
            <v>18</v>
          </cell>
          <cell r="E122">
            <v>115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169</v>
          </cell>
          <cell r="B123" t="str">
            <v>MAÑANA</v>
          </cell>
          <cell r="C123">
            <v>199</v>
          </cell>
          <cell r="D123">
            <v>48</v>
          </cell>
          <cell r="E123">
            <v>151</v>
          </cell>
          <cell r="F123">
            <v>0</v>
          </cell>
          <cell r="G123">
            <v>0</v>
          </cell>
          <cell r="H123">
            <v>0</v>
          </cell>
        </row>
        <row r="124">
          <cell r="A124">
            <v>170</v>
          </cell>
          <cell r="B124" t="str">
            <v>MAÑANA</v>
          </cell>
          <cell r="C124">
            <v>294</v>
          </cell>
          <cell r="D124">
            <v>46</v>
          </cell>
          <cell r="E124">
            <v>48</v>
          </cell>
          <cell r="F124">
            <v>147</v>
          </cell>
          <cell r="G124">
            <v>53</v>
          </cell>
          <cell r="H124">
            <v>0</v>
          </cell>
        </row>
        <row r="125">
          <cell r="A125">
            <v>173</v>
          </cell>
          <cell r="B125" t="str">
            <v>MAÑANA</v>
          </cell>
          <cell r="C125">
            <v>473</v>
          </cell>
          <cell r="D125">
            <v>49</v>
          </cell>
          <cell r="E125">
            <v>0</v>
          </cell>
          <cell r="F125">
            <v>308</v>
          </cell>
          <cell r="G125">
            <v>116</v>
          </cell>
          <cell r="H125">
            <v>0</v>
          </cell>
        </row>
        <row r="126">
          <cell r="A126">
            <v>174</v>
          </cell>
          <cell r="B126" t="str">
            <v>MAÑANA</v>
          </cell>
          <cell r="C126">
            <v>413</v>
          </cell>
          <cell r="D126">
            <v>61</v>
          </cell>
          <cell r="E126">
            <v>352</v>
          </cell>
          <cell r="F126">
            <v>0</v>
          </cell>
          <cell r="G126">
            <v>0</v>
          </cell>
          <cell r="H126">
            <v>0</v>
          </cell>
        </row>
        <row r="127">
          <cell r="A127">
            <v>175</v>
          </cell>
          <cell r="B127" t="str">
            <v>MAÑANA</v>
          </cell>
          <cell r="C127">
            <v>117</v>
          </cell>
          <cell r="D127">
            <v>17</v>
          </cell>
          <cell r="E127">
            <v>100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>
            <v>176</v>
          </cell>
          <cell r="B128" t="str">
            <v>MAÑANA</v>
          </cell>
          <cell r="C128">
            <v>551</v>
          </cell>
          <cell r="D128">
            <v>97</v>
          </cell>
          <cell r="E128">
            <v>0</v>
          </cell>
          <cell r="F128">
            <v>364</v>
          </cell>
          <cell r="G128">
            <v>90</v>
          </cell>
          <cell r="H128">
            <v>0</v>
          </cell>
        </row>
        <row r="129">
          <cell r="A129">
            <v>178</v>
          </cell>
          <cell r="B129" t="str">
            <v>MAÑANA</v>
          </cell>
          <cell r="C129">
            <v>370</v>
          </cell>
          <cell r="D129">
            <v>0</v>
          </cell>
          <cell r="E129">
            <v>370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>
            <v>180</v>
          </cell>
          <cell r="B130" t="str">
            <v>MAÑANA</v>
          </cell>
          <cell r="C130">
            <v>143</v>
          </cell>
          <cell r="D130">
            <v>16</v>
          </cell>
          <cell r="E130">
            <v>0</v>
          </cell>
          <cell r="F130">
            <v>98</v>
          </cell>
          <cell r="G130">
            <v>29</v>
          </cell>
          <cell r="H130">
            <v>0</v>
          </cell>
        </row>
        <row r="131">
          <cell r="A131">
            <v>181</v>
          </cell>
          <cell r="B131" t="str">
            <v>MAÑANA</v>
          </cell>
          <cell r="C131">
            <v>143</v>
          </cell>
          <cell r="D131">
            <v>19</v>
          </cell>
          <cell r="E131">
            <v>124</v>
          </cell>
          <cell r="F131">
            <v>0</v>
          </cell>
          <cell r="G131">
            <v>0</v>
          </cell>
          <cell r="H131">
            <v>0</v>
          </cell>
        </row>
        <row r="132">
          <cell r="A132">
            <v>182</v>
          </cell>
          <cell r="B132" t="str">
            <v>MAÑANA</v>
          </cell>
          <cell r="C132">
            <v>86</v>
          </cell>
          <cell r="D132">
            <v>11</v>
          </cell>
          <cell r="E132">
            <v>75</v>
          </cell>
          <cell r="F132">
            <v>0</v>
          </cell>
          <cell r="G132">
            <v>0</v>
          </cell>
          <cell r="H132">
            <v>0</v>
          </cell>
        </row>
        <row r="133">
          <cell r="A133">
            <v>183</v>
          </cell>
          <cell r="B133" t="str">
            <v>MAÑANA</v>
          </cell>
          <cell r="C133">
            <v>247</v>
          </cell>
          <cell r="D133">
            <v>40</v>
          </cell>
          <cell r="E133">
            <v>207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184</v>
          </cell>
          <cell r="B134" t="str">
            <v>MAÑANA</v>
          </cell>
          <cell r="C134">
            <v>627</v>
          </cell>
          <cell r="D134">
            <v>0</v>
          </cell>
          <cell r="E134">
            <v>0</v>
          </cell>
          <cell r="F134">
            <v>627</v>
          </cell>
          <cell r="G134">
            <v>0</v>
          </cell>
          <cell r="H134">
            <v>0</v>
          </cell>
        </row>
        <row r="135">
          <cell r="A135">
            <v>185</v>
          </cell>
          <cell r="B135" t="str">
            <v>MAÑANA</v>
          </cell>
          <cell r="C135">
            <v>293</v>
          </cell>
          <cell r="D135">
            <v>0</v>
          </cell>
          <cell r="E135">
            <v>0</v>
          </cell>
          <cell r="F135">
            <v>218</v>
          </cell>
          <cell r="G135">
            <v>75</v>
          </cell>
          <cell r="H135">
            <v>0</v>
          </cell>
        </row>
        <row r="136">
          <cell r="A136">
            <v>186</v>
          </cell>
          <cell r="B136" t="str">
            <v>MAÑANA</v>
          </cell>
          <cell r="C136">
            <v>445</v>
          </cell>
          <cell r="D136">
            <v>71</v>
          </cell>
          <cell r="E136">
            <v>374</v>
          </cell>
          <cell r="F136">
            <v>0</v>
          </cell>
          <cell r="G136">
            <v>0</v>
          </cell>
          <cell r="H136">
            <v>0</v>
          </cell>
        </row>
        <row r="137">
          <cell r="A137">
            <v>187</v>
          </cell>
          <cell r="B137" t="str">
            <v>MAÑANA</v>
          </cell>
          <cell r="C137">
            <v>50</v>
          </cell>
          <cell r="D137">
            <v>9</v>
          </cell>
          <cell r="E137">
            <v>41</v>
          </cell>
          <cell r="F137">
            <v>0</v>
          </cell>
          <cell r="G137">
            <v>0</v>
          </cell>
          <cell r="H137">
            <v>0</v>
          </cell>
        </row>
        <row r="138">
          <cell r="A138">
            <v>188</v>
          </cell>
          <cell r="B138" t="str">
            <v>MAÑANA</v>
          </cell>
          <cell r="C138">
            <v>149</v>
          </cell>
          <cell r="D138">
            <v>28</v>
          </cell>
          <cell r="E138">
            <v>121</v>
          </cell>
          <cell r="F138">
            <v>0</v>
          </cell>
          <cell r="G138">
            <v>0</v>
          </cell>
          <cell r="H138">
            <v>0</v>
          </cell>
        </row>
        <row r="139">
          <cell r="A139">
            <v>189</v>
          </cell>
          <cell r="B139" t="str">
            <v>MAÑANA</v>
          </cell>
          <cell r="C139">
            <v>619</v>
          </cell>
          <cell r="D139">
            <v>0</v>
          </cell>
          <cell r="E139">
            <v>0</v>
          </cell>
          <cell r="F139">
            <v>450</v>
          </cell>
          <cell r="G139">
            <v>169</v>
          </cell>
          <cell r="H139">
            <v>0</v>
          </cell>
        </row>
        <row r="140">
          <cell r="A140">
            <v>190</v>
          </cell>
          <cell r="B140" t="str">
            <v>MAÑANA</v>
          </cell>
          <cell r="C140">
            <v>768</v>
          </cell>
          <cell r="D140">
            <v>104</v>
          </cell>
          <cell r="E140">
            <v>0</v>
          </cell>
          <cell r="F140">
            <v>664</v>
          </cell>
          <cell r="G140">
            <v>0</v>
          </cell>
          <cell r="H140">
            <v>0</v>
          </cell>
        </row>
        <row r="141">
          <cell r="A141">
            <v>191</v>
          </cell>
          <cell r="B141" t="str">
            <v>MAÑANA</v>
          </cell>
          <cell r="C141">
            <v>116</v>
          </cell>
          <cell r="D141">
            <v>17</v>
          </cell>
          <cell r="E141">
            <v>99</v>
          </cell>
          <cell r="F141">
            <v>0</v>
          </cell>
          <cell r="G141">
            <v>0</v>
          </cell>
          <cell r="H141">
            <v>0</v>
          </cell>
        </row>
        <row r="142">
          <cell r="A142">
            <v>192</v>
          </cell>
          <cell r="B142" t="str">
            <v>MAÑANA</v>
          </cell>
          <cell r="C142">
            <v>479</v>
          </cell>
          <cell r="D142">
            <v>46</v>
          </cell>
          <cell r="E142">
            <v>0</v>
          </cell>
          <cell r="F142">
            <v>339</v>
          </cell>
          <cell r="G142">
            <v>94</v>
          </cell>
          <cell r="H142">
            <v>0</v>
          </cell>
        </row>
        <row r="143">
          <cell r="A143">
            <v>194</v>
          </cell>
          <cell r="B143" t="str">
            <v>MAÑANA</v>
          </cell>
          <cell r="C143">
            <v>25</v>
          </cell>
          <cell r="D143">
            <v>3</v>
          </cell>
          <cell r="E143">
            <v>22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195</v>
          </cell>
          <cell r="B144" t="str">
            <v>MAÑANA</v>
          </cell>
          <cell r="C144">
            <v>57</v>
          </cell>
          <cell r="D144">
            <v>5</v>
          </cell>
          <cell r="E144">
            <v>52</v>
          </cell>
          <cell r="F144">
            <v>0</v>
          </cell>
          <cell r="G144">
            <v>0</v>
          </cell>
          <cell r="H144">
            <v>0</v>
          </cell>
        </row>
        <row r="145">
          <cell r="A145">
            <v>196</v>
          </cell>
          <cell r="B145" t="str">
            <v>MAÑANA</v>
          </cell>
          <cell r="C145">
            <v>230</v>
          </cell>
          <cell r="D145">
            <v>46</v>
          </cell>
          <cell r="E145">
            <v>184</v>
          </cell>
          <cell r="F145">
            <v>0</v>
          </cell>
          <cell r="G145">
            <v>0</v>
          </cell>
          <cell r="H145">
            <v>0</v>
          </cell>
        </row>
        <row r="146">
          <cell r="A146">
            <v>197</v>
          </cell>
          <cell r="B146" t="str">
            <v>MAÑANA</v>
          </cell>
          <cell r="C146">
            <v>495</v>
          </cell>
          <cell r="D146">
            <v>25</v>
          </cell>
          <cell r="E146">
            <v>0</v>
          </cell>
          <cell r="F146">
            <v>331</v>
          </cell>
          <cell r="G146">
            <v>139</v>
          </cell>
          <cell r="H146">
            <v>0</v>
          </cell>
        </row>
        <row r="147">
          <cell r="A147">
            <v>198</v>
          </cell>
          <cell r="B147" t="str">
            <v>MAÑANA</v>
          </cell>
          <cell r="C147">
            <v>693</v>
          </cell>
          <cell r="D147">
            <v>124</v>
          </cell>
          <cell r="E147">
            <v>0</v>
          </cell>
          <cell r="F147">
            <v>387</v>
          </cell>
          <cell r="G147">
            <v>182</v>
          </cell>
          <cell r="H147">
            <v>0</v>
          </cell>
        </row>
        <row r="148">
          <cell r="A148">
            <v>199</v>
          </cell>
          <cell r="B148" t="str">
            <v>MAÑANA</v>
          </cell>
          <cell r="C148">
            <v>116</v>
          </cell>
          <cell r="D148">
            <v>19</v>
          </cell>
          <cell r="E148">
            <v>97</v>
          </cell>
          <cell r="F148">
            <v>0</v>
          </cell>
          <cell r="G148">
            <v>0</v>
          </cell>
          <cell r="H148">
            <v>0</v>
          </cell>
        </row>
        <row r="149">
          <cell r="A149">
            <v>200</v>
          </cell>
          <cell r="B149" t="str">
            <v>MAÑANA</v>
          </cell>
          <cell r="C149">
            <v>363</v>
          </cell>
          <cell r="D149">
            <v>69</v>
          </cell>
          <cell r="E149">
            <v>294</v>
          </cell>
          <cell r="F149">
            <v>0</v>
          </cell>
          <cell r="G149">
            <v>0</v>
          </cell>
          <cell r="H149">
            <v>0</v>
          </cell>
        </row>
        <row r="150">
          <cell r="A150">
            <v>202</v>
          </cell>
          <cell r="B150" t="str">
            <v>MAÑANA</v>
          </cell>
          <cell r="C150">
            <v>971</v>
          </cell>
          <cell r="D150">
            <v>97</v>
          </cell>
          <cell r="E150">
            <v>0</v>
          </cell>
          <cell r="F150">
            <v>647</v>
          </cell>
          <cell r="G150">
            <v>227</v>
          </cell>
          <cell r="H150">
            <v>0</v>
          </cell>
        </row>
        <row r="151">
          <cell r="A151">
            <v>203</v>
          </cell>
          <cell r="B151" t="str">
            <v>MAÑANA</v>
          </cell>
          <cell r="C151">
            <v>650</v>
          </cell>
          <cell r="D151">
            <v>78</v>
          </cell>
          <cell r="E151">
            <v>31</v>
          </cell>
          <cell r="F151">
            <v>423</v>
          </cell>
          <cell r="G151">
            <v>118</v>
          </cell>
          <cell r="H151">
            <v>0</v>
          </cell>
        </row>
        <row r="152">
          <cell r="A152">
            <v>204</v>
          </cell>
          <cell r="B152" t="str">
            <v>MAÑANA</v>
          </cell>
          <cell r="C152">
            <v>41</v>
          </cell>
          <cell r="D152">
            <v>4</v>
          </cell>
          <cell r="E152">
            <v>37</v>
          </cell>
          <cell r="F152">
            <v>0</v>
          </cell>
          <cell r="G152">
            <v>0</v>
          </cell>
          <cell r="H152">
            <v>0</v>
          </cell>
        </row>
        <row r="153">
          <cell r="A153">
            <v>207</v>
          </cell>
          <cell r="B153" t="str">
            <v>MAÑANA</v>
          </cell>
          <cell r="C153">
            <v>255</v>
          </cell>
          <cell r="D153">
            <v>49</v>
          </cell>
          <cell r="E153">
            <v>89</v>
          </cell>
          <cell r="F153">
            <v>81</v>
          </cell>
          <cell r="G153">
            <v>36</v>
          </cell>
          <cell r="H153">
            <v>0</v>
          </cell>
        </row>
        <row r="154">
          <cell r="A154">
            <v>208</v>
          </cell>
          <cell r="B154" t="str">
            <v>MAÑANA</v>
          </cell>
          <cell r="C154">
            <v>114</v>
          </cell>
          <cell r="D154">
            <v>42</v>
          </cell>
          <cell r="E154">
            <v>72</v>
          </cell>
          <cell r="F154">
            <v>0</v>
          </cell>
          <cell r="G154">
            <v>0</v>
          </cell>
          <cell r="H154">
            <v>0</v>
          </cell>
        </row>
        <row r="155">
          <cell r="A155">
            <v>209</v>
          </cell>
          <cell r="B155" t="str">
            <v>MAÑANA</v>
          </cell>
          <cell r="C155">
            <v>125</v>
          </cell>
          <cell r="D155">
            <v>53</v>
          </cell>
          <cell r="E155">
            <v>72</v>
          </cell>
          <cell r="F155">
            <v>0</v>
          </cell>
          <cell r="G155">
            <v>0</v>
          </cell>
          <cell r="H155">
            <v>0</v>
          </cell>
        </row>
        <row r="156">
          <cell r="A156">
            <v>213</v>
          </cell>
          <cell r="B156" t="str">
            <v>MAÑANA</v>
          </cell>
          <cell r="C156">
            <v>388</v>
          </cell>
          <cell r="D156">
            <v>37</v>
          </cell>
          <cell r="E156">
            <v>134</v>
          </cell>
          <cell r="F156">
            <v>122</v>
          </cell>
          <cell r="G156">
            <v>95</v>
          </cell>
          <cell r="H156">
            <v>0</v>
          </cell>
        </row>
        <row r="157">
          <cell r="A157">
            <v>227</v>
          </cell>
          <cell r="B157" t="str">
            <v>MAÑANA</v>
          </cell>
          <cell r="C157">
            <v>316</v>
          </cell>
          <cell r="D157">
            <v>45</v>
          </cell>
          <cell r="E157">
            <v>125</v>
          </cell>
          <cell r="F157">
            <v>100</v>
          </cell>
          <cell r="G157">
            <v>46</v>
          </cell>
          <cell r="H157">
            <v>0</v>
          </cell>
        </row>
        <row r="158">
          <cell r="A158">
            <v>228</v>
          </cell>
          <cell r="B158" t="str">
            <v>MAÑANA</v>
          </cell>
          <cell r="C158">
            <v>959</v>
          </cell>
          <cell r="D158">
            <v>50</v>
          </cell>
          <cell r="E158">
            <v>252</v>
          </cell>
          <cell r="F158">
            <v>401</v>
          </cell>
          <cell r="G158">
            <v>256</v>
          </cell>
          <cell r="H158">
            <v>0</v>
          </cell>
        </row>
        <row r="159">
          <cell r="A159">
            <v>233</v>
          </cell>
          <cell r="B159" t="str">
            <v>MAÑANA</v>
          </cell>
          <cell r="C159">
            <v>884</v>
          </cell>
          <cell r="D159">
            <v>80</v>
          </cell>
          <cell r="E159">
            <v>324</v>
          </cell>
          <cell r="F159">
            <v>308</v>
          </cell>
          <cell r="G159">
            <v>172</v>
          </cell>
          <cell r="H159">
            <v>0</v>
          </cell>
        </row>
        <row r="160">
          <cell r="A160">
            <v>239</v>
          </cell>
          <cell r="B160" t="str">
            <v>MAÑANA</v>
          </cell>
          <cell r="C160">
            <v>205</v>
          </cell>
          <cell r="D160">
            <v>17</v>
          </cell>
          <cell r="E160">
            <v>59</v>
          </cell>
          <cell r="F160">
            <v>80</v>
          </cell>
          <cell r="G160">
            <v>49</v>
          </cell>
          <cell r="H160">
            <v>0</v>
          </cell>
        </row>
        <row r="161">
          <cell r="A161">
            <v>240</v>
          </cell>
          <cell r="B161" t="str">
            <v>MAÑANA</v>
          </cell>
          <cell r="C161">
            <v>1008</v>
          </cell>
          <cell r="D161">
            <v>54</v>
          </cell>
          <cell r="E161">
            <v>375</v>
          </cell>
          <cell r="F161">
            <v>393</v>
          </cell>
          <cell r="G161">
            <v>186</v>
          </cell>
          <cell r="H161">
            <v>0</v>
          </cell>
        </row>
        <row r="162">
          <cell r="A162">
            <v>242</v>
          </cell>
          <cell r="B162" t="str">
            <v>MAÑANA</v>
          </cell>
          <cell r="C162">
            <v>307</v>
          </cell>
          <cell r="D162">
            <v>0</v>
          </cell>
          <cell r="E162">
            <v>118</v>
          </cell>
          <cell r="F162">
            <v>151</v>
          </cell>
          <cell r="G162">
            <v>38</v>
          </cell>
          <cell r="H162">
            <v>0</v>
          </cell>
        </row>
        <row r="163">
          <cell r="A163">
            <v>248</v>
          </cell>
          <cell r="B163" t="str">
            <v>MAÑANA</v>
          </cell>
          <cell r="C163">
            <v>495</v>
          </cell>
          <cell r="D163">
            <v>49</v>
          </cell>
          <cell r="E163">
            <v>189</v>
          </cell>
          <cell r="F163">
            <v>184</v>
          </cell>
          <cell r="G163">
            <v>73</v>
          </cell>
          <cell r="H163">
            <v>0</v>
          </cell>
        </row>
        <row r="164">
          <cell r="A164">
            <v>249</v>
          </cell>
          <cell r="B164" t="str">
            <v>MAÑANA</v>
          </cell>
          <cell r="C164">
            <v>87</v>
          </cell>
          <cell r="D164">
            <v>41</v>
          </cell>
          <cell r="E164">
            <v>46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251</v>
          </cell>
          <cell r="B165" t="str">
            <v>MAÑANA</v>
          </cell>
          <cell r="C165">
            <v>242</v>
          </cell>
          <cell r="D165">
            <v>17</v>
          </cell>
          <cell r="E165">
            <v>58</v>
          </cell>
          <cell r="F165">
            <v>106</v>
          </cell>
          <cell r="G165">
            <v>61</v>
          </cell>
          <cell r="H165">
            <v>0</v>
          </cell>
        </row>
        <row r="166">
          <cell r="A166">
            <v>252</v>
          </cell>
          <cell r="B166" t="str">
            <v>MAÑANA</v>
          </cell>
          <cell r="C166">
            <v>217</v>
          </cell>
          <cell r="D166">
            <v>9</v>
          </cell>
          <cell r="E166">
            <v>40</v>
          </cell>
          <cell r="F166">
            <v>100</v>
          </cell>
          <cell r="G166">
            <v>68</v>
          </cell>
          <cell r="H166">
            <v>0</v>
          </cell>
        </row>
        <row r="167">
          <cell r="A167">
            <v>255</v>
          </cell>
          <cell r="B167" t="str">
            <v>MAÑANA</v>
          </cell>
          <cell r="C167">
            <v>332</v>
          </cell>
          <cell r="D167">
            <v>25</v>
          </cell>
          <cell r="E167">
            <v>125</v>
          </cell>
          <cell r="F167">
            <v>123</v>
          </cell>
          <cell r="G167">
            <v>59</v>
          </cell>
          <cell r="H167">
            <v>0</v>
          </cell>
        </row>
        <row r="168">
          <cell r="A168">
            <v>260</v>
          </cell>
          <cell r="B168" t="str">
            <v>MAÑANA</v>
          </cell>
          <cell r="C168">
            <v>236</v>
          </cell>
          <cell r="D168">
            <v>24</v>
          </cell>
          <cell r="E168">
            <v>78</v>
          </cell>
          <cell r="F168">
            <v>93</v>
          </cell>
          <cell r="G168">
            <v>41</v>
          </cell>
          <cell r="H168">
            <v>0</v>
          </cell>
        </row>
        <row r="169">
          <cell r="A169">
            <v>264</v>
          </cell>
          <cell r="B169" t="str">
            <v>MAÑANA</v>
          </cell>
          <cell r="C169">
            <v>303</v>
          </cell>
          <cell r="D169">
            <v>26</v>
          </cell>
          <cell r="E169">
            <v>81</v>
          </cell>
          <cell r="F169">
            <v>143</v>
          </cell>
          <cell r="G169">
            <v>53</v>
          </cell>
          <cell r="H169">
            <v>0</v>
          </cell>
        </row>
        <row r="170">
          <cell r="A170">
            <v>270</v>
          </cell>
          <cell r="B170" t="str">
            <v>MAÑANA</v>
          </cell>
          <cell r="C170">
            <v>815</v>
          </cell>
          <cell r="D170">
            <v>69</v>
          </cell>
          <cell r="E170">
            <v>0</v>
          </cell>
          <cell r="F170">
            <v>746</v>
          </cell>
          <cell r="G170">
            <v>0</v>
          </cell>
          <cell r="H170">
            <v>0</v>
          </cell>
        </row>
        <row r="171">
          <cell r="A171">
            <v>274</v>
          </cell>
          <cell r="B171" t="str">
            <v>MAÑANA</v>
          </cell>
          <cell r="C171">
            <v>54</v>
          </cell>
          <cell r="D171">
            <v>11</v>
          </cell>
          <cell r="E171">
            <v>43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276</v>
          </cell>
          <cell r="B172" t="str">
            <v>MAÑANA</v>
          </cell>
          <cell r="C172">
            <v>903</v>
          </cell>
          <cell r="D172">
            <v>57</v>
          </cell>
          <cell r="E172">
            <v>354</v>
          </cell>
          <cell r="F172">
            <v>336</v>
          </cell>
          <cell r="G172">
            <v>156</v>
          </cell>
          <cell r="H172">
            <v>0</v>
          </cell>
        </row>
        <row r="173">
          <cell r="A173">
            <v>278</v>
          </cell>
          <cell r="B173" t="str">
            <v>MAÑANA</v>
          </cell>
          <cell r="C173">
            <v>170</v>
          </cell>
          <cell r="D173">
            <v>41</v>
          </cell>
          <cell r="E173">
            <v>72</v>
          </cell>
          <cell r="F173">
            <v>39</v>
          </cell>
          <cell r="G173">
            <v>18</v>
          </cell>
          <cell r="H173">
            <v>0</v>
          </cell>
        </row>
        <row r="174">
          <cell r="A174">
            <v>283</v>
          </cell>
          <cell r="B174" t="str">
            <v>MAÑANA</v>
          </cell>
          <cell r="C174">
            <v>1630</v>
          </cell>
          <cell r="D174">
            <v>191</v>
          </cell>
          <cell r="E174">
            <v>558</v>
          </cell>
          <cell r="F174">
            <v>610</v>
          </cell>
          <cell r="G174">
            <v>271</v>
          </cell>
          <cell r="H174">
            <v>0</v>
          </cell>
        </row>
        <row r="175">
          <cell r="A175">
            <v>284</v>
          </cell>
          <cell r="B175" t="str">
            <v>MAÑANA</v>
          </cell>
          <cell r="C175">
            <v>132</v>
          </cell>
          <cell r="D175">
            <v>21</v>
          </cell>
          <cell r="E175">
            <v>111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285</v>
          </cell>
          <cell r="B176" t="str">
            <v>MAÑANA</v>
          </cell>
          <cell r="C176">
            <v>124</v>
          </cell>
          <cell r="D176">
            <v>30</v>
          </cell>
          <cell r="E176">
            <v>94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294</v>
          </cell>
          <cell r="B177" t="str">
            <v>MAÑANA</v>
          </cell>
          <cell r="C177">
            <v>394</v>
          </cell>
          <cell r="D177">
            <v>26</v>
          </cell>
          <cell r="E177">
            <v>168</v>
          </cell>
          <cell r="F177">
            <v>139</v>
          </cell>
          <cell r="G177">
            <v>61</v>
          </cell>
          <cell r="H177">
            <v>0</v>
          </cell>
        </row>
        <row r="178">
          <cell r="A178">
            <v>298</v>
          </cell>
          <cell r="B178" t="str">
            <v>MAÑANA</v>
          </cell>
          <cell r="C178">
            <v>167</v>
          </cell>
          <cell r="D178">
            <v>10</v>
          </cell>
          <cell r="E178">
            <v>50</v>
          </cell>
          <cell r="F178">
            <v>70</v>
          </cell>
          <cell r="G178">
            <v>37</v>
          </cell>
          <cell r="H178">
            <v>0</v>
          </cell>
        </row>
        <row r="179">
          <cell r="A179">
            <v>299</v>
          </cell>
          <cell r="B179" t="str">
            <v>MAÑANA</v>
          </cell>
          <cell r="C179">
            <v>392</v>
          </cell>
          <cell r="D179">
            <v>21</v>
          </cell>
          <cell r="E179">
            <v>125</v>
          </cell>
          <cell r="F179">
            <v>170</v>
          </cell>
          <cell r="G179">
            <v>76</v>
          </cell>
          <cell r="H179">
            <v>0</v>
          </cell>
        </row>
        <row r="180">
          <cell r="A180">
            <v>303</v>
          </cell>
          <cell r="B180" t="str">
            <v>MAÑANA</v>
          </cell>
          <cell r="C180">
            <v>228</v>
          </cell>
          <cell r="D180">
            <v>10</v>
          </cell>
          <cell r="E180">
            <v>97</v>
          </cell>
          <cell r="F180">
            <v>80</v>
          </cell>
          <cell r="G180">
            <v>41</v>
          </cell>
          <cell r="H180">
            <v>0</v>
          </cell>
        </row>
        <row r="181">
          <cell r="A181">
            <v>305</v>
          </cell>
          <cell r="B181" t="str">
            <v>MAÑANA</v>
          </cell>
          <cell r="C181">
            <v>346</v>
          </cell>
          <cell r="D181">
            <v>58</v>
          </cell>
          <cell r="E181">
            <v>288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310</v>
          </cell>
          <cell r="B182" t="str">
            <v>MAÑANA</v>
          </cell>
          <cell r="C182">
            <v>207</v>
          </cell>
          <cell r="D182">
            <v>38</v>
          </cell>
          <cell r="E182">
            <v>139</v>
          </cell>
          <cell r="F182">
            <v>30</v>
          </cell>
          <cell r="G182">
            <v>0</v>
          </cell>
          <cell r="H182">
            <v>0</v>
          </cell>
        </row>
        <row r="183">
          <cell r="A183">
            <v>311</v>
          </cell>
          <cell r="B183" t="str">
            <v>MAÑANA</v>
          </cell>
          <cell r="C183">
            <v>415</v>
          </cell>
          <cell r="D183">
            <v>6</v>
          </cell>
          <cell r="E183">
            <v>77</v>
          </cell>
          <cell r="F183">
            <v>233</v>
          </cell>
          <cell r="G183">
            <v>99</v>
          </cell>
          <cell r="H183">
            <v>0</v>
          </cell>
        </row>
        <row r="184">
          <cell r="A184">
            <v>312</v>
          </cell>
          <cell r="B184" t="str">
            <v>MAÑANA</v>
          </cell>
          <cell r="C184">
            <v>85</v>
          </cell>
          <cell r="D184">
            <v>2</v>
          </cell>
          <cell r="E184">
            <v>83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313</v>
          </cell>
          <cell r="B185" t="str">
            <v>MAÑANA</v>
          </cell>
          <cell r="C185">
            <v>246</v>
          </cell>
          <cell r="D185">
            <v>0</v>
          </cell>
          <cell r="E185">
            <v>62</v>
          </cell>
          <cell r="F185">
            <v>113</v>
          </cell>
          <cell r="G185">
            <v>71</v>
          </cell>
          <cell r="H185">
            <v>0</v>
          </cell>
        </row>
        <row r="186">
          <cell r="A186">
            <v>314</v>
          </cell>
          <cell r="B186" t="str">
            <v>MAÑANA</v>
          </cell>
          <cell r="C186">
            <v>6203</v>
          </cell>
          <cell r="D186">
            <v>339</v>
          </cell>
          <cell r="E186">
            <v>1949</v>
          </cell>
          <cell r="F186">
            <v>2709</v>
          </cell>
          <cell r="G186">
            <v>1206</v>
          </cell>
          <cell r="H186">
            <v>0</v>
          </cell>
        </row>
        <row r="187">
          <cell r="A187">
            <v>319</v>
          </cell>
          <cell r="B187" t="str">
            <v>MAÑANA</v>
          </cell>
          <cell r="C187">
            <v>392</v>
          </cell>
          <cell r="D187">
            <v>51</v>
          </cell>
          <cell r="E187">
            <v>165</v>
          </cell>
          <cell r="F187">
            <v>176</v>
          </cell>
          <cell r="G187">
            <v>0</v>
          </cell>
          <cell r="H187">
            <v>0</v>
          </cell>
        </row>
        <row r="188">
          <cell r="A188">
            <v>320</v>
          </cell>
          <cell r="B188" t="str">
            <v>MAÑANA</v>
          </cell>
          <cell r="C188">
            <v>169</v>
          </cell>
          <cell r="D188">
            <v>12</v>
          </cell>
          <cell r="E188">
            <v>77</v>
          </cell>
          <cell r="F188">
            <v>51</v>
          </cell>
          <cell r="G188">
            <v>29</v>
          </cell>
          <cell r="H188">
            <v>0</v>
          </cell>
        </row>
        <row r="189">
          <cell r="A189">
            <v>321</v>
          </cell>
          <cell r="B189" t="str">
            <v>MAÑANA</v>
          </cell>
          <cell r="C189">
            <v>386</v>
          </cell>
          <cell r="D189">
            <v>47</v>
          </cell>
          <cell r="E189">
            <v>151</v>
          </cell>
          <cell r="F189">
            <v>133</v>
          </cell>
          <cell r="G189">
            <v>55</v>
          </cell>
          <cell r="H189">
            <v>0</v>
          </cell>
        </row>
        <row r="190">
          <cell r="A190">
            <v>323</v>
          </cell>
          <cell r="B190" t="str">
            <v>MAÑANA</v>
          </cell>
          <cell r="C190">
            <v>108</v>
          </cell>
          <cell r="D190">
            <v>13</v>
          </cell>
          <cell r="E190">
            <v>95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324</v>
          </cell>
          <cell r="B191" t="str">
            <v>MAÑANA</v>
          </cell>
          <cell r="C191">
            <v>1178</v>
          </cell>
          <cell r="D191">
            <v>68</v>
          </cell>
          <cell r="E191">
            <v>423</v>
          </cell>
          <cell r="F191">
            <v>483</v>
          </cell>
          <cell r="G191">
            <v>204</v>
          </cell>
          <cell r="H191">
            <v>0</v>
          </cell>
        </row>
        <row r="192">
          <cell r="A192">
            <v>326</v>
          </cell>
          <cell r="B192" t="str">
            <v>MAÑANA</v>
          </cell>
          <cell r="C192">
            <v>58</v>
          </cell>
          <cell r="D192">
            <v>9</v>
          </cell>
          <cell r="E192">
            <v>49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327</v>
          </cell>
          <cell r="B193" t="str">
            <v>MAÑANA</v>
          </cell>
          <cell r="C193">
            <v>314</v>
          </cell>
          <cell r="D193">
            <v>20</v>
          </cell>
          <cell r="E193">
            <v>144</v>
          </cell>
          <cell r="F193">
            <v>108</v>
          </cell>
          <cell r="G193">
            <v>42</v>
          </cell>
          <cell r="H193">
            <v>0</v>
          </cell>
        </row>
        <row r="194">
          <cell r="A194">
            <v>328</v>
          </cell>
          <cell r="B194" t="str">
            <v>MAÑANA</v>
          </cell>
          <cell r="C194">
            <v>170</v>
          </cell>
          <cell r="D194">
            <v>34</v>
          </cell>
          <cell r="E194">
            <v>136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329</v>
          </cell>
          <cell r="B195" t="str">
            <v>MAÑANA</v>
          </cell>
          <cell r="C195">
            <v>40</v>
          </cell>
          <cell r="D195">
            <v>40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334</v>
          </cell>
          <cell r="B196" t="str">
            <v>MAÑANA</v>
          </cell>
          <cell r="C196">
            <v>80</v>
          </cell>
          <cell r="D196">
            <v>16</v>
          </cell>
          <cell r="E196">
            <v>64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335</v>
          </cell>
          <cell r="B197" t="str">
            <v>MAÑANA</v>
          </cell>
          <cell r="C197">
            <v>855</v>
          </cell>
          <cell r="D197">
            <v>61</v>
          </cell>
          <cell r="E197">
            <v>325</v>
          </cell>
          <cell r="F197">
            <v>365</v>
          </cell>
          <cell r="G197">
            <v>104</v>
          </cell>
          <cell r="H197">
            <v>0</v>
          </cell>
        </row>
        <row r="198">
          <cell r="A198">
            <v>336</v>
          </cell>
          <cell r="B198" t="str">
            <v>MAÑANA</v>
          </cell>
          <cell r="C198">
            <v>24</v>
          </cell>
          <cell r="D198">
            <v>4</v>
          </cell>
          <cell r="E198">
            <v>20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337</v>
          </cell>
          <cell r="B199" t="str">
            <v>MAÑANA</v>
          </cell>
          <cell r="C199">
            <v>436</v>
          </cell>
          <cell r="D199">
            <v>47</v>
          </cell>
          <cell r="E199">
            <v>239</v>
          </cell>
          <cell r="F199">
            <v>150</v>
          </cell>
          <cell r="G199">
            <v>0</v>
          </cell>
          <cell r="H199">
            <v>0</v>
          </cell>
        </row>
        <row r="200">
          <cell r="A200">
            <v>340</v>
          </cell>
          <cell r="B200" t="str">
            <v>MAÑANA</v>
          </cell>
          <cell r="C200">
            <v>32</v>
          </cell>
          <cell r="D200">
            <v>4</v>
          </cell>
          <cell r="E200">
            <v>28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342</v>
          </cell>
          <cell r="B201" t="str">
            <v>MAÑANA</v>
          </cell>
          <cell r="C201">
            <v>21</v>
          </cell>
          <cell r="D201">
            <v>11</v>
          </cell>
          <cell r="E201">
            <v>10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343</v>
          </cell>
          <cell r="B202" t="str">
            <v>MAÑANA</v>
          </cell>
          <cell r="C202">
            <v>694</v>
          </cell>
          <cell r="D202">
            <v>13</v>
          </cell>
          <cell r="E202">
            <v>205</v>
          </cell>
          <cell r="F202">
            <v>303</v>
          </cell>
          <cell r="G202">
            <v>173</v>
          </cell>
          <cell r="H202">
            <v>0</v>
          </cell>
        </row>
        <row r="203">
          <cell r="A203">
            <v>345</v>
          </cell>
          <cell r="B203" t="str">
            <v>MAÑANA</v>
          </cell>
          <cell r="C203">
            <v>91</v>
          </cell>
          <cell r="D203">
            <v>9</v>
          </cell>
          <cell r="E203">
            <v>82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346</v>
          </cell>
          <cell r="B204" t="str">
            <v>MAÑANA</v>
          </cell>
          <cell r="C204">
            <v>274</v>
          </cell>
          <cell r="D204">
            <v>29</v>
          </cell>
          <cell r="E204">
            <v>120</v>
          </cell>
          <cell r="F204">
            <v>125</v>
          </cell>
          <cell r="G204">
            <v>0</v>
          </cell>
          <cell r="H204">
            <v>0</v>
          </cell>
        </row>
        <row r="205">
          <cell r="A205">
            <v>352</v>
          </cell>
          <cell r="B205" t="str">
            <v>MAÑANA</v>
          </cell>
          <cell r="C205">
            <v>53</v>
          </cell>
          <cell r="D205">
            <v>0</v>
          </cell>
          <cell r="E205">
            <v>0</v>
          </cell>
          <cell r="F205">
            <v>38</v>
          </cell>
          <cell r="G205">
            <v>15</v>
          </cell>
          <cell r="H205">
            <v>0</v>
          </cell>
        </row>
        <row r="206">
          <cell r="A206">
            <v>353</v>
          </cell>
          <cell r="B206" t="str">
            <v>MAÑANA</v>
          </cell>
          <cell r="C206">
            <v>437</v>
          </cell>
          <cell r="D206">
            <v>60</v>
          </cell>
          <cell r="E206">
            <v>170</v>
          </cell>
          <cell r="F206">
            <v>142</v>
          </cell>
          <cell r="G206">
            <v>65</v>
          </cell>
          <cell r="H206">
            <v>0</v>
          </cell>
        </row>
        <row r="207">
          <cell r="A207">
            <v>354</v>
          </cell>
          <cell r="B207" t="str">
            <v>MAÑANA</v>
          </cell>
          <cell r="C207">
            <v>102</v>
          </cell>
          <cell r="D207">
            <v>48</v>
          </cell>
          <cell r="E207">
            <v>54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355</v>
          </cell>
          <cell r="B208" t="str">
            <v>MAÑANA</v>
          </cell>
          <cell r="C208">
            <v>515</v>
          </cell>
          <cell r="D208">
            <v>0</v>
          </cell>
          <cell r="E208">
            <v>343</v>
          </cell>
          <cell r="F208">
            <v>172</v>
          </cell>
          <cell r="G208">
            <v>0</v>
          </cell>
          <cell r="H208">
            <v>0</v>
          </cell>
        </row>
        <row r="209">
          <cell r="A209">
            <v>362</v>
          </cell>
          <cell r="B209" t="str">
            <v>MAÑANA</v>
          </cell>
          <cell r="C209">
            <v>54</v>
          </cell>
          <cell r="D209">
            <v>0</v>
          </cell>
          <cell r="E209">
            <v>9</v>
          </cell>
          <cell r="F209">
            <v>29</v>
          </cell>
          <cell r="G209">
            <v>16</v>
          </cell>
          <cell r="H209">
            <v>0</v>
          </cell>
        </row>
        <row r="210">
          <cell r="A210">
            <v>363</v>
          </cell>
          <cell r="B210" t="str">
            <v>MAÑANA</v>
          </cell>
          <cell r="C210">
            <v>537</v>
          </cell>
          <cell r="D210">
            <v>6</v>
          </cell>
          <cell r="E210">
            <v>91</v>
          </cell>
          <cell r="F210">
            <v>296</v>
          </cell>
          <cell r="G210">
            <v>144</v>
          </cell>
          <cell r="H210">
            <v>0</v>
          </cell>
        </row>
        <row r="211">
          <cell r="A211">
            <v>364</v>
          </cell>
          <cell r="B211" t="str">
            <v>MAÑANA</v>
          </cell>
          <cell r="C211">
            <v>840</v>
          </cell>
          <cell r="D211">
            <v>96</v>
          </cell>
          <cell r="E211">
            <v>300</v>
          </cell>
          <cell r="F211">
            <v>321</v>
          </cell>
          <cell r="G211">
            <v>123</v>
          </cell>
          <cell r="H211">
            <v>0</v>
          </cell>
        </row>
        <row r="212">
          <cell r="A212">
            <v>365</v>
          </cell>
          <cell r="B212" t="str">
            <v>MAÑANA</v>
          </cell>
          <cell r="C212">
            <v>148</v>
          </cell>
          <cell r="D212">
            <v>47</v>
          </cell>
          <cell r="E212">
            <v>101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366</v>
          </cell>
          <cell r="B213" t="str">
            <v>MAÑANA</v>
          </cell>
          <cell r="C213">
            <v>59</v>
          </cell>
          <cell r="D213">
            <v>14</v>
          </cell>
          <cell r="E213">
            <v>45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368</v>
          </cell>
          <cell r="B214" t="str">
            <v>MAÑANA</v>
          </cell>
          <cell r="C214">
            <v>169</v>
          </cell>
          <cell r="D214">
            <v>19</v>
          </cell>
          <cell r="E214">
            <v>150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374</v>
          </cell>
          <cell r="B215" t="str">
            <v>MAÑANA</v>
          </cell>
          <cell r="C215">
            <v>148</v>
          </cell>
          <cell r="D215">
            <v>28</v>
          </cell>
          <cell r="E215">
            <v>120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381</v>
          </cell>
          <cell r="B216" t="str">
            <v>MAÑANA</v>
          </cell>
          <cell r="C216">
            <v>203</v>
          </cell>
          <cell r="D216">
            <v>26</v>
          </cell>
          <cell r="E216">
            <v>67</v>
          </cell>
          <cell r="F216">
            <v>76</v>
          </cell>
          <cell r="G216">
            <v>34</v>
          </cell>
          <cell r="H216">
            <v>0</v>
          </cell>
        </row>
        <row r="217">
          <cell r="A217">
            <v>386</v>
          </cell>
          <cell r="B217" t="str">
            <v>MAÑANA</v>
          </cell>
          <cell r="C217">
            <v>717</v>
          </cell>
          <cell r="D217">
            <v>50</v>
          </cell>
          <cell r="E217">
            <v>351</v>
          </cell>
          <cell r="F217">
            <v>237</v>
          </cell>
          <cell r="G217">
            <v>79</v>
          </cell>
          <cell r="H217">
            <v>0</v>
          </cell>
        </row>
        <row r="218">
          <cell r="A218">
            <v>387</v>
          </cell>
          <cell r="B218" t="str">
            <v>MAÑANA</v>
          </cell>
          <cell r="C218">
            <v>131</v>
          </cell>
          <cell r="D218">
            <v>10</v>
          </cell>
          <cell r="E218">
            <v>121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389</v>
          </cell>
          <cell r="B219" t="str">
            <v>MAÑANA</v>
          </cell>
          <cell r="C219">
            <v>93</v>
          </cell>
          <cell r="D219">
            <v>38</v>
          </cell>
          <cell r="E219">
            <v>55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393</v>
          </cell>
          <cell r="B220" t="str">
            <v>MAÑANA</v>
          </cell>
          <cell r="C220">
            <v>14</v>
          </cell>
          <cell r="D220">
            <v>14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394</v>
          </cell>
          <cell r="B221" t="str">
            <v>MAÑANA</v>
          </cell>
          <cell r="C221">
            <v>133</v>
          </cell>
          <cell r="D221">
            <v>33</v>
          </cell>
          <cell r="E221">
            <v>100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399</v>
          </cell>
          <cell r="B222" t="str">
            <v>MAÑANA</v>
          </cell>
          <cell r="C222">
            <v>237</v>
          </cell>
          <cell r="D222">
            <v>42</v>
          </cell>
          <cell r="E222">
            <v>31</v>
          </cell>
          <cell r="F222">
            <v>141</v>
          </cell>
          <cell r="G222">
            <v>23</v>
          </cell>
          <cell r="H222">
            <v>0</v>
          </cell>
        </row>
        <row r="223">
          <cell r="A223">
            <v>402</v>
          </cell>
          <cell r="B223" t="str">
            <v>MAÑANA</v>
          </cell>
          <cell r="C223">
            <v>338</v>
          </cell>
          <cell r="D223">
            <v>48</v>
          </cell>
          <cell r="E223">
            <v>159</v>
          </cell>
          <cell r="F223">
            <v>131</v>
          </cell>
          <cell r="G223">
            <v>0</v>
          </cell>
          <cell r="H223">
            <v>0</v>
          </cell>
        </row>
        <row r="224">
          <cell r="A224">
            <v>406</v>
          </cell>
          <cell r="B224" t="str">
            <v>MAÑANA</v>
          </cell>
          <cell r="C224">
            <v>23</v>
          </cell>
          <cell r="D224">
            <v>2</v>
          </cell>
          <cell r="E224">
            <v>21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408</v>
          </cell>
          <cell r="B225" t="str">
            <v>MAÑANA</v>
          </cell>
          <cell r="C225">
            <v>45</v>
          </cell>
          <cell r="D225">
            <v>7</v>
          </cell>
          <cell r="E225">
            <v>38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417</v>
          </cell>
          <cell r="B226" t="str">
            <v>MAÑANA</v>
          </cell>
          <cell r="C226">
            <v>556</v>
          </cell>
          <cell r="D226">
            <v>50</v>
          </cell>
          <cell r="E226">
            <v>372</v>
          </cell>
          <cell r="F226">
            <v>134</v>
          </cell>
          <cell r="G226">
            <v>0</v>
          </cell>
          <cell r="H226">
            <v>0</v>
          </cell>
        </row>
        <row r="227">
          <cell r="A227">
            <v>426</v>
          </cell>
          <cell r="B227" t="str">
            <v>MAÑANA</v>
          </cell>
          <cell r="C227">
            <v>451</v>
          </cell>
          <cell r="D227">
            <v>0</v>
          </cell>
          <cell r="E227">
            <v>154</v>
          </cell>
          <cell r="F227">
            <v>212</v>
          </cell>
          <cell r="G227">
            <v>85</v>
          </cell>
          <cell r="H227">
            <v>0</v>
          </cell>
        </row>
        <row r="228">
          <cell r="A228">
            <v>433</v>
          </cell>
          <cell r="B228" t="str">
            <v>MAÑANA</v>
          </cell>
          <cell r="C228">
            <v>41</v>
          </cell>
          <cell r="D228">
            <v>3</v>
          </cell>
          <cell r="E228">
            <v>38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435</v>
          </cell>
          <cell r="B229" t="str">
            <v>MAÑANA</v>
          </cell>
          <cell r="C229">
            <v>249</v>
          </cell>
          <cell r="D229">
            <v>36</v>
          </cell>
          <cell r="E229">
            <v>0</v>
          </cell>
          <cell r="F229">
            <v>165</v>
          </cell>
          <cell r="G229">
            <v>48</v>
          </cell>
          <cell r="H229">
            <v>0</v>
          </cell>
        </row>
        <row r="230">
          <cell r="A230">
            <v>436</v>
          </cell>
          <cell r="B230" t="str">
            <v>MAÑANA</v>
          </cell>
          <cell r="C230">
            <v>404</v>
          </cell>
          <cell r="D230">
            <v>47</v>
          </cell>
          <cell r="E230">
            <v>174</v>
          </cell>
          <cell r="F230">
            <v>135</v>
          </cell>
          <cell r="G230">
            <v>48</v>
          </cell>
          <cell r="H230">
            <v>0</v>
          </cell>
        </row>
        <row r="231">
          <cell r="A231">
            <v>437</v>
          </cell>
          <cell r="B231" t="str">
            <v>MAÑANA</v>
          </cell>
          <cell r="C231">
            <v>700</v>
          </cell>
          <cell r="D231">
            <v>73</v>
          </cell>
          <cell r="E231">
            <v>391</v>
          </cell>
          <cell r="F231">
            <v>212</v>
          </cell>
          <cell r="G231">
            <v>24</v>
          </cell>
          <cell r="H231">
            <v>0</v>
          </cell>
        </row>
        <row r="232">
          <cell r="A232">
            <v>439</v>
          </cell>
          <cell r="B232" t="str">
            <v>MAÑANA</v>
          </cell>
          <cell r="C232">
            <v>46</v>
          </cell>
          <cell r="D232">
            <v>20</v>
          </cell>
          <cell r="E232">
            <v>26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440</v>
          </cell>
          <cell r="B233" t="str">
            <v>MAÑANA</v>
          </cell>
          <cell r="C233">
            <v>129</v>
          </cell>
          <cell r="D233">
            <v>42</v>
          </cell>
          <cell r="E233">
            <v>87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465</v>
          </cell>
          <cell r="B234" t="str">
            <v>MAÑANA</v>
          </cell>
          <cell r="C234">
            <v>163</v>
          </cell>
          <cell r="D234">
            <v>67</v>
          </cell>
          <cell r="E234">
            <v>96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466</v>
          </cell>
          <cell r="B235" t="str">
            <v>MAÑANA</v>
          </cell>
          <cell r="C235">
            <v>116</v>
          </cell>
          <cell r="D235">
            <v>29</v>
          </cell>
          <cell r="E235">
            <v>87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472</v>
          </cell>
          <cell r="B236" t="str">
            <v>MAÑANA</v>
          </cell>
          <cell r="C236">
            <v>345</v>
          </cell>
          <cell r="D236">
            <v>74</v>
          </cell>
          <cell r="E236">
            <v>271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475</v>
          </cell>
          <cell r="B237" t="str">
            <v>MAÑANA</v>
          </cell>
          <cell r="C237">
            <v>76</v>
          </cell>
          <cell r="D237">
            <v>0</v>
          </cell>
          <cell r="E237">
            <v>0</v>
          </cell>
          <cell r="F237">
            <v>40</v>
          </cell>
          <cell r="G237">
            <v>36</v>
          </cell>
          <cell r="H237">
            <v>0</v>
          </cell>
        </row>
        <row r="238">
          <cell r="A238">
            <v>476</v>
          </cell>
          <cell r="B238" t="str">
            <v>MAÑANA</v>
          </cell>
          <cell r="C238">
            <v>113</v>
          </cell>
          <cell r="D238">
            <v>5</v>
          </cell>
          <cell r="E238">
            <v>68</v>
          </cell>
          <cell r="F238">
            <v>40</v>
          </cell>
          <cell r="G238">
            <v>0</v>
          </cell>
          <cell r="H238">
            <v>0</v>
          </cell>
        </row>
        <row r="239">
          <cell r="A239">
            <v>478</v>
          </cell>
          <cell r="B239" t="str">
            <v>MAÑANA</v>
          </cell>
          <cell r="C239">
            <v>105</v>
          </cell>
          <cell r="D239">
            <v>37</v>
          </cell>
          <cell r="E239">
            <v>68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481</v>
          </cell>
          <cell r="B240" t="str">
            <v>MAÑANA</v>
          </cell>
          <cell r="C240">
            <v>137</v>
          </cell>
          <cell r="D240">
            <v>45</v>
          </cell>
          <cell r="E240">
            <v>92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487</v>
          </cell>
          <cell r="B241" t="str">
            <v>MAÑANA</v>
          </cell>
          <cell r="C241">
            <v>63</v>
          </cell>
          <cell r="D241">
            <v>21</v>
          </cell>
          <cell r="E241">
            <v>42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489</v>
          </cell>
          <cell r="B242" t="str">
            <v>MAÑANA</v>
          </cell>
          <cell r="C242">
            <v>58</v>
          </cell>
          <cell r="D242">
            <v>6</v>
          </cell>
          <cell r="E242">
            <v>52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492</v>
          </cell>
          <cell r="B243" t="str">
            <v>MAÑANA</v>
          </cell>
          <cell r="C243">
            <v>427</v>
          </cell>
          <cell r="D243">
            <v>18</v>
          </cell>
          <cell r="E243">
            <v>72</v>
          </cell>
          <cell r="F243">
            <v>233</v>
          </cell>
          <cell r="G243">
            <v>104</v>
          </cell>
          <cell r="H243">
            <v>0</v>
          </cell>
        </row>
        <row r="244">
          <cell r="A244">
            <v>494</v>
          </cell>
          <cell r="B244" t="str">
            <v>MAÑANA</v>
          </cell>
          <cell r="C244">
            <v>161</v>
          </cell>
          <cell r="D244">
            <v>20</v>
          </cell>
          <cell r="E244">
            <v>141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498</v>
          </cell>
          <cell r="B245" t="str">
            <v>MAÑANA</v>
          </cell>
          <cell r="C245">
            <v>289</v>
          </cell>
          <cell r="D245">
            <v>40</v>
          </cell>
          <cell r="E245">
            <v>90</v>
          </cell>
          <cell r="F245">
            <v>111</v>
          </cell>
          <cell r="G245">
            <v>48</v>
          </cell>
          <cell r="H245">
            <v>0</v>
          </cell>
        </row>
        <row r="246">
          <cell r="A246">
            <v>503</v>
          </cell>
          <cell r="B246" t="str">
            <v>MAÑANA</v>
          </cell>
          <cell r="C246">
            <v>715</v>
          </cell>
          <cell r="D246">
            <v>105</v>
          </cell>
          <cell r="E246">
            <v>610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506</v>
          </cell>
          <cell r="B247" t="str">
            <v>MAÑANA</v>
          </cell>
          <cell r="C247">
            <v>270</v>
          </cell>
          <cell r="D247">
            <v>0</v>
          </cell>
          <cell r="E247">
            <v>81</v>
          </cell>
          <cell r="F247">
            <v>137</v>
          </cell>
          <cell r="G247">
            <v>52</v>
          </cell>
          <cell r="H247">
            <v>0</v>
          </cell>
        </row>
        <row r="248">
          <cell r="A248">
            <v>507</v>
          </cell>
          <cell r="B248" t="str">
            <v>MAÑANA</v>
          </cell>
          <cell r="C248">
            <v>98</v>
          </cell>
          <cell r="D248">
            <v>33</v>
          </cell>
          <cell r="E248">
            <v>65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514</v>
          </cell>
          <cell r="B249" t="str">
            <v>MAÑANA</v>
          </cell>
          <cell r="C249">
            <v>60</v>
          </cell>
          <cell r="D249">
            <v>4</v>
          </cell>
          <cell r="E249">
            <v>56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524</v>
          </cell>
          <cell r="B250" t="str">
            <v>MAÑANA</v>
          </cell>
          <cell r="C250">
            <v>1060</v>
          </cell>
          <cell r="D250">
            <v>99</v>
          </cell>
          <cell r="E250">
            <v>555</v>
          </cell>
          <cell r="F250">
            <v>406</v>
          </cell>
          <cell r="G250">
            <v>0</v>
          </cell>
          <cell r="H250">
            <v>0</v>
          </cell>
        </row>
        <row r="251">
          <cell r="A251">
            <v>526</v>
          </cell>
          <cell r="B251" t="str">
            <v>MAÑANA</v>
          </cell>
          <cell r="C251">
            <v>432</v>
          </cell>
          <cell r="D251">
            <v>49</v>
          </cell>
          <cell r="E251">
            <v>191</v>
          </cell>
          <cell r="F251">
            <v>140</v>
          </cell>
          <cell r="G251">
            <v>52</v>
          </cell>
          <cell r="H251">
            <v>0</v>
          </cell>
        </row>
        <row r="252">
          <cell r="A252">
            <v>528</v>
          </cell>
          <cell r="B252" t="str">
            <v>MAÑANA</v>
          </cell>
          <cell r="C252">
            <v>69</v>
          </cell>
          <cell r="D252">
            <v>29</v>
          </cell>
          <cell r="E252">
            <v>40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530</v>
          </cell>
          <cell r="B253" t="str">
            <v>MAÑANA</v>
          </cell>
          <cell r="C253">
            <v>79</v>
          </cell>
          <cell r="D253">
            <v>22</v>
          </cell>
          <cell r="E253">
            <v>57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534</v>
          </cell>
          <cell r="B254" t="str">
            <v>MAÑANA</v>
          </cell>
          <cell r="C254">
            <v>17</v>
          </cell>
          <cell r="D254">
            <v>0</v>
          </cell>
          <cell r="E254">
            <v>10</v>
          </cell>
          <cell r="F254">
            <v>7</v>
          </cell>
          <cell r="G254">
            <v>0</v>
          </cell>
          <cell r="H254">
            <v>0</v>
          </cell>
        </row>
        <row r="255">
          <cell r="A255">
            <v>537</v>
          </cell>
          <cell r="B255" t="str">
            <v>MAÑANA</v>
          </cell>
          <cell r="C255">
            <v>116</v>
          </cell>
          <cell r="D255">
            <v>50</v>
          </cell>
          <cell r="E255">
            <v>66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543</v>
          </cell>
          <cell r="B256" t="str">
            <v>MAÑANA</v>
          </cell>
          <cell r="C256">
            <v>703</v>
          </cell>
          <cell r="D256">
            <v>54</v>
          </cell>
          <cell r="E256">
            <v>367</v>
          </cell>
          <cell r="F256">
            <v>216</v>
          </cell>
          <cell r="G256">
            <v>66</v>
          </cell>
          <cell r="H256">
            <v>0</v>
          </cell>
        </row>
        <row r="257">
          <cell r="A257">
            <v>544</v>
          </cell>
          <cell r="B257" t="str">
            <v>MAÑANA</v>
          </cell>
          <cell r="C257">
            <v>198</v>
          </cell>
          <cell r="D257">
            <v>8</v>
          </cell>
          <cell r="E257">
            <v>190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556</v>
          </cell>
          <cell r="B258" t="str">
            <v>MAÑANA</v>
          </cell>
          <cell r="C258">
            <v>600</v>
          </cell>
          <cell r="D258">
            <v>85</v>
          </cell>
          <cell r="E258">
            <v>0</v>
          </cell>
          <cell r="F258">
            <v>358</v>
          </cell>
          <cell r="G258">
            <v>157</v>
          </cell>
          <cell r="H258">
            <v>0</v>
          </cell>
        </row>
        <row r="259">
          <cell r="A259">
            <v>562</v>
          </cell>
          <cell r="B259" t="str">
            <v>MAÑANA</v>
          </cell>
          <cell r="C259">
            <v>75</v>
          </cell>
          <cell r="D259">
            <v>18</v>
          </cell>
          <cell r="E259">
            <v>57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564</v>
          </cell>
          <cell r="B260" t="str">
            <v>MAÑANA</v>
          </cell>
          <cell r="C260">
            <v>166</v>
          </cell>
          <cell r="D260">
            <v>0</v>
          </cell>
          <cell r="E260">
            <v>166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566</v>
          </cell>
          <cell r="B261" t="str">
            <v>MAÑANA</v>
          </cell>
          <cell r="C261">
            <v>769</v>
          </cell>
          <cell r="D261">
            <v>108</v>
          </cell>
          <cell r="E261">
            <v>0</v>
          </cell>
          <cell r="F261">
            <v>469</v>
          </cell>
          <cell r="G261">
            <v>192</v>
          </cell>
          <cell r="H261">
            <v>0</v>
          </cell>
        </row>
        <row r="262">
          <cell r="A262">
            <v>569</v>
          </cell>
          <cell r="B262" t="str">
            <v>MAÑANA</v>
          </cell>
          <cell r="C262">
            <v>209</v>
          </cell>
          <cell r="D262">
            <v>31</v>
          </cell>
          <cell r="E262">
            <v>178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574</v>
          </cell>
          <cell r="B263" t="str">
            <v>MAÑANA</v>
          </cell>
          <cell r="C263">
            <v>257</v>
          </cell>
          <cell r="D263">
            <v>32</v>
          </cell>
          <cell r="E263">
            <v>24</v>
          </cell>
          <cell r="F263">
            <v>201</v>
          </cell>
          <cell r="G263">
            <v>0</v>
          </cell>
          <cell r="H263">
            <v>0</v>
          </cell>
        </row>
        <row r="264">
          <cell r="A264">
            <v>578</v>
          </cell>
          <cell r="B264" t="str">
            <v>MAÑANA</v>
          </cell>
          <cell r="C264">
            <v>52</v>
          </cell>
          <cell r="D264">
            <v>16</v>
          </cell>
          <cell r="E264">
            <v>36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581</v>
          </cell>
          <cell r="B265" t="str">
            <v>MAÑANA</v>
          </cell>
          <cell r="C265">
            <v>40</v>
          </cell>
          <cell r="D265">
            <v>0</v>
          </cell>
          <cell r="E265">
            <v>35</v>
          </cell>
          <cell r="F265">
            <v>5</v>
          </cell>
          <cell r="G265">
            <v>0</v>
          </cell>
          <cell r="H265">
            <v>0</v>
          </cell>
        </row>
        <row r="266">
          <cell r="A266">
            <v>588</v>
          </cell>
          <cell r="B266" t="str">
            <v>MAÑANA</v>
          </cell>
          <cell r="C266">
            <v>328</v>
          </cell>
          <cell r="D266">
            <v>22</v>
          </cell>
          <cell r="E266">
            <v>283</v>
          </cell>
          <cell r="F266">
            <v>23</v>
          </cell>
          <cell r="G266">
            <v>0</v>
          </cell>
          <cell r="H266">
            <v>0</v>
          </cell>
        </row>
        <row r="267">
          <cell r="A267">
            <v>591</v>
          </cell>
          <cell r="B267" t="str">
            <v>MAÑANA</v>
          </cell>
          <cell r="C267">
            <v>64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64</v>
          </cell>
        </row>
        <row r="268">
          <cell r="A268">
            <v>602</v>
          </cell>
          <cell r="B268" t="str">
            <v>MAÑANA</v>
          </cell>
          <cell r="C268">
            <v>399</v>
          </cell>
          <cell r="D268">
            <v>50</v>
          </cell>
          <cell r="E268">
            <v>307</v>
          </cell>
          <cell r="F268">
            <v>42</v>
          </cell>
          <cell r="G268">
            <v>0</v>
          </cell>
          <cell r="H268">
            <v>0</v>
          </cell>
        </row>
        <row r="269">
          <cell r="A269">
            <v>605</v>
          </cell>
          <cell r="B269" t="str">
            <v>MAÑANA</v>
          </cell>
          <cell r="C269">
            <v>280</v>
          </cell>
          <cell r="D269">
            <v>0</v>
          </cell>
          <cell r="E269">
            <v>0</v>
          </cell>
          <cell r="F269">
            <v>157</v>
          </cell>
          <cell r="G269">
            <v>123</v>
          </cell>
          <cell r="H269">
            <v>0</v>
          </cell>
        </row>
        <row r="270">
          <cell r="A270">
            <v>606</v>
          </cell>
          <cell r="B270" t="str">
            <v>MAÑANA</v>
          </cell>
          <cell r="C270">
            <v>205</v>
          </cell>
          <cell r="D270">
            <v>0</v>
          </cell>
          <cell r="E270">
            <v>0</v>
          </cell>
          <cell r="F270">
            <v>69</v>
          </cell>
          <cell r="G270">
            <v>136</v>
          </cell>
          <cell r="H270">
            <v>0</v>
          </cell>
        </row>
        <row r="271">
          <cell r="A271">
            <v>610</v>
          </cell>
          <cell r="B271" t="str">
            <v>MAÑANA</v>
          </cell>
          <cell r="C271">
            <v>100</v>
          </cell>
          <cell r="D271">
            <v>18</v>
          </cell>
          <cell r="E271">
            <v>82</v>
          </cell>
          <cell r="F271">
            <v>0</v>
          </cell>
          <cell r="G271">
            <v>0</v>
          </cell>
          <cell r="H271">
            <v>0</v>
          </cell>
        </row>
        <row r="272">
          <cell r="A272">
            <v>614</v>
          </cell>
          <cell r="B272" t="str">
            <v>MAÑANA</v>
          </cell>
          <cell r="C272">
            <v>175</v>
          </cell>
          <cell r="D272">
            <v>0</v>
          </cell>
          <cell r="E272">
            <v>0</v>
          </cell>
          <cell r="F272">
            <v>116</v>
          </cell>
          <cell r="G272">
            <v>59</v>
          </cell>
          <cell r="H272">
            <v>0</v>
          </cell>
        </row>
        <row r="273">
          <cell r="A273">
            <v>615</v>
          </cell>
          <cell r="B273" t="str">
            <v>MAÑANA</v>
          </cell>
          <cell r="C273">
            <v>818</v>
          </cell>
          <cell r="D273">
            <v>59</v>
          </cell>
          <cell r="E273">
            <v>486</v>
          </cell>
          <cell r="F273">
            <v>273</v>
          </cell>
          <cell r="G273">
            <v>0</v>
          </cell>
          <cell r="H273">
            <v>0</v>
          </cell>
        </row>
        <row r="274">
          <cell r="A274">
            <v>618</v>
          </cell>
          <cell r="B274" t="str">
            <v>MAÑANA</v>
          </cell>
          <cell r="C274">
            <v>77</v>
          </cell>
          <cell r="D274">
            <v>7</v>
          </cell>
          <cell r="E274">
            <v>26</v>
          </cell>
          <cell r="F274">
            <v>30</v>
          </cell>
          <cell r="G274">
            <v>14</v>
          </cell>
          <cell r="H274">
            <v>0</v>
          </cell>
        </row>
        <row r="275">
          <cell r="A275">
            <v>620</v>
          </cell>
          <cell r="B275" t="str">
            <v>MAÑANA</v>
          </cell>
          <cell r="C275">
            <v>150</v>
          </cell>
          <cell r="D275">
            <v>1</v>
          </cell>
          <cell r="E275">
            <v>76</v>
          </cell>
          <cell r="F275">
            <v>51</v>
          </cell>
          <cell r="G275">
            <v>22</v>
          </cell>
          <cell r="H275">
            <v>0</v>
          </cell>
        </row>
        <row r="276">
          <cell r="A276">
            <v>621</v>
          </cell>
          <cell r="B276" t="str">
            <v>MAÑANA</v>
          </cell>
          <cell r="C276">
            <v>78</v>
          </cell>
          <cell r="D276">
            <v>78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630</v>
          </cell>
          <cell r="B277" t="str">
            <v>MAÑANA</v>
          </cell>
          <cell r="C277">
            <v>212</v>
          </cell>
          <cell r="D277">
            <v>17</v>
          </cell>
          <cell r="E277">
            <v>195</v>
          </cell>
          <cell r="F277">
            <v>0</v>
          </cell>
          <cell r="G277">
            <v>0</v>
          </cell>
          <cell r="H277">
            <v>0</v>
          </cell>
        </row>
        <row r="278">
          <cell r="A278">
            <v>636</v>
          </cell>
          <cell r="B278" t="str">
            <v>MAÑANA</v>
          </cell>
          <cell r="C278">
            <v>650</v>
          </cell>
          <cell r="D278">
            <v>30</v>
          </cell>
          <cell r="E278">
            <v>0</v>
          </cell>
          <cell r="F278">
            <v>430</v>
          </cell>
          <cell r="G278">
            <v>190</v>
          </cell>
          <cell r="H278">
            <v>0</v>
          </cell>
        </row>
        <row r="279">
          <cell r="A279">
            <v>637</v>
          </cell>
          <cell r="B279" t="str">
            <v>MAÑANA</v>
          </cell>
          <cell r="C279">
            <v>40</v>
          </cell>
          <cell r="D279">
            <v>8</v>
          </cell>
          <cell r="E279">
            <v>30</v>
          </cell>
          <cell r="F279">
            <v>2</v>
          </cell>
          <cell r="G279">
            <v>0</v>
          </cell>
          <cell r="H279">
            <v>0</v>
          </cell>
        </row>
        <row r="280">
          <cell r="A280">
            <v>641</v>
          </cell>
          <cell r="B280" t="str">
            <v>MAÑANA</v>
          </cell>
          <cell r="C280">
            <v>49</v>
          </cell>
          <cell r="D280">
            <v>24</v>
          </cell>
          <cell r="E280">
            <v>25</v>
          </cell>
          <cell r="F280">
            <v>0</v>
          </cell>
          <cell r="G280">
            <v>0</v>
          </cell>
          <cell r="H280">
            <v>0</v>
          </cell>
        </row>
        <row r="281">
          <cell r="A281">
            <v>652</v>
          </cell>
          <cell r="B281" t="str">
            <v>MAÑANA</v>
          </cell>
          <cell r="C281">
            <v>433</v>
          </cell>
          <cell r="D281">
            <v>121</v>
          </cell>
          <cell r="E281">
            <v>144</v>
          </cell>
          <cell r="F281">
            <v>104</v>
          </cell>
          <cell r="G281">
            <v>64</v>
          </cell>
          <cell r="H281">
            <v>0</v>
          </cell>
        </row>
        <row r="282">
          <cell r="A282">
            <v>655</v>
          </cell>
          <cell r="B282" t="str">
            <v>MAÑANA</v>
          </cell>
          <cell r="C282">
            <v>96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96</v>
          </cell>
        </row>
        <row r="283">
          <cell r="A283">
            <v>661</v>
          </cell>
          <cell r="B283" t="str">
            <v>MAÑANA</v>
          </cell>
          <cell r="C283">
            <v>183</v>
          </cell>
          <cell r="D283">
            <v>147</v>
          </cell>
          <cell r="E283">
            <v>36</v>
          </cell>
          <cell r="F283">
            <v>0</v>
          </cell>
          <cell r="G283">
            <v>0</v>
          </cell>
          <cell r="H283">
            <v>0</v>
          </cell>
        </row>
        <row r="284">
          <cell r="A284">
            <v>663</v>
          </cell>
          <cell r="B284" t="str">
            <v>MAÑANA</v>
          </cell>
          <cell r="C284">
            <v>948</v>
          </cell>
          <cell r="D284">
            <v>0</v>
          </cell>
          <cell r="E284">
            <v>0</v>
          </cell>
          <cell r="F284">
            <v>676</v>
          </cell>
          <cell r="G284">
            <v>272</v>
          </cell>
          <cell r="H284">
            <v>0</v>
          </cell>
        </row>
        <row r="285">
          <cell r="A285">
            <v>680</v>
          </cell>
          <cell r="B285" t="str">
            <v>MAÑANA</v>
          </cell>
          <cell r="C285">
            <v>238</v>
          </cell>
          <cell r="D285">
            <v>75</v>
          </cell>
          <cell r="E285">
            <v>163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>
            <v>717</v>
          </cell>
          <cell r="B286" t="str">
            <v>MAÑANA</v>
          </cell>
          <cell r="C286">
            <v>740</v>
          </cell>
          <cell r="D286">
            <v>72</v>
          </cell>
          <cell r="E286">
            <v>312</v>
          </cell>
          <cell r="F286">
            <v>263</v>
          </cell>
          <cell r="G286">
            <v>93</v>
          </cell>
          <cell r="H286">
            <v>0</v>
          </cell>
        </row>
        <row r="287">
          <cell r="A287">
            <v>721</v>
          </cell>
          <cell r="B287" t="str">
            <v>MAÑANA</v>
          </cell>
          <cell r="C287">
            <v>120</v>
          </cell>
          <cell r="D287">
            <v>9</v>
          </cell>
          <cell r="E287">
            <v>111</v>
          </cell>
          <cell r="F287">
            <v>0</v>
          </cell>
          <cell r="G287">
            <v>0</v>
          </cell>
          <cell r="H287">
            <v>0</v>
          </cell>
        </row>
        <row r="288">
          <cell r="A288">
            <v>722</v>
          </cell>
          <cell r="B288" t="str">
            <v>MAÑANA</v>
          </cell>
          <cell r="C288">
            <v>127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127</v>
          </cell>
        </row>
        <row r="289">
          <cell r="A289">
            <v>731</v>
          </cell>
          <cell r="B289" t="str">
            <v>MAÑANA</v>
          </cell>
          <cell r="C289">
            <v>180</v>
          </cell>
          <cell r="D289">
            <v>48</v>
          </cell>
          <cell r="E289">
            <v>132</v>
          </cell>
          <cell r="F289">
            <v>0</v>
          </cell>
          <cell r="G289">
            <v>0</v>
          </cell>
          <cell r="H289">
            <v>0</v>
          </cell>
        </row>
        <row r="290">
          <cell r="A290">
            <v>736</v>
          </cell>
          <cell r="B290" t="str">
            <v>MAÑANA</v>
          </cell>
          <cell r="C290">
            <v>399</v>
          </cell>
          <cell r="D290">
            <v>95</v>
          </cell>
          <cell r="E290">
            <v>304</v>
          </cell>
          <cell r="F290">
            <v>0</v>
          </cell>
          <cell r="G290">
            <v>0</v>
          </cell>
          <cell r="H290">
            <v>0</v>
          </cell>
        </row>
        <row r="291">
          <cell r="A291">
            <v>737</v>
          </cell>
          <cell r="B291" t="str">
            <v>MAÑANA</v>
          </cell>
          <cell r="C291">
            <v>452</v>
          </cell>
          <cell r="D291">
            <v>50</v>
          </cell>
          <cell r="E291">
            <v>402</v>
          </cell>
          <cell r="F291">
            <v>0</v>
          </cell>
          <cell r="G291">
            <v>0</v>
          </cell>
          <cell r="H291">
            <v>0</v>
          </cell>
        </row>
        <row r="292">
          <cell r="A292">
            <v>743</v>
          </cell>
          <cell r="B292" t="str">
            <v>MAÑANA</v>
          </cell>
          <cell r="C292">
            <v>105</v>
          </cell>
          <cell r="D292">
            <v>0</v>
          </cell>
          <cell r="E292">
            <v>105</v>
          </cell>
          <cell r="F292">
            <v>0</v>
          </cell>
          <cell r="G292">
            <v>0</v>
          </cell>
          <cell r="H292">
            <v>0</v>
          </cell>
        </row>
        <row r="293">
          <cell r="A293">
            <v>788</v>
          </cell>
          <cell r="B293" t="str">
            <v>MAÑANA</v>
          </cell>
          <cell r="C293">
            <v>1327</v>
          </cell>
          <cell r="D293">
            <v>84</v>
          </cell>
          <cell r="E293">
            <v>530</v>
          </cell>
          <cell r="F293">
            <v>460</v>
          </cell>
          <cell r="G293">
            <v>253</v>
          </cell>
          <cell r="H293">
            <v>0</v>
          </cell>
        </row>
        <row r="294">
          <cell r="A294">
            <v>789</v>
          </cell>
          <cell r="B294" t="str">
            <v>MAÑANA</v>
          </cell>
          <cell r="C294">
            <v>660</v>
          </cell>
          <cell r="D294">
            <v>51</v>
          </cell>
          <cell r="E294">
            <v>286</v>
          </cell>
          <cell r="F294">
            <v>217</v>
          </cell>
          <cell r="G294">
            <v>106</v>
          </cell>
          <cell r="H294">
            <v>0</v>
          </cell>
        </row>
        <row r="295">
          <cell r="A295">
            <v>790</v>
          </cell>
          <cell r="B295" t="str">
            <v>MAÑANA</v>
          </cell>
          <cell r="C295">
            <v>61</v>
          </cell>
          <cell r="D295">
            <v>13</v>
          </cell>
          <cell r="E295">
            <v>48</v>
          </cell>
          <cell r="F295">
            <v>0</v>
          </cell>
          <cell r="G295">
            <v>0</v>
          </cell>
          <cell r="H295">
            <v>0</v>
          </cell>
        </row>
        <row r="296">
          <cell r="A296">
            <v>794</v>
          </cell>
          <cell r="B296" t="str">
            <v>MAÑANA</v>
          </cell>
          <cell r="C296">
            <v>63</v>
          </cell>
          <cell r="D296">
            <v>28</v>
          </cell>
          <cell r="E296">
            <v>35</v>
          </cell>
          <cell r="F296">
            <v>0</v>
          </cell>
          <cell r="G296">
            <v>0</v>
          </cell>
          <cell r="H296">
            <v>0</v>
          </cell>
        </row>
        <row r="297">
          <cell r="A297">
            <v>798</v>
          </cell>
          <cell r="B297" t="str">
            <v>MAÑANA</v>
          </cell>
          <cell r="C297">
            <v>260</v>
          </cell>
          <cell r="D297">
            <v>59</v>
          </cell>
          <cell r="E297">
            <v>201</v>
          </cell>
          <cell r="F297">
            <v>0</v>
          </cell>
          <cell r="G297">
            <v>0</v>
          </cell>
          <cell r="H297">
            <v>0</v>
          </cell>
        </row>
        <row r="298">
          <cell r="A298">
            <v>801</v>
          </cell>
          <cell r="B298" t="str">
            <v>MAÑANA</v>
          </cell>
          <cell r="C298">
            <v>48</v>
          </cell>
          <cell r="D298">
            <v>28</v>
          </cell>
          <cell r="E298">
            <v>20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>
            <v>808</v>
          </cell>
          <cell r="B299" t="str">
            <v>MAÑANA</v>
          </cell>
          <cell r="C299">
            <v>37</v>
          </cell>
          <cell r="D299">
            <v>33</v>
          </cell>
          <cell r="E299">
            <v>4</v>
          </cell>
          <cell r="F299">
            <v>0</v>
          </cell>
          <cell r="G299">
            <v>0</v>
          </cell>
          <cell r="H299">
            <v>0</v>
          </cell>
        </row>
        <row r="300">
          <cell r="A300">
            <v>809</v>
          </cell>
          <cell r="B300" t="str">
            <v>MAÑANA</v>
          </cell>
          <cell r="C300">
            <v>786</v>
          </cell>
          <cell r="D300">
            <v>121</v>
          </cell>
          <cell r="E300">
            <v>326</v>
          </cell>
          <cell r="F300">
            <v>248</v>
          </cell>
          <cell r="G300">
            <v>91</v>
          </cell>
          <cell r="H300">
            <v>0</v>
          </cell>
        </row>
        <row r="301">
          <cell r="A301">
            <v>812</v>
          </cell>
          <cell r="B301" t="str">
            <v>MAÑANA</v>
          </cell>
          <cell r="C301">
            <v>107</v>
          </cell>
          <cell r="D301">
            <v>27</v>
          </cell>
          <cell r="E301">
            <v>80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>
            <v>816</v>
          </cell>
          <cell r="B302" t="str">
            <v>MAÑANA</v>
          </cell>
          <cell r="C302">
            <v>59</v>
          </cell>
          <cell r="D302">
            <v>22</v>
          </cell>
          <cell r="E302">
            <v>37</v>
          </cell>
          <cell r="F302">
            <v>0</v>
          </cell>
          <cell r="G302">
            <v>0</v>
          </cell>
          <cell r="H302">
            <v>0</v>
          </cell>
        </row>
        <row r="303">
          <cell r="A303">
            <v>819</v>
          </cell>
          <cell r="B303" t="str">
            <v>MAÑANA</v>
          </cell>
          <cell r="C303">
            <v>239</v>
          </cell>
          <cell r="D303">
            <v>16</v>
          </cell>
          <cell r="E303">
            <v>84</v>
          </cell>
          <cell r="F303">
            <v>98</v>
          </cell>
          <cell r="G303">
            <v>41</v>
          </cell>
          <cell r="H303">
            <v>0</v>
          </cell>
        </row>
        <row r="304">
          <cell r="A304">
            <v>820</v>
          </cell>
          <cell r="B304" t="str">
            <v>MAÑANA</v>
          </cell>
          <cell r="C304">
            <v>101</v>
          </cell>
          <cell r="D304">
            <v>50</v>
          </cell>
          <cell r="E304">
            <v>51</v>
          </cell>
          <cell r="F304">
            <v>0</v>
          </cell>
          <cell r="G304">
            <v>0</v>
          </cell>
          <cell r="H304">
            <v>0</v>
          </cell>
        </row>
        <row r="305">
          <cell r="A305">
            <v>822</v>
          </cell>
          <cell r="B305" t="str">
            <v>MAÑANA</v>
          </cell>
          <cell r="C305">
            <v>33</v>
          </cell>
          <cell r="D305">
            <v>11</v>
          </cell>
          <cell r="E305">
            <v>22</v>
          </cell>
          <cell r="F305">
            <v>0</v>
          </cell>
          <cell r="G305">
            <v>0</v>
          </cell>
          <cell r="H305">
            <v>0</v>
          </cell>
        </row>
        <row r="306">
          <cell r="A306">
            <v>825</v>
          </cell>
          <cell r="B306" t="str">
            <v>MAÑANA</v>
          </cell>
          <cell r="C306">
            <v>92</v>
          </cell>
          <cell r="D306">
            <v>26</v>
          </cell>
          <cell r="E306">
            <v>66</v>
          </cell>
          <cell r="F306">
            <v>0</v>
          </cell>
          <cell r="G306">
            <v>0</v>
          </cell>
          <cell r="H306">
            <v>0</v>
          </cell>
        </row>
        <row r="307">
          <cell r="A307">
            <v>828</v>
          </cell>
          <cell r="B307" t="str">
            <v>MAÑANA</v>
          </cell>
          <cell r="C307">
            <v>445</v>
          </cell>
          <cell r="D307">
            <v>62</v>
          </cell>
          <cell r="E307">
            <v>383</v>
          </cell>
          <cell r="F307">
            <v>0</v>
          </cell>
          <cell r="G307">
            <v>0</v>
          </cell>
          <cell r="H307">
            <v>0</v>
          </cell>
        </row>
        <row r="308">
          <cell r="A308">
            <v>834</v>
          </cell>
          <cell r="B308" t="str">
            <v>MAÑANA</v>
          </cell>
          <cell r="C308">
            <v>135</v>
          </cell>
          <cell r="D308">
            <v>33</v>
          </cell>
          <cell r="E308">
            <v>58</v>
          </cell>
          <cell r="F308">
            <v>44</v>
          </cell>
          <cell r="G308">
            <v>0</v>
          </cell>
          <cell r="H308">
            <v>0</v>
          </cell>
        </row>
        <row r="309">
          <cell r="A309">
            <v>836</v>
          </cell>
          <cell r="B309" t="str">
            <v>MAÑANA</v>
          </cell>
          <cell r="C309">
            <v>349</v>
          </cell>
          <cell r="D309">
            <v>241</v>
          </cell>
          <cell r="E309">
            <v>108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>
            <v>837</v>
          </cell>
          <cell r="B310" t="str">
            <v>MAÑANA</v>
          </cell>
          <cell r="C310">
            <v>32</v>
          </cell>
          <cell r="D310">
            <v>32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>
            <v>838</v>
          </cell>
          <cell r="B311" t="str">
            <v>MAÑANA</v>
          </cell>
          <cell r="C311">
            <v>239</v>
          </cell>
          <cell r="D311">
            <v>75</v>
          </cell>
          <cell r="E311">
            <v>164</v>
          </cell>
          <cell r="F311">
            <v>0</v>
          </cell>
          <cell r="G311">
            <v>0</v>
          </cell>
          <cell r="H311">
            <v>0</v>
          </cell>
        </row>
        <row r="312">
          <cell r="A312">
            <v>839</v>
          </cell>
          <cell r="B312" t="str">
            <v>MAÑANA</v>
          </cell>
          <cell r="C312">
            <v>869</v>
          </cell>
          <cell r="D312">
            <v>72</v>
          </cell>
          <cell r="E312">
            <v>0</v>
          </cell>
          <cell r="F312">
            <v>598</v>
          </cell>
          <cell r="G312">
            <v>199</v>
          </cell>
          <cell r="H312">
            <v>0</v>
          </cell>
        </row>
        <row r="313">
          <cell r="A313">
            <v>841</v>
          </cell>
          <cell r="B313" t="str">
            <v>MAÑANA</v>
          </cell>
          <cell r="C313">
            <v>64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64</v>
          </cell>
        </row>
        <row r="314">
          <cell r="A314">
            <v>843</v>
          </cell>
          <cell r="B314" t="str">
            <v>MAÑANA</v>
          </cell>
          <cell r="C314">
            <v>31</v>
          </cell>
          <cell r="D314">
            <v>5</v>
          </cell>
          <cell r="E314">
            <v>26</v>
          </cell>
          <cell r="F314">
            <v>0</v>
          </cell>
          <cell r="G314">
            <v>0</v>
          </cell>
          <cell r="H314">
            <v>0</v>
          </cell>
        </row>
        <row r="315">
          <cell r="A315">
            <v>847</v>
          </cell>
          <cell r="B315" t="str">
            <v>MAÑANA</v>
          </cell>
          <cell r="C315">
            <v>97</v>
          </cell>
          <cell r="D315">
            <v>2</v>
          </cell>
          <cell r="E315">
            <v>18</v>
          </cell>
          <cell r="F315">
            <v>41</v>
          </cell>
          <cell r="G315">
            <v>36</v>
          </cell>
          <cell r="H315">
            <v>0</v>
          </cell>
        </row>
        <row r="316">
          <cell r="A316">
            <v>849</v>
          </cell>
          <cell r="B316" t="str">
            <v>MAÑANA</v>
          </cell>
          <cell r="C316">
            <v>106</v>
          </cell>
          <cell r="D316">
            <v>47</v>
          </cell>
          <cell r="E316">
            <v>59</v>
          </cell>
          <cell r="F316">
            <v>0</v>
          </cell>
          <cell r="G316">
            <v>0</v>
          </cell>
          <cell r="H316">
            <v>0</v>
          </cell>
        </row>
        <row r="317">
          <cell r="A317">
            <v>850</v>
          </cell>
          <cell r="B317" t="str">
            <v>MAÑANA</v>
          </cell>
          <cell r="C317">
            <v>223</v>
          </cell>
          <cell r="D317">
            <v>31</v>
          </cell>
          <cell r="E317">
            <v>117</v>
          </cell>
          <cell r="F317">
            <v>65</v>
          </cell>
          <cell r="G317">
            <v>10</v>
          </cell>
          <cell r="H317">
            <v>0</v>
          </cell>
        </row>
        <row r="318">
          <cell r="A318">
            <v>854</v>
          </cell>
          <cell r="B318" t="str">
            <v>MAÑANA</v>
          </cell>
          <cell r="C318">
            <v>215</v>
          </cell>
          <cell r="D318">
            <v>11</v>
          </cell>
          <cell r="E318">
            <v>89</v>
          </cell>
          <cell r="F318">
            <v>95</v>
          </cell>
          <cell r="G318">
            <v>20</v>
          </cell>
          <cell r="H318">
            <v>0</v>
          </cell>
        </row>
        <row r="319">
          <cell r="A319">
            <v>855</v>
          </cell>
          <cell r="B319" t="str">
            <v>MAÑANA</v>
          </cell>
          <cell r="C319">
            <v>124</v>
          </cell>
          <cell r="D319">
            <v>50</v>
          </cell>
          <cell r="E319">
            <v>74</v>
          </cell>
          <cell r="F319">
            <v>0</v>
          </cell>
          <cell r="G319">
            <v>0</v>
          </cell>
          <cell r="H319">
            <v>0</v>
          </cell>
        </row>
        <row r="320">
          <cell r="A320">
            <v>860</v>
          </cell>
          <cell r="B320" t="str">
            <v>MAÑANA</v>
          </cell>
          <cell r="C320">
            <v>72</v>
          </cell>
          <cell r="D320">
            <v>19</v>
          </cell>
          <cell r="E320">
            <v>53</v>
          </cell>
          <cell r="F320">
            <v>0</v>
          </cell>
          <cell r="G320">
            <v>0</v>
          </cell>
          <cell r="H320">
            <v>0</v>
          </cell>
        </row>
        <row r="321">
          <cell r="A321">
            <v>863</v>
          </cell>
          <cell r="B321" t="str">
            <v>MAÑANA</v>
          </cell>
          <cell r="C321">
            <v>135</v>
          </cell>
          <cell r="D321">
            <v>43</v>
          </cell>
          <cell r="E321">
            <v>92</v>
          </cell>
          <cell r="F321">
            <v>0</v>
          </cell>
          <cell r="G321">
            <v>0</v>
          </cell>
          <cell r="H321">
            <v>0</v>
          </cell>
        </row>
        <row r="322">
          <cell r="A322">
            <v>867</v>
          </cell>
          <cell r="B322" t="str">
            <v>MAÑANA</v>
          </cell>
          <cell r="C322">
            <v>23</v>
          </cell>
          <cell r="D322">
            <v>1</v>
          </cell>
          <cell r="E322">
            <v>22</v>
          </cell>
          <cell r="F322">
            <v>0</v>
          </cell>
          <cell r="G322">
            <v>0</v>
          </cell>
          <cell r="H322">
            <v>0</v>
          </cell>
        </row>
        <row r="323">
          <cell r="A323">
            <v>868</v>
          </cell>
          <cell r="B323" t="str">
            <v>MAÑANA</v>
          </cell>
          <cell r="C323">
            <v>69</v>
          </cell>
          <cell r="D323">
            <v>16</v>
          </cell>
          <cell r="E323">
            <v>53</v>
          </cell>
          <cell r="F323">
            <v>0</v>
          </cell>
          <cell r="G323">
            <v>0</v>
          </cell>
          <cell r="H323">
            <v>0</v>
          </cell>
        </row>
        <row r="324">
          <cell r="A324">
            <v>869</v>
          </cell>
          <cell r="B324" t="str">
            <v>MAÑANA</v>
          </cell>
          <cell r="C324">
            <v>111</v>
          </cell>
          <cell r="D324">
            <v>43</v>
          </cell>
          <cell r="E324">
            <v>68</v>
          </cell>
          <cell r="F324">
            <v>0</v>
          </cell>
          <cell r="G324">
            <v>0</v>
          </cell>
          <cell r="H324">
            <v>0</v>
          </cell>
        </row>
        <row r="325">
          <cell r="A325">
            <v>871</v>
          </cell>
          <cell r="B325" t="str">
            <v>MAÑANA</v>
          </cell>
          <cell r="C325">
            <v>58</v>
          </cell>
          <cell r="D325">
            <v>14</v>
          </cell>
          <cell r="E325">
            <v>36</v>
          </cell>
          <cell r="F325">
            <v>8</v>
          </cell>
          <cell r="G325">
            <v>0</v>
          </cell>
          <cell r="H325">
            <v>0</v>
          </cell>
        </row>
        <row r="326">
          <cell r="A326">
            <v>872</v>
          </cell>
          <cell r="B326" t="str">
            <v>MAÑANA</v>
          </cell>
          <cell r="C326">
            <v>53</v>
          </cell>
          <cell r="D326">
            <v>16</v>
          </cell>
          <cell r="E326">
            <v>37</v>
          </cell>
          <cell r="F326">
            <v>0</v>
          </cell>
          <cell r="G326">
            <v>0</v>
          </cell>
          <cell r="H326">
            <v>0</v>
          </cell>
        </row>
        <row r="327">
          <cell r="A327">
            <v>875</v>
          </cell>
          <cell r="B327" t="str">
            <v>MAÑANA</v>
          </cell>
          <cell r="C327">
            <v>55</v>
          </cell>
          <cell r="D327">
            <v>11</v>
          </cell>
          <cell r="E327">
            <v>44</v>
          </cell>
          <cell r="F327">
            <v>0</v>
          </cell>
          <cell r="G327">
            <v>0</v>
          </cell>
          <cell r="H327">
            <v>0</v>
          </cell>
        </row>
        <row r="328">
          <cell r="A328">
            <v>876</v>
          </cell>
          <cell r="B328" t="str">
            <v>MAÑANA</v>
          </cell>
          <cell r="C328">
            <v>16</v>
          </cell>
          <cell r="D328">
            <v>16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>
            <v>877</v>
          </cell>
          <cell r="B329" t="str">
            <v>MAÑANA</v>
          </cell>
          <cell r="C329">
            <v>44</v>
          </cell>
          <cell r="D329">
            <v>17</v>
          </cell>
          <cell r="E329">
            <v>27</v>
          </cell>
          <cell r="F329">
            <v>0</v>
          </cell>
          <cell r="G329">
            <v>0</v>
          </cell>
          <cell r="H329">
            <v>0</v>
          </cell>
        </row>
        <row r="330">
          <cell r="A330">
            <v>878</v>
          </cell>
          <cell r="B330" t="str">
            <v>MAÑANA</v>
          </cell>
          <cell r="C330">
            <v>108</v>
          </cell>
          <cell r="D330">
            <v>20</v>
          </cell>
          <cell r="E330">
            <v>88</v>
          </cell>
          <cell r="F330">
            <v>0</v>
          </cell>
          <cell r="G330">
            <v>0</v>
          </cell>
          <cell r="H330">
            <v>0</v>
          </cell>
        </row>
        <row r="331">
          <cell r="A331">
            <v>879</v>
          </cell>
          <cell r="B331" t="str">
            <v>MAÑANA</v>
          </cell>
          <cell r="C331">
            <v>18</v>
          </cell>
          <cell r="D331">
            <v>15</v>
          </cell>
          <cell r="E331">
            <v>3</v>
          </cell>
          <cell r="F331">
            <v>0</v>
          </cell>
          <cell r="G331">
            <v>0</v>
          </cell>
          <cell r="H331">
            <v>0</v>
          </cell>
        </row>
        <row r="332">
          <cell r="A332">
            <v>881</v>
          </cell>
          <cell r="B332" t="str">
            <v>MAÑANA</v>
          </cell>
          <cell r="C332">
            <v>198</v>
          </cell>
          <cell r="D332">
            <v>50</v>
          </cell>
          <cell r="E332">
            <v>87</v>
          </cell>
          <cell r="F332">
            <v>61</v>
          </cell>
          <cell r="G332">
            <v>0</v>
          </cell>
          <cell r="H332">
            <v>0</v>
          </cell>
        </row>
        <row r="333">
          <cell r="A333">
            <v>883</v>
          </cell>
          <cell r="B333" t="str">
            <v>MAÑANA</v>
          </cell>
          <cell r="C333">
            <v>102</v>
          </cell>
          <cell r="D333">
            <v>46</v>
          </cell>
          <cell r="E333">
            <v>56</v>
          </cell>
          <cell r="F333">
            <v>0</v>
          </cell>
          <cell r="G333">
            <v>0</v>
          </cell>
          <cell r="H333">
            <v>0</v>
          </cell>
        </row>
        <row r="334">
          <cell r="A334">
            <v>884</v>
          </cell>
          <cell r="B334" t="str">
            <v>MAÑANA</v>
          </cell>
          <cell r="C334">
            <v>138</v>
          </cell>
          <cell r="D334">
            <v>29</v>
          </cell>
          <cell r="E334">
            <v>51</v>
          </cell>
          <cell r="F334">
            <v>42</v>
          </cell>
          <cell r="G334">
            <v>16</v>
          </cell>
          <cell r="H334">
            <v>0</v>
          </cell>
        </row>
        <row r="335">
          <cell r="A335">
            <v>885</v>
          </cell>
          <cell r="B335" t="str">
            <v>MAÑANA</v>
          </cell>
          <cell r="C335">
            <v>63</v>
          </cell>
          <cell r="D335">
            <v>25</v>
          </cell>
          <cell r="E335">
            <v>38</v>
          </cell>
          <cell r="F335">
            <v>0</v>
          </cell>
          <cell r="G335">
            <v>0</v>
          </cell>
          <cell r="H335">
            <v>0</v>
          </cell>
        </row>
        <row r="336">
          <cell r="A336">
            <v>886</v>
          </cell>
          <cell r="B336" t="str">
            <v>MAÑANA</v>
          </cell>
          <cell r="C336">
            <v>243</v>
          </cell>
          <cell r="D336">
            <v>0</v>
          </cell>
          <cell r="E336">
            <v>0</v>
          </cell>
          <cell r="F336">
            <v>0</v>
          </cell>
          <cell r="G336">
            <v>243</v>
          </cell>
          <cell r="H336">
            <v>0</v>
          </cell>
        </row>
        <row r="337">
          <cell r="A337">
            <v>888</v>
          </cell>
          <cell r="B337" t="str">
            <v>MAÑANA</v>
          </cell>
          <cell r="C337">
            <v>141</v>
          </cell>
          <cell r="D337">
            <v>75</v>
          </cell>
          <cell r="E337">
            <v>66</v>
          </cell>
          <cell r="F337">
            <v>0</v>
          </cell>
          <cell r="G337">
            <v>0</v>
          </cell>
          <cell r="H337">
            <v>0</v>
          </cell>
        </row>
        <row r="338">
          <cell r="A338">
            <v>889</v>
          </cell>
          <cell r="B338" t="str">
            <v>MAÑANA</v>
          </cell>
          <cell r="C338">
            <v>106</v>
          </cell>
          <cell r="D338">
            <v>30</v>
          </cell>
          <cell r="E338">
            <v>76</v>
          </cell>
          <cell r="F338">
            <v>0</v>
          </cell>
          <cell r="G338">
            <v>0</v>
          </cell>
          <cell r="H338">
            <v>0</v>
          </cell>
        </row>
        <row r="339">
          <cell r="A339">
            <v>891</v>
          </cell>
          <cell r="B339" t="str">
            <v>MAÑANA</v>
          </cell>
          <cell r="C339">
            <v>70</v>
          </cell>
          <cell r="D339">
            <v>26</v>
          </cell>
          <cell r="E339">
            <v>44</v>
          </cell>
          <cell r="F339">
            <v>0</v>
          </cell>
          <cell r="G339">
            <v>0</v>
          </cell>
          <cell r="H339">
            <v>0</v>
          </cell>
        </row>
        <row r="340">
          <cell r="A340">
            <v>892</v>
          </cell>
          <cell r="B340" t="str">
            <v>MAÑANA</v>
          </cell>
          <cell r="C340">
            <v>484</v>
          </cell>
          <cell r="D340">
            <v>0</v>
          </cell>
          <cell r="E340">
            <v>0</v>
          </cell>
          <cell r="F340">
            <v>330</v>
          </cell>
          <cell r="G340">
            <v>154</v>
          </cell>
          <cell r="H340">
            <v>0</v>
          </cell>
        </row>
        <row r="341">
          <cell r="A341">
            <v>893</v>
          </cell>
          <cell r="B341" t="str">
            <v>MAÑANA</v>
          </cell>
          <cell r="C341">
            <v>170</v>
          </cell>
          <cell r="D341">
            <v>25</v>
          </cell>
          <cell r="E341">
            <v>37</v>
          </cell>
          <cell r="F341">
            <v>108</v>
          </cell>
          <cell r="G341">
            <v>0</v>
          </cell>
          <cell r="H341">
            <v>0</v>
          </cell>
        </row>
        <row r="342">
          <cell r="A342">
            <v>894</v>
          </cell>
          <cell r="B342" t="str">
            <v>MAÑANA</v>
          </cell>
          <cell r="C342">
            <v>196</v>
          </cell>
          <cell r="D342">
            <v>0</v>
          </cell>
          <cell r="E342">
            <v>0</v>
          </cell>
          <cell r="F342">
            <v>160</v>
          </cell>
          <cell r="G342">
            <v>36</v>
          </cell>
          <cell r="H342">
            <v>0</v>
          </cell>
        </row>
        <row r="343">
          <cell r="A343">
            <v>895</v>
          </cell>
          <cell r="B343" t="str">
            <v>MAÑANA</v>
          </cell>
          <cell r="C343">
            <v>717</v>
          </cell>
          <cell r="D343">
            <v>53</v>
          </cell>
          <cell r="E343">
            <v>0</v>
          </cell>
          <cell r="F343">
            <v>485</v>
          </cell>
          <cell r="G343">
            <v>179</v>
          </cell>
          <cell r="H343">
            <v>0</v>
          </cell>
        </row>
        <row r="344">
          <cell r="A344">
            <v>896</v>
          </cell>
          <cell r="B344" t="str">
            <v>MAÑANA</v>
          </cell>
          <cell r="C344">
            <v>192</v>
          </cell>
          <cell r="D344">
            <v>25</v>
          </cell>
          <cell r="E344">
            <v>167</v>
          </cell>
          <cell r="F344">
            <v>0</v>
          </cell>
          <cell r="G344">
            <v>0</v>
          </cell>
          <cell r="H344">
            <v>0</v>
          </cell>
        </row>
        <row r="345">
          <cell r="A345">
            <v>897</v>
          </cell>
          <cell r="B345" t="str">
            <v>MAÑANA</v>
          </cell>
          <cell r="C345">
            <v>235</v>
          </cell>
          <cell r="D345">
            <v>25</v>
          </cell>
          <cell r="E345">
            <v>0</v>
          </cell>
          <cell r="F345">
            <v>151</v>
          </cell>
          <cell r="G345">
            <v>59</v>
          </cell>
          <cell r="H345">
            <v>0</v>
          </cell>
        </row>
        <row r="346">
          <cell r="A346">
            <v>898</v>
          </cell>
          <cell r="B346" t="str">
            <v>MAÑANA</v>
          </cell>
          <cell r="C346">
            <v>182</v>
          </cell>
          <cell r="D346">
            <v>34</v>
          </cell>
          <cell r="E346">
            <v>148</v>
          </cell>
          <cell r="F346">
            <v>0</v>
          </cell>
          <cell r="G346">
            <v>0</v>
          </cell>
          <cell r="H346">
            <v>0</v>
          </cell>
        </row>
        <row r="347">
          <cell r="A347">
            <v>899</v>
          </cell>
          <cell r="B347" t="str">
            <v>MAÑANA</v>
          </cell>
          <cell r="C347">
            <v>349</v>
          </cell>
          <cell r="D347">
            <v>25</v>
          </cell>
          <cell r="E347">
            <v>0</v>
          </cell>
          <cell r="F347">
            <v>233</v>
          </cell>
          <cell r="G347">
            <v>91</v>
          </cell>
          <cell r="H347">
            <v>0</v>
          </cell>
        </row>
        <row r="348">
          <cell r="A348">
            <v>900</v>
          </cell>
          <cell r="B348" t="str">
            <v>MAÑANA</v>
          </cell>
          <cell r="C348">
            <v>344</v>
          </cell>
          <cell r="D348">
            <v>25</v>
          </cell>
          <cell r="E348">
            <v>152</v>
          </cell>
          <cell r="F348">
            <v>136</v>
          </cell>
          <cell r="G348">
            <v>31</v>
          </cell>
          <cell r="H348">
            <v>0</v>
          </cell>
        </row>
        <row r="349">
          <cell r="A349">
            <v>901</v>
          </cell>
          <cell r="B349" t="str">
            <v>MAÑANA</v>
          </cell>
          <cell r="C349">
            <v>211</v>
          </cell>
          <cell r="D349">
            <v>25</v>
          </cell>
          <cell r="E349">
            <v>27</v>
          </cell>
          <cell r="F349">
            <v>97</v>
          </cell>
          <cell r="G349">
            <v>62</v>
          </cell>
          <cell r="H349">
            <v>0</v>
          </cell>
        </row>
        <row r="350">
          <cell r="A350">
            <v>904</v>
          </cell>
          <cell r="B350" t="str">
            <v>MAÑANA</v>
          </cell>
          <cell r="C350">
            <v>37</v>
          </cell>
          <cell r="D350">
            <v>18</v>
          </cell>
          <cell r="E350">
            <v>19</v>
          </cell>
          <cell r="F350">
            <v>0</v>
          </cell>
          <cell r="G350">
            <v>0</v>
          </cell>
          <cell r="H350">
            <v>0</v>
          </cell>
        </row>
        <row r="351">
          <cell r="A351">
            <v>905</v>
          </cell>
          <cell r="B351" t="str">
            <v>MAÑANA</v>
          </cell>
          <cell r="C351">
            <v>27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27</v>
          </cell>
        </row>
        <row r="352">
          <cell r="A352">
            <v>906</v>
          </cell>
          <cell r="B352" t="str">
            <v>MAÑANA</v>
          </cell>
          <cell r="C352">
            <v>176</v>
          </cell>
          <cell r="D352">
            <v>52</v>
          </cell>
          <cell r="E352">
            <v>124</v>
          </cell>
          <cell r="F352">
            <v>0</v>
          </cell>
          <cell r="G352">
            <v>0</v>
          </cell>
          <cell r="H352">
            <v>0</v>
          </cell>
        </row>
        <row r="353">
          <cell r="A353">
            <v>907</v>
          </cell>
          <cell r="B353" t="str">
            <v>MAÑANA</v>
          </cell>
          <cell r="C353">
            <v>290</v>
          </cell>
          <cell r="D353">
            <v>0</v>
          </cell>
          <cell r="E353">
            <v>64</v>
          </cell>
          <cell r="F353">
            <v>226</v>
          </cell>
          <cell r="G353">
            <v>0</v>
          </cell>
          <cell r="H353">
            <v>0</v>
          </cell>
        </row>
        <row r="354">
          <cell r="A354">
            <v>908</v>
          </cell>
          <cell r="B354" t="str">
            <v>MAÑANA</v>
          </cell>
          <cell r="C354">
            <v>303</v>
          </cell>
          <cell r="D354">
            <v>105</v>
          </cell>
          <cell r="E354">
            <v>172</v>
          </cell>
          <cell r="F354">
            <v>26</v>
          </cell>
          <cell r="G354">
            <v>0</v>
          </cell>
          <cell r="H354">
            <v>0</v>
          </cell>
        </row>
        <row r="355">
          <cell r="A355">
            <v>910</v>
          </cell>
          <cell r="B355" t="str">
            <v>MAÑANA</v>
          </cell>
          <cell r="C355">
            <v>149</v>
          </cell>
          <cell r="D355">
            <v>26</v>
          </cell>
          <cell r="E355">
            <v>71</v>
          </cell>
          <cell r="F355">
            <v>52</v>
          </cell>
          <cell r="G355">
            <v>0</v>
          </cell>
          <cell r="H355">
            <v>0</v>
          </cell>
        </row>
        <row r="356">
          <cell r="A356">
            <v>911</v>
          </cell>
          <cell r="B356" t="str">
            <v>MAÑANA</v>
          </cell>
          <cell r="C356">
            <v>66</v>
          </cell>
          <cell r="D356">
            <v>16</v>
          </cell>
          <cell r="E356">
            <v>50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>
            <v>912</v>
          </cell>
          <cell r="B357" t="str">
            <v>MAÑANA</v>
          </cell>
          <cell r="C357">
            <v>131</v>
          </cell>
          <cell r="D357">
            <v>37</v>
          </cell>
          <cell r="E357">
            <v>94</v>
          </cell>
          <cell r="F357">
            <v>0</v>
          </cell>
          <cell r="G357">
            <v>0</v>
          </cell>
          <cell r="H357">
            <v>0</v>
          </cell>
        </row>
        <row r="358">
          <cell r="A358">
            <v>913</v>
          </cell>
          <cell r="B358" t="str">
            <v>MAÑANA</v>
          </cell>
          <cell r="C358">
            <v>115</v>
          </cell>
          <cell r="D358">
            <v>51</v>
          </cell>
          <cell r="E358">
            <v>64</v>
          </cell>
          <cell r="F358">
            <v>0</v>
          </cell>
          <cell r="G358">
            <v>0</v>
          </cell>
          <cell r="H358">
            <v>0</v>
          </cell>
        </row>
        <row r="359">
          <cell r="A359">
            <v>915</v>
          </cell>
          <cell r="B359" t="str">
            <v>MAÑANA</v>
          </cell>
          <cell r="C359">
            <v>29</v>
          </cell>
          <cell r="D359">
            <v>2</v>
          </cell>
          <cell r="E359">
            <v>27</v>
          </cell>
          <cell r="F359">
            <v>0</v>
          </cell>
          <cell r="G359">
            <v>0</v>
          </cell>
          <cell r="H359">
            <v>0</v>
          </cell>
        </row>
        <row r="360">
          <cell r="A360">
            <v>916</v>
          </cell>
          <cell r="B360" t="str">
            <v>MAÑANA</v>
          </cell>
          <cell r="C360">
            <v>41</v>
          </cell>
          <cell r="D360">
            <v>41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>
            <v>918</v>
          </cell>
          <cell r="B361" t="str">
            <v>MAÑANA</v>
          </cell>
          <cell r="C361">
            <v>198</v>
          </cell>
          <cell r="D361">
            <v>98</v>
          </cell>
          <cell r="E361">
            <v>100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>
            <v>919</v>
          </cell>
          <cell r="B362" t="str">
            <v>MAÑANA</v>
          </cell>
          <cell r="C362">
            <v>65</v>
          </cell>
          <cell r="D362">
            <v>29</v>
          </cell>
          <cell r="E362">
            <v>36</v>
          </cell>
          <cell r="F362">
            <v>0</v>
          </cell>
          <cell r="G362">
            <v>0</v>
          </cell>
          <cell r="H362">
            <v>0</v>
          </cell>
        </row>
        <row r="363">
          <cell r="A363">
            <v>920</v>
          </cell>
          <cell r="B363" t="str">
            <v>MAÑANA</v>
          </cell>
          <cell r="C363">
            <v>71</v>
          </cell>
          <cell r="D363">
            <v>10</v>
          </cell>
          <cell r="E363">
            <v>41</v>
          </cell>
          <cell r="F363">
            <v>18</v>
          </cell>
          <cell r="G363">
            <v>2</v>
          </cell>
          <cell r="H363">
            <v>0</v>
          </cell>
        </row>
        <row r="364">
          <cell r="A364">
            <v>921</v>
          </cell>
          <cell r="B364" t="str">
            <v>MAÑANA</v>
          </cell>
          <cell r="C364">
            <v>53</v>
          </cell>
          <cell r="D364">
            <v>11</v>
          </cell>
          <cell r="E364">
            <v>42</v>
          </cell>
          <cell r="F364">
            <v>0</v>
          </cell>
          <cell r="G364">
            <v>0</v>
          </cell>
          <cell r="H364">
            <v>0</v>
          </cell>
        </row>
        <row r="365">
          <cell r="A365">
            <v>922</v>
          </cell>
          <cell r="B365" t="str">
            <v>MAÑANA</v>
          </cell>
          <cell r="C365">
            <v>120</v>
          </cell>
          <cell r="D365">
            <v>13</v>
          </cell>
          <cell r="E365">
            <v>107</v>
          </cell>
          <cell r="F365">
            <v>0</v>
          </cell>
          <cell r="G365">
            <v>0</v>
          </cell>
          <cell r="H365">
            <v>0</v>
          </cell>
        </row>
        <row r="366">
          <cell r="A366">
            <v>924</v>
          </cell>
          <cell r="B366" t="str">
            <v>MAÑANA</v>
          </cell>
          <cell r="C366">
            <v>154</v>
          </cell>
          <cell r="D366">
            <v>23</v>
          </cell>
          <cell r="E366">
            <v>131</v>
          </cell>
          <cell r="F366">
            <v>0</v>
          </cell>
          <cell r="G366">
            <v>0</v>
          </cell>
          <cell r="H366">
            <v>0</v>
          </cell>
        </row>
        <row r="367">
          <cell r="A367">
            <v>925</v>
          </cell>
          <cell r="B367" t="str">
            <v>MAÑANA</v>
          </cell>
          <cell r="C367">
            <v>66</v>
          </cell>
          <cell r="D367">
            <v>5</v>
          </cell>
          <cell r="E367">
            <v>61</v>
          </cell>
          <cell r="F367">
            <v>0</v>
          </cell>
          <cell r="G367">
            <v>0</v>
          </cell>
          <cell r="H367">
            <v>0</v>
          </cell>
        </row>
        <row r="368">
          <cell r="A368">
            <v>926</v>
          </cell>
          <cell r="B368" t="str">
            <v>MAÑANA</v>
          </cell>
          <cell r="C368">
            <v>64</v>
          </cell>
          <cell r="D368">
            <v>2</v>
          </cell>
          <cell r="E368">
            <v>62</v>
          </cell>
          <cell r="F368">
            <v>0</v>
          </cell>
          <cell r="G368">
            <v>0</v>
          </cell>
          <cell r="H368">
            <v>0</v>
          </cell>
        </row>
        <row r="369">
          <cell r="A369">
            <v>927</v>
          </cell>
          <cell r="B369" t="str">
            <v>MAÑANA</v>
          </cell>
          <cell r="C369">
            <v>53</v>
          </cell>
          <cell r="D369">
            <v>7</v>
          </cell>
          <cell r="E369">
            <v>46</v>
          </cell>
          <cell r="F369">
            <v>0</v>
          </cell>
          <cell r="G369">
            <v>0</v>
          </cell>
          <cell r="H369">
            <v>0</v>
          </cell>
        </row>
        <row r="370">
          <cell r="A370">
            <v>928</v>
          </cell>
          <cell r="B370" t="str">
            <v>MAÑANA</v>
          </cell>
          <cell r="C370">
            <v>166</v>
          </cell>
          <cell r="D370">
            <v>9</v>
          </cell>
          <cell r="E370">
            <v>46</v>
          </cell>
          <cell r="F370">
            <v>89</v>
          </cell>
          <cell r="G370">
            <v>22</v>
          </cell>
          <cell r="H370">
            <v>0</v>
          </cell>
        </row>
        <row r="371">
          <cell r="A371">
            <v>929</v>
          </cell>
          <cell r="B371" t="str">
            <v>MAÑANA</v>
          </cell>
          <cell r="C371">
            <v>93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93</v>
          </cell>
        </row>
        <row r="372">
          <cell r="A372">
            <v>930</v>
          </cell>
          <cell r="B372" t="str">
            <v>MAÑANA</v>
          </cell>
          <cell r="C372">
            <v>148</v>
          </cell>
          <cell r="D372">
            <v>63</v>
          </cell>
          <cell r="E372">
            <v>85</v>
          </cell>
          <cell r="F372">
            <v>0</v>
          </cell>
          <cell r="G372">
            <v>0</v>
          </cell>
          <cell r="H372">
            <v>0</v>
          </cell>
        </row>
        <row r="373">
          <cell r="A373">
            <v>931</v>
          </cell>
          <cell r="B373" t="str">
            <v>MAÑANA</v>
          </cell>
          <cell r="C373">
            <v>61</v>
          </cell>
          <cell r="D373">
            <v>25</v>
          </cell>
          <cell r="E373">
            <v>36</v>
          </cell>
          <cell r="F373">
            <v>0</v>
          </cell>
          <cell r="G373">
            <v>0</v>
          </cell>
          <cell r="H373">
            <v>0</v>
          </cell>
        </row>
        <row r="374">
          <cell r="A374">
            <v>932</v>
          </cell>
          <cell r="B374" t="str">
            <v>MAÑANA</v>
          </cell>
          <cell r="C374">
            <v>5</v>
          </cell>
          <cell r="D374">
            <v>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>
            <v>933</v>
          </cell>
          <cell r="B375" t="str">
            <v>MAÑANA</v>
          </cell>
          <cell r="C375">
            <v>43</v>
          </cell>
          <cell r="D375">
            <v>9</v>
          </cell>
          <cell r="E375">
            <v>17</v>
          </cell>
          <cell r="F375">
            <v>17</v>
          </cell>
          <cell r="G375">
            <v>0</v>
          </cell>
          <cell r="H375">
            <v>0</v>
          </cell>
        </row>
        <row r="376">
          <cell r="A376">
            <v>934</v>
          </cell>
          <cell r="B376" t="str">
            <v>MAÑANA</v>
          </cell>
          <cell r="C376">
            <v>45</v>
          </cell>
          <cell r="D376">
            <v>20</v>
          </cell>
          <cell r="E376">
            <v>25</v>
          </cell>
          <cell r="F376">
            <v>0</v>
          </cell>
          <cell r="G376">
            <v>0</v>
          </cell>
          <cell r="H376">
            <v>0</v>
          </cell>
        </row>
        <row r="377">
          <cell r="A377">
            <v>935</v>
          </cell>
          <cell r="B377" t="str">
            <v>MAÑANA</v>
          </cell>
          <cell r="C377">
            <v>78</v>
          </cell>
          <cell r="D377">
            <v>18</v>
          </cell>
          <cell r="E377">
            <v>45</v>
          </cell>
          <cell r="F377">
            <v>15</v>
          </cell>
          <cell r="G377">
            <v>0</v>
          </cell>
          <cell r="H377">
            <v>0</v>
          </cell>
        </row>
        <row r="378">
          <cell r="A378">
            <v>936</v>
          </cell>
          <cell r="B378" t="str">
            <v>MAÑANA</v>
          </cell>
          <cell r="C378">
            <v>149</v>
          </cell>
          <cell r="D378">
            <v>61</v>
          </cell>
          <cell r="E378">
            <v>88</v>
          </cell>
          <cell r="F378">
            <v>0</v>
          </cell>
          <cell r="G378">
            <v>0</v>
          </cell>
          <cell r="H378">
            <v>0</v>
          </cell>
        </row>
        <row r="379">
          <cell r="A379">
            <v>939</v>
          </cell>
          <cell r="B379" t="str">
            <v>MAÑANA</v>
          </cell>
          <cell r="C379">
            <v>294</v>
          </cell>
          <cell r="D379">
            <v>55</v>
          </cell>
          <cell r="E379">
            <v>84</v>
          </cell>
          <cell r="F379">
            <v>117</v>
          </cell>
          <cell r="G379">
            <v>38</v>
          </cell>
          <cell r="H379">
            <v>0</v>
          </cell>
        </row>
        <row r="380">
          <cell r="A380">
            <v>940</v>
          </cell>
          <cell r="B380" t="str">
            <v>MAÑANA</v>
          </cell>
          <cell r="C380">
            <v>64</v>
          </cell>
          <cell r="D380">
            <v>24</v>
          </cell>
          <cell r="E380">
            <v>40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>
            <v>941</v>
          </cell>
          <cell r="B381" t="str">
            <v>MAÑANA</v>
          </cell>
          <cell r="C381">
            <v>134</v>
          </cell>
          <cell r="D381">
            <v>42</v>
          </cell>
          <cell r="E381">
            <v>92</v>
          </cell>
          <cell r="F381">
            <v>0</v>
          </cell>
          <cell r="G381">
            <v>0</v>
          </cell>
          <cell r="H381">
            <v>0</v>
          </cell>
        </row>
        <row r="382">
          <cell r="A382">
            <v>942</v>
          </cell>
          <cell r="B382" t="str">
            <v>MAÑANA</v>
          </cell>
          <cell r="C382">
            <v>25</v>
          </cell>
          <cell r="D382">
            <v>25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>
            <v>943</v>
          </cell>
          <cell r="B383" t="str">
            <v>MAÑANA</v>
          </cell>
          <cell r="C383">
            <v>87</v>
          </cell>
          <cell r="D383">
            <v>39</v>
          </cell>
          <cell r="E383">
            <v>48</v>
          </cell>
          <cell r="F383">
            <v>0</v>
          </cell>
          <cell r="G383">
            <v>0</v>
          </cell>
          <cell r="H383">
            <v>0</v>
          </cell>
        </row>
        <row r="384">
          <cell r="A384">
            <v>945</v>
          </cell>
          <cell r="B384" t="str">
            <v>MAÑANA</v>
          </cell>
          <cell r="C384">
            <v>110</v>
          </cell>
          <cell r="D384">
            <v>42</v>
          </cell>
          <cell r="E384">
            <v>68</v>
          </cell>
          <cell r="F384">
            <v>0</v>
          </cell>
          <cell r="G384">
            <v>0</v>
          </cell>
          <cell r="H384">
            <v>0</v>
          </cell>
        </row>
        <row r="385">
          <cell r="A385">
            <v>946</v>
          </cell>
          <cell r="B385" t="str">
            <v>MAÑANA</v>
          </cell>
          <cell r="C385">
            <v>43</v>
          </cell>
          <cell r="D385">
            <v>3</v>
          </cell>
          <cell r="E385">
            <v>32</v>
          </cell>
          <cell r="F385">
            <v>8</v>
          </cell>
          <cell r="G385">
            <v>0</v>
          </cell>
          <cell r="H385">
            <v>0</v>
          </cell>
        </row>
        <row r="386">
          <cell r="A386">
            <v>948</v>
          </cell>
          <cell r="B386" t="str">
            <v>MAÑANA</v>
          </cell>
          <cell r="C386">
            <v>73</v>
          </cell>
          <cell r="D386">
            <v>25</v>
          </cell>
          <cell r="E386">
            <v>48</v>
          </cell>
          <cell r="F386">
            <v>0</v>
          </cell>
          <cell r="G386">
            <v>0</v>
          </cell>
          <cell r="H386">
            <v>0</v>
          </cell>
        </row>
        <row r="387">
          <cell r="A387">
            <v>950</v>
          </cell>
          <cell r="B387" t="str">
            <v>MAÑANA</v>
          </cell>
          <cell r="C387">
            <v>90</v>
          </cell>
          <cell r="D387">
            <v>48</v>
          </cell>
          <cell r="E387">
            <v>42</v>
          </cell>
          <cell r="F387">
            <v>0</v>
          </cell>
          <cell r="G387">
            <v>0</v>
          </cell>
          <cell r="H387">
            <v>0</v>
          </cell>
        </row>
        <row r="388">
          <cell r="A388">
            <v>951</v>
          </cell>
          <cell r="B388" t="str">
            <v>MAÑANA</v>
          </cell>
          <cell r="C388">
            <v>82</v>
          </cell>
          <cell r="D388">
            <v>32</v>
          </cell>
          <cell r="E388">
            <v>50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>
            <v>952</v>
          </cell>
          <cell r="B389" t="str">
            <v>MAÑANA</v>
          </cell>
          <cell r="C389">
            <v>11</v>
          </cell>
          <cell r="D389">
            <v>11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>
            <v>953</v>
          </cell>
          <cell r="B390" t="str">
            <v>MAÑANA</v>
          </cell>
          <cell r="C390">
            <v>123</v>
          </cell>
          <cell r="D390">
            <v>37</v>
          </cell>
          <cell r="E390">
            <v>86</v>
          </cell>
          <cell r="F390">
            <v>0</v>
          </cell>
          <cell r="G390">
            <v>0</v>
          </cell>
          <cell r="H390">
            <v>0</v>
          </cell>
        </row>
        <row r="391">
          <cell r="A391">
            <v>954</v>
          </cell>
          <cell r="B391" t="str">
            <v>MAÑANA</v>
          </cell>
          <cell r="C391">
            <v>43</v>
          </cell>
          <cell r="D391">
            <v>43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>
            <v>956</v>
          </cell>
          <cell r="B392" t="str">
            <v>MAÑANA</v>
          </cell>
          <cell r="C392">
            <v>45</v>
          </cell>
          <cell r="D392">
            <v>45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>
            <v>957</v>
          </cell>
          <cell r="B393" t="str">
            <v>MAÑANA</v>
          </cell>
          <cell r="C393">
            <v>83</v>
          </cell>
          <cell r="D393">
            <v>83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>
            <v>958</v>
          </cell>
          <cell r="B394" t="str">
            <v>MAÑANA</v>
          </cell>
          <cell r="C394">
            <v>73</v>
          </cell>
          <cell r="D394">
            <v>39</v>
          </cell>
          <cell r="E394">
            <v>34</v>
          </cell>
          <cell r="F394">
            <v>0</v>
          </cell>
          <cell r="G394">
            <v>0</v>
          </cell>
          <cell r="H394">
            <v>0</v>
          </cell>
        </row>
        <row r="395">
          <cell r="A395">
            <v>959</v>
          </cell>
          <cell r="B395" t="str">
            <v>MAÑANA</v>
          </cell>
          <cell r="C395">
            <v>33</v>
          </cell>
          <cell r="D395">
            <v>14</v>
          </cell>
          <cell r="E395">
            <v>19</v>
          </cell>
          <cell r="F395">
            <v>0</v>
          </cell>
          <cell r="G395">
            <v>0</v>
          </cell>
          <cell r="H395">
            <v>0</v>
          </cell>
        </row>
        <row r="396">
          <cell r="A396">
            <v>960</v>
          </cell>
          <cell r="B396" t="str">
            <v>MAÑANA</v>
          </cell>
          <cell r="C396">
            <v>118</v>
          </cell>
          <cell r="D396">
            <v>49</v>
          </cell>
          <cell r="E396">
            <v>69</v>
          </cell>
          <cell r="F396">
            <v>0</v>
          </cell>
          <cell r="G396">
            <v>0</v>
          </cell>
          <cell r="H396">
            <v>0</v>
          </cell>
        </row>
        <row r="397">
          <cell r="A397">
            <v>962</v>
          </cell>
          <cell r="B397" t="str">
            <v>MAÑANA</v>
          </cell>
          <cell r="C397">
            <v>45</v>
          </cell>
          <cell r="D397">
            <v>45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>
            <v>963</v>
          </cell>
          <cell r="B398" t="str">
            <v>MAÑANA</v>
          </cell>
          <cell r="C398">
            <v>39</v>
          </cell>
          <cell r="D398">
            <v>39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>
            <v>964</v>
          </cell>
          <cell r="B399" t="str">
            <v>MAÑANA</v>
          </cell>
          <cell r="C399">
            <v>43</v>
          </cell>
          <cell r="D399">
            <v>43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>
            <v>965</v>
          </cell>
          <cell r="B400" t="str">
            <v>MAÑANA</v>
          </cell>
          <cell r="C400">
            <v>145</v>
          </cell>
          <cell r="D400">
            <v>82</v>
          </cell>
          <cell r="E400">
            <v>63</v>
          </cell>
          <cell r="F400">
            <v>0</v>
          </cell>
          <cell r="G400">
            <v>0</v>
          </cell>
          <cell r="H400">
            <v>0</v>
          </cell>
        </row>
        <row r="401">
          <cell r="A401">
            <v>966</v>
          </cell>
          <cell r="B401" t="str">
            <v>MAÑANA</v>
          </cell>
          <cell r="C401">
            <v>69</v>
          </cell>
          <cell r="D401">
            <v>0</v>
          </cell>
          <cell r="E401">
            <v>47</v>
          </cell>
          <cell r="F401">
            <v>22</v>
          </cell>
          <cell r="G401">
            <v>0</v>
          </cell>
          <cell r="H401">
            <v>0</v>
          </cell>
        </row>
        <row r="402">
          <cell r="A402">
            <v>967</v>
          </cell>
          <cell r="B402" t="str">
            <v>MAÑANA</v>
          </cell>
          <cell r="C402">
            <v>111</v>
          </cell>
          <cell r="D402">
            <v>52</v>
          </cell>
          <cell r="E402">
            <v>59</v>
          </cell>
          <cell r="F402">
            <v>0</v>
          </cell>
          <cell r="G402">
            <v>0</v>
          </cell>
          <cell r="H402">
            <v>0</v>
          </cell>
        </row>
        <row r="403">
          <cell r="A403">
            <v>968</v>
          </cell>
          <cell r="B403" t="str">
            <v>MAÑANA</v>
          </cell>
          <cell r="C403">
            <v>218</v>
          </cell>
          <cell r="D403">
            <v>87</v>
          </cell>
          <cell r="E403">
            <v>131</v>
          </cell>
          <cell r="F403">
            <v>0</v>
          </cell>
          <cell r="G403">
            <v>0</v>
          </cell>
          <cell r="H403">
            <v>0</v>
          </cell>
        </row>
        <row r="404">
          <cell r="A404">
            <v>969</v>
          </cell>
          <cell r="B404" t="str">
            <v>MAÑANA</v>
          </cell>
          <cell r="C404">
            <v>106</v>
          </cell>
          <cell r="D404">
            <v>37</v>
          </cell>
          <cell r="E404">
            <v>69</v>
          </cell>
          <cell r="F404">
            <v>0</v>
          </cell>
          <cell r="G404">
            <v>0</v>
          </cell>
          <cell r="H404">
            <v>0</v>
          </cell>
        </row>
        <row r="405">
          <cell r="A405">
            <v>970</v>
          </cell>
          <cell r="B405" t="str">
            <v>MAÑANA</v>
          </cell>
          <cell r="C405">
            <v>169</v>
          </cell>
          <cell r="D405">
            <v>50</v>
          </cell>
          <cell r="E405">
            <v>119</v>
          </cell>
          <cell r="F405">
            <v>0</v>
          </cell>
          <cell r="G405">
            <v>0</v>
          </cell>
          <cell r="H405">
            <v>0</v>
          </cell>
        </row>
        <row r="406">
          <cell r="A406">
            <v>971</v>
          </cell>
          <cell r="B406" t="str">
            <v>MAÑANA</v>
          </cell>
          <cell r="C406">
            <v>33</v>
          </cell>
          <cell r="D406">
            <v>9</v>
          </cell>
          <cell r="E406">
            <v>24</v>
          </cell>
          <cell r="F406">
            <v>0</v>
          </cell>
          <cell r="G406">
            <v>0</v>
          </cell>
          <cell r="H406">
            <v>0</v>
          </cell>
        </row>
        <row r="407">
          <cell r="A407">
            <v>972</v>
          </cell>
          <cell r="B407" t="str">
            <v>MAÑANA</v>
          </cell>
          <cell r="C407">
            <v>104</v>
          </cell>
          <cell r="D407">
            <v>22</v>
          </cell>
          <cell r="E407">
            <v>82</v>
          </cell>
          <cell r="F407">
            <v>0</v>
          </cell>
          <cell r="G407">
            <v>0</v>
          </cell>
          <cell r="H407">
            <v>0</v>
          </cell>
        </row>
        <row r="408">
          <cell r="A408">
            <v>973</v>
          </cell>
          <cell r="B408" t="str">
            <v>MAÑANA</v>
          </cell>
          <cell r="C408">
            <v>60</v>
          </cell>
          <cell r="D408">
            <v>13</v>
          </cell>
          <cell r="E408">
            <v>47</v>
          </cell>
          <cell r="F408">
            <v>0</v>
          </cell>
          <cell r="G408">
            <v>0</v>
          </cell>
          <cell r="H408">
            <v>0</v>
          </cell>
        </row>
        <row r="409">
          <cell r="A409">
            <v>974</v>
          </cell>
          <cell r="B409" t="str">
            <v>MAÑANA</v>
          </cell>
          <cell r="C409">
            <v>33</v>
          </cell>
          <cell r="D409">
            <v>33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>
            <v>976</v>
          </cell>
          <cell r="B410" t="str">
            <v>MAÑANA</v>
          </cell>
          <cell r="C410">
            <v>43</v>
          </cell>
          <cell r="D410">
            <v>7</v>
          </cell>
          <cell r="E410">
            <v>36</v>
          </cell>
          <cell r="F410">
            <v>0</v>
          </cell>
          <cell r="G410">
            <v>0</v>
          </cell>
          <cell r="H410">
            <v>0</v>
          </cell>
        </row>
        <row r="411">
          <cell r="A411">
            <v>977</v>
          </cell>
          <cell r="B411" t="str">
            <v>MAÑANA</v>
          </cell>
          <cell r="C411">
            <v>111</v>
          </cell>
          <cell r="D411">
            <v>52</v>
          </cell>
          <cell r="E411">
            <v>59</v>
          </cell>
          <cell r="F411">
            <v>0</v>
          </cell>
          <cell r="G411">
            <v>0</v>
          </cell>
          <cell r="H411">
            <v>0</v>
          </cell>
        </row>
        <row r="412">
          <cell r="A412">
            <v>978</v>
          </cell>
          <cell r="B412" t="str">
            <v>MAÑANA</v>
          </cell>
          <cell r="C412">
            <v>42</v>
          </cell>
          <cell r="D412">
            <v>15</v>
          </cell>
          <cell r="E412">
            <v>27</v>
          </cell>
          <cell r="F412">
            <v>0</v>
          </cell>
          <cell r="G412">
            <v>0</v>
          </cell>
          <cell r="H412">
            <v>0</v>
          </cell>
        </row>
        <row r="413">
          <cell r="A413">
            <v>979</v>
          </cell>
          <cell r="B413" t="str">
            <v>MAÑANA</v>
          </cell>
          <cell r="C413">
            <v>44</v>
          </cell>
          <cell r="D413">
            <v>19</v>
          </cell>
          <cell r="E413">
            <v>25</v>
          </cell>
          <cell r="F413">
            <v>0</v>
          </cell>
          <cell r="G413">
            <v>0</v>
          </cell>
          <cell r="H413">
            <v>0</v>
          </cell>
        </row>
      </sheetData>
      <sheetData sheetId="9">
        <row r="2">
          <cell r="A2">
            <v>4</v>
          </cell>
          <cell r="B2" t="str">
            <v>TARDE</v>
          </cell>
          <cell r="C2">
            <v>666</v>
          </cell>
          <cell r="D2">
            <v>42</v>
          </cell>
          <cell r="E2">
            <v>0</v>
          </cell>
          <cell r="F2">
            <v>495</v>
          </cell>
          <cell r="G2">
            <v>129</v>
          </cell>
          <cell r="H2">
            <v>0</v>
          </cell>
        </row>
        <row r="3">
          <cell r="A3">
            <v>5</v>
          </cell>
          <cell r="B3" t="str">
            <v>TARDE</v>
          </cell>
          <cell r="C3">
            <v>214</v>
          </cell>
          <cell r="D3">
            <v>23</v>
          </cell>
          <cell r="E3">
            <v>191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9</v>
          </cell>
          <cell r="B4" t="str">
            <v>TARDE</v>
          </cell>
          <cell r="C4">
            <v>267</v>
          </cell>
          <cell r="D4">
            <v>0</v>
          </cell>
          <cell r="E4">
            <v>267</v>
          </cell>
          <cell r="F4">
            <v>0</v>
          </cell>
          <cell r="G4">
            <v>0</v>
          </cell>
          <cell r="H4">
            <v>0</v>
          </cell>
        </row>
        <row r="5">
          <cell r="A5">
            <v>10</v>
          </cell>
          <cell r="B5" t="str">
            <v>TARDE</v>
          </cell>
          <cell r="C5">
            <v>118</v>
          </cell>
          <cell r="D5">
            <v>0</v>
          </cell>
          <cell r="E5">
            <v>118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11</v>
          </cell>
          <cell r="B6" t="str">
            <v>TARDE</v>
          </cell>
          <cell r="C6">
            <v>200</v>
          </cell>
          <cell r="D6">
            <v>0</v>
          </cell>
          <cell r="E6">
            <v>0</v>
          </cell>
          <cell r="F6">
            <v>200</v>
          </cell>
          <cell r="G6">
            <v>0</v>
          </cell>
          <cell r="H6">
            <v>0</v>
          </cell>
        </row>
        <row r="7">
          <cell r="A7">
            <v>12</v>
          </cell>
          <cell r="B7" t="str">
            <v>TARDE</v>
          </cell>
          <cell r="C7">
            <v>223</v>
          </cell>
          <cell r="D7">
            <v>0</v>
          </cell>
          <cell r="E7">
            <v>223</v>
          </cell>
          <cell r="F7">
            <v>0</v>
          </cell>
          <cell r="G7">
            <v>0</v>
          </cell>
          <cell r="H7">
            <v>0</v>
          </cell>
        </row>
        <row r="8">
          <cell r="A8">
            <v>13</v>
          </cell>
          <cell r="B8" t="str">
            <v>TARDE</v>
          </cell>
          <cell r="C8">
            <v>211</v>
          </cell>
          <cell r="D8">
            <v>0</v>
          </cell>
          <cell r="E8">
            <v>211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14</v>
          </cell>
          <cell r="B9" t="str">
            <v>TARDE</v>
          </cell>
          <cell r="C9">
            <v>67</v>
          </cell>
          <cell r="D9">
            <v>0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15</v>
          </cell>
          <cell r="B10" t="str">
            <v>TARDE</v>
          </cell>
          <cell r="C10">
            <v>156</v>
          </cell>
          <cell r="D10">
            <v>156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A11">
            <v>16</v>
          </cell>
          <cell r="B11" t="str">
            <v>TARDE</v>
          </cell>
          <cell r="C11">
            <v>411</v>
          </cell>
          <cell r="D11">
            <v>52</v>
          </cell>
          <cell r="E11">
            <v>359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18</v>
          </cell>
          <cell r="B12" t="str">
            <v>TARDE</v>
          </cell>
          <cell r="C12">
            <v>656</v>
          </cell>
          <cell r="D12">
            <v>50</v>
          </cell>
          <cell r="E12">
            <v>0</v>
          </cell>
          <cell r="F12">
            <v>415</v>
          </cell>
          <cell r="G12">
            <v>191</v>
          </cell>
          <cell r="H12">
            <v>0</v>
          </cell>
        </row>
        <row r="13">
          <cell r="A13">
            <v>19</v>
          </cell>
          <cell r="B13" t="str">
            <v>TARDE</v>
          </cell>
          <cell r="C13">
            <v>165</v>
          </cell>
          <cell r="D13">
            <v>24</v>
          </cell>
          <cell r="E13">
            <v>141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20</v>
          </cell>
          <cell r="B14" t="str">
            <v>TARDE</v>
          </cell>
          <cell r="C14">
            <v>295</v>
          </cell>
          <cell r="D14">
            <v>24</v>
          </cell>
          <cell r="E14">
            <v>271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21</v>
          </cell>
          <cell r="B15" t="str">
            <v>TARDE</v>
          </cell>
          <cell r="C15">
            <v>254</v>
          </cell>
          <cell r="D15">
            <v>50</v>
          </cell>
          <cell r="E15">
            <v>204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22</v>
          </cell>
          <cell r="B16" t="str">
            <v>TARDE</v>
          </cell>
          <cell r="C16">
            <v>1240</v>
          </cell>
          <cell r="D16">
            <v>118</v>
          </cell>
          <cell r="E16">
            <v>71</v>
          </cell>
          <cell r="F16">
            <v>766</v>
          </cell>
          <cell r="G16">
            <v>285</v>
          </cell>
          <cell r="H16">
            <v>0</v>
          </cell>
        </row>
        <row r="17">
          <cell r="A17">
            <v>23</v>
          </cell>
          <cell r="B17" t="str">
            <v>TARDE</v>
          </cell>
          <cell r="C17">
            <v>128</v>
          </cell>
          <cell r="D17">
            <v>0</v>
          </cell>
          <cell r="E17">
            <v>128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24</v>
          </cell>
          <cell r="B18" t="str">
            <v>TARDE</v>
          </cell>
          <cell r="C18">
            <v>521</v>
          </cell>
          <cell r="D18">
            <v>25</v>
          </cell>
          <cell r="E18">
            <v>0</v>
          </cell>
          <cell r="F18">
            <v>329</v>
          </cell>
          <cell r="G18">
            <v>167</v>
          </cell>
          <cell r="H18">
            <v>0</v>
          </cell>
        </row>
        <row r="19">
          <cell r="A19">
            <v>25</v>
          </cell>
          <cell r="B19" t="str">
            <v>TARDE</v>
          </cell>
          <cell r="C19">
            <v>966</v>
          </cell>
          <cell r="D19">
            <v>24</v>
          </cell>
          <cell r="E19">
            <v>0</v>
          </cell>
          <cell r="F19">
            <v>647</v>
          </cell>
          <cell r="G19">
            <v>295</v>
          </cell>
          <cell r="H19">
            <v>0</v>
          </cell>
        </row>
        <row r="20">
          <cell r="A20">
            <v>26</v>
          </cell>
          <cell r="B20" t="str">
            <v>TARDE</v>
          </cell>
          <cell r="C20">
            <v>174</v>
          </cell>
          <cell r="D20">
            <v>23</v>
          </cell>
          <cell r="E20">
            <v>151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29</v>
          </cell>
          <cell r="B21" t="str">
            <v>TARDE</v>
          </cell>
          <cell r="C21">
            <v>148</v>
          </cell>
          <cell r="D21">
            <v>25</v>
          </cell>
          <cell r="E21">
            <v>123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30</v>
          </cell>
          <cell r="B22" t="str">
            <v>TARDE</v>
          </cell>
          <cell r="C22">
            <v>753</v>
          </cell>
          <cell r="D22">
            <v>0</v>
          </cell>
          <cell r="E22">
            <v>0</v>
          </cell>
          <cell r="F22">
            <v>530</v>
          </cell>
          <cell r="G22">
            <v>223</v>
          </cell>
          <cell r="H22">
            <v>0</v>
          </cell>
        </row>
        <row r="23">
          <cell r="A23">
            <v>31</v>
          </cell>
          <cell r="B23" t="str">
            <v>TARDE</v>
          </cell>
          <cell r="C23">
            <v>354</v>
          </cell>
          <cell r="D23">
            <v>43</v>
          </cell>
          <cell r="E23">
            <v>311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32</v>
          </cell>
          <cell r="B24" t="str">
            <v>TARDE</v>
          </cell>
          <cell r="C24">
            <v>628</v>
          </cell>
          <cell r="D24">
            <v>0</v>
          </cell>
          <cell r="E24">
            <v>174</v>
          </cell>
          <cell r="F24">
            <v>454</v>
          </cell>
          <cell r="G24">
            <v>0</v>
          </cell>
          <cell r="H24">
            <v>0</v>
          </cell>
        </row>
        <row r="25">
          <cell r="A25">
            <v>35</v>
          </cell>
          <cell r="B25" t="str">
            <v>TARDE</v>
          </cell>
          <cell r="C25">
            <v>127</v>
          </cell>
          <cell r="D25">
            <v>25</v>
          </cell>
          <cell r="E25">
            <v>102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36</v>
          </cell>
          <cell r="B26" t="str">
            <v>TARDE</v>
          </cell>
          <cell r="C26">
            <v>516</v>
          </cell>
          <cell r="D26">
            <v>0</v>
          </cell>
          <cell r="E26">
            <v>0</v>
          </cell>
          <cell r="F26">
            <v>343</v>
          </cell>
          <cell r="G26">
            <v>173</v>
          </cell>
          <cell r="H26">
            <v>0</v>
          </cell>
        </row>
        <row r="27">
          <cell r="A27">
            <v>37</v>
          </cell>
          <cell r="B27" t="str">
            <v>TARDE</v>
          </cell>
          <cell r="C27">
            <v>654</v>
          </cell>
          <cell r="D27">
            <v>0</v>
          </cell>
          <cell r="E27">
            <v>0</v>
          </cell>
          <cell r="F27">
            <v>509</v>
          </cell>
          <cell r="G27">
            <v>145</v>
          </cell>
          <cell r="H27">
            <v>0</v>
          </cell>
        </row>
        <row r="28">
          <cell r="A28">
            <v>38</v>
          </cell>
          <cell r="B28" t="str">
            <v>TARDE</v>
          </cell>
          <cell r="C28">
            <v>804</v>
          </cell>
          <cell r="D28">
            <v>58</v>
          </cell>
          <cell r="E28">
            <v>339</v>
          </cell>
          <cell r="F28">
            <v>320</v>
          </cell>
          <cell r="G28">
            <v>87</v>
          </cell>
          <cell r="H28">
            <v>0</v>
          </cell>
        </row>
        <row r="29">
          <cell r="A29">
            <v>39</v>
          </cell>
          <cell r="B29" t="str">
            <v>TARDE</v>
          </cell>
          <cell r="C29">
            <v>107</v>
          </cell>
          <cell r="D29">
            <v>107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42</v>
          </cell>
          <cell r="B30" t="str">
            <v>TARDE</v>
          </cell>
          <cell r="C30">
            <v>407</v>
          </cell>
          <cell r="D30">
            <v>48</v>
          </cell>
          <cell r="E30">
            <v>359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43</v>
          </cell>
          <cell r="B31" t="str">
            <v>TARDE</v>
          </cell>
          <cell r="C31">
            <v>460</v>
          </cell>
          <cell r="D31">
            <v>0</v>
          </cell>
          <cell r="E31">
            <v>0</v>
          </cell>
          <cell r="F31">
            <v>339</v>
          </cell>
          <cell r="G31">
            <v>121</v>
          </cell>
          <cell r="H31">
            <v>0</v>
          </cell>
        </row>
        <row r="32">
          <cell r="A32">
            <v>44</v>
          </cell>
          <cell r="B32" t="str">
            <v>TARDE</v>
          </cell>
          <cell r="C32">
            <v>1027</v>
          </cell>
          <cell r="D32">
            <v>50</v>
          </cell>
          <cell r="E32">
            <v>112</v>
          </cell>
          <cell r="F32">
            <v>649</v>
          </cell>
          <cell r="G32">
            <v>216</v>
          </cell>
          <cell r="H32">
            <v>0</v>
          </cell>
        </row>
        <row r="33">
          <cell r="A33">
            <v>45</v>
          </cell>
          <cell r="B33" t="str">
            <v>TARDE</v>
          </cell>
          <cell r="C33">
            <v>466</v>
          </cell>
          <cell r="D33">
            <v>0</v>
          </cell>
          <cell r="E33">
            <v>106</v>
          </cell>
          <cell r="F33">
            <v>306</v>
          </cell>
          <cell r="G33">
            <v>54</v>
          </cell>
          <cell r="H33">
            <v>0</v>
          </cell>
        </row>
        <row r="34">
          <cell r="A34">
            <v>49</v>
          </cell>
          <cell r="B34" t="str">
            <v>TARDE</v>
          </cell>
          <cell r="C34">
            <v>203</v>
          </cell>
          <cell r="D34">
            <v>27</v>
          </cell>
          <cell r="E34">
            <v>176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50</v>
          </cell>
          <cell r="B35" t="str">
            <v>TARDE</v>
          </cell>
          <cell r="C35">
            <v>756</v>
          </cell>
          <cell r="D35">
            <v>50</v>
          </cell>
          <cell r="E35">
            <v>706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51</v>
          </cell>
          <cell r="B36" t="str">
            <v>TARDE</v>
          </cell>
          <cell r="C36">
            <v>81</v>
          </cell>
          <cell r="D36">
            <v>25</v>
          </cell>
          <cell r="E36">
            <v>56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53</v>
          </cell>
          <cell r="B37" t="str">
            <v>TARDE</v>
          </cell>
          <cell r="C37">
            <v>230</v>
          </cell>
          <cell r="D37">
            <v>26</v>
          </cell>
          <cell r="E37">
            <v>204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54</v>
          </cell>
          <cell r="B38" t="str">
            <v>TARDE</v>
          </cell>
          <cell r="C38">
            <v>161</v>
          </cell>
          <cell r="D38">
            <v>25</v>
          </cell>
          <cell r="E38">
            <v>136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58</v>
          </cell>
          <cell r="B39" t="str">
            <v>TARDE</v>
          </cell>
          <cell r="C39">
            <v>335</v>
          </cell>
          <cell r="D39">
            <v>0</v>
          </cell>
          <cell r="E39">
            <v>0</v>
          </cell>
          <cell r="F39">
            <v>245</v>
          </cell>
          <cell r="G39">
            <v>90</v>
          </cell>
          <cell r="H39">
            <v>0</v>
          </cell>
        </row>
        <row r="40">
          <cell r="A40">
            <v>59</v>
          </cell>
          <cell r="B40" t="str">
            <v>TARDE</v>
          </cell>
          <cell r="C40">
            <v>515</v>
          </cell>
          <cell r="D40">
            <v>0</v>
          </cell>
          <cell r="E40">
            <v>0</v>
          </cell>
          <cell r="F40">
            <v>374</v>
          </cell>
          <cell r="G40">
            <v>141</v>
          </cell>
          <cell r="H40">
            <v>0</v>
          </cell>
        </row>
        <row r="41">
          <cell r="A41">
            <v>60</v>
          </cell>
          <cell r="B41" t="str">
            <v>TARDE</v>
          </cell>
          <cell r="C41">
            <v>715</v>
          </cell>
          <cell r="D41">
            <v>0</v>
          </cell>
          <cell r="E41">
            <v>356</v>
          </cell>
          <cell r="F41">
            <v>177</v>
          </cell>
          <cell r="G41">
            <v>182</v>
          </cell>
          <cell r="H41">
            <v>0</v>
          </cell>
        </row>
        <row r="42">
          <cell r="A42">
            <v>63</v>
          </cell>
          <cell r="B42" t="str">
            <v>TARDE</v>
          </cell>
          <cell r="C42">
            <v>161</v>
          </cell>
          <cell r="D42">
            <v>24</v>
          </cell>
          <cell r="E42">
            <v>137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64</v>
          </cell>
          <cell r="B43" t="str">
            <v>TARDE</v>
          </cell>
          <cell r="C43">
            <v>1254</v>
          </cell>
          <cell r="D43">
            <v>0</v>
          </cell>
          <cell r="E43">
            <v>0</v>
          </cell>
          <cell r="F43">
            <v>828</v>
          </cell>
          <cell r="G43">
            <v>426</v>
          </cell>
          <cell r="H43">
            <v>0</v>
          </cell>
        </row>
        <row r="44">
          <cell r="A44">
            <v>65</v>
          </cell>
          <cell r="B44" t="str">
            <v>TARDE</v>
          </cell>
          <cell r="C44">
            <v>263</v>
          </cell>
          <cell r="D44">
            <v>0</v>
          </cell>
          <cell r="E44">
            <v>263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66</v>
          </cell>
          <cell r="B45" t="str">
            <v>TARDE</v>
          </cell>
          <cell r="C45">
            <v>1160</v>
          </cell>
          <cell r="D45">
            <v>88</v>
          </cell>
          <cell r="E45">
            <v>949</v>
          </cell>
          <cell r="F45">
            <v>123</v>
          </cell>
          <cell r="G45">
            <v>0</v>
          </cell>
          <cell r="H45">
            <v>0</v>
          </cell>
        </row>
        <row r="46">
          <cell r="A46">
            <v>67</v>
          </cell>
          <cell r="B46" t="str">
            <v>TARDE</v>
          </cell>
          <cell r="C46">
            <v>194</v>
          </cell>
          <cell r="D46">
            <v>25</v>
          </cell>
          <cell r="E46">
            <v>169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68</v>
          </cell>
          <cell r="B47" t="str">
            <v>TARDE</v>
          </cell>
          <cell r="C47">
            <v>450</v>
          </cell>
          <cell r="D47">
            <v>0</v>
          </cell>
          <cell r="E47">
            <v>0</v>
          </cell>
          <cell r="F47">
            <v>348</v>
          </cell>
          <cell r="G47">
            <v>102</v>
          </cell>
          <cell r="H47">
            <v>0</v>
          </cell>
        </row>
        <row r="48">
          <cell r="A48">
            <v>70</v>
          </cell>
          <cell r="B48" t="str">
            <v>TARDE</v>
          </cell>
          <cell r="C48">
            <v>313</v>
          </cell>
          <cell r="D48">
            <v>0</v>
          </cell>
          <cell r="E48">
            <v>0</v>
          </cell>
          <cell r="F48">
            <v>90</v>
          </cell>
          <cell r="G48">
            <v>223</v>
          </cell>
          <cell r="H48">
            <v>0</v>
          </cell>
        </row>
        <row r="49">
          <cell r="A49">
            <v>71</v>
          </cell>
          <cell r="B49" t="str">
            <v>TARDE</v>
          </cell>
          <cell r="C49">
            <v>707</v>
          </cell>
          <cell r="D49">
            <v>47</v>
          </cell>
          <cell r="E49">
            <v>0</v>
          </cell>
          <cell r="F49">
            <v>470</v>
          </cell>
          <cell r="G49">
            <v>190</v>
          </cell>
          <cell r="H49">
            <v>0</v>
          </cell>
        </row>
        <row r="50">
          <cell r="A50">
            <v>72</v>
          </cell>
          <cell r="B50" t="str">
            <v>TARDE</v>
          </cell>
          <cell r="C50">
            <v>139</v>
          </cell>
          <cell r="D50">
            <v>19</v>
          </cell>
          <cell r="E50">
            <v>120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73</v>
          </cell>
          <cell r="B51" t="str">
            <v>TARDE</v>
          </cell>
          <cell r="C51">
            <v>302</v>
          </cell>
          <cell r="D51">
            <v>48</v>
          </cell>
          <cell r="E51">
            <v>254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75</v>
          </cell>
          <cell r="B52" t="str">
            <v>TARDE</v>
          </cell>
          <cell r="C52">
            <v>113</v>
          </cell>
          <cell r="D52">
            <v>20</v>
          </cell>
          <cell r="E52">
            <v>93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76</v>
          </cell>
          <cell r="B53" t="str">
            <v>TARDE</v>
          </cell>
          <cell r="C53">
            <v>91</v>
          </cell>
          <cell r="D53">
            <v>0</v>
          </cell>
          <cell r="E53">
            <v>91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77</v>
          </cell>
          <cell r="B54" t="str">
            <v>TARDE</v>
          </cell>
          <cell r="C54">
            <v>25</v>
          </cell>
          <cell r="D54">
            <v>0</v>
          </cell>
          <cell r="E54">
            <v>25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79</v>
          </cell>
          <cell r="B55" t="str">
            <v>TARDE</v>
          </cell>
          <cell r="C55">
            <v>470</v>
          </cell>
          <cell r="D55">
            <v>25</v>
          </cell>
          <cell r="E55">
            <v>0</v>
          </cell>
          <cell r="F55">
            <v>310</v>
          </cell>
          <cell r="G55">
            <v>135</v>
          </cell>
          <cell r="H55">
            <v>0</v>
          </cell>
        </row>
        <row r="56">
          <cell r="A56">
            <v>80</v>
          </cell>
          <cell r="B56" t="str">
            <v>TARDE</v>
          </cell>
          <cell r="C56">
            <v>141</v>
          </cell>
          <cell r="D56">
            <v>20</v>
          </cell>
          <cell r="E56">
            <v>121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81</v>
          </cell>
          <cell r="B57" t="str">
            <v>TARDE</v>
          </cell>
          <cell r="C57">
            <v>110</v>
          </cell>
          <cell r="D57">
            <v>0</v>
          </cell>
          <cell r="E57">
            <v>110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83</v>
          </cell>
          <cell r="B58" t="str">
            <v>TARDE</v>
          </cell>
          <cell r="C58">
            <v>412</v>
          </cell>
          <cell r="D58">
            <v>0</v>
          </cell>
          <cell r="E58">
            <v>0</v>
          </cell>
          <cell r="F58">
            <v>318</v>
          </cell>
          <cell r="G58">
            <v>94</v>
          </cell>
          <cell r="H58">
            <v>0</v>
          </cell>
        </row>
        <row r="59">
          <cell r="A59">
            <v>86</v>
          </cell>
          <cell r="B59" t="str">
            <v>TARDE</v>
          </cell>
          <cell r="C59">
            <v>82</v>
          </cell>
          <cell r="D59">
            <v>27</v>
          </cell>
          <cell r="E59">
            <v>55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87</v>
          </cell>
          <cell r="B60" t="str">
            <v>TARDE</v>
          </cell>
          <cell r="C60">
            <v>183</v>
          </cell>
          <cell r="D60">
            <v>18</v>
          </cell>
          <cell r="E60">
            <v>165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88</v>
          </cell>
          <cell r="B61" t="str">
            <v>TARDE</v>
          </cell>
          <cell r="C61">
            <v>352</v>
          </cell>
          <cell r="D61">
            <v>46</v>
          </cell>
          <cell r="E61">
            <v>306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89</v>
          </cell>
          <cell r="B62" t="str">
            <v>TARDE</v>
          </cell>
          <cell r="C62">
            <v>481</v>
          </cell>
          <cell r="D62">
            <v>41</v>
          </cell>
          <cell r="E62">
            <v>440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90</v>
          </cell>
          <cell r="B63" t="str">
            <v>TARDE</v>
          </cell>
          <cell r="C63">
            <v>432</v>
          </cell>
          <cell r="D63">
            <v>24</v>
          </cell>
          <cell r="E63">
            <v>0</v>
          </cell>
          <cell r="F63">
            <v>294</v>
          </cell>
          <cell r="G63">
            <v>114</v>
          </cell>
          <cell r="H63">
            <v>0</v>
          </cell>
        </row>
        <row r="64">
          <cell r="A64">
            <v>91</v>
          </cell>
          <cell r="B64" t="str">
            <v>TARDE</v>
          </cell>
          <cell r="C64">
            <v>264</v>
          </cell>
          <cell r="D64">
            <v>0</v>
          </cell>
          <cell r="E64">
            <v>0</v>
          </cell>
          <cell r="F64">
            <v>201</v>
          </cell>
          <cell r="G64">
            <v>63</v>
          </cell>
          <cell r="H64">
            <v>0</v>
          </cell>
        </row>
        <row r="65">
          <cell r="A65">
            <v>92</v>
          </cell>
          <cell r="B65" t="str">
            <v>TARDE</v>
          </cell>
          <cell r="C65">
            <v>1163</v>
          </cell>
          <cell r="D65">
            <v>0</v>
          </cell>
          <cell r="E65">
            <v>0</v>
          </cell>
          <cell r="F65">
            <v>811</v>
          </cell>
          <cell r="G65">
            <v>352</v>
          </cell>
          <cell r="H65">
            <v>0</v>
          </cell>
        </row>
        <row r="66">
          <cell r="A66">
            <v>94</v>
          </cell>
          <cell r="B66" t="str">
            <v>TARDE</v>
          </cell>
          <cell r="C66">
            <v>233</v>
          </cell>
          <cell r="D66">
            <v>0</v>
          </cell>
          <cell r="E66">
            <v>0</v>
          </cell>
          <cell r="F66">
            <v>156</v>
          </cell>
          <cell r="G66">
            <v>77</v>
          </cell>
          <cell r="H66">
            <v>0</v>
          </cell>
        </row>
        <row r="67">
          <cell r="A67">
            <v>95</v>
          </cell>
          <cell r="B67" t="str">
            <v>TARDE</v>
          </cell>
          <cell r="C67">
            <v>196</v>
          </cell>
          <cell r="D67">
            <v>0</v>
          </cell>
          <cell r="E67">
            <v>196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96</v>
          </cell>
          <cell r="B68" t="str">
            <v>TARDE</v>
          </cell>
          <cell r="C68">
            <v>94</v>
          </cell>
          <cell r="D68">
            <v>0</v>
          </cell>
          <cell r="E68">
            <v>94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97</v>
          </cell>
          <cell r="B69" t="str">
            <v>TARDE</v>
          </cell>
          <cell r="C69">
            <v>1054</v>
          </cell>
          <cell r="D69">
            <v>93</v>
          </cell>
          <cell r="E69">
            <v>496</v>
          </cell>
          <cell r="F69">
            <v>409</v>
          </cell>
          <cell r="G69">
            <v>56</v>
          </cell>
          <cell r="H69">
            <v>0</v>
          </cell>
        </row>
        <row r="70">
          <cell r="A70">
            <v>98</v>
          </cell>
          <cell r="B70" t="str">
            <v>TARDE</v>
          </cell>
          <cell r="C70">
            <v>387</v>
          </cell>
          <cell r="D70">
            <v>27</v>
          </cell>
          <cell r="E70">
            <v>360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99</v>
          </cell>
          <cell r="B71" t="str">
            <v>TARDE</v>
          </cell>
          <cell r="C71">
            <v>489</v>
          </cell>
          <cell r="D71">
            <v>0</v>
          </cell>
          <cell r="E71">
            <v>489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100</v>
          </cell>
          <cell r="B72" t="str">
            <v>TARDE</v>
          </cell>
          <cell r="C72">
            <v>269</v>
          </cell>
          <cell r="D72">
            <v>46</v>
          </cell>
          <cell r="E72">
            <v>223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101</v>
          </cell>
          <cell r="B73" t="str">
            <v>TARDE</v>
          </cell>
          <cell r="C73">
            <v>198</v>
          </cell>
          <cell r="D73">
            <v>25</v>
          </cell>
          <cell r="E73">
            <v>173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102</v>
          </cell>
          <cell r="B74" t="str">
            <v>TARDE</v>
          </cell>
          <cell r="C74">
            <v>160</v>
          </cell>
          <cell r="D74">
            <v>24</v>
          </cell>
          <cell r="E74">
            <v>136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103</v>
          </cell>
          <cell r="B75" t="str">
            <v>TARDE</v>
          </cell>
          <cell r="C75">
            <v>235</v>
          </cell>
          <cell r="D75">
            <v>43</v>
          </cell>
          <cell r="E75">
            <v>192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104</v>
          </cell>
          <cell r="B76" t="str">
            <v>TARDE</v>
          </cell>
          <cell r="C76">
            <v>522</v>
          </cell>
          <cell r="D76">
            <v>0</v>
          </cell>
          <cell r="E76">
            <v>24</v>
          </cell>
          <cell r="F76">
            <v>337</v>
          </cell>
          <cell r="G76">
            <v>161</v>
          </cell>
          <cell r="H76">
            <v>0</v>
          </cell>
        </row>
        <row r="77">
          <cell r="A77">
            <v>105</v>
          </cell>
          <cell r="B77" t="str">
            <v>TARDE</v>
          </cell>
          <cell r="C77">
            <v>638</v>
          </cell>
          <cell r="D77">
            <v>0</v>
          </cell>
          <cell r="E77">
            <v>0</v>
          </cell>
          <cell r="F77">
            <v>522</v>
          </cell>
          <cell r="G77">
            <v>116</v>
          </cell>
          <cell r="H77">
            <v>0</v>
          </cell>
        </row>
        <row r="78">
          <cell r="A78">
            <v>106</v>
          </cell>
          <cell r="B78" t="str">
            <v>TARDE</v>
          </cell>
          <cell r="C78">
            <v>548</v>
          </cell>
          <cell r="D78">
            <v>24</v>
          </cell>
          <cell r="E78">
            <v>314</v>
          </cell>
          <cell r="F78">
            <v>210</v>
          </cell>
          <cell r="G78">
            <v>0</v>
          </cell>
          <cell r="H78">
            <v>0</v>
          </cell>
        </row>
        <row r="79">
          <cell r="A79">
            <v>107</v>
          </cell>
          <cell r="B79" t="str">
            <v>TARDE</v>
          </cell>
          <cell r="C79">
            <v>695</v>
          </cell>
          <cell r="D79">
            <v>26</v>
          </cell>
          <cell r="E79">
            <v>196</v>
          </cell>
          <cell r="F79">
            <v>360</v>
          </cell>
          <cell r="G79">
            <v>113</v>
          </cell>
          <cell r="H79">
            <v>0</v>
          </cell>
        </row>
        <row r="80">
          <cell r="A80">
            <v>110</v>
          </cell>
          <cell r="B80" t="str">
            <v>TARDE</v>
          </cell>
          <cell r="C80">
            <v>184</v>
          </cell>
          <cell r="D80">
            <v>0</v>
          </cell>
          <cell r="E80">
            <v>184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112</v>
          </cell>
          <cell r="B81" t="str">
            <v>TARDE</v>
          </cell>
          <cell r="C81">
            <v>534</v>
          </cell>
          <cell r="D81">
            <v>0</v>
          </cell>
          <cell r="E81">
            <v>30</v>
          </cell>
          <cell r="F81">
            <v>386</v>
          </cell>
          <cell r="G81">
            <v>118</v>
          </cell>
          <cell r="H81">
            <v>0</v>
          </cell>
        </row>
        <row r="82">
          <cell r="A82">
            <v>113</v>
          </cell>
          <cell r="B82" t="str">
            <v>TARDE</v>
          </cell>
          <cell r="C82">
            <v>259</v>
          </cell>
          <cell r="D82">
            <v>0</v>
          </cell>
          <cell r="E82">
            <v>0</v>
          </cell>
          <cell r="F82">
            <v>188</v>
          </cell>
          <cell r="G82">
            <v>71</v>
          </cell>
          <cell r="H82">
            <v>0</v>
          </cell>
        </row>
        <row r="83">
          <cell r="A83">
            <v>115</v>
          </cell>
          <cell r="B83" t="str">
            <v>TARDE</v>
          </cell>
          <cell r="C83">
            <v>174</v>
          </cell>
          <cell r="D83">
            <v>174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116</v>
          </cell>
          <cell r="B84" t="str">
            <v>TARDE</v>
          </cell>
          <cell r="C84">
            <v>177</v>
          </cell>
          <cell r="D84">
            <v>0</v>
          </cell>
          <cell r="E84">
            <v>177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117</v>
          </cell>
          <cell r="B85" t="str">
            <v>TARDE</v>
          </cell>
          <cell r="C85">
            <v>198</v>
          </cell>
          <cell r="D85">
            <v>0</v>
          </cell>
          <cell r="E85">
            <v>198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120</v>
          </cell>
          <cell r="B86" t="str">
            <v>TARDE</v>
          </cell>
          <cell r="C86">
            <v>376</v>
          </cell>
          <cell r="D86">
            <v>0</v>
          </cell>
          <cell r="E86">
            <v>0</v>
          </cell>
          <cell r="F86">
            <v>304</v>
          </cell>
          <cell r="G86">
            <v>72</v>
          </cell>
          <cell r="H86">
            <v>0</v>
          </cell>
        </row>
        <row r="87">
          <cell r="A87">
            <v>121</v>
          </cell>
          <cell r="B87" t="str">
            <v>TARDE</v>
          </cell>
          <cell r="C87">
            <v>155</v>
          </cell>
          <cell r="D87">
            <v>24</v>
          </cell>
          <cell r="E87">
            <v>131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122</v>
          </cell>
          <cell r="B88" t="str">
            <v>TARDE</v>
          </cell>
          <cell r="C88">
            <v>482</v>
          </cell>
          <cell r="D88">
            <v>0</v>
          </cell>
          <cell r="E88">
            <v>284</v>
          </cell>
          <cell r="F88">
            <v>198</v>
          </cell>
          <cell r="G88">
            <v>0</v>
          </cell>
          <cell r="H88">
            <v>0</v>
          </cell>
        </row>
        <row r="89">
          <cell r="A89">
            <v>123</v>
          </cell>
          <cell r="B89" t="str">
            <v>TARDE</v>
          </cell>
          <cell r="C89">
            <v>184</v>
          </cell>
          <cell r="D89">
            <v>23</v>
          </cell>
          <cell r="E89">
            <v>161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124</v>
          </cell>
          <cell r="B90" t="str">
            <v>TARDE</v>
          </cell>
          <cell r="C90">
            <v>318</v>
          </cell>
          <cell r="D90">
            <v>0</v>
          </cell>
          <cell r="E90">
            <v>318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126</v>
          </cell>
          <cell r="B91" t="str">
            <v>TARDE</v>
          </cell>
          <cell r="C91">
            <v>186</v>
          </cell>
          <cell r="D91">
            <v>22</v>
          </cell>
          <cell r="E91">
            <v>164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128</v>
          </cell>
          <cell r="B92" t="str">
            <v>TARDE</v>
          </cell>
          <cell r="C92">
            <v>274</v>
          </cell>
          <cell r="D92">
            <v>25</v>
          </cell>
          <cell r="E92">
            <v>249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129</v>
          </cell>
          <cell r="B93" t="str">
            <v>TARDE</v>
          </cell>
          <cell r="C93">
            <v>215</v>
          </cell>
          <cell r="D93">
            <v>49</v>
          </cell>
          <cell r="E93">
            <v>166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131</v>
          </cell>
          <cell r="B94" t="str">
            <v>TARDE</v>
          </cell>
          <cell r="C94">
            <v>840</v>
          </cell>
          <cell r="D94">
            <v>0</v>
          </cell>
          <cell r="E94">
            <v>840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132</v>
          </cell>
          <cell r="B95" t="str">
            <v>TARDE</v>
          </cell>
          <cell r="C95">
            <v>177</v>
          </cell>
          <cell r="D95">
            <v>20</v>
          </cell>
          <cell r="E95">
            <v>157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133</v>
          </cell>
          <cell r="B96" t="str">
            <v>TARDE</v>
          </cell>
          <cell r="C96">
            <v>182</v>
          </cell>
          <cell r="D96">
            <v>24</v>
          </cell>
          <cell r="E96">
            <v>158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134</v>
          </cell>
          <cell r="B97" t="str">
            <v>TARDE</v>
          </cell>
          <cell r="C97">
            <v>149</v>
          </cell>
          <cell r="D97">
            <v>22</v>
          </cell>
          <cell r="E97">
            <v>127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136</v>
          </cell>
          <cell r="B98" t="str">
            <v>TARDE</v>
          </cell>
          <cell r="C98">
            <v>231</v>
          </cell>
          <cell r="D98">
            <v>50</v>
          </cell>
          <cell r="E98">
            <v>181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137</v>
          </cell>
          <cell r="B99" t="str">
            <v>TARDE</v>
          </cell>
          <cell r="C99">
            <v>124</v>
          </cell>
          <cell r="D99">
            <v>17</v>
          </cell>
          <cell r="E99">
            <v>107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139</v>
          </cell>
          <cell r="B100" t="str">
            <v>TARDE</v>
          </cell>
          <cell r="C100">
            <v>453</v>
          </cell>
          <cell r="D100">
            <v>26</v>
          </cell>
          <cell r="E100">
            <v>341</v>
          </cell>
          <cell r="F100">
            <v>86</v>
          </cell>
          <cell r="G100">
            <v>0</v>
          </cell>
          <cell r="H100">
            <v>0</v>
          </cell>
        </row>
        <row r="101">
          <cell r="A101">
            <v>144</v>
          </cell>
          <cell r="B101" t="str">
            <v>TARDE</v>
          </cell>
          <cell r="C101">
            <v>181</v>
          </cell>
          <cell r="D101">
            <v>23</v>
          </cell>
          <cell r="E101">
            <v>158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145</v>
          </cell>
          <cell r="B102" t="str">
            <v>TARDE</v>
          </cell>
          <cell r="C102">
            <v>60</v>
          </cell>
          <cell r="D102">
            <v>0</v>
          </cell>
          <cell r="E102">
            <v>60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146</v>
          </cell>
          <cell r="B103" t="str">
            <v>TARDE</v>
          </cell>
          <cell r="C103">
            <v>177</v>
          </cell>
          <cell r="D103">
            <v>49</v>
          </cell>
          <cell r="E103">
            <v>128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147</v>
          </cell>
          <cell r="B104" t="str">
            <v>TARDE</v>
          </cell>
          <cell r="C104">
            <v>40</v>
          </cell>
          <cell r="D104">
            <v>17</v>
          </cell>
          <cell r="E104">
            <v>23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148</v>
          </cell>
          <cell r="B105" t="str">
            <v>TARDE</v>
          </cell>
          <cell r="C105">
            <v>293</v>
          </cell>
          <cell r="D105">
            <v>23</v>
          </cell>
          <cell r="E105">
            <v>0</v>
          </cell>
          <cell r="F105">
            <v>209</v>
          </cell>
          <cell r="G105">
            <v>61</v>
          </cell>
          <cell r="H105">
            <v>0</v>
          </cell>
        </row>
        <row r="106">
          <cell r="A106">
            <v>149</v>
          </cell>
          <cell r="B106" t="str">
            <v>TARDE</v>
          </cell>
          <cell r="C106">
            <v>394</v>
          </cell>
          <cell r="D106">
            <v>26</v>
          </cell>
          <cell r="E106">
            <v>368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151</v>
          </cell>
          <cell r="B107" t="str">
            <v>TARDE</v>
          </cell>
          <cell r="C107">
            <v>310</v>
          </cell>
          <cell r="D107">
            <v>20</v>
          </cell>
          <cell r="E107">
            <v>0</v>
          </cell>
          <cell r="F107">
            <v>290</v>
          </cell>
          <cell r="G107">
            <v>0</v>
          </cell>
          <cell r="H107">
            <v>0</v>
          </cell>
        </row>
        <row r="108">
          <cell r="A108">
            <v>153</v>
          </cell>
          <cell r="B108" t="str">
            <v>TARDE</v>
          </cell>
          <cell r="C108">
            <v>466</v>
          </cell>
          <cell r="D108">
            <v>26</v>
          </cell>
          <cell r="E108">
            <v>440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154</v>
          </cell>
          <cell r="B109" t="str">
            <v>TARDE</v>
          </cell>
          <cell r="C109">
            <v>155</v>
          </cell>
          <cell r="D109">
            <v>24</v>
          </cell>
          <cell r="E109">
            <v>131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156</v>
          </cell>
          <cell r="B110" t="str">
            <v>TARDE</v>
          </cell>
          <cell r="C110">
            <v>573</v>
          </cell>
          <cell r="D110">
            <v>25</v>
          </cell>
          <cell r="E110">
            <v>0</v>
          </cell>
          <cell r="F110">
            <v>382</v>
          </cell>
          <cell r="G110">
            <v>166</v>
          </cell>
          <cell r="H110">
            <v>0</v>
          </cell>
        </row>
        <row r="111">
          <cell r="A111">
            <v>159</v>
          </cell>
          <cell r="B111" t="str">
            <v>TARDE</v>
          </cell>
          <cell r="C111">
            <v>627</v>
          </cell>
          <cell r="D111">
            <v>0</v>
          </cell>
          <cell r="E111">
            <v>0</v>
          </cell>
          <cell r="F111">
            <v>427</v>
          </cell>
          <cell r="G111">
            <v>200</v>
          </cell>
          <cell r="H111">
            <v>0</v>
          </cell>
        </row>
        <row r="112">
          <cell r="A112">
            <v>161</v>
          </cell>
          <cell r="B112" t="str">
            <v>TARDE</v>
          </cell>
          <cell r="C112">
            <v>149</v>
          </cell>
          <cell r="D112">
            <v>19</v>
          </cell>
          <cell r="E112">
            <v>130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162</v>
          </cell>
          <cell r="B113" t="str">
            <v>TARDE</v>
          </cell>
          <cell r="C113">
            <v>863</v>
          </cell>
          <cell r="D113">
            <v>0</v>
          </cell>
          <cell r="E113">
            <v>60</v>
          </cell>
          <cell r="F113">
            <v>177</v>
          </cell>
          <cell r="G113">
            <v>626</v>
          </cell>
          <cell r="H113">
            <v>0</v>
          </cell>
        </row>
        <row r="114">
          <cell r="A114">
            <v>163</v>
          </cell>
          <cell r="B114" t="str">
            <v>TARDE</v>
          </cell>
          <cell r="C114">
            <v>123</v>
          </cell>
          <cell r="D114">
            <v>19</v>
          </cell>
          <cell r="E114">
            <v>104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164</v>
          </cell>
          <cell r="B115" t="str">
            <v>TARDE</v>
          </cell>
          <cell r="C115">
            <v>137</v>
          </cell>
          <cell r="D115">
            <v>0</v>
          </cell>
          <cell r="E115">
            <v>137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165</v>
          </cell>
          <cell r="B116" t="str">
            <v>TARDE</v>
          </cell>
          <cell r="C116">
            <v>231</v>
          </cell>
          <cell r="D116">
            <v>23</v>
          </cell>
          <cell r="E116">
            <v>208</v>
          </cell>
          <cell r="F116">
            <v>0</v>
          </cell>
          <cell r="G116">
            <v>0</v>
          </cell>
          <cell r="H116">
            <v>0</v>
          </cell>
        </row>
        <row r="117">
          <cell r="A117">
            <v>166</v>
          </cell>
          <cell r="B117" t="str">
            <v>TARDE</v>
          </cell>
          <cell r="C117">
            <v>112</v>
          </cell>
          <cell r="D117">
            <v>0</v>
          </cell>
          <cell r="E117">
            <v>112</v>
          </cell>
          <cell r="F117">
            <v>0</v>
          </cell>
          <cell r="G117">
            <v>0</v>
          </cell>
          <cell r="H117">
            <v>0</v>
          </cell>
        </row>
        <row r="118">
          <cell r="A118">
            <v>167</v>
          </cell>
          <cell r="B118" t="str">
            <v>TARDE</v>
          </cell>
          <cell r="C118">
            <v>158</v>
          </cell>
          <cell r="D118">
            <v>0</v>
          </cell>
          <cell r="E118">
            <v>158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168</v>
          </cell>
          <cell r="B119" t="str">
            <v>TARDE</v>
          </cell>
          <cell r="C119">
            <v>111</v>
          </cell>
          <cell r="D119">
            <v>0</v>
          </cell>
          <cell r="E119">
            <v>0</v>
          </cell>
          <cell r="F119">
            <v>83</v>
          </cell>
          <cell r="G119">
            <v>28</v>
          </cell>
          <cell r="H119">
            <v>0</v>
          </cell>
        </row>
        <row r="120">
          <cell r="A120">
            <v>169</v>
          </cell>
          <cell r="B120" t="str">
            <v>TARDE</v>
          </cell>
          <cell r="C120">
            <v>117</v>
          </cell>
          <cell r="D120">
            <v>0</v>
          </cell>
          <cell r="E120">
            <v>117</v>
          </cell>
          <cell r="F120">
            <v>0</v>
          </cell>
          <cell r="G120">
            <v>0</v>
          </cell>
          <cell r="H120">
            <v>0</v>
          </cell>
        </row>
        <row r="121">
          <cell r="A121">
            <v>170</v>
          </cell>
          <cell r="B121" t="str">
            <v>TARDE</v>
          </cell>
          <cell r="C121">
            <v>271</v>
          </cell>
          <cell r="D121">
            <v>47</v>
          </cell>
          <cell r="E121">
            <v>224</v>
          </cell>
          <cell r="F121">
            <v>0</v>
          </cell>
          <cell r="G121">
            <v>0</v>
          </cell>
          <cell r="H121">
            <v>0</v>
          </cell>
        </row>
        <row r="122">
          <cell r="A122">
            <v>173</v>
          </cell>
          <cell r="B122" t="str">
            <v>TARDE</v>
          </cell>
          <cell r="C122">
            <v>398</v>
          </cell>
          <cell r="D122">
            <v>25</v>
          </cell>
          <cell r="E122">
            <v>373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174</v>
          </cell>
          <cell r="B123" t="str">
            <v>TARDE</v>
          </cell>
          <cell r="C123">
            <v>362</v>
          </cell>
          <cell r="D123">
            <v>0</v>
          </cell>
          <cell r="E123">
            <v>83</v>
          </cell>
          <cell r="F123">
            <v>279</v>
          </cell>
          <cell r="G123">
            <v>0</v>
          </cell>
          <cell r="H123">
            <v>0</v>
          </cell>
        </row>
        <row r="124">
          <cell r="A124">
            <v>176</v>
          </cell>
          <cell r="B124" t="str">
            <v>TARDE</v>
          </cell>
          <cell r="C124">
            <v>549</v>
          </cell>
          <cell r="D124">
            <v>0</v>
          </cell>
          <cell r="E124">
            <v>549</v>
          </cell>
          <cell r="F124">
            <v>0</v>
          </cell>
          <cell r="G124">
            <v>0</v>
          </cell>
          <cell r="H124">
            <v>0</v>
          </cell>
        </row>
        <row r="125">
          <cell r="A125">
            <v>178</v>
          </cell>
          <cell r="B125" t="str">
            <v>TARDE</v>
          </cell>
          <cell r="C125">
            <v>446</v>
          </cell>
          <cell r="D125">
            <v>0</v>
          </cell>
          <cell r="E125">
            <v>446</v>
          </cell>
          <cell r="F125">
            <v>0</v>
          </cell>
          <cell r="G125">
            <v>0</v>
          </cell>
          <cell r="H125">
            <v>0</v>
          </cell>
        </row>
        <row r="126">
          <cell r="A126">
            <v>180</v>
          </cell>
          <cell r="B126" t="str">
            <v>TARDE</v>
          </cell>
          <cell r="C126">
            <v>216</v>
          </cell>
          <cell r="D126">
            <v>18</v>
          </cell>
          <cell r="E126">
            <v>198</v>
          </cell>
          <cell r="F126">
            <v>0</v>
          </cell>
          <cell r="G126">
            <v>0</v>
          </cell>
          <cell r="H126">
            <v>0</v>
          </cell>
        </row>
        <row r="127">
          <cell r="A127">
            <v>181</v>
          </cell>
          <cell r="B127" t="str">
            <v>TARDE</v>
          </cell>
          <cell r="C127">
            <v>146</v>
          </cell>
          <cell r="D127">
            <v>22</v>
          </cell>
          <cell r="E127">
            <v>124</v>
          </cell>
          <cell r="F127">
            <v>0</v>
          </cell>
          <cell r="G127">
            <v>0</v>
          </cell>
          <cell r="H127">
            <v>0</v>
          </cell>
        </row>
        <row r="128">
          <cell r="A128">
            <v>183</v>
          </cell>
          <cell r="B128" t="str">
            <v>TARDE</v>
          </cell>
          <cell r="C128">
            <v>153</v>
          </cell>
          <cell r="D128">
            <v>0</v>
          </cell>
          <cell r="E128">
            <v>0</v>
          </cell>
          <cell r="F128">
            <v>111</v>
          </cell>
          <cell r="G128">
            <v>42</v>
          </cell>
          <cell r="H128">
            <v>0</v>
          </cell>
        </row>
        <row r="129">
          <cell r="A129">
            <v>184</v>
          </cell>
          <cell r="B129" t="str">
            <v>TARDE</v>
          </cell>
          <cell r="C129">
            <v>610</v>
          </cell>
          <cell r="D129">
            <v>0</v>
          </cell>
          <cell r="E129">
            <v>0</v>
          </cell>
          <cell r="F129">
            <v>610</v>
          </cell>
          <cell r="G129">
            <v>0</v>
          </cell>
          <cell r="H129">
            <v>0</v>
          </cell>
        </row>
        <row r="130">
          <cell r="A130">
            <v>185</v>
          </cell>
          <cell r="B130" t="str">
            <v>TARDE</v>
          </cell>
          <cell r="C130">
            <v>285</v>
          </cell>
          <cell r="D130">
            <v>51</v>
          </cell>
          <cell r="E130">
            <v>234</v>
          </cell>
          <cell r="F130">
            <v>0</v>
          </cell>
          <cell r="G130">
            <v>0</v>
          </cell>
          <cell r="H130">
            <v>0</v>
          </cell>
        </row>
        <row r="131">
          <cell r="A131">
            <v>186</v>
          </cell>
          <cell r="B131" t="str">
            <v>TARDE</v>
          </cell>
          <cell r="C131">
            <v>353</v>
          </cell>
          <cell r="D131">
            <v>0</v>
          </cell>
          <cell r="E131">
            <v>0</v>
          </cell>
          <cell r="F131">
            <v>254</v>
          </cell>
          <cell r="G131">
            <v>99</v>
          </cell>
          <cell r="H131">
            <v>0</v>
          </cell>
        </row>
        <row r="132">
          <cell r="A132">
            <v>188</v>
          </cell>
          <cell r="B132" t="str">
            <v>TARDE</v>
          </cell>
          <cell r="C132">
            <v>138</v>
          </cell>
          <cell r="D132">
            <v>0</v>
          </cell>
          <cell r="E132">
            <v>138</v>
          </cell>
          <cell r="F132">
            <v>0</v>
          </cell>
          <cell r="G132">
            <v>0</v>
          </cell>
          <cell r="H132">
            <v>0</v>
          </cell>
        </row>
        <row r="133">
          <cell r="A133">
            <v>189</v>
          </cell>
          <cell r="B133" t="str">
            <v>TARDE</v>
          </cell>
          <cell r="C133">
            <v>674</v>
          </cell>
          <cell r="D133">
            <v>103</v>
          </cell>
          <cell r="E133">
            <v>571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190</v>
          </cell>
          <cell r="B134" t="str">
            <v>TARDE</v>
          </cell>
          <cell r="C134">
            <v>905</v>
          </cell>
          <cell r="D134">
            <v>52</v>
          </cell>
          <cell r="E134">
            <v>249</v>
          </cell>
          <cell r="F134">
            <v>297</v>
          </cell>
          <cell r="G134">
            <v>307</v>
          </cell>
          <cell r="H134">
            <v>0</v>
          </cell>
        </row>
        <row r="135">
          <cell r="A135">
            <v>191</v>
          </cell>
          <cell r="B135" t="str">
            <v>TARDE</v>
          </cell>
          <cell r="C135">
            <v>97</v>
          </cell>
          <cell r="D135">
            <v>0</v>
          </cell>
          <cell r="E135">
            <v>0</v>
          </cell>
          <cell r="F135">
            <v>79</v>
          </cell>
          <cell r="G135">
            <v>18</v>
          </cell>
          <cell r="H135">
            <v>0</v>
          </cell>
        </row>
        <row r="136">
          <cell r="A136">
            <v>192</v>
          </cell>
          <cell r="B136" t="str">
            <v>TARDE</v>
          </cell>
          <cell r="C136">
            <v>502</v>
          </cell>
          <cell r="D136">
            <v>46</v>
          </cell>
          <cell r="E136">
            <v>456</v>
          </cell>
          <cell r="F136">
            <v>0</v>
          </cell>
          <cell r="G136">
            <v>0</v>
          </cell>
          <cell r="H136">
            <v>0</v>
          </cell>
        </row>
        <row r="137">
          <cell r="A137">
            <v>196</v>
          </cell>
          <cell r="B137" t="str">
            <v>TARDE</v>
          </cell>
          <cell r="C137">
            <v>219</v>
          </cell>
          <cell r="D137">
            <v>46</v>
          </cell>
          <cell r="E137">
            <v>173</v>
          </cell>
          <cell r="F137">
            <v>0</v>
          </cell>
          <cell r="G137">
            <v>0</v>
          </cell>
          <cell r="H137">
            <v>0</v>
          </cell>
        </row>
        <row r="138">
          <cell r="A138">
            <v>197</v>
          </cell>
          <cell r="B138" t="str">
            <v>TARDE</v>
          </cell>
          <cell r="C138">
            <v>498</v>
          </cell>
          <cell r="D138">
            <v>26</v>
          </cell>
          <cell r="E138">
            <v>354</v>
          </cell>
          <cell r="F138">
            <v>118</v>
          </cell>
          <cell r="G138">
            <v>0</v>
          </cell>
          <cell r="H138">
            <v>0</v>
          </cell>
        </row>
        <row r="139">
          <cell r="A139">
            <v>198</v>
          </cell>
          <cell r="B139" t="str">
            <v>TARDE</v>
          </cell>
          <cell r="C139">
            <v>613</v>
          </cell>
          <cell r="D139">
            <v>0</v>
          </cell>
          <cell r="E139">
            <v>613</v>
          </cell>
          <cell r="F139">
            <v>0</v>
          </cell>
          <cell r="G139">
            <v>0</v>
          </cell>
          <cell r="H139">
            <v>0</v>
          </cell>
        </row>
        <row r="140">
          <cell r="A140">
            <v>199</v>
          </cell>
          <cell r="B140" t="str">
            <v>TARDE</v>
          </cell>
          <cell r="C140">
            <v>114</v>
          </cell>
          <cell r="D140">
            <v>18</v>
          </cell>
          <cell r="E140">
            <v>96</v>
          </cell>
          <cell r="F140">
            <v>0</v>
          </cell>
          <cell r="G140">
            <v>0</v>
          </cell>
          <cell r="H140">
            <v>0</v>
          </cell>
        </row>
        <row r="141">
          <cell r="A141">
            <v>200</v>
          </cell>
          <cell r="B141" t="str">
            <v>TARDE</v>
          </cell>
          <cell r="C141">
            <v>381</v>
          </cell>
          <cell r="D141">
            <v>78</v>
          </cell>
          <cell r="E141">
            <v>303</v>
          </cell>
          <cell r="F141">
            <v>0</v>
          </cell>
          <cell r="G141">
            <v>0</v>
          </cell>
          <cell r="H141">
            <v>0</v>
          </cell>
        </row>
        <row r="142">
          <cell r="A142">
            <v>202</v>
          </cell>
          <cell r="B142" t="str">
            <v>TARDE</v>
          </cell>
          <cell r="C142">
            <v>933</v>
          </cell>
          <cell r="D142">
            <v>74</v>
          </cell>
          <cell r="E142">
            <v>859</v>
          </cell>
          <cell r="F142">
            <v>0</v>
          </cell>
          <cell r="G142">
            <v>0</v>
          </cell>
          <cell r="H142">
            <v>0</v>
          </cell>
        </row>
        <row r="143">
          <cell r="A143">
            <v>203</v>
          </cell>
          <cell r="B143" t="str">
            <v>TARDE</v>
          </cell>
          <cell r="C143">
            <v>485</v>
          </cell>
          <cell r="D143">
            <v>0</v>
          </cell>
          <cell r="E143">
            <v>485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213</v>
          </cell>
          <cell r="B144" t="str">
            <v>TARDE</v>
          </cell>
          <cell r="C144">
            <v>302</v>
          </cell>
          <cell r="D144">
            <v>0</v>
          </cell>
          <cell r="E144">
            <v>60</v>
          </cell>
          <cell r="F144">
            <v>242</v>
          </cell>
          <cell r="G144">
            <v>0</v>
          </cell>
          <cell r="H144">
            <v>0</v>
          </cell>
        </row>
        <row r="145">
          <cell r="A145">
            <v>216</v>
          </cell>
          <cell r="B145" t="str">
            <v>TARDE</v>
          </cell>
          <cell r="C145">
            <v>136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136</v>
          </cell>
        </row>
        <row r="146">
          <cell r="A146">
            <v>240</v>
          </cell>
          <cell r="B146" t="str">
            <v>TARDE</v>
          </cell>
          <cell r="C146">
            <v>924</v>
          </cell>
          <cell r="D146">
            <v>52</v>
          </cell>
          <cell r="E146">
            <v>363</v>
          </cell>
          <cell r="F146">
            <v>342</v>
          </cell>
          <cell r="G146">
            <v>167</v>
          </cell>
          <cell r="H146">
            <v>0</v>
          </cell>
        </row>
        <row r="147">
          <cell r="A147">
            <v>242</v>
          </cell>
          <cell r="B147" t="str">
            <v>TARDE</v>
          </cell>
          <cell r="C147">
            <v>484</v>
          </cell>
          <cell r="D147">
            <v>23</v>
          </cell>
          <cell r="E147">
            <v>208</v>
          </cell>
          <cell r="F147">
            <v>199</v>
          </cell>
          <cell r="G147">
            <v>54</v>
          </cell>
          <cell r="H147">
            <v>0</v>
          </cell>
        </row>
        <row r="148">
          <cell r="A148">
            <v>270</v>
          </cell>
          <cell r="B148" t="str">
            <v>TARDE</v>
          </cell>
          <cell r="C148">
            <v>712</v>
          </cell>
          <cell r="D148">
            <v>69</v>
          </cell>
          <cell r="E148">
            <v>386</v>
          </cell>
          <cell r="F148">
            <v>0</v>
          </cell>
          <cell r="G148">
            <v>257</v>
          </cell>
          <cell r="H148">
            <v>0</v>
          </cell>
        </row>
        <row r="149">
          <cell r="A149">
            <v>305</v>
          </cell>
          <cell r="B149" t="str">
            <v>TARDE</v>
          </cell>
          <cell r="C149">
            <v>399</v>
          </cell>
          <cell r="D149">
            <v>0</v>
          </cell>
          <cell r="E149">
            <v>0</v>
          </cell>
          <cell r="F149">
            <v>259</v>
          </cell>
          <cell r="G149">
            <v>140</v>
          </cell>
          <cell r="H149">
            <v>0</v>
          </cell>
        </row>
        <row r="150">
          <cell r="A150">
            <v>310</v>
          </cell>
          <cell r="B150" t="str">
            <v>TARDE</v>
          </cell>
          <cell r="C150">
            <v>72</v>
          </cell>
          <cell r="D150">
            <v>0</v>
          </cell>
          <cell r="E150">
            <v>48</v>
          </cell>
          <cell r="F150">
            <v>24</v>
          </cell>
          <cell r="G150">
            <v>0</v>
          </cell>
          <cell r="H150">
            <v>0</v>
          </cell>
        </row>
        <row r="151">
          <cell r="A151">
            <v>312</v>
          </cell>
          <cell r="B151" t="str">
            <v>TARDE</v>
          </cell>
          <cell r="C151">
            <v>77</v>
          </cell>
          <cell r="D151">
            <v>36</v>
          </cell>
          <cell r="E151">
            <v>41</v>
          </cell>
          <cell r="F151">
            <v>0</v>
          </cell>
          <cell r="G151">
            <v>0</v>
          </cell>
          <cell r="H151">
            <v>0</v>
          </cell>
        </row>
        <row r="152">
          <cell r="A152">
            <v>314</v>
          </cell>
          <cell r="B152" t="str">
            <v>TARDE</v>
          </cell>
          <cell r="C152">
            <v>284</v>
          </cell>
          <cell r="D152">
            <v>0</v>
          </cell>
          <cell r="E152">
            <v>0</v>
          </cell>
          <cell r="F152">
            <v>162</v>
          </cell>
          <cell r="G152">
            <v>122</v>
          </cell>
          <cell r="H152">
            <v>0</v>
          </cell>
        </row>
        <row r="153">
          <cell r="A153">
            <v>319</v>
          </cell>
          <cell r="B153" t="str">
            <v>TARDE</v>
          </cell>
          <cell r="C153">
            <v>224</v>
          </cell>
          <cell r="D153">
            <v>11</v>
          </cell>
          <cell r="E153">
            <v>213</v>
          </cell>
          <cell r="F153">
            <v>0</v>
          </cell>
          <cell r="G153">
            <v>0</v>
          </cell>
          <cell r="H153">
            <v>0</v>
          </cell>
        </row>
        <row r="154">
          <cell r="A154">
            <v>324</v>
          </cell>
          <cell r="B154" t="str">
            <v>TARDE</v>
          </cell>
          <cell r="C154">
            <v>1179</v>
          </cell>
          <cell r="D154">
            <v>102</v>
          </cell>
          <cell r="E154">
            <v>451</v>
          </cell>
          <cell r="F154">
            <v>481</v>
          </cell>
          <cell r="G154">
            <v>145</v>
          </cell>
          <cell r="H154">
            <v>0</v>
          </cell>
        </row>
        <row r="155">
          <cell r="A155">
            <v>337</v>
          </cell>
          <cell r="B155" t="str">
            <v>TARDE</v>
          </cell>
          <cell r="C155">
            <v>356</v>
          </cell>
          <cell r="D155">
            <v>20</v>
          </cell>
          <cell r="E155">
            <v>170</v>
          </cell>
          <cell r="F155">
            <v>166</v>
          </cell>
          <cell r="G155">
            <v>0</v>
          </cell>
          <cell r="H155">
            <v>0</v>
          </cell>
        </row>
        <row r="156">
          <cell r="A156">
            <v>340</v>
          </cell>
          <cell r="B156" t="str">
            <v>TARDE</v>
          </cell>
          <cell r="C156">
            <v>25</v>
          </cell>
          <cell r="D156">
            <v>0</v>
          </cell>
          <cell r="E156">
            <v>25</v>
          </cell>
          <cell r="F156">
            <v>0</v>
          </cell>
          <cell r="G156">
            <v>0</v>
          </cell>
          <cell r="H156">
            <v>0</v>
          </cell>
        </row>
        <row r="157">
          <cell r="A157">
            <v>342</v>
          </cell>
          <cell r="B157" t="str">
            <v>TARDE</v>
          </cell>
          <cell r="C157">
            <v>46</v>
          </cell>
          <cell r="D157">
            <v>0</v>
          </cell>
          <cell r="E157">
            <v>46</v>
          </cell>
          <cell r="F157">
            <v>0</v>
          </cell>
          <cell r="G157">
            <v>0</v>
          </cell>
          <cell r="H157">
            <v>0</v>
          </cell>
        </row>
        <row r="158">
          <cell r="A158">
            <v>345</v>
          </cell>
          <cell r="B158" t="str">
            <v>TARDE</v>
          </cell>
          <cell r="C158">
            <v>61</v>
          </cell>
          <cell r="D158">
            <v>0</v>
          </cell>
          <cell r="E158">
            <v>61</v>
          </cell>
          <cell r="F158">
            <v>0</v>
          </cell>
          <cell r="G158">
            <v>0</v>
          </cell>
          <cell r="H158">
            <v>0</v>
          </cell>
        </row>
        <row r="159">
          <cell r="A159">
            <v>346</v>
          </cell>
          <cell r="B159" t="str">
            <v>TARDE</v>
          </cell>
          <cell r="C159">
            <v>66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66</v>
          </cell>
        </row>
        <row r="160">
          <cell r="A160">
            <v>352</v>
          </cell>
          <cell r="B160" t="str">
            <v>TARDE</v>
          </cell>
          <cell r="C160">
            <v>41</v>
          </cell>
          <cell r="D160">
            <v>6</v>
          </cell>
          <cell r="E160">
            <v>35</v>
          </cell>
          <cell r="F160">
            <v>0</v>
          </cell>
          <cell r="G160">
            <v>0</v>
          </cell>
          <cell r="H160">
            <v>0</v>
          </cell>
        </row>
        <row r="161">
          <cell r="A161">
            <v>353</v>
          </cell>
          <cell r="B161" t="str">
            <v>TARDE</v>
          </cell>
          <cell r="C161">
            <v>253</v>
          </cell>
          <cell r="D161">
            <v>0</v>
          </cell>
          <cell r="E161">
            <v>84</v>
          </cell>
          <cell r="F161">
            <v>140</v>
          </cell>
          <cell r="G161">
            <v>29</v>
          </cell>
          <cell r="H161">
            <v>0</v>
          </cell>
        </row>
        <row r="162">
          <cell r="A162">
            <v>354</v>
          </cell>
          <cell r="B162" t="str">
            <v>TARDE</v>
          </cell>
          <cell r="C162">
            <v>74</v>
          </cell>
          <cell r="D162">
            <v>31</v>
          </cell>
          <cell r="E162">
            <v>43</v>
          </cell>
          <cell r="F162">
            <v>0</v>
          </cell>
          <cell r="G162">
            <v>0</v>
          </cell>
          <cell r="H162">
            <v>0</v>
          </cell>
        </row>
        <row r="163">
          <cell r="A163">
            <v>355</v>
          </cell>
          <cell r="B163" t="str">
            <v>TARDE</v>
          </cell>
          <cell r="C163">
            <v>590</v>
          </cell>
          <cell r="D163">
            <v>0</v>
          </cell>
          <cell r="E163">
            <v>0</v>
          </cell>
          <cell r="F163">
            <v>437</v>
          </cell>
          <cell r="G163">
            <v>153</v>
          </cell>
          <cell r="H163">
            <v>0</v>
          </cell>
        </row>
        <row r="164">
          <cell r="A164">
            <v>363</v>
          </cell>
          <cell r="B164" t="str">
            <v>TARDE</v>
          </cell>
          <cell r="C164">
            <v>388</v>
          </cell>
          <cell r="D164">
            <v>0</v>
          </cell>
          <cell r="E164">
            <v>107</v>
          </cell>
          <cell r="F164">
            <v>254</v>
          </cell>
          <cell r="G164">
            <v>27</v>
          </cell>
          <cell r="H164">
            <v>0</v>
          </cell>
        </row>
        <row r="165">
          <cell r="A165">
            <v>368</v>
          </cell>
          <cell r="B165" t="str">
            <v>TARDE</v>
          </cell>
          <cell r="C165">
            <v>168</v>
          </cell>
          <cell r="D165">
            <v>22</v>
          </cell>
          <cell r="E165">
            <v>146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374</v>
          </cell>
          <cell r="B166" t="str">
            <v>TARDE</v>
          </cell>
          <cell r="C166">
            <v>52</v>
          </cell>
          <cell r="D166">
            <v>0</v>
          </cell>
          <cell r="E166">
            <v>0</v>
          </cell>
          <cell r="F166">
            <v>52</v>
          </cell>
          <cell r="G166">
            <v>0</v>
          </cell>
          <cell r="H166">
            <v>0</v>
          </cell>
        </row>
        <row r="167">
          <cell r="A167">
            <v>386</v>
          </cell>
          <cell r="B167" t="str">
            <v>TARDE</v>
          </cell>
          <cell r="C167">
            <v>358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358</v>
          </cell>
        </row>
        <row r="168">
          <cell r="A168">
            <v>387</v>
          </cell>
          <cell r="B168" t="str">
            <v>TARDE</v>
          </cell>
          <cell r="C168">
            <v>111</v>
          </cell>
          <cell r="D168">
            <v>0</v>
          </cell>
          <cell r="E168">
            <v>101</v>
          </cell>
          <cell r="F168">
            <v>0</v>
          </cell>
          <cell r="G168">
            <v>0</v>
          </cell>
          <cell r="H168">
            <v>10</v>
          </cell>
        </row>
        <row r="169">
          <cell r="A169">
            <v>389</v>
          </cell>
          <cell r="B169" t="str">
            <v>TARDE</v>
          </cell>
          <cell r="C169">
            <v>95</v>
          </cell>
          <cell r="D169">
            <v>22</v>
          </cell>
          <cell r="E169">
            <v>73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399</v>
          </cell>
          <cell r="B170" t="str">
            <v>TARDE</v>
          </cell>
          <cell r="C170">
            <v>261</v>
          </cell>
          <cell r="D170">
            <v>24</v>
          </cell>
          <cell r="E170">
            <v>237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402</v>
          </cell>
          <cell r="B171" t="str">
            <v>TARDE</v>
          </cell>
          <cell r="C171">
            <v>115</v>
          </cell>
          <cell r="D171">
            <v>0</v>
          </cell>
          <cell r="E171">
            <v>0</v>
          </cell>
          <cell r="F171">
            <v>41</v>
          </cell>
          <cell r="G171">
            <v>74</v>
          </cell>
          <cell r="H171">
            <v>0</v>
          </cell>
        </row>
        <row r="172">
          <cell r="A172">
            <v>406</v>
          </cell>
          <cell r="B172" t="str">
            <v>TARDE</v>
          </cell>
          <cell r="C172">
            <v>1</v>
          </cell>
          <cell r="D172">
            <v>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417</v>
          </cell>
          <cell r="B173" t="str">
            <v>TARDE</v>
          </cell>
          <cell r="C173">
            <v>264</v>
          </cell>
          <cell r="D173">
            <v>0</v>
          </cell>
          <cell r="E173">
            <v>98</v>
          </cell>
          <cell r="F173">
            <v>166</v>
          </cell>
          <cell r="G173">
            <v>0</v>
          </cell>
          <cell r="H173">
            <v>0</v>
          </cell>
        </row>
        <row r="174">
          <cell r="A174">
            <v>426</v>
          </cell>
          <cell r="B174" t="str">
            <v>TARDE</v>
          </cell>
          <cell r="C174">
            <v>171</v>
          </cell>
          <cell r="D174">
            <v>20</v>
          </cell>
          <cell r="E174">
            <v>151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435</v>
          </cell>
          <cell r="B175" t="str">
            <v>TARDE</v>
          </cell>
          <cell r="C175">
            <v>179</v>
          </cell>
          <cell r="D175">
            <v>0</v>
          </cell>
          <cell r="E175">
            <v>179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437</v>
          </cell>
          <cell r="B176" t="str">
            <v>TARDE</v>
          </cell>
          <cell r="C176">
            <v>608</v>
          </cell>
          <cell r="D176">
            <v>22</v>
          </cell>
          <cell r="E176">
            <v>206</v>
          </cell>
          <cell r="F176">
            <v>231</v>
          </cell>
          <cell r="G176">
            <v>149</v>
          </cell>
          <cell r="H176">
            <v>0</v>
          </cell>
        </row>
        <row r="177">
          <cell r="A177">
            <v>472</v>
          </cell>
          <cell r="B177" t="str">
            <v>TARDE</v>
          </cell>
          <cell r="C177">
            <v>220</v>
          </cell>
          <cell r="D177">
            <v>51</v>
          </cell>
          <cell r="E177">
            <v>169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475</v>
          </cell>
          <cell r="B178" t="str">
            <v>TARDE</v>
          </cell>
          <cell r="C178">
            <v>19</v>
          </cell>
          <cell r="D178">
            <v>4</v>
          </cell>
          <cell r="E178">
            <v>15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476</v>
          </cell>
          <cell r="B179" t="str">
            <v>TARDE</v>
          </cell>
          <cell r="C179">
            <v>61</v>
          </cell>
          <cell r="D179">
            <v>1</v>
          </cell>
          <cell r="E179">
            <v>53</v>
          </cell>
          <cell r="F179">
            <v>7</v>
          </cell>
          <cell r="G179">
            <v>0</v>
          </cell>
          <cell r="H179">
            <v>0</v>
          </cell>
        </row>
        <row r="180">
          <cell r="A180">
            <v>481</v>
          </cell>
          <cell r="B180" t="str">
            <v>TARDE</v>
          </cell>
          <cell r="C180">
            <v>129</v>
          </cell>
          <cell r="D180">
            <v>21</v>
          </cell>
          <cell r="E180">
            <v>108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488</v>
          </cell>
          <cell r="B181" t="str">
            <v>TARDE</v>
          </cell>
          <cell r="C181">
            <v>188</v>
          </cell>
          <cell r="D181">
            <v>43</v>
          </cell>
          <cell r="E181">
            <v>91</v>
          </cell>
          <cell r="F181">
            <v>39</v>
          </cell>
          <cell r="G181">
            <v>15</v>
          </cell>
          <cell r="H181">
            <v>0</v>
          </cell>
        </row>
        <row r="182">
          <cell r="A182">
            <v>492</v>
          </cell>
          <cell r="B182" t="str">
            <v>TARDE</v>
          </cell>
          <cell r="C182">
            <v>409</v>
          </cell>
          <cell r="D182">
            <v>21</v>
          </cell>
          <cell r="E182">
            <v>72</v>
          </cell>
          <cell r="F182">
            <v>193</v>
          </cell>
          <cell r="G182">
            <v>123</v>
          </cell>
          <cell r="H182">
            <v>0</v>
          </cell>
        </row>
        <row r="183">
          <cell r="A183">
            <v>494</v>
          </cell>
          <cell r="B183" t="str">
            <v>TARDE</v>
          </cell>
          <cell r="C183">
            <v>157</v>
          </cell>
          <cell r="D183">
            <v>16</v>
          </cell>
          <cell r="E183">
            <v>141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503</v>
          </cell>
          <cell r="B184" t="str">
            <v>TARDE</v>
          </cell>
          <cell r="C184">
            <v>1010</v>
          </cell>
          <cell r="D184">
            <v>17</v>
          </cell>
          <cell r="E184">
            <v>168</v>
          </cell>
          <cell r="F184">
            <v>625</v>
          </cell>
          <cell r="G184">
            <v>200</v>
          </cell>
          <cell r="H184">
            <v>0</v>
          </cell>
        </row>
        <row r="185">
          <cell r="A185">
            <v>524</v>
          </cell>
          <cell r="B185" t="str">
            <v>TARDE</v>
          </cell>
          <cell r="C185">
            <v>811</v>
          </cell>
          <cell r="D185">
            <v>98</v>
          </cell>
          <cell r="E185">
            <v>430</v>
          </cell>
          <cell r="F185">
            <v>283</v>
          </cell>
          <cell r="G185">
            <v>0</v>
          </cell>
          <cell r="H185">
            <v>0</v>
          </cell>
        </row>
        <row r="186">
          <cell r="A186">
            <v>530</v>
          </cell>
          <cell r="B186" t="str">
            <v>TARDE</v>
          </cell>
          <cell r="C186">
            <v>74</v>
          </cell>
          <cell r="D186">
            <v>25</v>
          </cell>
          <cell r="E186">
            <v>48</v>
          </cell>
          <cell r="F186">
            <v>1</v>
          </cell>
          <cell r="G186">
            <v>0</v>
          </cell>
          <cell r="H186">
            <v>0</v>
          </cell>
        </row>
        <row r="187">
          <cell r="A187">
            <v>534</v>
          </cell>
          <cell r="B187" t="str">
            <v>TARDE</v>
          </cell>
          <cell r="C187">
            <v>5</v>
          </cell>
          <cell r="D187">
            <v>0</v>
          </cell>
          <cell r="E187">
            <v>0</v>
          </cell>
          <cell r="F187">
            <v>5</v>
          </cell>
          <cell r="G187">
            <v>0</v>
          </cell>
          <cell r="H187">
            <v>0</v>
          </cell>
        </row>
        <row r="188">
          <cell r="A188">
            <v>537</v>
          </cell>
          <cell r="B188" t="str">
            <v>TARDE</v>
          </cell>
          <cell r="C188">
            <v>25</v>
          </cell>
          <cell r="D188">
            <v>0</v>
          </cell>
          <cell r="E188">
            <v>25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544</v>
          </cell>
          <cell r="B189" t="str">
            <v>TARDE</v>
          </cell>
          <cell r="C189">
            <v>118</v>
          </cell>
          <cell r="D189">
            <v>0</v>
          </cell>
          <cell r="E189">
            <v>118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556</v>
          </cell>
          <cell r="B190" t="str">
            <v>TARDE</v>
          </cell>
          <cell r="C190">
            <v>498</v>
          </cell>
          <cell r="D190">
            <v>0</v>
          </cell>
          <cell r="E190">
            <v>498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564</v>
          </cell>
          <cell r="B191" t="str">
            <v>TARDE</v>
          </cell>
          <cell r="C191">
            <v>45</v>
          </cell>
          <cell r="D191">
            <v>19</v>
          </cell>
          <cell r="E191">
            <v>26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566</v>
          </cell>
          <cell r="B192" t="str">
            <v>TARDE</v>
          </cell>
          <cell r="C192">
            <v>529</v>
          </cell>
          <cell r="D192">
            <v>0</v>
          </cell>
          <cell r="E192">
            <v>529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569</v>
          </cell>
          <cell r="B193" t="str">
            <v>TARDE</v>
          </cell>
          <cell r="C193">
            <v>123</v>
          </cell>
          <cell r="D193">
            <v>0</v>
          </cell>
          <cell r="E193">
            <v>14</v>
          </cell>
          <cell r="F193">
            <v>109</v>
          </cell>
          <cell r="G193">
            <v>0</v>
          </cell>
          <cell r="H193">
            <v>0</v>
          </cell>
        </row>
        <row r="194">
          <cell r="A194">
            <v>573</v>
          </cell>
          <cell r="B194" t="str">
            <v>TARDE</v>
          </cell>
          <cell r="C194">
            <v>13</v>
          </cell>
          <cell r="D194">
            <v>13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574</v>
          </cell>
          <cell r="B195" t="str">
            <v>TARDE</v>
          </cell>
          <cell r="C195">
            <v>249</v>
          </cell>
          <cell r="D195">
            <v>0</v>
          </cell>
          <cell r="E195">
            <v>249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578</v>
          </cell>
          <cell r="B196" t="str">
            <v>TARDE</v>
          </cell>
          <cell r="C196">
            <v>53</v>
          </cell>
          <cell r="D196">
            <v>23</v>
          </cell>
          <cell r="E196">
            <v>30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581</v>
          </cell>
          <cell r="B197" t="str">
            <v>TARDE</v>
          </cell>
          <cell r="C197">
            <v>66</v>
          </cell>
          <cell r="D197">
            <v>0</v>
          </cell>
          <cell r="E197">
            <v>0</v>
          </cell>
          <cell r="F197">
            <v>66</v>
          </cell>
          <cell r="G197">
            <v>0</v>
          </cell>
          <cell r="H197">
            <v>0</v>
          </cell>
        </row>
        <row r="198">
          <cell r="A198">
            <v>588</v>
          </cell>
          <cell r="B198" t="str">
            <v>TARDE</v>
          </cell>
          <cell r="C198">
            <v>110</v>
          </cell>
          <cell r="D198">
            <v>0</v>
          </cell>
          <cell r="E198">
            <v>0</v>
          </cell>
          <cell r="F198">
            <v>110</v>
          </cell>
          <cell r="G198">
            <v>0</v>
          </cell>
          <cell r="H198">
            <v>0</v>
          </cell>
        </row>
        <row r="199">
          <cell r="A199">
            <v>602</v>
          </cell>
          <cell r="B199" t="str">
            <v>TARDE</v>
          </cell>
          <cell r="C199">
            <v>441</v>
          </cell>
          <cell r="D199">
            <v>50</v>
          </cell>
          <cell r="E199">
            <v>315</v>
          </cell>
          <cell r="F199">
            <v>76</v>
          </cell>
          <cell r="G199">
            <v>0</v>
          </cell>
          <cell r="H199">
            <v>0</v>
          </cell>
        </row>
        <row r="200">
          <cell r="A200">
            <v>606</v>
          </cell>
          <cell r="B200" t="str">
            <v>TARDE</v>
          </cell>
          <cell r="C200">
            <v>209</v>
          </cell>
          <cell r="D200">
            <v>0</v>
          </cell>
          <cell r="E200">
            <v>0</v>
          </cell>
          <cell r="F200">
            <v>209</v>
          </cell>
          <cell r="G200">
            <v>0</v>
          </cell>
          <cell r="H200">
            <v>0</v>
          </cell>
        </row>
        <row r="201">
          <cell r="A201">
            <v>615</v>
          </cell>
          <cell r="B201" t="str">
            <v>TARDE</v>
          </cell>
          <cell r="C201">
            <v>860</v>
          </cell>
          <cell r="D201">
            <v>17</v>
          </cell>
          <cell r="E201">
            <v>320</v>
          </cell>
          <cell r="F201">
            <v>523</v>
          </cell>
          <cell r="G201">
            <v>0</v>
          </cell>
          <cell r="H201">
            <v>0</v>
          </cell>
        </row>
        <row r="202">
          <cell r="A202">
            <v>620</v>
          </cell>
          <cell r="B202" t="str">
            <v>TARDE</v>
          </cell>
          <cell r="C202">
            <v>138</v>
          </cell>
          <cell r="D202">
            <v>0</v>
          </cell>
          <cell r="E202">
            <v>59</v>
          </cell>
          <cell r="F202">
            <v>56</v>
          </cell>
          <cell r="G202">
            <v>23</v>
          </cell>
          <cell r="H202">
            <v>0</v>
          </cell>
        </row>
        <row r="203">
          <cell r="A203">
            <v>630</v>
          </cell>
          <cell r="B203" t="str">
            <v>TARDE</v>
          </cell>
          <cell r="C203">
            <v>203</v>
          </cell>
          <cell r="D203">
            <v>0</v>
          </cell>
          <cell r="E203">
            <v>203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636</v>
          </cell>
          <cell r="B204" t="str">
            <v>TARDE</v>
          </cell>
          <cell r="C204">
            <v>440</v>
          </cell>
          <cell r="D204">
            <v>32</v>
          </cell>
          <cell r="E204">
            <v>408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641</v>
          </cell>
          <cell r="B205" t="str">
            <v>TARDE</v>
          </cell>
          <cell r="C205">
            <v>27</v>
          </cell>
          <cell r="D205">
            <v>0</v>
          </cell>
          <cell r="E205">
            <v>27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652</v>
          </cell>
          <cell r="B206" t="str">
            <v>TARDE</v>
          </cell>
          <cell r="C206">
            <v>179</v>
          </cell>
          <cell r="D206">
            <v>0</v>
          </cell>
          <cell r="E206">
            <v>55</v>
          </cell>
          <cell r="F206">
            <v>93</v>
          </cell>
          <cell r="G206">
            <v>31</v>
          </cell>
          <cell r="H206">
            <v>0</v>
          </cell>
        </row>
        <row r="207">
          <cell r="A207">
            <v>655</v>
          </cell>
          <cell r="B207" t="str">
            <v>TARDE</v>
          </cell>
          <cell r="C207">
            <v>14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14</v>
          </cell>
        </row>
        <row r="208">
          <cell r="A208">
            <v>663</v>
          </cell>
          <cell r="B208" t="str">
            <v>TARDE</v>
          </cell>
          <cell r="C208">
            <v>943</v>
          </cell>
          <cell r="D208">
            <v>130</v>
          </cell>
          <cell r="E208">
            <v>813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717</v>
          </cell>
          <cell r="B209" t="str">
            <v>TARDE</v>
          </cell>
          <cell r="C209">
            <v>728</v>
          </cell>
          <cell r="D209">
            <v>72</v>
          </cell>
          <cell r="E209">
            <v>320</v>
          </cell>
          <cell r="F209">
            <v>255</v>
          </cell>
          <cell r="G209">
            <v>81</v>
          </cell>
          <cell r="H209">
            <v>0</v>
          </cell>
        </row>
        <row r="210">
          <cell r="A210">
            <v>721</v>
          </cell>
          <cell r="B210" t="str">
            <v>TARDE</v>
          </cell>
          <cell r="C210">
            <v>122</v>
          </cell>
          <cell r="D210">
            <v>0</v>
          </cell>
          <cell r="E210">
            <v>0</v>
          </cell>
          <cell r="F210">
            <v>89</v>
          </cell>
          <cell r="G210">
            <v>33</v>
          </cell>
          <cell r="H210">
            <v>0</v>
          </cell>
        </row>
        <row r="211">
          <cell r="A211">
            <v>722</v>
          </cell>
          <cell r="B211" t="str">
            <v>TARDE</v>
          </cell>
          <cell r="C211">
            <v>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1</v>
          </cell>
        </row>
        <row r="212">
          <cell r="A212">
            <v>731</v>
          </cell>
          <cell r="B212" t="str">
            <v>TARDE</v>
          </cell>
          <cell r="C212">
            <v>189</v>
          </cell>
          <cell r="D212">
            <v>12</v>
          </cell>
          <cell r="E212">
            <v>177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736</v>
          </cell>
          <cell r="B213" t="str">
            <v>TARDE</v>
          </cell>
          <cell r="C213">
            <v>388</v>
          </cell>
          <cell r="D213">
            <v>0</v>
          </cell>
          <cell r="E213">
            <v>388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737</v>
          </cell>
          <cell r="B214" t="str">
            <v>TARDE</v>
          </cell>
          <cell r="C214">
            <v>437</v>
          </cell>
          <cell r="D214">
            <v>52</v>
          </cell>
          <cell r="E214">
            <v>385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743</v>
          </cell>
          <cell r="B215" t="str">
            <v>TARDE</v>
          </cell>
          <cell r="C215">
            <v>87</v>
          </cell>
          <cell r="D215">
            <v>35</v>
          </cell>
          <cell r="E215">
            <v>52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788</v>
          </cell>
          <cell r="B216" t="str">
            <v>TARDE</v>
          </cell>
          <cell r="C216">
            <v>491</v>
          </cell>
          <cell r="D216">
            <v>0</v>
          </cell>
          <cell r="E216">
            <v>58</v>
          </cell>
          <cell r="F216">
            <v>321</v>
          </cell>
          <cell r="G216">
            <v>112</v>
          </cell>
          <cell r="H216">
            <v>0</v>
          </cell>
        </row>
        <row r="217">
          <cell r="A217">
            <v>794</v>
          </cell>
          <cell r="B217" t="str">
            <v>TARDE</v>
          </cell>
          <cell r="C217">
            <v>47</v>
          </cell>
          <cell r="D217">
            <v>0</v>
          </cell>
          <cell r="E217">
            <v>47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798</v>
          </cell>
          <cell r="B218" t="str">
            <v>TARDE</v>
          </cell>
          <cell r="C218">
            <v>159</v>
          </cell>
          <cell r="D218">
            <v>19</v>
          </cell>
          <cell r="E218">
            <v>140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808</v>
          </cell>
          <cell r="B219" t="str">
            <v>TARDE</v>
          </cell>
          <cell r="C219">
            <v>37</v>
          </cell>
          <cell r="D219">
            <v>32</v>
          </cell>
          <cell r="E219">
            <v>5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812</v>
          </cell>
          <cell r="B220" t="str">
            <v>TARDE</v>
          </cell>
          <cell r="C220">
            <v>80</v>
          </cell>
          <cell r="D220">
            <v>30</v>
          </cell>
          <cell r="E220">
            <v>50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828</v>
          </cell>
          <cell r="B221" t="str">
            <v>TARDE</v>
          </cell>
          <cell r="C221">
            <v>433</v>
          </cell>
          <cell r="D221">
            <v>62</v>
          </cell>
          <cell r="E221">
            <v>371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834</v>
          </cell>
          <cell r="B222" t="str">
            <v>TARDE</v>
          </cell>
          <cell r="C222">
            <v>8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8</v>
          </cell>
        </row>
        <row r="223">
          <cell r="A223">
            <v>839</v>
          </cell>
          <cell r="B223" t="str">
            <v>TARDE</v>
          </cell>
          <cell r="C223">
            <v>636</v>
          </cell>
          <cell r="D223">
            <v>0</v>
          </cell>
          <cell r="E223">
            <v>636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849</v>
          </cell>
          <cell r="B224" t="str">
            <v>TARDE</v>
          </cell>
          <cell r="C224">
            <v>39</v>
          </cell>
          <cell r="D224">
            <v>14</v>
          </cell>
          <cell r="E224">
            <v>25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877</v>
          </cell>
          <cell r="B225" t="str">
            <v>TARDE</v>
          </cell>
          <cell r="C225">
            <v>14</v>
          </cell>
          <cell r="D225">
            <v>12</v>
          </cell>
          <cell r="E225">
            <v>2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886</v>
          </cell>
          <cell r="B226" t="str">
            <v>TARDE</v>
          </cell>
          <cell r="C226">
            <v>191</v>
          </cell>
          <cell r="D226">
            <v>0</v>
          </cell>
          <cell r="E226">
            <v>0</v>
          </cell>
          <cell r="F226">
            <v>0</v>
          </cell>
          <cell r="G226">
            <v>191</v>
          </cell>
          <cell r="H226">
            <v>0</v>
          </cell>
        </row>
        <row r="227">
          <cell r="A227">
            <v>892</v>
          </cell>
          <cell r="B227" t="str">
            <v>TARDE</v>
          </cell>
          <cell r="C227">
            <v>368</v>
          </cell>
          <cell r="D227">
            <v>49</v>
          </cell>
          <cell r="E227">
            <v>319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893</v>
          </cell>
          <cell r="B228" t="str">
            <v>TARDE</v>
          </cell>
          <cell r="C228">
            <v>187</v>
          </cell>
          <cell r="D228">
            <v>25</v>
          </cell>
          <cell r="E228">
            <v>162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894</v>
          </cell>
          <cell r="B229" t="str">
            <v>TARDE</v>
          </cell>
          <cell r="C229">
            <v>218</v>
          </cell>
          <cell r="D229">
            <v>27</v>
          </cell>
          <cell r="E229">
            <v>191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895</v>
          </cell>
          <cell r="B230" t="str">
            <v>TARDE</v>
          </cell>
          <cell r="C230">
            <v>535</v>
          </cell>
          <cell r="D230">
            <v>26</v>
          </cell>
          <cell r="E230">
            <v>509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896</v>
          </cell>
          <cell r="B231" t="str">
            <v>TARDE</v>
          </cell>
          <cell r="C231">
            <v>217</v>
          </cell>
          <cell r="D231">
            <v>0</v>
          </cell>
          <cell r="E231">
            <v>0</v>
          </cell>
          <cell r="F231">
            <v>166</v>
          </cell>
          <cell r="G231">
            <v>51</v>
          </cell>
          <cell r="H231">
            <v>0</v>
          </cell>
        </row>
        <row r="232">
          <cell r="A232">
            <v>897</v>
          </cell>
          <cell r="B232" t="str">
            <v>TARDE</v>
          </cell>
          <cell r="C232">
            <v>198</v>
          </cell>
          <cell r="D232">
            <v>24</v>
          </cell>
          <cell r="E232">
            <v>174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898</v>
          </cell>
          <cell r="B233" t="str">
            <v>TARDE</v>
          </cell>
          <cell r="C233">
            <v>130</v>
          </cell>
          <cell r="D233">
            <v>0</v>
          </cell>
          <cell r="E233">
            <v>67</v>
          </cell>
          <cell r="F233">
            <v>63</v>
          </cell>
          <cell r="G233">
            <v>0</v>
          </cell>
          <cell r="H233">
            <v>0</v>
          </cell>
        </row>
        <row r="234">
          <cell r="A234">
            <v>899</v>
          </cell>
          <cell r="B234" t="str">
            <v>TARDE</v>
          </cell>
          <cell r="C234">
            <v>337</v>
          </cell>
          <cell r="D234">
            <v>24</v>
          </cell>
          <cell r="E234">
            <v>313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900</v>
          </cell>
          <cell r="B235" t="str">
            <v>TARDE</v>
          </cell>
          <cell r="C235">
            <v>82</v>
          </cell>
          <cell r="D235">
            <v>0</v>
          </cell>
          <cell r="E235">
            <v>82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901</v>
          </cell>
          <cell r="B236" t="str">
            <v>TARDE</v>
          </cell>
          <cell r="C236">
            <v>158</v>
          </cell>
          <cell r="D236">
            <v>0</v>
          </cell>
          <cell r="E236">
            <v>132</v>
          </cell>
          <cell r="F236">
            <v>26</v>
          </cell>
          <cell r="G236">
            <v>0</v>
          </cell>
          <cell r="H236">
            <v>0</v>
          </cell>
        </row>
        <row r="237">
          <cell r="A237">
            <v>907</v>
          </cell>
          <cell r="B237" t="str">
            <v>TARDE</v>
          </cell>
          <cell r="C237">
            <v>265</v>
          </cell>
          <cell r="D237">
            <v>25</v>
          </cell>
          <cell r="E237">
            <v>240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910</v>
          </cell>
          <cell r="B238" t="str">
            <v>TARDE</v>
          </cell>
          <cell r="C238">
            <v>116</v>
          </cell>
          <cell r="D238">
            <v>0</v>
          </cell>
          <cell r="E238">
            <v>116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920</v>
          </cell>
          <cell r="B239" t="str">
            <v>TARDE</v>
          </cell>
          <cell r="C239">
            <v>30</v>
          </cell>
          <cell r="D239">
            <v>4</v>
          </cell>
          <cell r="E239">
            <v>21</v>
          </cell>
          <cell r="F239">
            <v>5</v>
          </cell>
          <cell r="G239">
            <v>0</v>
          </cell>
          <cell r="H239">
            <v>0</v>
          </cell>
        </row>
        <row r="240">
          <cell r="A240">
            <v>924</v>
          </cell>
          <cell r="B240" t="str">
            <v>TARDE</v>
          </cell>
          <cell r="C240">
            <v>175</v>
          </cell>
          <cell r="D240">
            <v>20</v>
          </cell>
          <cell r="E240">
            <v>155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925</v>
          </cell>
          <cell r="B241" t="str">
            <v>TARDE</v>
          </cell>
          <cell r="C241">
            <v>71</v>
          </cell>
          <cell r="D241">
            <v>0</v>
          </cell>
          <cell r="E241">
            <v>71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934</v>
          </cell>
          <cell r="B242" t="str">
            <v>TARDE</v>
          </cell>
          <cell r="C242">
            <v>35</v>
          </cell>
          <cell r="D242">
            <v>0</v>
          </cell>
          <cell r="E242">
            <v>35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936</v>
          </cell>
          <cell r="B243" t="str">
            <v>TARDE</v>
          </cell>
          <cell r="C243">
            <v>77</v>
          </cell>
          <cell r="D243">
            <v>0</v>
          </cell>
          <cell r="E243">
            <v>45</v>
          </cell>
          <cell r="F243">
            <v>32</v>
          </cell>
          <cell r="G243">
            <v>0</v>
          </cell>
          <cell r="H243">
            <v>0</v>
          </cell>
        </row>
        <row r="244">
          <cell r="A244">
            <v>939</v>
          </cell>
          <cell r="B244" t="str">
            <v>TARDE</v>
          </cell>
          <cell r="C244">
            <v>55</v>
          </cell>
          <cell r="D244">
            <v>2</v>
          </cell>
          <cell r="E244">
            <v>53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941</v>
          </cell>
          <cell r="B245" t="str">
            <v>TARDE</v>
          </cell>
          <cell r="C245">
            <v>70</v>
          </cell>
          <cell r="D245">
            <v>26</v>
          </cell>
          <cell r="E245">
            <v>44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947</v>
          </cell>
          <cell r="B246" t="str">
            <v>TARDE</v>
          </cell>
          <cell r="C246">
            <v>88</v>
          </cell>
          <cell r="D246">
            <v>24</v>
          </cell>
          <cell r="E246">
            <v>64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961</v>
          </cell>
          <cell r="B247" t="str">
            <v>TARDE</v>
          </cell>
          <cell r="C247">
            <v>169</v>
          </cell>
          <cell r="D247">
            <v>55</v>
          </cell>
          <cell r="E247">
            <v>114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965</v>
          </cell>
          <cell r="B248" t="str">
            <v>TARDE</v>
          </cell>
          <cell r="C248">
            <v>53</v>
          </cell>
          <cell r="D248">
            <v>17</v>
          </cell>
          <cell r="E248">
            <v>36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966</v>
          </cell>
          <cell r="B249" t="str">
            <v>TARDE</v>
          </cell>
          <cell r="C249">
            <v>1</v>
          </cell>
          <cell r="D249">
            <v>0</v>
          </cell>
          <cell r="E249">
            <v>1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970</v>
          </cell>
          <cell r="B250" t="str">
            <v>TARDE</v>
          </cell>
          <cell r="C250">
            <v>95</v>
          </cell>
          <cell r="D250">
            <v>25</v>
          </cell>
          <cell r="E250">
            <v>70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971</v>
          </cell>
          <cell r="B251" t="str">
            <v>TARDE</v>
          </cell>
          <cell r="C251">
            <v>30</v>
          </cell>
          <cell r="D251">
            <v>8</v>
          </cell>
          <cell r="E251">
            <v>22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972</v>
          </cell>
          <cell r="B252" t="str">
            <v>TARDE</v>
          </cell>
          <cell r="C252">
            <v>100</v>
          </cell>
          <cell r="D252">
            <v>20</v>
          </cell>
          <cell r="E252">
            <v>80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977</v>
          </cell>
          <cell r="B253" t="str">
            <v>TARDE</v>
          </cell>
          <cell r="C253">
            <v>9</v>
          </cell>
          <cell r="D253">
            <v>0</v>
          </cell>
          <cell r="E253">
            <v>9</v>
          </cell>
          <cell r="F253">
            <v>0</v>
          </cell>
          <cell r="G253">
            <v>0</v>
          </cell>
          <cell r="H253">
            <v>0</v>
          </cell>
        </row>
      </sheetData>
      <sheetData sheetId="10">
        <row r="2">
          <cell r="A2">
            <v>655</v>
          </cell>
          <cell r="B2" t="str">
            <v>FIN DE SEMANA</v>
          </cell>
          <cell r="C2">
            <v>18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18</v>
          </cell>
        </row>
        <row r="3">
          <cell r="A3">
            <v>722</v>
          </cell>
          <cell r="B3" t="str">
            <v>FIN DE SEMANA</v>
          </cell>
          <cell r="C3">
            <v>35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35</v>
          </cell>
        </row>
        <row r="4">
          <cell r="A4">
            <v>874</v>
          </cell>
          <cell r="B4" t="str">
            <v>FIN DE SEMANA</v>
          </cell>
          <cell r="C4">
            <v>266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266</v>
          </cell>
        </row>
        <row r="5">
          <cell r="A5">
            <v>955</v>
          </cell>
          <cell r="B5" t="str">
            <v>FIN DE SEMANA</v>
          </cell>
          <cell r="C5">
            <v>158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158</v>
          </cell>
        </row>
      </sheetData>
      <sheetData sheetId="1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RCION x IE"/>
      <sheetName val="Hoja1"/>
      <sheetName val="Deserción Intranual"/>
      <sheetName val="2020"/>
    </sheetNames>
    <sheetDataSet>
      <sheetData sheetId="0"/>
      <sheetData sheetId="1"/>
      <sheetData sheetId="2"/>
      <sheetData sheetId="3">
        <row r="2">
          <cell r="A2">
            <v>4</v>
          </cell>
          <cell r="B2">
            <v>88</v>
          </cell>
          <cell r="C2">
            <v>1647</v>
          </cell>
          <cell r="D2">
            <v>5.3430479659987859E-2</v>
          </cell>
        </row>
        <row r="3">
          <cell r="A3">
            <v>9</v>
          </cell>
          <cell r="B3">
            <v>33</v>
          </cell>
          <cell r="C3">
            <v>1105</v>
          </cell>
          <cell r="D3">
            <v>2.986425339366516E-2</v>
          </cell>
        </row>
        <row r="4">
          <cell r="A4">
            <v>11</v>
          </cell>
          <cell r="B4">
            <v>28</v>
          </cell>
          <cell r="C4">
            <v>1532</v>
          </cell>
          <cell r="D4">
            <v>1.8276762402088774E-2</v>
          </cell>
        </row>
        <row r="5">
          <cell r="A5">
            <v>18</v>
          </cell>
          <cell r="B5">
            <v>31</v>
          </cell>
          <cell r="C5">
            <v>1349</v>
          </cell>
          <cell r="D5">
            <v>2.2979985174203115E-2</v>
          </cell>
        </row>
        <row r="6">
          <cell r="A6">
            <v>22</v>
          </cell>
          <cell r="B6">
            <v>30</v>
          </cell>
          <cell r="C6">
            <v>2414</v>
          </cell>
          <cell r="D6">
            <v>1.2427506213753107E-2</v>
          </cell>
        </row>
        <row r="7">
          <cell r="A7">
            <v>24</v>
          </cell>
          <cell r="B7">
            <v>123</v>
          </cell>
          <cell r="C7">
            <v>1539</v>
          </cell>
          <cell r="D7">
            <v>7.9922027290448339E-2</v>
          </cell>
        </row>
        <row r="8">
          <cell r="A8">
            <v>25</v>
          </cell>
          <cell r="B8">
            <v>76</v>
          </cell>
          <cell r="C8">
            <v>1526</v>
          </cell>
          <cell r="D8">
            <v>4.9803407601572737E-2</v>
          </cell>
        </row>
        <row r="9">
          <cell r="A9">
            <v>30</v>
          </cell>
          <cell r="B9">
            <v>46</v>
          </cell>
          <cell r="C9">
            <v>1490</v>
          </cell>
          <cell r="D9">
            <v>3.087248322147651E-2</v>
          </cell>
        </row>
        <row r="10">
          <cell r="A10">
            <v>31</v>
          </cell>
          <cell r="B10">
            <v>109</v>
          </cell>
          <cell r="C10">
            <v>1714</v>
          </cell>
          <cell r="D10">
            <v>6.3593932322053681E-2</v>
          </cell>
        </row>
        <row r="11">
          <cell r="A11">
            <v>32</v>
          </cell>
          <cell r="B11">
            <v>34</v>
          </cell>
          <cell r="C11">
            <v>2194</v>
          </cell>
          <cell r="D11">
            <v>1.5496809480401094E-2</v>
          </cell>
        </row>
        <row r="12">
          <cell r="A12">
            <v>36</v>
          </cell>
          <cell r="B12">
            <v>322</v>
          </cell>
          <cell r="C12">
            <v>2971</v>
          </cell>
          <cell r="D12">
            <v>0.10838101649276338</v>
          </cell>
        </row>
        <row r="13">
          <cell r="A13">
            <v>37</v>
          </cell>
          <cell r="B13">
            <v>344</v>
          </cell>
          <cell r="C13">
            <v>2719</v>
          </cell>
          <cell r="D13">
            <v>0.1265171018756896</v>
          </cell>
        </row>
        <row r="14">
          <cell r="A14">
            <v>38</v>
          </cell>
          <cell r="B14">
            <v>209</v>
          </cell>
          <cell r="C14">
            <v>1723</v>
          </cell>
          <cell r="D14">
            <v>0.12130005803830528</v>
          </cell>
        </row>
        <row r="15">
          <cell r="A15">
            <v>42</v>
          </cell>
          <cell r="B15">
            <v>106</v>
          </cell>
          <cell r="C15">
            <v>1330</v>
          </cell>
          <cell r="D15">
            <v>7.9699248120300756E-2</v>
          </cell>
        </row>
        <row r="16">
          <cell r="A16">
            <v>44</v>
          </cell>
          <cell r="B16">
            <v>50</v>
          </cell>
          <cell r="C16">
            <v>3461</v>
          </cell>
          <cell r="D16">
            <v>1.444669170759896E-2</v>
          </cell>
        </row>
        <row r="17">
          <cell r="A17">
            <v>45</v>
          </cell>
          <cell r="B17">
            <v>32</v>
          </cell>
          <cell r="C17">
            <v>2327</v>
          </cell>
          <cell r="D17">
            <v>1.3751611516974646E-2</v>
          </cell>
        </row>
        <row r="18">
          <cell r="A18">
            <v>50</v>
          </cell>
          <cell r="B18">
            <v>12</v>
          </cell>
          <cell r="C18">
            <v>1663</v>
          </cell>
          <cell r="D18">
            <v>7.2158749248346366E-3</v>
          </cell>
        </row>
        <row r="19">
          <cell r="A19">
            <v>58</v>
          </cell>
          <cell r="B19">
            <v>14</v>
          </cell>
          <cell r="C19">
            <v>1368</v>
          </cell>
          <cell r="D19">
            <v>1.023391812865497E-2</v>
          </cell>
        </row>
        <row r="20">
          <cell r="A20">
            <v>59</v>
          </cell>
          <cell r="B20">
            <v>4</v>
          </cell>
          <cell r="C20">
            <v>1993</v>
          </cell>
          <cell r="D20">
            <v>2.007024586051179E-3</v>
          </cell>
        </row>
        <row r="21">
          <cell r="A21">
            <v>60</v>
          </cell>
          <cell r="B21">
            <v>90</v>
          </cell>
          <cell r="C21">
            <v>1991</v>
          </cell>
          <cell r="D21">
            <v>4.5203415369161226E-2</v>
          </cell>
        </row>
        <row r="22">
          <cell r="A22">
            <v>64</v>
          </cell>
          <cell r="B22">
            <v>10</v>
          </cell>
          <cell r="C22">
            <v>3322</v>
          </cell>
          <cell r="D22">
            <v>3.0102347983142685E-3</v>
          </cell>
        </row>
        <row r="23">
          <cell r="A23">
            <v>66</v>
          </cell>
          <cell r="B23">
            <v>5</v>
          </cell>
          <cell r="C23">
            <v>2357</v>
          </cell>
          <cell r="D23">
            <v>2.1213406873143827E-3</v>
          </cell>
        </row>
        <row r="24">
          <cell r="A24">
            <v>68</v>
          </cell>
          <cell r="B24">
            <v>77</v>
          </cell>
          <cell r="C24">
            <v>2558</v>
          </cell>
          <cell r="D24">
            <v>3.0101641907740423E-2</v>
          </cell>
        </row>
        <row r="25">
          <cell r="A25">
            <v>70</v>
          </cell>
          <cell r="B25">
            <v>61</v>
          </cell>
          <cell r="C25">
            <v>1725</v>
          </cell>
          <cell r="D25">
            <v>3.5362318840579707E-2</v>
          </cell>
        </row>
        <row r="26">
          <cell r="A26">
            <v>71</v>
          </cell>
          <cell r="B26">
            <v>20</v>
          </cell>
          <cell r="C26">
            <v>1420</v>
          </cell>
          <cell r="D26">
            <v>1.4084507042253521E-2</v>
          </cell>
        </row>
        <row r="27">
          <cell r="A27">
            <v>73</v>
          </cell>
          <cell r="B27">
            <v>8</v>
          </cell>
          <cell r="C27">
            <v>1985</v>
          </cell>
          <cell r="D27">
            <v>4.0302267002518891E-3</v>
          </cell>
        </row>
        <row r="28">
          <cell r="A28">
            <v>79</v>
          </cell>
          <cell r="B28">
            <v>25</v>
          </cell>
          <cell r="C28">
            <v>889</v>
          </cell>
          <cell r="D28">
            <v>2.81214848143982E-2</v>
          </cell>
        </row>
        <row r="29">
          <cell r="A29">
            <v>83</v>
          </cell>
          <cell r="B29">
            <v>29</v>
          </cell>
          <cell r="C29">
            <v>2056</v>
          </cell>
          <cell r="D29">
            <v>1.4105058365758755E-2</v>
          </cell>
        </row>
        <row r="30">
          <cell r="A30">
            <v>89</v>
          </cell>
          <cell r="B30">
            <v>33</v>
          </cell>
          <cell r="C30">
            <v>1326</v>
          </cell>
          <cell r="D30">
            <v>2.4886877828054297E-2</v>
          </cell>
        </row>
        <row r="31">
          <cell r="A31">
            <v>90</v>
          </cell>
          <cell r="B31">
            <v>7</v>
          </cell>
          <cell r="C31">
            <v>844</v>
          </cell>
          <cell r="D31">
            <v>8.2938388625592423E-3</v>
          </cell>
        </row>
        <row r="32">
          <cell r="A32">
            <v>91</v>
          </cell>
          <cell r="B32">
            <v>3</v>
          </cell>
          <cell r="C32">
            <v>555</v>
          </cell>
          <cell r="D32">
            <v>5.4054054054054057E-3</v>
          </cell>
        </row>
        <row r="33">
          <cell r="A33">
            <v>92</v>
          </cell>
          <cell r="B33">
            <v>21</v>
          </cell>
          <cell r="C33">
            <v>4512</v>
          </cell>
          <cell r="D33">
            <v>4.6542553191489359E-3</v>
          </cell>
        </row>
        <row r="34">
          <cell r="A34">
            <v>93</v>
          </cell>
          <cell r="B34">
            <v>3</v>
          </cell>
          <cell r="C34">
            <v>937</v>
          </cell>
          <cell r="D34">
            <v>3.2017075773745998E-3</v>
          </cell>
        </row>
        <row r="35">
          <cell r="A35">
            <v>94</v>
          </cell>
          <cell r="B35">
            <v>7</v>
          </cell>
          <cell r="C35">
            <v>698</v>
          </cell>
          <cell r="D35">
            <v>1.0028653295128941E-2</v>
          </cell>
        </row>
        <row r="36">
          <cell r="A36">
            <v>97</v>
          </cell>
          <cell r="B36">
            <v>16</v>
          </cell>
          <cell r="C36">
            <v>3944</v>
          </cell>
          <cell r="D36">
            <v>4.0567951318458417E-3</v>
          </cell>
        </row>
        <row r="37">
          <cell r="A37">
            <v>99</v>
          </cell>
          <cell r="B37">
            <v>1</v>
          </cell>
          <cell r="C37">
            <v>2034</v>
          </cell>
          <cell r="D37">
            <v>4.9164208456243857E-4</v>
          </cell>
        </row>
        <row r="38">
          <cell r="A38">
            <v>104</v>
          </cell>
          <cell r="B38">
            <v>11</v>
          </cell>
          <cell r="C38">
            <v>1784</v>
          </cell>
          <cell r="D38">
            <v>6.1659192825112103E-3</v>
          </cell>
        </row>
        <row r="39">
          <cell r="A39">
            <v>105</v>
          </cell>
          <cell r="B39">
            <v>5</v>
          </cell>
          <cell r="C39">
            <v>1526</v>
          </cell>
          <cell r="D39">
            <v>3.27653997378768E-3</v>
          </cell>
        </row>
        <row r="40">
          <cell r="A40">
            <v>106</v>
          </cell>
          <cell r="B40">
            <v>97</v>
          </cell>
          <cell r="C40">
            <v>2015</v>
          </cell>
          <cell r="D40">
            <v>4.813895781637717E-2</v>
          </cell>
        </row>
        <row r="41">
          <cell r="A41">
            <v>107</v>
          </cell>
          <cell r="B41">
            <v>10</v>
          </cell>
          <cell r="C41">
            <v>2133</v>
          </cell>
          <cell r="D41">
            <v>4.6882325363338025E-3</v>
          </cell>
        </row>
        <row r="42">
          <cell r="A42">
            <v>111</v>
          </cell>
          <cell r="B42">
            <v>33</v>
          </cell>
          <cell r="C42">
            <v>784</v>
          </cell>
          <cell r="D42">
            <v>4.2091836734693876E-2</v>
          </cell>
        </row>
        <row r="43">
          <cell r="A43">
            <v>112</v>
          </cell>
          <cell r="B43">
            <v>43</v>
          </cell>
          <cell r="C43">
            <v>2078</v>
          </cell>
          <cell r="D43">
            <v>2.0692974013474495E-2</v>
          </cell>
        </row>
        <row r="44">
          <cell r="A44">
            <v>113</v>
          </cell>
          <cell r="B44">
            <v>9</v>
          </cell>
          <cell r="C44">
            <v>1352</v>
          </cell>
          <cell r="D44">
            <v>6.6568047337278108E-3</v>
          </cell>
        </row>
        <row r="45">
          <cell r="A45">
            <v>120</v>
          </cell>
          <cell r="B45">
            <v>26</v>
          </cell>
          <cell r="C45">
            <v>814</v>
          </cell>
          <cell r="D45">
            <v>3.1941031941031942E-2</v>
          </cell>
        </row>
        <row r="46">
          <cell r="A46">
            <v>122</v>
          </cell>
          <cell r="B46">
            <v>128</v>
          </cell>
          <cell r="C46">
            <v>1371</v>
          </cell>
          <cell r="D46">
            <v>9.3362509117432532E-2</v>
          </cell>
        </row>
        <row r="47">
          <cell r="A47">
            <v>131</v>
          </cell>
          <cell r="B47">
            <v>22</v>
          </cell>
          <cell r="C47">
            <v>2046</v>
          </cell>
          <cell r="D47">
            <v>1.0752688172043012E-2</v>
          </cell>
        </row>
        <row r="48">
          <cell r="A48">
            <v>139</v>
          </cell>
          <cell r="B48">
            <v>4</v>
          </cell>
          <cell r="C48">
            <v>1012</v>
          </cell>
          <cell r="D48">
            <v>3.952569169960474E-3</v>
          </cell>
        </row>
        <row r="49">
          <cell r="A49">
            <v>148</v>
          </cell>
          <cell r="B49">
            <v>2</v>
          </cell>
          <cell r="C49">
            <v>630</v>
          </cell>
          <cell r="D49">
            <v>3.1746031746031746E-3</v>
          </cell>
        </row>
        <row r="50">
          <cell r="A50">
            <v>149</v>
          </cell>
          <cell r="B50">
            <v>2</v>
          </cell>
          <cell r="C50">
            <v>904</v>
          </cell>
          <cell r="D50">
            <v>2.2123893805309734E-3</v>
          </cell>
        </row>
        <row r="51">
          <cell r="A51">
            <v>153</v>
          </cell>
          <cell r="B51">
            <v>68</v>
          </cell>
          <cell r="C51">
            <v>933</v>
          </cell>
          <cell r="D51">
            <v>7.2883172561629156E-2</v>
          </cell>
        </row>
        <row r="52">
          <cell r="A52">
            <v>156</v>
          </cell>
          <cell r="B52">
            <v>16</v>
          </cell>
          <cell r="C52">
            <v>1148</v>
          </cell>
          <cell r="D52">
            <v>1.3937282229965157E-2</v>
          </cell>
        </row>
        <row r="53">
          <cell r="A53">
            <v>159</v>
          </cell>
          <cell r="B53">
            <v>172</v>
          </cell>
          <cell r="C53">
            <v>1437</v>
          </cell>
          <cell r="D53">
            <v>0.11969380654140571</v>
          </cell>
        </row>
        <row r="54">
          <cell r="A54">
            <v>162</v>
          </cell>
          <cell r="B54">
            <v>49</v>
          </cell>
          <cell r="C54">
            <v>1836</v>
          </cell>
          <cell r="D54">
            <v>2.6688453159041396E-2</v>
          </cell>
        </row>
        <row r="55">
          <cell r="A55">
            <v>165</v>
          </cell>
          <cell r="B55">
            <v>4</v>
          </cell>
          <cell r="C55">
            <v>516</v>
          </cell>
          <cell r="D55">
            <v>7.7519379844961239E-3</v>
          </cell>
        </row>
        <row r="56">
          <cell r="A56">
            <v>167</v>
          </cell>
          <cell r="B56">
            <v>4</v>
          </cell>
          <cell r="C56">
            <v>379</v>
          </cell>
          <cell r="D56">
            <v>1.0554089709762533E-2</v>
          </cell>
        </row>
        <row r="57">
          <cell r="A57">
            <v>168</v>
          </cell>
          <cell r="B57">
            <v>2</v>
          </cell>
          <cell r="C57">
            <v>229</v>
          </cell>
          <cell r="D57">
            <v>8.7336244541484712E-3</v>
          </cell>
        </row>
        <row r="58">
          <cell r="A58">
            <v>170</v>
          </cell>
          <cell r="B58">
            <v>3</v>
          </cell>
          <cell r="C58">
            <v>513</v>
          </cell>
          <cell r="D58">
            <v>5.8479532163742687E-3</v>
          </cell>
        </row>
        <row r="59">
          <cell r="A59">
            <v>173</v>
          </cell>
          <cell r="B59">
            <v>28</v>
          </cell>
          <cell r="C59">
            <v>1007</v>
          </cell>
          <cell r="D59">
            <v>2.7805362462760674E-2</v>
          </cell>
        </row>
        <row r="60">
          <cell r="A60">
            <v>176</v>
          </cell>
          <cell r="B60">
            <v>34</v>
          </cell>
          <cell r="C60">
            <v>1117</v>
          </cell>
          <cell r="D60">
            <v>3.043867502238138E-2</v>
          </cell>
        </row>
        <row r="61">
          <cell r="A61">
            <v>177</v>
          </cell>
          <cell r="B61">
            <v>6</v>
          </cell>
          <cell r="C61">
            <v>665</v>
          </cell>
          <cell r="D61">
            <v>9.0225563909774441E-3</v>
          </cell>
        </row>
        <row r="62">
          <cell r="A62">
            <v>179</v>
          </cell>
          <cell r="B62">
            <v>0</v>
          </cell>
          <cell r="C62">
            <v>196</v>
          </cell>
          <cell r="D62">
            <v>0</v>
          </cell>
        </row>
        <row r="63">
          <cell r="A63">
            <v>180</v>
          </cell>
          <cell r="B63">
            <v>7</v>
          </cell>
          <cell r="C63">
            <v>319</v>
          </cell>
          <cell r="D63">
            <v>2.1943573667711599E-2</v>
          </cell>
        </row>
        <row r="64">
          <cell r="A64">
            <v>183</v>
          </cell>
          <cell r="B64">
            <v>7</v>
          </cell>
          <cell r="C64">
            <v>364</v>
          </cell>
          <cell r="D64">
            <v>1.9230769230769232E-2</v>
          </cell>
        </row>
        <row r="65">
          <cell r="A65">
            <v>184</v>
          </cell>
          <cell r="B65">
            <v>40</v>
          </cell>
          <cell r="C65">
            <v>3501</v>
          </cell>
          <cell r="D65">
            <v>1.1425307055127107E-2</v>
          </cell>
        </row>
        <row r="66">
          <cell r="A66">
            <v>185</v>
          </cell>
          <cell r="B66">
            <v>0</v>
          </cell>
          <cell r="C66">
            <v>602</v>
          </cell>
          <cell r="D66">
            <v>0</v>
          </cell>
        </row>
        <row r="67">
          <cell r="A67">
            <v>186</v>
          </cell>
          <cell r="B67">
            <v>1</v>
          </cell>
          <cell r="C67">
            <v>776</v>
          </cell>
          <cell r="D67">
            <v>1.288659793814433E-3</v>
          </cell>
        </row>
        <row r="68">
          <cell r="A68">
            <v>189</v>
          </cell>
          <cell r="B68">
            <v>2</v>
          </cell>
          <cell r="C68">
            <v>1313</v>
          </cell>
          <cell r="D68">
            <v>1.5232292460015233E-3</v>
          </cell>
        </row>
        <row r="69">
          <cell r="A69">
            <v>190</v>
          </cell>
          <cell r="B69">
            <v>23</v>
          </cell>
          <cell r="C69">
            <v>3761</v>
          </cell>
          <cell r="D69">
            <v>6.1153948417973945E-3</v>
          </cell>
        </row>
        <row r="70">
          <cell r="A70">
            <v>191</v>
          </cell>
          <cell r="B70">
            <v>1</v>
          </cell>
          <cell r="C70">
            <v>224</v>
          </cell>
          <cell r="D70">
            <v>4.464285714285714E-3</v>
          </cell>
        </row>
        <row r="71">
          <cell r="A71">
            <v>192</v>
          </cell>
          <cell r="B71">
            <v>3</v>
          </cell>
          <cell r="C71">
            <v>984</v>
          </cell>
          <cell r="D71">
            <v>3.0487804878048782E-3</v>
          </cell>
        </row>
        <row r="72">
          <cell r="A72">
            <v>193</v>
          </cell>
          <cell r="B72">
            <v>10</v>
          </cell>
          <cell r="C72">
            <v>768</v>
          </cell>
          <cell r="D72">
            <v>1.3020833333333334E-2</v>
          </cell>
        </row>
        <row r="73">
          <cell r="A73">
            <v>197</v>
          </cell>
          <cell r="B73">
            <v>126</v>
          </cell>
          <cell r="C73">
            <v>1412</v>
          </cell>
          <cell r="D73">
            <v>8.9235127478753534E-2</v>
          </cell>
        </row>
        <row r="74">
          <cell r="A74">
            <v>198</v>
          </cell>
          <cell r="B74">
            <v>16</v>
          </cell>
          <cell r="C74">
            <v>1415</v>
          </cell>
          <cell r="D74">
            <v>1.1307420494699646E-2</v>
          </cell>
        </row>
        <row r="75">
          <cell r="A75">
            <v>202</v>
          </cell>
          <cell r="B75">
            <v>144</v>
          </cell>
          <cell r="C75">
            <v>1957</v>
          </cell>
          <cell r="D75">
            <v>7.358201328564129E-2</v>
          </cell>
        </row>
        <row r="76">
          <cell r="A76">
            <v>203</v>
          </cell>
          <cell r="B76">
            <v>1</v>
          </cell>
          <cell r="C76">
            <v>1294</v>
          </cell>
          <cell r="D76">
            <v>7.7279752704791343E-4</v>
          </cell>
        </row>
        <row r="77">
          <cell r="A77">
            <v>219</v>
          </cell>
          <cell r="B77">
            <v>0</v>
          </cell>
          <cell r="C77">
            <v>789</v>
          </cell>
          <cell r="D77">
            <v>0</v>
          </cell>
        </row>
        <row r="78">
          <cell r="A78">
            <v>240</v>
          </cell>
          <cell r="B78">
            <v>6</v>
          </cell>
          <cell r="C78">
            <v>1899</v>
          </cell>
          <cell r="D78">
            <v>3.1595576619273301E-3</v>
          </cell>
        </row>
        <row r="79">
          <cell r="A79">
            <v>248</v>
          </cell>
          <cell r="B79">
            <v>1</v>
          </cell>
          <cell r="C79">
            <v>429</v>
          </cell>
          <cell r="D79">
            <v>2.331002331002331E-3</v>
          </cell>
        </row>
        <row r="80">
          <cell r="A80">
            <v>249</v>
          </cell>
          <cell r="B80">
            <v>5</v>
          </cell>
          <cell r="C80">
            <v>131</v>
          </cell>
          <cell r="D80">
            <v>3.8167938931297711E-2</v>
          </cell>
        </row>
        <row r="81">
          <cell r="A81">
            <v>255</v>
          </cell>
          <cell r="B81">
            <v>4</v>
          </cell>
          <cell r="C81">
            <v>320</v>
          </cell>
          <cell r="D81">
            <v>1.2500000000000001E-2</v>
          </cell>
        </row>
        <row r="82">
          <cell r="A82">
            <v>257</v>
          </cell>
          <cell r="B82">
            <v>4</v>
          </cell>
          <cell r="C82">
            <v>499</v>
          </cell>
          <cell r="D82">
            <v>8.0160320641282558E-3</v>
          </cell>
        </row>
        <row r="83">
          <cell r="A83">
            <v>270</v>
          </cell>
          <cell r="B83">
            <v>220</v>
          </cell>
          <cell r="C83">
            <v>2287</v>
          </cell>
          <cell r="D83">
            <v>9.6195889811980767E-2</v>
          </cell>
        </row>
        <row r="84">
          <cell r="A84">
            <v>285</v>
          </cell>
          <cell r="B84">
            <v>1</v>
          </cell>
          <cell r="C84">
            <v>109</v>
          </cell>
          <cell r="D84">
            <v>9.1743119266055051E-3</v>
          </cell>
        </row>
        <row r="85">
          <cell r="A85">
            <v>355</v>
          </cell>
          <cell r="B85">
            <v>80</v>
          </cell>
          <cell r="C85">
            <v>1714</v>
          </cell>
          <cell r="D85">
            <v>4.6674445740956826E-2</v>
          </cell>
        </row>
        <row r="86">
          <cell r="A86">
            <v>492</v>
          </cell>
          <cell r="B86">
            <v>31</v>
          </cell>
          <cell r="C86">
            <v>2301</v>
          </cell>
          <cell r="D86">
            <v>1.3472403302911778E-2</v>
          </cell>
        </row>
        <row r="87">
          <cell r="A87">
            <v>503</v>
          </cell>
          <cell r="B87">
            <v>22</v>
          </cell>
          <cell r="C87">
            <v>1834</v>
          </cell>
          <cell r="D87">
            <v>1.1995637949836423E-2</v>
          </cell>
        </row>
        <row r="88">
          <cell r="A88">
            <v>543</v>
          </cell>
          <cell r="B88">
            <v>0</v>
          </cell>
          <cell r="C88">
            <v>669</v>
          </cell>
          <cell r="D88">
            <v>0</v>
          </cell>
        </row>
        <row r="89">
          <cell r="A89">
            <v>556</v>
          </cell>
          <cell r="B89">
            <v>0</v>
          </cell>
          <cell r="C89">
            <v>1113</v>
          </cell>
          <cell r="D89">
            <v>0</v>
          </cell>
        </row>
        <row r="90">
          <cell r="A90">
            <v>566</v>
          </cell>
          <cell r="B90">
            <v>2</v>
          </cell>
          <cell r="C90">
            <v>1279</v>
          </cell>
          <cell r="D90">
            <v>1.563721657544957E-3</v>
          </cell>
        </row>
        <row r="91">
          <cell r="A91">
            <v>605</v>
          </cell>
          <cell r="B91">
            <v>0</v>
          </cell>
          <cell r="C91">
            <v>290</v>
          </cell>
          <cell r="D91">
            <v>0</v>
          </cell>
        </row>
        <row r="92">
          <cell r="A92">
            <v>606</v>
          </cell>
          <cell r="B92">
            <v>11</v>
          </cell>
          <cell r="C92">
            <v>1086</v>
          </cell>
          <cell r="D92">
            <v>1.0128913443830571E-2</v>
          </cell>
        </row>
        <row r="93">
          <cell r="A93">
            <v>633</v>
          </cell>
          <cell r="B93">
            <v>107</v>
          </cell>
          <cell r="C93">
            <v>2441</v>
          </cell>
          <cell r="D93">
            <v>4.3834494059811553E-2</v>
          </cell>
        </row>
        <row r="94">
          <cell r="A94">
            <v>636</v>
          </cell>
          <cell r="B94">
            <v>1</v>
          </cell>
          <cell r="C94">
            <v>1083</v>
          </cell>
          <cell r="D94">
            <v>9.2336103416435823E-4</v>
          </cell>
        </row>
        <row r="95">
          <cell r="A95">
            <v>663</v>
          </cell>
          <cell r="B95">
            <v>2</v>
          </cell>
          <cell r="C95">
            <v>1842</v>
          </cell>
          <cell r="D95">
            <v>1.0857763300760044E-3</v>
          </cell>
        </row>
        <row r="96">
          <cell r="A96">
            <v>717</v>
          </cell>
          <cell r="B96">
            <v>71</v>
          </cell>
          <cell r="C96">
            <v>1628</v>
          </cell>
          <cell r="D96">
            <v>4.3611793611793612E-2</v>
          </cell>
        </row>
        <row r="97">
          <cell r="A97">
            <v>788</v>
          </cell>
          <cell r="B97">
            <v>20</v>
          </cell>
          <cell r="C97">
            <v>1722</v>
          </cell>
          <cell r="D97">
            <v>1.1614401858304297E-2</v>
          </cell>
        </row>
        <row r="98">
          <cell r="A98">
            <v>828</v>
          </cell>
          <cell r="B98">
            <v>4</v>
          </cell>
          <cell r="C98">
            <v>912</v>
          </cell>
          <cell r="D98">
            <v>4.3859649122807015E-3</v>
          </cell>
        </row>
        <row r="99">
          <cell r="A99">
            <v>839</v>
          </cell>
          <cell r="B99">
            <v>18</v>
          </cell>
          <cell r="C99">
            <v>1533</v>
          </cell>
          <cell r="D99">
            <v>1.1741682974559686E-2</v>
          </cell>
        </row>
        <row r="100">
          <cell r="A100">
            <v>842</v>
          </cell>
          <cell r="B100">
            <v>7</v>
          </cell>
          <cell r="C100">
            <v>1419</v>
          </cell>
          <cell r="D100">
            <v>4.9330514446793514E-3</v>
          </cell>
        </row>
        <row r="101">
          <cell r="A101">
            <v>857</v>
          </cell>
          <cell r="B101">
            <v>4</v>
          </cell>
          <cell r="C101">
            <v>939</v>
          </cell>
          <cell r="D101">
            <v>4.2598509052183178E-3</v>
          </cell>
        </row>
        <row r="102">
          <cell r="A102">
            <v>858</v>
          </cell>
          <cell r="B102">
            <v>1</v>
          </cell>
          <cell r="C102">
            <v>1341</v>
          </cell>
          <cell r="D102">
            <v>7.4571215510812821E-4</v>
          </cell>
        </row>
        <row r="103">
          <cell r="A103">
            <v>873</v>
          </cell>
          <cell r="B103">
            <v>3</v>
          </cell>
          <cell r="C103">
            <v>1461</v>
          </cell>
          <cell r="D103">
            <v>2.0533880903490761E-3</v>
          </cell>
        </row>
        <row r="104">
          <cell r="A104">
            <v>887</v>
          </cell>
          <cell r="B104">
            <v>1</v>
          </cell>
          <cell r="C104">
            <v>1230</v>
          </cell>
          <cell r="D104">
            <v>8.1300813008130081E-4</v>
          </cell>
        </row>
        <row r="105">
          <cell r="A105">
            <v>892</v>
          </cell>
          <cell r="B105">
            <v>10</v>
          </cell>
          <cell r="C105">
            <v>5290</v>
          </cell>
          <cell r="D105">
            <v>1.890359168241966E-3</v>
          </cell>
        </row>
        <row r="106">
          <cell r="A106">
            <v>907</v>
          </cell>
          <cell r="B106">
            <v>2</v>
          </cell>
          <cell r="C106">
            <v>737</v>
          </cell>
          <cell r="D106">
            <v>2.7137042062415199E-3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RCION x IE"/>
      <sheetName val="Hoja1"/>
      <sheetName val="Deserción Intranual"/>
      <sheetName val="2020"/>
    </sheetNames>
    <sheetDataSet>
      <sheetData sheetId="0"/>
      <sheetData sheetId="1"/>
      <sheetData sheetId="2"/>
      <sheetData sheetId="3">
        <row r="2">
          <cell r="A2">
            <v>4</v>
          </cell>
          <cell r="B2">
            <v>88</v>
          </cell>
          <cell r="C2">
            <v>1647</v>
          </cell>
          <cell r="D2">
            <v>5.3430479659987859E-2</v>
          </cell>
        </row>
        <row r="3">
          <cell r="A3">
            <v>9</v>
          </cell>
          <cell r="B3">
            <v>33</v>
          </cell>
          <cell r="C3">
            <v>1105</v>
          </cell>
          <cell r="D3">
            <v>2.986425339366516E-2</v>
          </cell>
        </row>
        <row r="4">
          <cell r="A4">
            <v>11</v>
          </cell>
          <cell r="B4">
            <v>28</v>
          </cell>
          <cell r="C4">
            <v>1532</v>
          </cell>
          <cell r="D4">
            <v>1.8276762402088774E-2</v>
          </cell>
        </row>
        <row r="5">
          <cell r="A5">
            <v>18</v>
          </cell>
          <cell r="B5">
            <v>31</v>
          </cell>
          <cell r="C5">
            <v>1349</v>
          </cell>
          <cell r="D5">
            <v>2.2979985174203115E-2</v>
          </cell>
        </row>
        <row r="6">
          <cell r="A6">
            <v>22</v>
          </cell>
          <cell r="B6">
            <v>30</v>
          </cell>
          <cell r="C6">
            <v>2414</v>
          </cell>
          <cell r="D6">
            <v>1.2427506213753107E-2</v>
          </cell>
        </row>
        <row r="7">
          <cell r="A7">
            <v>24</v>
          </cell>
          <cell r="B7">
            <v>123</v>
          </cell>
          <cell r="C7">
            <v>1539</v>
          </cell>
          <cell r="D7">
            <v>7.9922027290448339E-2</v>
          </cell>
        </row>
        <row r="8">
          <cell r="A8">
            <v>25</v>
          </cell>
          <cell r="B8">
            <v>76</v>
          </cell>
          <cell r="C8">
            <v>1526</v>
          </cell>
          <cell r="D8">
            <v>4.9803407601572737E-2</v>
          </cell>
        </row>
        <row r="9">
          <cell r="A9">
            <v>30</v>
          </cell>
          <cell r="B9">
            <v>46</v>
          </cell>
          <cell r="C9">
            <v>1490</v>
          </cell>
          <cell r="D9">
            <v>3.087248322147651E-2</v>
          </cell>
        </row>
        <row r="10">
          <cell r="A10">
            <v>31</v>
          </cell>
          <cell r="B10">
            <v>109</v>
          </cell>
          <cell r="C10">
            <v>1714</v>
          </cell>
          <cell r="D10">
            <v>6.3593932322053681E-2</v>
          </cell>
        </row>
        <row r="11">
          <cell r="A11">
            <v>32</v>
          </cell>
          <cell r="B11">
            <v>34</v>
          </cell>
          <cell r="C11">
            <v>2194</v>
          </cell>
          <cell r="D11">
            <v>1.5496809480401094E-2</v>
          </cell>
        </row>
        <row r="12">
          <cell r="A12">
            <v>36</v>
          </cell>
          <cell r="B12">
            <v>322</v>
          </cell>
          <cell r="C12">
            <v>2971</v>
          </cell>
          <cell r="D12">
            <v>0.10838101649276338</v>
          </cell>
        </row>
        <row r="13">
          <cell r="A13">
            <v>37</v>
          </cell>
          <cell r="B13">
            <v>344</v>
          </cell>
          <cell r="C13">
            <v>2719</v>
          </cell>
          <cell r="D13">
            <v>0.1265171018756896</v>
          </cell>
        </row>
        <row r="14">
          <cell r="A14">
            <v>38</v>
          </cell>
          <cell r="B14">
            <v>209</v>
          </cell>
          <cell r="C14">
            <v>1723</v>
          </cell>
          <cell r="D14">
            <v>0.12130005803830528</v>
          </cell>
        </row>
        <row r="15">
          <cell r="A15">
            <v>42</v>
          </cell>
          <cell r="B15">
            <v>106</v>
          </cell>
          <cell r="C15">
            <v>1330</v>
          </cell>
          <cell r="D15">
            <v>7.9699248120300756E-2</v>
          </cell>
        </row>
        <row r="16">
          <cell r="A16">
            <v>44</v>
          </cell>
          <cell r="B16">
            <v>50</v>
          </cell>
          <cell r="C16">
            <v>3461</v>
          </cell>
          <cell r="D16">
            <v>1.444669170759896E-2</v>
          </cell>
        </row>
        <row r="17">
          <cell r="A17">
            <v>45</v>
          </cell>
          <cell r="B17">
            <v>32</v>
          </cell>
          <cell r="C17">
            <v>2327</v>
          </cell>
          <cell r="D17">
            <v>1.3751611516974646E-2</v>
          </cell>
        </row>
        <row r="18">
          <cell r="A18">
            <v>50</v>
          </cell>
          <cell r="B18">
            <v>12</v>
          </cell>
          <cell r="C18">
            <v>1663</v>
          </cell>
          <cell r="D18">
            <v>7.2158749248346366E-3</v>
          </cell>
        </row>
        <row r="19">
          <cell r="A19">
            <v>58</v>
          </cell>
          <cell r="B19">
            <v>14</v>
          </cell>
          <cell r="C19">
            <v>1368</v>
          </cell>
          <cell r="D19">
            <v>1.023391812865497E-2</v>
          </cell>
        </row>
        <row r="20">
          <cell r="A20">
            <v>59</v>
          </cell>
          <cell r="B20">
            <v>4</v>
          </cell>
          <cell r="C20">
            <v>1993</v>
          </cell>
          <cell r="D20">
            <v>2.007024586051179E-3</v>
          </cell>
        </row>
        <row r="21">
          <cell r="A21">
            <v>60</v>
          </cell>
          <cell r="B21">
            <v>90</v>
          </cell>
          <cell r="C21">
            <v>1991</v>
          </cell>
          <cell r="D21">
            <v>4.5203415369161226E-2</v>
          </cell>
        </row>
        <row r="22">
          <cell r="A22">
            <v>64</v>
          </cell>
          <cell r="B22">
            <v>10</v>
          </cell>
          <cell r="C22">
            <v>3322</v>
          </cell>
          <cell r="D22">
            <v>3.0102347983142685E-3</v>
          </cell>
        </row>
        <row r="23">
          <cell r="A23">
            <v>66</v>
          </cell>
          <cell r="B23">
            <v>5</v>
          </cell>
          <cell r="C23">
            <v>2357</v>
          </cell>
          <cell r="D23">
            <v>2.1213406873143827E-3</v>
          </cell>
        </row>
        <row r="24">
          <cell r="A24">
            <v>68</v>
          </cell>
          <cell r="B24">
            <v>77</v>
          </cell>
          <cell r="C24">
            <v>2558</v>
          </cell>
          <cell r="D24">
            <v>3.0101641907740423E-2</v>
          </cell>
        </row>
        <row r="25">
          <cell r="A25">
            <v>70</v>
          </cell>
          <cell r="B25">
            <v>61</v>
          </cell>
          <cell r="C25">
            <v>1725</v>
          </cell>
          <cell r="D25">
            <v>3.5362318840579707E-2</v>
          </cell>
        </row>
        <row r="26">
          <cell r="A26">
            <v>71</v>
          </cell>
          <cell r="B26">
            <v>20</v>
          </cell>
          <cell r="C26">
            <v>1420</v>
          </cell>
          <cell r="D26">
            <v>1.4084507042253521E-2</v>
          </cell>
        </row>
        <row r="27">
          <cell r="A27">
            <v>73</v>
          </cell>
          <cell r="B27">
            <v>8</v>
          </cell>
          <cell r="C27">
            <v>1985</v>
          </cell>
          <cell r="D27">
            <v>4.0302267002518891E-3</v>
          </cell>
        </row>
        <row r="28">
          <cell r="A28">
            <v>79</v>
          </cell>
          <cell r="B28">
            <v>25</v>
          </cell>
          <cell r="C28">
            <v>889</v>
          </cell>
          <cell r="D28">
            <v>2.81214848143982E-2</v>
          </cell>
        </row>
        <row r="29">
          <cell r="A29">
            <v>83</v>
          </cell>
          <cell r="B29">
            <v>29</v>
          </cell>
          <cell r="C29">
            <v>2056</v>
          </cell>
          <cell r="D29">
            <v>1.4105058365758755E-2</v>
          </cell>
        </row>
        <row r="30">
          <cell r="A30">
            <v>89</v>
          </cell>
          <cell r="B30">
            <v>33</v>
          </cell>
          <cell r="C30">
            <v>1326</v>
          </cell>
          <cell r="D30">
            <v>2.4886877828054297E-2</v>
          </cell>
        </row>
        <row r="31">
          <cell r="A31">
            <v>90</v>
          </cell>
          <cell r="B31">
            <v>7</v>
          </cell>
          <cell r="C31">
            <v>844</v>
          </cell>
          <cell r="D31">
            <v>8.2938388625592423E-3</v>
          </cell>
        </row>
        <row r="32">
          <cell r="A32">
            <v>91</v>
          </cell>
          <cell r="B32">
            <v>3</v>
          </cell>
          <cell r="C32">
            <v>555</v>
          </cell>
          <cell r="D32">
            <v>5.4054054054054057E-3</v>
          </cell>
        </row>
        <row r="33">
          <cell r="A33">
            <v>92</v>
          </cell>
          <cell r="B33">
            <v>21</v>
          </cell>
          <cell r="C33">
            <v>4512</v>
          </cell>
          <cell r="D33">
            <v>4.6542553191489359E-3</v>
          </cell>
        </row>
        <row r="34">
          <cell r="A34">
            <v>93</v>
          </cell>
          <cell r="B34">
            <v>3</v>
          </cell>
          <cell r="C34">
            <v>937</v>
          </cell>
          <cell r="D34">
            <v>3.2017075773745998E-3</v>
          </cell>
        </row>
        <row r="35">
          <cell r="A35">
            <v>94</v>
          </cell>
          <cell r="B35">
            <v>7</v>
          </cell>
          <cell r="C35">
            <v>698</v>
          </cell>
          <cell r="D35">
            <v>1.0028653295128941E-2</v>
          </cell>
        </row>
        <row r="36">
          <cell r="A36">
            <v>97</v>
          </cell>
          <cell r="B36">
            <v>16</v>
          </cell>
          <cell r="C36">
            <v>3944</v>
          </cell>
          <cell r="D36">
            <v>4.0567951318458417E-3</v>
          </cell>
        </row>
        <row r="37">
          <cell r="A37">
            <v>99</v>
          </cell>
          <cell r="B37">
            <v>1</v>
          </cell>
          <cell r="C37">
            <v>2034</v>
          </cell>
          <cell r="D37">
            <v>4.9164208456243857E-4</v>
          </cell>
        </row>
        <row r="38">
          <cell r="A38">
            <v>104</v>
          </cell>
          <cell r="B38">
            <v>11</v>
          </cell>
          <cell r="C38">
            <v>1784</v>
          </cell>
          <cell r="D38">
            <v>6.1659192825112103E-3</v>
          </cell>
        </row>
        <row r="39">
          <cell r="A39">
            <v>105</v>
          </cell>
          <cell r="B39">
            <v>5</v>
          </cell>
          <cell r="C39">
            <v>1526</v>
          </cell>
          <cell r="D39">
            <v>3.27653997378768E-3</v>
          </cell>
        </row>
        <row r="40">
          <cell r="A40">
            <v>106</v>
          </cell>
          <cell r="B40">
            <v>97</v>
          </cell>
          <cell r="C40">
            <v>2015</v>
          </cell>
          <cell r="D40">
            <v>4.813895781637717E-2</v>
          </cell>
        </row>
        <row r="41">
          <cell r="A41">
            <v>107</v>
          </cell>
          <cell r="B41">
            <v>10</v>
          </cell>
          <cell r="C41">
            <v>2133</v>
          </cell>
          <cell r="D41">
            <v>4.6882325363338025E-3</v>
          </cell>
        </row>
        <row r="42">
          <cell r="A42">
            <v>111</v>
          </cell>
          <cell r="B42">
            <v>33</v>
          </cell>
          <cell r="C42">
            <v>784</v>
          </cell>
          <cell r="D42">
            <v>4.2091836734693876E-2</v>
          </cell>
        </row>
        <row r="43">
          <cell r="A43">
            <v>112</v>
          </cell>
          <cell r="B43">
            <v>43</v>
          </cell>
          <cell r="C43">
            <v>2078</v>
          </cell>
          <cell r="D43">
            <v>2.0692974013474495E-2</v>
          </cell>
        </row>
        <row r="44">
          <cell r="A44">
            <v>113</v>
          </cell>
          <cell r="B44">
            <v>9</v>
          </cell>
          <cell r="C44">
            <v>1352</v>
          </cell>
          <cell r="D44">
            <v>6.6568047337278108E-3</v>
          </cell>
        </row>
        <row r="45">
          <cell r="A45">
            <v>120</v>
          </cell>
          <cell r="B45">
            <v>26</v>
          </cell>
          <cell r="C45">
            <v>814</v>
          </cell>
          <cell r="D45">
            <v>3.1941031941031942E-2</v>
          </cell>
        </row>
        <row r="46">
          <cell r="A46">
            <v>122</v>
          </cell>
          <cell r="B46">
            <v>128</v>
          </cell>
          <cell r="C46">
            <v>1371</v>
          </cell>
          <cell r="D46">
            <v>9.3362509117432532E-2</v>
          </cell>
        </row>
        <row r="47">
          <cell r="A47">
            <v>131</v>
          </cell>
          <cell r="B47">
            <v>22</v>
          </cell>
          <cell r="C47">
            <v>2046</v>
          </cell>
          <cell r="D47">
            <v>1.0752688172043012E-2</v>
          </cell>
        </row>
        <row r="48">
          <cell r="A48">
            <v>139</v>
          </cell>
          <cell r="B48">
            <v>4</v>
          </cell>
          <cell r="C48">
            <v>1012</v>
          </cell>
          <cell r="D48">
            <v>3.952569169960474E-3</v>
          </cell>
        </row>
        <row r="49">
          <cell r="A49">
            <v>148</v>
          </cell>
          <cell r="B49">
            <v>2</v>
          </cell>
          <cell r="C49">
            <v>630</v>
          </cell>
          <cell r="D49">
            <v>3.1746031746031746E-3</v>
          </cell>
        </row>
        <row r="50">
          <cell r="A50">
            <v>149</v>
          </cell>
          <cell r="B50">
            <v>2</v>
          </cell>
          <cell r="C50">
            <v>904</v>
          </cell>
          <cell r="D50">
            <v>2.2123893805309734E-3</v>
          </cell>
        </row>
        <row r="51">
          <cell r="A51">
            <v>153</v>
          </cell>
          <cell r="B51">
            <v>68</v>
          </cell>
          <cell r="C51">
            <v>933</v>
          </cell>
          <cell r="D51">
            <v>7.2883172561629156E-2</v>
          </cell>
        </row>
        <row r="52">
          <cell r="A52">
            <v>156</v>
          </cell>
          <cell r="B52">
            <v>16</v>
          </cell>
          <cell r="C52">
            <v>1148</v>
          </cell>
          <cell r="D52">
            <v>1.3937282229965157E-2</v>
          </cell>
        </row>
        <row r="53">
          <cell r="A53">
            <v>159</v>
          </cell>
          <cell r="B53">
            <v>172</v>
          </cell>
          <cell r="C53">
            <v>1437</v>
          </cell>
          <cell r="D53">
            <v>0.11969380654140571</v>
          </cell>
        </row>
        <row r="54">
          <cell r="A54">
            <v>162</v>
          </cell>
          <cell r="B54">
            <v>49</v>
          </cell>
          <cell r="C54">
            <v>1836</v>
          </cell>
          <cell r="D54">
            <v>2.6688453159041396E-2</v>
          </cell>
        </row>
        <row r="55">
          <cell r="A55">
            <v>165</v>
          </cell>
          <cell r="B55">
            <v>4</v>
          </cell>
          <cell r="C55">
            <v>516</v>
          </cell>
          <cell r="D55">
            <v>7.7519379844961239E-3</v>
          </cell>
        </row>
        <row r="56">
          <cell r="A56">
            <v>167</v>
          </cell>
          <cell r="B56">
            <v>4</v>
          </cell>
          <cell r="C56">
            <v>379</v>
          </cell>
          <cell r="D56">
            <v>1.0554089709762533E-2</v>
          </cell>
        </row>
        <row r="57">
          <cell r="A57">
            <v>168</v>
          </cell>
          <cell r="B57">
            <v>2</v>
          </cell>
          <cell r="C57">
            <v>229</v>
          </cell>
          <cell r="D57">
            <v>8.7336244541484712E-3</v>
          </cell>
        </row>
        <row r="58">
          <cell r="A58">
            <v>170</v>
          </cell>
          <cell r="B58">
            <v>3</v>
          </cell>
          <cell r="C58">
            <v>513</v>
          </cell>
          <cell r="D58">
            <v>5.8479532163742687E-3</v>
          </cell>
        </row>
        <row r="59">
          <cell r="A59">
            <v>173</v>
          </cell>
          <cell r="B59">
            <v>28</v>
          </cell>
          <cell r="C59">
            <v>1007</v>
          </cell>
          <cell r="D59">
            <v>2.7805362462760674E-2</v>
          </cell>
        </row>
        <row r="60">
          <cell r="A60">
            <v>176</v>
          </cell>
          <cell r="B60">
            <v>34</v>
          </cell>
          <cell r="C60">
            <v>1117</v>
          </cell>
          <cell r="D60">
            <v>3.043867502238138E-2</v>
          </cell>
        </row>
        <row r="61">
          <cell r="A61">
            <v>177</v>
          </cell>
          <cell r="B61">
            <v>6</v>
          </cell>
          <cell r="C61">
            <v>665</v>
          </cell>
          <cell r="D61">
            <v>9.0225563909774441E-3</v>
          </cell>
        </row>
        <row r="62">
          <cell r="A62">
            <v>179</v>
          </cell>
          <cell r="B62">
            <v>0</v>
          </cell>
          <cell r="C62">
            <v>196</v>
          </cell>
          <cell r="D62">
            <v>0</v>
          </cell>
        </row>
        <row r="63">
          <cell r="A63">
            <v>180</v>
          </cell>
          <cell r="B63">
            <v>7</v>
          </cell>
          <cell r="C63">
            <v>319</v>
          </cell>
          <cell r="D63">
            <v>2.1943573667711599E-2</v>
          </cell>
        </row>
        <row r="64">
          <cell r="A64">
            <v>183</v>
          </cell>
          <cell r="B64">
            <v>7</v>
          </cell>
          <cell r="C64">
            <v>364</v>
          </cell>
          <cell r="D64">
            <v>1.9230769230769232E-2</v>
          </cell>
        </row>
        <row r="65">
          <cell r="A65">
            <v>184</v>
          </cell>
          <cell r="B65">
            <v>40</v>
          </cell>
          <cell r="C65">
            <v>3501</v>
          </cell>
          <cell r="D65">
            <v>1.1425307055127107E-2</v>
          </cell>
        </row>
        <row r="66">
          <cell r="A66">
            <v>185</v>
          </cell>
          <cell r="B66">
            <v>0</v>
          </cell>
          <cell r="C66">
            <v>602</v>
          </cell>
          <cell r="D66">
            <v>0</v>
          </cell>
        </row>
        <row r="67">
          <cell r="A67">
            <v>186</v>
          </cell>
          <cell r="B67">
            <v>1</v>
          </cell>
          <cell r="C67">
            <v>776</v>
          </cell>
          <cell r="D67">
            <v>1.288659793814433E-3</v>
          </cell>
        </row>
        <row r="68">
          <cell r="A68">
            <v>189</v>
          </cell>
          <cell r="B68">
            <v>2</v>
          </cell>
          <cell r="C68">
            <v>1313</v>
          </cell>
          <cell r="D68">
            <v>1.5232292460015233E-3</v>
          </cell>
        </row>
        <row r="69">
          <cell r="A69">
            <v>190</v>
          </cell>
          <cell r="B69">
            <v>23</v>
          </cell>
          <cell r="C69">
            <v>3761</v>
          </cell>
          <cell r="D69">
            <v>6.1153948417973945E-3</v>
          </cell>
        </row>
        <row r="70">
          <cell r="A70">
            <v>191</v>
          </cell>
          <cell r="B70">
            <v>1</v>
          </cell>
          <cell r="C70">
            <v>224</v>
          </cell>
          <cell r="D70">
            <v>4.464285714285714E-3</v>
          </cell>
        </row>
        <row r="71">
          <cell r="A71">
            <v>192</v>
          </cell>
          <cell r="B71">
            <v>3</v>
          </cell>
          <cell r="C71">
            <v>984</v>
          </cell>
          <cell r="D71">
            <v>3.0487804878048782E-3</v>
          </cell>
        </row>
        <row r="72">
          <cell r="A72">
            <v>193</v>
          </cell>
          <cell r="B72">
            <v>10</v>
          </cell>
          <cell r="C72">
            <v>768</v>
          </cell>
          <cell r="D72">
            <v>1.3020833333333334E-2</v>
          </cell>
        </row>
        <row r="73">
          <cell r="A73">
            <v>197</v>
          </cell>
          <cell r="B73">
            <v>126</v>
          </cell>
          <cell r="C73">
            <v>1412</v>
          </cell>
          <cell r="D73">
            <v>8.9235127478753534E-2</v>
          </cell>
        </row>
        <row r="74">
          <cell r="A74">
            <v>198</v>
          </cell>
          <cell r="B74">
            <v>16</v>
          </cell>
          <cell r="C74">
            <v>1415</v>
          </cell>
          <cell r="D74">
            <v>1.1307420494699646E-2</v>
          </cell>
        </row>
        <row r="75">
          <cell r="A75">
            <v>202</v>
          </cell>
          <cell r="B75">
            <v>144</v>
          </cell>
          <cell r="C75">
            <v>1957</v>
          </cell>
          <cell r="D75">
            <v>7.358201328564129E-2</v>
          </cell>
        </row>
        <row r="76">
          <cell r="A76">
            <v>203</v>
          </cell>
          <cell r="B76">
            <v>1</v>
          </cell>
          <cell r="C76">
            <v>1294</v>
          </cell>
          <cell r="D76">
            <v>7.7279752704791343E-4</v>
          </cell>
        </row>
        <row r="77">
          <cell r="A77">
            <v>219</v>
          </cell>
          <cell r="B77">
            <v>0</v>
          </cell>
          <cell r="C77">
            <v>789</v>
          </cell>
          <cell r="D77">
            <v>0</v>
          </cell>
        </row>
        <row r="78">
          <cell r="A78">
            <v>240</v>
          </cell>
          <cell r="B78">
            <v>6</v>
          </cell>
          <cell r="C78">
            <v>1899</v>
          </cell>
          <cell r="D78">
            <v>3.1595576619273301E-3</v>
          </cell>
        </row>
        <row r="79">
          <cell r="A79">
            <v>248</v>
          </cell>
          <cell r="B79">
            <v>1</v>
          </cell>
          <cell r="C79">
            <v>429</v>
          </cell>
          <cell r="D79">
            <v>2.331002331002331E-3</v>
          </cell>
        </row>
        <row r="80">
          <cell r="A80">
            <v>249</v>
          </cell>
          <cell r="B80">
            <v>5</v>
          </cell>
          <cell r="C80">
            <v>131</v>
          </cell>
          <cell r="D80">
            <v>3.8167938931297711E-2</v>
          </cell>
        </row>
        <row r="81">
          <cell r="A81">
            <v>255</v>
          </cell>
          <cell r="B81">
            <v>4</v>
          </cell>
          <cell r="C81">
            <v>320</v>
          </cell>
          <cell r="D81">
            <v>1.2500000000000001E-2</v>
          </cell>
        </row>
        <row r="82">
          <cell r="A82">
            <v>257</v>
          </cell>
          <cell r="B82">
            <v>4</v>
          </cell>
          <cell r="C82">
            <v>499</v>
          </cell>
          <cell r="D82">
            <v>8.0160320641282558E-3</v>
          </cell>
        </row>
        <row r="83">
          <cell r="A83">
            <v>270</v>
          </cell>
          <cell r="B83">
            <v>220</v>
          </cell>
          <cell r="C83">
            <v>2287</v>
          </cell>
          <cell r="D83">
            <v>9.6195889811980767E-2</v>
          </cell>
        </row>
        <row r="84">
          <cell r="A84">
            <v>285</v>
          </cell>
          <cell r="B84">
            <v>1</v>
          </cell>
          <cell r="C84">
            <v>109</v>
          </cell>
          <cell r="D84">
            <v>9.1743119266055051E-3</v>
          </cell>
        </row>
        <row r="85">
          <cell r="A85">
            <v>355</v>
          </cell>
          <cell r="B85">
            <v>80</v>
          </cell>
          <cell r="C85">
            <v>1714</v>
          </cell>
          <cell r="D85">
            <v>4.6674445740956826E-2</v>
          </cell>
        </row>
        <row r="86">
          <cell r="A86">
            <v>492</v>
          </cell>
          <cell r="B86">
            <v>31</v>
          </cell>
          <cell r="C86">
            <v>2301</v>
          </cell>
          <cell r="D86">
            <v>1.3472403302911778E-2</v>
          </cell>
        </row>
        <row r="87">
          <cell r="A87">
            <v>503</v>
          </cell>
          <cell r="B87">
            <v>22</v>
          </cell>
          <cell r="C87">
            <v>1834</v>
          </cell>
          <cell r="D87">
            <v>1.1995637949836423E-2</v>
          </cell>
        </row>
        <row r="88">
          <cell r="A88">
            <v>543</v>
          </cell>
          <cell r="B88">
            <v>0</v>
          </cell>
          <cell r="C88">
            <v>669</v>
          </cell>
          <cell r="D88">
            <v>0</v>
          </cell>
        </row>
        <row r="89">
          <cell r="A89">
            <v>556</v>
          </cell>
          <cell r="B89">
            <v>0</v>
          </cell>
          <cell r="C89">
            <v>1113</v>
          </cell>
          <cell r="D89">
            <v>0</v>
          </cell>
        </row>
        <row r="90">
          <cell r="A90">
            <v>566</v>
          </cell>
          <cell r="B90">
            <v>2</v>
          </cell>
          <cell r="C90">
            <v>1279</v>
          </cell>
          <cell r="D90">
            <v>1.563721657544957E-3</v>
          </cell>
        </row>
        <row r="91">
          <cell r="A91">
            <v>605</v>
          </cell>
          <cell r="B91">
            <v>0</v>
          </cell>
          <cell r="C91">
            <v>290</v>
          </cell>
          <cell r="D91">
            <v>0</v>
          </cell>
        </row>
        <row r="92">
          <cell r="A92">
            <v>606</v>
          </cell>
          <cell r="B92">
            <v>11</v>
          </cell>
          <cell r="C92">
            <v>1086</v>
          </cell>
          <cell r="D92">
            <v>1.0128913443830571E-2</v>
          </cell>
        </row>
        <row r="93">
          <cell r="A93">
            <v>633</v>
          </cell>
          <cell r="B93">
            <v>107</v>
          </cell>
          <cell r="C93">
            <v>2441</v>
          </cell>
          <cell r="D93">
            <v>4.3834494059811553E-2</v>
          </cell>
        </row>
        <row r="94">
          <cell r="A94">
            <v>636</v>
          </cell>
          <cell r="B94">
            <v>1</v>
          </cell>
          <cell r="C94">
            <v>1083</v>
          </cell>
          <cell r="D94">
            <v>9.2336103416435823E-4</v>
          </cell>
        </row>
        <row r="95">
          <cell r="A95">
            <v>663</v>
          </cell>
          <cell r="B95">
            <v>2</v>
          </cell>
          <cell r="C95">
            <v>1842</v>
          </cell>
          <cell r="D95">
            <v>1.0857763300760044E-3</v>
          </cell>
        </row>
        <row r="96">
          <cell r="A96">
            <v>717</v>
          </cell>
          <cell r="B96">
            <v>71</v>
          </cell>
          <cell r="C96">
            <v>1628</v>
          </cell>
          <cell r="D96">
            <v>4.3611793611793612E-2</v>
          </cell>
        </row>
        <row r="97">
          <cell r="A97">
            <v>788</v>
          </cell>
          <cell r="B97">
            <v>20</v>
          </cell>
          <cell r="C97">
            <v>1722</v>
          </cell>
          <cell r="D97">
            <v>1.1614401858304297E-2</v>
          </cell>
        </row>
        <row r="98">
          <cell r="A98">
            <v>828</v>
          </cell>
          <cell r="B98">
            <v>4</v>
          </cell>
          <cell r="C98">
            <v>912</v>
          </cell>
          <cell r="D98">
            <v>4.3859649122807015E-3</v>
          </cell>
        </row>
        <row r="99">
          <cell r="A99">
            <v>839</v>
          </cell>
          <cell r="B99">
            <v>18</v>
          </cell>
          <cell r="C99">
            <v>1533</v>
          </cell>
          <cell r="D99">
            <v>1.1741682974559686E-2</v>
          </cell>
        </row>
        <row r="100">
          <cell r="A100">
            <v>842</v>
          </cell>
          <cell r="B100">
            <v>7</v>
          </cell>
          <cell r="C100">
            <v>1419</v>
          </cell>
          <cell r="D100">
            <v>4.9330514446793514E-3</v>
          </cell>
        </row>
        <row r="101">
          <cell r="A101">
            <v>857</v>
          </cell>
          <cell r="B101">
            <v>4</v>
          </cell>
          <cell r="C101">
            <v>939</v>
          </cell>
          <cell r="D101">
            <v>4.2598509052183178E-3</v>
          </cell>
        </row>
        <row r="102">
          <cell r="A102">
            <v>858</v>
          </cell>
          <cell r="B102">
            <v>1</v>
          </cell>
          <cell r="C102">
            <v>1341</v>
          </cell>
          <cell r="D102">
            <v>7.4571215510812821E-4</v>
          </cell>
        </row>
        <row r="103">
          <cell r="A103">
            <v>873</v>
          </cell>
          <cell r="B103">
            <v>3</v>
          </cell>
          <cell r="C103">
            <v>1461</v>
          </cell>
          <cell r="D103">
            <v>2.0533880903490761E-3</v>
          </cell>
        </row>
        <row r="104">
          <cell r="A104">
            <v>887</v>
          </cell>
          <cell r="B104">
            <v>1</v>
          </cell>
          <cell r="C104">
            <v>1230</v>
          </cell>
          <cell r="D104">
            <v>8.1300813008130081E-4</v>
          </cell>
        </row>
        <row r="105">
          <cell r="A105">
            <v>892</v>
          </cell>
          <cell r="B105">
            <v>10</v>
          </cell>
          <cell r="C105">
            <v>5290</v>
          </cell>
          <cell r="D105">
            <v>1.890359168241966E-3</v>
          </cell>
        </row>
        <row r="106">
          <cell r="A106">
            <v>907</v>
          </cell>
          <cell r="B106">
            <v>2</v>
          </cell>
          <cell r="C106">
            <v>737</v>
          </cell>
          <cell r="D106">
            <v>2.7137042062415199E-3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"/>
      <sheetName val="grado11"/>
      <sheetName val="RESULTADOS SABER 2015"/>
      <sheetName val="SIN RESULTADOS"/>
      <sheetName val="2014-2015"/>
    </sheetNames>
    <sheetDataSet>
      <sheetData sheetId="0">
        <row r="2">
          <cell r="A2">
            <v>113001012788</v>
          </cell>
          <cell r="B2" t="str">
            <v>I.E CIUDAD DE TUNJA</v>
          </cell>
          <cell r="C2">
            <v>4</v>
          </cell>
          <cell r="D2">
            <v>4</v>
          </cell>
          <cell r="E2" t="str">
            <v xml:space="preserve">PRINCIPAL </v>
          </cell>
          <cell r="F2" t="str">
            <v>DE LA VIRGEN Y TURISTICA</v>
          </cell>
          <cell r="G2" t="str">
            <v>DE LA VIRGEN Y TURISTICA</v>
          </cell>
          <cell r="H2" t="str">
            <v>E. E. Oficial</v>
          </cell>
          <cell r="I2" t="str">
            <v>OFICIAL</v>
          </cell>
          <cell r="J2">
            <v>1339</v>
          </cell>
          <cell r="K2">
            <v>57</v>
          </cell>
        </row>
        <row r="3">
          <cell r="A3">
            <v>113001007296</v>
          </cell>
          <cell r="B3" t="str">
            <v>I.E CIUDAD DE TUNJA   SEDE ESCILDA MEDINA PACHECO</v>
          </cell>
          <cell r="C3">
            <v>4</v>
          </cell>
          <cell r="D3">
            <v>132</v>
          </cell>
          <cell r="E3" t="str">
            <v>SEDE</v>
          </cell>
          <cell r="F3" t="str">
            <v>DE LA VIRGEN Y TURISTICA</v>
          </cell>
          <cell r="G3" t="str">
            <v>DE LA VIRGEN Y TURISTICA</v>
          </cell>
          <cell r="H3" t="str">
            <v>E. E. Oficial</v>
          </cell>
          <cell r="I3" t="str">
            <v>OFICIAL</v>
          </cell>
          <cell r="J3">
            <v>265</v>
          </cell>
        </row>
        <row r="4">
          <cell r="A4">
            <v>113001000143</v>
          </cell>
          <cell r="B4" t="str">
            <v>I.E ARROYO DE PIEDRA</v>
          </cell>
          <cell r="C4">
            <v>9</v>
          </cell>
          <cell r="D4">
            <v>9</v>
          </cell>
          <cell r="E4" t="str">
            <v xml:space="preserve">PRINCIPAL </v>
          </cell>
          <cell r="F4" t="str">
            <v>DE LA VIRGEN Y TURISTICA</v>
          </cell>
          <cell r="G4" t="str">
            <v>RURAL</v>
          </cell>
          <cell r="H4" t="str">
            <v>E. E. Oficial</v>
          </cell>
          <cell r="I4" t="str">
            <v>OFICIAL</v>
          </cell>
          <cell r="J4">
            <v>714</v>
          </cell>
          <cell r="K4">
            <v>40</v>
          </cell>
        </row>
        <row r="5">
          <cell r="A5">
            <v>213001000083</v>
          </cell>
          <cell r="B5" t="str">
            <v>I.E ARROYO DE PIEDRA -  SEDE DE PUNTA CANOA</v>
          </cell>
          <cell r="C5">
            <v>9</v>
          </cell>
          <cell r="D5">
            <v>166</v>
          </cell>
          <cell r="E5" t="str">
            <v>SEDE</v>
          </cell>
          <cell r="F5" t="str">
            <v>DE LA VIRGEN Y TURISTICA</v>
          </cell>
          <cell r="G5" t="str">
            <v>RURAL</v>
          </cell>
          <cell r="H5" t="str">
            <v>E. E. Oficial</v>
          </cell>
          <cell r="I5" t="str">
            <v>OFICIAL</v>
          </cell>
          <cell r="J5">
            <v>253</v>
          </cell>
        </row>
        <row r="6">
          <cell r="A6">
            <v>213001001951</v>
          </cell>
          <cell r="B6" t="str">
            <v>I.E ARROYO DE PIEDRA -  SEDE ARROYO DE LAS CANOAS</v>
          </cell>
          <cell r="C6">
            <v>9</v>
          </cell>
          <cell r="D6">
            <v>182</v>
          </cell>
          <cell r="E6" t="str">
            <v>SEDE</v>
          </cell>
          <cell r="F6" t="str">
            <v>DE LA VIRGEN Y TURISTICA</v>
          </cell>
          <cell r="G6" t="str">
            <v>RURAL</v>
          </cell>
          <cell r="H6" t="str">
            <v>E. E. Oficial</v>
          </cell>
          <cell r="I6" t="str">
            <v>OFICIAL</v>
          </cell>
          <cell r="J6">
            <v>67</v>
          </cell>
        </row>
        <row r="7">
          <cell r="A7">
            <v>113001000160</v>
          </cell>
          <cell r="B7" t="str">
            <v>I.E CORAZON DE MARIA</v>
          </cell>
          <cell r="C7">
            <v>11</v>
          </cell>
          <cell r="D7">
            <v>11</v>
          </cell>
          <cell r="E7" t="str">
            <v xml:space="preserve">PRINCIPAL </v>
          </cell>
          <cell r="F7" t="str">
            <v>HISTORICA Y CARIBE NORTE</v>
          </cell>
          <cell r="G7" t="str">
            <v>SANTA RITA</v>
          </cell>
          <cell r="H7" t="str">
            <v>E. E. Oficial</v>
          </cell>
          <cell r="I7" t="str">
            <v>OFICIAL</v>
          </cell>
          <cell r="J7">
            <v>470</v>
          </cell>
          <cell r="K7">
            <v>48</v>
          </cell>
        </row>
        <row r="8">
          <cell r="A8">
            <v>113001003967</v>
          </cell>
          <cell r="B8" t="str">
            <v>I.E CORAZON DE MARIA   SEDE LAZARO MARTINEZ OLIER</v>
          </cell>
          <cell r="C8">
            <v>11</v>
          </cell>
          <cell r="D8">
            <v>102</v>
          </cell>
          <cell r="E8" t="str">
            <v>SEDE</v>
          </cell>
          <cell r="F8" t="str">
            <v>HISTORICA Y CARIBE NORTE</v>
          </cell>
          <cell r="G8" t="str">
            <v>SANTA RITA</v>
          </cell>
          <cell r="H8" t="str">
            <v>E. E. Oficial</v>
          </cell>
          <cell r="I8" t="str">
            <v>OFICIAL</v>
          </cell>
          <cell r="J8">
            <v>393</v>
          </cell>
        </row>
        <row r="9">
          <cell r="A9">
            <v>113001012711</v>
          </cell>
          <cell r="B9" t="str">
            <v>I.E CORAZON DE MARIA   SEDE SAN JOSE CLAVERIANO</v>
          </cell>
          <cell r="C9">
            <v>11</v>
          </cell>
          <cell r="D9">
            <v>5</v>
          </cell>
          <cell r="E9" t="str">
            <v>SEDE</v>
          </cell>
          <cell r="F9" t="str">
            <v>HISTORICA Y CARIBE NORTE</v>
          </cell>
          <cell r="G9" t="str">
            <v>SANTA RITA</v>
          </cell>
          <cell r="H9" t="str">
            <v>E. E. Oficial</v>
          </cell>
          <cell r="I9" t="str">
            <v>OFICIAL</v>
          </cell>
          <cell r="J9">
            <v>549</v>
          </cell>
        </row>
        <row r="10">
          <cell r="A10">
            <v>113001000241</v>
          </cell>
          <cell r="B10" t="str">
            <v>I.E NUESTRO ESFUERZO</v>
          </cell>
          <cell r="C10">
            <v>18</v>
          </cell>
          <cell r="D10">
            <v>18</v>
          </cell>
          <cell r="E10" t="str">
            <v xml:space="preserve">PRINCIPAL </v>
          </cell>
          <cell r="F10" t="str">
            <v>DE LA VIRGEN Y TURISTICA</v>
          </cell>
          <cell r="G10" t="str">
            <v>DE LA VIRGEN Y TURISTICA</v>
          </cell>
          <cell r="H10" t="str">
            <v>E. E. Oficial</v>
          </cell>
          <cell r="I10" t="str">
            <v>OFICIAL</v>
          </cell>
          <cell r="J10">
            <v>1451</v>
          </cell>
          <cell r="K10">
            <v>59</v>
          </cell>
        </row>
        <row r="11">
          <cell r="A11">
            <v>113001000348</v>
          </cell>
          <cell r="B11" t="str">
            <v>I.E AMBIENTALISTA DE CARTAGENA</v>
          </cell>
          <cell r="C11">
            <v>22</v>
          </cell>
          <cell r="D11">
            <v>22</v>
          </cell>
          <cell r="E11" t="str">
            <v xml:space="preserve">PRINCIPAL </v>
          </cell>
          <cell r="F11" t="str">
            <v>INDUSTRIAL Y DE LA BAHIA</v>
          </cell>
          <cell r="G11" t="str">
            <v>INDUSTRIAL Y DE LA BAHIA</v>
          </cell>
          <cell r="H11" t="str">
            <v>E. E. Oficial</v>
          </cell>
          <cell r="I11" t="str">
            <v>OFICIAL</v>
          </cell>
          <cell r="J11">
            <v>2852</v>
          </cell>
          <cell r="K11">
            <v>136</v>
          </cell>
        </row>
        <row r="12">
          <cell r="A12">
            <v>113001000429</v>
          </cell>
          <cell r="B12" t="str">
            <v>I.E SALIM BECHARA</v>
          </cell>
          <cell r="C12">
            <v>24</v>
          </cell>
          <cell r="D12">
            <v>24</v>
          </cell>
          <cell r="E12" t="str">
            <v xml:space="preserve">PRINCIPAL </v>
          </cell>
          <cell r="F12" t="str">
            <v>INDUSTRIAL Y DE LA BAHIA</v>
          </cell>
          <cell r="G12" t="str">
            <v>INDUSTRIAL Y DE LA BAHIA</v>
          </cell>
          <cell r="H12" t="str">
            <v>E. E. Oficial</v>
          </cell>
          <cell r="I12" t="str">
            <v>OFICIAL</v>
          </cell>
          <cell r="J12">
            <v>934</v>
          </cell>
          <cell r="K12">
            <v>47</v>
          </cell>
        </row>
        <row r="13">
          <cell r="A13">
            <v>113001001981</v>
          </cell>
          <cell r="B13" t="str">
            <v>I.E SALIM BECHARA   SEDE DE ALBORNOZ</v>
          </cell>
          <cell r="C13">
            <v>24</v>
          </cell>
          <cell r="D13">
            <v>67</v>
          </cell>
          <cell r="E13" t="str">
            <v>SEDE</v>
          </cell>
          <cell r="F13" t="str">
            <v>INDUSTRIAL Y DE LA BAHIA</v>
          </cell>
          <cell r="G13" t="str">
            <v>INDUSTRIAL Y DE LA BAHIA</v>
          </cell>
          <cell r="H13" t="str">
            <v>E. E. Oficial</v>
          </cell>
          <cell r="I13" t="str">
            <v>OFICIAL</v>
          </cell>
          <cell r="J13">
            <v>316</v>
          </cell>
        </row>
        <row r="14">
          <cell r="A14">
            <v>113001000437</v>
          </cell>
          <cell r="B14" t="str">
            <v>I.E REPUBLICA DE ARGENTINA</v>
          </cell>
          <cell r="C14">
            <v>25</v>
          </cell>
          <cell r="D14">
            <v>25</v>
          </cell>
          <cell r="E14" t="str">
            <v xml:space="preserve">PRINCIPAL </v>
          </cell>
          <cell r="F14" t="str">
            <v>INDUSTRIAL Y DE LA BAHIA</v>
          </cell>
          <cell r="G14" t="str">
            <v>INDUSTRIAL Y DE LA BAHIA</v>
          </cell>
          <cell r="H14" t="str">
            <v>E. E. Oficial</v>
          </cell>
          <cell r="I14" t="str">
            <v>OFICIAL</v>
          </cell>
          <cell r="J14">
            <v>895</v>
          </cell>
          <cell r="K14">
            <v>50</v>
          </cell>
        </row>
        <row r="15">
          <cell r="A15">
            <v>113001000721</v>
          </cell>
          <cell r="B15" t="str">
            <v>I.E LUIS CARLOS LOPEZ</v>
          </cell>
          <cell r="C15">
            <v>30</v>
          </cell>
          <cell r="D15">
            <v>30</v>
          </cell>
          <cell r="E15" t="str">
            <v xml:space="preserve">PRINCIPAL </v>
          </cell>
          <cell r="F15" t="str">
            <v>INDUSTRIAL Y DE LA BAHIA</v>
          </cell>
          <cell r="G15" t="str">
            <v>INDUSTRIAL Y DE LA BAHIA</v>
          </cell>
          <cell r="H15" t="str">
            <v>E. E. Oficial</v>
          </cell>
          <cell r="I15" t="str">
            <v>OFICIAL</v>
          </cell>
          <cell r="J15">
            <v>1319</v>
          </cell>
          <cell r="K15">
            <v>101</v>
          </cell>
        </row>
        <row r="16">
          <cell r="A16">
            <v>113001000739</v>
          </cell>
          <cell r="B16" t="str">
            <v>I.E ANA MARIA VELEZ DE TRUJILLO</v>
          </cell>
          <cell r="C16">
            <v>31</v>
          </cell>
          <cell r="D16">
            <v>31</v>
          </cell>
          <cell r="E16" t="str">
            <v xml:space="preserve">PRINCIPAL </v>
          </cell>
          <cell r="F16" t="str">
            <v>HISTORICA Y CARIBE NORTE</v>
          </cell>
          <cell r="G16" t="str">
            <v>SANTA RITA</v>
          </cell>
          <cell r="H16" t="str">
            <v>E. E. Oficial</v>
          </cell>
          <cell r="I16" t="str">
            <v>OFICIAL</v>
          </cell>
          <cell r="J16">
            <v>870</v>
          </cell>
          <cell r="K16">
            <v>65</v>
          </cell>
        </row>
        <row r="17">
          <cell r="A17">
            <v>113001002081</v>
          </cell>
          <cell r="B17" t="str">
            <v>I.E ANA MARIA VELEZ DE TRUJILLO SEDE JULIO R FACIO LINCE</v>
          </cell>
          <cell r="C17">
            <v>31</v>
          </cell>
          <cell r="D17">
            <v>125</v>
          </cell>
          <cell r="E17" t="str">
            <v>SEDE</v>
          </cell>
          <cell r="F17" t="str">
            <v>HISTORICA Y CARIBE NORTE</v>
          </cell>
          <cell r="G17" t="str">
            <v>SANTA RITA</v>
          </cell>
          <cell r="H17" t="str">
            <v>E. E. Oficial</v>
          </cell>
          <cell r="I17" t="str">
            <v>OFICIAL</v>
          </cell>
          <cell r="J17">
            <v>143</v>
          </cell>
        </row>
        <row r="18">
          <cell r="A18">
            <v>113001002553</v>
          </cell>
          <cell r="B18" t="str">
            <v>I.E ANA MARIA VELEZ DE TRUJILLO SEDE ACCION COMUNAL SAN PEDRO Y LIBERTAD</v>
          </cell>
          <cell r="C18">
            <v>31</v>
          </cell>
          <cell r="D18">
            <v>76</v>
          </cell>
          <cell r="E18" t="str">
            <v>SEDE</v>
          </cell>
          <cell r="F18" t="str">
            <v>HISTORICA Y CARIBE NORTE</v>
          </cell>
          <cell r="G18" t="str">
            <v>SANTA RITA</v>
          </cell>
          <cell r="H18" t="str">
            <v>E. E. Oficial</v>
          </cell>
          <cell r="I18" t="str">
            <v>OFICIAL</v>
          </cell>
          <cell r="J18">
            <v>185</v>
          </cell>
        </row>
        <row r="19">
          <cell r="A19">
            <v>113001005889</v>
          </cell>
          <cell r="B19" t="str">
            <v>I.E ANA MARIA VELEZ DE TRUJILLO   SEDE PABLO VI</v>
          </cell>
          <cell r="C19">
            <v>31</v>
          </cell>
          <cell r="D19">
            <v>69</v>
          </cell>
          <cell r="E19" t="str">
            <v>SEDE</v>
          </cell>
          <cell r="F19" t="str">
            <v>HISTORICA Y CARIBE NORTE</v>
          </cell>
          <cell r="G19" t="str">
            <v>SANTA RITA</v>
          </cell>
          <cell r="H19" t="str">
            <v>E. E. Oficial</v>
          </cell>
          <cell r="I19" t="str">
            <v>OFICIAL</v>
          </cell>
          <cell r="J19">
            <v>170</v>
          </cell>
        </row>
        <row r="20">
          <cell r="A20">
            <v>113001007806</v>
          </cell>
          <cell r="B20" t="str">
            <v>I.E ANA MARIA VELEZ DE TRUJILLO SEDE DISTRITAL DE LOMA FRESCA</v>
          </cell>
          <cell r="C20">
            <v>31</v>
          </cell>
          <cell r="D20">
            <v>137</v>
          </cell>
          <cell r="E20" t="str">
            <v>SEDE</v>
          </cell>
          <cell r="F20" t="str">
            <v>HISTORICA Y CARIBE NORTE</v>
          </cell>
          <cell r="G20" t="str">
            <v>SANTA RITA</v>
          </cell>
          <cell r="H20" t="str">
            <v>E. E. Oficial</v>
          </cell>
          <cell r="I20" t="str">
            <v>OFICIAL</v>
          </cell>
          <cell r="J20">
            <v>222</v>
          </cell>
        </row>
        <row r="21">
          <cell r="A21">
            <v>113001008217</v>
          </cell>
          <cell r="B21" t="str">
            <v>I.E ANA MARIA VELEZ DE TRUJILLO SEDE DISTRITAL REPUBLICA DEL CARIBE</v>
          </cell>
          <cell r="C21">
            <v>31</v>
          </cell>
          <cell r="D21">
            <v>145</v>
          </cell>
          <cell r="E21" t="str">
            <v>SEDE</v>
          </cell>
          <cell r="F21" t="str">
            <v>HISTORICA Y CARIBE NORTE</v>
          </cell>
          <cell r="G21" t="str">
            <v>SANTA RITA</v>
          </cell>
          <cell r="H21" t="str">
            <v>E. E. Oficial</v>
          </cell>
          <cell r="I21" t="str">
            <v>OFICIAL</v>
          </cell>
          <cell r="J21">
            <v>129</v>
          </cell>
        </row>
        <row r="22">
          <cell r="A22">
            <v>113001000771</v>
          </cell>
          <cell r="B22" t="str">
            <v>I.E SAN FRANCISCO DE ASIS   SEDE DE MEMBRILLAL</v>
          </cell>
          <cell r="C22">
            <v>32</v>
          </cell>
          <cell r="D22">
            <v>32</v>
          </cell>
          <cell r="E22" t="str">
            <v xml:space="preserve">PRINCIPAL </v>
          </cell>
          <cell r="F22" t="str">
            <v>DE LA VIRGEN Y TURISTICA</v>
          </cell>
          <cell r="G22" t="str">
            <v>DE LA VIRGEN Y TURISTICA</v>
          </cell>
          <cell r="H22" t="str">
            <v>E. E. Oficial</v>
          </cell>
          <cell r="I22" t="str">
            <v>OFICIAL</v>
          </cell>
          <cell r="J22">
            <v>1350</v>
          </cell>
          <cell r="K22">
            <v>80</v>
          </cell>
        </row>
        <row r="23">
          <cell r="A23">
            <v>113001000275</v>
          </cell>
          <cell r="B23" t="str">
            <v>I.E CAMILO TORRES DEL POZON  SEDE LOS CHULIANES</v>
          </cell>
          <cell r="C23">
            <v>32</v>
          </cell>
          <cell r="D23">
            <v>200</v>
          </cell>
          <cell r="E23" t="str">
            <v>SEDE</v>
          </cell>
          <cell r="F23" t="str">
            <v>DE LA VIRGEN Y TURISTICA</v>
          </cell>
          <cell r="G23" t="str">
            <v>DE LA VIRGEN Y TURISTICA</v>
          </cell>
          <cell r="H23" t="str">
            <v>E. E. Oficial</v>
          </cell>
          <cell r="I23" t="str">
            <v>OFICIAL</v>
          </cell>
          <cell r="J23">
            <v>1120</v>
          </cell>
        </row>
        <row r="24">
          <cell r="A24">
            <v>113001000852</v>
          </cell>
          <cell r="B24" t="str">
            <v>I.E NUESTRA SRA DEL CARMEN</v>
          </cell>
          <cell r="C24">
            <v>36</v>
          </cell>
          <cell r="D24">
            <v>36</v>
          </cell>
          <cell r="E24" t="str">
            <v xml:space="preserve">PRINCIPAL </v>
          </cell>
          <cell r="F24" t="str">
            <v>DE LA VIRGEN Y TURISTICA</v>
          </cell>
          <cell r="G24" t="str">
            <v>DE LA VIRGEN Y TURISTICA</v>
          </cell>
          <cell r="H24" t="str">
            <v>E. E. Oficial</v>
          </cell>
          <cell r="I24" t="str">
            <v>OFICIAL</v>
          </cell>
          <cell r="J24">
            <v>2241</v>
          </cell>
          <cell r="K24">
            <v>252</v>
          </cell>
        </row>
        <row r="25">
          <cell r="A25">
            <v>113001000798</v>
          </cell>
          <cell r="B25" t="str">
            <v>I.E NUESTRA SRA DEL CARMEN   SEDE SOCIEDAD AMOR A C/GENA. # 4</v>
          </cell>
          <cell r="C25">
            <v>36</v>
          </cell>
          <cell r="D25">
            <v>33</v>
          </cell>
          <cell r="E25" t="str">
            <v>SEDE</v>
          </cell>
          <cell r="F25" t="str">
            <v>DE LA VIRGEN Y TURISTICA</v>
          </cell>
          <cell r="G25" t="str">
            <v>DE LA VIRGEN Y TURISTICA</v>
          </cell>
          <cell r="H25" t="str">
            <v>E. E. Oficial</v>
          </cell>
          <cell r="I25" t="str">
            <v>OFICIAL</v>
          </cell>
          <cell r="J25">
            <v>240</v>
          </cell>
        </row>
        <row r="26">
          <cell r="A26">
            <v>113001000836</v>
          </cell>
          <cell r="B26" t="str">
            <v>I.E NUESTRA SRA DEL CARMEN   SEDE CIUDAD DE SINCELEJO</v>
          </cell>
          <cell r="C26">
            <v>36</v>
          </cell>
          <cell r="D26">
            <v>35</v>
          </cell>
          <cell r="E26" t="str">
            <v>SEDE</v>
          </cell>
          <cell r="F26" t="str">
            <v>DE LA VIRGEN Y TURISTICA</v>
          </cell>
          <cell r="G26" t="str">
            <v>DE LA VIRGEN Y TURISTICA</v>
          </cell>
          <cell r="H26" t="str">
            <v>E. E. Oficial</v>
          </cell>
          <cell r="I26" t="str">
            <v>OFICIAL</v>
          </cell>
          <cell r="J26">
            <v>393</v>
          </cell>
        </row>
        <row r="27">
          <cell r="A27">
            <v>113001002871</v>
          </cell>
          <cell r="B27" t="str">
            <v>I.E NUESTRA SRA DEL CARMEN   SEDE MIGUEL ANTONIO LENGUA</v>
          </cell>
          <cell r="C27">
            <v>36</v>
          </cell>
          <cell r="D27">
            <v>86</v>
          </cell>
          <cell r="E27" t="str">
            <v>SEDE</v>
          </cell>
          <cell r="F27" t="str">
            <v>DE LA VIRGEN Y TURISTICA</v>
          </cell>
          <cell r="G27" t="str">
            <v>DE LA VIRGEN Y TURISTICA</v>
          </cell>
          <cell r="H27" t="str">
            <v>E. E. Oficial</v>
          </cell>
          <cell r="I27" t="str">
            <v>OFICIAL</v>
          </cell>
          <cell r="J27">
            <v>162</v>
          </cell>
        </row>
        <row r="28">
          <cell r="A28">
            <v>113001000879</v>
          </cell>
          <cell r="B28" t="str">
            <v>I.E SANTA MARIA</v>
          </cell>
          <cell r="C28">
            <v>37</v>
          </cell>
          <cell r="D28">
            <v>37</v>
          </cell>
          <cell r="E28" t="str">
            <v xml:space="preserve">PRINCIPAL </v>
          </cell>
          <cell r="F28" t="str">
            <v>HISTORICA Y CARIBE NORTE</v>
          </cell>
          <cell r="G28" t="str">
            <v>SANTA RITA</v>
          </cell>
          <cell r="H28" t="str">
            <v>E. E. Oficial</v>
          </cell>
          <cell r="I28" t="str">
            <v>OFICIAL</v>
          </cell>
          <cell r="J28">
            <v>1446</v>
          </cell>
          <cell r="K28">
            <v>164</v>
          </cell>
        </row>
        <row r="29">
          <cell r="A29">
            <v>113001000178</v>
          </cell>
          <cell r="B29" t="str">
            <v>I.E SANTA MARIA  SEDE SAGRADO CORAZON DE JESUS</v>
          </cell>
          <cell r="C29">
            <v>37</v>
          </cell>
          <cell r="D29">
            <v>12</v>
          </cell>
          <cell r="E29" t="str">
            <v>SEDE</v>
          </cell>
          <cell r="F29" t="str">
            <v>HISTORICA Y CARIBE NORTE</v>
          </cell>
          <cell r="G29" t="str">
            <v>SANTA RITA</v>
          </cell>
          <cell r="H29" t="str">
            <v>E. E. Oficial</v>
          </cell>
          <cell r="I29" t="str">
            <v>OFICIAL</v>
          </cell>
          <cell r="J29">
            <v>383</v>
          </cell>
        </row>
        <row r="30">
          <cell r="A30">
            <v>113001000186</v>
          </cell>
          <cell r="B30" t="str">
            <v>I.E SANTA MARIA  SEDE MARCO FIDEL SUAREZ</v>
          </cell>
          <cell r="C30">
            <v>37</v>
          </cell>
          <cell r="D30">
            <v>13</v>
          </cell>
          <cell r="E30" t="str">
            <v>SEDE</v>
          </cell>
          <cell r="F30" t="str">
            <v>HISTORICA Y CARIBE NORTE</v>
          </cell>
          <cell r="G30" t="str">
            <v>SANTA RITA</v>
          </cell>
          <cell r="H30" t="str">
            <v>E. E. Oficial</v>
          </cell>
          <cell r="I30" t="str">
            <v>OFICIAL</v>
          </cell>
          <cell r="J30">
            <v>425</v>
          </cell>
        </row>
        <row r="31">
          <cell r="A31">
            <v>113001000208</v>
          </cell>
          <cell r="B31" t="str">
            <v>I.E SANTA MARIA  SEDE NTRA. SRA. DE FATIMA</v>
          </cell>
          <cell r="C31">
            <v>37</v>
          </cell>
          <cell r="D31">
            <v>15</v>
          </cell>
          <cell r="E31" t="str">
            <v>SEDE</v>
          </cell>
          <cell r="F31" t="str">
            <v>HISTORICA Y CARIBE NORTE</v>
          </cell>
          <cell r="G31" t="str">
            <v>SANTA RITA</v>
          </cell>
          <cell r="H31" t="str">
            <v>E. E. Oficial</v>
          </cell>
          <cell r="I31" t="str">
            <v>OFICIAL</v>
          </cell>
          <cell r="J31">
            <v>318</v>
          </cell>
        </row>
        <row r="32">
          <cell r="A32">
            <v>113001001336</v>
          </cell>
          <cell r="B32" t="str">
            <v>I.E JOHN F KENNEDY</v>
          </cell>
          <cell r="C32">
            <v>38</v>
          </cell>
          <cell r="D32">
            <v>38</v>
          </cell>
          <cell r="E32" t="str">
            <v xml:space="preserve">PRINCIPAL </v>
          </cell>
          <cell r="F32" t="str">
            <v>INDUSTRIAL Y DE LA BAHIA</v>
          </cell>
          <cell r="G32" t="str">
            <v>INDUSTRIAL Y DE LA BAHIA</v>
          </cell>
          <cell r="H32" t="str">
            <v>E. E. Oficial</v>
          </cell>
          <cell r="I32" t="str">
            <v>OFICIAL</v>
          </cell>
          <cell r="J32">
            <v>1788</v>
          </cell>
          <cell r="K32">
            <v>135</v>
          </cell>
        </row>
        <row r="33">
          <cell r="A33">
            <v>113001001450</v>
          </cell>
          <cell r="B33" t="str">
            <v>I.E PEDRO DE HEREDIA</v>
          </cell>
          <cell r="C33">
            <v>42</v>
          </cell>
          <cell r="D33">
            <v>42</v>
          </cell>
          <cell r="E33" t="str">
            <v xml:space="preserve">PRINCIPAL </v>
          </cell>
          <cell r="F33" t="str">
            <v>DE LA VIRGEN Y TURISTICA</v>
          </cell>
          <cell r="G33" t="str">
            <v>DE LA VIRGEN Y TURISTICA</v>
          </cell>
          <cell r="H33" t="str">
            <v>E. E. Oficial</v>
          </cell>
          <cell r="I33" t="str">
            <v>OFICIAL</v>
          </cell>
          <cell r="J33">
            <v>924</v>
          </cell>
          <cell r="K33">
            <v>55</v>
          </cell>
        </row>
        <row r="34">
          <cell r="A34">
            <v>313001000118</v>
          </cell>
          <cell r="B34" t="str">
            <v>I.E PEDRO DE HEREDIA SEDE NTRA. SRA. LA VICTORIA</v>
          </cell>
          <cell r="C34">
            <v>399</v>
          </cell>
          <cell r="D34">
            <v>399</v>
          </cell>
          <cell r="E34" t="str">
            <v>SEDE</v>
          </cell>
          <cell r="F34" t="str">
            <v>DE LA VIRGEN Y TURISTICA</v>
          </cell>
          <cell r="G34" t="str">
            <v>DE LA VIRGEN Y TURISTICA</v>
          </cell>
          <cell r="H34" t="str">
            <v>E. E. Oficial</v>
          </cell>
          <cell r="I34" t="str">
            <v>OFICIAL</v>
          </cell>
          <cell r="J34">
            <v>324</v>
          </cell>
          <cell r="K34">
            <v>39</v>
          </cell>
        </row>
        <row r="35">
          <cell r="A35">
            <v>113001001484</v>
          </cell>
          <cell r="B35" t="str">
            <v>I.E MERCEDES ABREGO</v>
          </cell>
          <cell r="C35">
            <v>44</v>
          </cell>
          <cell r="D35">
            <v>44</v>
          </cell>
          <cell r="E35" t="str">
            <v xml:space="preserve">PRINCIPAL </v>
          </cell>
          <cell r="F35" t="str">
            <v>INDUSTRIAL Y DE LA BAHIA</v>
          </cell>
          <cell r="G35" t="str">
            <v>INDUSTRIAL Y DE LA BAHIA</v>
          </cell>
          <cell r="H35" t="str">
            <v>E. E. Oficial</v>
          </cell>
          <cell r="I35" t="str">
            <v>OFICIAL</v>
          </cell>
          <cell r="J35">
            <v>1934</v>
          </cell>
          <cell r="K35">
            <v>168</v>
          </cell>
        </row>
        <row r="36">
          <cell r="A36">
            <v>113001003754</v>
          </cell>
          <cell r="B36" t="str">
            <v>I.E MERCEDES ABREGO   SEDE CIUDAD MEDELLIN</v>
          </cell>
          <cell r="C36">
            <v>44</v>
          </cell>
          <cell r="D36">
            <v>98</v>
          </cell>
          <cell r="E36" t="str">
            <v>SEDE</v>
          </cell>
          <cell r="F36" t="str">
            <v>INDUSTRIAL Y DE LA BAHIA</v>
          </cell>
          <cell r="G36" t="str">
            <v>INDUSTRIAL Y DE LA BAHIA</v>
          </cell>
          <cell r="H36" t="str">
            <v>E. E. Oficial</v>
          </cell>
          <cell r="I36" t="str">
            <v>OFICIAL</v>
          </cell>
          <cell r="J36">
            <v>739</v>
          </cell>
        </row>
        <row r="37">
          <cell r="A37">
            <v>113001007709</v>
          </cell>
          <cell r="B37" t="str">
            <v>I.E MERCEDES ABREGO   SEDE CAMILO TORRES RESTREPO</v>
          </cell>
          <cell r="C37">
            <v>44</v>
          </cell>
          <cell r="D37">
            <v>134</v>
          </cell>
          <cell r="E37" t="str">
            <v>SEDE</v>
          </cell>
          <cell r="F37" t="str">
            <v>INDUSTRIAL Y DE LA BAHIA</v>
          </cell>
          <cell r="G37" t="str">
            <v>INDUSTRIAL Y DE LA BAHIA</v>
          </cell>
          <cell r="H37" t="str">
            <v>E. E. Oficial</v>
          </cell>
          <cell r="I37" t="str">
            <v>OFICIAL</v>
          </cell>
          <cell r="J37">
            <v>288</v>
          </cell>
        </row>
        <row r="38">
          <cell r="A38">
            <v>113001008926</v>
          </cell>
          <cell r="B38" t="str">
            <v>I.E MERCEDES ABREGO   SEDE SECTORES UNIDOS</v>
          </cell>
          <cell r="C38">
            <v>44</v>
          </cell>
          <cell r="D38">
            <v>154</v>
          </cell>
          <cell r="E38" t="str">
            <v>SEDE</v>
          </cell>
          <cell r="F38" t="str">
            <v>INDUSTRIAL Y DE LA BAHIA</v>
          </cell>
          <cell r="G38" t="str">
            <v>INDUSTRIAL Y DE LA BAHIA</v>
          </cell>
          <cell r="H38" t="str">
            <v>E. E. Oficial</v>
          </cell>
          <cell r="I38" t="str">
            <v>OFICIAL</v>
          </cell>
          <cell r="J38">
            <v>275</v>
          </cell>
        </row>
        <row r="39">
          <cell r="A39">
            <v>113001001492</v>
          </cell>
          <cell r="B39" t="str">
            <v>I.E LICEO DE BOLIVAR</v>
          </cell>
          <cell r="C39">
            <v>45</v>
          </cell>
          <cell r="D39">
            <v>45</v>
          </cell>
          <cell r="E39" t="str">
            <v xml:space="preserve">PRINCIPAL </v>
          </cell>
          <cell r="F39" t="str">
            <v>HISTORICA Y CARIBE NORTE</v>
          </cell>
          <cell r="G39" t="str">
            <v>SANTA RITA</v>
          </cell>
          <cell r="H39" t="str">
            <v>E. E. Oficial</v>
          </cell>
          <cell r="I39" t="str">
            <v>OFICIAL</v>
          </cell>
          <cell r="J39">
            <v>1452</v>
          </cell>
          <cell r="K39">
            <v>135</v>
          </cell>
        </row>
        <row r="40">
          <cell r="A40">
            <v>113001000712</v>
          </cell>
          <cell r="B40" t="str">
            <v>I.E LICEO DE BOLIVAR  SEDE ONCE DE NOVIEMBRE</v>
          </cell>
          <cell r="C40">
            <v>45</v>
          </cell>
          <cell r="D40">
            <v>126</v>
          </cell>
          <cell r="E40" t="str">
            <v>SEDE</v>
          </cell>
          <cell r="F40" t="str">
            <v>HISTORICA Y CARIBE NORTE</v>
          </cell>
          <cell r="G40" t="str">
            <v>SANTA RITA</v>
          </cell>
          <cell r="H40" t="str">
            <v>E. E. Oficial</v>
          </cell>
          <cell r="I40" t="str">
            <v>OFICIAL</v>
          </cell>
          <cell r="J40">
            <v>316</v>
          </cell>
        </row>
        <row r="41">
          <cell r="A41">
            <v>113001001786</v>
          </cell>
          <cell r="B41" t="str">
            <v>I.E LICEO DE BOLIVAR  SEDE SIETE DE AGOSTO</v>
          </cell>
          <cell r="C41">
            <v>45</v>
          </cell>
          <cell r="D41">
            <v>63</v>
          </cell>
          <cell r="E41" t="str">
            <v>SEDE</v>
          </cell>
          <cell r="F41" t="str">
            <v>HISTORICA Y CARIBE NORTE</v>
          </cell>
          <cell r="G41" t="str">
            <v>SANTA RITA</v>
          </cell>
          <cell r="H41" t="str">
            <v>E. E. Oficial</v>
          </cell>
          <cell r="I41" t="str">
            <v>OFICIAL</v>
          </cell>
          <cell r="J41">
            <v>224</v>
          </cell>
        </row>
        <row r="42">
          <cell r="A42">
            <v>113001008225</v>
          </cell>
          <cell r="B42" t="str">
            <v>I.E LICEO DE BOLIVAR  SEDE DISTRITAL LA PAZ</v>
          </cell>
          <cell r="C42">
            <v>45</v>
          </cell>
          <cell r="D42">
            <v>146</v>
          </cell>
          <cell r="E42" t="str">
            <v>SEDE</v>
          </cell>
          <cell r="F42" t="str">
            <v>HISTORICA Y CARIBE NORTE</v>
          </cell>
          <cell r="G42" t="str">
            <v>SANTA RITA</v>
          </cell>
          <cell r="H42" t="str">
            <v>E. E. Oficial</v>
          </cell>
          <cell r="I42" t="str">
            <v>OFICIAL</v>
          </cell>
          <cell r="J42">
            <v>280</v>
          </cell>
        </row>
        <row r="43">
          <cell r="A43">
            <v>113001001581</v>
          </cell>
          <cell r="B43" t="str">
            <v>I.E DE FREDONIA</v>
          </cell>
          <cell r="C43">
            <v>50</v>
          </cell>
          <cell r="D43">
            <v>50</v>
          </cell>
          <cell r="E43" t="str">
            <v xml:space="preserve">PRINCIPAL </v>
          </cell>
          <cell r="F43" t="str">
            <v>DE LA VIRGEN Y TURISTICA</v>
          </cell>
          <cell r="G43" t="str">
            <v>DE LA VIRGEN Y TURISTICA</v>
          </cell>
          <cell r="H43" t="str">
            <v>E. E. Oficial</v>
          </cell>
          <cell r="I43" t="str">
            <v>OFICIAL</v>
          </cell>
          <cell r="J43">
            <v>1898</v>
          </cell>
          <cell r="K43">
            <v>35</v>
          </cell>
        </row>
        <row r="44">
          <cell r="A44">
            <v>113001001697</v>
          </cell>
          <cell r="B44" t="str">
            <v>I.E MANUELA BELTRAN</v>
          </cell>
          <cell r="C44">
            <v>58</v>
          </cell>
          <cell r="D44">
            <v>58</v>
          </cell>
          <cell r="E44" t="str">
            <v xml:space="preserve">PRINCIPAL </v>
          </cell>
          <cell r="F44" t="str">
            <v>HISTORICA Y CARIBE NORTE</v>
          </cell>
          <cell r="G44" t="str">
            <v>COUNTRY</v>
          </cell>
          <cell r="H44" t="str">
            <v>E. E. Oficial</v>
          </cell>
          <cell r="I44" t="str">
            <v>OFICIAL</v>
          </cell>
          <cell r="J44">
            <v>711</v>
          </cell>
          <cell r="K44">
            <v>94</v>
          </cell>
        </row>
        <row r="45">
          <cell r="A45">
            <v>113001007121</v>
          </cell>
          <cell r="B45" t="str">
            <v>I.E MANUELA BELTRAN -  SEDE HIJOS DEL CHOFER</v>
          </cell>
          <cell r="C45">
            <v>58</v>
          </cell>
          <cell r="D45">
            <v>88</v>
          </cell>
          <cell r="E45" t="str">
            <v>SEDE</v>
          </cell>
          <cell r="F45" t="str">
            <v>HISTORICA Y CARIBE NORTE</v>
          </cell>
          <cell r="G45" t="str">
            <v>COUNTRY</v>
          </cell>
          <cell r="H45" t="str">
            <v>E. E. Oficial</v>
          </cell>
          <cell r="I45" t="str">
            <v>OFICIAL</v>
          </cell>
          <cell r="J45">
            <v>548</v>
          </cell>
        </row>
        <row r="46">
          <cell r="A46">
            <v>113001001719</v>
          </cell>
          <cell r="B46" t="str">
            <v>I.E PROMOCION SOCIAL DE C/GENA</v>
          </cell>
          <cell r="C46">
            <v>59</v>
          </cell>
          <cell r="D46">
            <v>59</v>
          </cell>
          <cell r="E46" t="str">
            <v xml:space="preserve">PRINCIPAL </v>
          </cell>
          <cell r="F46" t="str">
            <v>INDUSTRIAL Y DE LA BAHIA</v>
          </cell>
          <cell r="G46" t="str">
            <v>INDUSTRIAL Y DE LA BAHIA</v>
          </cell>
          <cell r="H46" t="str">
            <v>E. E. Oficial</v>
          </cell>
          <cell r="I46" t="str">
            <v>OFICIAL</v>
          </cell>
          <cell r="J46">
            <v>1163</v>
          </cell>
          <cell r="K46">
            <v>146</v>
          </cell>
        </row>
        <row r="47">
          <cell r="A47">
            <v>113001006818</v>
          </cell>
          <cell r="B47" t="str">
            <v>I.E PROMOCION SOCIAL DE C/GENA   SEDE LA CONSOLATA</v>
          </cell>
          <cell r="C47">
            <v>59</v>
          </cell>
          <cell r="D47">
            <v>123</v>
          </cell>
          <cell r="E47" t="str">
            <v>SEDE</v>
          </cell>
          <cell r="F47" t="str">
            <v>INDUSTRIAL Y DE LA BAHIA</v>
          </cell>
          <cell r="G47" t="str">
            <v>INDUSTRIAL Y DE LA BAHIA</v>
          </cell>
          <cell r="H47" t="str">
            <v>E. E. Oficial</v>
          </cell>
          <cell r="I47" t="str">
            <v>OFICIAL</v>
          </cell>
          <cell r="J47">
            <v>366</v>
          </cell>
        </row>
        <row r="48">
          <cell r="A48">
            <v>113001008195</v>
          </cell>
          <cell r="B48" t="str">
            <v>I.E PROMOCION SOCIAL DE C/GENA   SEDE JORGE ELIECER GAITAN</v>
          </cell>
          <cell r="C48">
            <v>59</v>
          </cell>
          <cell r="D48">
            <v>144</v>
          </cell>
          <cell r="E48" t="str">
            <v>SEDE</v>
          </cell>
          <cell r="F48" t="str">
            <v>INDUSTRIAL Y DE LA BAHIA</v>
          </cell>
          <cell r="G48" t="str">
            <v>INDUSTRIAL Y DE LA BAHIA</v>
          </cell>
          <cell r="H48" t="str">
            <v>E. E. Oficial</v>
          </cell>
          <cell r="I48" t="str">
            <v>OFICIAL</v>
          </cell>
          <cell r="J48">
            <v>372</v>
          </cell>
        </row>
        <row r="49">
          <cell r="A49">
            <v>113001001727</v>
          </cell>
          <cell r="B49" t="str">
            <v>I.E REPUBLICA DEL LIBANO</v>
          </cell>
          <cell r="C49">
            <v>60</v>
          </cell>
          <cell r="D49">
            <v>60</v>
          </cell>
          <cell r="E49" t="str">
            <v xml:space="preserve">PRINCIPAL </v>
          </cell>
          <cell r="F49" t="str">
            <v>DE LA VIRGEN Y TURISTICA</v>
          </cell>
          <cell r="G49" t="str">
            <v>DE LA VIRGEN Y TURISTICA</v>
          </cell>
          <cell r="H49" t="str">
            <v>E. E. Oficial</v>
          </cell>
          <cell r="I49" t="str">
            <v>OFICIAL</v>
          </cell>
          <cell r="J49">
            <v>2037</v>
          </cell>
          <cell r="K49">
            <v>74</v>
          </cell>
        </row>
        <row r="50">
          <cell r="A50">
            <v>113001001646</v>
          </cell>
          <cell r="B50" t="str">
            <v>I.E REPUBLICA DEL LIBANO   SEDE PRIMERO DE MAYO</v>
          </cell>
          <cell r="C50">
            <v>60</v>
          </cell>
          <cell r="D50">
            <v>53</v>
          </cell>
          <cell r="E50" t="str">
            <v>SEDE</v>
          </cell>
          <cell r="F50" t="str">
            <v>DE LA VIRGEN Y TURISTICA</v>
          </cell>
          <cell r="G50" t="str">
            <v>DE LA VIRGEN Y TURISTICA</v>
          </cell>
          <cell r="H50" t="str">
            <v>E. E. Oficial</v>
          </cell>
          <cell r="I50" t="str">
            <v>OFICIAL</v>
          </cell>
          <cell r="J50">
            <v>430</v>
          </cell>
        </row>
        <row r="51">
          <cell r="A51">
            <v>113001001816</v>
          </cell>
          <cell r="B51" t="str">
            <v>I.E JOSE DE LA VEGA</v>
          </cell>
          <cell r="C51">
            <v>64</v>
          </cell>
          <cell r="D51">
            <v>64</v>
          </cell>
          <cell r="E51" t="str">
            <v xml:space="preserve">PRINCIPAL </v>
          </cell>
          <cell r="F51" t="str">
            <v>HISTORICA Y CARIBE NORTE</v>
          </cell>
          <cell r="G51" t="str">
            <v>SANTA RITA</v>
          </cell>
          <cell r="H51" t="str">
            <v>E. E. Oficial</v>
          </cell>
          <cell r="I51" t="str">
            <v>OFICIAL</v>
          </cell>
          <cell r="J51">
            <v>2587</v>
          </cell>
          <cell r="K51">
            <v>180</v>
          </cell>
        </row>
        <row r="52">
          <cell r="A52">
            <v>113001000151</v>
          </cell>
          <cell r="B52" t="str">
            <v>I.E JOSE DE LA VEGA  SEDE ANTONIO JOSE IRIZARRI</v>
          </cell>
          <cell r="C52">
            <v>64</v>
          </cell>
          <cell r="D52">
            <v>10</v>
          </cell>
          <cell r="E52" t="str">
            <v>SEDE</v>
          </cell>
          <cell r="F52" t="str">
            <v>HISTORICA Y CARIBE NORTE</v>
          </cell>
          <cell r="G52" t="str">
            <v>SANTA RITA</v>
          </cell>
          <cell r="H52" t="str">
            <v>E. E. Oficial</v>
          </cell>
          <cell r="I52" t="str">
            <v>OFICIAL</v>
          </cell>
          <cell r="J52">
            <v>234</v>
          </cell>
        </row>
        <row r="53">
          <cell r="A53">
            <v>113001001352</v>
          </cell>
          <cell r="B53" t="str">
            <v>I.E JOSE DE LA VEGA  SEDE NTRA. SRA. DEL CARMEN</v>
          </cell>
          <cell r="C53">
            <v>64</v>
          </cell>
          <cell r="D53">
            <v>39</v>
          </cell>
          <cell r="E53" t="str">
            <v>SEDE</v>
          </cell>
          <cell r="F53" t="str">
            <v>HISTORICA Y CARIBE NORTE</v>
          </cell>
          <cell r="G53" t="str">
            <v>SANTA RITA</v>
          </cell>
          <cell r="H53" t="str">
            <v>E. E. Oficial</v>
          </cell>
          <cell r="I53" t="str">
            <v>OFICIAL</v>
          </cell>
          <cell r="J53">
            <v>220</v>
          </cell>
        </row>
        <row r="54">
          <cell r="A54">
            <v>113001002162</v>
          </cell>
          <cell r="B54" t="str">
            <v>I.E JOSE DE LA VEGA SEDE SIMON BOLIVAR</v>
          </cell>
          <cell r="C54">
            <v>64</v>
          </cell>
          <cell r="D54">
            <v>72</v>
          </cell>
          <cell r="E54" t="str">
            <v>SEDE</v>
          </cell>
          <cell r="F54" t="str">
            <v>HISTORICA Y CARIBE NORTE</v>
          </cell>
          <cell r="G54" t="str">
            <v>SANTA RITA</v>
          </cell>
          <cell r="H54" t="str">
            <v>E. E. Oficial</v>
          </cell>
          <cell r="I54" t="str">
            <v>OFICIAL</v>
          </cell>
          <cell r="J54">
            <v>333</v>
          </cell>
        </row>
        <row r="55">
          <cell r="A55">
            <v>113001001972</v>
          </cell>
          <cell r="B55" t="str">
            <v>I.E SEMINARIO DE C/GENA</v>
          </cell>
          <cell r="C55">
            <v>66</v>
          </cell>
          <cell r="D55">
            <v>66</v>
          </cell>
          <cell r="E55" t="str">
            <v xml:space="preserve">PRINCIPAL </v>
          </cell>
          <cell r="F55" t="str">
            <v>HISTORICA Y CARIBE NORTE</v>
          </cell>
          <cell r="G55" t="str">
            <v>COUNTRY</v>
          </cell>
          <cell r="H55" t="str">
            <v>E. E. en Administración</v>
          </cell>
          <cell r="I55" t="str">
            <v>OFICIAL</v>
          </cell>
          <cell r="J55">
            <v>2343</v>
          </cell>
          <cell r="K55">
            <v>166</v>
          </cell>
        </row>
        <row r="56">
          <cell r="A56">
            <v>113001002057</v>
          </cell>
          <cell r="B56" t="str">
            <v>I.E SOLEDAD ROMAN DE NUÑEZ</v>
          </cell>
          <cell r="C56">
            <v>68</v>
          </cell>
          <cell r="D56">
            <v>68</v>
          </cell>
          <cell r="E56" t="str">
            <v xml:space="preserve">PRINCIPAL </v>
          </cell>
          <cell r="F56" t="str">
            <v>HISTORICA Y CARIBE NORTE</v>
          </cell>
          <cell r="G56" t="str">
            <v>COUNTRY</v>
          </cell>
          <cell r="H56" t="str">
            <v>E. E. Oficial</v>
          </cell>
          <cell r="I56" t="str">
            <v>OFICIAL</v>
          </cell>
          <cell r="J56">
            <v>1630</v>
          </cell>
          <cell r="K56">
            <v>140</v>
          </cell>
        </row>
        <row r="57">
          <cell r="A57">
            <v>113001001573</v>
          </cell>
          <cell r="B57" t="str">
            <v>I.E SOLEDAD ROMAN DE NUÑEZ - SEDE SOCIEDAD AMOR A C/GENA. # 10</v>
          </cell>
          <cell r="C57">
            <v>68</v>
          </cell>
          <cell r="D57">
            <v>49</v>
          </cell>
          <cell r="E57" t="str">
            <v>SEDE</v>
          </cell>
          <cell r="F57" t="str">
            <v>HISTORICA Y CARIBE NORTE</v>
          </cell>
          <cell r="G57" t="str">
            <v>COUNTRY</v>
          </cell>
          <cell r="H57" t="str">
            <v>E. E. Oficial</v>
          </cell>
          <cell r="I57" t="str">
            <v>OFICIAL</v>
          </cell>
          <cell r="J57">
            <v>231</v>
          </cell>
        </row>
        <row r="58">
          <cell r="A58">
            <v>113001001590</v>
          </cell>
          <cell r="B58" t="str">
            <v>I.E SOLEDAD ROMAN DE NUÑEZ - SEDE DE ZARAGOCILLA</v>
          </cell>
          <cell r="C58">
            <v>68</v>
          </cell>
          <cell r="D58">
            <v>51</v>
          </cell>
          <cell r="E58" t="str">
            <v>SEDE</v>
          </cell>
          <cell r="F58" t="str">
            <v>HISTORICA Y CARIBE NORTE</v>
          </cell>
          <cell r="G58" t="str">
            <v>COUNTRY</v>
          </cell>
          <cell r="H58" t="str">
            <v>E. E. Oficial</v>
          </cell>
          <cell r="I58" t="str">
            <v>OFICIAL</v>
          </cell>
          <cell r="J58">
            <v>283</v>
          </cell>
        </row>
        <row r="59">
          <cell r="A59">
            <v>113001002481</v>
          </cell>
          <cell r="B59" t="str">
            <v>I.E SOLEDAD ROMAN DE NUÑEZ - SEDE VICTORIA PAUTT LEON</v>
          </cell>
          <cell r="C59">
            <v>68</v>
          </cell>
          <cell r="D59">
            <v>75</v>
          </cell>
          <cell r="E59" t="str">
            <v>SEDE</v>
          </cell>
          <cell r="F59" t="str">
            <v>HISTORICA Y CARIBE NORTE</v>
          </cell>
          <cell r="G59" t="str">
            <v>COUNTRY</v>
          </cell>
          <cell r="H59" t="str">
            <v>E. E. Oficial</v>
          </cell>
          <cell r="I59" t="str">
            <v>OFICIAL</v>
          </cell>
          <cell r="J59">
            <v>220</v>
          </cell>
        </row>
        <row r="60">
          <cell r="A60">
            <v>113001027157</v>
          </cell>
          <cell r="B60" t="str">
            <v>I.E SOLEDAD ROMAN DE NUÑEZ -   SEDE PROGRESO Y LIBERTAD</v>
          </cell>
          <cell r="C60">
            <v>68</v>
          </cell>
          <cell r="D60">
            <v>121</v>
          </cell>
          <cell r="E60" t="str">
            <v>SEDE</v>
          </cell>
          <cell r="F60" t="str">
            <v>HISTORICA Y CARIBE NORTE</v>
          </cell>
          <cell r="G60" t="str">
            <v>COUNTRY</v>
          </cell>
          <cell r="H60" t="str">
            <v>E. E. Oficial</v>
          </cell>
          <cell r="I60" t="str">
            <v>OFICIAL</v>
          </cell>
          <cell r="J60">
            <v>323</v>
          </cell>
        </row>
        <row r="61">
          <cell r="A61">
            <v>113001002120</v>
          </cell>
          <cell r="B61" t="str">
            <v>I.E HIJOS DE MARIA</v>
          </cell>
          <cell r="C61">
            <v>70</v>
          </cell>
          <cell r="D61">
            <v>70</v>
          </cell>
          <cell r="E61" t="str">
            <v xml:space="preserve">PRINCIPAL </v>
          </cell>
          <cell r="F61" t="str">
            <v>DE LA VIRGEN Y TURISTICA</v>
          </cell>
          <cell r="G61" t="str">
            <v>DE LA VIRGEN Y TURISTICA</v>
          </cell>
          <cell r="H61" t="str">
            <v>E. E. Oficial</v>
          </cell>
          <cell r="I61" t="str">
            <v>OFICIAL</v>
          </cell>
          <cell r="J61">
            <v>820</v>
          </cell>
          <cell r="K61">
            <v>86</v>
          </cell>
        </row>
        <row r="62">
          <cell r="A62">
            <v>113001000267</v>
          </cell>
          <cell r="B62" t="str">
            <v>I.E HIJOS DE MARIA   SEDE REPUBLICA DE MEXICO</v>
          </cell>
          <cell r="C62">
            <v>70</v>
          </cell>
          <cell r="D62">
            <v>19</v>
          </cell>
          <cell r="E62" t="str">
            <v>SEDE</v>
          </cell>
          <cell r="F62" t="str">
            <v>DE LA VIRGEN Y TURISTICA</v>
          </cell>
          <cell r="G62" t="str">
            <v>DE LA VIRGEN Y TURISTICA</v>
          </cell>
          <cell r="H62" t="str">
            <v>E. E. Oficial</v>
          </cell>
          <cell r="I62" t="str">
            <v>OFICIAL</v>
          </cell>
          <cell r="J62">
            <v>378</v>
          </cell>
        </row>
        <row r="63">
          <cell r="A63">
            <v>113001002880</v>
          </cell>
          <cell r="B63" t="str">
            <v>I.E HIJOS DE MARIA   SEDE RAFAEL TONO</v>
          </cell>
          <cell r="C63">
            <v>70</v>
          </cell>
          <cell r="D63">
            <v>87</v>
          </cell>
          <cell r="E63" t="str">
            <v>SEDE</v>
          </cell>
          <cell r="F63" t="str">
            <v>DE LA VIRGEN Y TURISTICA</v>
          </cell>
          <cell r="G63" t="str">
            <v>DE LA VIRGEN Y TURISTICA</v>
          </cell>
          <cell r="H63" t="str">
            <v>E. E. Oficial</v>
          </cell>
          <cell r="I63" t="str">
            <v>OFICIAL</v>
          </cell>
          <cell r="J63">
            <v>470</v>
          </cell>
        </row>
        <row r="64">
          <cell r="A64">
            <v>213001008084</v>
          </cell>
          <cell r="B64" t="str">
            <v>I.E HIJOS DE MARIA   SEDE DISTRITAL LUIS CARLOS GALAN SARMIENTO</v>
          </cell>
          <cell r="C64">
            <v>70</v>
          </cell>
          <cell r="D64">
            <v>199</v>
          </cell>
          <cell r="E64" t="str">
            <v>SEDE</v>
          </cell>
          <cell r="F64" t="str">
            <v>DE LA VIRGEN Y TURISTICA</v>
          </cell>
          <cell r="G64" t="str">
            <v>DE LA VIRGEN Y TURISTICA</v>
          </cell>
          <cell r="H64" t="str">
            <v>E. E. Oficial</v>
          </cell>
          <cell r="I64" t="str">
            <v>OFICIAL</v>
          </cell>
          <cell r="J64">
            <v>255</v>
          </cell>
        </row>
        <row r="65">
          <cell r="A65">
            <v>113001002138</v>
          </cell>
          <cell r="B65" t="str">
            <v>I.E NUESTRA SRA DEL PERPETUO SOCORRO</v>
          </cell>
          <cell r="C65">
            <v>71</v>
          </cell>
          <cell r="D65">
            <v>71</v>
          </cell>
          <cell r="E65" t="str">
            <v>PRINCIPAL</v>
          </cell>
          <cell r="F65" t="str">
            <v>DE LA VIRGEN Y TURISTICA</v>
          </cell>
          <cell r="G65" t="str">
            <v>DE LA VIRGEN Y TURISTICA</v>
          </cell>
          <cell r="H65" t="str">
            <v>E. E. Oficial</v>
          </cell>
          <cell r="I65" t="str">
            <v>OFICIAL</v>
          </cell>
          <cell r="J65">
            <v>1400</v>
          </cell>
          <cell r="K65">
            <v>77</v>
          </cell>
        </row>
        <row r="66">
          <cell r="A66">
            <v>113001002413</v>
          </cell>
          <cell r="B66" t="str">
            <v>I.E MADRE LAURA</v>
          </cell>
          <cell r="C66">
            <v>73</v>
          </cell>
          <cell r="D66">
            <v>73</v>
          </cell>
          <cell r="E66" t="str">
            <v>PRINCIPAL</v>
          </cell>
          <cell r="F66" t="str">
            <v>HISTORICA Y CARIBE NORTE</v>
          </cell>
          <cell r="G66" t="str">
            <v>COUNTRY</v>
          </cell>
          <cell r="H66" t="str">
            <v>E. E. Oficial</v>
          </cell>
          <cell r="I66" t="str">
            <v>OFICIAL</v>
          </cell>
          <cell r="J66">
            <v>576</v>
          </cell>
        </row>
        <row r="67">
          <cell r="A67">
            <v>113001000101</v>
          </cell>
          <cell r="B67" t="str">
            <v>I.E MADRE LAURA - SEDE ANDALUCIA</v>
          </cell>
          <cell r="C67">
            <v>73</v>
          </cell>
          <cell r="D67">
            <v>43</v>
          </cell>
          <cell r="E67" t="str">
            <v>SEDE</v>
          </cell>
          <cell r="F67" t="str">
            <v>HISTORICA Y CARIBE NORTE</v>
          </cell>
          <cell r="G67" t="str">
            <v>COUNTRY</v>
          </cell>
          <cell r="H67" t="str">
            <v>E. E. Oficial</v>
          </cell>
          <cell r="I67" t="str">
            <v>OFICIAL</v>
          </cell>
          <cell r="J67">
            <v>826</v>
          </cell>
          <cell r="K67">
            <v>78</v>
          </cell>
        </row>
        <row r="68">
          <cell r="A68">
            <v>113001000313</v>
          </cell>
          <cell r="B68" t="str">
            <v>I.E MADRE LAURA - SEDE JOSE MARIA DEL CASTILLO Y RADA</v>
          </cell>
          <cell r="C68">
            <v>73</v>
          </cell>
          <cell r="D68">
            <v>21</v>
          </cell>
          <cell r="E68" t="str">
            <v>SEDE</v>
          </cell>
          <cell r="F68" t="str">
            <v>HISTORICA Y CARIBE NORTE</v>
          </cell>
          <cell r="G68" t="str">
            <v>COUNTRY</v>
          </cell>
          <cell r="H68" t="str">
            <v>E. E. Oficial</v>
          </cell>
          <cell r="I68" t="str">
            <v>OFICIAL</v>
          </cell>
          <cell r="J68">
            <v>455</v>
          </cell>
        </row>
        <row r="69">
          <cell r="A69">
            <v>113001002626</v>
          </cell>
          <cell r="B69" t="str">
            <v>I.E OLGA GONZALEZ ARRAUT</v>
          </cell>
          <cell r="C69">
            <v>79</v>
          </cell>
          <cell r="D69">
            <v>79</v>
          </cell>
          <cell r="E69" t="str">
            <v>PRINCIPAL</v>
          </cell>
          <cell r="F69" t="str">
            <v>HISTORICA Y CARIBE NORTE</v>
          </cell>
          <cell r="G69" t="str">
            <v>COUNTRY</v>
          </cell>
          <cell r="H69" t="str">
            <v>E. E. Oficial</v>
          </cell>
          <cell r="I69" t="str">
            <v>OFICIAL</v>
          </cell>
          <cell r="J69">
            <v>991</v>
          </cell>
          <cell r="K69">
            <v>71</v>
          </cell>
        </row>
        <row r="70">
          <cell r="A70">
            <v>113001002812</v>
          </cell>
          <cell r="B70" t="str">
            <v>I.E MARIA REINA</v>
          </cell>
          <cell r="C70">
            <v>83</v>
          </cell>
          <cell r="D70">
            <v>83</v>
          </cell>
          <cell r="E70" t="str">
            <v>PRINCIPAL</v>
          </cell>
          <cell r="F70" t="str">
            <v>DE LA VIRGEN Y TURISTICA</v>
          </cell>
          <cell r="G70" t="str">
            <v>DE LA VIRGEN Y TURISTICA</v>
          </cell>
          <cell r="H70" t="str">
            <v>E. E. Oficial</v>
          </cell>
          <cell r="I70" t="str">
            <v>OFICIAL</v>
          </cell>
          <cell r="J70">
            <v>1058</v>
          </cell>
          <cell r="K70">
            <v>85</v>
          </cell>
        </row>
        <row r="71">
          <cell r="A71">
            <v>113001001964</v>
          </cell>
          <cell r="B71" t="str">
            <v>I.E MARIA REINA   SEDE SOCIEDAD AMOR A CARTAGENA. # 7</v>
          </cell>
          <cell r="C71">
            <v>83</v>
          </cell>
          <cell r="D71">
            <v>65</v>
          </cell>
          <cell r="E71" t="str">
            <v>SEDE</v>
          </cell>
          <cell r="F71" t="str">
            <v>DE LA VIRGEN Y TURISTICA</v>
          </cell>
          <cell r="G71" t="str">
            <v>DE LA VIRGEN Y TURISTICA</v>
          </cell>
          <cell r="H71" t="str">
            <v>E. E. Oficial</v>
          </cell>
          <cell r="I71" t="str">
            <v>OFICIAL</v>
          </cell>
          <cell r="J71">
            <v>684</v>
          </cell>
        </row>
        <row r="72">
          <cell r="A72">
            <v>113001002596</v>
          </cell>
          <cell r="B72" t="str">
            <v>I.E MARIA REINA   SEDE ACCION COMUNAL LA QUINTA</v>
          </cell>
          <cell r="C72">
            <v>83</v>
          </cell>
          <cell r="D72">
            <v>77</v>
          </cell>
          <cell r="E72" t="str">
            <v>SEDE</v>
          </cell>
          <cell r="F72" t="str">
            <v>DE LA VIRGEN Y TURISTICA</v>
          </cell>
          <cell r="G72" t="str">
            <v>DE LA VIRGEN Y TURISTICA</v>
          </cell>
          <cell r="H72" t="str">
            <v>E. E. Oficial</v>
          </cell>
          <cell r="I72" t="str">
            <v>OFICIAL</v>
          </cell>
          <cell r="J72">
            <v>278</v>
          </cell>
        </row>
        <row r="73">
          <cell r="A73">
            <v>113001002651</v>
          </cell>
          <cell r="B73" t="str">
            <v>I.E MARIA REINA   SEDE ESCUELA MIXTA LAS DELICIAS</v>
          </cell>
          <cell r="C73">
            <v>83</v>
          </cell>
          <cell r="D73">
            <v>81</v>
          </cell>
          <cell r="E73" t="str">
            <v>SEDE</v>
          </cell>
          <cell r="F73" t="str">
            <v>DE LA VIRGEN Y TURISTICA</v>
          </cell>
          <cell r="G73" t="str">
            <v>DE LA VIRGEN Y TURISTICA</v>
          </cell>
          <cell r="H73" t="str">
            <v>E. E. Oficial</v>
          </cell>
          <cell r="I73" t="str">
            <v>OFICIAL</v>
          </cell>
          <cell r="J73">
            <v>287</v>
          </cell>
        </row>
        <row r="74">
          <cell r="A74">
            <v>113001002952</v>
          </cell>
          <cell r="B74" t="str">
            <v>I.E DE TERNERA</v>
          </cell>
          <cell r="C74">
            <v>89</v>
          </cell>
          <cell r="D74">
            <v>89</v>
          </cell>
          <cell r="E74" t="str">
            <v>PRINCIPAL</v>
          </cell>
          <cell r="F74" t="str">
            <v>INDUSTRIAL Y DE LA BAHIA</v>
          </cell>
          <cell r="G74" t="str">
            <v>INDUSTRIAL Y DE LA BAHIA</v>
          </cell>
          <cell r="H74" t="str">
            <v>E. E. Oficial</v>
          </cell>
          <cell r="I74" t="str">
            <v>OFICIAL</v>
          </cell>
          <cell r="J74">
            <v>934</v>
          </cell>
          <cell r="K74">
            <v>61</v>
          </cell>
        </row>
        <row r="75">
          <cell r="A75">
            <v>113001020969</v>
          </cell>
          <cell r="B75" t="str">
            <v>I.E FRANCISCO DE PAULA SANTANDER</v>
          </cell>
          <cell r="C75">
            <v>90</v>
          </cell>
          <cell r="D75">
            <v>90</v>
          </cell>
          <cell r="E75" t="str">
            <v>PRINCIPAL</v>
          </cell>
          <cell r="F75" t="str">
            <v>DE LA VIRGEN Y TURISTICA</v>
          </cell>
          <cell r="G75" t="str">
            <v>DE LA VIRGEN Y TURISTICA</v>
          </cell>
          <cell r="H75" t="str">
            <v>E. E. Oficial</v>
          </cell>
          <cell r="I75" t="str">
            <v>OFICIAL</v>
          </cell>
          <cell r="J75">
            <v>977</v>
          </cell>
          <cell r="K75">
            <v>54</v>
          </cell>
        </row>
        <row r="76">
          <cell r="A76">
            <v>113001002979</v>
          </cell>
          <cell r="B76" t="str">
            <v>I.E LA MILAGROSA</v>
          </cell>
          <cell r="C76">
            <v>91</v>
          </cell>
          <cell r="D76">
            <v>91</v>
          </cell>
          <cell r="E76" t="str">
            <v>PRINCIPAL</v>
          </cell>
          <cell r="F76" t="str">
            <v>HISTORICA Y CARIBE NORTE</v>
          </cell>
          <cell r="G76" t="str">
            <v>SANTA RITA</v>
          </cell>
          <cell r="H76" t="str">
            <v>E. E. Oficial</v>
          </cell>
          <cell r="I76" t="str">
            <v>OFICIAL</v>
          </cell>
          <cell r="J76">
            <v>462</v>
          </cell>
          <cell r="K76">
            <v>20</v>
          </cell>
        </row>
        <row r="77">
          <cell r="A77">
            <v>113001000224</v>
          </cell>
          <cell r="B77" t="str">
            <v>I.E SOLEDAD ACOSTA DE SAMPER   SEDE EMILIANO ALCALA ROMERO</v>
          </cell>
          <cell r="C77">
            <v>92</v>
          </cell>
          <cell r="D77">
            <v>16</v>
          </cell>
          <cell r="E77" t="str">
            <v>SEDE</v>
          </cell>
          <cell r="F77" t="str">
            <v>INDUSTRIAL Y DE LA BAHIA</v>
          </cell>
          <cell r="G77" t="str">
            <v>INDUSTRIAL Y DE LA BAHIA</v>
          </cell>
          <cell r="H77" t="str">
            <v>E. E. Oficial</v>
          </cell>
          <cell r="I77" t="str">
            <v>OFICIAL</v>
          </cell>
          <cell r="J77">
            <v>811</v>
          </cell>
        </row>
        <row r="78">
          <cell r="A78">
            <v>113001003053</v>
          </cell>
          <cell r="B78" t="str">
            <v>I.E SOLEDAD ACOSTA DE SAMPER</v>
          </cell>
          <cell r="C78">
            <v>92</v>
          </cell>
          <cell r="D78">
            <v>92</v>
          </cell>
          <cell r="E78" t="str">
            <v>PRINCIPAL</v>
          </cell>
          <cell r="F78" t="str">
            <v>INDUSTRIAL Y DE LA BAHIA</v>
          </cell>
          <cell r="G78" t="str">
            <v>INDUSTRIAL Y DE LA BAHIA</v>
          </cell>
          <cell r="H78" t="str">
            <v>E. E. Oficial</v>
          </cell>
          <cell r="I78" t="str">
            <v>OFICIAL</v>
          </cell>
          <cell r="J78">
            <v>2410</v>
          </cell>
          <cell r="K78">
            <v>280</v>
          </cell>
        </row>
        <row r="79">
          <cell r="A79">
            <v>113001003797</v>
          </cell>
          <cell r="B79" t="str">
            <v>I.E SOLEDAD ACOSTA DE SAMPER   SEDE ANA MARIA PEREZ DE OTERO</v>
          </cell>
          <cell r="C79">
            <v>92</v>
          </cell>
          <cell r="D79">
            <v>101</v>
          </cell>
          <cell r="E79" t="str">
            <v>SEDE</v>
          </cell>
          <cell r="F79" t="str">
            <v>INDUSTRIAL Y DE LA BAHIA</v>
          </cell>
          <cell r="G79" t="str">
            <v>INDUSTRIAL Y DE LA BAHIA</v>
          </cell>
          <cell r="H79" t="str">
            <v>E. E. Oficial</v>
          </cell>
          <cell r="I79" t="str">
            <v>OFICIAL</v>
          </cell>
          <cell r="J79">
            <v>457</v>
          </cell>
        </row>
        <row r="80">
          <cell r="A80">
            <v>113001007083</v>
          </cell>
          <cell r="B80" t="str">
            <v>I.E SOLEDAD ACOSTA DE SAMPER   SEDE DE SAN FERNANDO</v>
          </cell>
          <cell r="C80">
            <v>92</v>
          </cell>
          <cell r="D80">
            <v>128</v>
          </cell>
          <cell r="E80" t="str">
            <v>SEDE</v>
          </cell>
          <cell r="F80" t="str">
            <v>INDUSTRIAL Y DE LA BAHIA</v>
          </cell>
          <cell r="G80" t="str">
            <v>INDUSTRIAL Y DE LA BAHIA</v>
          </cell>
          <cell r="H80" t="str">
            <v>E. E. Oficial</v>
          </cell>
          <cell r="I80" t="str">
            <v>OFICIAL</v>
          </cell>
          <cell r="J80">
            <v>539</v>
          </cell>
        </row>
        <row r="81">
          <cell r="A81">
            <v>113001003061</v>
          </cell>
          <cell r="B81" t="str">
            <v>I.E HERMANO ANTONIO RAMOS DE LA SALLE</v>
          </cell>
          <cell r="C81">
            <v>93</v>
          </cell>
          <cell r="D81">
            <v>93</v>
          </cell>
          <cell r="E81" t="str">
            <v>PRINCIPAL</v>
          </cell>
          <cell r="F81" t="str">
            <v>HISTORICA Y CARIBE NORTE</v>
          </cell>
          <cell r="G81" t="str">
            <v>SANTA RITA</v>
          </cell>
          <cell r="H81" t="str">
            <v>E. E. Oficial</v>
          </cell>
          <cell r="I81" t="str">
            <v>OFICIAL</v>
          </cell>
          <cell r="J81">
            <v>936</v>
          </cell>
          <cell r="K81">
            <v>60</v>
          </cell>
        </row>
        <row r="82">
          <cell r="A82">
            <v>113001000810</v>
          </cell>
          <cell r="B82" t="str">
            <v>I.E FERNANDO DE LA VEGA - SEDE ALMIRANTE PADILLA</v>
          </cell>
          <cell r="C82">
            <v>94</v>
          </cell>
          <cell r="D82">
            <v>34</v>
          </cell>
          <cell r="E82" t="str">
            <v>SEDE</v>
          </cell>
          <cell r="F82" t="str">
            <v>HISTORICA Y CARIBE NORTE</v>
          </cell>
          <cell r="G82" t="str">
            <v>COUNTRY</v>
          </cell>
          <cell r="H82" t="str">
            <v>E. E. Oficial</v>
          </cell>
          <cell r="I82" t="str">
            <v>OFICIAL</v>
          </cell>
          <cell r="J82">
            <v>190</v>
          </cell>
        </row>
        <row r="83">
          <cell r="A83">
            <v>113001003126</v>
          </cell>
          <cell r="B83" t="str">
            <v>I.E FERNANDO DE LA VEGA</v>
          </cell>
          <cell r="C83">
            <v>94</v>
          </cell>
          <cell r="D83">
            <v>94</v>
          </cell>
          <cell r="E83" t="str">
            <v>PRINCIPAL</v>
          </cell>
          <cell r="F83" t="str">
            <v>HISTORICA Y CARIBE NORTE</v>
          </cell>
          <cell r="G83" t="str">
            <v>COUNTRY</v>
          </cell>
          <cell r="H83" t="str">
            <v>E. E. Oficial</v>
          </cell>
          <cell r="I83" t="str">
            <v>OFICIAL</v>
          </cell>
          <cell r="J83">
            <v>474</v>
          </cell>
          <cell r="K83">
            <v>36</v>
          </cell>
        </row>
        <row r="84">
          <cell r="A84">
            <v>113001003274</v>
          </cell>
          <cell r="B84" t="str">
            <v>I.E JOSE MANUEL RODRIGUEZ TORICES</v>
          </cell>
          <cell r="C84">
            <v>97</v>
          </cell>
          <cell r="D84">
            <v>97</v>
          </cell>
          <cell r="E84" t="str">
            <v>PRINCIPAL</v>
          </cell>
          <cell r="F84" t="str">
            <v>INDUSTRIAL Y DE LA BAHIA</v>
          </cell>
          <cell r="G84" t="str">
            <v>INDUSTRIAL Y DE LA BAHIA</v>
          </cell>
          <cell r="H84" t="str">
            <v>E. E. Oficial</v>
          </cell>
          <cell r="I84" t="str">
            <v>OFICIAL</v>
          </cell>
          <cell r="J84">
            <v>2133</v>
          </cell>
          <cell r="K84">
            <v>243</v>
          </cell>
        </row>
        <row r="85">
          <cell r="A85">
            <v>113001005757</v>
          </cell>
          <cell r="B85" t="str">
            <v>I.E JOSE MANUEL RODRIGUEZ TORICES - SEDE JARDIN INFANTIL LOS CARACOLES</v>
          </cell>
          <cell r="C85">
            <v>97</v>
          </cell>
          <cell r="D85">
            <v>115</v>
          </cell>
          <cell r="E85" t="str">
            <v>SEDE</v>
          </cell>
          <cell r="F85" t="str">
            <v>INDUSTRIAL Y DE LA BAHIA</v>
          </cell>
          <cell r="G85" t="str">
            <v>INDUSTRIAL Y DE LA BAHIA</v>
          </cell>
          <cell r="H85" t="str">
            <v>E. E. Oficial</v>
          </cell>
          <cell r="I85" t="str">
            <v>OFICIAL</v>
          </cell>
          <cell r="J85">
            <v>207</v>
          </cell>
        </row>
        <row r="86">
          <cell r="A86">
            <v>113001006826</v>
          </cell>
          <cell r="B86" t="str">
            <v>I.E JOSE MANUEL RODRIGUEZ TORICES   SEDE ISABEL LA CATOLICA</v>
          </cell>
          <cell r="C86">
            <v>97</v>
          </cell>
          <cell r="D86">
            <v>124</v>
          </cell>
          <cell r="E86" t="str">
            <v>SEDE</v>
          </cell>
          <cell r="F86" t="str">
            <v>INDUSTRIAL Y DE LA BAHIA</v>
          </cell>
          <cell r="G86" t="str">
            <v>INDUSTRIAL Y DE LA BAHIA</v>
          </cell>
          <cell r="H86" t="str">
            <v>E. E. Oficial</v>
          </cell>
          <cell r="I86" t="str">
            <v>OFICIAL</v>
          </cell>
          <cell r="J86">
            <v>627</v>
          </cell>
        </row>
        <row r="87">
          <cell r="A87">
            <v>113001003771</v>
          </cell>
          <cell r="B87" t="str">
            <v>I.E LAS GAVIOTAS</v>
          </cell>
          <cell r="C87">
            <v>99</v>
          </cell>
          <cell r="D87">
            <v>99</v>
          </cell>
          <cell r="E87" t="str">
            <v>PRINCIPAL</v>
          </cell>
          <cell r="F87" t="str">
            <v>DE LA VIRGEN Y TURISTICA</v>
          </cell>
          <cell r="G87" t="str">
            <v>DE LA VIRGEN Y TURISTICA</v>
          </cell>
          <cell r="H87" t="str">
            <v>E. E. Oficial</v>
          </cell>
          <cell r="I87" t="str">
            <v>OFICIAL</v>
          </cell>
          <cell r="J87">
            <v>1250</v>
          </cell>
          <cell r="K87">
            <v>91</v>
          </cell>
        </row>
        <row r="88">
          <cell r="A88">
            <v>113001005200</v>
          </cell>
          <cell r="B88" t="str">
            <v>I.E LAS GAVIOTAS   SEDE MOISES GOSSAIN LAJUD</v>
          </cell>
          <cell r="C88">
            <v>99</v>
          </cell>
          <cell r="D88">
            <v>110</v>
          </cell>
          <cell r="E88" t="str">
            <v>SEDE</v>
          </cell>
          <cell r="F88" t="str">
            <v>DE LA VIRGEN Y TURISTICA</v>
          </cell>
          <cell r="G88" t="str">
            <v>DE LA VIRGEN Y TURISTICA</v>
          </cell>
          <cell r="H88" t="str">
            <v>E. E. Oficial</v>
          </cell>
          <cell r="I88" t="str">
            <v>OFICIAL</v>
          </cell>
          <cell r="J88">
            <v>422</v>
          </cell>
        </row>
        <row r="89">
          <cell r="A89">
            <v>113001006010</v>
          </cell>
          <cell r="B89" t="str">
            <v>I.E LAS GAVIOTAS   SEDE JARDIN INFANTIL NIÑO JESUS</v>
          </cell>
          <cell r="C89">
            <v>99</v>
          </cell>
          <cell r="D89">
            <v>116</v>
          </cell>
          <cell r="E89" t="str">
            <v>SEDE</v>
          </cell>
          <cell r="F89" t="str">
            <v>DE LA VIRGEN Y TURISTICA</v>
          </cell>
          <cell r="G89" t="str">
            <v>DE LA VIRGEN Y TURISTICA</v>
          </cell>
          <cell r="H89" t="str">
            <v>E. E. Oficial</v>
          </cell>
          <cell r="I89" t="str">
            <v>OFICIAL</v>
          </cell>
          <cell r="J89">
            <v>310</v>
          </cell>
        </row>
        <row r="90">
          <cell r="A90">
            <v>113001004149</v>
          </cell>
          <cell r="B90" t="str">
            <v>I.E JUAN JOSE NIETO</v>
          </cell>
          <cell r="C90">
            <v>104</v>
          </cell>
          <cell r="D90">
            <v>104</v>
          </cell>
          <cell r="E90" t="str">
            <v>PRINCIPAL</v>
          </cell>
          <cell r="F90" t="str">
            <v>INDUSTRIAL Y DE LA BAHIA</v>
          </cell>
          <cell r="G90" t="str">
            <v>INDUSTRIAL Y DE LA BAHIA</v>
          </cell>
          <cell r="H90" t="str">
            <v>E. E. Oficial</v>
          </cell>
          <cell r="I90" t="str">
            <v>OFICIAL</v>
          </cell>
          <cell r="J90">
            <v>1414</v>
          </cell>
          <cell r="K90">
            <v>165</v>
          </cell>
        </row>
        <row r="91">
          <cell r="A91">
            <v>313001008569</v>
          </cell>
          <cell r="B91" t="str">
            <v>I.E JUAN JOSE NIETO   SEDE EL EDUCADOR</v>
          </cell>
          <cell r="C91">
            <v>104</v>
          </cell>
          <cell r="D91">
            <v>368</v>
          </cell>
          <cell r="E91" t="str">
            <v>SEDE</v>
          </cell>
          <cell r="F91" t="str">
            <v>INDUSTRIAL Y DE LA BAHIA</v>
          </cell>
          <cell r="G91" t="str">
            <v>INDUSTRIAL Y DE LA BAHIA</v>
          </cell>
          <cell r="H91" t="str">
            <v>E. E. Oficial</v>
          </cell>
          <cell r="I91" t="str">
            <v>OFICIAL</v>
          </cell>
          <cell r="J91">
            <v>393</v>
          </cell>
        </row>
        <row r="92">
          <cell r="A92">
            <v>113001008284</v>
          </cell>
          <cell r="B92" t="str">
            <v>I.E SAN FELIPE NERI</v>
          </cell>
          <cell r="C92">
            <v>105</v>
          </cell>
          <cell r="D92">
            <v>105</v>
          </cell>
          <cell r="E92" t="str">
            <v>PRINCIPAL</v>
          </cell>
          <cell r="F92" t="str">
            <v>DE LA VIRGEN Y TURISTICA</v>
          </cell>
          <cell r="G92" t="str">
            <v>DE LA VIRGEN Y TURISTICA</v>
          </cell>
          <cell r="H92" t="str">
            <v>E. E. Oficial</v>
          </cell>
          <cell r="I92" t="str">
            <v>OFICIAL</v>
          </cell>
          <cell r="J92">
            <v>1851</v>
          </cell>
          <cell r="K92">
            <v>62</v>
          </cell>
        </row>
        <row r="93">
          <cell r="A93">
            <v>113001004254</v>
          </cell>
          <cell r="B93" t="str">
            <v>I.E FULGENCIO LEQUERICA VELEZ</v>
          </cell>
          <cell r="C93">
            <v>106</v>
          </cell>
          <cell r="D93">
            <v>106</v>
          </cell>
          <cell r="E93" t="str">
            <v>PRINCIPAL</v>
          </cell>
          <cell r="F93" t="str">
            <v>DE LA VIRGEN Y TURISTICA</v>
          </cell>
          <cell r="G93" t="str">
            <v>DE LA VIRGEN Y TURISTICA</v>
          </cell>
          <cell r="H93" t="str">
            <v>E. E. Oficial</v>
          </cell>
          <cell r="I93" t="str">
            <v>OFICIAL</v>
          </cell>
          <cell r="J93">
            <v>1229</v>
          </cell>
          <cell r="K93">
            <v>98</v>
          </cell>
        </row>
        <row r="94">
          <cell r="A94">
            <v>113001001654</v>
          </cell>
          <cell r="B94" t="str">
            <v>I.E FULGENCIO LEQUERICA VELEZ   SEDE REPUBLICA DEL ECUADOR</v>
          </cell>
          <cell r="C94">
            <v>106</v>
          </cell>
          <cell r="D94">
            <v>54</v>
          </cell>
          <cell r="E94" t="str">
            <v>SEDE</v>
          </cell>
          <cell r="F94" t="str">
            <v>DE LA VIRGEN Y TURISTICA</v>
          </cell>
          <cell r="G94" t="str">
            <v>DE LA VIRGEN Y TURISTICA</v>
          </cell>
          <cell r="H94" t="str">
            <v>E. E. Oficial</v>
          </cell>
          <cell r="I94" t="str">
            <v>OFICIAL</v>
          </cell>
          <cell r="J94">
            <v>338</v>
          </cell>
        </row>
        <row r="95">
          <cell r="A95">
            <v>113001007113</v>
          </cell>
          <cell r="B95" t="str">
            <v>I.E FULGENCIO LEQUERICA VELEZ   SEDE LA PUNTILLA</v>
          </cell>
          <cell r="C95">
            <v>106</v>
          </cell>
          <cell r="D95">
            <v>129</v>
          </cell>
          <cell r="E95" t="str">
            <v>SEDE</v>
          </cell>
          <cell r="F95" t="str">
            <v>DE LA VIRGEN Y TURISTICA</v>
          </cell>
          <cell r="G95" t="str">
            <v>DE LA VIRGEN Y TURISTICA</v>
          </cell>
          <cell r="H95" t="str">
            <v>E. E. Oficial</v>
          </cell>
          <cell r="I95" t="str">
            <v>OFICIAL</v>
          </cell>
          <cell r="J95">
            <v>451</v>
          </cell>
        </row>
        <row r="96">
          <cell r="A96">
            <v>113001004289</v>
          </cell>
          <cell r="B96" t="str">
            <v>I.E SAN LUCAS</v>
          </cell>
          <cell r="C96">
            <v>107</v>
          </cell>
          <cell r="D96">
            <v>107</v>
          </cell>
          <cell r="E96" t="str">
            <v>PRINCIPAL</v>
          </cell>
          <cell r="F96" t="str">
            <v>INDUSTRIAL Y DE LA BAHIA</v>
          </cell>
          <cell r="G96" t="str">
            <v>INDUSTRIAL Y DE LA BAHIA</v>
          </cell>
          <cell r="H96" t="str">
            <v>E. E. Oficial</v>
          </cell>
          <cell r="I96" t="str">
            <v>OFICIAL</v>
          </cell>
          <cell r="J96">
            <v>1448</v>
          </cell>
          <cell r="K96">
            <v>133</v>
          </cell>
        </row>
        <row r="97">
          <cell r="A97">
            <v>113001003789</v>
          </cell>
          <cell r="B97" t="str">
            <v>I.E SAN LUCAS   SEDE SAN PEDRO MARTIR</v>
          </cell>
          <cell r="C97">
            <v>107</v>
          </cell>
          <cell r="D97">
            <v>100</v>
          </cell>
          <cell r="E97" t="str">
            <v>SEDE</v>
          </cell>
          <cell r="F97" t="str">
            <v>INDUSTRIAL Y DE LA BAHIA</v>
          </cell>
          <cell r="G97" t="str">
            <v>INDUSTRIAL Y DE LA BAHIA</v>
          </cell>
          <cell r="H97" t="str">
            <v>E. E. Oficial</v>
          </cell>
          <cell r="I97" t="str">
            <v>OFICIAL</v>
          </cell>
          <cell r="J97">
            <v>685</v>
          </cell>
        </row>
        <row r="98">
          <cell r="A98">
            <v>113001005358</v>
          </cell>
          <cell r="B98" t="str">
            <v>I.E ALBERTO E. FERNANDEZ BAENA</v>
          </cell>
          <cell r="C98">
            <v>111</v>
          </cell>
          <cell r="D98">
            <v>111</v>
          </cell>
          <cell r="E98" t="str">
            <v>PRINCIPAL</v>
          </cell>
          <cell r="F98" t="str">
            <v>HISTORICA Y CARIBE NORTE</v>
          </cell>
          <cell r="G98" t="str">
            <v>COUNTRY</v>
          </cell>
          <cell r="H98" t="str">
            <v>E. E. Oficial</v>
          </cell>
          <cell r="I98" t="str">
            <v>OFICIAL</v>
          </cell>
          <cell r="J98">
            <v>1191</v>
          </cell>
          <cell r="K98">
            <v>132</v>
          </cell>
        </row>
        <row r="99">
          <cell r="A99">
            <v>113001005374</v>
          </cell>
          <cell r="B99" t="str">
            <v>I.E ANTONIA SANTOS</v>
          </cell>
          <cell r="C99">
            <v>112</v>
          </cell>
          <cell r="D99">
            <v>112</v>
          </cell>
          <cell r="E99" t="str">
            <v>PRINCIPAL</v>
          </cell>
          <cell r="F99" t="str">
            <v>HISTORICA Y CARIBE NORTE</v>
          </cell>
          <cell r="G99" t="str">
            <v>SANTA RITA</v>
          </cell>
          <cell r="H99" t="str">
            <v>E. E. Oficial</v>
          </cell>
          <cell r="I99" t="str">
            <v>OFICIAL</v>
          </cell>
          <cell r="J99">
            <v>1195</v>
          </cell>
          <cell r="K99">
            <v>78</v>
          </cell>
        </row>
        <row r="100">
          <cell r="A100">
            <v>113001000674</v>
          </cell>
          <cell r="B100" t="str">
            <v>I.E ANTONIA SANTOS   SEDE ALFONSO ARAUJO</v>
          </cell>
          <cell r="C100">
            <v>112</v>
          </cell>
          <cell r="D100">
            <v>26</v>
          </cell>
          <cell r="E100" t="str">
            <v>SEDE</v>
          </cell>
          <cell r="F100" t="str">
            <v>HISTORICA Y CARIBE NORTE</v>
          </cell>
          <cell r="G100" t="str">
            <v>SANTA RITA</v>
          </cell>
          <cell r="H100" t="str">
            <v>E. E. Oficial</v>
          </cell>
          <cell r="I100" t="str">
            <v>OFICIAL</v>
          </cell>
          <cell r="J100">
            <v>424</v>
          </cell>
        </row>
        <row r="101">
          <cell r="A101">
            <v>113001002642</v>
          </cell>
          <cell r="B101" t="str">
            <v>I.E ANTONIA SANTOS   SEDE SAN LUIS GONZAGA</v>
          </cell>
          <cell r="C101">
            <v>112</v>
          </cell>
          <cell r="D101">
            <v>80</v>
          </cell>
          <cell r="E101" t="str">
            <v>SEDE</v>
          </cell>
          <cell r="F101" t="str">
            <v>HISTORICA Y CARIBE NORTE</v>
          </cell>
          <cell r="G101" t="str">
            <v>SANTA RITA</v>
          </cell>
          <cell r="H101" t="str">
            <v>E. E. Oficial</v>
          </cell>
          <cell r="I101" t="str">
            <v>OFICIAL</v>
          </cell>
          <cell r="J101">
            <v>275</v>
          </cell>
        </row>
        <row r="102">
          <cell r="A102">
            <v>113001012559</v>
          </cell>
          <cell r="B102" t="str">
            <v>I.E ANTONIA SANTOS   SEDE JUAN SALVADOR GAVIOTA</v>
          </cell>
          <cell r="C102">
            <v>112</v>
          </cell>
          <cell r="D102">
            <v>163</v>
          </cell>
          <cell r="E102" t="str">
            <v>SEDE</v>
          </cell>
          <cell r="F102" t="str">
            <v>HISTORICA Y CARIBE NORTE</v>
          </cell>
          <cell r="G102" t="str">
            <v>SANTA RITA</v>
          </cell>
          <cell r="H102" t="str">
            <v>E. E. Oficial</v>
          </cell>
          <cell r="I102" t="str">
            <v>OFICIAL</v>
          </cell>
          <cell r="J102">
            <v>191</v>
          </cell>
        </row>
        <row r="103">
          <cell r="A103">
            <v>113001005544</v>
          </cell>
          <cell r="B103" t="str">
            <v>I.E ANTONIO NARIÑO</v>
          </cell>
          <cell r="C103">
            <v>113</v>
          </cell>
          <cell r="D103">
            <v>113</v>
          </cell>
          <cell r="E103" t="str">
            <v>PRINCIPAL</v>
          </cell>
          <cell r="F103" t="str">
            <v>DE LA VIRGEN Y TURISTICA</v>
          </cell>
          <cell r="G103" t="str">
            <v>DE LA VIRGEN Y TURISTICA</v>
          </cell>
          <cell r="H103" t="str">
            <v>E. E. Oficial</v>
          </cell>
          <cell r="I103" t="str">
            <v>OFICIAL</v>
          </cell>
          <cell r="J103">
            <v>604</v>
          </cell>
          <cell r="K103">
            <v>78</v>
          </cell>
        </row>
        <row r="104">
          <cell r="A104">
            <v>113001004041</v>
          </cell>
          <cell r="B104" t="str">
            <v>I.E ANTONIO NARIÑO   SEDE EDUARDO SANTOS MONTEJO</v>
          </cell>
          <cell r="C104">
            <v>113</v>
          </cell>
          <cell r="D104">
            <v>103</v>
          </cell>
          <cell r="E104" t="str">
            <v>SEDE</v>
          </cell>
          <cell r="F104" t="str">
            <v>DE LA VIRGEN Y TURISTICA</v>
          </cell>
          <cell r="G104" t="str">
            <v>DE LA VIRGEN Y TURISTICA</v>
          </cell>
          <cell r="H104" t="str">
            <v>E. E. Oficial</v>
          </cell>
          <cell r="I104" t="str">
            <v>OFICIAL</v>
          </cell>
          <cell r="J104">
            <v>569</v>
          </cell>
        </row>
        <row r="105">
          <cell r="A105">
            <v>113001006711</v>
          </cell>
          <cell r="B105" t="str">
            <v>I.E OMAIRA SANCHEZ GARZON</v>
          </cell>
          <cell r="C105">
            <v>120</v>
          </cell>
          <cell r="D105">
            <v>120</v>
          </cell>
          <cell r="E105" t="str">
            <v>PRINCIPAL</v>
          </cell>
          <cell r="F105" t="str">
            <v>DE LA VIRGEN Y TURISTICA</v>
          </cell>
          <cell r="G105" t="str">
            <v>DE LA VIRGEN Y TURISTICA</v>
          </cell>
          <cell r="H105" t="str">
            <v>E. E. Oficial</v>
          </cell>
          <cell r="I105" t="str">
            <v>OFICIAL</v>
          </cell>
          <cell r="J105">
            <v>970</v>
          </cell>
          <cell r="K105">
            <v>39</v>
          </cell>
        </row>
        <row r="106">
          <cell r="A106">
            <v>113001006800</v>
          </cell>
          <cell r="B106" t="str">
            <v>I.E 20 DE JULIO</v>
          </cell>
          <cell r="C106">
            <v>122</v>
          </cell>
          <cell r="D106">
            <v>122</v>
          </cell>
          <cell r="E106" t="str">
            <v>PRINCIPAL</v>
          </cell>
          <cell r="F106" t="str">
            <v>INDUSTRIAL Y DE LA BAHIA</v>
          </cell>
          <cell r="G106" t="str">
            <v>INDUSTRIAL Y DE LA BAHIA</v>
          </cell>
          <cell r="H106" t="str">
            <v>E. E. Oficial</v>
          </cell>
          <cell r="I106" t="str">
            <v>OFICIAL</v>
          </cell>
          <cell r="J106">
            <v>1233</v>
          </cell>
          <cell r="K106">
            <v>64</v>
          </cell>
        </row>
        <row r="107">
          <cell r="A107">
            <v>113001007563</v>
          </cell>
          <cell r="B107" t="str">
            <v>I.E 20 DE JULIO   SEDE YIRA CASTRO</v>
          </cell>
          <cell r="C107">
            <v>122</v>
          </cell>
          <cell r="D107">
            <v>133</v>
          </cell>
          <cell r="E107" t="str">
            <v>SEDE</v>
          </cell>
          <cell r="F107" t="str">
            <v>INDUSTRIAL Y DE LA BAHIA</v>
          </cell>
          <cell r="G107" t="str">
            <v>INDUSTRIAL Y DE LA BAHIA</v>
          </cell>
          <cell r="H107" t="str">
            <v>E. E. Oficial</v>
          </cell>
          <cell r="I107" t="str">
            <v>OFICIAL</v>
          </cell>
          <cell r="J107">
            <v>421</v>
          </cell>
        </row>
        <row r="108">
          <cell r="A108">
            <v>113001007199</v>
          </cell>
          <cell r="B108" t="str">
            <v>I.E FE Y ALEGRIA LAS AMERICAS</v>
          </cell>
          <cell r="C108">
            <v>131</v>
          </cell>
          <cell r="D108">
            <v>131</v>
          </cell>
          <cell r="E108" t="str">
            <v>PRINCIPAL</v>
          </cell>
          <cell r="F108" t="str">
            <v>DE LA VIRGEN Y TURISTICA</v>
          </cell>
          <cell r="G108" t="str">
            <v>DE LA VIRGEN Y TURISTICA</v>
          </cell>
          <cell r="H108" t="str">
            <v>E. E. Oficial</v>
          </cell>
          <cell r="I108" t="str">
            <v>OFICIAL</v>
          </cell>
          <cell r="J108">
            <v>1715</v>
          </cell>
          <cell r="K108">
            <v>142</v>
          </cell>
        </row>
        <row r="109">
          <cell r="A109">
            <v>113001028935</v>
          </cell>
          <cell r="B109" t="str">
            <v>I.E FE Y ALEGRIA LAS AMERICAS   SEDE LA FRATERNITE</v>
          </cell>
          <cell r="C109">
            <v>131</v>
          </cell>
          <cell r="D109">
            <v>661</v>
          </cell>
          <cell r="E109" t="str">
            <v>SEDE</v>
          </cell>
          <cell r="F109" t="str">
            <v>DE LA VIRGEN Y TURISTICA</v>
          </cell>
          <cell r="G109" t="str">
            <v>DE LA VIRGEN Y TURISTICA</v>
          </cell>
          <cell r="H109" t="str">
            <v>E. E. Oficial</v>
          </cell>
          <cell r="I109" t="str">
            <v>OFICIAL</v>
          </cell>
          <cell r="J109">
            <v>93</v>
          </cell>
        </row>
        <row r="110">
          <cell r="A110">
            <v>113001007857</v>
          </cell>
          <cell r="B110" t="str">
            <v>I.E LA LIBERTAD</v>
          </cell>
          <cell r="C110">
            <v>139</v>
          </cell>
          <cell r="D110">
            <v>139</v>
          </cell>
          <cell r="E110" t="str">
            <v>PRINCIPAL</v>
          </cell>
          <cell r="F110" t="str">
            <v>DE LA VIRGEN Y TURISTICA</v>
          </cell>
          <cell r="G110" t="str">
            <v>DE LA VIRGEN Y TURISTICA</v>
          </cell>
          <cell r="H110" t="str">
            <v>E. E. Oficial</v>
          </cell>
          <cell r="I110" t="str">
            <v>OFICIAL</v>
          </cell>
          <cell r="J110">
            <v>1266</v>
          </cell>
          <cell r="K110">
            <v>61</v>
          </cell>
        </row>
        <row r="111">
          <cell r="A111">
            <v>113001008268</v>
          </cell>
          <cell r="B111" t="str">
            <v>I.E MARIA CANO</v>
          </cell>
          <cell r="C111">
            <v>148</v>
          </cell>
          <cell r="D111">
            <v>148</v>
          </cell>
          <cell r="E111" t="str">
            <v>PRINCIPAL</v>
          </cell>
          <cell r="F111" t="str">
            <v>INDUSTRIAL Y DE LA BAHIA</v>
          </cell>
          <cell r="G111" t="str">
            <v>INDUSTRIAL Y DE LA BAHIA</v>
          </cell>
          <cell r="H111" t="str">
            <v>E. E. Oficial</v>
          </cell>
          <cell r="I111" t="str">
            <v>OFICIAL</v>
          </cell>
          <cell r="J111">
            <v>683</v>
          </cell>
          <cell r="K111">
            <v>26</v>
          </cell>
        </row>
        <row r="112">
          <cell r="A112">
            <v>113001008276</v>
          </cell>
          <cell r="B112" t="str">
            <v>I.E PLAYAS DE ACAPULCO</v>
          </cell>
          <cell r="C112">
            <v>149</v>
          </cell>
          <cell r="D112">
            <v>149</v>
          </cell>
          <cell r="E112" t="str">
            <v>PRINCIPAL</v>
          </cell>
          <cell r="F112" t="str">
            <v>DE LA VIRGEN Y TURISTICA</v>
          </cell>
          <cell r="G112" t="str">
            <v>DE LA VIRGEN Y TURISTICA</v>
          </cell>
          <cell r="H112" t="str">
            <v>E. E. Oficial</v>
          </cell>
          <cell r="I112" t="str">
            <v>OFICIAL</v>
          </cell>
          <cell r="J112">
            <v>831</v>
          </cell>
          <cell r="K112">
            <v>36</v>
          </cell>
        </row>
        <row r="113">
          <cell r="A113">
            <v>113001000259</v>
          </cell>
          <cell r="B113" t="str">
            <v>I.E VALORES UNIDOS</v>
          </cell>
          <cell r="C113">
            <v>153</v>
          </cell>
          <cell r="D113">
            <v>153</v>
          </cell>
          <cell r="E113" t="str">
            <v xml:space="preserve">PRINCIPAL </v>
          </cell>
          <cell r="F113" t="str">
            <v>DE LA VIRGEN Y TURISTICA</v>
          </cell>
          <cell r="G113" t="str">
            <v>DE LA VIRGEN Y TURISTICA</v>
          </cell>
          <cell r="H113" t="str">
            <v>E. E. Oficial</v>
          </cell>
          <cell r="I113" t="str">
            <v>OFICIAL</v>
          </cell>
          <cell r="J113">
            <v>1068</v>
          </cell>
          <cell r="K113">
            <v>38</v>
          </cell>
        </row>
        <row r="114">
          <cell r="A114">
            <v>113001009281</v>
          </cell>
          <cell r="B114" t="str">
            <v>I.E VILLA ESTRELLA</v>
          </cell>
          <cell r="C114">
            <v>156</v>
          </cell>
          <cell r="D114">
            <v>156</v>
          </cell>
          <cell r="E114" t="str">
            <v>PRINCIPAL</v>
          </cell>
          <cell r="F114" t="str">
            <v>DE LA VIRGEN Y TURISTICA</v>
          </cell>
          <cell r="G114" t="str">
            <v>DE LA VIRGEN Y TURISTICA</v>
          </cell>
          <cell r="H114" t="str">
            <v>E. E. Oficial</v>
          </cell>
          <cell r="I114" t="str">
            <v>OFICIAL</v>
          </cell>
          <cell r="J114">
            <v>1163</v>
          </cell>
          <cell r="K114">
            <v>35</v>
          </cell>
        </row>
        <row r="115">
          <cell r="A115">
            <v>113001012427</v>
          </cell>
          <cell r="B115" t="str">
            <v>I.E MANUELA VERGARA DE CURI</v>
          </cell>
          <cell r="C115">
            <v>159</v>
          </cell>
          <cell r="D115">
            <v>159</v>
          </cell>
          <cell r="E115" t="str">
            <v>PRINCIPAL</v>
          </cell>
          <cell r="F115" t="str">
            <v>INDUSTRIAL Y DE LA BAHIA</v>
          </cell>
          <cell r="G115" t="str">
            <v>INDUSTRIAL Y DE LA BAHIA</v>
          </cell>
          <cell r="H115" t="str">
            <v>E. E. Oficial</v>
          </cell>
          <cell r="I115" t="str">
            <v>OFICIAL</v>
          </cell>
          <cell r="J115">
            <v>1266</v>
          </cell>
          <cell r="K115">
            <v>103</v>
          </cell>
        </row>
        <row r="116">
          <cell r="A116">
            <v>113001012508</v>
          </cell>
          <cell r="B116" t="str">
            <v>ESC. NORMAL SUPERIOR DE CARTAGENA DE INDIAS</v>
          </cell>
          <cell r="C116">
            <v>162</v>
          </cell>
          <cell r="D116">
            <v>162</v>
          </cell>
          <cell r="E116" t="str">
            <v>PRINCIPAL</v>
          </cell>
          <cell r="F116" t="str">
            <v>HISTORICA Y CARIBE NORTE</v>
          </cell>
          <cell r="G116" t="str">
            <v>COUNTRY</v>
          </cell>
          <cell r="H116" t="str">
            <v>E. E. Oficial</v>
          </cell>
          <cell r="I116" t="str">
            <v>OFICIAL</v>
          </cell>
          <cell r="J116">
            <v>1477</v>
          </cell>
          <cell r="K116">
            <v>139</v>
          </cell>
        </row>
        <row r="117">
          <cell r="A117">
            <v>113001003151</v>
          </cell>
          <cell r="B117" t="str">
            <v>ESC. NORMAL SUPERIOR DE CARTAGENA DE INDIAS - SEDE EMMA VILLA DE ESCALLON</v>
          </cell>
          <cell r="C117">
            <v>162</v>
          </cell>
          <cell r="D117">
            <v>95</v>
          </cell>
          <cell r="E117" t="str">
            <v>SEDE</v>
          </cell>
          <cell r="F117" t="str">
            <v>HISTORICA Y CARIBE NORTE</v>
          </cell>
          <cell r="G117" t="str">
            <v>COUNTRY</v>
          </cell>
          <cell r="H117" t="str">
            <v>E. E. Oficial</v>
          </cell>
          <cell r="I117" t="str">
            <v>OFICIAL</v>
          </cell>
          <cell r="J117">
            <v>337</v>
          </cell>
        </row>
        <row r="118">
          <cell r="A118">
            <v>213001000075</v>
          </cell>
          <cell r="B118" t="str">
            <v>I.E PUERTO REY</v>
          </cell>
          <cell r="C118">
            <v>165</v>
          </cell>
          <cell r="D118">
            <v>165</v>
          </cell>
          <cell r="E118" t="str">
            <v>PRINCIPAL</v>
          </cell>
          <cell r="F118" t="str">
            <v>DE LA VIRGEN Y TURISTICA</v>
          </cell>
          <cell r="G118" t="str">
            <v>RURAL</v>
          </cell>
          <cell r="H118" t="str">
            <v>E. E. Oficial</v>
          </cell>
          <cell r="I118" t="str">
            <v>OFICIAL</v>
          </cell>
          <cell r="J118">
            <v>349</v>
          </cell>
          <cell r="K118">
            <v>20</v>
          </cell>
        </row>
        <row r="119">
          <cell r="A119">
            <v>213001000091</v>
          </cell>
          <cell r="B119" t="str">
            <v>I.E ISLA FUERTE</v>
          </cell>
          <cell r="C119">
            <v>167</v>
          </cell>
          <cell r="D119">
            <v>167</v>
          </cell>
          <cell r="E119" t="str">
            <v>PRINCIPAL</v>
          </cell>
          <cell r="F119" t="str">
            <v>HISTORICA Y CARIBE NORTE</v>
          </cell>
          <cell r="G119" t="str">
            <v>RURAL</v>
          </cell>
          <cell r="H119" t="str">
            <v>E. E. Oficial</v>
          </cell>
          <cell r="I119" t="str">
            <v>OFICIAL</v>
          </cell>
          <cell r="J119">
            <v>369</v>
          </cell>
          <cell r="K119">
            <v>24</v>
          </cell>
        </row>
        <row r="120">
          <cell r="A120">
            <v>213001000059</v>
          </cell>
          <cell r="B120" t="str">
            <v>I.E ISLAS DEL ROSARIO</v>
          </cell>
          <cell r="C120">
            <v>168</v>
          </cell>
          <cell r="D120">
            <v>168</v>
          </cell>
          <cell r="E120" t="str">
            <v>PRINCIPAL</v>
          </cell>
          <cell r="F120" t="str">
            <v>HISTORICA Y CARIBE NORTE</v>
          </cell>
          <cell r="G120" t="str">
            <v>RURAL</v>
          </cell>
          <cell r="H120" t="str">
            <v>E. E. Oficial</v>
          </cell>
          <cell r="I120" t="str">
            <v>OFICIAL</v>
          </cell>
          <cell r="J120">
            <v>199</v>
          </cell>
          <cell r="K120">
            <v>5</v>
          </cell>
        </row>
        <row r="121">
          <cell r="A121">
            <v>213001000245</v>
          </cell>
          <cell r="B121" t="str">
            <v>I.E DE TIERRA BAJA</v>
          </cell>
          <cell r="C121">
            <v>170</v>
          </cell>
          <cell r="D121">
            <v>170</v>
          </cell>
          <cell r="E121" t="str">
            <v>PRINCIPAL</v>
          </cell>
          <cell r="F121" t="str">
            <v>DE LA VIRGEN Y TURISTICA</v>
          </cell>
          <cell r="G121" t="str">
            <v>RURAL</v>
          </cell>
          <cell r="H121" t="str">
            <v>E. E. Oficial</v>
          </cell>
          <cell r="I121" t="str">
            <v>OFICIAL</v>
          </cell>
          <cell r="J121">
            <v>315</v>
          </cell>
          <cell r="K121">
            <v>15</v>
          </cell>
        </row>
        <row r="122">
          <cell r="A122">
            <v>213001001250</v>
          </cell>
          <cell r="B122" t="str">
            <v>I.E DE TIERRA BOMBA</v>
          </cell>
          <cell r="C122">
            <v>173</v>
          </cell>
          <cell r="D122">
            <v>173</v>
          </cell>
          <cell r="E122" t="str">
            <v>PRINCIPAL</v>
          </cell>
          <cell r="F122" t="str">
            <v>HISTORICA Y CARIBE NORTE</v>
          </cell>
          <cell r="G122" t="str">
            <v>RURAL</v>
          </cell>
          <cell r="H122" t="str">
            <v>E. E. Oficial</v>
          </cell>
          <cell r="I122" t="str">
            <v>OFICIAL</v>
          </cell>
          <cell r="J122">
            <v>764</v>
          </cell>
          <cell r="K122">
            <v>46</v>
          </cell>
        </row>
        <row r="123">
          <cell r="A123">
            <v>213001001276</v>
          </cell>
          <cell r="B123" t="str">
            <v>I.E DE TIERRA BOMBA - SEDE DE PUNTA ARENA</v>
          </cell>
          <cell r="C123">
            <v>173</v>
          </cell>
          <cell r="D123">
            <v>175</v>
          </cell>
          <cell r="E123" t="str">
            <v>SEDE</v>
          </cell>
          <cell r="F123" t="str">
            <v>HISTORICA Y CARIBE NORTE</v>
          </cell>
          <cell r="G123" t="str">
            <v>RURAL</v>
          </cell>
          <cell r="H123" t="str">
            <v>E. E. Oficial</v>
          </cell>
          <cell r="I123" t="str">
            <v>OFICIAL</v>
          </cell>
          <cell r="J123">
            <v>82</v>
          </cell>
        </row>
        <row r="124">
          <cell r="A124">
            <v>213001001292</v>
          </cell>
          <cell r="B124" t="str">
            <v>I.E DE SANTA ANA</v>
          </cell>
          <cell r="C124">
            <v>176</v>
          </cell>
          <cell r="D124">
            <v>176</v>
          </cell>
          <cell r="E124" t="str">
            <v>PRINCIPAL</v>
          </cell>
          <cell r="F124" t="str">
            <v>HISTORICA Y CARIBE NORTE</v>
          </cell>
          <cell r="G124" t="str">
            <v>RURAL</v>
          </cell>
          <cell r="H124" t="str">
            <v>E. E. Oficial</v>
          </cell>
          <cell r="I124" t="str">
            <v>OFICIAL</v>
          </cell>
          <cell r="J124">
            <v>775</v>
          </cell>
          <cell r="K124">
            <v>33</v>
          </cell>
        </row>
        <row r="125">
          <cell r="A125">
            <v>213001001306</v>
          </cell>
          <cell r="B125" t="str">
            <v>I.E DE PONTEZUELA</v>
          </cell>
          <cell r="C125">
            <v>177</v>
          </cell>
          <cell r="D125">
            <v>177</v>
          </cell>
          <cell r="E125" t="str">
            <v>PRINCIPAL</v>
          </cell>
          <cell r="F125" t="str">
            <v>DE LA VIRGEN Y TURISTICA</v>
          </cell>
          <cell r="G125" t="str">
            <v>RURAL</v>
          </cell>
          <cell r="H125" t="str">
            <v>E. E. Oficial</v>
          </cell>
          <cell r="I125" t="str">
            <v>OFICIAL</v>
          </cell>
          <cell r="J125">
            <v>613</v>
          </cell>
          <cell r="K125">
            <v>26</v>
          </cell>
        </row>
        <row r="126">
          <cell r="A126">
            <v>213001001632</v>
          </cell>
          <cell r="B126" t="str">
            <v>I.E DE LETICIA</v>
          </cell>
          <cell r="C126">
            <v>179</v>
          </cell>
          <cell r="D126">
            <v>179</v>
          </cell>
          <cell r="E126" t="str">
            <v>PRINCIPAL</v>
          </cell>
          <cell r="F126" t="str">
            <v>INDUSTRIAL Y DE LA BAHIA</v>
          </cell>
          <cell r="G126" t="str">
            <v>RURAL</v>
          </cell>
          <cell r="H126" t="str">
            <v>E. E. Oficial</v>
          </cell>
          <cell r="I126" t="str">
            <v>OFICIAL</v>
          </cell>
          <cell r="J126">
            <v>150</v>
          </cell>
          <cell r="K126">
            <v>8</v>
          </cell>
        </row>
        <row r="127">
          <cell r="A127">
            <v>213001007550</v>
          </cell>
          <cell r="B127" t="str">
            <v>I.E DE LETICIA - SEDE EL RECREO</v>
          </cell>
          <cell r="C127">
            <v>179</v>
          </cell>
          <cell r="D127">
            <v>195</v>
          </cell>
          <cell r="E127" t="str">
            <v>SEDE</v>
          </cell>
          <cell r="F127" t="str">
            <v>INDUSTRIAL Y DE LA BAHIA</v>
          </cell>
          <cell r="G127" t="str">
            <v>RURAL</v>
          </cell>
          <cell r="H127" t="str">
            <v>E. E. Oficial</v>
          </cell>
          <cell r="I127" t="str">
            <v>OFICIAL</v>
          </cell>
          <cell r="J127">
            <v>48</v>
          </cell>
        </row>
        <row r="128">
          <cell r="A128">
            <v>213001001900</v>
          </cell>
          <cell r="B128" t="str">
            <v>I.E DE ARARCA</v>
          </cell>
          <cell r="C128">
            <v>180</v>
          </cell>
          <cell r="D128">
            <v>180</v>
          </cell>
          <cell r="E128" t="str">
            <v>PRINCIPAL</v>
          </cell>
          <cell r="F128" t="str">
            <v>HISTORICA Y CARIBE NORTE</v>
          </cell>
          <cell r="G128" t="str">
            <v>RURAL</v>
          </cell>
          <cell r="H128" t="str">
            <v>E. E. Oficial</v>
          </cell>
          <cell r="I128" t="str">
            <v>OFICIAL</v>
          </cell>
          <cell r="J128">
            <v>255</v>
          </cell>
          <cell r="K128">
            <v>12</v>
          </cell>
        </row>
        <row r="129">
          <cell r="A129">
            <v>213001002531</v>
          </cell>
          <cell r="B129" t="str">
            <v>I.E MANZANILLO DEL MAR</v>
          </cell>
          <cell r="C129">
            <v>183</v>
          </cell>
          <cell r="D129">
            <v>183</v>
          </cell>
          <cell r="E129" t="str">
            <v>PRINCIPAL</v>
          </cell>
          <cell r="F129" t="str">
            <v>DE LA VIRGEN Y TURISTICA</v>
          </cell>
          <cell r="G129" t="str">
            <v>RURAL</v>
          </cell>
          <cell r="H129" t="str">
            <v>E. E. Oficial</v>
          </cell>
          <cell r="I129" t="str">
            <v>OFICIAL</v>
          </cell>
          <cell r="J129">
            <v>381</v>
          </cell>
          <cell r="K129">
            <v>29</v>
          </cell>
        </row>
        <row r="130">
          <cell r="A130">
            <v>213001002809</v>
          </cell>
          <cell r="B130" t="str">
            <v>I.E DE BAYUNCA</v>
          </cell>
          <cell r="C130">
            <v>184</v>
          </cell>
          <cell r="D130">
            <v>184</v>
          </cell>
          <cell r="E130" t="str">
            <v>PRINCIPAL</v>
          </cell>
          <cell r="F130" t="str">
            <v>DE LA VIRGEN Y TURISTICA</v>
          </cell>
          <cell r="G130" t="str">
            <v>RURAL</v>
          </cell>
          <cell r="H130" t="str">
            <v>E. E. Oficial</v>
          </cell>
          <cell r="I130" t="str">
            <v>OFICIAL</v>
          </cell>
          <cell r="J130">
            <v>3394</v>
          </cell>
          <cell r="K130">
            <v>166</v>
          </cell>
        </row>
        <row r="131">
          <cell r="A131">
            <v>213001007541</v>
          </cell>
          <cell r="B131" t="str">
            <v>I.E DE BAYUNCA - SEDE DIVINO NIÑO JESUS DEL ZAPATERO</v>
          </cell>
          <cell r="C131">
            <v>184</v>
          </cell>
          <cell r="D131">
            <v>194</v>
          </cell>
          <cell r="E131" t="str">
            <v>SEDE</v>
          </cell>
          <cell r="F131" t="str">
            <v>DE LA VIRGEN Y TURISTICA</v>
          </cell>
          <cell r="G131" t="str">
            <v>RURAL</v>
          </cell>
          <cell r="H131" t="str">
            <v>E. E. Oficial</v>
          </cell>
          <cell r="I131" t="str">
            <v>OFICIAL</v>
          </cell>
          <cell r="J131">
            <v>29</v>
          </cell>
        </row>
        <row r="132">
          <cell r="A132">
            <v>213001002949</v>
          </cell>
          <cell r="B132" t="str">
            <v>I.E SAN JOSE CAÑO DEL ORO</v>
          </cell>
          <cell r="C132">
            <v>185</v>
          </cell>
          <cell r="D132">
            <v>185</v>
          </cell>
          <cell r="E132" t="str">
            <v>PRINCIPAL</v>
          </cell>
          <cell r="F132" t="str">
            <v>HISTORICA Y CARIBE NORTE</v>
          </cell>
          <cell r="G132" t="str">
            <v>RURAL</v>
          </cell>
          <cell r="H132" t="str">
            <v>E. E. Oficial</v>
          </cell>
          <cell r="I132" t="str">
            <v>OFICIAL</v>
          </cell>
          <cell r="J132">
            <v>512</v>
          </cell>
          <cell r="K132">
            <v>28</v>
          </cell>
        </row>
        <row r="133">
          <cell r="A133">
            <v>213001001942</v>
          </cell>
          <cell r="B133" t="str">
            <v>I.E LUIS FELIPE CABRERA DE BARU</v>
          </cell>
          <cell r="C133">
            <v>186</v>
          </cell>
          <cell r="D133">
            <v>186</v>
          </cell>
          <cell r="E133" t="str">
            <v>PRINCIPAL</v>
          </cell>
          <cell r="F133" t="str">
            <v>HISTORICA Y CARIBE NORTE</v>
          </cell>
          <cell r="G133" t="str">
            <v>RURAL</v>
          </cell>
          <cell r="H133" t="str">
            <v>E. E. en Administración</v>
          </cell>
          <cell r="I133" t="str">
            <v>OFICIAL</v>
          </cell>
          <cell r="J133">
            <v>785</v>
          </cell>
          <cell r="K133">
            <v>48</v>
          </cell>
        </row>
        <row r="134">
          <cell r="A134">
            <v>213001027020</v>
          </cell>
          <cell r="B134" t="str">
            <v>I.E DOMINGO BENKOS BIOHO</v>
          </cell>
          <cell r="C134">
            <v>189</v>
          </cell>
          <cell r="D134">
            <v>189</v>
          </cell>
          <cell r="E134" t="str">
            <v>PRINCIPAL</v>
          </cell>
          <cell r="F134" t="str">
            <v>HISTORICA Y CARIBE NORTE</v>
          </cell>
          <cell r="G134" t="str">
            <v>RURAL</v>
          </cell>
          <cell r="H134" t="str">
            <v>E. E. Oficial</v>
          </cell>
          <cell r="I134" t="str">
            <v>OFICIAL</v>
          </cell>
          <cell r="J134">
            <v>1266</v>
          </cell>
          <cell r="K134">
            <v>51</v>
          </cell>
        </row>
        <row r="135">
          <cell r="A135">
            <v>213001007231</v>
          </cell>
          <cell r="B135" t="str">
            <v>I.E SAN FRANCISCO DE ASIS</v>
          </cell>
          <cell r="C135">
            <v>190</v>
          </cell>
          <cell r="D135">
            <v>190</v>
          </cell>
          <cell r="E135" t="str">
            <v>PRINCIPAL</v>
          </cell>
          <cell r="F135" t="str">
            <v>INDUSTRIAL Y DE LA BAHIA</v>
          </cell>
          <cell r="G135" t="str">
            <v>INDUSTRIAL Y DE LA BAHIA</v>
          </cell>
          <cell r="H135" t="str">
            <v>E. E. Oficial</v>
          </cell>
          <cell r="I135" t="str">
            <v>OFICIAL</v>
          </cell>
          <cell r="J135">
            <v>1866</v>
          </cell>
          <cell r="K135">
            <v>170</v>
          </cell>
        </row>
        <row r="136">
          <cell r="A136">
            <v>113001006133</v>
          </cell>
          <cell r="B136" t="str">
            <v>I.E SAN FRANCISCO DE ASIS   SEDE POLICARPA SALAVARRIETA</v>
          </cell>
          <cell r="C136">
            <v>190</v>
          </cell>
          <cell r="D136">
            <v>117</v>
          </cell>
          <cell r="E136" t="str">
            <v>SEDE</v>
          </cell>
          <cell r="F136" t="str">
            <v>INDUSTRIAL Y DE LA BAHIA</v>
          </cell>
          <cell r="G136" t="str">
            <v>INDUSTRIAL Y DE LA BAHIA</v>
          </cell>
          <cell r="H136" t="str">
            <v>E. E. Oficial</v>
          </cell>
          <cell r="I136" t="str">
            <v>OFICIAL</v>
          </cell>
          <cell r="J136">
            <v>340</v>
          </cell>
        </row>
        <row r="137">
          <cell r="A137">
            <v>213001001501</v>
          </cell>
          <cell r="B137" t="str">
            <v>I.E SAN FRANCISCO DE ASIS   SEDE HIJOS DEL AGRICULTOR</v>
          </cell>
          <cell r="C137">
            <v>190</v>
          </cell>
          <cell r="D137">
            <v>178</v>
          </cell>
          <cell r="E137" t="str">
            <v>SEDE</v>
          </cell>
          <cell r="F137" t="str">
            <v>INDUSTRIAL Y DE LA BAHIA</v>
          </cell>
          <cell r="G137" t="str">
            <v>INDUSTRIAL Y DE LA BAHIA</v>
          </cell>
          <cell r="H137" t="str">
            <v>E. E. Oficial</v>
          </cell>
          <cell r="I137" t="str">
            <v>OFICIAL</v>
          </cell>
          <cell r="J137">
            <v>790</v>
          </cell>
        </row>
        <row r="138">
          <cell r="A138">
            <v>213001004313</v>
          </cell>
          <cell r="B138" t="str">
            <v>I.E SAN FRANCISCO DE ASIS   SEDE PEDRO PASCASIO MARTINEZ</v>
          </cell>
          <cell r="C138">
            <v>190</v>
          </cell>
          <cell r="D138">
            <v>188</v>
          </cell>
          <cell r="E138" t="str">
            <v>SEDE</v>
          </cell>
          <cell r="F138" t="str">
            <v>INDUSTRIAL Y DE LA BAHIA</v>
          </cell>
          <cell r="G138" t="str">
            <v>INDUSTRIAL Y DE LA BAHIA</v>
          </cell>
          <cell r="H138" t="str">
            <v>E. E. Oficial</v>
          </cell>
          <cell r="I138" t="str">
            <v>OFICIAL</v>
          </cell>
          <cell r="J138">
            <v>221</v>
          </cell>
        </row>
        <row r="139">
          <cell r="A139">
            <v>213001001268</v>
          </cell>
          <cell r="B139" t="str">
            <v>I.E SAN FRANCISCO DE ASIS   SEDE DE MEMBRILLAL</v>
          </cell>
          <cell r="C139">
            <v>190</v>
          </cell>
          <cell r="D139">
            <v>174</v>
          </cell>
          <cell r="E139" t="str">
            <v>SEDE</v>
          </cell>
          <cell r="F139" t="str">
            <v>INDUSTRIAL Y DE LA BAHIA</v>
          </cell>
          <cell r="G139" t="str">
            <v>INDUSTRIAL Y DE LA BAHIA</v>
          </cell>
          <cell r="H139" t="str">
            <v>E. E. Oficial</v>
          </cell>
          <cell r="I139" t="str">
            <v>OFICIAL</v>
          </cell>
          <cell r="J139">
            <v>779</v>
          </cell>
        </row>
        <row r="140">
          <cell r="A140">
            <v>213001007401</v>
          </cell>
          <cell r="B140" t="str">
            <v>I.E SANTA CRUZ DEL ISLOTE</v>
          </cell>
          <cell r="C140">
            <v>191</v>
          </cell>
          <cell r="D140">
            <v>191</v>
          </cell>
          <cell r="E140" t="str">
            <v>PRINCIPAL</v>
          </cell>
          <cell r="F140" t="str">
            <v>HISTORICA Y CARIBE NORTE</v>
          </cell>
          <cell r="G140" t="str">
            <v>RURAL</v>
          </cell>
          <cell r="H140" t="str">
            <v>E. E. Oficial</v>
          </cell>
          <cell r="I140" t="str">
            <v>OFICIAL</v>
          </cell>
          <cell r="J140">
            <v>146</v>
          </cell>
        </row>
        <row r="141">
          <cell r="A141">
            <v>313001005225</v>
          </cell>
          <cell r="B141" t="str">
            <v>I.E JOSE MARIA CORDOBA DE PASACABALLOS</v>
          </cell>
          <cell r="C141">
            <v>192</v>
          </cell>
          <cell r="D141">
            <v>192</v>
          </cell>
          <cell r="E141" t="str">
            <v>PRINCIPAL</v>
          </cell>
          <cell r="F141" t="str">
            <v>INDUSTRIAL Y DE LA BAHIA</v>
          </cell>
          <cell r="G141" t="str">
            <v>RURAL</v>
          </cell>
          <cell r="H141" t="str">
            <v>E. E. Oficial</v>
          </cell>
          <cell r="I141" t="str">
            <v>OFICIAL</v>
          </cell>
          <cell r="J141">
            <v>1053</v>
          </cell>
          <cell r="K141">
            <v>43</v>
          </cell>
        </row>
        <row r="142">
          <cell r="A142">
            <v>213001012391</v>
          </cell>
          <cell r="B142" t="str">
            <v>I.E JOSE MARIA CORDOBA DE PASACABALLOS - SEDE BAJO DEL TIGRE</v>
          </cell>
          <cell r="C142">
            <v>192</v>
          </cell>
          <cell r="D142">
            <v>204</v>
          </cell>
          <cell r="E142" t="str">
            <v>SEDE</v>
          </cell>
          <cell r="F142" t="str">
            <v>INDUSTRIAL Y DE LA BAHIA</v>
          </cell>
          <cell r="G142" t="str">
            <v>RURAL</v>
          </cell>
          <cell r="H142" t="str">
            <v>E. E. Oficial</v>
          </cell>
          <cell r="I142" t="str">
            <v>OFICIAL</v>
          </cell>
          <cell r="J142">
            <v>51</v>
          </cell>
        </row>
        <row r="143">
          <cell r="A143">
            <v>213001007533</v>
          </cell>
          <cell r="B143" t="str">
            <v>I.E NUEVA ESPERANZA ARROYO GRANDE</v>
          </cell>
          <cell r="C143">
            <v>193</v>
          </cell>
          <cell r="D143">
            <v>193</v>
          </cell>
          <cell r="E143" t="str">
            <v>PRINCIPAL</v>
          </cell>
          <cell r="F143" t="str">
            <v>DE LA VIRGEN Y TURISTICA</v>
          </cell>
          <cell r="G143" t="str">
            <v>RURAL</v>
          </cell>
          <cell r="H143" t="str">
            <v>E. E. Oficial</v>
          </cell>
          <cell r="I143" t="str">
            <v>OFICIAL</v>
          </cell>
          <cell r="J143">
            <v>297</v>
          </cell>
          <cell r="K143">
            <v>39</v>
          </cell>
        </row>
        <row r="144">
          <cell r="A144">
            <v>213001000164</v>
          </cell>
          <cell r="B144" t="str">
            <v>I.E NUEVA ESPERANZA ARROYO GRANDE - SEDE ANA UTRIA</v>
          </cell>
          <cell r="C144">
            <v>193</v>
          </cell>
          <cell r="D144">
            <v>187</v>
          </cell>
          <cell r="E144" t="str">
            <v>SEDE</v>
          </cell>
          <cell r="F144" t="str">
            <v>DE LA VIRGEN Y TURISTICA</v>
          </cell>
          <cell r="G144" t="str">
            <v>RURAL</v>
          </cell>
          <cell r="H144" t="str">
            <v>E. E. Oficial</v>
          </cell>
          <cell r="I144" t="str">
            <v>OFICIAL</v>
          </cell>
          <cell r="J144">
            <v>61</v>
          </cell>
        </row>
        <row r="145">
          <cell r="A145">
            <v>213001000211</v>
          </cell>
          <cell r="B145" t="str">
            <v>I.E NUEVA ESPERANZA ARROYO GRANDE - SEDE ARROYO GRANDE</v>
          </cell>
          <cell r="C145">
            <v>193</v>
          </cell>
          <cell r="D145">
            <v>169</v>
          </cell>
          <cell r="E145" t="str">
            <v>SEDE</v>
          </cell>
          <cell r="F145" t="str">
            <v>DE LA VIRGEN Y TURISTICA</v>
          </cell>
          <cell r="G145" t="str">
            <v>RURAL</v>
          </cell>
          <cell r="H145" t="str">
            <v>E. E. Oficial</v>
          </cell>
          <cell r="I145" t="str">
            <v>OFICIAL</v>
          </cell>
          <cell r="J145">
            <v>278</v>
          </cell>
        </row>
        <row r="146">
          <cell r="A146">
            <v>213001007797</v>
          </cell>
          <cell r="B146" t="str">
            <v>I.E SAN JUAN DE DAMASCO</v>
          </cell>
          <cell r="C146">
            <v>197</v>
          </cell>
          <cell r="D146">
            <v>197</v>
          </cell>
          <cell r="E146" t="str">
            <v>PRINCIPAL</v>
          </cell>
          <cell r="F146" t="str">
            <v>HISTORICA Y CARIBE NORTE</v>
          </cell>
          <cell r="G146" t="str">
            <v>COUNTRY</v>
          </cell>
          <cell r="H146" t="str">
            <v>E. E. Oficial</v>
          </cell>
          <cell r="I146" t="str">
            <v>OFICIAL</v>
          </cell>
          <cell r="J146">
            <v>763</v>
          </cell>
          <cell r="K146">
            <v>58</v>
          </cell>
        </row>
        <row r="147">
          <cell r="A147">
            <v>113001002839</v>
          </cell>
          <cell r="B147" t="str">
            <v>I.E SAN JUAN DE DAMASCO - SEDE NUESTRA SENORA DEL ROSARIO</v>
          </cell>
          <cell r="C147">
            <v>197</v>
          </cell>
          <cell r="D147">
            <v>164</v>
          </cell>
          <cell r="E147" t="str">
            <v>SEDE</v>
          </cell>
          <cell r="F147" t="str">
            <v>HISTORICA Y CARIBE NORTE</v>
          </cell>
          <cell r="G147" t="str">
            <v>COUNTRY</v>
          </cell>
          <cell r="H147" t="str">
            <v>E. E. Oficial</v>
          </cell>
          <cell r="I147" t="str">
            <v>OFICIAL</v>
          </cell>
          <cell r="J147">
            <v>209</v>
          </cell>
        </row>
        <row r="148">
          <cell r="A148">
            <v>113001008241</v>
          </cell>
          <cell r="B148" t="str">
            <v>I.E SAN JUAN DE DAMASCO - SEDE DISTRITAL JOSE ANTONIO GALAN</v>
          </cell>
          <cell r="C148">
            <v>197</v>
          </cell>
          <cell r="D148">
            <v>147</v>
          </cell>
          <cell r="E148" t="str">
            <v>SEDE</v>
          </cell>
          <cell r="F148" t="str">
            <v>HISTORICA Y CARIBE NORTE</v>
          </cell>
          <cell r="G148" t="str">
            <v>COUNTRY</v>
          </cell>
          <cell r="H148" t="str">
            <v>E. E. Oficial</v>
          </cell>
          <cell r="I148" t="str">
            <v>OFICIAL</v>
          </cell>
          <cell r="J148">
            <v>74</v>
          </cell>
        </row>
        <row r="149">
          <cell r="A149">
            <v>113001000321</v>
          </cell>
          <cell r="B149" t="str">
            <v>I.E LUIS C GALAN SARMIENTO</v>
          </cell>
          <cell r="C149">
            <v>198</v>
          </cell>
          <cell r="D149">
            <v>198</v>
          </cell>
          <cell r="E149" t="str">
            <v>PRINCIPAL</v>
          </cell>
          <cell r="F149" t="str">
            <v>DE LA VIRGEN Y TURISTICA</v>
          </cell>
          <cell r="G149" t="str">
            <v>DE LA VIRGEN Y TURISTICA</v>
          </cell>
          <cell r="H149" t="str">
            <v>E. E. Oficial</v>
          </cell>
          <cell r="I149" t="str">
            <v>OFICIAL</v>
          </cell>
          <cell r="J149">
            <v>1138</v>
          </cell>
          <cell r="K149">
            <v>41</v>
          </cell>
        </row>
        <row r="150">
          <cell r="A150">
            <v>213001009048</v>
          </cell>
          <cell r="B150" t="str">
            <v>I.E TECNICA DE PASACABALLOS</v>
          </cell>
          <cell r="C150">
            <v>202</v>
          </cell>
          <cell r="D150">
            <v>202</v>
          </cell>
          <cell r="E150" t="str">
            <v>PRINCIPAL</v>
          </cell>
          <cell r="F150" t="str">
            <v>INDUSTRIAL Y DE LA BAHIA</v>
          </cell>
          <cell r="G150" t="str">
            <v>RURAL</v>
          </cell>
          <cell r="H150" t="str">
            <v>E. E. Oficial</v>
          </cell>
          <cell r="I150" t="str">
            <v>OFICIAL</v>
          </cell>
          <cell r="J150">
            <v>2051</v>
          </cell>
          <cell r="K150">
            <v>91</v>
          </cell>
        </row>
        <row r="151">
          <cell r="A151">
            <v>213001009056</v>
          </cell>
          <cell r="B151" t="str">
            <v>I.E NUESTRA SEÑORA DEL BUEN AIRE</v>
          </cell>
          <cell r="C151">
            <v>203</v>
          </cell>
          <cell r="D151">
            <v>203</v>
          </cell>
          <cell r="E151" t="str">
            <v>PRINCIPAL</v>
          </cell>
          <cell r="F151" t="str">
            <v>INDUSTRIAL Y DE LA BAHIA</v>
          </cell>
          <cell r="G151" t="str">
            <v>RURAL</v>
          </cell>
          <cell r="H151" t="str">
            <v>E. E. Oficial</v>
          </cell>
          <cell r="I151" t="str">
            <v>OFICIAL</v>
          </cell>
          <cell r="J151">
            <v>1099</v>
          </cell>
          <cell r="K151">
            <v>51</v>
          </cell>
        </row>
        <row r="152">
          <cell r="A152">
            <v>313001000568</v>
          </cell>
          <cell r="B152" t="str">
            <v>PIA SOCIEDAD SALESIANA ESCUELAS PROFESIONALES SALESIANAS</v>
          </cell>
          <cell r="C152">
            <v>219</v>
          </cell>
          <cell r="D152">
            <v>219</v>
          </cell>
          <cell r="E152" t="str">
            <v>PRINCIPAL</v>
          </cell>
          <cell r="F152" t="str">
            <v>HISTORICA Y CARIBE NORTE</v>
          </cell>
          <cell r="G152" t="str">
            <v>SANTA RITA</v>
          </cell>
          <cell r="H152" t="str">
            <v>E. E. en Administración</v>
          </cell>
          <cell r="I152" t="str">
            <v>OFICIAL</v>
          </cell>
          <cell r="J152">
            <v>753</v>
          </cell>
          <cell r="K152">
            <v>109</v>
          </cell>
        </row>
        <row r="153">
          <cell r="A153">
            <v>313001001181</v>
          </cell>
          <cell r="B153" t="str">
            <v>I.E NUESTRA  SEÑORA  DE LA CONSOLATA</v>
          </cell>
          <cell r="C153">
            <v>240</v>
          </cell>
          <cell r="D153">
            <v>240</v>
          </cell>
          <cell r="E153" t="str">
            <v>PRINCIPAL</v>
          </cell>
          <cell r="F153" t="str">
            <v>INDUSTRIAL Y DE LA BAHIA</v>
          </cell>
          <cell r="G153" t="str">
            <v>INDUSTRIAL Y DE LA BAHIA</v>
          </cell>
          <cell r="H153" t="str">
            <v>E. E. en Administración</v>
          </cell>
          <cell r="I153" t="str">
            <v>OFICIAL</v>
          </cell>
          <cell r="J153">
            <v>1841</v>
          </cell>
          <cell r="K153">
            <v>157</v>
          </cell>
        </row>
        <row r="154">
          <cell r="A154">
            <v>313001002251</v>
          </cell>
          <cell r="B154" t="str">
            <v>COL. NTRA. SRA. DE FATIMA DE LA POL NAL</v>
          </cell>
          <cell r="C154">
            <v>248</v>
          </cell>
          <cell r="D154">
            <v>248</v>
          </cell>
          <cell r="E154" t="str">
            <v>PRINCIPAL</v>
          </cell>
          <cell r="F154" t="str">
            <v>INDUSTRIAL Y DE LA BAHIA</v>
          </cell>
          <cell r="G154" t="str">
            <v>INDUSTRIAL Y DE LA BAHIA</v>
          </cell>
          <cell r="H154" t="str">
            <v>E. E. de Rég. Especial</v>
          </cell>
          <cell r="I154" t="str">
            <v>OFICIAL</v>
          </cell>
          <cell r="J154">
            <v>257</v>
          </cell>
          <cell r="K154">
            <v>28</v>
          </cell>
        </row>
        <row r="155">
          <cell r="A155">
            <v>313001002421</v>
          </cell>
          <cell r="B155" t="str">
            <v>COL. NAVAL DE CRESPO</v>
          </cell>
          <cell r="C155">
            <v>255</v>
          </cell>
          <cell r="D155">
            <v>255</v>
          </cell>
          <cell r="E155" t="str">
            <v>PRINCIPAL</v>
          </cell>
          <cell r="F155" t="str">
            <v>HISTORICA Y CARIBE NORTE</v>
          </cell>
          <cell r="G155" t="str">
            <v>SANTA RITA</v>
          </cell>
          <cell r="H155" t="str">
            <v>E. E. de Rég. Especial</v>
          </cell>
          <cell r="I155" t="str">
            <v>OFICIAL</v>
          </cell>
          <cell r="J155">
            <v>359</v>
          </cell>
          <cell r="K155">
            <v>23</v>
          </cell>
        </row>
        <row r="156">
          <cell r="A156">
            <v>313001002714</v>
          </cell>
          <cell r="B156" t="str">
            <v>I.E MARIA AUXILIADORA</v>
          </cell>
          <cell r="C156">
            <v>257</v>
          </cell>
          <cell r="D156">
            <v>257</v>
          </cell>
          <cell r="E156" t="str">
            <v>PRINCIPAL</v>
          </cell>
          <cell r="F156" t="str">
            <v>HISTORICA Y CARIBE NORTE</v>
          </cell>
          <cell r="G156" t="str">
            <v>COUNTRY</v>
          </cell>
          <cell r="H156" t="str">
            <v>E. E. Oficial</v>
          </cell>
          <cell r="I156" t="str">
            <v>OFICIAL</v>
          </cell>
          <cell r="J156">
            <v>497</v>
          </cell>
          <cell r="K156">
            <v>39</v>
          </cell>
        </row>
        <row r="157">
          <cell r="A157">
            <v>313001004750</v>
          </cell>
          <cell r="B157" t="str">
            <v>I.E MADRE GABRIELA DE SAN MARTIN</v>
          </cell>
          <cell r="C157">
            <v>270</v>
          </cell>
          <cell r="D157">
            <v>270</v>
          </cell>
          <cell r="E157" t="str">
            <v>PRINCIPAL</v>
          </cell>
          <cell r="F157" t="str">
            <v>DE LA VIRGEN Y TURISTICA</v>
          </cell>
          <cell r="G157" t="str">
            <v>DE LA VIRGEN Y TURISTICA</v>
          </cell>
          <cell r="H157" t="str">
            <v>E. E. Oficial</v>
          </cell>
          <cell r="I157" t="str">
            <v>OFICIAL</v>
          </cell>
          <cell r="J157">
            <v>1824</v>
          </cell>
          <cell r="K157">
            <v>102</v>
          </cell>
        </row>
        <row r="158">
          <cell r="A158">
            <v>113001000194</v>
          </cell>
          <cell r="B158" t="str">
            <v>I.E MADRE GABRIELA DE SAN MARTIN   SEDE LA MAGDALENA</v>
          </cell>
          <cell r="C158">
            <v>270</v>
          </cell>
          <cell r="D158">
            <v>14</v>
          </cell>
          <cell r="E158" t="str">
            <v>SEDE</v>
          </cell>
          <cell r="F158" t="str">
            <v>DE LA VIRGEN Y TURISTICA</v>
          </cell>
          <cell r="G158" t="str">
            <v>DE LA VIRGEN Y TURISTICA</v>
          </cell>
          <cell r="H158" t="str">
            <v>E. E. Oficial</v>
          </cell>
          <cell r="I158" t="str">
            <v>OFICIAL</v>
          </cell>
          <cell r="J158">
            <v>183</v>
          </cell>
        </row>
        <row r="159">
          <cell r="A159">
            <v>113001000364</v>
          </cell>
          <cell r="B159" t="str">
            <v>I.E MADRE GABRIELA DE SAN MARTIN   SEDE DIEZ DE MAYO</v>
          </cell>
          <cell r="C159">
            <v>270</v>
          </cell>
          <cell r="D159">
            <v>23</v>
          </cell>
          <cell r="E159" t="str">
            <v>SEDE</v>
          </cell>
          <cell r="F159" t="str">
            <v>DE LA VIRGEN Y TURISTICA</v>
          </cell>
          <cell r="G159" t="str">
            <v>DE LA VIRGEN Y TURISTICA</v>
          </cell>
          <cell r="H159" t="str">
            <v>E. E. Oficial</v>
          </cell>
          <cell r="I159" t="str">
            <v>OFICIAL</v>
          </cell>
          <cell r="J159">
            <v>234</v>
          </cell>
        </row>
        <row r="160">
          <cell r="A160">
            <v>113001003223</v>
          </cell>
          <cell r="B160" t="str">
            <v>I.E MADRE GABRIELA DE SAN MARTIN  SEDE SAN JOSE OBRERO</v>
          </cell>
          <cell r="C160">
            <v>270</v>
          </cell>
          <cell r="D160">
            <v>96</v>
          </cell>
          <cell r="E160" t="str">
            <v>SEDE</v>
          </cell>
          <cell r="F160" t="str">
            <v>DE LA VIRGEN Y TURISTICA</v>
          </cell>
          <cell r="G160" t="str">
            <v>DE LA VIRGEN Y TURISTICA</v>
          </cell>
          <cell r="H160" t="str">
            <v>E. E. Oficial</v>
          </cell>
          <cell r="I160" t="str">
            <v>OFICIAL</v>
          </cell>
          <cell r="J160">
            <v>191</v>
          </cell>
        </row>
        <row r="161">
          <cell r="A161">
            <v>313001005331</v>
          </cell>
          <cell r="B161" t="str">
            <v>COL. NAVAL DEL SOCORRO</v>
          </cell>
          <cell r="C161">
            <v>285</v>
          </cell>
          <cell r="D161">
            <v>285</v>
          </cell>
          <cell r="E161" t="str">
            <v>PRINCIPAL</v>
          </cell>
          <cell r="F161" t="str">
            <v>INDUSTRIAL Y DE LA BAHIA</v>
          </cell>
          <cell r="G161" t="str">
            <v>INDUSTRIAL Y DE LA BAHIA</v>
          </cell>
          <cell r="H161" t="str">
            <v>E. E. de Rég. Especial</v>
          </cell>
          <cell r="I161" t="str">
            <v>OFICIAL</v>
          </cell>
          <cell r="J161">
            <v>145</v>
          </cell>
        </row>
        <row r="162">
          <cell r="A162">
            <v>313001008411</v>
          </cell>
          <cell r="B162" t="str">
            <v>I.E FE Y ALEGRIA EL PROGRESO</v>
          </cell>
          <cell r="C162">
            <v>355</v>
          </cell>
          <cell r="D162">
            <v>355</v>
          </cell>
          <cell r="E162" t="str">
            <v>PRINCIPAL</v>
          </cell>
          <cell r="F162" t="str">
            <v>INDUSTRIAL Y DE LA BAHIA</v>
          </cell>
          <cell r="G162" t="str">
            <v>INDUSTRIAL Y DE LA BAHIA</v>
          </cell>
          <cell r="H162" t="str">
            <v>E. E. Oficial</v>
          </cell>
          <cell r="I162" t="str">
            <v>OFICIAL</v>
          </cell>
          <cell r="J162">
            <v>1295</v>
          </cell>
          <cell r="K162">
            <v>58</v>
          </cell>
        </row>
        <row r="163">
          <cell r="A163">
            <v>113001007725</v>
          </cell>
          <cell r="B163" t="str">
            <v>I.E FE Y ALEGRIA EL PROGRESO   SEDE JOSE GONZALEZ VERGARA</v>
          </cell>
          <cell r="C163">
            <v>355</v>
          </cell>
          <cell r="D163">
            <v>135</v>
          </cell>
          <cell r="E163" t="str">
            <v>SEDE</v>
          </cell>
          <cell r="F163" t="str">
            <v>INDUSTRIAL Y DE LA BAHIA</v>
          </cell>
          <cell r="G163" t="str">
            <v>INDUSTRIAL Y DE LA BAHIA</v>
          </cell>
          <cell r="H163" t="str">
            <v>E. E. Oficial</v>
          </cell>
          <cell r="I163" t="str">
            <v>OFICIAL</v>
          </cell>
          <cell r="J163">
            <v>126</v>
          </cell>
        </row>
        <row r="164">
          <cell r="A164">
            <v>213001007339</v>
          </cell>
          <cell r="B164" t="str">
            <v>I.E FE Y ALEGRIA EL PROGRESO   SEDE DISTRITAL EL REPOSO</v>
          </cell>
          <cell r="C164">
            <v>355</v>
          </cell>
          <cell r="D164">
            <v>196</v>
          </cell>
          <cell r="E164" t="str">
            <v>SEDE</v>
          </cell>
          <cell r="F164" t="str">
            <v>INDUSTRIAL Y DE LA BAHIA</v>
          </cell>
          <cell r="G164" t="str">
            <v>INDUSTRIAL Y DE LA BAHIA</v>
          </cell>
          <cell r="H164" t="str">
            <v>E. E. Oficial</v>
          </cell>
          <cell r="I164" t="str">
            <v>OFICIAL</v>
          </cell>
          <cell r="J164">
            <v>439</v>
          </cell>
        </row>
        <row r="165">
          <cell r="A165">
            <v>413001004703</v>
          </cell>
          <cell r="B165" t="str">
            <v>I.E DE LA BOQUILLA</v>
          </cell>
          <cell r="C165">
            <v>492</v>
          </cell>
          <cell r="D165">
            <v>492</v>
          </cell>
          <cell r="E165" t="str">
            <v>PRINCIPAL</v>
          </cell>
          <cell r="F165" t="str">
            <v>DE LA VIRGEN Y TURISTICA</v>
          </cell>
          <cell r="G165" t="str">
            <v>RURAL</v>
          </cell>
          <cell r="H165" t="str">
            <v>E. E. Oficial</v>
          </cell>
          <cell r="I165" t="str">
            <v>OFICIAL</v>
          </cell>
          <cell r="J165">
            <v>1208</v>
          </cell>
          <cell r="K165">
            <v>113</v>
          </cell>
        </row>
        <row r="166">
          <cell r="A166">
            <v>213001001918</v>
          </cell>
          <cell r="B166" t="str">
            <v>I.E DE LA BOQUILLA -SEDE SAN FELIPE DE LA BOQUILLA</v>
          </cell>
          <cell r="C166">
            <v>492</v>
          </cell>
          <cell r="D166">
            <v>181</v>
          </cell>
          <cell r="E166" t="str">
            <v>SEDE</v>
          </cell>
          <cell r="F166" t="str">
            <v>DE LA VIRGEN Y TURISTICA</v>
          </cell>
          <cell r="G166" t="str">
            <v>RURAL</v>
          </cell>
          <cell r="H166" t="str">
            <v>E. E. Oficial</v>
          </cell>
          <cell r="I166" t="str">
            <v>OFICIAL</v>
          </cell>
          <cell r="J166">
            <v>316</v>
          </cell>
        </row>
        <row r="167">
          <cell r="A167">
            <v>413001006234</v>
          </cell>
          <cell r="B167" t="str">
            <v>I.E DE LA BOQUILLA -SEDE  ESC. MADRE BERNARDA</v>
          </cell>
          <cell r="C167">
            <v>492</v>
          </cell>
          <cell r="D167">
            <v>494</v>
          </cell>
          <cell r="E167" t="str">
            <v>SEDE</v>
          </cell>
          <cell r="F167" t="str">
            <v>DE LA VIRGEN Y TURISTICA</v>
          </cell>
          <cell r="G167" t="str">
            <v>RURAL</v>
          </cell>
          <cell r="H167" t="str">
            <v>E. E. Oficial</v>
          </cell>
          <cell r="I167" t="str">
            <v>OFICIAL</v>
          </cell>
          <cell r="J167">
            <v>355</v>
          </cell>
        </row>
        <row r="168">
          <cell r="A168">
            <v>413001006315</v>
          </cell>
          <cell r="B168" t="str">
            <v>I.E DE LA BOQUILLA - SEDE SAN JUAN BAUTISTA DE LA BOQUILLA</v>
          </cell>
          <cell r="C168">
            <v>492</v>
          </cell>
          <cell r="D168">
            <v>151</v>
          </cell>
          <cell r="E168" t="str">
            <v>SEDE</v>
          </cell>
          <cell r="F168" t="str">
            <v>DE LA VIRGEN Y TURISTICA</v>
          </cell>
          <cell r="G168" t="str">
            <v>RURAL</v>
          </cell>
          <cell r="H168" t="str">
            <v>E. E. Oficial</v>
          </cell>
          <cell r="I168" t="str">
            <v>OFICIAL</v>
          </cell>
          <cell r="J168">
            <v>645</v>
          </cell>
        </row>
        <row r="169">
          <cell r="A169">
            <v>113001013814</v>
          </cell>
          <cell r="B169" t="str">
            <v>I.E BERTHA GEDEON DE BALADI</v>
          </cell>
          <cell r="C169">
            <v>503</v>
          </cell>
          <cell r="D169">
            <v>503</v>
          </cell>
          <cell r="E169" t="str">
            <v>PRINCIPAL</v>
          </cell>
          <cell r="F169" t="str">
            <v>INDUSTRIAL Y DE LA BAHIA</v>
          </cell>
          <cell r="G169" t="str">
            <v>INDUSTRIAL Y DE LA BAHIA</v>
          </cell>
          <cell r="H169" t="str">
            <v>E. E. Oficial</v>
          </cell>
          <cell r="I169" t="str">
            <v>OFICIAL</v>
          </cell>
          <cell r="J169">
            <v>1969</v>
          </cell>
          <cell r="K169">
            <v>67</v>
          </cell>
        </row>
        <row r="170">
          <cell r="A170">
            <v>313001013783</v>
          </cell>
          <cell r="B170" t="str">
            <v>I.E BERNARDO FOEGEN</v>
          </cell>
          <cell r="C170">
            <v>543</v>
          </cell>
          <cell r="D170">
            <v>543</v>
          </cell>
          <cell r="E170" t="str">
            <v>PRINCIPAL</v>
          </cell>
          <cell r="F170" t="str">
            <v>INDUSTRIAL Y DE LA BAHIA</v>
          </cell>
          <cell r="G170" t="str">
            <v>INDUSTRIAL Y DE LA BAHIA</v>
          </cell>
          <cell r="H170" t="str">
            <v>E. E. en Administración</v>
          </cell>
          <cell r="I170" t="str">
            <v>OFICIAL</v>
          </cell>
          <cell r="J170">
            <v>465</v>
          </cell>
          <cell r="K170">
            <v>25</v>
          </cell>
        </row>
        <row r="171">
          <cell r="A171">
            <v>313001027059</v>
          </cell>
          <cell r="B171" t="str">
            <v>I.E BERTHA SUTTNER</v>
          </cell>
          <cell r="C171">
            <v>556</v>
          </cell>
          <cell r="D171">
            <v>556</v>
          </cell>
          <cell r="E171" t="str">
            <v>PRINCIPAL</v>
          </cell>
          <cell r="F171" t="str">
            <v>INDUSTRIAL Y DE LA BAHIA</v>
          </cell>
          <cell r="G171" t="str">
            <v>INDUSTRIAL Y DE LA BAHIA</v>
          </cell>
          <cell r="H171" t="str">
            <v>E. E. en Administración</v>
          </cell>
          <cell r="I171" t="str">
            <v>OFICIAL</v>
          </cell>
          <cell r="J171">
            <v>1057</v>
          </cell>
          <cell r="K171">
            <v>42</v>
          </cell>
        </row>
        <row r="172">
          <cell r="A172">
            <v>313001027075</v>
          </cell>
          <cell r="B172" t="str">
            <v>I.E EL SALVADOR</v>
          </cell>
          <cell r="C172">
            <v>558</v>
          </cell>
          <cell r="D172">
            <v>558</v>
          </cell>
          <cell r="E172" t="str">
            <v>PRINCIPAL</v>
          </cell>
          <cell r="F172" t="str">
            <v>INDUSTRIAL Y DE LA BAHIA</v>
          </cell>
          <cell r="G172" t="str">
            <v>INDUSTRIAL Y DE LA BAHIA</v>
          </cell>
          <cell r="H172" t="str">
            <v>E. E. en Administración</v>
          </cell>
          <cell r="I172" t="str">
            <v>OFICIAL</v>
          </cell>
          <cell r="J172">
            <v>1229</v>
          </cell>
          <cell r="K172">
            <v>58</v>
          </cell>
        </row>
        <row r="173">
          <cell r="A173">
            <v>313001027199</v>
          </cell>
          <cell r="B173" t="str">
            <v>COL. SUEÑOS Y OPORTUNIDADES JESUS MAESTRO</v>
          </cell>
          <cell r="C173">
            <v>566</v>
          </cell>
          <cell r="D173">
            <v>566</v>
          </cell>
          <cell r="E173" t="str">
            <v>PRINCIPAL</v>
          </cell>
          <cell r="F173" t="str">
            <v>INDUSTRIAL Y DE LA BAHIA</v>
          </cell>
          <cell r="G173" t="str">
            <v>INDUSTRIAL Y DE LA BAHIA</v>
          </cell>
          <cell r="H173" t="str">
            <v>E. E. en Administración</v>
          </cell>
          <cell r="I173" t="str">
            <v>OFICIAL</v>
          </cell>
          <cell r="J173">
            <v>1220</v>
          </cell>
          <cell r="K173">
            <v>54</v>
          </cell>
        </row>
        <row r="174">
          <cell r="A174">
            <v>313001027253</v>
          </cell>
          <cell r="B174" t="str">
            <v>COL. JUAN BAUTISTA SCALABRINI</v>
          </cell>
          <cell r="C174">
            <v>577</v>
          </cell>
          <cell r="D174">
            <v>577</v>
          </cell>
          <cell r="E174" t="str">
            <v>PRINCIPAL</v>
          </cell>
          <cell r="F174" t="str">
            <v>INDUSTRIAL Y DE LA BAHIA</v>
          </cell>
          <cell r="G174" t="str">
            <v>INDUSTRIAL Y DE LA BAHIA</v>
          </cell>
          <cell r="H174" t="str">
            <v>E. E. Oficial</v>
          </cell>
          <cell r="I174" t="str">
            <v>OFICIAL</v>
          </cell>
          <cell r="J174">
            <v>492</v>
          </cell>
        </row>
        <row r="175">
          <cell r="A175">
            <v>113001028483</v>
          </cell>
          <cell r="B175" t="str">
            <v>I.E CASD MANUELA BELTRAN</v>
          </cell>
          <cell r="C175">
            <v>605</v>
          </cell>
          <cell r="D175">
            <v>605</v>
          </cell>
          <cell r="E175" t="str">
            <v>PRINCIPAL</v>
          </cell>
          <cell r="F175" t="str">
            <v>HISTORICA Y CARIBE NORTE</v>
          </cell>
          <cell r="G175" t="str">
            <v>COUNTRY</v>
          </cell>
          <cell r="H175" t="str">
            <v>E. E. Oficial</v>
          </cell>
          <cell r="I175" t="str">
            <v>OFICIAL</v>
          </cell>
          <cell r="J175">
            <v>147</v>
          </cell>
          <cell r="K175">
            <v>60</v>
          </cell>
        </row>
        <row r="176">
          <cell r="A176">
            <v>113001028469</v>
          </cell>
          <cell r="B176" t="str">
            <v>I.E RAFAEL NUÑEZ</v>
          </cell>
          <cell r="C176">
            <v>606</v>
          </cell>
          <cell r="D176">
            <v>606</v>
          </cell>
          <cell r="E176" t="str">
            <v>PRINCIPAL</v>
          </cell>
          <cell r="F176" t="str">
            <v>HISTORICA Y CARIBE NORTE</v>
          </cell>
          <cell r="G176" t="str">
            <v>COUNTRY</v>
          </cell>
          <cell r="H176" t="str">
            <v>E. E. Oficial</v>
          </cell>
          <cell r="I176" t="str">
            <v>OFICIAL</v>
          </cell>
          <cell r="J176">
            <v>443</v>
          </cell>
          <cell r="K176">
            <v>73</v>
          </cell>
        </row>
        <row r="177">
          <cell r="A177">
            <v>113001000704</v>
          </cell>
          <cell r="B177" t="str">
            <v>I.E RAFAEL NUÑEZ -  SEDE CIUDAD DE SANTA MARTA</v>
          </cell>
          <cell r="C177">
            <v>606</v>
          </cell>
          <cell r="D177">
            <v>29</v>
          </cell>
          <cell r="E177" t="str">
            <v>SEDE</v>
          </cell>
          <cell r="F177" t="str">
            <v>HISTORICA Y CARIBE NORTE</v>
          </cell>
          <cell r="G177" t="str">
            <v>COUNTRY</v>
          </cell>
          <cell r="H177" t="str">
            <v>E. E. Oficial</v>
          </cell>
          <cell r="I177" t="str">
            <v>OFICIAL</v>
          </cell>
          <cell r="J177">
            <v>228</v>
          </cell>
        </row>
        <row r="178">
          <cell r="A178">
            <v>113001012494</v>
          </cell>
          <cell r="B178" t="str">
            <v>I.E RAFAEL NUÑEZ - SEDE SIMON J. VELEZ</v>
          </cell>
          <cell r="C178">
            <v>606</v>
          </cell>
          <cell r="D178">
            <v>161</v>
          </cell>
          <cell r="E178" t="str">
            <v>SEDE</v>
          </cell>
          <cell r="F178" t="str">
            <v>HISTORICA Y CARIBE NORTE</v>
          </cell>
          <cell r="G178" t="str">
            <v>COUNTRY</v>
          </cell>
          <cell r="H178" t="str">
            <v>E. E. Oficial</v>
          </cell>
          <cell r="I178" t="str">
            <v>OFICIAL</v>
          </cell>
          <cell r="J178">
            <v>341</v>
          </cell>
        </row>
        <row r="179">
          <cell r="A179">
            <v>113001028919</v>
          </cell>
          <cell r="B179" t="str">
            <v>I.E NUEVO BOSQUE</v>
          </cell>
          <cell r="C179">
            <v>633</v>
          </cell>
          <cell r="D179">
            <v>633</v>
          </cell>
          <cell r="E179" t="str">
            <v>PRINCIPAL</v>
          </cell>
          <cell r="F179" t="str">
            <v>HISTORICA Y CARIBE NORTE</v>
          </cell>
          <cell r="G179" t="str">
            <v>COUNTRY</v>
          </cell>
          <cell r="H179" t="str">
            <v>E. E. Oficial</v>
          </cell>
          <cell r="I179" t="str">
            <v>OFICIAL</v>
          </cell>
          <cell r="J179">
            <v>1593</v>
          </cell>
          <cell r="K179">
            <v>115</v>
          </cell>
        </row>
        <row r="180">
          <cell r="A180">
            <v>113001000283</v>
          </cell>
          <cell r="B180" t="str">
            <v>I.E NUEVO BOSQUE - SEDE JOSE MARIA CORDOBA</v>
          </cell>
          <cell r="C180">
            <v>633</v>
          </cell>
          <cell r="D180">
            <v>20</v>
          </cell>
          <cell r="E180" t="str">
            <v>SEDE</v>
          </cell>
          <cell r="F180" t="str">
            <v>HISTORICA Y CARIBE NORTE</v>
          </cell>
          <cell r="G180" t="str">
            <v>COUNTRY</v>
          </cell>
          <cell r="H180" t="str">
            <v>E. E. Oficial</v>
          </cell>
          <cell r="I180" t="str">
            <v>OFICIAL</v>
          </cell>
          <cell r="J180">
            <v>600</v>
          </cell>
        </row>
        <row r="181">
          <cell r="A181">
            <v>113001007776</v>
          </cell>
          <cell r="B181" t="str">
            <v xml:space="preserve">I.E NUEVO BOSQUE - SEDE LUIS CARLOS GALAN </v>
          </cell>
          <cell r="C181">
            <v>633</v>
          </cell>
          <cell r="D181">
            <v>136</v>
          </cell>
          <cell r="E181" t="str">
            <v>SEDE</v>
          </cell>
          <cell r="F181" t="str">
            <v>HISTORICA Y CARIBE NORTE</v>
          </cell>
          <cell r="G181" t="str">
            <v>COUNTRY</v>
          </cell>
          <cell r="H181" t="str">
            <v>E. E. Oficial</v>
          </cell>
          <cell r="I181" t="str">
            <v>OFICIAL</v>
          </cell>
          <cell r="J181">
            <v>372</v>
          </cell>
        </row>
        <row r="182">
          <cell r="A182">
            <v>113001028421</v>
          </cell>
          <cell r="B182" t="str">
            <v>I.E 14 DE FEBRERO</v>
          </cell>
          <cell r="C182">
            <v>636</v>
          </cell>
          <cell r="D182">
            <v>636</v>
          </cell>
          <cell r="E182" t="str">
            <v>PRINCIPAL</v>
          </cell>
          <cell r="F182" t="str">
            <v>DE LA VIRGEN Y TURISTICA</v>
          </cell>
          <cell r="G182" t="str">
            <v>DE LA VIRGEN Y TURISTICA</v>
          </cell>
          <cell r="H182" t="str">
            <v>E. E. en Administración</v>
          </cell>
          <cell r="I182" t="str">
            <v>OFICIAL</v>
          </cell>
          <cell r="J182">
            <v>1081</v>
          </cell>
          <cell r="K182">
            <v>72</v>
          </cell>
        </row>
        <row r="183">
          <cell r="A183">
            <v>113001028927</v>
          </cell>
          <cell r="B183" t="str">
            <v>I.E CIUDADELA 2000</v>
          </cell>
          <cell r="C183">
            <v>663</v>
          </cell>
          <cell r="D183">
            <v>663</v>
          </cell>
          <cell r="E183" t="str">
            <v>PRINCIPAL</v>
          </cell>
          <cell r="F183" t="str">
            <v>INDUSTRIAL Y DE LA BAHIA</v>
          </cell>
          <cell r="G183" t="str">
            <v>INDUSTRIAL Y DE LA BAHIA</v>
          </cell>
          <cell r="H183" t="str">
            <v>E. E. en Administración</v>
          </cell>
          <cell r="I183" t="str">
            <v>OFICIAL</v>
          </cell>
          <cell r="J183">
            <v>1887</v>
          </cell>
          <cell r="K183">
            <v>121</v>
          </cell>
        </row>
        <row r="184">
          <cell r="A184">
            <v>113001029095</v>
          </cell>
          <cell r="B184" t="str">
            <v>I.E FOCO ROJO</v>
          </cell>
          <cell r="C184">
            <v>717</v>
          </cell>
          <cell r="D184">
            <v>717</v>
          </cell>
          <cell r="E184" t="str">
            <v>PRINCIPAL</v>
          </cell>
          <cell r="F184" t="str">
            <v>DE LA VIRGEN Y TURISTICA</v>
          </cell>
          <cell r="G184" t="str">
            <v>DE LA VIRGEN Y TURISTICA</v>
          </cell>
          <cell r="H184" t="str">
            <v>E. E. Oficial</v>
          </cell>
          <cell r="I184" t="str">
            <v>OFICIAL</v>
          </cell>
          <cell r="J184">
            <v>1539</v>
          </cell>
          <cell r="K184">
            <v>82</v>
          </cell>
        </row>
        <row r="185">
          <cell r="A185">
            <v>313001029264</v>
          </cell>
          <cell r="B185" t="str">
            <v>I.E CEAD SIMON BOLIVAR U NAL ABIERTA Y A DISTANCIA -UNAD-</v>
          </cell>
          <cell r="C185">
            <v>738</v>
          </cell>
          <cell r="D185">
            <v>738</v>
          </cell>
          <cell r="E185" t="str">
            <v>PRINCIPAL</v>
          </cell>
          <cell r="F185" t="str">
            <v>HISTORICA Y CARIBE NORTE</v>
          </cell>
          <cell r="G185" t="str">
            <v>COUNTRY</v>
          </cell>
          <cell r="H185" t="str">
            <v>E. E. Oficial</v>
          </cell>
          <cell r="I185" t="str">
            <v>OFICIAL</v>
          </cell>
          <cell r="J185">
            <v>2297</v>
          </cell>
        </row>
        <row r="186">
          <cell r="A186">
            <v>313001029396</v>
          </cell>
          <cell r="B186" t="str">
            <v>I.E  CLEMENTE MANUEL ZABALA</v>
          </cell>
          <cell r="C186">
            <v>788</v>
          </cell>
          <cell r="D186">
            <v>788</v>
          </cell>
          <cell r="E186" t="str">
            <v>PRINCIPAL</v>
          </cell>
          <cell r="F186" t="str">
            <v>DE LA VIRGEN Y TURISTICA</v>
          </cell>
          <cell r="G186" t="str">
            <v>DE LA VIRGEN Y TURISTICA</v>
          </cell>
          <cell r="H186" t="str">
            <v>E.E Oficial en Concesion</v>
          </cell>
          <cell r="I186" t="str">
            <v>OFICIAL</v>
          </cell>
          <cell r="J186">
            <v>2067</v>
          </cell>
          <cell r="K186">
            <v>106</v>
          </cell>
        </row>
        <row r="187">
          <cell r="A187">
            <v>113001029800</v>
          </cell>
          <cell r="B187" t="str">
            <v>C.E COLOMBIATON GUSTAVO PULECIO GOMEZ</v>
          </cell>
          <cell r="C187">
            <v>828</v>
          </cell>
          <cell r="D187">
            <v>828</v>
          </cell>
          <cell r="E187" t="str">
            <v>PRINCIPAL</v>
          </cell>
          <cell r="F187" t="str">
            <v>DE LA VIRGEN Y TURISTICA</v>
          </cell>
          <cell r="G187" t="str">
            <v>DE LA VIRGEN Y TURISTICA</v>
          </cell>
          <cell r="H187" t="str">
            <v>E. E. en Administración</v>
          </cell>
          <cell r="I187" t="str">
            <v>OFICIAL</v>
          </cell>
          <cell r="J187">
            <v>925</v>
          </cell>
        </row>
        <row r="188">
          <cell r="A188">
            <v>113001029851</v>
          </cell>
          <cell r="B188" t="str">
            <v>I.E JORGE ARTEL</v>
          </cell>
          <cell r="C188">
            <v>839</v>
          </cell>
          <cell r="D188">
            <v>839</v>
          </cell>
          <cell r="E188" t="str">
            <v>PRINCIPAL</v>
          </cell>
          <cell r="F188" t="str">
            <v>DE LA VIRGEN Y TURISTICA</v>
          </cell>
          <cell r="G188" t="str">
            <v>DE LA VIRGEN Y TURISTICA</v>
          </cell>
          <cell r="H188" t="str">
            <v>E.E Oficial en Concesion</v>
          </cell>
          <cell r="I188" t="str">
            <v>OFICIAL</v>
          </cell>
          <cell r="J188">
            <v>727</v>
          </cell>
          <cell r="K188">
            <v>27</v>
          </cell>
        </row>
        <row r="189">
          <cell r="A189">
            <v>113001029893</v>
          </cell>
          <cell r="B189" t="str">
            <v>I.E ROSEDAL</v>
          </cell>
          <cell r="C189">
            <v>842</v>
          </cell>
          <cell r="D189">
            <v>842</v>
          </cell>
          <cell r="E189" t="str">
            <v>PRINCIPAL</v>
          </cell>
          <cell r="F189" t="str">
            <v>INDUSTRIAL Y DE LA BAHIA</v>
          </cell>
          <cell r="G189" t="str">
            <v>INDUSTRIAL Y DE LA BAHIA</v>
          </cell>
          <cell r="H189" t="str">
            <v>E.E Oficial en Concesion</v>
          </cell>
          <cell r="I189" t="str">
            <v>OFICIAL</v>
          </cell>
          <cell r="J189">
            <v>1315</v>
          </cell>
          <cell r="K189">
            <v>96</v>
          </cell>
        </row>
        <row r="190">
          <cell r="A190">
            <v>113001030085</v>
          </cell>
          <cell r="B190" t="str">
            <v>I.E MANDELA</v>
          </cell>
          <cell r="C190">
            <v>858</v>
          </cell>
          <cell r="D190">
            <v>858</v>
          </cell>
          <cell r="E190" t="str">
            <v>PRINCIPAL</v>
          </cell>
          <cell r="F190" t="str">
            <v>INDUSTRIAL Y DE LA BAHIA</v>
          </cell>
          <cell r="G190" t="str">
            <v>INDUSTRIAL Y DE LA BAHIA</v>
          </cell>
          <cell r="H190" t="str">
            <v>PRIVADO</v>
          </cell>
          <cell r="I190" t="str">
            <v>OFICIAL</v>
          </cell>
          <cell r="J190">
            <v>1251</v>
          </cell>
        </row>
        <row r="191">
          <cell r="A191">
            <v>113001030093</v>
          </cell>
          <cell r="B191" t="str">
            <v>I.E FUNDACION PIES DESCALZOS</v>
          </cell>
          <cell r="C191">
            <v>857</v>
          </cell>
          <cell r="D191">
            <v>857</v>
          </cell>
          <cell r="E191" t="str">
            <v>PRINCIPAL</v>
          </cell>
          <cell r="F191" t="str">
            <v>HISTORICA Y CARIBE NORTE</v>
          </cell>
          <cell r="G191" t="str">
            <v>SANTA RITA</v>
          </cell>
          <cell r="H191" t="str">
            <v>PRIVADO</v>
          </cell>
          <cell r="I191" t="str">
            <v>OFICIAL</v>
          </cell>
          <cell r="J191">
            <v>986</v>
          </cell>
        </row>
        <row r="192">
          <cell r="A192">
            <v>313001002307</v>
          </cell>
          <cell r="B192" t="str">
            <v>COL. ADVENTISTA DE CARTAGENA</v>
          </cell>
          <cell r="C192">
            <v>251</v>
          </cell>
          <cell r="D192">
            <v>251</v>
          </cell>
          <cell r="E192" t="str">
            <v>PRINCIPAL</v>
          </cell>
          <cell r="F192" t="str">
            <v>DE LA VIRGEN Y TURISTICA</v>
          </cell>
          <cell r="G192" t="str">
            <v>DE LA VIRGEN Y TURISTICA</v>
          </cell>
          <cell r="H192" t="str">
            <v>PRIVADO</v>
          </cell>
          <cell r="I192" t="str">
            <v>PRIVADO</v>
          </cell>
          <cell r="J192">
            <v>265</v>
          </cell>
          <cell r="K192">
            <v>17</v>
          </cell>
        </row>
        <row r="193">
          <cell r="A193">
            <v>313001006159</v>
          </cell>
          <cell r="B193" t="str">
            <v>CORP. INSTITUTO CARTAGENA</v>
          </cell>
          <cell r="C193">
            <v>302</v>
          </cell>
          <cell r="D193">
            <v>302</v>
          </cell>
          <cell r="E193" t="str">
            <v>PRINCIPAL</v>
          </cell>
          <cell r="F193" t="str">
            <v>DE LA VIRGEN Y TURISTICA</v>
          </cell>
          <cell r="G193" t="str">
            <v>DE LA VIRGEN Y TURISTICA</v>
          </cell>
          <cell r="H193" t="str">
            <v>PRIVADO</v>
          </cell>
          <cell r="I193" t="str">
            <v>PRIVADO</v>
          </cell>
          <cell r="J193">
            <v>305</v>
          </cell>
          <cell r="K193">
            <v>20</v>
          </cell>
        </row>
        <row r="194">
          <cell r="A194">
            <v>313001006281</v>
          </cell>
          <cell r="B194" t="str">
            <v>CORP. COL. AMOR A BOLIVAR</v>
          </cell>
          <cell r="C194">
            <v>303</v>
          </cell>
          <cell r="D194">
            <v>303</v>
          </cell>
          <cell r="E194" t="str">
            <v>PRINCIPAL</v>
          </cell>
          <cell r="F194" t="str">
            <v>DE LA VIRGEN Y TURISTICA</v>
          </cell>
          <cell r="G194" t="str">
            <v>DE LA VIRGEN Y TURISTICA</v>
          </cell>
          <cell r="H194" t="str">
            <v>PRIVADO</v>
          </cell>
          <cell r="I194" t="str">
            <v>PRIVADO</v>
          </cell>
          <cell r="J194">
            <v>446</v>
          </cell>
          <cell r="K194">
            <v>43</v>
          </cell>
        </row>
        <row r="195">
          <cell r="A195">
            <v>313001007091</v>
          </cell>
          <cell r="B195" t="str">
            <v>COL. MODERNO DEL NORTE</v>
          </cell>
          <cell r="C195">
            <v>324</v>
          </cell>
          <cell r="D195">
            <v>324</v>
          </cell>
          <cell r="E195" t="str">
            <v>PRINCIPAL</v>
          </cell>
          <cell r="F195" t="str">
            <v>DE LA VIRGEN Y TURISTICA</v>
          </cell>
          <cell r="G195" t="str">
            <v>DE LA VIRGEN Y TURISTICA</v>
          </cell>
          <cell r="H195" t="str">
            <v>PRIVADO</v>
          </cell>
          <cell r="I195" t="str">
            <v>PRIVADO</v>
          </cell>
          <cell r="J195">
            <v>1683</v>
          </cell>
          <cell r="K195">
            <v>50</v>
          </cell>
        </row>
        <row r="196">
          <cell r="A196">
            <v>313001007309</v>
          </cell>
          <cell r="B196" t="str">
            <v>INST. LAMPARA MARAVILLOSA</v>
          </cell>
          <cell r="C196">
            <v>328</v>
          </cell>
          <cell r="D196">
            <v>328</v>
          </cell>
          <cell r="E196" t="str">
            <v>PRINCIPAL</v>
          </cell>
          <cell r="F196" t="str">
            <v>DE LA VIRGEN Y TURISTICA</v>
          </cell>
          <cell r="G196" t="str">
            <v>DE LA VIRGEN Y TURISTICA</v>
          </cell>
          <cell r="H196" t="str">
            <v>PRIVADO</v>
          </cell>
          <cell r="I196" t="str">
            <v>PRIVADO</v>
          </cell>
          <cell r="J196">
            <v>195</v>
          </cell>
        </row>
        <row r="197">
          <cell r="A197">
            <v>313001007651</v>
          </cell>
          <cell r="B197" t="str">
            <v>INST. METROPOLITANO DE C/GENA.</v>
          </cell>
          <cell r="C197">
            <v>337</v>
          </cell>
          <cell r="D197">
            <v>337</v>
          </cell>
          <cell r="E197" t="str">
            <v>PRINCIPAL</v>
          </cell>
          <cell r="F197" t="str">
            <v>DE LA VIRGEN Y TURISTICA</v>
          </cell>
          <cell r="G197" t="str">
            <v>DE LA VIRGEN Y TURISTICA</v>
          </cell>
          <cell r="H197" t="str">
            <v>PRIVADO</v>
          </cell>
          <cell r="I197" t="str">
            <v>PRIVADO</v>
          </cell>
          <cell r="J197">
            <v>594</v>
          </cell>
        </row>
        <row r="198">
          <cell r="A198">
            <v>313001007821</v>
          </cell>
          <cell r="B198" t="str">
            <v>FUND. R.E.I PARA LA REHABILITACION INTEGRAL I.P.S</v>
          </cell>
          <cell r="C198">
            <v>342</v>
          </cell>
          <cell r="D198">
            <v>342</v>
          </cell>
          <cell r="E198" t="str">
            <v>PRINCIPAL</v>
          </cell>
          <cell r="F198" t="str">
            <v>DE LA VIRGEN Y TURISTICA</v>
          </cell>
          <cell r="G198" t="str">
            <v>DE LA VIRGEN Y TURISTICA</v>
          </cell>
          <cell r="H198" t="str">
            <v>PRIVADO</v>
          </cell>
          <cell r="I198" t="str">
            <v>PRIVADO</v>
          </cell>
          <cell r="J198">
            <v>223</v>
          </cell>
        </row>
        <row r="199">
          <cell r="A199">
            <v>313001007911</v>
          </cell>
          <cell r="B199" t="str">
            <v>INST. INF. FEDERICO FROBEL</v>
          </cell>
          <cell r="C199">
            <v>345</v>
          </cell>
          <cell r="D199">
            <v>345</v>
          </cell>
          <cell r="E199" t="str">
            <v>PRINCIPAL</v>
          </cell>
          <cell r="F199" t="str">
            <v>DE LA VIRGEN Y TURISTICA</v>
          </cell>
          <cell r="G199" t="str">
            <v>DE LA VIRGEN Y TURISTICA</v>
          </cell>
          <cell r="H199" t="str">
            <v>PRIVADO</v>
          </cell>
          <cell r="I199" t="str">
            <v>PRIVADO</v>
          </cell>
          <cell r="J199">
            <v>152</v>
          </cell>
        </row>
        <row r="200">
          <cell r="A200">
            <v>313001007929</v>
          </cell>
          <cell r="B200" t="str">
            <v>INST. ANGLO AMERICANO DE C/GENA.</v>
          </cell>
          <cell r="C200">
            <v>346</v>
          </cell>
          <cell r="D200">
            <v>346</v>
          </cell>
          <cell r="E200" t="str">
            <v>PRINCIPAL</v>
          </cell>
          <cell r="F200" t="str">
            <v>DE LA VIRGEN Y TURISTICA</v>
          </cell>
          <cell r="G200" t="str">
            <v>DE LA VIRGEN Y TURISTICA</v>
          </cell>
          <cell r="H200" t="str">
            <v>PRIVADO</v>
          </cell>
          <cell r="I200" t="str">
            <v>PRIVADO</v>
          </cell>
          <cell r="J200">
            <v>321</v>
          </cell>
        </row>
        <row r="201">
          <cell r="A201">
            <v>313001008518</v>
          </cell>
          <cell r="B201" t="str">
            <v>INST. DE ENSEÑANZA MADDOX</v>
          </cell>
          <cell r="C201">
            <v>363</v>
          </cell>
          <cell r="D201">
            <v>363</v>
          </cell>
          <cell r="E201" t="str">
            <v>PRINCIPAL</v>
          </cell>
          <cell r="F201" t="str">
            <v>DE LA VIRGEN Y TURISTICA</v>
          </cell>
          <cell r="G201" t="str">
            <v>DE LA VIRGEN Y TURISTICA</v>
          </cell>
          <cell r="H201" t="str">
            <v>PRIVADO</v>
          </cell>
          <cell r="I201" t="str">
            <v>PRIVADO</v>
          </cell>
          <cell r="J201">
            <v>654</v>
          </cell>
          <cell r="K201">
            <v>73</v>
          </cell>
        </row>
        <row r="202">
          <cell r="A202">
            <v>313001008674</v>
          </cell>
          <cell r="B202" t="str">
            <v>INST. EDUCATIVO JAIVEL</v>
          </cell>
          <cell r="C202">
            <v>374</v>
          </cell>
          <cell r="D202">
            <v>374</v>
          </cell>
          <cell r="E202" t="str">
            <v>PRINCIPAL</v>
          </cell>
          <cell r="F202" t="str">
            <v>DE LA VIRGEN Y TURISTICA</v>
          </cell>
          <cell r="G202" t="str">
            <v>DE LA VIRGEN Y TURISTICA</v>
          </cell>
          <cell r="H202" t="str">
            <v>PRIVADO</v>
          </cell>
          <cell r="I202" t="str">
            <v>PRIVADO</v>
          </cell>
          <cell r="J202">
            <v>371</v>
          </cell>
        </row>
        <row r="203">
          <cell r="A203">
            <v>313001009204</v>
          </cell>
          <cell r="B203" t="str">
            <v>INST. INTEGRAL NUEVA COLOMBIA</v>
          </cell>
          <cell r="C203">
            <v>402</v>
          </cell>
          <cell r="D203">
            <v>402</v>
          </cell>
          <cell r="E203" t="str">
            <v>PRINCIPAL</v>
          </cell>
          <cell r="F203" t="str">
            <v>DE LA VIRGEN Y TURISTICA</v>
          </cell>
          <cell r="G203" t="str">
            <v>DE LA VIRGEN Y TURISTICA</v>
          </cell>
          <cell r="H203" t="str">
            <v>PRIVADO</v>
          </cell>
          <cell r="I203" t="str">
            <v>PRIVADO</v>
          </cell>
          <cell r="J203">
            <v>563</v>
          </cell>
          <cell r="K203">
            <v>27</v>
          </cell>
        </row>
        <row r="204">
          <cell r="A204">
            <v>313001009247</v>
          </cell>
          <cell r="B204" t="str">
            <v>COL. ROBIN HOOD</v>
          </cell>
          <cell r="C204">
            <v>406</v>
          </cell>
          <cell r="D204">
            <v>406</v>
          </cell>
          <cell r="E204" t="str">
            <v>PRINCIPAL</v>
          </cell>
          <cell r="F204" t="str">
            <v>DE LA VIRGEN Y TURISTICA</v>
          </cell>
          <cell r="G204" t="str">
            <v>DE LA VIRGEN Y TURISTICA</v>
          </cell>
          <cell r="H204" t="str">
            <v>PRIVADO</v>
          </cell>
          <cell r="I204" t="str">
            <v>PRIVADO</v>
          </cell>
          <cell r="J204">
            <v>70</v>
          </cell>
        </row>
        <row r="205">
          <cell r="A205">
            <v>313001012761</v>
          </cell>
          <cell r="B205" t="str">
            <v>JARD. INF.LOS CHAVITOS</v>
          </cell>
          <cell r="C205">
            <v>428</v>
          </cell>
          <cell r="D205">
            <v>428</v>
          </cell>
          <cell r="E205" t="str">
            <v>PRINCIPAL</v>
          </cell>
          <cell r="F205" t="str">
            <v>DE LA VIRGEN Y TURISTICA</v>
          </cell>
          <cell r="G205" t="str">
            <v>DE LA VIRGEN Y TURISTICA</v>
          </cell>
          <cell r="H205" t="str">
            <v>PRIVADO</v>
          </cell>
          <cell r="I205" t="str">
            <v>PRIVADO</v>
          </cell>
          <cell r="J205">
            <v>109</v>
          </cell>
        </row>
        <row r="206">
          <cell r="A206">
            <v>313001013406</v>
          </cell>
          <cell r="B206" t="str">
            <v>INST. LOS ANGELITOS</v>
          </cell>
          <cell r="C206">
            <v>472</v>
          </cell>
          <cell r="D206">
            <v>472</v>
          </cell>
          <cell r="E206" t="str">
            <v>PRINCIPAL</v>
          </cell>
          <cell r="F206" t="str">
            <v>DE LA VIRGEN Y TURISTICA</v>
          </cell>
          <cell r="G206" t="str">
            <v>DE LA VIRGEN Y TURISTICA</v>
          </cell>
          <cell r="H206" t="str">
            <v>PRIVADO</v>
          </cell>
          <cell r="I206" t="str">
            <v>PRIVADO</v>
          </cell>
          <cell r="J206">
            <v>540</v>
          </cell>
        </row>
        <row r="207">
          <cell r="A207">
            <v>313001013872</v>
          </cell>
          <cell r="B207" t="str">
            <v>INST. JHON DEWEY</v>
          </cell>
          <cell r="C207">
            <v>514</v>
          </cell>
          <cell r="D207">
            <v>514</v>
          </cell>
          <cell r="E207" t="str">
            <v>PRINCIPAL</v>
          </cell>
          <cell r="F207" t="str">
            <v>DE LA VIRGEN Y TURISTICA</v>
          </cell>
          <cell r="G207" t="str">
            <v>DE LA VIRGEN Y TURISTICA</v>
          </cell>
          <cell r="H207" t="str">
            <v>PRIVADO</v>
          </cell>
          <cell r="I207" t="str">
            <v>PRIVADO</v>
          </cell>
          <cell r="J207">
            <v>67</v>
          </cell>
        </row>
        <row r="208">
          <cell r="A208">
            <v>313001027164</v>
          </cell>
          <cell r="B208" t="str">
            <v>CORP. COL. LICEO CENTRAL MIXTO</v>
          </cell>
          <cell r="C208">
            <v>561</v>
          </cell>
          <cell r="D208">
            <v>561</v>
          </cell>
          <cell r="E208" t="str">
            <v>PRINCIPAL</v>
          </cell>
          <cell r="F208" t="str">
            <v>DE LA VIRGEN Y TURISTICA</v>
          </cell>
          <cell r="G208" t="str">
            <v>DE LA VIRGEN Y TURISTICA</v>
          </cell>
          <cell r="H208" t="str">
            <v>PRIVADO</v>
          </cell>
          <cell r="I208" t="str">
            <v>PRIVADO</v>
          </cell>
          <cell r="J208">
            <v>307</v>
          </cell>
          <cell r="K208">
            <v>24</v>
          </cell>
        </row>
        <row r="209">
          <cell r="A209">
            <v>313001013961</v>
          </cell>
          <cell r="B209" t="str">
            <v>COL. BAUTISTA DIOS ES AMOR</v>
          </cell>
          <cell r="C209">
            <v>562</v>
          </cell>
          <cell r="D209">
            <v>562</v>
          </cell>
          <cell r="E209" t="str">
            <v>PRINCIPAL</v>
          </cell>
          <cell r="F209" t="str">
            <v>DE LA VIRGEN Y TURISTICA</v>
          </cell>
          <cell r="G209" t="str">
            <v>DE LA VIRGEN Y TURISTICA</v>
          </cell>
          <cell r="H209" t="str">
            <v>PRIVADO</v>
          </cell>
          <cell r="I209" t="str">
            <v>PRIVADO</v>
          </cell>
          <cell r="J209">
            <v>153</v>
          </cell>
        </row>
        <row r="210">
          <cell r="A210">
            <v>313001027113</v>
          </cell>
          <cell r="B210" t="str">
            <v>INST.  EDUC. MI NUEVO HOGAR</v>
          </cell>
          <cell r="C210">
            <v>564</v>
          </cell>
          <cell r="D210">
            <v>564</v>
          </cell>
          <cell r="E210" t="str">
            <v>PRINCIPAL</v>
          </cell>
          <cell r="F210" t="str">
            <v>DE LA VIRGEN Y TURISTICA</v>
          </cell>
          <cell r="G210" t="str">
            <v>DE LA VIRGEN Y TURISTICA</v>
          </cell>
          <cell r="H210" t="str">
            <v>PRIVADO</v>
          </cell>
          <cell r="I210" t="str">
            <v>PRIVADO</v>
          </cell>
          <cell r="J210">
            <v>332</v>
          </cell>
        </row>
        <row r="211">
          <cell r="A211">
            <v>313001027130</v>
          </cell>
          <cell r="B211" t="str">
            <v>ESC. COM. MIXTA  EL SABER</v>
          </cell>
          <cell r="C211">
            <v>568</v>
          </cell>
          <cell r="D211">
            <v>568</v>
          </cell>
          <cell r="E211" t="str">
            <v>PRINCIPAL</v>
          </cell>
          <cell r="F211" t="str">
            <v>DE LA VIRGEN Y TURISTICA</v>
          </cell>
          <cell r="G211" t="str">
            <v>DE LA VIRGEN Y TURISTICA</v>
          </cell>
          <cell r="H211" t="str">
            <v>PRIVADO</v>
          </cell>
          <cell r="I211" t="str">
            <v>PRIVADO</v>
          </cell>
          <cell r="J211">
            <v>500</v>
          </cell>
          <cell r="K211">
            <v>24</v>
          </cell>
        </row>
        <row r="212">
          <cell r="A212">
            <v>313001027474</v>
          </cell>
          <cell r="B212" t="str">
            <v>COL. MIXTO NUEVO PORVENIR</v>
          </cell>
          <cell r="C212">
            <v>588</v>
          </cell>
          <cell r="D212">
            <v>588</v>
          </cell>
          <cell r="E212" t="str">
            <v>PRINCIPAL</v>
          </cell>
          <cell r="F212" t="str">
            <v>DE LA VIRGEN Y TURISTICA</v>
          </cell>
          <cell r="G212" t="str">
            <v>DE LA VIRGEN Y TURISTICA</v>
          </cell>
          <cell r="H212" t="str">
            <v>PRIVADO</v>
          </cell>
          <cell r="I212" t="str">
            <v>PRIVADO</v>
          </cell>
          <cell r="J212">
            <v>861</v>
          </cell>
        </row>
        <row r="213">
          <cell r="A213">
            <v>313001028639</v>
          </cell>
          <cell r="B213" t="str">
            <v>INST. CENTRAL DE COLOMBIA PARA ADULTOS(ICCA)</v>
          </cell>
          <cell r="C213">
            <v>591</v>
          </cell>
          <cell r="D213">
            <v>591</v>
          </cell>
          <cell r="E213" t="str">
            <v>PRINCIPAL</v>
          </cell>
          <cell r="F213" t="str">
            <v>HISTORICA Y CARIBE NORTE</v>
          </cell>
          <cell r="G213" t="str">
            <v>COUNTRY</v>
          </cell>
          <cell r="H213" t="str">
            <v>PRIVADO</v>
          </cell>
          <cell r="I213" t="str">
            <v>PRIVADO</v>
          </cell>
          <cell r="J213">
            <v>6</v>
          </cell>
        </row>
        <row r="214">
          <cell r="A214">
            <v>313001028868</v>
          </cell>
          <cell r="B214" t="str">
            <v>COL. BILINGUE DE CARTAGENA</v>
          </cell>
          <cell r="C214">
            <v>614</v>
          </cell>
          <cell r="D214">
            <v>614</v>
          </cell>
          <cell r="E214" t="str">
            <v>PRINCIPAL</v>
          </cell>
          <cell r="F214" t="str">
            <v>DE LA VIRGEN Y TURISTICA</v>
          </cell>
          <cell r="G214" t="str">
            <v>DE LA VIRGEN Y TURISTICA</v>
          </cell>
          <cell r="H214" t="str">
            <v>PRIVADO</v>
          </cell>
          <cell r="I214" t="str">
            <v>PRIVADO</v>
          </cell>
          <cell r="J214">
            <v>101</v>
          </cell>
          <cell r="K214">
            <v>7</v>
          </cell>
        </row>
        <row r="215">
          <cell r="A215">
            <v>313001028225</v>
          </cell>
          <cell r="B215" t="str">
            <v>CORP. CENTRO EDUCATIVO COMUNITARIO FUENTE DE VALORES "CENEFU</v>
          </cell>
          <cell r="C215">
            <v>615</v>
          </cell>
          <cell r="D215">
            <v>615</v>
          </cell>
          <cell r="E215" t="str">
            <v>PRINCIPAL</v>
          </cell>
          <cell r="F215" t="str">
            <v>DE LA VIRGEN Y TURISTICA</v>
          </cell>
          <cell r="G215" t="str">
            <v>DE LA VIRGEN Y TURISTICA</v>
          </cell>
          <cell r="H215" t="str">
            <v>PRIVADO</v>
          </cell>
          <cell r="I215" t="str">
            <v>PRIVADO</v>
          </cell>
          <cell r="J215">
            <v>164</v>
          </cell>
        </row>
        <row r="216">
          <cell r="A216">
            <v>313001028771</v>
          </cell>
          <cell r="B216" t="str">
            <v>INST.  REAL DEL CARIBE</v>
          </cell>
          <cell r="C216">
            <v>641</v>
          </cell>
          <cell r="D216">
            <v>641</v>
          </cell>
          <cell r="E216" t="str">
            <v>PRINCIPAL</v>
          </cell>
          <cell r="F216" t="str">
            <v>DE LA VIRGEN Y TURISTICA</v>
          </cell>
          <cell r="G216" t="str">
            <v>DE LA VIRGEN Y TURISTICA</v>
          </cell>
          <cell r="H216" t="str">
            <v>PRIVADO</v>
          </cell>
          <cell r="I216" t="str">
            <v>PRIVADO</v>
          </cell>
          <cell r="J216">
            <v>158</v>
          </cell>
        </row>
        <row r="217">
          <cell r="A217">
            <v>313001028843</v>
          </cell>
          <cell r="B217" t="str">
            <v>COL. JUAN PABLO II (C.E SONRISITAS)</v>
          </cell>
          <cell r="C217">
            <v>652</v>
          </cell>
          <cell r="D217">
            <v>652</v>
          </cell>
          <cell r="E217" t="str">
            <v>PRINCIPAL</v>
          </cell>
          <cell r="F217" t="str">
            <v>DE LA VIRGEN Y TURISTICA</v>
          </cell>
          <cell r="G217" t="str">
            <v>DE LA VIRGEN Y TURISTICA</v>
          </cell>
          <cell r="H217" t="str">
            <v>PRIVADO</v>
          </cell>
          <cell r="I217" t="str">
            <v>PRIVADO</v>
          </cell>
          <cell r="J217">
            <v>557</v>
          </cell>
          <cell r="K217">
            <v>17</v>
          </cell>
        </row>
        <row r="218">
          <cell r="A218">
            <v>313001028985</v>
          </cell>
          <cell r="B218" t="str">
            <v>COL. DIOS ES AMOR -SEDE CARTAGENA</v>
          </cell>
          <cell r="C218">
            <v>654</v>
          </cell>
          <cell r="D218">
            <v>654</v>
          </cell>
          <cell r="E218" t="str">
            <v>PRINCIPAL</v>
          </cell>
          <cell r="F218" t="str">
            <v>DE LA VIRGEN Y TURISTICA</v>
          </cell>
          <cell r="G218" t="str">
            <v>DE LA VIRGEN Y TURISTICA</v>
          </cell>
          <cell r="H218" t="str">
            <v>PRIVADO</v>
          </cell>
          <cell r="I218" t="str">
            <v>PRIVADO</v>
          </cell>
          <cell r="J218">
            <v>1232</v>
          </cell>
          <cell r="K218">
            <v>57</v>
          </cell>
        </row>
        <row r="219">
          <cell r="A219">
            <v>313001008879</v>
          </cell>
          <cell r="B219" t="str">
            <v>CORPORACION INSTITUO PESTALOZZI</v>
          </cell>
          <cell r="C219">
            <v>384</v>
          </cell>
          <cell r="D219">
            <v>384</v>
          </cell>
          <cell r="E219" t="str">
            <v>PRINCIPAL</v>
          </cell>
          <cell r="F219" t="str">
            <v>DE LA VIRGEN Y TURISTICA</v>
          </cell>
          <cell r="G219" t="str">
            <v>DE LA VIRGEN Y TURISTICA</v>
          </cell>
          <cell r="H219" t="str">
            <v>PRIVADO</v>
          </cell>
          <cell r="I219" t="str">
            <v>PRIVADO</v>
          </cell>
          <cell r="J219">
            <v>334</v>
          </cell>
          <cell r="K219">
            <v>32</v>
          </cell>
        </row>
        <row r="220">
          <cell r="A220">
            <v>313001028875</v>
          </cell>
          <cell r="B220" t="str">
            <v>CENT. EDUC. ALBERTO JIMENEZ FUENTES (ANTES MI ABUELO Y</v>
          </cell>
          <cell r="C220">
            <v>637</v>
          </cell>
          <cell r="D220">
            <v>637</v>
          </cell>
          <cell r="E220" t="str">
            <v>PRINCIPAL</v>
          </cell>
          <cell r="F220" t="str">
            <v>DE LA VIRGEN Y TURISTICA</v>
          </cell>
          <cell r="G220" t="str">
            <v>DE LA VIRGEN Y TURISTICA</v>
          </cell>
          <cell r="H220" t="str">
            <v>PRIVADO</v>
          </cell>
          <cell r="I220" t="str">
            <v>PRIVADO</v>
          </cell>
          <cell r="J220">
            <v>192</v>
          </cell>
        </row>
        <row r="221">
          <cell r="A221">
            <v>313001029426</v>
          </cell>
          <cell r="B221" t="str">
            <v>C.E MUNDO DEL SABER</v>
          </cell>
          <cell r="C221">
            <v>790</v>
          </cell>
          <cell r="D221">
            <v>790</v>
          </cell>
          <cell r="E221" t="str">
            <v>PRINCIPAL</v>
          </cell>
          <cell r="F221" t="str">
            <v>DE LA VIRGEN Y TURISTICA</v>
          </cell>
          <cell r="G221" t="str">
            <v>DE LA VIRGEN Y TURISTICA</v>
          </cell>
          <cell r="H221" t="str">
            <v>PRIVADO</v>
          </cell>
          <cell r="I221" t="str">
            <v>PRIVADO</v>
          </cell>
          <cell r="J221">
            <v>37</v>
          </cell>
        </row>
        <row r="222">
          <cell r="A222">
            <v>313001029434</v>
          </cell>
          <cell r="B222" t="str">
            <v>INST. EDUC JULIO ENRIQUE</v>
          </cell>
          <cell r="C222">
            <v>792</v>
          </cell>
          <cell r="D222">
            <v>792</v>
          </cell>
          <cell r="E222" t="str">
            <v>PRINCIPAL</v>
          </cell>
          <cell r="F222" t="str">
            <v>DE LA VIRGEN Y TURISTICA</v>
          </cell>
          <cell r="G222" t="str">
            <v>DE LA VIRGEN Y TURISTICA</v>
          </cell>
          <cell r="H222" t="str">
            <v>PRIVADO</v>
          </cell>
          <cell r="I222" t="str">
            <v>PRIVADO</v>
          </cell>
          <cell r="J222">
            <v>58</v>
          </cell>
        </row>
        <row r="223">
          <cell r="A223">
            <v>313001029141</v>
          </cell>
          <cell r="B223" t="str">
            <v>CORP. INST EDUC CIENAGA DE LA VIRGEN</v>
          </cell>
          <cell r="C223">
            <v>797</v>
          </cell>
          <cell r="D223">
            <v>797</v>
          </cell>
          <cell r="E223" t="str">
            <v>PRINCIPAL</v>
          </cell>
          <cell r="F223" t="str">
            <v>DE LA VIRGEN Y TURISTICA</v>
          </cell>
          <cell r="G223" t="str">
            <v>DE LA VIRGEN Y TURISTICA</v>
          </cell>
          <cell r="H223" t="str">
            <v>PRIVADO</v>
          </cell>
          <cell r="I223" t="str">
            <v>PRIVADO</v>
          </cell>
          <cell r="J223">
            <v>102</v>
          </cell>
        </row>
        <row r="224">
          <cell r="A224">
            <v>313001013279</v>
          </cell>
          <cell r="B224" t="str">
            <v>INST. SIGMUND FREUD       (C.INF LOS PEQUEÑOS SABIOS)</v>
          </cell>
          <cell r="C224">
            <v>809</v>
          </cell>
          <cell r="D224">
            <v>809</v>
          </cell>
          <cell r="E224" t="str">
            <v>PRINCIPAL</v>
          </cell>
          <cell r="F224" t="str">
            <v>DE LA VIRGEN Y TURISTICA</v>
          </cell>
          <cell r="G224" t="str">
            <v>DE LA VIRGEN Y TURISTICA</v>
          </cell>
          <cell r="H224" t="str">
            <v>PRIVADO</v>
          </cell>
          <cell r="I224" t="str">
            <v>PRIVADO</v>
          </cell>
          <cell r="J224">
            <v>1007</v>
          </cell>
          <cell r="K224">
            <v>31</v>
          </cell>
        </row>
        <row r="225">
          <cell r="A225">
            <v>313001008534</v>
          </cell>
          <cell r="B225" t="str">
            <v>INST. MODERNO EL CARMEN</v>
          </cell>
          <cell r="C225">
            <v>365</v>
          </cell>
          <cell r="D225">
            <v>365</v>
          </cell>
          <cell r="E225" t="str">
            <v>PRINCIPAL</v>
          </cell>
          <cell r="F225" t="str">
            <v>DE LA VIRGEN Y TURISTICA</v>
          </cell>
          <cell r="G225" t="str">
            <v>DE LA VIRGEN Y TURISTICA</v>
          </cell>
          <cell r="H225" t="str">
            <v>PRIVADO</v>
          </cell>
          <cell r="I225" t="str">
            <v>PRIVADO</v>
          </cell>
          <cell r="J225">
            <v>158</v>
          </cell>
        </row>
        <row r="226">
          <cell r="A226">
            <v>313001013554</v>
          </cell>
          <cell r="B226" t="str">
            <v>C.E ESTRELLAS DEL PORVENIR</v>
          </cell>
          <cell r="C226">
            <v>487</v>
          </cell>
          <cell r="D226">
            <v>487</v>
          </cell>
          <cell r="E226" t="str">
            <v>PRINCIPAL</v>
          </cell>
          <cell r="F226" t="str">
            <v>DE LA VIRGEN Y TURISTICA</v>
          </cell>
          <cell r="G226" t="str">
            <v>DE LA VIRGEN Y TURISTICA</v>
          </cell>
          <cell r="H226" t="str">
            <v>PRIVADO</v>
          </cell>
          <cell r="I226" t="str">
            <v>PRIVADO</v>
          </cell>
          <cell r="J226">
            <v>109</v>
          </cell>
        </row>
        <row r="227">
          <cell r="A227">
            <v>313001029281</v>
          </cell>
          <cell r="B227" t="str">
            <v>INST. MIXTO FREINET</v>
          </cell>
          <cell r="C227">
            <v>743</v>
          </cell>
          <cell r="D227">
            <v>743</v>
          </cell>
          <cell r="E227" t="str">
            <v>PRINCIPAL</v>
          </cell>
          <cell r="F227" t="str">
            <v>DE LA VIRGEN Y TURISTICA</v>
          </cell>
          <cell r="G227" t="str">
            <v>DE LA VIRGEN Y TURISTICA</v>
          </cell>
          <cell r="H227" t="str">
            <v>PRIVADO</v>
          </cell>
          <cell r="I227" t="str">
            <v>PRIVADO</v>
          </cell>
          <cell r="J227">
            <v>242</v>
          </cell>
        </row>
        <row r="228">
          <cell r="A228">
            <v>313001029418</v>
          </cell>
          <cell r="B228" t="str">
            <v>INST. EDUC 1 DE MAYO</v>
          </cell>
          <cell r="C228">
            <v>794</v>
          </cell>
          <cell r="D228">
            <v>794</v>
          </cell>
          <cell r="E228" t="str">
            <v>PRINCIPAL</v>
          </cell>
          <cell r="F228" t="str">
            <v>DE LA VIRGEN Y TURISTICA</v>
          </cell>
          <cell r="G228" t="str">
            <v>DE LA VIRGEN Y TURISTICA</v>
          </cell>
          <cell r="H228" t="str">
            <v>PRIVADO</v>
          </cell>
          <cell r="I228" t="str">
            <v>PRIVADO</v>
          </cell>
          <cell r="J228">
            <v>49</v>
          </cell>
        </row>
        <row r="229">
          <cell r="A229">
            <v>313001001211</v>
          </cell>
          <cell r="B229" t="str">
            <v>INST. CARTAGENA. DEL MAR</v>
          </cell>
          <cell r="C229">
            <v>242</v>
          </cell>
          <cell r="D229">
            <v>242</v>
          </cell>
          <cell r="E229" t="str">
            <v>PRINCIPAL</v>
          </cell>
          <cell r="F229" t="str">
            <v>DE LA VIRGEN Y TURISTICA</v>
          </cell>
          <cell r="G229" t="str">
            <v>DE LA VIRGEN Y TURISTICA</v>
          </cell>
          <cell r="H229" t="str">
            <v>PRIVADO</v>
          </cell>
          <cell r="I229" t="str">
            <v>PRIVADO</v>
          </cell>
          <cell r="J229">
            <v>512</v>
          </cell>
          <cell r="K229">
            <v>29</v>
          </cell>
        </row>
        <row r="230">
          <cell r="A230">
            <v>313001007007</v>
          </cell>
          <cell r="B230" t="str">
            <v>COL. DEL CARIBE</v>
          </cell>
          <cell r="C230">
            <v>319</v>
          </cell>
          <cell r="D230">
            <v>319</v>
          </cell>
          <cell r="E230" t="str">
            <v>PRINCIPAL</v>
          </cell>
          <cell r="F230" t="str">
            <v>DE LA VIRGEN Y TURISTICA</v>
          </cell>
          <cell r="G230" t="str">
            <v>DE LA VIRGEN Y TURISTICA</v>
          </cell>
          <cell r="H230" t="str">
            <v>PRIVADO</v>
          </cell>
          <cell r="I230" t="str">
            <v>PRIVADO</v>
          </cell>
          <cell r="J230">
            <v>774</v>
          </cell>
        </row>
        <row r="231">
          <cell r="A231">
            <v>313001008381</v>
          </cell>
          <cell r="B231" t="str">
            <v>CENT. DE ENSEÑANZA HIJOS DE BOLIVAR</v>
          </cell>
          <cell r="C231">
            <v>352</v>
          </cell>
          <cell r="D231">
            <v>352</v>
          </cell>
          <cell r="E231" t="str">
            <v>PRINCIPAL</v>
          </cell>
          <cell r="F231" t="str">
            <v>DE LA VIRGEN Y TURISTICA</v>
          </cell>
          <cell r="G231" t="str">
            <v>DE LA VIRGEN Y TURISTICA</v>
          </cell>
          <cell r="H231" t="str">
            <v>PRIVADO</v>
          </cell>
          <cell r="I231" t="str">
            <v>PRIVADO</v>
          </cell>
          <cell r="J231">
            <v>360</v>
          </cell>
          <cell r="K231">
            <v>23</v>
          </cell>
        </row>
        <row r="232">
          <cell r="A232">
            <v>313001013376</v>
          </cell>
          <cell r="B232" t="str">
            <v>INST. COM. BOLIVAR</v>
          </cell>
          <cell r="C232">
            <v>469</v>
          </cell>
          <cell r="D232">
            <v>469</v>
          </cell>
          <cell r="E232" t="str">
            <v>PRINCIPAL</v>
          </cell>
          <cell r="F232" t="str">
            <v>DE LA VIRGEN Y TURISTICA</v>
          </cell>
          <cell r="G232" t="str">
            <v>DE LA VIRGEN Y TURISTICA</v>
          </cell>
          <cell r="H232" t="str">
            <v>PRIVADO</v>
          </cell>
          <cell r="I232" t="str">
            <v>PRIVADO</v>
          </cell>
          <cell r="J232">
            <v>90</v>
          </cell>
        </row>
        <row r="233">
          <cell r="A233">
            <v>313001027148</v>
          </cell>
          <cell r="B233" t="str">
            <v>JARD. INF. LLUVIAS DEL SABER</v>
          </cell>
          <cell r="C233">
            <v>570</v>
          </cell>
          <cell r="D233">
            <v>570</v>
          </cell>
          <cell r="E233" t="str">
            <v>PRINCIPAL</v>
          </cell>
          <cell r="F233" t="str">
            <v>DE LA VIRGEN Y TURISTICA</v>
          </cell>
          <cell r="G233" t="str">
            <v>DE LA VIRGEN Y TURISTICA</v>
          </cell>
          <cell r="H233" t="str">
            <v>PRIVADO</v>
          </cell>
          <cell r="I233" t="str">
            <v>PRIVADO</v>
          </cell>
          <cell r="J233">
            <v>53</v>
          </cell>
        </row>
        <row r="234">
          <cell r="A234">
            <v>313001008399</v>
          </cell>
          <cell r="B234" t="str">
            <v>FUND. CENT. EDUC. LAS PALMERAS</v>
          </cell>
          <cell r="C234">
            <v>353</v>
          </cell>
          <cell r="D234">
            <v>353</v>
          </cell>
          <cell r="E234" t="str">
            <v>PRINCIPAL</v>
          </cell>
          <cell r="F234" t="str">
            <v>DE LA VIRGEN Y TURISTICA</v>
          </cell>
          <cell r="G234" t="str">
            <v>DE LA VIRGEN Y TURISTICA</v>
          </cell>
          <cell r="H234" t="str">
            <v>PRIVADO</v>
          </cell>
          <cell r="I234" t="str">
            <v>PRIVADO</v>
          </cell>
          <cell r="J234">
            <v>691</v>
          </cell>
          <cell r="K234">
            <v>9</v>
          </cell>
        </row>
        <row r="235">
          <cell r="A235">
            <v>313001029302</v>
          </cell>
          <cell r="B235" t="str">
            <v>INST. EDUC. MÁGICA AVENTURA</v>
          </cell>
          <cell r="C235">
            <v>746</v>
          </cell>
          <cell r="D235">
            <v>746</v>
          </cell>
          <cell r="E235" t="str">
            <v>PRINCIPAL</v>
          </cell>
          <cell r="F235" t="str">
            <v>DE LA VIRGEN Y TURISTICA</v>
          </cell>
          <cell r="G235" t="str">
            <v>DE LA VIRGEN Y TURISTICA</v>
          </cell>
          <cell r="H235" t="str">
            <v>PRIVADO</v>
          </cell>
          <cell r="I235" t="str">
            <v>PRIVADO</v>
          </cell>
          <cell r="J235">
            <v>120</v>
          </cell>
        </row>
        <row r="236">
          <cell r="A236">
            <v>313001007228</v>
          </cell>
          <cell r="B236" t="str">
            <v>FUND. EDUC. CRISTO REY DE REYES</v>
          </cell>
          <cell r="C236">
            <v>326</v>
          </cell>
          <cell r="D236">
            <v>326</v>
          </cell>
          <cell r="E236" t="str">
            <v>PRINCIPAL</v>
          </cell>
          <cell r="F236" t="str">
            <v>DE LA VIRGEN Y TURISTICA</v>
          </cell>
          <cell r="G236" t="str">
            <v>DE LA VIRGEN Y TURISTICA</v>
          </cell>
          <cell r="H236" t="str">
            <v>PRIVADO</v>
          </cell>
          <cell r="I236" t="str">
            <v>PRIVADO</v>
          </cell>
          <cell r="J236">
            <v>103</v>
          </cell>
        </row>
        <row r="237">
          <cell r="A237">
            <v>313001028292</v>
          </cell>
          <cell r="B237" t="str">
            <v>C.E MORAL Y LUCES</v>
          </cell>
          <cell r="C237">
            <v>612</v>
          </cell>
          <cell r="D237">
            <v>612</v>
          </cell>
          <cell r="E237" t="str">
            <v>PRINCIPAL</v>
          </cell>
          <cell r="F237" t="str">
            <v>DE LA VIRGEN Y TURISTICA</v>
          </cell>
          <cell r="G237" t="str">
            <v>DE LA VIRGEN Y TURISTICA</v>
          </cell>
          <cell r="H237" t="str">
            <v>PRIVADO</v>
          </cell>
          <cell r="I237" t="str">
            <v>PRIVADO</v>
          </cell>
          <cell r="J237">
            <v>10</v>
          </cell>
        </row>
        <row r="238">
          <cell r="A238">
            <v>313001003931</v>
          </cell>
          <cell r="B238" t="str">
            <v>COL. JORGE WASHINGTON</v>
          </cell>
          <cell r="C238">
            <v>266</v>
          </cell>
          <cell r="D238">
            <v>266</v>
          </cell>
          <cell r="E238" t="str">
            <v>PRINCIPAL</v>
          </cell>
          <cell r="F238" t="str">
            <v>DE LA VIRGEN Y TURISTICA</v>
          </cell>
          <cell r="G238" t="str">
            <v>RURAL</v>
          </cell>
          <cell r="H238" t="str">
            <v>PRIVADO</v>
          </cell>
          <cell r="I238" t="str">
            <v>PRIVADO</v>
          </cell>
          <cell r="J238">
            <v>683</v>
          </cell>
          <cell r="K238">
            <v>48</v>
          </cell>
        </row>
        <row r="239">
          <cell r="A239">
            <v>313001004768</v>
          </cell>
          <cell r="B239" t="str">
            <v>CORP.  EDUCATIVA  COLEGIO BRITANICO DE CARTAGENA.</v>
          </cell>
          <cell r="C239">
            <v>271</v>
          </cell>
          <cell r="D239">
            <v>271</v>
          </cell>
          <cell r="E239" t="str">
            <v>PRINCIPAL</v>
          </cell>
          <cell r="F239" t="str">
            <v>DE LA VIRGEN Y TURISTICA</v>
          </cell>
          <cell r="G239" t="str">
            <v>RURAL</v>
          </cell>
          <cell r="H239" t="str">
            <v>PRIVADO</v>
          </cell>
          <cell r="I239" t="str">
            <v>PRIVADO</v>
          </cell>
          <cell r="J239">
            <v>582</v>
          </cell>
          <cell r="K239">
            <v>32</v>
          </cell>
        </row>
        <row r="240">
          <cell r="A240">
            <v>313001005705</v>
          </cell>
          <cell r="B240" t="str">
            <v>CORP. EDUCATIVA COL. INTERNACIONAL CARTAGENA</v>
          </cell>
          <cell r="C240">
            <v>293</v>
          </cell>
          <cell r="D240">
            <v>293</v>
          </cell>
          <cell r="E240" t="str">
            <v>PRINCIPAL</v>
          </cell>
          <cell r="F240" t="str">
            <v>DE LA VIRGEN Y TURISTICA</v>
          </cell>
          <cell r="G240" t="str">
            <v>RURAL</v>
          </cell>
          <cell r="H240" t="str">
            <v>PRIVADO</v>
          </cell>
          <cell r="I240" t="str">
            <v>PRIVADO</v>
          </cell>
          <cell r="J240">
            <v>354</v>
          </cell>
          <cell r="K240">
            <v>20</v>
          </cell>
        </row>
        <row r="241">
          <cell r="A241">
            <v>313001012744</v>
          </cell>
          <cell r="B241" t="str">
            <v>INST. SKINNER II  (ANT.-JARD. INF. SKINNER II)</v>
          </cell>
          <cell r="C241">
            <v>426</v>
          </cell>
          <cell r="D241">
            <v>426</v>
          </cell>
          <cell r="E241" t="str">
            <v>PRINCIPAL</v>
          </cell>
          <cell r="F241" t="str">
            <v>DE LA VIRGEN Y TURISTICA</v>
          </cell>
          <cell r="G241" t="str">
            <v>RURAL</v>
          </cell>
          <cell r="H241" t="str">
            <v>PRIVADO</v>
          </cell>
          <cell r="I241" t="str">
            <v>PRIVADO</v>
          </cell>
          <cell r="J241">
            <v>427</v>
          </cell>
          <cell r="K241">
            <v>34</v>
          </cell>
        </row>
        <row r="242">
          <cell r="A242">
            <v>313836000348</v>
          </cell>
          <cell r="B242" t="str">
            <v>ASPAEN GIMN. CARTAGENA DE INDIAS</v>
          </cell>
          <cell r="C242">
            <v>490</v>
          </cell>
          <cell r="D242">
            <v>490</v>
          </cell>
          <cell r="E242" t="str">
            <v>PRINCIPAL</v>
          </cell>
          <cell r="F242" t="str">
            <v>DE LA VIRGEN Y TURISTICA</v>
          </cell>
          <cell r="G242" t="str">
            <v>RURAL</v>
          </cell>
          <cell r="H242" t="str">
            <v>PRIVADO</v>
          </cell>
          <cell r="I242" t="str">
            <v>PRIVADO</v>
          </cell>
          <cell r="J242">
            <v>431</v>
          </cell>
          <cell r="K242">
            <v>33</v>
          </cell>
        </row>
        <row r="243">
          <cell r="A243">
            <v>413001013176</v>
          </cell>
          <cell r="B243" t="str">
            <v>FUND. EDUC. INST. ECOLOGICO BARBACOAS</v>
          </cell>
          <cell r="C243">
            <v>501</v>
          </cell>
          <cell r="D243">
            <v>501</v>
          </cell>
          <cell r="E243" t="str">
            <v>PRINCIPAL</v>
          </cell>
          <cell r="F243" t="str">
            <v>INDUSTRIAL Y DE LA BAHIA</v>
          </cell>
          <cell r="G243" t="str">
            <v>RURAL</v>
          </cell>
          <cell r="H243" t="str">
            <v>PRIVADO</v>
          </cell>
          <cell r="I243" t="str">
            <v>PRIVADO</v>
          </cell>
          <cell r="J243">
            <v>634</v>
          </cell>
          <cell r="K243">
            <v>36</v>
          </cell>
        </row>
        <row r="244">
          <cell r="A244">
            <v>413001027126</v>
          </cell>
          <cell r="B244" t="str">
            <v>INST. NUEVA LUZ DE ESPERANZA</v>
          </cell>
          <cell r="C244">
            <v>569</v>
          </cell>
          <cell r="D244">
            <v>569</v>
          </cell>
          <cell r="E244" t="str">
            <v>PRINCIPAL</v>
          </cell>
          <cell r="F244" t="str">
            <v>DE LA VIRGEN Y TURISTICA</v>
          </cell>
          <cell r="G244" t="str">
            <v>RURAL</v>
          </cell>
          <cell r="H244" t="str">
            <v>PRIVADO</v>
          </cell>
          <cell r="I244" t="str">
            <v>PRIVADO</v>
          </cell>
          <cell r="J244">
            <v>245</v>
          </cell>
        </row>
        <row r="245">
          <cell r="A245">
            <v>413001029561</v>
          </cell>
          <cell r="B245" t="str">
            <v>CENT. EDUC. LA VECINA</v>
          </cell>
          <cell r="C245">
            <v>807</v>
          </cell>
          <cell r="D245">
            <v>807</v>
          </cell>
          <cell r="E245" t="str">
            <v>PRINCIPAL</v>
          </cell>
          <cell r="F245" t="str">
            <v>DE LA VIRGEN Y TURISTICA</v>
          </cell>
          <cell r="G245" t="str">
            <v>RURAL</v>
          </cell>
          <cell r="H245" t="str">
            <v>PRIVADO</v>
          </cell>
          <cell r="I245" t="str">
            <v>PRIVADO</v>
          </cell>
          <cell r="J245">
            <v>103</v>
          </cell>
        </row>
        <row r="246">
          <cell r="A246">
            <v>313001005748</v>
          </cell>
          <cell r="B246" t="str">
            <v>GIMN. ALTAIR DE CARTAGENA</v>
          </cell>
          <cell r="C246">
            <v>294</v>
          </cell>
          <cell r="D246">
            <v>294</v>
          </cell>
          <cell r="E246" t="str">
            <v>PRINCIPAL</v>
          </cell>
          <cell r="F246" t="str">
            <v>DE LA VIRGEN Y TURISTICA</v>
          </cell>
          <cell r="G246" t="str">
            <v>RURAL</v>
          </cell>
          <cell r="H246" t="str">
            <v>PRIVADO</v>
          </cell>
          <cell r="I246" t="str">
            <v>PRIVADO</v>
          </cell>
          <cell r="J246">
            <v>567</v>
          </cell>
          <cell r="K246">
            <v>37</v>
          </cell>
        </row>
        <row r="247">
          <cell r="A247">
            <v>313836000623</v>
          </cell>
          <cell r="B247" t="str">
            <v>ASPAEN GIMN. CARTAGENA(ANTIGUO COL. UBICADO EN TURBACO)</v>
          </cell>
          <cell r="C247">
            <v>851</v>
          </cell>
          <cell r="D247">
            <v>851</v>
          </cell>
          <cell r="E247" t="str">
            <v>PRINCIPAL</v>
          </cell>
          <cell r="F247" t="str">
            <v>DE LA VIRGEN Y TURISTICA</v>
          </cell>
          <cell r="G247" t="str">
            <v>RURAL</v>
          </cell>
          <cell r="H247" t="str">
            <v>PRIVADO</v>
          </cell>
          <cell r="I247" t="str">
            <v>PRIVADO</v>
          </cell>
          <cell r="J247">
            <v>387</v>
          </cell>
          <cell r="K247">
            <v>35</v>
          </cell>
        </row>
        <row r="248">
          <cell r="A248">
            <v>413001029919</v>
          </cell>
          <cell r="B248" t="str">
            <v>CENTRO EDUCATIVO DE BAYUNCA</v>
          </cell>
          <cell r="C248">
            <v>845</v>
          </cell>
          <cell r="D248">
            <v>845</v>
          </cell>
          <cell r="E248" t="str">
            <v>PRINCIPAL</v>
          </cell>
          <cell r="F248" t="str">
            <v>DE LA VIRGEN Y TURISTICA</v>
          </cell>
          <cell r="G248" t="str">
            <v>RURAL</v>
          </cell>
          <cell r="H248" t="str">
            <v>PRIVADO</v>
          </cell>
          <cell r="I248" t="str">
            <v>PRIVADO</v>
          </cell>
          <cell r="J248">
            <v>76</v>
          </cell>
        </row>
        <row r="249">
          <cell r="A249">
            <v>313001000185</v>
          </cell>
          <cell r="B249" t="str">
            <v>INST. EDUCATIVO ANGELITOS ALEGRES</v>
          </cell>
          <cell r="C249">
            <v>208</v>
          </cell>
          <cell r="D249">
            <v>208</v>
          </cell>
          <cell r="E249" t="str">
            <v>PRINCIPAL</v>
          </cell>
          <cell r="F249" t="str">
            <v>HISTORICA Y CARIBE NORTE</v>
          </cell>
          <cell r="G249" t="str">
            <v>COUNTRY</v>
          </cell>
          <cell r="H249" t="str">
            <v>PRIVADO</v>
          </cell>
          <cell r="I249" t="str">
            <v>PRIVADO</v>
          </cell>
          <cell r="J249">
            <v>74</v>
          </cell>
        </row>
        <row r="250">
          <cell r="A250">
            <v>313001000193</v>
          </cell>
          <cell r="B250" t="str">
            <v>INST. EDUCATIVO ENCANTO DE NIÑOS</v>
          </cell>
          <cell r="C250">
            <v>209</v>
          </cell>
          <cell r="D250">
            <v>209</v>
          </cell>
          <cell r="E250" t="str">
            <v>PRINCIPAL</v>
          </cell>
          <cell r="F250" t="str">
            <v>HISTORICA Y CARIBE NORTE</v>
          </cell>
          <cell r="G250" t="str">
            <v>COUNTRY</v>
          </cell>
          <cell r="H250" t="str">
            <v>PRIVADO</v>
          </cell>
          <cell r="I250" t="str">
            <v>PRIVADO</v>
          </cell>
          <cell r="J250">
            <v>228</v>
          </cell>
        </row>
        <row r="251">
          <cell r="A251">
            <v>313001000240</v>
          </cell>
          <cell r="B251" t="str">
            <v>INST. EDUC. NUEVA AMERICA</v>
          </cell>
          <cell r="C251">
            <v>213</v>
          </cell>
          <cell r="D251">
            <v>213</v>
          </cell>
          <cell r="E251" t="str">
            <v>PRINCIPAL</v>
          </cell>
          <cell r="F251" t="str">
            <v>HISTORICA Y CARIBE NORTE</v>
          </cell>
          <cell r="G251" t="str">
            <v>COUNTRY</v>
          </cell>
          <cell r="H251" t="str">
            <v>PRIVADO</v>
          </cell>
          <cell r="I251" t="str">
            <v>PRIVADO</v>
          </cell>
          <cell r="J251">
            <v>530</v>
          </cell>
          <cell r="K251">
            <v>34</v>
          </cell>
        </row>
        <row r="252">
          <cell r="A252">
            <v>313001000282</v>
          </cell>
          <cell r="B252" t="str">
            <v>INST. SOL DE BRITANIA</v>
          </cell>
          <cell r="C252">
            <v>214</v>
          </cell>
          <cell r="D252">
            <v>214</v>
          </cell>
          <cell r="E252" t="str">
            <v>PRINCIPAL</v>
          </cell>
          <cell r="F252" t="str">
            <v>HISTORICA Y CARIBE NORTE</v>
          </cell>
          <cell r="G252" t="str">
            <v>COUNTRY</v>
          </cell>
          <cell r="H252" t="str">
            <v>PRIVADO</v>
          </cell>
          <cell r="I252" t="str">
            <v>PRIVADO</v>
          </cell>
          <cell r="J252">
            <v>26</v>
          </cell>
        </row>
        <row r="253">
          <cell r="A253">
            <v>313001000495</v>
          </cell>
          <cell r="B253" t="str">
            <v>COL. OCTAVIANA DEL C. VIVES C</v>
          </cell>
          <cell r="C253">
            <v>216</v>
          </cell>
          <cell r="D253">
            <v>216</v>
          </cell>
          <cell r="E253" t="str">
            <v>PRINCIPAL</v>
          </cell>
          <cell r="F253" t="str">
            <v>HISTORICA Y CARIBE NORTE</v>
          </cell>
          <cell r="G253" t="str">
            <v>COUNTRY</v>
          </cell>
          <cell r="H253" t="str">
            <v>PRIVADO</v>
          </cell>
          <cell r="I253" t="str">
            <v>PRIVADO</v>
          </cell>
          <cell r="J253">
            <v>384</v>
          </cell>
          <cell r="K253">
            <v>28</v>
          </cell>
        </row>
        <row r="254">
          <cell r="A254">
            <v>313001000541</v>
          </cell>
          <cell r="B254" t="str">
            <v>COL. LA ANUNCIACION</v>
          </cell>
          <cell r="C254">
            <v>218</v>
          </cell>
          <cell r="D254">
            <v>218</v>
          </cell>
          <cell r="E254" t="str">
            <v>PRINCIPAL</v>
          </cell>
          <cell r="F254" t="str">
            <v>HISTORICA Y CARIBE NORTE</v>
          </cell>
          <cell r="G254" t="str">
            <v>COUNTRY</v>
          </cell>
          <cell r="H254" t="str">
            <v>PRIVADO</v>
          </cell>
          <cell r="I254" t="str">
            <v>PRIVADO</v>
          </cell>
          <cell r="J254">
            <v>967</v>
          </cell>
          <cell r="K254">
            <v>42</v>
          </cell>
        </row>
        <row r="255">
          <cell r="A255">
            <v>313001001190</v>
          </cell>
          <cell r="B255" t="str">
            <v>CORP. COL. LATINOAMERICANO</v>
          </cell>
          <cell r="C255">
            <v>241</v>
          </cell>
          <cell r="D255">
            <v>241</v>
          </cell>
          <cell r="E255" t="str">
            <v>PRINCIPAL</v>
          </cell>
          <cell r="F255" t="str">
            <v>HISTORICA Y CARIBE NORTE</v>
          </cell>
          <cell r="G255" t="str">
            <v>COUNTRY</v>
          </cell>
          <cell r="H255" t="str">
            <v>PRIVADO</v>
          </cell>
          <cell r="I255" t="str">
            <v>PRIVADO</v>
          </cell>
          <cell r="J255">
            <v>332</v>
          </cell>
          <cell r="K255">
            <v>35</v>
          </cell>
        </row>
        <row r="256">
          <cell r="A256">
            <v>313001002269</v>
          </cell>
          <cell r="B256" t="str">
            <v>COL. NAVAL DE MANZANILLO</v>
          </cell>
          <cell r="C256">
            <v>249</v>
          </cell>
          <cell r="D256">
            <v>249</v>
          </cell>
          <cell r="E256" t="str">
            <v>PRINCIPAL</v>
          </cell>
          <cell r="F256" t="str">
            <v>HISTORICA Y CARIBE NORTE</v>
          </cell>
          <cell r="G256" t="str">
            <v>COUNTRY</v>
          </cell>
          <cell r="H256" t="str">
            <v>PRIVADO</v>
          </cell>
          <cell r="I256" t="str">
            <v>PRIVADO</v>
          </cell>
          <cell r="J256">
            <v>76</v>
          </cell>
        </row>
        <row r="257">
          <cell r="A257">
            <v>313001002340</v>
          </cell>
          <cell r="B257" t="str">
            <v>INST. COLOMBO BOLIVARIANO</v>
          </cell>
          <cell r="C257">
            <v>252</v>
          </cell>
          <cell r="D257">
            <v>252</v>
          </cell>
          <cell r="E257" t="str">
            <v>PRINCIPAL</v>
          </cell>
          <cell r="F257" t="str">
            <v>HISTORICA Y CARIBE NORTE</v>
          </cell>
          <cell r="G257" t="str">
            <v>COUNTRY</v>
          </cell>
          <cell r="H257" t="str">
            <v>PRIVADO</v>
          </cell>
          <cell r="I257" t="str">
            <v>PRIVADO</v>
          </cell>
          <cell r="J257">
            <v>315</v>
          </cell>
          <cell r="K257">
            <v>69</v>
          </cell>
        </row>
        <row r="258">
          <cell r="A258">
            <v>313001003800</v>
          </cell>
          <cell r="B258" t="str">
            <v>FUND. EDUC. LIC. SAN JOSE</v>
          </cell>
          <cell r="C258">
            <v>268</v>
          </cell>
          <cell r="D258">
            <v>268</v>
          </cell>
          <cell r="E258" t="str">
            <v>PRINCIPAL</v>
          </cell>
          <cell r="F258" t="str">
            <v>HISTORICA Y CARIBE NORTE</v>
          </cell>
          <cell r="G258" t="str">
            <v>COUNTRY</v>
          </cell>
          <cell r="H258" t="str">
            <v>PRIVADO</v>
          </cell>
          <cell r="I258" t="str">
            <v>PRIVADO</v>
          </cell>
          <cell r="J258">
            <v>78</v>
          </cell>
        </row>
        <row r="259">
          <cell r="A259">
            <v>313001005284</v>
          </cell>
          <cell r="B259" t="str">
            <v>COL. SANTA LUCIA</v>
          </cell>
          <cell r="C259">
            <v>284</v>
          </cell>
          <cell r="D259">
            <v>284</v>
          </cell>
          <cell r="E259" t="str">
            <v>PRINCIPAL</v>
          </cell>
          <cell r="F259" t="str">
            <v>HISTORICA Y CARIBE NORTE</v>
          </cell>
          <cell r="G259" t="str">
            <v>COUNTRY</v>
          </cell>
          <cell r="H259" t="str">
            <v>PRIVADO</v>
          </cell>
          <cell r="I259" t="str">
            <v>PRIVADO</v>
          </cell>
          <cell r="J259">
            <v>113</v>
          </cell>
        </row>
        <row r="260">
          <cell r="A260">
            <v>313001005594</v>
          </cell>
          <cell r="B260" t="str">
            <v>CORP. INST. CARRUSEL</v>
          </cell>
          <cell r="C260">
            <v>289</v>
          </cell>
          <cell r="D260">
            <v>289</v>
          </cell>
          <cell r="E260" t="str">
            <v>PRINCIPAL</v>
          </cell>
          <cell r="F260" t="str">
            <v>HISTORICA Y CARIBE NORTE</v>
          </cell>
          <cell r="G260" t="str">
            <v>COUNTRY</v>
          </cell>
          <cell r="H260" t="str">
            <v>PRIVADO</v>
          </cell>
          <cell r="I260" t="str">
            <v>PRIVADO</v>
          </cell>
          <cell r="J260">
            <v>30</v>
          </cell>
        </row>
        <row r="261">
          <cell r="A261">
            <v>313001005985</v>
          </cell>
          <cell r="B261" t="str">
            <v>CORP. EDUCATIVA LOS ANGELES (GUAR.JARD. INF. BAMBI)</v>
          </cell>
          <cell r="C261">
            <v>299</v>
          </cell>
          <cell r="D261">
            <v>299</v>
          </cell>
          <cell r="E261" t="str">
            <v>PRINCIPAL</v>
          </cell>
          <cell r="F261" t="str">
            <v>HISTORICA Y CARIBE NORTE</v>
          </cell>
          <cell r="G261" t="str">
            <v>COUNTRY</v>
          </cell>
          <cell r="H261" t="str">
            <v>PRIVADO</v>
          </cell>
          <cell r="I261" t="str">
            <v>PRIVADO</v>
          </cell>
          <cell r="J261">
            <v>389</v>
          </cell>
          <cell r="K261">
            <v>19</v>
          </cell>
        </row>
        <row r="262">
          <cell r="A262">
            <v>313001006337</v>
          </cell>
          <cell r="B262" t="str">
            <v>INST. EL LABRADOR</v>
          </cell>
          <cell r="C262">
            <v>305</v>
          </cell>
          <cell r="D262">
            <v>305</v>
          </cell>
          <cell r="E262" t="str">
            <v>PRINCIPAL</v>
          </cell>
          <cell r="F262" t="str">
            <v>HISTORICA Y CARIBE NORTE</v>
          </cell>
          <cell r="G262" t="str">
            <v>COUNTRY</v>
          </cell>
          <cell r="H262" t="str">
            <v>PRIVADO</v>
          </cell>
          <cell r="I262" t="str">
            <v>PRIVADO</v>
          </cell>
          <cell r="J262">
            <v>712</v>
          </cell>
          <cell r="K262">
            <v>41</v>
          </cell>
        </row>
        <row r="263">
          <cell r="A263">
            <v>313001006345</v>
          </cell>
          <cell r="B263" t="str">
            <v>C.E AMOR A COLOMBIA</v>
          </cell>
          <cell r="C263">
            <v>306</v>
          </cell>
          <cell r="D263">
            <v>306</v>
          </cell>
          <cell r="E263" t="str">
            <v>PRINCIPAL</v>
          </cell>
          <cell r="F263" t="str">
            <v>HISTORICA Y CARIBE NORTE</v>
          </cell>
          <cell r="G263" t="str">
            <v>COUNTRY</v>
          </cell>
          <cell r="H263" t="str">
            <v>PRIVADO</v>
          </cell>
          <cell r="I263" t="str">
            <v>PRIVADO</v>
          </cell>
          <cell r="J263">
            <v>102</v>
          </cell>
        </row>
        <row r="264">
          <cell r="A264">
            <v>313001006647</v>
          </cell>
          <cell r="B264" t="str">
            <v>INST. MI BARQUITO</v>
          </cell>
          <cell r="C264">
            <v>312</v>
          </cell>
          <cell r="D264">
            <v>312</v>
          </cell>
          <cell r="E264" t="str">
            <v>PRINCIPAL</v>
          </cell>
          <cell r="F264" t="str">
            <v>HISTORICA Y CARIBE NORTE</v>
          </cell>
          <cell r="G264" t="str">
            <v>COUNTRY</v>
          </cell>
          <cell r="H264" t="str">
            <v>PRIVADO</v>
          </cell>
          <cell r="I264" t="str">
            <v>PRIVADO</v>
          </cell>
          <cell r="J264">
            <v>288</v>
          </cell>
        </row>
        <row r="265">
          <cell r="A265">
            <v>313001006515</v>
          </cell>
          <cell r="B265" t="str">
            <v>INST. CHIQUITINES</v>
          </cell>
          <cell r="C265">
            <v>334</v>
          </cell>
          <cell r="D265">
            <v>334</v>
          </cell>
          <cell r="E265" t="str">
            <v>PRINCIPAL</v>
          </cell>
          <cell r="F265" t="str">
            <v>HISTORICA Y CARIBE NORTE</v>
          </cell>
          <cell r="G265" t="str">
            <v>COUNTRY</v>
          </cell>
          <cell r="H265" t="str">
            <v>PRIVADO</v>
          </cell>
          <cell r="I265" t="str">
            <v>PRIVADO</v>
          </cell>
          <cell r="J265">
            <v>20</v>
          </cell>
        </row>
        <row r="266">
          <cell r="A266">
            <v>313001007872</v>
          </cell>
          <cell r="B266" t="str">
            <v>INST. MIGUEL DE CERVANTES</v>
          </cell>
          <cell r="C266">
            <v>343</v>
          </cell>
          <cell r="D266">
            <v>343</v>
          </cell>
          <cell r="E266" t="str">
            <v>PRINCIPAL</v>
          </cell>
          <cell r="F266" t="str">
            <v>HISTORICA Y CARIBE NORTE</v>
          </cell>
          <cell r="G266" t="str">
            <v>COUNTRY</v>
          </cell>
          <cell r="H266" t="str">
            <v>PRIVADO</v>
          </cell>
          <cell r="I266" t="str">
            <v>PRIVADO</v>
          </cell>
          <cell r="J266">
            <v>1186</v>
          </cell>
          <cell r="K266">
            <v>61</v>
          </cell>
        </row>
        <row r="267">
          <cell r="A267">
            <v>313001008500</v>
          </cell>
          <cell r="B267" t="str">
            <v>CORP. EDUC. JORGE ELIECER GAITAN DE C/GENA</v>
          </cell>
          <cell r="C267">
            <v>362</v>
          </cell>
          <cell r="D267">
            <v>362</v>
          </cell>
          <cell r="E267" t="str">
            <v>PRINCIPAL</v>
          </cell>
          <cell r="F267" t="str">
            <v>HISTORICA Y CARIBE NORTE</v>
          </cell>
          <cell r="G267" t="str">
            <v>COUNTRY</v>
          </cell>
          <cell r="H267" t="str">
            <v>PRIVADO</v>
          </cell>
          <cell r="I267" t="str">
            <v>PRIVADO</v>
          </cell>
          <cell r="J267">
            <v>35</v>
          </cell>
        </row>
        <row r="268">
          <cell r="A268">
            <v>313001008551</v>
          </cell>
          <cell r="B268" t="str">
            <v>INST. PEDRO ROMERO</v>
          </cell>
          <cell r="C268">
            <v>367</v>
          </cell>
          <cell r="D268">
            <v>367</v>
          </cell>
          <cell r="E268" t="str">
            <v>PRINCIPAL</v>
          </cell>
          <cell r="F268" t="str">
            <v>HISTORICA Y CARIBE NORTE</v>
          </cell>
          <cell r="G268" t="str">
            <v>COUNTRY</v>
          </cell>
          <cell r="H268" t="str">
            <v>PRIVADO</v>
          </cell>
          <cell r="I268" t="str">
            <v>PRIVADO</v>
          </cell>
          <cell r="J268">
            <v>7</v>
          </cell>
        </row>
        <row r="269">
          <cell r="A269">
            <v>313001009174</v>
          </cell>
          <cell r="B269" t="str">
            <v>INST. MARIA MAZARELLO</v>
          </cell>
          <cell r="C269">
            <v>400</v>
          </cell>
          <cell r="D269">
            <v>400</v>
          </cell>
          <cell r="E269" t="str">
            <v>PRINCIPAL</v>
          </cell>
          <cell r="F269" t="str">
            <v>HISTORICA Y CARIBE NORTE</v>
          </cell>
          <cell r="G269" t="str">
            <v>COUNTRY</v>
          </cell>
          <cell r="H269" t="str">
            <v>PRIVADO</v>
          </cell>
          <cell r="I269" t="str">
            <v>PRIVADO</v>
          </cell>
          <cell r="J269">
            <v>158</v>
          </cell>
        </row>
        <row r="270">
          <cell r="A270">
            <v>313001000509</v>
          </cell>
          <cell r="B270" t="str">
            <v>GIMN. LATINOAMERICANO</v>
          </cell>
          <cell r="C270">
            <v>403</v>
          </cell>
          <cell r="D270">
            <v>403</v>
          </cell>
          <cell r="E270" t="str">
            <v>PRINCIPAL</v>
          </cell>
          <cell r="F270" t="str">
            <v>HISTORICA Y CARIBE NORTE</v>
          </cell>
          <cell r="G270" t="str">
            <v>COUNTRY</v>
          </cell>
          <cell r="H270" t="str">
            <v>PRIVADO</v>
          </cell>
          <cell r="I270" t="str">
            <v>PRIVADO</v>
          </cell>
          <cell r="J270">
            <v>325</v>
          </cell>
          <cell r="K270">
            <v>37</v>
          </cell>
        </row>
        <row r="271">
          <cell r="A271">
            <v>313001009263</v>
          </cell>
          <cell r="B271" t="str">
            <v>INST. CRISTIANO REMY</v>
          </cell>
          <cell r="C271">
            <v>408</v>
          </cell>
          <cell r="D271">
            <v>408</v>
          </cell>
          <cell r="E271" t="str">
            <v>PRINCIPAL</v>
          </cell>
          <cell r="F271" t="str">
            <v>HISTORICA Y CARIBE NORTE</v>
          </cell>
          <cell r="G271" t="str">
            <v>COUNTRY</v>
          </cell>
          <cell r="H271" t="str">
            <v>PRIVADO</v>
          </cell>
          <cell r="I271" t="str">
            <v>PRIVADO</v>
          </cell>
          <cell r="J271">
            <v>54</v>
          </cell>
        </row>
        <row r="272">
          <cell r="A272">
            <v>313001009409</v>
          </cell>
          <cell r="B272" t="str">
            <v>LIC. GUILLERMO VALENCIA</v>
          </cell>
          <cell r="C272">
            <v>414</v>
          </cell>
          <cell r="D272">
            <v>414</v>
          </cell>
          <cell r="E272" t="str">
            <v>PRINCIPAL</v>
          </cell>
          <cell r="F272" t="str">
            <v>HISTORICA Y CARIBE NORTE</v>
          </cell>
          <cell r="G272" t="str">
            <v>COUNTRY</v>
          </cell>
          <cell r="H272" t="str">
            <v>PRIVADO</v>
          </cell>
          <cell r="I272" t="str">
            <v>PRIVADO</v>
          </cell>
          <cell r="J272">
            <v>1</v>
          </cell>
        </row>
        <row r="273">
          <cell r="A273">
            <v>313001012957</v>
          </cell>
          <cell r="B273" t="str">
            <v>COL. ALBORADA INFANTIL DE CHILE</v>
          </cell>
          <cell r="C273">
            <v>440</v>
          </cell>
          <cell r="D273">
            <v>440</v>
          </cell>
          <cell r="E273" t="str">
            <v>PRINCIPAL</v>
          </cell>
          <cell r="F273" t="str">
            <v>HISTORICA Y CARIBE NORTE</v>
          </cell>
          <cell r="G273" t="str">
            <v>COUNTRY</v>
          </cell>
          <cell r="H273" t="str">
            <v>PRIVADO</v>
          </cell>
          <cell r="I273" t="str">
            <v>PRIVADO</v>
          </cell>
          <cell r="J273">
            <v>181</v>
          </cell>
        </row>
        <row r="274">
          <cell r="A274">
            <v>313001013261</v>
          </cell>
          <cell r="B274" t="str">
            <v>JARD. INF. JUEGOS Y RONDAS</v>
          </cell>
          <cell r="C274">
            <v>459</v>
          </cell>
          <cell r="D274">
            <v>459</v>
          </cell>
          <cell r="E274" t="str">
            <v>PRINCIPAL</v>
          </cell>
          <cell r="F274" t="str">
            <v>HISTORICA Y CARIBE NORTE</v>
          </cell>
          <cell r="G274" t="str">
            <v>COUNTRY</v>
          </cell>
          <cell r="H274" t="str">
            <v>PRIVADO</v>
          </cell>
          <cell r="I274" t="str">
            <v>PRIVADO</v>
          </cell>
          <cell r="J274">
            <v>11</v>
          </cell>
        </row>
        <row r="275">
          <cell r="A275">
            <v>313001013309</v>
          </cell>
          <cell r="B275" t="str">
            <v>INST. EDUC. MIS ESTIMULACIONES</v>
          </cell>
          <cell r="C275">
            <v>462</v>
          </cell>
          <cell r="D275">
            <v>462</v>
          </cell>
          <cell r="E275" t="str">
            <v>PRINCIPAL</v>
          </cell>
          <cell r="F275" t="str">
            <v>HISTORICA Y CARIBE NORTE</v>
          </cell>
          <cell r="G275" t="str">
            <v>COUNTRY</v>
          </cell>
          <cell r="H275" t="str">
            <v>PRIVADO</v>
          </cell>
          <cell r="I275" t="str">
            <v>PRIVADO</v>
          </cell>
          <cell r="J275">
            <v>140</v>
          </cell>
        </row>
        <row r="276">
          <cell r="A276">
            <v>313001013325</v>
          </cell>
          <cell r="B276" t="str">
            <v>COL. ANDALUCIA</v>
          </cell>
          <cell r="C276">
            <v>464</v>
          </cell>
          <cell r="D276">
            <v>464</v>
          </cell>
          <cell r="E276" t="str">
            <v>PRINCIPAL</v>
          </cell>
          <cell r="F276" t="str">
            <v>HISTORICA Y CARIBE NORTE</v>
          </cell>
          <cell r="G276" t="str">
            <v>COUNTRY</v>
          </cell>
          <cell r="H276" t="str">
            <v>PRIVADO</v>
          </cell>
          <cell r="I276" t="str">
            <v>PRIVADO</v>
          </cell>
          <cell r="J276">
            <v>147</v>
          </cell>
        </row>
        <row r="277">
          <cell r="A277">
            <v>313001013341</v>
          </cell>
          <cell r="B277" t="str">
            <v>COL. SAN NICOLAS DE LA ROCA</v>
          </cell>
          <cell r="C277">
            <v>466</v>
          </cell>
          <cell r="D277">
            <v>466</v>
          </cell>
          <cell r="E277" t="str">
            <v>PRINCIPAL</v>
          </cell>
          <cell r="F277" t="str">
            <v>HISTORICA Y CARIBE NORTE</v>
          </cell>
          <cell r="G277" t="str">
            <v>COUNTRY</v>
          </cell>
          <cell r="H277" t="str">
            <v>PRIVADO</v>
          </cell>
          <cell r="I277" t="str">
            <v>PRIVADO</v>
          </cell>
          <cell r="J277">
            <v>62</v>
          </cell>
        </row>
        <row r="278">
          <cell r="A278">
            <v>413001008008</v>
          </cell>
          <cell r="B278" t="str">
            <v>INST. EDUC. CAMPANITAS DE SABIDURIA</v>
          </cell>
          <cell r="C278">
            <v>497</v>
          </cell>
          <cell r="D278">
            <v>497</v>
          </cell>
          <cell r="E278" t="str">
            <v>PRINCIPAL</v>
          </cell>
          <cell r="F278" t="str">
            <v>HISTORICA Y CARIBE NORTE</v>
          </cell>
          <cell r="G278" t="str">
            <v>COUNTRY</v>
          </cell>
          <cell r="H278" t="str">
            <v>PRIVADO</v>
          </cell>
          <cell r="I278" t="str">
            <v>PRIVADO</v>
          </cell>
          <cell r="J278">
            <v>3</v>
          </cell>
        </row>
        <row r="279">
          <cell r="A279">
            <v>313001014011</v>
          </cell>
          <cell r="B279" t="str">
            <v>JARD. INF. EL MILAGROSO DE LA VILLA</v>
          </cell>
          <cell r="C279">
            <v>545</v>
          </cell>
          <cell r="D279">
            <v>545</v>
          </cell>
          <cell r="E279" t="str">
            <v>PRINCIPAL</v>
          </cell>
          <cell r="F279" t="str">
            <v>HISTORICA Y CARIBE NORTE</v>
          </cell>
          <cell r="G279" t="str">
            <v>COUNTRY</v>
          </cell>
          <cell r="H279" t="str">
            <v>PRIVADO</v>
          </cell>
          <cell r="I279" t="str">
            <v>PRIVADO</v>
          </cell>
          <cell r="J279">
            <v>113</v>
          </cell>
        </row>
        <row r="280">
          <cell r="A280">
            <v>313001028021</v>
          </cell>
          <cell r="B280" t="str">
            <v>CENT. ESTIMULACION MANITAS CREATIVAS</v>
          </cell>
          <cell r="C280">
            <v>622</v>
          </cell>
          <cell r="D280">
            <v>622</v>
          </cell>
          <cell r="E280" t="str">
            <v>PRINCIPAL</v>
          </cell>
          <cell r="F280" t="str">
            <v>INDUSTRIAL Y DE LA BAHIA</v>
          </cell>
          <cell r="G280" t="str">
            <v>INDUSTRIAL Y DE LA BAHIA</v>
          </cell>
          <cell r="H280" t="str">
            <v>PRIVADO</v>
          </cell>
          <cell r="I280" t="str">
            <v>PRIVADO</v>
          </cell>
          <cell r="J280">
            <v>31</v>
          </cell>
        </row>
        <row r="281">
          <cell r="A281">
            <v>313001028314</v>
          </cell>
          <cell r="B281" t="str">
            <v>JARD. INF. MI SOLECITO</v>
          </cell>
          <cell r="C281">
            <v>656</v>
          </cell>
          <cell r="D281">
            <v>656</v>
          </cell>
          <cell r="E281" t="str">
            <v>PRINCIPAL</v>
          </cell>
          <cell r="F281" t="str">
            <v>HISTORICA Y CARIBE NORTE</v>
          </cell>
          <cell r="G281" t="str">
            <v>COUNTRY</v>
          </cell>
          <cell r="H281" t="str">
            <v>PRIVADO</v>
          </cell>
          <cell r="I281" t="str">
            <v>PRIVADO</v>
          </cell>
          <cell r="J281">
            <v>15</v>
          </cell>
        </row>
        <row r="282">
          <cell r="A282">
            <v>313001008402</v>
          </cell>
          <cell r="B282" t="str">
            <v>C.E MI DESPERTAR</v>
          </cell>
          <cell r="C282">
            <v>354</v>
          </cell>
          <cell r="D282">
            <v>354</v>
          </cell>
          <cell r="E282" t="str">
            <v>PRINCIPAL</v>
          </cell>
          <cell r="F282" t="str">
            <v>HISTORICA Y CARIBE NORTE</v>
          </cell>
          <cell r="G282" t="str">
            <v>COUNTRY</v>
          </cell>
          <cell r="H282" t="str">
            <v>PRIVADO</v>
          </cell>
          <cell r="I282" t="str">
            <v>PRIVADO</v>
          </cell>
          <cell r="J282">
            <v>203</v>
          </cell>
        </row>
        <row r="283">
          <cell r="A283">
            <v>313001007627</v>
          </cell>
          <cell r="B283" t="str">
            <v>INST. INF. PABLO MONTESINOS</v>
          </cell>
          <cell r="C283">
            <v>336</v>
          </cell>
          <cell r="D283">
            <v>336</v>
          </cell>
          <cell r="E283" t="str">
            <v>PRINCIPAL</v>
          </cell>
          <cell r="F283" t="str">
            <v>HISTORICA Y CARIBE NORTE</v>
          </cell>
          <cell r="G283" t="str">
            <v>COUNTRY</v>
          </cell>
          <cell r="H283" t="str">
            <v>PRIVADO</v>
          </cell>
          <cell r="I283" t="str">
            <v>PRIVADO</v>
          </cell>
          <cell r="J283">
            <v>69</v>
          </cell>
        </row>
        <row r="284">
          <cell r="A284">
            <v>313001008526</v>
          </cell>
          <cell r="B284" t="str">
            <v>INST. SAN ISIDRO LABRADOR</v>
          </cell>
          <cell r="C284">
            <v>364</v>
          </cell>
          <cell r="D284">
            <v>364</v>
          </cell>
          <cell r="E284" t="str">
            <v>PRINCIPAL</v>
          </cell>
          <cell r="F284" t="str">
            <v>HISTORICA Y CARIBE NORTE</v>
          </cell>
          <cell r="G284" t="str">
            <v>COUNTRY</v>
          </cell>
          <cell r="H284" t="str">
            <v>PRIVADO</v>
          </cell>
          <cell r="I284" t="str">
            <v>PRIVADO</v>
          </cell>
          <cell r="J284">
            <v>522</v>
          </cell>
          <cell r="K284">
            <v>24</v>
          </cell>
        </row>
        <row r="285">
          <cell r="A285">
            <v>313001006639</v>
          </cell>
          <cell r="B285" t="str">
            <v>CORP. INST. SOLEDAD VIVES DE JOLI</v>
          </cell>
          <cell r="C285">
            <v>311</v>
          </cell>
          <cell r="D285">
            <v>311</v>
          </cell>
          <cell r="E285" t="str">
            <v>PRINCIPAL</v>
          </cell>
          <cell r="F285" t="str">
            <v>HISTORICA Y CARIBE NORTE</v>
          </cell>
          <cell r="G285" t="str">
            <v>COUNTRY</v>
          </cell>
          <cell r="H285" t="str">
            <v>PRIVADO</v>
          </cell>
          <cell r="I285" t="str">
            <v>PRIVADO</v>
          </cell>
          <cell r="J285">
            <v>352</v>
          </cell>
          <cell r="K285">
            <v>30</v>
          </cell>
        </row>
        <row r="286">
          <cell r="A286">
            <v>313001013597</v>
          </cell>
          <cell r="B286" t="str">
            <v>FUND. INST. COLOMBIA</v>
          </cell>
          <cell r="C286">
            <v>522</v>
          </cell>
          <cell r="D286">
            <v>522</v>
          </cell>
          <cell r="E286" t="str">
            <v>PRINCIPAL</v>
          </cell>
          <cell r="F286" t="str">
            <v>HISTORICA Y CARIBE NORTE</v>
          </cell>
          <cell r="G286" t="str">
            <v>COUNTRY</v>
          </cell>
          <cell r="H286" t="str">
            <v>PRIVADO</v>
          </cell>
          <cell r="I286" t="str">
            <v>PRIVADO</v>
          </cell>
          <cell r="J286">
            <v>119</v>
          </cell>
        </row>
        <row r="287">
          <cell r="A287">
            <v>313001029183</v>
          </cell>
          <cell r="B287" t="str">
            <v>INST. JEROME S. BRUNER</v>
          </cell>
          <cell r="C287">
            <v>723</v>
          </cell>
          <cell r="D287">
            <v>723</v>
          </cell>
          <cell r="E287" t="str">
            <v>PRINCIPAL</v>
          </cell>
          <cell r="F287" t="str">
            <v>HISTORICA Y CARIBE NORTE</v>
          </cell>
          <cell r="G287" t="str">
            <v>COUNTRY</v>
          </cell>
          <cell r="H287" t="str">
            <v>PRIVADO</v>
          </cell>
          <cell r="I287" t="str">
            <v>PRIVADO</v>
          </cell>
          <cell r="J287">
            <v>47</v>
          </cell>
        </row>
        <row r="288">
          <cell r="A288">
            <v>-313001029558</v>
          </cell>
          <cell r="B288" t="str">
            <v>INST. JUAN PABLO II</v>
          </cell>
          <cell r="C288">
            <v>805</v>
          </cell>
          <cell r="D288">
            <v>805</v>
          </cell>
          <cell r="E288" t="str">
            <v>PRINCIPAL</v>
          </cell>
          <cell r="F288" t="str">
            <v>HISTORICA Y CARIBE NORTE</v>
          </cell>
          <cell r="G288" t="str">
            <v>COUNTRY</v>
          </cell>
          <cell r="H288" t="str">
            <v>PRIVADO</v>
          </cell>
          <cell r="I288" t="str">
            <v>PRIVADO</v>
          </cell>
          <cell r="J288">
            <v>42</v>
          </cell>
        </row>
        <row r="289">
          <cell r="A289">
            <v>313001013333</v>
          </cell>
          <cell r="B289" t="str">
            <v>COL. GIMNASIO FUTURO DE COLOMBIA</v>
          </cell>
          <cell r="C289">
            <v>465</v>
          </cell>
          <cell r="D289">
            <v>465</v>
          </cell>
          <cell r="E289" t="str">
            <v>PRINCIPAL</v>
          </cell>
          <cell r="F289" t="str">
            <v>HISTORICA Y CARIBE NORTE</v>
          </cell>
          <cell r="G289" t="str">
            <v>COUNTRY</v>
          </cell>
          <cell r="H289" t="str">
            <v>PRIVADO</v>
          </cell>
          <cell r="I289" t="str">
            <v>PRIVADO</v>
          </cell>
          <cell r="J289">
            <v>145</v>
          </cell>
        </row>
        <row r="290">
          <cell r="A290">
            <v>313001012701</v>
          </cell>
          <cell r="B290" t="str">
            <v>FUND.INST. ALEGRIA DE SABER</v>
          </cell>
          <cell r="C290">
            <v>394</v>
          </cell>
          <cell r="D290">
            <v>394</v>
          </cell>
          <cell r="E290" t="str">
            <v>PRINCIPAL</v>
          </cell>
          <cell r="F290" t="str">
            <v>HISTORICA Y CARIBE NORTE</v>
          </cell>
          <cell r="G290" t="str">
            <v>COUNTRY</v>
          </cell>
          <cell r="H290" t="str">
            <v>PRIVADO</v>
          </cell>
          <cell r="I290" t="str">
            <v>PRIVADO</v>
          </cell>
          <cell r="J290">
            <v>223</v>
          </cell>
        </row>
        <row r="291">
          <cell r="A291">
            <v>313001029051</v>
          </cell>
          <cell r="B291" t="str">
            <v>INST. EDUCATIVO NUEVA ESPERANZA</v>
          </cell>
          <cell r="C291">
            <v>720</v>
          </cell>
          <cell r="D291">
            <v>720</v>
          </cell>
          <cell r="E291" t="str">
            <v>PRINCIPAL</v>
          </cell>
          <cell r="F291" t="str">
            <v>HISTORICA Y CARIBE NORTE</v>
          </cell>
          <cell r="G291" t="str">
            <v>COUNTRY</v>
          </cell>
          <cell r="H291" t="str">
            <v>PRIVADO</v>
          </cell>
          <cell r="I291" t="str">
            <v>PRIVADO</v>
          </cell>
          <cell r="J291">
            <v>87</v>
          </cell>
        </row>
        <row r="292">
          <cell r="A292">
            <v>313001029507</v>
          </cell>
          <cell r="B292" t="str">
            <v>JARD. INF CHISPITAS MAGICAS (INST. EDUC. HERMANA ALICIA ALVAREZ)</v>
          </cell>
          <cell r="C292">
            <v>798</v>
          </cell>
          <cell r="D292">
            <v>798</v>
          </cell>
          <cell r="E292" t="str">
            <v>PRINCIPAL</v>
          </cell>
          <cell r="F292" t="str">
            <v>HISTORICA Y CARIBE NORTE</v>
          </cell>
          <cell r="G292" t="str">
            <v>COUNTRY</v>
          </cell>
          <cell r="H292" t="str">
            <v>PRIVADO</v>
          </cell>
          <cell r="I292" t="str">
            <v>PRIVADO</v>
          </cell>
          <cell r="J292">
            <v>366</v>
          </cell>
        </row>
        <row r="293">
          <cell r="A293">
            <v>313001029388</v>
          </cell>
          <cell r="B293" t="str">
            <v>CENTRO DE HABILITACION Y CAPACITACION ALUNA</v>
          </cell>
          <cell r="C293">
            <v>808</v>
          </cell>
          <cell r="D293">
            <v>808</v>
          </cell>
          <cell r="E293" t="str">
            <v>PRINCIPAL</v>
          </cell>
          <cell r="F293" t="str">
            <v>HISTORICA Y CARIBE NORTE</v>
          </cell>
          <cell r="G293" t="str">
            <v>COUNTRY</v>
          </cell>
          <cell r="H293" t="str">
            <v>PRIVADO</v>
          </cell>
          <cell r="I293" t="str">
            <v>PRIVADO</v>
          </cell>
          <cell r="J293">
            <v>162</v>
          </cell>
        </row>
        <row r="294">
          <cell r="A294">
            <v>313001003095</v>
          </cell>
          <cell r="B294" t="str">
            <v>CIUDAD ESCOLAR COMFENALCO</v>
          </cell>
          <cell r="C294">
            <v>259</v>
          </cell>
          <cell r="D294">
            <v>259</v>
          </cell>
          <cell r="E294" t="str">
            <v>PRINCIPAL</v>
          </cell>
          <cell r="F294" t="str">
            <v>HISTORICA Y CARIBE NORTE</v>
          </cell>
          <cell r="G294" t="str">
            <v>COUNTRY</v>
          </cell>
          <cell r="H294" t="str">
            <v>PRIVADO</v>
          </cell>
          <cell r="I294" t="str">
            <v>PRIVADO</v>
          </cell>
          <cell r="J294">
            <v>3902</v>
          </cell>
          <cell r="K294">
            <v>339</v>
          </cell>
        </row>
        <row r="295">
          <cell r="A295">
            <v>313001009085</v>
          </cell>
          <cell r="B295" t="str">
            <v>CORP. EDUCATIVA LICEO CARTAGENA</v>
          </cell>
          <cell r="C295">
            <v>396</v>
          </cell>
          <cell r="D295">
            <v>396</v>
          </cell>
          <cell r="E295" t="str">
            <v>PRINCIPAL</v>
          </cell>
          <cell r="F295" t="str">
            <v>HISTORICA Y CARIBE NORTE</v>
          </cell>
          <cell r="G295" t="str">
            <v>COUNTRY</v>
          </cell>
          <cell r="H295" t="str">
            <v>PRIVADO</v>
          </cell>
          <cell r="I295" t="str">
            <v>PRIVADO</v>
          </cell>
          <cell r="J295">
            <v>92</v>
          </cell>
          <cell r="K295">
            <v>4</v>
          </cell>
        </row>
        <row r="296">
          <cell r="A296">
            <v>313001013317</v>
          </cell>
          <cell r="B296" t="str">
            <v>INST. LA GIRALDA</v>
          </cell>
          <cell r="C296">
            <v>463</v>
          </cell>
          <cell r="D296">
            <v>463</v>
          </cell>
          <cell r="E296" t="str">
            <v>PRINCIPAL</v>
          </cell>
          <cell r="F296" t="str">
            <v>HISTORICA Y CARIBE NORTE</v>
          </cell>
          <cell r="G296" t="str">
            <v>COUNTRY</v>
          </cell>
          <cell r="H296" t="str">
            <v>PRIVADO</v>
          </cell>
          <cell r="I296" t="str">
            <v>PRIVADO</v>
          </cell>
          <cell r="J296">
            <v>43</v>
          </cell>
        </row>
        <row r="297">
          <cell r="A297">
            <v>313001013848</v>
          </cell>
          <cell r="B297" t="str">
            <v>INST. BLANCA NIEVES</v>
          </cell>
          <cell r="C297">
            <v>515</v>
          </cell>
          <cell r="D297">
            <v>515</v>
          </cell>
          <cell r="E297" t="str">
            <v>PRINCIPAL</v>
          </cell>
          <cell r="F297" t="str">
            <v>HISTORICA Y CARIBE NORTE</v>
          </cell>
          <cell r="G297" t="str">
            <v>COUNTRY</v>
          </cell>
          <cell r="H297" t="str">
            <v>PRIVADO</v>
          </cell>
          <cell r="I297" t="str">
            <v>PRIVADO</v>
          </cell>
          <cell r="J297">
            <v>194</v>
          </cell>
        </row>
        <row r="298">
          <cell r="A298">
            <v>313001012892</v>
          </cell>
          <cell r="B298" t="str">
            <v>CORP.INSTITUTO DOCENTE DEL CARIBE</v>
          </cell>
          <cell r="C298">
            <v>437</v>
          </cell>
          <cell r="D298">
            <v>437</v>
          </cell>
          <cell r="E298" t="str">
            <v>PRINCIPAL</v>
          </cell>
          <cell r="F298" t="str">
            <v>HISTORICA Y CARIBE NORTE</v>
          </cell>
          <cell r="G298" t="str">
            <v>COUNTRY</v>
          </cell>
          <cell r="H298" t="str">
            <v>PRIVADO</v>
          </cell>
          <cell r="I298" t="str">
            <v>PRIVADO</v>
          </cell>
          <cell r="J298">
            <v>341</v>
          </cell>
          <cell r="K298">
            <v>70</v>
          </cell>
        </row>
        <row r="299">
          <cell r="A299">
            <v>313001029922</v>
          </cell>
          <cell r="B299" t="str">
            <v>INSTITUTO EDUCATIVO NISSI</v>
          </cell>
          <cell r="C299">
            <v>848</v>
          </cell>
          <cell r="D299">
            <v>848</v>
          </cell>
          <cell r="E299" t="str">
            <v>PRINCIPAL</v>
          </cell>
          <cell r="F299" t="str">
            <v>HISTORICA Y CARIBE NORTE</v>
          </cell>
          <cell r="G299" t="str">
            <v>COUNTRY</v>
          </cell>
          <cell r="H299" t="str">
            <v>PRIVADO</v>
          </cell>
          <cell r="I299" t="str">
            <v>PRIVADO</v>
          </cell>
          <cell r="J299">
            <v>175</v>
          </cell>
        </row>
        <row r="300">
          <cell r="A300">
            <v>313001029957</v>
          </cell>
          <cell r="B300" t="str">
            <v>CORPORACION CENTRO DE DESARROLLO Y APRENDIZAJE LUZ DE LUZ</v>
          </cell>
          <cell r="C300">
            <v>856</v>
          </cell>
          <cell r="D300">
            <v>856</v>
          </cell>
          <cell r="E300" t="str">
            <v>PRINCIPAL</v>
          </cell>
          <cell r="F300" t="str">
            <v>HISTORICA Y CARIBE NORTE</v>
          </cell>
          <cell r="G300" t="str">
            <v>COUNTRY</v>
          </cell>
          <cell r="H300" t="str">
            <v>PRIVADO</v>
          </cell>
          <cell r="I300" t="str">
            <v>PRIVADO</v>
          </cell>
          <cell r="J300">
            <v>112</v>
          </cell>
        </row>
        <row r="301">
          <cell r="A301">
            <v>313001029906</v>
          </cell>
          <cell r="B301" t="str">
            <v>FUND. LUMBRERAS DEL MAÑANA (FUNDALUM)</v>
          </cell>
          <cell r="C301">
            <v>846</v>
          </cell>
          <cell r="D301">
            <v>846</v>
          </cell>
          <cell r="E301" t="str">
            <v>PRINCIPAL</v>
          </cell>
          <cell r="F301" t="str">
            <v>HISTORICA Y CARIBE NORTE</v>
          </cell>
          <cell r="G301" t="str">
            <v>COUNTRY</v>
          </cell>
          <cell r="H301" t="str">
            <v>PRIVADO</v>
          </cell>
          <cell r="I301" t="str">
            <v>PRIVADO</v>
          </cell>
          <cell r="J301">
            <v>152</v>
          </cell>
        </row>
        <row r="302">
          <cell r="A302">
            <v>313001029353</v>
          </cell>
          <cell r="B302" t="str">
            <v>CORP. BEVERLY HILLS</v>
          </cell>
          <cell r="C302">
            <v>806</v>
          </cell>
          <cell r="D302">
            <v>806</v>
          </cell>
          <cell r="E302" t="str">
            <v>PRINCIPAL</v>
          </cell>
          <cell r="F302" t="str">
            <v>INDUSTRIAL Y DE LA BAHIA</v>
          </cell>
          <cell r="G302" t="str">
            <v>INDUSTRIAL Y DE LA BAHIA</v>
          </cell>
          <cell r="H302" t="str">
            <v>PRIVADO</v>
          </cell>
          <cell r="I302" t="str">
            <v>PRIVADO</v>
          </cell>
          <cell r="J302">
            <v>630</v>
          </cell>
          <cell r="K302">
            <v>38</v>
          </cell>
        </row>
        <row r="303">
          <cell r="A303">
            <v>313001028789</v>
          </cell>
          <cell r="B303" t="str">
            <v>CORP. DE EDUCACION  ESPECIAL MENTE ACTIVA</v>
          </cell>
          <cell r="C303">
            <v>630</v>
          </cell>
          <cell r="D303">
            <v>630</v>
          </cell>
          <cell r="E303" t="str">
            <v>PRINCIPAL</v>
          </cell>
          <cell r="F303" t="str">
            <v>INDUSTRIAL Y DE LA BAHIA</v>
          </cell>
          <cell r="G303" t="str">
            <v>INDUSTRIAL Y DE LA BAHIA</v>
          </cell>
          <cell r="H303" t="str">
            <v>PRIVADO</v>
          </cell>
          <cell r="I303" t="str">
            <v>PRIVADO</v>
          </cell>
          <cell r="J303">
            <v>349</v>
          </cell>
        </row>
        <row r="304">
          <cell r="A304">
            <v>313001003117</v>
          </cell>
          <cell r="B304" t="str">
            <v>CORP. INST. CIRY</v>
          </cell>
          <cell r="C304">
            <v>260</v>
          </cell>
          <cell r="D304">
            <v>260</v>
          </cell>
          <cell r="E304" t="str">
            <v>PRINCIPAL</v>
          </cell>
          <cell r="F304" t="str">
            <v>INDUSTRIAL Y DE LA BAHIA</v>
          </cell>
          <cell r="G304" t="str">
            <v>INDUSTRIAL Y DE LA BAHIA</v>
          </cell>
          <cell r="H304" t="str">
            <v>PRIVADO</v>
          </cell>
          <cell r="I304" t="str">
            <v>PRIVADO</v>
          </cell>
          <cell r="J304">
            <v>322</v>
          </cell>
          <cell r="K304">
            <v>29</v>
          </cell>
        </row>
        <row r="305">
          <cell r="A305">
            <v>313001005098</v>
          </cell>
          <cell r="B305" t="str">
            <v>COL. TRINITARIO</v>
          </cell>
          <cell r="C305">
            <v>276</v>
          </cell>
          <cell r="D305">
            <v>276</v>
          </cell>
          <cell r="E305" t="str">
            <v>PRINCIPAL</v>
          </cell>
          <cell r="F305" t="str">
            <v>INDUSTRIAL Y DE LA BAHIA</v>
          </cell>
          <cell r="G305" t="str">
            <v>INDUSTRIAL Y DE LA BAHIA</v>
          </cell>
          <cell r="H305" t="str">
            <v>PRIVADO</v>
          </cell>
          <cell r="I305" t="str">
            <v>PRIVADO</v>
          </cell>
          <cell r="J305">
            <v>714</v>
          </cell>
          <cell r="K305">
            <v>44</v>
          </cell>
        </row>
        <row r="306">
          <cell r="A306">
            <v>313001005845</v>
          </cell>
          <cell r="B306" t="str">
            <v>COL. EL PILAR DEL SABER</v>
          </cell>
          <cell r="C306">
            <v>298</v>
          </cell>
          <cell r="D306">
            <v>298</v>
          </cell>
          <cell r="E306" t="str">
            <v>PRINCIPAL</v>
          </cell>
          <cell r="F306" t="str">
            <v>INDUSTRIAL Y DE LA BAHIA</v>
          </cell>
          <cell r="G306" t="str">
            <v>INDUSTRIAL Y DE LA BAHIA</v>
          </cell>
          <cell r="H306" t="str">
            <v>PRIVADO</v>
          </cell>
          <cell r="I306" t="str">
            <v>PRIVADO</v>
          </cell>
          <cell r="J306">
            <v>199</v>
          </cell>
        </row>
        <row r="307">
          <cell r="A307">
            <v>313001006698</v>
          </cell>
          <cell r="B307" t="str">
            <v>COL. EL DIVINO SALVADOR</v>
          </cell>
          <cell r="C307">
            <v>313</v>
          </cell>
          <cell r="D307">
            <v>313</v>
          </cell>
          <cell r="E307" t="str">
            <v>PRINCIPAL</v>
          </cell>
          <cell r="F307" t="str">
            <v>INDUSTRIAL Y DE LA BAHIA</v>
          </cell>
          <cell r="G307" t="str">
            <v>INDUSTRIAL Y DE LA BAHIA</v>
          </cell>
          <cell r="H307" t="str">
            <v>PRIVADO</v>
          </cell>
          <cell r="I307" t="str">
            <v>PRIVADO</v>
          </cell>
          <cell r="J307">
            <v>300</v>
          </cell>
          <cell r="K307">
            <v>16</v>
          </cell>
        </row>
        <row r="308">
          <cell r="A308">
            <v>313001006701</v>
          </cell>
          <cell r="B308" t="str">
            <v>COL. MIL. ALMIRANTE COLON</v>
          </cell>
          <cell r="C308">
            <v>314</v>
          </cell>
          <cell r="D308">
            <v>314</v>
          </cell>
          <cell r="E308" t="str">
            <v>PRINCIPAL</v>
          </cell>
          <cell r="F308" t="str">
            <v>INDUSTRIAL Y DE LA BAHIA</v>
          </cell>
          <cell r="G308" t="str">
            <v>INDUSTRIAL Y DE LA BAHIA</v>
          </cell>
          <cell r="H308" t="str">
            <v>PRIVADO</v>
          </cell>
          <cell r="I308" t="str">
            <v>PRIVADO</v>
          </cell>
          <cell r="J308">
            <v>6266</v>
          </cell>
          <cell r="K308">
            <v>497</v>
          </cell>
        </row>
        <row r="309">
          <cell r="A309">
            <v>313001006736</v>
          </cell>
          <cell r="B309" t="str">
            <v>ASOC. LIC. SAN FERNANDO</v>
          </cell>
          <cell r="C309">
            <v>315</v>
          </cell>
          <cell r="D309">
            <v>315</v>
          </cell>
          <cell r="E309" t="str">
            <v>PRINCIPAL</v>
          </cell>
          <cell r="F309" t="str">
            <v>INDUSTRIAL Y DE LA BAHIA</v>
          </cell>
          <cell r="G309" t="str">
            <v>INDUSTRIAL Y DE LA BAHIA</v>
          </cell>
          <cell r="H309" t="str">
            <v>PRIVADO</v>
          </cell>
          <cell r="I309" t="str">
            <v>PRIVADO</v>
          </cell>
          <cell r="J309">
            <v>410</v>
          </cell>
          <cell r="K309">
            <v>16</v>
          </cell>
        </row>
        <row r="310">
          <cell r="A310">
            <v>313001007244</v>
          </cell>
          <cell r="B310" t="str">
            <v>INST. JUAN JACOBO ROUSSEAU</v>
          </cell>
          <cell r="C310">
            <v>327</v>
          </cell>
          <cell r="D310">
            <v>327</v>
          </cell>
          <cell r="E310" t="str">
            <v>PRINCIPAL</v>
          </cell>
          <cell r="F310" t="str">
            <v>INDUSTRIAL Y DE LA BAHIA</v>
          </cell>
          <cell r="G310" t="str">
            <v>INDUSTRIAL Y DE LA BAHIA</v>
          </cell>
          <cell r="H310" t="str">
            <v>PRIVADO</v>
          </cell>
          <cell r="I310" t="str">
            <v>PRIVADO</v>
          </cell>
          <cell r="J310">
            <v>130</v>
          </cell>
          <cell r="K310">
            <v>15</v>
          </cell>
        </row>
        <row r="311">
          <cell r="A311">
            <v>313001007619</v>
          </cell>
          <cell r="B311" t="str">
            <v>CORP. INST. EDUC. DEL SOCORRO</v>
          </cell>
          <cell r="C311">
            <v>335</v>
          </cell>
          <cell r="D311">
            <v>335</v>
          </cell>
          <cell r="E311" t="str">
            <v>PRINCIPAL</v>
          </cell>
          <cell r="F311" t="str">
            <v>INDUSTRIAL Y DE LA BAHIA</v>
          </cell>
          <cell r="G311" t="str">
            <v>INDUSTRIAL Y DE LA BAHIA</v>
          </cell>
          <cell r="H311" t="str">
            <v>PRIVADO</v>
          </cell>
          <cell r="I311" t="str">
            <v>PRIVADO</v>
          </cell>
          <cell r="J311">
            <v>930</v>
          </cell>
          <cell r="K311">
            <v>15</v>
          </cell>
        </row>
        <row r="312">
          <cell r="A312">
            <v>313001008542</v>
          </cell>
          <cell r="B312" t="str">
            <v>INST. JORGE LUIS BORGES</v>
          </cell>
          <cell r="C312">
            <v>366</v>
          </cell>
          <cell r="D312">
            <v>366</v>
          </cell>
          <cell r="E312" t="str">
            <v>PRINCIPAL</v>
          </cell>
          <cell r="F312" t="str">
            <v>INDUSTRIAL Y DE LA BAHIA</v>
          </cell>
          <cell r="G312" t="str">
            <v>INDUSTRIAL Y DE LA BAHIA</v>
          </cell>
          <cell r="H312" t="str">
            <v>PRIVADO</v>
          </cell>
          <cell r="I312" t="str">
            <v>PRIVADO</v>
          </cell>
          <cell r="J312">
            <v>65</v>
          </cell>
        </row>
        <row r="313">
          <cell r="A313">
            <v>313001008585</v>
          </cell>
          <cell r="B313" t="str">
            <v>INST. JEAN  ITARD</v>
          </cell>
          <cell r="C313">
            <v>370</v>
          </cell>
          <cell r="D313">
            <v>370</v>
          </cell>
          <cell r="E313" t="str">
            <v>PRINCIPAL</v>
          </cell>
          <cell r="F313" t="str">
            <v>INDUSTRIAL Y DE LA BAHIA</v>
          </cell>
          <cell r="G313" t="str">
            <v>INDUSTRIAL Y DE LA BAHIA</v>
          </cell>
          <cell r="H313" t="str">
            <v>PRIVADO</v>
          </cell>
          <cell r="I313" t="str">
            <v>PRIVADO</v>
          </cell>
          <cell r="J313">
            <v>57</v>
          </cell>
        </row>
        <row r="314">
          <cell r="A314">
            <v>313001008933</v>
          </cell>
          <cell r="B314" t="str">
            <v>INST. COLOMBO HOLANDES</v>
          </cell>
          <cell r="C314">
            <v>386</v>
          </cell>
          <cell r="D314">
            <v>386</v>
          </cell>
          <cell r="E314" t="str">
            <v>PRINCIPAL</v>
          </cell>
          <cell r="F314" t="str">
            <v>INDUSTRIAL Y DE LA BAHIA</v>
          </cell>
          <cell r="G314" t="str">
            <v>INDUSTRIAL Y DE LA BAHIA</v>
          </cell>
          <cell r="H314" t="str">
            <v>PRIVADO</v>
          </cell>
          <cell r="I314" t="str">
            <v>PRIVADO</v>
          </cell>
          <cell r="J314">
            <v>118</v>
          </cell>
        </row>
        <row r="315">
          <cell r="A315">
            <v>313001008941</v>
          </cell>
          <cell r="B315" t="str">
            <v>C.E DE NIVELACION "CEN"</v>
          </cell>
          <cell r="C315">
            <v>387</v>
          </cell>
          <cell r="D315">
            <v>387</v>
          </cell>
          <cell r="E315" t="str">
            <v>PRINCIPAL</v>
          </cell>
          <cell r="F315" t="str">
            <v>INDUSTRIAL Y DE LA BAHIA</v>
          </cell>
          <cell r="G315" t="str">
            <v>INDUSTRIAL Y DE LA BAHIA</v>
          </cell>
          <cell r="H315" t="str">
            <v>PRIVADO</v>
          </cell>
          <cell r="I315" t="str">
            <v>PRIVADO</v>
          </cell>
          <cell r="J315">
            <v>230</v>
          </cell>
        </row>
        <row r="316">
          <cell r="A316">
            <v>313001009034</v>
          </cell>
          <cell r="B316" t="str">
            <v>JARDIN INFANTIL LA HORMIGUITA</v>
          </cell>
          <cell r="C316">
            <v>393</v>
          </cell>
          <cell r="D316">
            <v>393</v>
          </cell>
          <cell r="E316" t="str">
            <v>PRINCIPAL</v>
          </cell>
          <cell r="F316" t="str">
            <v>INDUSTRIAL Y DE LA BAHIA</v>
          </cell>
          <cell r="G316" t="str">
            <v>INDUSTRIAL Y DE LA BAHIA</v>
          </cell>
          <cell r="H316" t="str">
            <v>PRIVADO</v>
          </cell>
          <cell r="I316" t="str">
            <v>PRIVADO</v>
          </cell>
          <cell r="J316">
            <v>34</v>
          </cell>
        </row>
        <row r="317">
          <cell r="A317">
            <v>313001012264</v>
          </cell>
          <cell r="B317" t="str">
            <v>COL. LA SABIDURIA</v>
          </cell>
          <cell r="C317">
            <v>417</v>
          </cell>
          <cell r="D317">
            <v>417</v>
          </cell>
          <cell r="E317" t="str">
            <v>PRINCIPAL</v>
          </cell>
          <cell r="F317" t="str">
            <v>INDUSTRIAL Y DE LA BAHIA</v>
          </cell>
          <cell r="G317" t="str">
            <v>INDUSTRIAL Y DE LA BAHIA</v>
          </cell>
          <cell r="H317" t="str">
            <v>PRIVADO</v>
          </cell>
          <cell r="I317" t="str">
            <v>PRIVADO</v>
          </cell>
          <cell r="J317">
            <v>481</v>
          </cell>
        </row>
        <row r="318">
          <cell r="A318">
            <v>313001012281</v>
          </cell>
          <cell r="B318" t="str">
            <v>COL. SANTO TOMAS DE AQUINO</v>
          </cell>
          <cell r="C318">
            <v>418</v>
          </cell>
          <cell r="D318">
            <v>418</v>
          </cell>
          <cell r="E318" t="str">
            <v>PRINCIPAL</v>
          </cell>
          <cell r="F318" t="str">
            <v>INDUSTRIAL Y DE LA BAHIA</v>
          </cell>
          <cell r="G318" t="str">
            <v>INDUSTRIAL Y DE LA BAHIA</v>
          </cell>
          <cell r="H318" t="str">
            <v>PRIVADO</v>
          </cell>
          <cell r="I318" t="str">
            <v>PRIVADO</v>
          </cell>
          <cell r="J318">
            <v>412</v>
          </cell>
          <cell r="K318">
            <v>14</v>
          </cell>
        </row>
        <row r="319">
          <cell r="A319">
            <v>313001012515</v>
          </cell>
          <cell r="B319" t="str">
            <v>CORP. EDUCATIVA LA CONCEPCION</v>
          </cell>
          <cell r="C319">
            <v>420</v>
          </cell>
          <cell r="D319">
            <v>420</v>
          </cell>
          <cell r="E319" t="str">
            <v>PRINCIPAL</v>
          </cell>
          <cell r="F319" t="str">
            <v>INDUSTRIAL Y DE LA BAHIA</v>
          </cell>
          <cell r="G319" t="str">
            <v>INDUSTRIAL Y DE LA BAHIA</v>
          </cell>
          <cell r="H319" t="str">
            <v>PRIVADO</v>
          </cell>
          <cell r="I319" t="str">
            <v>PRIVADO</v>
          </cell>
          <cell r="J319">
            <v>570</v>
          </cell>
          <cell r="K319">
            <v>41</v>
          </cell>
        </row>
        <row r="320">
          <cell r="A320">
            <v>313001012540</v>
          </cell>
          <cell r="B320" t="str">
            <v>INST. DE EDUCACION BONSAY DE CARTAGENA</v>
          </cell>
          <cell r="C320">
            <v>422</v>
          </cell>
          <cell r="D320">
            <v>422</v>
          </cell>
          <cell r="E320" t="str">
            <v>PRINCIPAL</v>
          </cell>
          <cell r="F320" t="str">
            <v>INDUSTRIAL Y DE LA BAHIA</v>
          </cell>
          <cell r="G320" t="str">
            <v>INDUSTRIAL Y DE LA BAHIA</v>
          </cell>
          <cell r="H320" t="str">
            <v>PRIVADO</v>
          </cell>
          <cell r="I320" t="str">
            <v>PRIVADO</v>
          </cell>
          <cell r="J320">
            <v>139</v>
          </cell>
        </row>
        <row r="321">
          <cell r="A321">
            <v>313001012833</v>
          </cell>
          <cell r="B321" t="str">
            <v>INST. EDUCATIVO  PRINCIPE DE PAZ</v>
          </cell>
          <cell r="C321">
            <v>433</v>
          </cell>
          <cell r="D321">
            <v>433</v>
          </cell>
          <cell r="E321" t="str">
            <v>PRINCIPAL</v>
          </cell>
          <cell r="F321" t="str">
            <v>INDUSTRIAL Y DE LA BAHIA</v>
          </cell>
          <cell r="G321" t="str">
            <v>INDUSTRIAL Y DE LA BAHIA</v>
          </cell>
          <cell r="H321" t="str">
            <v>PRIVADO</v>
          </cell>
          <cell r="I321" t="str">
            <v>PRIVADO</v>
          </cell>
          <cell r="J321">
            <v>124</v>
          </cell>
        </row>
        <row r="322">
          <cell r="A322">
            <v>313001012876</v>
          </cell>
          <cell r="B322" t="str">
            <v>INST. GUADALUPE</v>
          </cell>
          <cell r="C322">
            <v>436</v>
          </cell>
          <cell r="D322">
            <v>436</v>
          </cell>
          <cell r="E322" t="str">
            <v>PRINCIPAL</v>
          </cell>
          <cell r="F322" t="str">
            <v>INDUSTRIAL Y DE LA BAHIA</v>
          </cell>
          <cell r="G322" t="str">
            <v>INDUSTRIAL Y DE LA BAHIA</v>
          </cell>
          <cell r="H322" t="str">
            <v>PRIVADO</v>
          </cell>
          <cell r="I322" t="str">
            <v>PRIVADO</v>
          </cell>
          <cell r="J322">
            <v>285</v>
          </cell>
        </row>
        <row r="323">
          <cell r="A323">
            <v>313001012931</v>
          </cell>
          <cell r="B323" t="str">
            <v>INST. LOS CORALES (JARD. INF. LOS CORALES)</v>
          </cell>
          <cell r="C323">
            <v>439</v>
          </cell>
          <cell r="D323">
            <v>439</v>
          </cell>
          <cell r="E323" t="str">
            <v>PRINCIPAL</v>
          </cell>
          <cell r="F323" t="str">
            <v>INDUSTRIAL Y DE LA BAHIA</v>
          </cell>
          <cell r="G323" t="str">
            <v>INDUSTRIAL Y DE LA BAHIA</v>
          </cell>
          <cell r="H323" t="str">
            <v>PRIVADO</v>
          </cell>
          <cell r="I323" t="str">
            <v>PRIVADO</v>
          </cell>
          <cell r="J323">
            <v>28</v>
          </cell>
        </row>
        <row r="324">
          <cell r="A324">
            <v>313001013422</v>
          </cell>
          <cell r="B324" t="str">
            <v>CORP. EDUC. SAN AGUSTIN</v>
          </cell>
          <cell r="C324">
            <v>474</v>
          </cell>
          <cell r="D324">
            <v>474</v>
          </cell>
          <cell r="E324" t="str">
            <v>PRINCIPAL</v>
          </cell>
          <cell r="F324" t="str">
            <v>INDUSTRIAL Y DE LA BAHIA</v>
          </cell>
          <cell r="G324" t="str">
            <v>INDUSTRIAL Y DE LA BAHIA</v>
          </cell>
          <cell r="H324" t="str">
            <v>PRIVADO</v>
          </cell>
          <cell r="I324" t="str">
            <v>PRIVADO</v>
          </cell>
          <cell r="J324">
            <v>200</v>
          </cell>
        </row>
        <row r="325">
          <cell r="A325">
            <v>313001013431</v>
          </cell>
          <cell r="B325" t="str">
            <v>CORP. INST PROGRESO SOCIAL (ANTES INST. MIXTO LOS PAYASITOS)</v>
          </cell>
          <cell r="C325">
            <v>475</v>
          </cell>
          <cell r="D325">
            <v>475</v>
          </cell>
          <cell r="E325" t="str">
            <v>PRINCIPAL</v>
          </cell>
          <cell r="F325" t="str">
            <v>INDUSTRIAL Y DE LA BAHIA</v>
          </cell>
          <cell r="G325" t="str">
            <v>INDUSTRIAL Y DE LA BAHIA</v>
          </cell>
          <cell r="H325" t="str">
            <v>PRIVADO</v>
          </cell>
          <cell r="I325" t="str">
            <v>PRIVADO</v>
          </cell>
          <cell r="J325">
            <v>85</v>
          </cell>
        </row>
        <row r="326">
          <cell r="A326">
            <v>313001013635</v>
          </cell>
          <cell r="B326" t="str">
            <v>C.E INTEGRAL COLOMBIA CEICOL</v>
          </cell>
          <cell r="C326">
            <v>476</v>
          </cell>
          <cell r="D326">
            <v>476</v>
          </cell>
          <cell r="E326" t="str">
            <v>PRINCIPAL</v>
          </cell>
          <cell r="F326" t="str">
            <v>INDUSTRIAL Y DE LA BAHIA</v>
          </cell>
          <cell r="G326" t="str">
            <v>INDUSTRIAL Y DE LA BAHIA</v>
          </cell>
          <cell r="H326" t="str">
            <v>PRIVADO</v>
          </cell>
          <cell r="I326" t="str">
            <v>PRIVADO</v>
          </cell>
          <cell r="J326">
            <v>49</v>
          </cell>
        </row>
        <row r="327">
          <cell r="A327">
            <v>313001013457</v>
          </cell>
          <cell r="B327" t="str">
            <v>INST. SAN ANTONIO DEL CAMPESTRES(ANTESDE CARTAGENA FUND)</v>
          </cell>
          <cell r="C327">
            <v>477</v>
          </cell>
          <cell r="D327">
            <v>477</v>
          </cell>
          <cell r="E327" t="str">
            <v>PRINCIPAL</v>
          </cell>
          <cell r="F327" t="str">
            <v>INDUSTRIAL Y DE LA BAHIA</v>
          </cell>
          <cell r="G327" t="str">
            <v>INDUSTRIAL Y DE LA BAHIA</v>
          </cell>
          <cell r="H327" t="str">
            <v>PRIVADO</v>
          </cell>
          <cell r="I327" t="str">
            <v>PRIVADO</v>
          </cell>
          <cell r="J327">
            <v>115</v>
          </cell>
        </row>
        <row r="328">
          <cell r="A328">
            <v>313001013465</v>
          </cell>
          <cell r="B328" t="str">
            <v>CORP. EDUCATIVA INST. FROBEL</v>
          </cell>
          <cell r="C328">
            <v>478</v>
          </cell>
          <cell r="D328">
            <v>478</v>
          </cell>
          <cell r="E328" t="str">
            <v>PRINCIPAL</v>
          </cell>
          <cell r="F328" t="str">
            <v>INDUSTRIAL Y DE LA BAHIA</v>
          </cell>
          <cell r="G328" t="str">
            <v>INDUSTRIAL Y DE LA BAHIA</v>
          </cell>
          <cell r="H328" t="str">
            <v>PRIVADO</v>
          </cell>
          <cell r="I328" t="str">
            <v>PRIVADO</v>
          </cell>
          <cell r="J328">
            <v>129</v>
          </cell>
        </row>
        <row r="329">
          <cell r="A329">
            <v>313001013481</v>
          </cell>
          <cell r="B329" t="str">
            <v>C.E COMUNITARIO LOS ROBLES</v>
          </cell>
          <cell r="C329">
            <v>480</v>
          </cell>
          <cell r="D329">
            <v>480</v>
          </cell>
          <cell r="E329" t="str">
            <v>PRINCIPAL</v>
          </cell>
          <cell r="F329" t="str">
            <v>INDUSTRIAL Y DE LA BAHIA</v>
          </cell>
          <cell r="G329" t="str">
            <v>INDUSTRIAL Y DE LA BAHIA</v>
          </cell>
          <cell r="H329" t="str">
            <v>PRIVADO</v>
          </cell>
          <cell r="I329" t="str">
            <v>PRIVADO</v>
          </cell>
          <cell r="J329">
            <v>224</v>
          </cell>
          <cell r="K329">
            <v>18</v>
          </cell>
        </row>
        <row r="330">
          <cell r="A330">
            <v>313001013490</v>
          </cell>
          <cell r="B330" t="str">
            <v>ESC. MIXTA COMUNITARIA 7 DE DICIEMBRE</v>
          </cell>
          <cell r="C330">
            <v>481</v>
          </cell>
          <cell r="D330">
            <v>481</v>
          </cell>
          <cell r="E330" t="str">
            <v>PRINCIPAL</v>
          </cell>
          <cell r="F330" t="str">
            <v>INDUSTRIAL Y DE LA BAHIA</v>
          </cell>
          <cell r="G330" t="str">
            <v>INDUSTRIAL Y DE LA BAHIA</v>
          </cell>
          <cell r="H330" t="str">
            <v>PRIVADO</v>
          </cell>
          <cell r="I330" t="str">
            <v>PRIVADO</v>
          </cell>
          <cell r="J330">
            <v>314</v>
          </cell>
        </row>
        <row r="331">
          <cell r="A331">
            <v>313001013546</v>
          </cell>
          <cell r="B331" t="str">
            <v>FUND. EDUC. INST. TÉCNICO EL REDENTOR</v>
          </cell>
          <cell r="C331">
            <v>486</v>
          </cell>
          <cell r="D331">
            <v>486</v>
          </cell>
          <cell r="E331" t="str">
            <v>PRINCIPAL</v>
          </cell>
          <cell r="F331" t="str">
            <v>INDUSTRIAL Y DE LA BAHIA</v>
          </cell>
          <cell r="G331" t="str">
            <v>INDUSTRIAL Y DE LA BAHIA</v>
          </cell>
          <cell r="H331" t="str">
            <v>PRIVADO</v>
          </cell>
          <cell r="I331" t="str">
            <v>PRIVADO</v>
          </cell>
          <cell r="J331">
            <v>502</v>
          </cell>
          <cell r="K331">
            <v>15</v>
          </cell>
        </row>
        <row r="332">
          <cell r="A332">
            <v>313001013571</v>
          </cell>
          <cell r="B332" t="str">
            <v>C.E Y COMUNITARIO NELSON MANDELA</v>
          </cell>
          <cell r="C332">
            <v>488</v>
          </cell>
          <cell r="D332">
            <v>488</v>
          </cell>
          <cell r="E332" t="str">
            <v>PRINCIPAL</v>
          </cell>
          <cell r="F332" t="str">
            <v>INDUSTRIAL Y DE LA BAHIA</v>
          </cell>
          <cell r="G332" t="str">
            <v>INDUSTRIAL Y DE LA BAHIA</v>
          </cell>
          <cell r="H332" t="str">
            <v>PRIVADO</v>
          </cell>
          <cell r="I332" t="str">
            <v>PRIVADO</v>
          </cell>
          <cell r="J332">
            <v>145</v>
          </cell>
        </row>
        <row r="333">
          <cell r="A333">
            <v>413001007630</v>
          </cell>
          <cell r="B333" t="str">
            <v>COL. CARIBE REAL</v>
          </cell>
          <cell r="C333">
            <v>495</v>
          </cell>
          <cell r="D333">
            <v>495</v>
          </cell>
          <cell r="E333" t="str">
            <v>PRINCIPAL</v>
          </cell>
          <cell r="F333" t="str">
            <v>INDUSTRIAL Y DE LA BAHIA</v>
          </cell>
          <cell r="G333" t="str">
            <v>INDUSTRIAL Y DE LA BAHIA</v>
          </cell>
          <cell r="H333" t="str">
            <v>PRIVADO</v>
          </cell>
          <cell r="I333" t="str">
            <v>PRIVADO</v>
          </cell>
          <cell r="J333">
            <v>175</v>
          </cell>
          <cell r="K333">
            <v>29</v>
          </cell>
        </row>
        <row r="334">
          <cell r="A334">
            <v>413001008024</v>
          </cell>
          <cell r="B334" t="str">
            <v>INST.  EDUCATIVO  EL PARAISO</v>
          </cell>
          <cell r="C334">
            <v>498</v>
          </cell>
          <cell r="D334">
            <v>498</v>
          </cell>
          <cell r="E334" t="str">
            <v>PRINCIPAL</v>
          </cell>
          <cell r="F334" t="str">
            <v>INDUSTRIAL Y DE LA BAHIA</v>
          </cell>
          <cell r="G334" t="str">
            <v>INDUSTRIAL Y DE LA BAHIA</v>
          </cell>
          <cell r="H334" t="str">
            <v>PRIVADO</v>
          </cell>
          <cell r="I334" t="str">
            <v>PRIVADO</v>
          </cell>
          <cell r="J334">
            <v>280</v>
          </cell>
        </row>
        <row r="335">
          <cell r="A335">
            <v>413001007648</v>
          </cell>
          <cell r="B335" t="str">
            <v>COL. CAMINO DEL CORAL DE CARTAGENA</v>
          </cell>
          <cell r="C335">
            <v>500</v>
          </cell>
          <cell r="D335">
            <v>500</v>
          </cell>
          <cell r="E335" t="str">
            <v>PRINCIPAL</v>
          </cell>
          <cell r="F335" t="str">
            <v>INDUSTRIAL Y DE LA BAHIA</v>
          </cell>
          <cell r="G335" t="str">
            <v>INDUSTRIAL Y DE LA BAHIA</v>
          </cell>
          <cell r="H335" t="str">
            <v>PRIVADO</v>
          </cell>
          <cell r="I335" t="str">
            <v>PRIVADO</v>
          </cell>
          <cell r="J335">
            <v>197</v>
          </cell>
          <cell r="K335">
            <v>68</v>
          </cell>
        </row>
        <row r="336">
          <cell r="A336">
            <v>313001013643</v>
          </cell>
          <cell r="B336" t="str">
            <v>CORP. C.E. INTEGRAL EL RODEO</v>
          </cell>
          <cell r="C336">
            <v>524</v>
          </cell>
          <cell r="D336">
            <v>524</v>
          </cell>
          <cell r="E336" t="str">
            <v>PRINCIPAL</v>
          </cell>
          <cell r="F336" t="str">
            <v>INDUSTRIAL Y DE LA BAHIA</v>
          </cell>
          <cell r="G336" t="str">
            <v>INDUSTRIAL Y DE LA BAHIA</v>
          </cell>
          <cell r="H336" t="str">
            <v>PRIVADO</v>
          </cell>
          <cell r="I336" t="str">
            <v>PRIVADO</v>
          </cell>
          <cell r="J336">
            <v>230</v>
          </cell>
        </row>
        <row r="337">
          <cell r="A337">
            <v>313001013791</v>
          </cell>
          <cell r="B337" t="str">
            <v>FUND. EDUC. REY NEPTUNO</v>
          </cell>
          <cell r="C337">
            <v>529</v>
          </cell>
          <cell r="D337">
            <v>529</v>
          </cell>
          <cell r="E337" t="str">
            <v>PRINCIPAL</v>
          </cell>
          <cell r="F337" t="str">
            <v>INDUSTRIAL Y DE LA BAHIA</v>
          </cell>
          <cell r="G337" t="str">
            <v>INDUSTRIAL Y DE LA BAHIA</v>
          </cell>
          <cell r="H337" t="str">
            <v>PRIVADO</v>
          </cell>
          <cell r="I337" t="str">
            <v>PRIVADO</v>
          </cell>
          <cell r="J337">
            <v>236</v>
          </cell>
        </row>
        <row r="338">
          <cell r="A338">
            <v>313001013775</v>
          </cell>
          <cell r="B338" t="str">
            <v>CORP. C.E RABY</v>
          </cell>
          <cell r="C338">
            <v>530</v>
          </cell>
          <cell r="D338">
            <v>530</v>
          </cell>
          <cell r="E338" t="str">
            <v>PRINCIPAL</v>
          </cell>
          <cell r="F338" t="str">
            <v>INDUSTRIAL Y DE LA BAHIA</v>
          </cell>
          <cell r="G338" t="str">
            <v>INDUSTRIAL Y DE LA BAHIA</v>
          </cell>
          <cell r="H338" t="str">
            <v>PRIVADO</v>
          </cell>
          <cell r="I338" t="str">
            <v>PRIVADO</v>
          </cell>
          <cell r="J338">
            <v>102</v>
          </cell>
        </row>
        <row r="339">
          <cell r="A339">
            <v>313001013856</v>
          </cell>
          <cell r="B339" t="str">
            <v>FUND. ED. JHON DEWEY ( ANTES FUND. INST. RONDA MAGICA)</v>
          </cell>
          <cell r="C339">
            <v>537</v>
          </cell>
          <cell r="D339">
            <v>537</v>
          </cell>
          <cell r="E339" t="str">
            <v>PRINCIPAL</v>
          </cell>
          <cell r="F339" t="str">
            <v>INDUSTRIAL Y DE LA BAHIA</v>
          </cell>
          <cell r="G339" t="str">
            <v>INDUSTRIAL Y DE LA BAHIA</v>
          </cell>
          <cell r="H339" t="str">
            <v>PRIVADO</v>
          </cell>
          <cell r="I339" t="str">
            <v>PRIVADO</v>
          </cell>
          <cell r="J339">
            <v>117</v>
          </cell>
        </row>
        <row r="340">
          <cell r="A340">
            <v>113001012583</v>
          </cell>
          <cell r="B340" t="str">
            <v>FUND. INST. DE HABILITACION EL ROSARIO</v>
          </cell>
          <cell r="C340">
            <v>544</v>
          </cell>
          <cell r="D340">
            <v>544</v>
          </cell>
          <cell r="E340" t="str">
            <v>PRINCIPAL</v>
          </cell>
          <cell r="F340" t="str">
            <v>INDUSTRIAL Y DE LA BAHIA</v>
          </cell>
          <cell r="G340" t="str">
            <v>INDUSTRIAL Y DE LA BAHIA</v>
          </cell>
          <cell r="H340" t="str">
            <v>PRIVADO</v>
          </cell>
          <cell r="I340" t="str">
            <v>PRIVADO</v>
          </cell>
          <cell r="J340">
            <v>231</v>
          </cell>
        </row>
        <row r="341">
          <cell r="A341">
            <v>313001027067</v>
          </cell>
          <cell r="B341" t="str">
            <v>INST EDUCATIVO LUZ Y VERDAD(CORP. EDUC INST  LUZ DEL SABER)</v>
          </cell>
          <cell r="C341">
            <v>557</v>
          </cell>
          <cell r="D341">
            <v>557</v>
          </cell>
          <cell r="E341" t="str">
            <v>PRINCIPAL</v>
          </cell>
          <cell r="F341" t="str">
            <v>INDUSTRIAL Y DE LA BAHIA</v>
          </cell>
          <cell r="G341" t="str">
            <v>INDUSTRIAL Y DE LA BAHIA</v>
          </cell>
          <cell r="H341" t="str">
            <v>PRIVADO</v>
          </cell>
          <cell r="I341" t="str">
            <v>PRIVADO</v>
          </cell>
          <cell r="J341">
            <v>164</v>
          </cell>
        </row>
        <row r="342">
          <cell r="A342">
            <v>313001027202</v>
          </cell>
          <cell r="B342" t="str">
            <v>CORP.EDUC. SANTA MAGDALENA DE LINZ "EL PROGRESO"</v>
          </cell>
          <cell r="C342">
            <v>567</v>
          </cell>
          <cell r="D342">
            <v>567</v>
          </cell>
          <cell r="E342" t="str">
            <v>PRINCIPAL</v>
          </cell>
          <cell r="F342" t="str">
            <v>INDUSTRIAL Y DE LA BAHIA</v>
          </cell>
          <cell r="G342" t="str">
            <v>INDUSTRIAL Y DE LA BAHIA</v>
          </cell>
          <cell r="H342" t="str">
            <v>PRIVADO</v>
          </cell>
          <cell r="I342" t="str">
            <v>PRIVADO</v>
          </cell>
          <cell r="J342">
            <v>119</v>
          </cell>
        </row>
        <row r="343">
          <cell r="A343">
            <v>313001027229</v>
          </cell>
          <cell r="B343" t="str">
            <v>CORP. EDUC NAZARETH</v>
          </cell>
          <cell r="C343">
            <v>573</v>
          </cell>
          <cell r="D343">
            <v>573</v>
          </cell>
          <cell r="E343" t="str">
            <v>PRINCIPAL</v>
          </cell>
          <cell r="F343" t="str">
            <v>INDUSTRIAL Y DE LA BAHIA</v>
          </cell>
          <cell r="G343" t="str">
            <v>INDUSTRIAL Y DE LA BAHIA</v>
          </cell>
          <cell r="H343" t="str">
            <v>PRIVADO</v>
          </cell>
          <cell r="I343" t="str">
            <v>PRIVADO</v>
          </cell>
          <cell r="J343">
            <v>1554</v>
          </cell>
        </row>
        <row r="344">
          <cell r="A344">
            <v>313001027288</v>
          </cell>
          <cell r="B344" t="str">
            <v>C.E DIVINO MAESTRO EDUCADOR</v>
          </cell>
          <cell r="C344">
            <v>580</v>
          </cell>
          <cell r="D344">
            <v>580</v>
          </cell>
          <cell r="E344" t="str">
            <v>PRINCIPAL</v>
          </cell>
          <cell r="F344" t="str">
            <v>INDUSTRIAL Y DE LA BAHIA</v>
          </cell>
          <cell r="G344" t="str">
            <v>INDUSTRIAL Y DE LA BAHIA</v>
          </cell>
          <cell r="H344" t="str">
            <v>PRIVADO</v>
          </cell>
          <cell r="I344" t="str">
            <v>PRIVADO</v>
          </cell>
          <cell r="J344">
            <v>90</v>
          </cell>
        </row>
        <row r="345">
          <cell r="A345">
            <v>313001027997</v>
          </cell>
          <cell r="B345" t="str">
            <v>INST. EDUCATIVO CELESTIN FREINET</v>
          </cell>
          <cell r="C345">
            <v>604</v>
          </cell>
          <cell r="D345">
            <v>604</v>
          </cell>
          <cell r="E345" t="str">
            <v>PRINCIPAL</v>
          </cell>
          <cell r="F345" t="str">
            <v>INDUSTRIAL Y DE LA BAHIA</v>
          </cell>
          <cell r="G345" t="str">
            <v>INDUSTRIAL Y DE LA BAHIA</v>
          </cell>
          <cell r="H345" t="str">
            <v>PRIVADO</v>
          </cell>
          <cell r="I345" t="str">
            <v>PRIVADO</v>
          </cell>
          <cell r="J345">
            <v>371</v>
          </cell>
          <cell r="K345">
            <v>20</v>
          </cell>
        </row>
        <row r="346">
          <cell r="A346">
            <v>313001028692</v>
          </cell>
          <cell r="B346" t="str">
            <v>C.E CAMINOS DE ESPERANZA INS 1NVA LUZ DE ESPER.</v>
          </cell>
          <cell r="C346">
            <v>608</v>
          </cell>
          <cell r="D346">
            <v>608</v>
          </cell>
          <cell r="E346" t="str">
            <v>PRINCIPAL</v>
          </cell>
          <cell r="F346" t="str">
            <v>INDUSTRIAL Y DE LA BAHIA</v>
          </cell>
          <cell r="G346" t="str">
            <v>INDUSTRIAL Y DE LA BAHIA</v>
          </cell>
          <cell r="H346" t="str">
            <v>PRIVADO</v>
          </cell>
          <cell r="I346" t="str">
            <v>PRIVADO</v>
          </cell>
          <cell r="J346">
            <v>121</v>
          </cell>
        </row>
        <row r="347">
          <cell r="A347">
            <v>313001028039</v>
          </cell>
          <cell r="B347" t="str">
            <v>INST. SAN JUAN DE DIOS</v>
          </cell>
          <cell r="C347">
            <v>610</v>
          </cell>
          <cell r="D347">
            <v>610</v>
          </cell>
          <cell r="E347" t="str">
            <v>PRINCIPAL</v>
          </cell>
          <cell r="F347" t="str">
            <v>INDUSTRIAL Y DE LA BAHIA</v>
          </cell>
          <cell r="G347" t="str">
            <v>INDUSTRIAL Y DE LA BAHIA</v>
          </cell>
          <cell r="H347" t="str">
            <v>PRIVADO</v>
          </cell>
          <cell r="I347" t="str">
            <v>PRIVADO</v>
          </cell>
          <cell r="J347">
            <v>68</v>
          </cell>
        </row>
        <row r="348">
          <cell r="A348">
            <v>313001028098</v>
          </cell>
          <cell r="B348" t="str">
            <v>JARD. INF.  LOS ANGELES (IE LOS ANGELES)</v>
          </cell>
          <cell r="C348">
            <v>618</v>
          </cell>
          <cell r="D348">
            <v>618</v>
          </cell>
          <cell r="E348" t="str">
            <v>PRINCIPAL</v>
          </cell>
          <cell r="F348" t="str">
            <v>INDUSTRIAL Y DE LA BAHIA</v>
          </cell>
          <cell r="G348" t="str">
            <v>INDUSTRIAL Y DE LA BAHIA</v>
          </cell>
          <cell r="H348" t="str">
            <v>PRIVADO</v>
          </cell>
          <cell r="I348" t="str">
            <v>PRIVADO</v>
          </cell>
          <cell r="J348">
            <v>28</v>
          </cell>
        </row>
        <row r="349">
          <cell r="A349">
            <v>313001027989</v>
          </cell>
          <cell r="B349" t="str">
            <v>C.E GENIOS DEL MAÑANA</v>
          </cell>
          <cell r="C349">
            <v>629</v>
          </cell>
          <cell r="D349">
            <v>629</v>
          </cell>
          <cell r="E349" t="str">
            <v>PRINCIPAL</v>
          </cell>
          <cell r="F349" t="str">
            <v>INDUSTRIAL Y DE LA BAHIA</v>
          </cell>
          <cell r="G349" t="str">
            <v>INDUSTRIAL Y DE LA BAHIA</v>
          </cell>
          <cell r="H349" t="str">
            <v>PRIVADO</v>
          </cell>
          <cell r="I349" t="str">
            <v>PRIVADO</v>
          </cell>
          <cell r="J349">
            <v>8</v>
          </cell>
        </row>
        <row r="350">
          <cell r="A350">
            <v>313001007040</v>
          </cell>
          <cell r="B350" t="str">
            <v>COL. MARIA MONTESORRI</v>
          </cell>
          <cell r="C350">
            <v>320</v>
          </cell>
          <cell r="D350">
            <v>320</v>
          </cell>
          <cell r="E350" t="str">
            <v>PRINCIPAL</v>
          </cell>
          <cell r="F350" t="str">
            <v>INDUSTRIAL Y DE LA BAHIA</v>
          </cell>
          <cell r="G350" t="str">
            <v>INDUSTRIAL Y DE LA BAHIA</v>
          </cell>
          <cell r="H350" t="str">
            <v>PRIVADO</v>
          </cell>
          <cell r="I350" t="str">
            <v>PRIVADO</v>
          </cell>
          <cell r="J350">
            <v>414</v>
          </cell>
          <cell r="K350">
            <v>30</v>
          </cell>
        </row>
        <row r="351">
          <cell r="A351">
            <v>313001013937</v>
          </cell>
          <cell r="B351" t="str">
            <v>CORP. EDUC. LOS PEQUEÑOS SABIOS</v>
          </cell>
          <cell r="C351">
            <v>534</v>
          </cell>
          <cell r="D351">
            <v>534</v>
          </cell>
          <cell r="E351" t="str">
            <v>PRINCIPAL</v>
          </cell>
          <cell r="F351" t="str">
            <v>INDUSTRIAL Y DE LA BAHIA</v>
          </cell>
          <cell r="G351" t="str">
            <v>INDUSTRIAL Y DE LA BAHIA</v>
          </cell>
          <cell r="H351" t="str">
            <v>PRIVADO</v>
          </cell>
          <cell r="I351" t="str">
            <v>PRIVADO</v>
          </cell>
          <cell r="J351">
            <v>160</v>
          </cell>
        </row>
        <row r="352">
          <cell r="A352">
            <v>313001027261</v>
          </cell>
          <cell r="B352" t="str">
            <v>COL. COMUNITARIO CAMINO DE LUZ Y ESPERANZA</v>
          </cell>
          <cell r="C352">
            <v>578</v>
          </cell>
          <cell r="D352">
            <v>578</v>
          </cell>
          <cell r="E352" t="str">
            <v>PRINCIPAL</v>
          </cell>
          <cell r="F352" t="str">
            <v>INDUSTRIAL Y DE LA BAHIA</v>
          </cell>
          <cell r="G352" t="str">
            <v>INDUSTRIAL Y DE LA BAHIA</v>
          </cell>
          <cell r="H352" t="str">
            <v>PRIVADO</v>
          </cell>
          <cell r="I352" t="str">
            <v>PRIVADO</v>
          </cell>
          <cell r="J352">
            <v>65</v>
          </cell>
        </row>
        <row r="353">
          <cell r="A353">
            <v>313001028012</v>
          </cell>
          <cell r="B353" t="str">
            <v>C.E INTEGRAL APRENDER CON ALEGRIA</v>
          </cell>
          <cell r="C353">
            <v>581</v>
          </cell>
          <cell r="D353">
            <v>581</v>
          </cell>
          <cell r="E353" t="str">
            <v>PRINCIPAL</v>
          </cell>
          <cell r="F353" t="str">
            <v>INDUSTRIAL Y DE LA BAHIA</v>
          </cell>
          <cell r="G353" t="str">
            <v>INDUSTRIAL Y DE LA BAHIA</v>
          </cell>
          <cell r="H353" t="str">
            <v>PRIVADO</v>
          </cell>
          <cell r="I353" t="str">
            <v>PRIVADO</v>
          </cell>
          <cell r="J353">
            <v>86</v>
          </cell>
        </row>
        <row r="354">
          <cell r="A354">
            <v>313001005632</v>
          </cell>
          <cell r="B354" t="str">
            <v>INST. DE EDUC. INTEGRAL I.D.I</v>
          </cell>
          <cell r="C354">
            <v>290</v>
          </cell>
          <cell r="D354">
            <v>290</v>
          </cell>
          <cell r="E354" t="str">
            <v>PRINCIPAL</v>
          </cell>
          <cell r="F354" t="str">
            <v>INDUSTRIAL Y DE LA BAHIA</v>
          </cell>
          <cell r="G354" t="str">
            <v>INDUSTRIAL Y DE LA BAHIA</v>
          </cell>
          <cell r="H354" t="str">
            <v>PRIVADO</v>
          </cell>
          <cell r="I354" t="str">
            <v>PRIVADO</v>
          </cell>
          <cell r="J354">
            <v>163</v>
          </cell>
        </row>
        <row r="355">
          <cell r="A355">
            <v>313001029060</v>
          </cell>
          <cell r="B355" t="str">
            <v>JARD. INF. ANCHILA</v>
          </cell>
          <cell r="C355">
            <v>719</v>
          </cell>
          <cell r="D355">
            <v>719</v>
          </cell>
          <cell r="E355" t="str">
            <v>PRINCIPAL</v>
          </cell>
          <cell r="F355" t="str">
            <v>INDUSTRIAL Y DE LA BAHIA</v>
          </cell>
          <cell r="G355" t="str">
            <v>INDUSTRIAL Y DE LA BAHIA</v>
          </cell>
          <cell r="H355" t="str">
            <v>PRIVADO</v>
          </cell>
          <cell r="I355" t="str">
            <v>PRIVADO</v>
          </cell>
          <cell r="J355">
            <v>33</v>
          </cell>
        </row>
        <row r="356">
          <cell r="A356">
            <v>313001007058</v>
          </cell>
          <cell r="B356" t="str">
            <v>CENT. DE EDUCACIÓN EL RECREO (ANTES I.E. EL RECREO)</v>
          </cell>
          <cell r="C356">
            <v>321</v>
          </cell>
          <cell r="D356">
            <v>321</v>
          </cell>
          <cell r="E356" t="str">
            <v>PRINCIPAL</v>
          </cell>
          <cell r="F356" t="str">
            <v>INDUSTRIAL Y DE LA BAHIA</v>
          </cell>
          <cell r="G356" t="str">
            <v>INDUSTRIAL Y DE LA BAHIA</v>
          </cell>
          <cell r="H356" t="str">
            <v>PRIVADO</v>
          </cell>
          <cell r="I356" t="str">
            <v>PRIVADO</v>
          </cell>
          <cell r="J356">
            <v>431</v>
          </cell>
          <cell r="K356">
            <v>25</v>
          </cell>
        </row>
        <row r="357">
          <cell r="A357">
            <v>313001029213</v>
          </cell>
          <cell r="B357" t="str">
            <v>COL. MARIANO DE CARTAGENA</v>
          </cell>
          <cell r="C357">
            <v>725</v>
          </cell>
          <cell r="D357">
            <v>725</v>
          </cell>
          <cell r="E357" t="str">
            <v>PRINCIPAL</v>
          </cell>
          <cell r="F357" t="str">
            <v>INDUSTRIAL Y DE LA BAHIA</v>
          </cell>
          <cell r="G357" t="str">
            <v>INDUSTRIAL Y DE LA BAHIA</v>
          </cell>
          <cell r="H357" t="str">
            <v>PRIVADO</v>
          </cell>
          <cell r="I357" t="str">
            <v>PRIVADO</v>
          </cell>
          <cell r="J357">
            <v>20</v>
          </cell>
        </row>
        <row r="358">
          <cell r="A358">
            <v>313001029205</v>
          </cell>
          <cell r="B358" t="str">
            <v>CENT. DE ESTIMULACION Y JARDIN INFANTIL EL PINAR</v>
          </cell>
          <cell r="C358">
            <v>727</v>
          </cell>
          <cell r="D358">
            <v>727</v>
          </cell>
          <cell r="E358" t="str">
            <v>PRINCIPAL</v>
          </cell>
          <cell r="F358" t="str">
            <v>INDUSTRIAL Y DE LA BAHIA</v>
          </cell>
          <cell r="G358" t="str">
            <v>INDUSTRIAL Y DE LA BAHIA</v>
          </cell>
          <cell r="H358" t="str">
            <v>PRIVADO</v>
          </cell>
          <cell r="I358" t="str">
            <v>PRIVADO</v>
          </cell>
          <cell r="J358">
            <v>56</v>
          </cell>
        </row>
        <row r="359">
          <cell r="A359">
            <v>313001001050</v>
          </cell>
          <cell r="B359" t="str">
            <v>COL. BIFFI</v>
          </cell>
          <cell r="C359">
            <v>233</v>
          </cell>
          <cell r="D359">
            <v>233</v>
          </cell>
          <cell r="E359" t="str">
            <v>PRINCIPAL</v>
          </cell>
          <cell r="F359" t="str">
            <v>INDUSTRIAL Y DE LA BAHIA</v>
          </cell>
          <cell r="G359" t="str">
            <v>INDUSTRIAL Y DE LA BAHIA</v>
          </cell>
          <cell r="H359" t="str">
            <v>PRIVADO</v>
          </cell>
          <cell r="I359" t="str">
            <v>PRIVADO</v>
          </cell>
          <cell r="J359">
            <v>1250</v>
          </cell>
          <cell r="K359">
            <v>127</v>
          </cell>
        </row>
        <row r="360">
          <cell r="A360">
            <v>313001013805</v>
          </cell>
          <cell r="B360" t="str">
            <v>INST. EDUC. LOS CREADORES</v>
          </cell>
          <cell r="C360">
            <v>528</v>
          </cell>
          <cell r="D360">
            <v>528</v>
          </cell>
          <cell r="E360" t="str">
            <v>PRINCIPAL</v>
          </cell>
          <cell r="F360" t="str">
            <v>INDUSTRIAL Y DE LA BAHIA</v>
          </cell>
          <cell r="G360" t="str">
            <v>INDUSTRIAL Y DE LA BAHIA</v>
          </cell>
          <cell r="H360" t="str">
            <v>PRIVADO</v>
          </cell>
          <cell r="I360" t="str">
            <v>PRIVADO</v>
          </cell>
          <cell r="J360">
            <v>160</v>
          </cell>
        </row>
        <row r="361">
          <cell r="A361">
            <v>313001029337</v>
          </cell>
          <cell r="B361" t="str">
            <v>GORETTI SCHOOL</v>
          </cell>
          <cell r="C361">
            <v>748</v>
          </cell>
          <cell r="D361">
            <v>748</v>
          </cell>
          <cell r="E361" t="str">
            <v>PRINCIPAL</v>
          </cell>
          <cell r="F361" t="str">
            <v>INDUSTRIAL Y DE LA BAHIA</v>
          </cell>
          <cell r="G361" t="str">
            <v>INDUSTRIAL Y DE LA BAHIA</v>
          </cell>
          <cell r="H361" t="str">
            <v>PRIVADO</v>
          </cell>
          <cell r="I361" t="str">
            <v>PRIVADO</v>
          </cell>
          <cell r="J361">
            <v>383</v>
          </cell>
          <cell r="K361">
            <v>24</v>
          </cell>
        </row>
        <row r="362">
          <cell r="A362">
            <v>313001006485</v>
          </cell>
          <cell r="B362" t="str">
            <v>CORP. EDUCATIVA COLEGIO ALTER - ALTERIS</v>
          </cell>
          <cell r="C362">
            <v>359</v>
          </cell>
          <cell r="D362">
            <v>359</v>
          </cell>
          <cell r="E362" t="str">
            <v>PRINCIPAL</v>
          </cell>
          <cell r="F362" t="str">
            <v>INDUSTRIAL Y DE LA BAHIA</v>
          </cell>
          <cell r="G362" t="str">
            <v>INDUSTRIAL Y DE LA BAHIA</v>
          </cell>
          <cell r="H362" t="str">
            <v>PRIVADO</v>
          </cell>
          <cell r="I362" t="str">
            <v>PRIVADO</v>
          </cell>
          <cell r="J362">
            <v>496</v>
          </cell>
          <cell r="K362">
            <v>41</v>
          </cell>
        </row>
        <row r="363">
          <cell r="A363">
            <v>313001013945</v>
          </cell>
          <cell r="B363" t="str">
            <v>INST. EL RODEO</v>
          </cell>
          <cell r="C363">
            <v>536</v>
          </cell>
          <cell r="D363">
            <v>536</v>
          </cell>
          <cell r="E363" t="str">
            <v>PRINCIPAL</v>
          </cell>
          <cell r="F363" t="str">
            <v>INDUSTRIAL Y DE LA BAHIA</v>
          </cell>
          <cell r="G363" t="str">
            <v>INDUSTRIAL Y DE LA BAHIA</v>
          </cell>
          <cell r="H363" t="str">
            <v>PRIVADO</v>
          </cell>
          <cell r="I363" t="str">
            <v>PRIVADO</v>
          </cell>
          <cell r="J363">
            <v>125</v>
          </cell>
        </row>
        <row r="364">
          <cell r="A364">
            <v>313001029540</v>
          </cell>
          <cell r="B364" t="str">
            <v>COLEGIO PITAGORAS -(JARD. INF. Y GUARDERIA MIS TAREAS )</v>
          </cell>
          <cell r="C364">
            <v>816</v>
          </cell>
          <cell r="D364">
            <v>816</v>
          </cell>
          <cell r="E364" t="str">
            <v>PRINCIPAL</v>
          </cell>
          <cell r="F364" t="str">
            <v>INDUSTRIAL Y DE LA BAHIA</v>
          </cell>
          <cell r="G364" t="str">
            <v>INDUSTRIAL Y DE LA BAHIA</v>
          </cell>
          <cell r="H364" t="str">
            <v>PRIVADO</v>
          </cell>
          <cell r="I364" t="str">
            <v>PRIVADO</v>
          </cell>
          <cell r="J364">
            <v>59</v>
          </cell>
        </row>
        <row r="365">
          <cell r="A365">
            <v>313001029531</v>
          </cell>
          <cell r="B365" t="str">
            <v>INST. EDUCATIVO NUEVA LUZ</v>
          </cell>
          <cell r="C365">
            <v>817</v>
          </cell>
          <cell r="D365">
            <v>817</v>
          </cell>
          <cell r="E365" t="str">
            <v>PRINCIPAL</v>
          </cell>
          <cell r="F365" t="str">
            <v>INDUSTRIAL Y DE LA BAHIA</v>
          </cell>
          <cell r="G365" t="str">
            <v>INDUSTRIAL Y DE LA BAHIA</v>
          </cell>
          <cell r="H365" t="str">
            <v>PRIVADO</v>
          </cell>
          <cell r="I365" t="str">
            <v>PRIVADO</v>
          </cell>
          <cell r="J365">
            <v>59</v>
          </cell>
        </row>
        <row r="366">
          <cell r="A366">
            <v>313001012353</v>
          </cell>
          <cell r="B366" t="str">
            <v>INST. JESUS DE LA DIVINA MISERICORDIA</v>
          </cell>
          <cell r="C366">
            <v>419</v>
          </cell>
          <cell r="D366">
            <v>419</v>
          </cell>
          <cell r="E366" t="str">
            <v>PRINCIPAL</v>
          </cell>
          <cell r="F366" t="str">
            <v>INDUSTRIAL Y DE LA BAHIA</v>
          </cell>
          <cell r="G366" t="str">
            <v>INDUSTRIAL Y DE LA BAHIA</v>
          </cell>
          <cell r="H366" t="str">
            <v>PRIVADO</v>
          </cell>
          <cell r="I366" t="str">
            <v>PRIVADO</v>
          </cell>
          <cell r="J366">
            <v>48</v>
          </cell>
        </row>
        <row r="367">
          <cell r="A367">
            <v>313001013651</v>
          </cell>
          <cell r="B367" t="str">
            <v>COL. INTEGRAL DEL NORTE ( ANTES INST. CLASE INFANTIL)</v>
          </cell>
          <cell r="C367">
            <v>526</v>
          </cell>
          <cell r="D367">
            <v>526</v>
          </cell>
          <cell r="E367" t="str">
            <v>PRINCIPAL</v>
          </cell>
          <cell r="F367" t="str">
            <v>INDUSTRIAL Y DE LA BAHIA</v>
          </cell>
          <cell r="G367" t="str">
            <v>INDUSTRIAL Y DE LA BAHIA</v>
          </cell>
          <cell r="H367" t="str">
            <v>PRIVADO</v>
          </cell>
          <cell r="I367" t="str">
            <v>PRIVADO</v>
          </cell>
          <cell r="J367">
            <v>433</v>
          </cell>
          <cell r="K367">
            <v>21</v>
          </cell>
        </row>
        <row r="368">
          <cell r="A368">
            <v>313001028829</v>
          </cell>
          <cell r="B368" t="str">
            <v>INST. COM. GISELA DIAZ DE VARGAS (FUNASER)</v>
          </cell>
          <cell r="C368">
            <v>620</v>
          </cell>
          <cell r="D368">
            <v>620</v>
          </cell>
          <cell r="E368" t="str">
            <v>PRINCIPAL</v>
          </cell>
          <cell r="F368" t="str">
            <v>INDUSTRIAL Y DE LA BAHIA</v>
          </cell>
          <cell r="G368" t="str">
            <v>INDUSTRIAL Y DE LA BAHIA</v>
          </cell>
          <cell r="H368" t="str">
            <v>PRIVADO</v>
          </cell>
          <cell r="I368" t="str">
            <v>PRIVADO</v>
          </cell>
          <cell r="J368">
            <v>318</v>
          </cell>
          <cell r="K368">
            <v>16</v>
          </cell>
        </row>
        <row r="369">
          <cell r="A369">
            <v>313001028811</v>
          </cell>
          <cell r="B369" t="str">
            <v>COL. MANUEL ELKIN PATARROYO</v>
          </cell>
          <cell r="C369">
            <v>642</v>
          </cell>
          <cell r="D369">
            <v>642</v>
          </cell>
          <cell r="E369" t="str">
            <v>PRINCIPAL</v>
          </cell>
          <cell r="F369" t="str">
            <v>INDUSTRIAL Y DE LA BAHIA</v>
          </cell>
          <cell r="G369" t="str">
            <v>INDUSTRIAL Y DE LA BAHIA</v>
          </cell>
          <cell r="H369" t="str">
            <v>PRIVADO</v>
          </cell>
          <cell r="I369" t="str">
            <v>PRIVADO</v>
          </cell>
          <cell r="J369">
            <v>25</v>
          </cell>
        </row>
        <row r="370">
          <cell r="A370">
            <v>313001029680</v>
          </cell>
          <cell r="B370" t="str">
            <v>CENT. EDUC. INTEGRAL MODERNO</v>
          </cell>
          <cell r="C370">
            <v>819</v>
          </cell>
          <cell r="D370">
            <v>819</v>
          </cell>
          <cell r="E370" t="str">
            <v>PRINCIPAL</v>
          </cell>
          <cell r="F370" t="str">
            <v>INDUSTRIAL Y DE LA BAHIA</v>
          </cell>
          <cell r="G370" t="str">
            <v>INDUSTRIAL Y DE LA BAHIA</v>
          </cell>
          <cell r="H370" t="str">
            <v>PRIVADO</v>
          </cell>
          <cell r="I370" t="str">
            <v>PRIVADO</v>
          </cell>
          <cell r="J370">
            <v>157</v>
          </cell>
        </row>
        <row r="371">
          <cell r="A371">
            <v>313001029655</v>
          </cell>
          <cell r="B371" t="str">
            <v>INST. MI PRIMERA ESTACION</v>
          </cell>
          <cell r="C371">
            <v>820</v>
          </cell>
          <cell r="D371">
            <v>820</v>
          </cell>
          <cell r="E371" t="str">
            <v>PRINCIPAL</v>
          </cell>
          <cell r="F371" t="str">
            <v>INDUSTRIAL Y DE LA BAHIA</v>
          </cell>
          <cell r="G371" t="str">
            <v>INDUSTRIAL Y DE LA BAHIA</v>
          </cell>
          <cell r="H371" t="str">
            <v>PRIVADO</v>
          </cell>
          <cell r="I371" t="str">
            <v>PRIVADO</v>
          </cell>
          <cell r="J371">
            <v>142</v>
          </cell>
        </row>
        <row r="372">
          <cell r="A372">
            <v>313001029698</v>
          </cell>
          <cell r="B372" t="str">
            <v>INST. EDUC. QUERIDO AMIGO</v>
          </cell>
          <cell r="C372">
            <v>821</v>
          </cell>
          <cell r="D372">
            <v>821</v>
          </cell>
          <cell r="E372" t="str">
            <v>PRINCIPAL</v>
          </cell>
          <cell r="F372" t="str">
            <v>INDUSTRIAL Y DE LA BAHIA</v>
          </cell>
          <cell r="G372" t="str">
            <v>INDUSTRIAL Y DE LA BAHIA</v>
          </cell>
          <cell r="H372" t="str">
            <v>PRIVADO</v>
          </cell>
          <cell r="I372" t="str">
            <v>PRIVADO</v>
          </cell>
          <cell r="J372">
            <v>44</v>
          </cell>
        </row>
        <row r="373">
          <cell r="A373">
            <v>313001029752</v>
          </cell>
          <cell r="B373" t="str">
            <v>INST. EDUC. CAMINO AL SABER</v>
          </cell>
          <cell r="C373">
            <v>822</v>
          </cell>
          <cell r="D373">
            <v>822</v>
          </cell>
          <cell r="E373" t="str">
            <v>PRINCIPAL</v>
          </cell>
          <cell r="F373" t="str">
            <v>INDUSTRIAL Y DE LA BAHIA</v>
          </cell>
          <cell r="G373" t="str">
            <v>INDUSTRIAL Y DE LA BAHIA</v>
          </cell>
          <cell r="H373" t="str">
            <v>PRIVADO</v>
          </cell>
          <cell r="I373" t="str">
            <v>PRIVADO</v>
          </cell>
          <cell r="J373">
            <v>46</v>
          </cell>
        </row>
        <row r="374">
          <cell r="A374">
            <v>313001029728</v>
          </cell>
          <cell r="B374" t="str">
            <v>CORPORACION EDUCATIVA RONDA MAGICA REAL</v>
          </cell>
          <cell r="C374">
            <v>823</v>
          </cell>
          <cell r="D374">
            <v>823</v>
          </cell>
          <cell r="E374" t="str">
            <v>PRINCIPAL</v>
          </cell>
          <cell r="F374" t="str">
            <v>INDUSTRIAL Y DE LA BAHIA</v>
          </cell>
          <cell r="G374" t="str">
            <v>INDUSTRIAL Y DE LA BAHIA</v>
          </cell>
          <cell r="H374" t="str">
            <v>PRIVADO</v>
          </cell>
          <cell r="I374" t="str">
            <v>PRIVADO</v>
          </cell>
          <cell r="J374">
            <v>54</v>
          </cell>
        </row>
        <row r="375">
          <cell r="A375">
            <v>313001029736</v>
          </cell>
          <cell r="B375" t="str">
            <v>MIMOS ESCUELA INFANTIL</v>
          </cell>
          <cell r="C375">
            <v>824</v>
          </cell>
          <cell r="D375">
            <v>824</v>
          </cell>
          <cell r="E375" t="str">
            <v>PRINCIPAL</v>
          </cell>
          <cell r="F375" t="str">
            <v>INDUSTRIAL Y DE LA BAHIA</v>
          </cell>
          <cell r="G375" t="str">
            <v>INDUSTRIAL Y DE LA BAHIA</v>
          </cell>
          <cell r="H375" t="str">
            <v>PRIVADO</v>
          </cell>
          <cell r="I375" t="str">
            <v>PRIVADO</v>
          </cell>
          <cell r="J375">
            <v>60</v>
          </cell>
        </row>
        <row r="376">
          <cell r="A376">
            <v>313001029701</v>
          </cell>
          <cell r="B376" t="str">
            <v>CENT. EDUC. SANTA CLARA</v>
          </cell>
          <cell r="C376">
            <v>825</v>
          </cell>
          <cell r="D376">
            <v>825</v>
          </cell>
          <cell r="E376" t="str">
            <v>PRINCIPAL</v>
          </cell>
          <cell r="F376" t="str">
            <v>INDUSTRIAL Y DE LA BAHIA</v>
          </cell>
          <cell r="G376" t="str">
            <v>INDUSTRIAL Y DE LA BAHIA</v>
          </cell>
          <cell r="H376" t="str">
            <v>PRIVADO</v>
          </cell>
          <cell r="I376" t="str">
            <v>PRIVADO</v>
          </cell>
          <cell r="J376">
            <v>84</v>
          </cell>
        </row>
        <row r="377">
          <cell r="A377">
            <v>313001000142</v>
          </cell>
          <cell r="B377" t="str">
            <v>INST. MADRE TERESA DE CALCUTA</v>
          </cell>
          <cell r="C377">
            <v>207</v>
          </cell>
          <cell r="D377">
            <v>207</v>
          </cell>
          <cell r="E377" t="str">
            <v>PRINCIPAL</v>
          </cell>
          <cell r="F377" t="str">
            <v>INDUSTRIAL Y DE LA BAHIA</v>
          </cell>
          <cell r="G377" t="str">
            <v>INDUSTRIAL Y DE LA BAHIA</v>
          </cell>
          <cell r="H377" t="str">
            <v>PRIVADO</v>
          </cell>
          <cell r="I377" t="str">
            <v>PRIVADO</v>
          </cell>
          <cell r="J377">
            <v>416</v>
          </cell>
          <cell r="K377">
            <v>18</v>
          </cell>
        </row>
        <row r="378">
          <cell r="A378">
            <v>313001005276</v>
          </cell>
          <cell r="B378" t="str">
            <v>I.E. COMFAMILIAR</v>
          </cell>
          <cell r="C378">
            <v>283</v>
          </cell>
          <cell r="D378">
            <v>283</v>
          </cell>
          <cell r="E378" t="str">
            <v>PRINCIPAL</v>
          </cell>
          <cell r="F378" t="str">
            <v>INDUSTRIAL Y DE LA BAHIA</v>
          </cell>
          <cell r="G378" t="str">
            <v>INDUSTRIAL Y DE LA BAHIA</v>
          </cell>
          <cell r="H378" t="str">
            <v>PRIVADO</v>
          </cell>
          <cell r="I378" t="str">
            <v>PRIVADO</v>
          </cell>
          <cell r="J378">
            <v>1088</v>
          </cell>
          <cell r="K378">
            <v>94</v>
          </cell>
        </row>
        <row r="379">
          <cell r="A379">
            <v>313001028110</v>
          </cell>
          <cell r="B379" t="str">
            <v>INST. EDUC. LA EDAD DE ORO</v>
          </cell>
          <cell r="C379">
            <v>611</v>
          </cell>
          <cell r="D379">
            <v>611</v>
          </cell>
          <cell r="E379" t="str">
            <v>PRINCIPAL</v>
          </cell>
          <cell r="F379" t="str">
            <v>INDUSTRIAL Y DE LA BAHIA</v>
          </cell>
          <cell r="G379" t="str">
            <v>INDUSTRIAL Y DE LA BAHIA</v>
          </cell>
          <cell r="H379" t="str">
            <v>PRIVADO</v>
          </cell>
          <cell r="I379" t="str">
            <v>PRIVADO</v>
          </cell>
          <cell r="J379">
            <v>220</v>
          </cell>
          <cell r="K379">
            <v>16</v>
          </cell>
        </row>
        <row r="380">
          <cell r="A380">
            <v>313001013538</v>
          </cell>
          <cell r="B380" t="str">
            <v>C.E COMUNITARIO SAN JOSE</v>
          </cell>
          <cell r="C380">
            <v>485</v>
          </cell>
          <cell r="D380">
            <v>485</v>
          </cell>
          <cell r="E380" t="str">
            <v>PRINCIPAL</v>
          </cell>
          <cell r="F380" t="str">
            <v>INDUSTRIAL Y DE LA BAHIA</v>
          </cell>
          <cell r="G380" t="str">
            <v>INDUSTRIAL Y DE LA BAHIA</v>
          </cell>
          <cell r="H380" t="str">
            <v>PRIVADO</v>
          </cell>
          <cell r="I380" t="str">
            <v>PRIVADO</v>
          </cell>
          <cell r="J380">
            <v>1007</v>
          </cell>
          <cell r="K380">
            <v>56</v>
          </cell>
        </row>
        <row r="381">
          <cell r="A381">
            <v>313001027237</v>
          </cell>
          <cell r="B381" t="str">
            <v>CORP. C.E. COMUNITARIO AMOR A MI PATRIA</v>
          </cell>
          <cell r="C381">
            <v>574</v>
          </cell>
          <cell r="D381">
            <v>574</v>
          </cell>
          <cell r="E381" t="str">
            <v>PRINCIPAL</v>
          </cell>
          <cell r="F381" t="str">
            <v>INDUSTRIAL Y DE LA BAHIA</v>
          </cell>
          <cell r="G381" t="str">
            <v>INDUSTRIAL Y DE LA BAHIA</v>
          </cell>
          <cell r="H381" t="str">
            <v>PRIVADO</v>
          </cell>
          <cell r="I381" t="str">
            <v>PRIVADO</v>
          </cell>
          <cell r="J381">
            <v>310</v>
          </cell>
        </row>
        <row r="382">
          <cell r="A382">
            <v>313001013589</v>
          </cell>
          <cell r="B382" t="str">
            <v>INST. SONRISITAS ALEGRES</v>
          </cell>
          <cell r="C382">
            <v>489</v>
          </cell>
          <cell r="D382">
            <v>489</v>
          </cell>
          <cell r="E382" t="str">
            <v>PRINCIPAL</v>
          </cell>
          <cell r="F382" t="str">
            <v>INDUSTRIAL Y DE LA BAHIA</v>
          </cell>
          <cell r="G382" t="str">
            <v>INDUSTRIAL Y DE LA BAHIA</v>
          </cell>
          <cell r="H382" t="str">
            <v>PRIVADO</v>
          </cell>
          <cell r="I382" t="str">
            <v>PRIVADO</v>
          </cell>
          <cell r="J382">
            <v>66</v>
          </cell>
        </row>
        <row r="383">
          <cell r="A383">
            <v>313001004857</v>
          </cell>
          <cell r="B383" t="str">
            <v>ESC. EL SALVADOR</v>
          </cell>
          <cell r="C383">
            <v>274</v>
          </cell>
          <cell r="D383">
            <v>274</v>
          </cell>
          <cell r="E383" t="str">
            <v>PRINCIPAL</v>
          </cell>
          <cell r="F383" t="str">
            <v>INDUSTRIAL Y DE LA BAHIA</v>
          </cell>
          <cell r="G383" t="str">
            <v>INDUSTRIAL Y DE LA BAHIA</v>
          </cell>
          <cell r="H383" t="str">
            <v>PRIVADO</v>
          </cell>
          <cell r="I383" t="str">
            <v>PRIVADO</v>
          </cell>
          <cell r="J383">
            <v>115</v>
          </cell>
        </row>
        <row r="384">
          <cell r="A384">
            <v>313001006621</v>
          </cell>
          <cell r="B384" t="str">
            <v>INST.  EL EDEN</v>
          </cell>
          <cell r="C384">
            <v>310</v>
          </cell>
          <cell r="D384">
            <v>310</v>
          </cell>
          <cell r="E384" t="str">
            <v>PRINCIPAL</v>
          </cell>
          <cell r="F384" t="str">
            <v>INDUSTRIAL Y DE LA BAHIA</v>
          </cell>
          <cell r="G384" t="str">
            <v>INDUSTRIAL Y DE LA BAHIA</v>
          </cell>
          <cell r="H384" t="str">
            <v>PRIVADO</v>
          </cell>
          <cell r="I384" t="str">
            <v>PRIVADO</v>
          </cell>
          <cell r="J384">
            <v>289</v>
          </cell>
        </row>
        <row r="385">
          <cell r="A385">
            <v>313001029710</v>
          </cell>
          <cell r="B385" t="str">
            <v>INST. EDUC ISAVIDA</v>
          </cell>
          <cell r="C385">
            <v>827</v>
          </cell>
          <cell r="D385">
            <v>827</v>
          </cell>
          <cell r="E385" t="str">
            <v>PRINCIPAL</v>
          </cell>
          <cell r="F385" t="str">
            <v>INDUSTRIAL Y DE LA BAHIA</v>
          </cell>
          <cell r="G385" t="str">
            <v>INDUSTRIAL Y DE LA BAHIA</v>
          </cell>
          <cell r="H385" t="str">
            <v>PRIVADO</v>
          </cell>
          <cell r="I385" t="str">
            <v>PRIVADO</v>
          </cell>
          <cell r="J385">
            <v>68</v>
          </cell>
        </row>
        <row r="386">
          <cell r="A386">
            <v>313001029868</v>
          </cell>
          <cell r="B386" t="str">
            <v>INST EDUCATIVO TECNOCIENCIA REGION CARIBE</v>
          </cell>
          <cell r="C386">
            <v>841</v>
          </cell>
          <cell r="D386">
            <v>841</v>
          </cell>
          <cell r="E386" t="str">
            <v>PRINCIPAL</v>
          </cell>
          <cell r="F386" t="str">
            <v>INDUSTRIAL Y DE LA BAHIA</v>
          </cell>
          <cell r="G386" t="str">
            <v>INDUSTRIAL Y DE LA BAHIA</v>
          </cell>
          <cell r="H386" t="str">
            <v>PRIVADO</v>
          </cell>
          <cell r="I386" t="str">
            <v>PRIVADO</v>
          </cell>
          <cell r="J386">
            <v>90</v>
          </cell>
        </row>
        <row r="387">
          <cell r="A387">
            <v>313001028055</v>
          </cell>
          <cell r="B387" t="str">
            <v>JARDIN INFANTIL MI PEQUEÑO ARTISTA</v>
          </cell>
          <cell r="C387">
            <v>621</v>
          </cell>
          <cell r="D387">
            <v>621</v>
          </cell>
          <cell r="E387" t="str">
            <v>PRINCIPAL</v>
          </cell>
          <cell r="F387" t="str">
            <v>INDUSTRIAL Y DE LA BAHIA</v>
          </cell>
          <cell r="G387" t="str">
            <v>INDUSTRIAL Y DE LA BAHIA</v>
          </cell>
          <cell r="H387" t="str">
            <v>PRIVADO</v>
          </cell>
          <cell r="I387" t="str">
            <v>PRIVADO</v>
          </cell>
          <cell r="J387">
            <v>102</v>
          </cell>
        </row>
        <row r="388">
          <cell r="A388">
            <v>313001029817</v>
          </cell>
          <cell r="B388" t="str">
            <v>FUNDACION EL CREADOR</v>
          </cell>
          <cell r="C388">
            <v>829</v>
          </cell>
          <cell r="D388">
            <v>829</v>
          </cell>
          <cell r="E388" t="str">
            <v>PRINCIPAL</v>
          </cell>
          <cell r="F388" t="str">
            <v>INDUSTRIAL Y DE LA BAHIA</v>
          </cell>
          <cell r="G388" t="str">
            <v>INDUSTRIAL Y DE LA BAHIA</v>
          </cell>
          <cell r="H388" t="str">
            <v>PRIVADO</v>
          </cell>
          <cell r="I388" t="str">
            <v>PRIVADO</v>
          </cell>
          <cell r="J388">
            <v>31</v>
          </cell>
        </row>
        <row r="389">
          <cell r="A389">
            <v>313001029965</v>
          </cell>
          <cell r="B389" t="str">
            <v>INSTITUTO INFANTIL LOS CISNES</v>
          </cell>
          <cell r="C389">
            <v>855</v>
          </cell>
          <cell r="D389">
            <v>855</v>
          </cell>
          <cell r="E389" t="str">
            <v/>
          </cell>
          <cell r="F389" t="str">
            <v>INDUSTRIAL Y DE LA BAHIA</v>
          </cell>
          <cell r="G389" t="str">
            <v>INDUSTRIAL Y DE LA BAHIA</v>
          </cell>
          <cell r="H389" t="str">
            <v>PRIVADO</v>
          </cell>
          <cell r="I389" t="str">
            <v>PRIVADO</v>
          </cell>
          <cell r="J389">
            <v>131</v>
          </cell>
        </row>
        <row r="390">
          <cell r="A390">
            <v>313001029884</v>
          </cell>
          <cell r="B390" t="str">
            <v>INST. EDUCATIVO BRUNER</v>
          </cell>
          <cell r="C390">
            <v>844</v>
          </cell>
          <cell r="D390">
            <v>844</v>
          </cell>
          <cell r="E390" t="str">
            <v>PRINCIPAL</v>
          </cell>
          <cell r="F390" t="str">
            <v>INDUSTRIAL Y DE LA BAHIA</v>
          </cell>
          <cell r="G390" t="str">
            <v>INDUSTRIAL Y DE LA BAHIA</v>
          </cell>
          <cell r="H390" t="str">
            <v>PRIVADO</v>
          </cell>
          <cell r="I390" t="str">
            <v>PRIVADO</v>
          </cell>
          <cell r="J390">
            <v>141</v>
          </cell>
        </row>
        <row r="391">
          <cell r="A391">
            <v>313001029833</v>
          </cell>
          <cell r="B391" t="str">
            <v>INSTITUTO EDUCATIVO SANTA LUCIA</v>
          </cell>
          <cell r="C391">
            <v>836</v>
          </cell>
          <cell r="D391">
            <v>836</v>
          </cell>
          <cell r="E391" t="str">
            <v>PRINCIPAL</v>
          </cell>
          <cell r="F391" t="str">
            <v>INDUSTRIAL Y DE LA BAHIA</v>
          </cell>
          <cell r="G391" t="str">
            <v>INDUSTRIAL Y DE LA BAHIA</v>
          </cell>
          <cell r="H391" t="str">
            <v>PRIVADO</v>
          </cell>
          <cell r="I391" t="str">
            <v>PRIVADO</v>
          </cell>
          <cell r="J391">
            <v>185</v>
          </cell>
        </row>
        <row r="392">
          <cell r="A392">
            <v>313001029671</v>
          </cell>
          <cell r="B392" t="str">
            <v>INSTITUTO EDUCATIVO MUNDO HACIA EL FUTURO</v>
          </cell>
          <cell r="C392">
            <v>834</v>
          </cell>
          <cell r="D392">
            <v>834</v>
          </cell>
          <cell r="E392" t="str">
            <v>PRINCIPAL</v>
          </cell>
          <cell r="F392" t="str">
            <v>INDUSTRIAL Y DE LA BAHIA</v>
          </cell>
          <cell r="G392" t="str">
            <v>INDUSTRIAL Y DE LA BAHIA</v>
          </cell>
          <cell r="H392" t="str">
            <v>PRIVADO</v>
          </cell>
          <cell r="I392" t="str">
            <v>PRIVADO</v>
          </cell>
          <cell r="J392">
            <v>187</v>
          </cell>
        </row>
        <row r="393">
          <cell r="A393">
            <v>313001029116</v>
          </cell>
          <cell r="B393" t="str">
            <v>I.E COMUNITARIA LIRIO DE LOS VALLES</v>
          </cell>
          <cell r="C393">
            <v>721</v>
          </cell>
          <cell r="D393">
            <v>721</v>
          </cell>
          <cell r="E393" t="str">
            <v>PRINCIPAL</v>
          </cell>
          <cell r="F393" t="str">
            <v>INDUSTRIAL Y DE LA BAHIA</v>
          </cell>
          <cell r="G393" t="str">
            <v>INDUSTRIAL Y DE LA BAHIA</v>
          </cell>
          <cell r="H393" t="str">
            <v>PRIVADO</v>
          </cell>
          <cell r="I393" t="str">
            <v>PRIVADO</v>
          </cell>
          <cell r="J393">
            <v>221</v>
          </cell>
        </row>
        <row r="394">
          <cell r="A394">
            <v>313001029973</v>
          </cell>
          <cell r="B394" t="str">
            <v>INSTITUTO EL MANANTIAL</v>
          </cell>
          <cell r="C394">
            <v>849</v>
          </cell>
          <cell r="D394">
            <v>849</v>
          </cell>
          <cell r="E394" t="str">
            <v>PRINCIPAL</v>
          </cell>
          <cell r="F394" t="str">
            <v>INDUSTRIAL Y DE LA BAHIA</v>
          </cell>
          <cell r="G394" t="str">
            <v>INDUSTRIAL Y DE LA BAHIA</v>
          </cell>
          <cell r="H394" t="str">
            <v>PRIVADO</v>
          </cell>
          <cell r="I394" t="str">
            <v>PRIVADO</v>
          </cell>
          <cell r="J394">
            <v>138</v>
          </cell>
        </row>
        <row r="395">
          <cell r="A395">
            <v>313001029981</v>
          </cell>
          <cell r="B395" t="str">
            <v>COLEGIO ACADEMICO Y TECNICO JOSE MARIA GARCIA DE TOLEDO</v>
          </cell>
          <cell r="C395">
            <v>847</v>
          </cell>
          <cell r="D395">
            <v>847</v>
          </cell>
          <cell r="E395" t="str">
            <v>PRINCIPAL</v>
          </cell>
          <cell r="F395" t="str">
            <v>INDUSTRIAL Y DE LA BAHIA</v>
          </cell>
          <cell r="G395" t="str">
            <v>INDUSTRIAL Y DE LA BAHIA</v>
          </cell>
          <cell r="H395" t="str">
            <v>PRIVADO</v>
          </cell>
          <cell r="I395" t="str">
            <v>PRIVADO</v>
          </cell>
          <cell r="J395">
            <v>119</v>
          </cell>
          <cell r="K395">
            <v>16</v>
          </cell>
        </row>
        <row r="396">
          <cell r="A396">
            <v>313001029876</v>
          </cell>
          <cell r="B396" t="str">
            <v>CORP. EDUC. PARQUE DE LOS NIÑOS</v>
          </cell>
          <cell r="C396">
            <v>843</v>
          </cell>
          <cell r="D396">
            <v>843</v>
          </cell>
          <cell r="E396" t="str">
            <v>PRINCIPAL</v>
          </cell>
          <cell r="F396" t="str">
            <v>INDUSTRIAL Y DE LA BAHIA</v>
          </cell>
          <cell r="G396" t="str">
            <v>INDUSTRIAL Y DE LA BAHIA</v>
          </cell>
          <cell r="H396" t="str">
            <v>PRIVADO</v>
          </cell>
          <cell r="I396" t="str">
            <v>PRIVADO</v>
          </cell>
          <cell r="J396">
            <v>117</v>
          </cell>
        </row>
        <row r="397">
          <cell r="A397">
            <v>313001000045</v>
          </cell>
          <cell r="B397" t="str">
            <v>CORP. COL. CRISTO REY</v>
          </cell>
          <cell r="C397">
            <v>205</v>
          </cell>
          <cell r="D397">
            <v>205</v>
          </cell>
          <cell r="E397" t="str">
            <v>PRINCIPAL</v>
          </cell>
          <cell r="F397" t="str">
            <v>HISTORICA Y CARIBE NORTE</v>
          </cell>
          <cell r="G397" t="str">
            <v>SANTA RITA</v>
          </cell>
          <cell r="H397" t="str">
            <v>PRIVADO</v>
          </cell>
          <cell r="I397" t="str">
            <v>PRIVADO</v>
          </cell>
          <cell r="J397">
            <v>76</v>
          </cell>
          <cell r="K397">
            <v>10</v>
          </cell>
        </row>
        <row r="398">
          <cell r="A398">
            <v>313001000215</v>
          </cell>
          <cell r="B398" t="str">
            <v>GIMN. NUEVA GRANADA</v>
          </cell>
          <cell r="C398">
            <v>211</v>
          </cell>
          <cell r="D398">
            <v>211</v>
          </cell>
          <cell r="E398" t="str">
            <v>PRINCIPAL</v>
          </cell>
          <cell r="F398" t="str">
            <v>HISTORICA Y CARIBE NORTE</v>
          </cell>
          <cell r="G398" t="str">
            <v>SANTA RITA</v>
          </cell>
          <cell r="H398" t="str">
            <v>PRIVADO</v>
          </cell>
          <cell r="I398" t="str">
            <v>PRIVADO</v>
          </cell>
          <cell r="J398">
            <v>303</v>
          </cell>
          <cell r="K398">
            <v>20</v>
          </cell>
        </row>
        <row r="399">
          <cell r="A399">
            <v>313001000592</v>
          </cell>
          <cell r="B399" t="str">
            <v>GIMN. LUJAN</v>
          </cell>
          <cell r="C399">
            <v>222</v>
          </cell>
          <cell r="D399">
            <v>222</v>
          </cell>
          <cell r="E399" t="str">
            <v>PRINCIPAL</v>
          </cell>
          <cell r="F399" t="str">
            <v>HISTORICA Y CARIBE NORTE</v>
          </cell>
          <cell r="G399" t="str">
            <v>SANTA RITA</v>
          </cell>
          <cell r="H399" t="str">
            <v>PRIVADO</v>
          </cell>
          <cell r="I399" t="str">
            <v>PRIVADO</v>
          </cell>
          <cell r="J399">
            <v>159</v>
          </cell>
          <cell r="K399">
            <v>12</v>
          </cell>
        </row>
        <row r="400">
          <cell r="A400">
            <v>313001000916</v>
          </cell>
          <cell r="B400" t="str">
            <v>COL. DE LA ESPERANZA</v>
          </cell>
          <cell r="C400">
            <v>227</v>
          </cell>
          <cell r="D400">
            <v>227</v>
          </cell>
          <cell r="E400" t="str">
            <v>PRINCIPAL</v>
          </cell>
          <cell r="F400" t="str">
            <v>HISTORICA Y CARIBE NORTE</v>
          </cell>
          <cell r="G400" t="str">
            <v>SANTA RITA</v>
          </cell>
          <cell r="H400" t="str">
            <v>PRIVADO</v>
          </cell>
          <cell r="I400" t="str">
            <v>PRIVADO</v>
          </cell>
          <cell r="J400">
            <v>283</v>
          </cell>
          <cell r="K400">
            <v>25</v>
          </cell>
        </row>
        <row r="401">
          <cell r="A401">
            <v>313001000975</v>
          </cell>
          <cell r="B401" t="str">
            <v>COL. EUCARISTICO NTRA. SRA. DEL CARMEN</v>
          </cell>
          <cell r="C401">
            <v>231</v>
          </cell>
          <cell r="D401">
            <v>231</v>
          </cell>
          <cell r="E401" t="str">
            <v>PRINCIPAL</v>
          </cell>
          <cell r="F401" t="str">
            <v>HISTORICA Y CARIBE NORTE</v>
          </cell>
          <cell r="G401" t="str">
            <v>SANTA RITA</v>
          </cell>
          <cell r="H401" t="str">
            <v>PRIVADO</v>
          </cell>
          <cell r="I401" t="str">
            <v>PRIVADO</v>
          </cell>
          <cell r="J401">
            <v>604</v>
          </cell>
          <cell r="K401">
            <v>47</v>
          </cell>
        </row>
        <row r="402">
          <cell r="A402">
            <v>313001001068</v>
          </cell>
          <cell r="B402" t="str">
            <v>COL. EUCARISTICO DE SANTA TERESA</v>
          </cell>
          <cell r="C402">
            <v>234</v>
          </cell>
          <cell r="D402">
            <v>234</v>
          </cell>
          <cell r="E402" t="str">
            <v>PRINCIPAL</v>
          </cell>
          <cell r="F402" t="str">
            <v>HISTORICA Y CARIBE NORTE</v>
          </cell>
          <cell r="G402" t="str">
            <v>SANTA RITA</v>
          </cell>
          <cell r="H402" t="str">
            <v>PRIVADO</v>
          </cell>
          <cell r="I402" t="str">
            <v>PRIVADO</v>
          </cell>
          <cell r="J402">
            <v>635</v>
          </cell>
          <cell r="K402">
            <v>79</v>
          </cell>
        </row>
        <row r="403">
          <cell r="A403">
            <v>313001001076</v>
          </cell>
          <cell r="B403" t="str">
            <v>COL. NTRA. SEÑORA DE LA CANDELARIA</v>
          </cell>
          <cell r="C403">
            <v>235</v>
          </cell>
          <cell r="D403">
            <v>235</v>
          </cell>
          <cell r="E403" t="str">
            <v>PRINCIPAL</v>
          </cell>
          <cell r="F403" t="str">
            <v>HISTORICA Y CARIBE NORTE</v>
          </cell>
          <cell r="G403" t="str">
            <v>SANTA RITA</v>
          </cell>
          <cell r="H403" t="str">
            <v>PRIVADO</v>
          </cell>
          <cell r="I403" t="str">
            <v>PRIVADO</v>
          </cell>
          <cell r="J403">
            <v>581</v>
          </cell>
          <cell r="K403">
            <v>57</v>
          </cell>
        </row>
        <row r="404">
          <cell r="A404">
            <v>313001001165</v>
          </cell>
          <cell r="B404" t="str">
            <v>CORP. DE PADRES DE FAMILIA COL. EL CARMELO</v>
          </cell>
          <cell r="C404">
            <v>239</v>
          </cell>
          <cell r="D404">
            <v>239</v>
          </cell>
          <cell r="E404" t="str">
            <v>PRINCIPAL</v>
          </cell>
          <cell r="F404" t="str">
            <v>HISTORICA Y CARIBE NORTE</v>
          </cell>
          <cell r="G404" t="str">
            <v>SANTA RITA</v>
          </cell>
          <cell r="H404" t="str">
            <v>PRIVADO</v>
          </cell>
          <cell r="I404" t="str">
            <v>PRIVADO</v>
          </cell>
          <cell r="J404">
            <v>199</v>
          </cell>
          <cell r="K404">
            <v>21</v>
          </cell>
        </row>
        <row r="405">
          <cell r="A405">
            <v>313001002277</v>
          </cell>
          <cell r="B405" t="str">
            <v>COL. MONTESSORI</v>
          </cell>
          <cell r="C405">
            <v>250</v>
          </cell>
          <cell r="D405">
            <v>250</v>
          </cell>
          <cell r="E405" t="str">
            <v>PRINCIPAL</v>
          </cell>
          <cell r="F405" t="str">
            <v>HISTORICA Y CARIBE NORTE</v>
          </cell>
          <cell r="G405" t="str">
            <v>SANTA RITA</v>
          </cell>
          <cell r="H405" t="str">
            <v>PRIVADO</v>
          </cell>
          <cell r="I405" t="str">
            <v>PRIVADO</v>
          </cell>
          <cell r="J405">
            <v>718</v>
          </cell>
          <cell r="K405">
            <v>44</v>
          </cell>
        </row>
        <row r="406">
          <cell r="A406">
            <v>313001003842</v>
          </cell>
          <cell r="B406" t="str">
            <v>ASOC. COL. GONZALO JIMENEZ DE QUESADA</v>
          </cell>
          <cell r="C406">
            <v>264</v>
          </cell>
          <cell r="D406">
            <v>264</v>
          </cell>
          <cell r="E406" t="str">
            <v>PRINCIPAL</v>
          </cell>
          <cell r="F406" t="str">
            <v>HISTORICA Y CARIBE NORTE</v>
          </cell>
          <cell r="G406" t="str">
            <v>SANTA RITA</v>
          </cell>
          <cell r="H406" t="str">
            <v>PRIVADO</v>
          </cell>
          <cell r="I406" t="str">
            <v>PRIVADO</v>
          </cell>
          <cell r="J406">
            <v>356</v>
          </cell>
          <cell r="K406">
            <v>23</v>
          </cell>
        </row>
        <row r="407">
          <cell r="A407">
            <v>313001005136</v>
          </cell>
          <cell r="B407" t="str">
            <v>COL. ANTARES DE CARTAGENA</v>
          </cell>
          <cell r="C407">
            <v>278</v>
          </cell>
          <cell r="D407">
            <v>278</v>
          </cell>
          <cell r="E407" t="str">
            <v>PRINCIPAL</v>
          </cell>
          <cell r="F407" t="str">
            <v>HISTORICA Y CARIBE NORTE</v>
          </cell>
          <cell r="G407" t="str">
            <v>SANTA RITA</v>
          </cell>
          <cell r="H407" t="str">
            <v>PRIVADO</v>
          </cell>
          <cell r="I407" t="str">
            <v>PRIVADO</v>
          </cell>
          <cell r="J407">
            <v>159</v>
          </cell>
          <cell r="K407">
            <v>19</v>
          </cell>
        </row>
        <row r="408">
          <cell r="A408">
            <v>313001005411</v>
          </cell>
          <cell r="B408" t="str">
            <v>CORP. COL. FERNANDEZ GUTIERREZ DE PIÑERES</v>
          </cell>
          <cell r="C408">
            <v>286</v>
          </cell>
          <cell r="D408">
            <v>286</v>
          </cell>
          <cell r="E408" t="str">
            <v>PRINCIPAL</v>
          </cell>
          <cell r="F408" t="str">
            <v>HISTORICA Y CARIBE NORTE</v>
          </cell>
          <cell r="G408" t="str">
            <v>SANTA RITA</v>
          </cell>
          <cell r="H408" t="str">
            <v>PRIVADO</v>
          </cell>
          <cell r="I408" t="str">
            <v>PRIVADO</v>
          </cell>
          <cell r="J408">
            <v>187</v>
          </cell>
          <cell r="K408">
            <v>49</v>
          </cell>
        </row>
        <row r="409">
          <cell r="A409">
            <v>313001007074</v>
          </cell>
          <cell r="B409" t="str">
            <v>CORP. INF. BLANCA NIEVES</v>
          </cell>
          <cell r="C409">
            <v>323</v>
          </cell>
          <cell r="D409">
            <v>323</v>
          </cell>
          <cell r="E409" t="str">
            <v>PRINCIPAL</v>
          </cell>
          <cell r="F409" t="str">
            <v>HISTORICA Y CARIBE NORTE</v>
          </cell>
          <cell r="G409" t="str">
            <v>SANTA RITA</v>
          </cell>
          <cell r="H409" t="str">
            <v>PRIVADO</v>
          </cell>
          <cell r="I409" t="str">
            <v>PRIVADO</v>
          </cell>
          <cell r="J409">
            <v>192</v>
          </cell>
        </row>
        <row r="410">
          <cell r="A410">
            <v>313001007325</v>
          </cell>
          <cell r="B410" t="str">
            <v>JARD. INF. MI BELLO RINCON</v>
          </cell>
          <cell r="C410">
            <v>329</v>
          </cell>
          <cell r="D410">
            <v>329</v>
          </cell>
          <cell r="E410" t="str">
            <v>PRINCIPAL</v>
          </cell>
          <cell r="F410" t="str">
            <v>HISTORICA Y CARIBE NORTE</v>
          </cell>
          <cell r="G410" t="str">
            <v>SANTA RITA</v>
          </cell>
          <cell r="H410" t="str">
            <v>PRIVADO</v>
          </cell>
          <cell r="I410" t="str">
            <v>PRIVADO</v>
          </cell>
          <cell r="J410">
            <v>60</v>
          </cell>
        </row>
        <row r="411">
          <cell r="A411">
            <v>313001007686</v>
          </cell>
          <cell r="B411" t="str">
            <v>CENT DE EDUCACION INFANTIL ASPAEN PEPE GRILLO ALBORADA</v>
          </cell>
          <cell r="C411">
            <v>339</v>
          </cell>
          <cell r="D411">
            <v>339</v>
          </cell>
          <cell r="E411" t="str">
            <v>PRINCIPAL</v>
          </cell>
          <cell r="F411" t="str">
            <v>HISTORICA Y CARIBE NORTE</v>
          </cell>
          <cell r="G411" t="str">
            <v>SANTA RITA</v>
          </cell>
          <cell r="H411" t="str">
            <v>PRIVADO</v>
          </cell>
          <cell r="I411" t="str">
            <v>PRIVADO</v>
          </cell>
          <cell r="J411">
            <v>286</v>
          </cell>
        </row>
        <row r="412">
          <cell r="A412">
            <v>313001008429</v>
          </cell>
          <cell r="B412" t="str">
            <v>CENT. DE ENSEÑANZA PRECOZ " NUEVO MUNDO "</v>
          </cell>
          <cell r="C412">
            <v>356</v>
          </cell>
          <cell r="D412">
            <v>356</v>
          </cell>
          <cell r="E412" t="str">
            <v>PRINCIPAL</v>
          </cell>
          <cell r="F412" t="str">
            <v>HISTORICA Y CARIBE NORTE</v>
          </cell>
          <cell r="G412" t="str">
            <v>SANTA RITA</v>
          </cell>
          <cell r="H412" t="str">
            <v>PRIVADO</v>
          </cell>
          <cell r="I412" t="str">
            <v>PRIVADO</v>
          </cell>
          <cell r="J412">
            <v>133</v>
          </cell>
          <cell r="K412">
            <v>12</v>
          </cell>
        </row>
        <row r="413">
          <cell r="A413">
            <v>313001008739</v>
          </cell>
          <cell r="B413" t="str">
            <v>INST. FERNANDA BELLO</v>
          </cell>
          <cell r="C413">
            <v>378</v>
          </cell>
          <cell r="D413">
            <v>378</v>
          </cell>
          <cell r="E413" t="str">
            <v>PRINCIPAL</v>
          </cell>
          <cell r="F413" t="str">
            <v>HISTORICA Y CARIBE NORTE</v>
          </cell>
          <cell r="G413" t="str">
            <v>SANTA RITA</v>
          </cell>
          <cell r="H413" t="str">
            <v>PRIVADO</v>
          </cell>
          <cell r="I413" t="str">
            <v>PRIVADO</v>
          </cell>
          <cell r="J413">
            <v>117</v>
          </cell>
        </row>
        <row r="414">
          <cell r="A414">
            <v>313001008771</v>
          </cell>
          <cell r="B414" t="str">
            <v>COL. GIMN. MOMPIANO</v>
          </cell>
          <cell r="C414">
            <v>381</v>
          </cell>
          <cell r="D414">
            <v>381</v>
          </cell>
          <cell r="E414" t="str">
            <v>PRINCIPAL</v>
          </cell>
          <cell r="F414" t="str">
            <v>HISTORICA Y CARIBE NORTE</v>
          </cell>
          <cell r="G414" t="str">
            <v>SANTA RITA</v>
          </cell>
          <cell r="H414" t="str">
            <v>PRIVADO</v>
          </cell>
          <cell r="I414" t="str">
            <v>PRIVADO</v>
          </cell>
          <cell r="J414">
            <v>188</v>
          </cell>
          <cell r="K414">
            <v>12</v>
          </cell>
        </row>
        <row r="415">
          <cell r="A415">
            <v>313001008984</v>
          </cell>
          <cell r="B415" t="str">
            <v>INST. EDUC. IVAN ILLICH</v>
          </cell>
          <cell r="C415">
            <v>389</v>
          </cell>
          <cell r="D415">
            <v>389</v>
          </cell>
          <cell r="E415" t="str">
            <v>PRINCIPAL</v>
          </cell>
          <cell r="F415" t="str">
            <v>HISTORICA Y CARIBE NORTE</v>
          </cell>
          <cell r="G415" t="str">
            <v>SANTA RITA</v>
          </cell>
          <cell r="H415" t="str">
            <v>PRIVADO</v>
          </cell>
          <cell r="I415" t="str">
            <v>PRIVADO</v>
          </cell>
          <cell r="J415">
            <v>187</v>
          </cell>
        </row>
        <row r="416">
          <cell r="A416">
            <v>313001009450</v>
          </cell>
          <cell r="B416" t="str">
            <v>GUARD. Y JARD. INF.  REFUGIO NAVAL</v>
          </cell>
          <cell r="C416">
            <v>395</v>
          </cell>
          <cell r="D416">
            <v>395</v>
          </cell>
          <cell r="E416" t="str">
            <v>PRINCIPAL</v>
          </cell>
          <cell r="F416" t="str">
            <v>HISTORICA Y CARIBE NORTE</v>
          </cell>
          <cell r="G416" t="str">
            <v>SANTA RITA</v>
          </cell>
          <cell r="H416" t="str">
            <v>PRIVADO</v>
          </cell>
          <cell r="I416" t="str">
            <v>PRIVADO</v>
          </cell>
          <cell r="J416">
            <v>45</v>
          </cell>
        </row>
        <row r="417">
          <cell r="A417">
            <v>313001009361</v>
          </cell>
          <cell r="B417" t="str">
            <v>COL. MODELO DE LA COSTA</v>
          </cell>
          <cell r="C417">
            <v>412</v>
          </cell>
          <cell r="D417">
            <v>412</v>
          </cell>
          <cell r="E417" t="str">
            <v>PRINCIPAL</v>
          </cell>
          <cell r="F417" t="str">
            <v>HISTORICA Y CARIBE NORTE</v>
          </cell>
          <cell r="G417" t="str">
            <v>SANTA RITA</v>
          </cell>
          <cell r="H417" t="str">
            <v>PRIVADO</v>
          </cell>
          <cell r="I417" t="str">
            <v>PRIVADO</v>
          </cell>
          <cell r="J417">
            <v>326</v>
          </cell>
          <cell r="K417">
            <v>21</v>
          </cell>
        </row>
        <row r="418">
          <cell r="A418">
            <v>313001012973</v>
          </cell>
          <cell r="B418" t="str">
            <v>COL. CRISTIANO LUZ Y VERDAD</v>
          </cell>
          <cell r="C418">
            <v>441</v>
          </cell>
          <cell r="D418">
            <v>441</v>
          </cell>
          <cell r="E418" t="str">
            <v>PRINCIPAL</v>
          </cell>
          <cell r="F418" t="str">
            <v>HISTORICA Y CARIBE NORTE</v>
          </cell>
          <cell r="G418" t="str">
            <v>SANTA RITA</v>
          </cell>
          <cell r="H418" t="str">
            <v>PRIVADO</v>
          </cell>
          <cell r="I418" t="str">
            <v>PRIVADO</v>
          </cell>
          <cell r="J418">
            <v>85</v>
          </cell>
        </row>
        <row r="419">
          <cell r="A419">
            <v>313001013198</v>
          </cell>
          <cell r="B419" t="str">
            <v>INST. PAULO FREIRE</v>
          </cell>
          <cell r="C419">
            <v>453</v>
          </cell>
          <cell r="D419">
            <v>453</v>
          </cell>
          <cell r="E419" t="str">
            <v>PRINCIPAL</v>
          </cell>
          <cell r="F419" t="str">
            <v>HISTORICA Y CARIBE NORTE</v>
          </cell>
          <cell r="G419" t="str">
            <v>SANTA RITA</v>
          </cell>
          <cell r="H419" t="str">
            <v>PRIVADO</v>
          </cell>
          <cell r="I419" t="str">
            <v>PRIVADO</v>
          </cell>
          <cell r="J419">
            <v>30</v>
          </cell>
        </row>
        <row r="420">
          <cell r="A420">
            <v>313001027351</v>
          </cell>
          <cell r="B420" t="str">
            <v>COL. SAN RAFAEL ARCANGEL</v>
          </cell>
          <cell r="C420">
            <v>506</v>
          </cell>
          <cell r="D420">
            <v>506</v>
          </cell>
          <cell r="E420" t="str">
            <v>PRINCIPAL</v>
          </cell>
          <cell r="F420" t="str">
            <v>HISTORICA Y CARIBE NORTE</v>
          </cell>
          <cell r="G420" t="str">
            <v>SANTA RITA</v>
          </cell>
          <cell r="H420" t="str">
            <v>PRIVADO</v>
          </cell>
          <cell r="I420" t="str">
            <v>PRIVADO</v>
          </cell>
          <cell r="J420">
            <v>142</v>
          </cell>
          <cell r="K420">
            <v>23</v>
          </cell>
        </row>
        <row r="421">
          <cell r="A421">
            <v>313001013619</v>
          </cell>
          <cell r="B421" t="str">
            <v>COL. DE LAS AMERICAS</v>
          </cell>
          <cell r="C421">
            <v>507</v>
          </cell>
          <cell r="D421">
            <v>507</v>
          </cell>
          <cell r="E421" t="str">
            <v>PRINCIPAL</v>
          </cell>
          <cell r="F421" t="str">
            <v>HISTORICA Y CARIBE NORTE</v>
          </cell>
          <cell r="G421" t="str">
            <v>SANTA RITA</v>
          </cell>
          <cell r="H421" t="str">
            <v>PRIVADO</v>
          </cell>
          <cell r="I421" t="str">
            <v>PRIVADO</v>
          </cell>
          <cell r="J421">
            <v>119</v>
          </cell>
        </row>
        <row r="422">
          <cell r="A422">
            <v>313001013953</v>
          </cell>
          <cell r="B422" t="str">
            <v>FUND. REMANSO DE AMOR</v>
          </cell>
          <cell r="C422">
            <v>550</v>
          </cell>
          <cell r="D422">
            <v>550</v>
          </cell>
          <cell r="E422" t="str">
            <v>PRINCIPAL</v>
          </cell>
          <cell r="F422" t="str">
            <v>HISTORICA Y CARIBE NORTE</v>
          </cell>
          <cell r="G422" t="str">
            <v>SANTA RITA</v>
          </cell>
          <cell r="H422" t="str">
            <v>PRIVADO</v>
          </cell>
          <cell r="I422" t="str">
            <v>PRIVADO</v>
          </cell>
          <cell r="J422">
            <v>39</v>
          </cell>
        </row>
        <row r="423">
          <cell r="A423">
            <v>313001007163</v>
          </cell>
          <cell r="B423" t="str">
            <v>GUARD. Y JARD. MI MUNDO MAGICO</v>
          </cell>
          <cell r="C423">
            <v>653</v>
          </cell>
          <cell r="D423">
            <v>653</v>
          </cell>
          <cell r="E423" t="str">
            <v>PRINCIPAL</v>
          </cell>
          <cell r="F423" t="str">
            <v>HISTORICA Y CARIBE NORTE</v>
          </cell>
          <cell r="G423" t="str">
            <v>SANTA RITA</v>
          </cell>
          <cell r="H423" t="str">
            <v>PRIVADO</v>
          </cell>
          <cell r="I423" t="str">
            <v>PRIVADO</v>
          </cell>
          <cell r="J423">
            <v>54</v>
          </cell>
        </row>
        <row r="424">
          <cell r="A424">
            <v>313001028891</v>
          </cell>
          <cell r="B424" t="str">
            <v>COL. FERNANDO DE ARAGON DE CARTAGENA</v>
          </cell>
          <cell r="C424">
            <v>655</v>
          </cell>
          <cell r="D424">
            <v>655</v>
          </cell>
          <cell r="E424" t="str">
            <v>PRINCIPAL</v>
          </cell>
          <cell r="F424" t="str">
            <v>HISTORICA Y CARIBE NORTE</v>
          </cell>
          <cell r="G424" t="str">
            <v>SANTA RITA</v>
          </cell>
          <cell r="H424" t="str">
            <v>PRIVADO</v>
          </cell>
          <cell r="I424" t="str">
            <v>PRIVADO</v>
          </cell>
          <cell r="J424">
            <v>73</v>
          </cell>
        </row>
        <row r="425">
          <cell r="A425">
            <v>313001009328</v>
          </cell>
          <cell r="B425" t="str">
            <v>GIMN. MODERNO DE CARTAGENA</v>
          </cell>
          <cell r="C425">
            <v>409</v>
          </cell>
          <cell r="D425">
            <v>409</v>
          </cell>
          <cell r="E425" t="str">
            <v>PRINCIPAL</v>
          </cell>
          <cell r="F425" t="str">
            <v>HISTORICA Y CARIBE NORTE</v>
          </cell>
          <cell r="G425" t="str">
            <v>SANTA RITA</v>
          </cell>
          <cell r="H425" t="str">
            <v>PRIVADO</v>
          </cell>
          <cell r="I425" t="str">
            <v>PRIVADO</v>
          </cell>
          <cell r="J425">
            <v>381</v>
          </cell>
          <cell r="K425">
            <v>33</v>
          </cell>
        </row>
        <row r="426">
          <cell r="A426">
            <v>313001013601</v>
          </cell>
          <cell r="B426" t="str">
            <v>GIMN. BINET DE CARTAGENA (ANTES COL. MI PEQUEÑA ILUSION)</v>
          </cell>
          <cell r="C426">
            <v>504</v>
          </cell>
          <cell r="D426">
            <v>504</v>
          </cell>
          <cell r="E426" t="str">
            <v>PRINCIPAL</v>
          </cell>
          <cell r="F426" t="str">
            <v>HISTORICA Y CARIBE NORTE</v>
          </cell>
          <cell r="G426" t="str">
            <v>SANTA RITA</v>
          </cell>
          <cell r="H426" t="str">
            <v>PRIVADO</v>
          </cell>
          <cell r="I426" t="str">
            <v>PRIVADO</v>
          </cell>
          <cell r="J426">
            <v>24</v>
          </cell>
        </row>
        <row r="427">
          <cell r="A427">
            <v>313001012868</v>
          </cell>
          <cell r="B427" t="str">
            <v>CORP. TECNICA INSTITUTO ROCHY</v>
          </cell>
          <cell r="C427">
            <v>435</v>
          </cell>
          <cell r="D427">
            <v>435</v>
          </cell>
          <cell r="E427" t="str">
            <v>PRINCIPAL</v>
          </cell>
          <cell r="F427" t="str">
            <v>HISTORICA Y CARIBE NORTE</v>
          </cell>
          <cell r="G427" t="str">
            <v>SANTA RITA</v>
          </cell>
          <cell r="H427" t="str">
            <v>PRIVADO</v>
          </cell>
          <cell r="I427" t="str">
            <v>PRIVADO</v>
          </cell>
          <cell r="J427">
            <v>417</v>
          </cell>
          <cell r="K427">
            <v>30</v>
          </cell>
        </row>
        <row r="428">
          <cell r="A428">
            <v>313001063690</v>
          </cell>
          <cell r="B428" t="str">
            <v>FUND. INST. MIXTO EL NAZARENO</v>
          </cell>
          <cell r="C428">
            <v>680</v>
          </cell>
          <cell r="D428">
            <v>680</v>
          </cell>
          <cell r="E428" t="str">
            <v>PRINCIPAL</v>
          </cell>
          <cell r="F428" t="str">
            <v>HISTORICA Y CARIBE NORTE</v>
          </cell>
          <cell r="G428" t="str">
            <v>SANTA RITA</v>
          </cell>
          <cell r="H428" t="str">
            <v>PRIVADO</v>
          </cell>
          <cell r="I428" t="str">
            <v>PRIVADO</v>
          </cell>
          <cell r="J428">
            <v>263</v>
          </cell>
        </row>
        <row r="429">
          <cell r="A429">
            <v>313001029124</v>
          </cell>
          <cell r="B429" t="str">
            <v>CORP. INST. EDUCA.CARLOS ORTIZ SANCHEZ</v>
          </cell>
          <cell r="C429">
            <v>731</v>
          </cell>
          <cell r="D429">
            <v>731</v>
          </cell>
          <cell r="E429" t="str">
            <v>PRINCIPAL</v>
          </cell>
          <cell r="F429" t="str">
            <v>HISTORICA Y CARIBE NORTE</v>
          </cell>
          <cell r="G429" t="str">
            <v>SANTA RITA</v>
          </cell>
          <cell r="H429" t="str">
            <v>PRIVADO</v>
          </cell>
          <cell r="I429" t="str">
            <v>PRIVADO</v>
          </cell>
          <cell r="J429">
            <v>274</v>
          </cell>
        </row>
        <row r="430">
          <cell r="A430">
            <v>313001013821</v>
          </cell>
          <cell r="B430" t="str">
            <v>FUND. COL. CRISTIANO BILINGUE DE CARTAGENA</v>
          </cell>
          <cell r="C430">
            <v>625</v>
          </cell>
          <cell r="D430">
            <v>625</v>
          </cell>
          <cell r="E430" t="str">
            <v>PRINCIPAL</v>
          </cell>
          <cell r="F430" t="str">
            <v>HISTORICA Y CARIBE NORTE</v>
          </cell>
          <cell r="G430" t="str">
            <v>SANTA RITA</v>
          </cell>
          <cell r="H430" t="str">
            <v>PRIVADO</v>
          </cell>
          <cell r="I430" t="str">
            <v>PRIVADO</v>
          </cell>
          <cell r="J430">
            <v>93</v>
          </cell>
          <cell r="K430">
            <v>17</v>
          </cell>
        </row>
        <row r="431">
          <cell r="A431">
            <v>313001000622</v>
          </cell>
          <cell r="B431" t="str">
            <v>COL. DE LA SALLE</v>
          </cell>
          <cell r="C431">
            <v>223</v>
          </cell>
          <cell r="D431">
            <v>223</v>
          </cell>
          <cell r="E431" t="str">
            <v>PRINCIPAL</v>
          </cell>
          <cell r="F431" t="str">
            <v>HISTORICA Y CARIBE NORTE</v>
          </cell>
          <cell r="G431" t="str">
            <v>SANTA RITA</v>
          </cell>
          <cell r="H431" t="str">
            <v>PRIVADO</v>
          </cell>
          <cell r="I431" t="str">
            <v>PRIVADO</v>
          </cell>
          <cell r="J431">
            <v>1078</v>
          </cell>
          <cell r="K431">
            <v>82</v>
          </cell>
        </row>
        <row r="432">
          <cell r="A432">
            <v>313001029523</v>
          </cell>
          <cell r="B432" t="str">
            <v>GIMN. BILINGÜE ALTAMAR DE CARTAGENA</v>
          </cell>
          <cell r="C432">
            <v>789</v>
          </cell>
          <cell r="D432">
            <v>789</v>
          </cell>
          <cell r="E432" t="str">
            <v>PRINCIPAL</v>
          </cell>
          <cell r="F432" t="str">
            <v>HISTORICA Y CARIBE NORTE</v>
          </cell>
          <cell r="G432" t="str">
            <v>SANTA RITA</v>
          </cell>
          <cell r="H432" t="str">
            <v>PRIVADO</v>
          </cell>
          <cell r="I432" t="str">
            <v>PRIVADO</v>
          </cell>
          <cell r="J432">
            <v>513</v>
          </cell>
          <cell r="K432">
            <v>13</v>
          </cell>
        </row>
        <row r="433">
          <cell r="A433">
            <v>313001029108</v>
          </cell>
          <cell r="B433" t="str">
            <v>COLEGIO DE BACHILLERATO DEL LITORAL, CODEBOL LTDA</v>
          </cell>
          <cell r="C433">
            <v>722</v>
          </cell>
          <cell r="D433">
            <v>722</v>
          </cell>
          <cell r="E433" t="str">
            <v>PRINCIPAL</v>
          </cell>
          <cell r="F433" t="str">
            <v>HISTORICA Y CARIBE NORTE</v>
          </cell>
          <cell r="G433" t="str">
            <v>SANTA RITA</v>
          </cell>
          <cell r="H433" t="str">
            <v>PRIVADO</v>
          </cell>
          <cell r="I433" t="str">
            <v>PRIVADO</v>
          </cell>
          <cell r="J433">
            <v>233</v>
          </cell>
        </row>
        <row r="434">
          <cell r="A434">
            <v>313001000525</v>
          </cell>
          <cell r="B434" t="str">
            <v>COL. MIXTO LA POPA</v>
          </cell>
          <cell r="C434">
            <v>217</v>
          </cell>
          <cell r="D434">
            <v>217</v>
          </cell>
          <cell r="E434" t="str">
            <v>PRINCIPAL</v>
          </cell>
          <cell r="F434" t="str">
            <v>HISTORICA Y CARIBE NORTE</v>
          </cell>
          <cell r="G434" t="str">
            <v>SANTA RITA</v>
          </cell>
          <cell r="H434" t="str">
            <v>PRIVADO</v>
          </cell>
          <cell r="I434" t="str">
            <v>PRIVADO</v>
          </cell>
          <cell r="J434">
            <v>316</v>
          </cell>
          <cell r="K434">
            <v>30</v>
          </cell>
        </row>
        <row r="435">
          <cell r="A435">
            <v>313001000924</v>
          </cell>
          <cell r="B435" t="str">
            <v>COL. SALESIANO SAN PEDRO CLAVER</v>
          </cell>
          <cell r="C435">
            <v>228</v>
          </cell>
          <cell r="D435">
            <v>228</v>
          </cell>
          <cell r="E435" t="str">
            <v>PRINCIPAL</v>
          </cell>
          <cell r="F435" t="str">
            <v>HISTORICA Y CARIBE NORTE</v>
          </cell>
          <cell r="G435" t="str">
            <v>SANTA RITA</v>
          </cell>
          <cell r="H435" t="str">
            <v>PRIVADO</v>
          </cell>
          <cell r="I435" t="str">
            <v>PRIVADO</v>
          </cell>
          <cell r="J435">
            <v>1293</v>
          </cell>
          <cell r="K435">
            <v>126</v>
          </cell>
        </row>
        <row r="436">
          <cell r="A436">
            <v>313001030025</v>
          </cell>
          <cell r="B436" t="str">
            <v>GIMNASIO AMERICANO HOWARD GARDNER</v>
          </cell>
          <cell r="C436">
            <v>850</v>
          </cell>
          <cell r="D436">
            <v>850</v>
          </cell>
          <cell r="E436" t="str">
            <v>PRINCIPAL</v>
          </cell>
          <cell r="F436" t="str">
            <v>HISTORICA Y CARIBE NORTE</v>
          </cell>
          <cell r="G436" t="str">
            <v>SANTA RITA</v>
          </cell>
          <cell r="H436" t="str">
            <v>PRIVADO</v>
          </cell>
          <cell r="I436" t="str">
            <v>PRIVADO</v>
          </cell>
          <cell r="J436">
            <v>125</v>
          </cell>
        </row>
        <row r="437">
          <cell r="A437">
            <v>313001029841</v>
          </cell>
          <cell r="B437" t="str">
            <v>COLEGIO INFANTIL INICIOS DEL ARCO IRIS</v>
          </cell>
          <cell r="C437">
            <v>837</v>
          </cell>
          <cell r="D437">
            <v>837</v>
          </cell>
          <cell r="E437" t="str">
            <v>PRINCIPAL</v>
          </cell>
          <cell r="F437" t="str">
            <v>HISTORICA Y CARIBE NORTE</v>
          </cell>
          <cell r="G437" t="str">
            <v>SANTA RITA</v>
          </cell>
          <cell r="H437" t="str">
            <v>PRIVADO</v>
          </cell>
          <cell r="I437" t="str">
            <v>PRIVADO</v>
          </cell>
          <cell r="J437">
            <v>59</v>
          </cell>
        </row>
        <row r="438">
          <cell r="A438">
            <v>313001029647</v>
          </cell>
          <cell r="B438" t="str">
            <v>COLEGIO SANTISIMA TRINIDAD</v>
          </cell>
          <cell r="C438">
            <v>838</v>
          </cell>
          <cell r="D438">
            <v>838</v>
          </cell>
          <cell r="E438" t="str">
            <v>PRINCIPAL</v>
          </cell>
          <cell r="F438" t="str">
            <v>HISTORICA Y CARIBE NORTE</v>
          </cell>
          <cell r="G438" t="str">
            <v>SANTA RITA</v>
          </cell>
          <cell r="H438" t="str">
            <v>PRIVADO</v>
          </cell>
          <cell r="I438" t="str">
            <v>PRIVADO</v>
          </cell>
          <cell r="J438">
            <v>254</v>
          </cell>
        </row>
        <row r="439">
          <cell r="A439">
            <v>313001013163</v>
          </cell>
          <cell r="B439" t="str">
            <v>COL. LA ENSEÑANZA</v>
          </cell>
          <cell r="C439">
            <v>505</v>
          </cell>
          <cell r="D439">
            <v>505</v>
          </cell>
          <cell r="E439" t="str">
            <v>PRINCIPAL</v>
          </cell>
          <cell r="F439" t="str">
            <v>HISTORICA Y CARIBE NORTE</v>
          </cell>
          <cell r="G439" t="str">
            <v>SANTA RITA</v>
          </cell>
          <cell r="H439" t="str">
            <v>PRIVADO</v>
          </cell>
          <cell r="I439" t="str">
            <v>PRIVADO</v>
          </cell>
          <cell r="J439">
            <v>289</v>
          </cell>
          <cell r="K439">
            <v>57</v>
          </cell>
        </row>
        <row r="440">
          <cell r="A440">
            <v>313001027539</v>
          </cell>
          <cell r="B440" t="str">
            <v>CENT. EDUC. EDUCANDO PARA LA PAZ "CEDUPAZ"</v>
          </cell>
          <cell r="C440">
            <v>602</v>
          </cell>
          <cell r="D440">
            <v>602</v>
          </cell>
          <cell r="E440" t="str">
            <v>PRINCIPAL</v>
          </cell>
          <cell r="F440" t="str">
            <v>HISTORICA Y CARIBE NORTE</v>
          </cell>
          <cell r="G440" t="str">
            <v>SANTA RITA</v>
          </cell>
          <cell r="H440" t="str">
            <v>PRIVADO</v>
          </cell>
          <cell r="I440" t="str">
            <v>PRIVADO</v>
          </cell>
          <cell r="J440">
            <v>571</v>
          </cell>
        </row>
        <row r="441">
          <cell r="A441">
            <v>313001029451</v>
          </cell>
          <cell r="B441" t="str">
            <v>COLEGIO MI PEQUEÑO JARDIN</v>
          </cell>
          <cell r="C441">
            <v>793</v>
          </cell>
          <cell r="D441">
            <v>793</v>
          </cell>
          <cell r="E441" t="str">
            <v>PRINCIPAL</v>
          </cell>
          <cell r="F441" t="str">
            <v>DE LA VIRGEN Y TURISTICA</v>
          </cell>
          <cell r="G441" t="str">
            <v>DE LA VIRGEN Y TURISTICA</v>
          </cell>
          <cell r="H441" t="str">
            <v>PRIVADO</v>
          </cell>
          <cell r="I441" t="str">
            <v>PRIVADO</v>
          </cell>
          <cell r="J441">
            <v>5</v>
          </cell>
        </row>
        <row r="442">
          <cell r="A442">
            <v>313001029990</v>
          </cell>
          <cell r="B442" t="str">
            <v>JARDIN INFANTIL Y CENTRO DE ESTIMULACION PASO A PASO</v>
          </cell>
          <cell r="C442">
            <v>852</v>
          </cell>
          <cell r="D442">
            <v>852</v>
          </cell>
          <cell r="E442" t="str">
            <v>PRINCIPAL</v>
          </cell>
          <cell r="F442" t="str">
            <v>INDUSTRIAL Y DE LA BAHIA</v>
          </cell>
          <cell r="G442" t="str">
            <v>INDUSTRIAL Y DE LA BAHIA</v>
          </cell>
          <cell r="H442" t="str">
            <v>PRIVADO</v>
          </cell>
          <cell r="I442" t="str">
            <v>PRIVADO</v>
          </cell>
          <cell r="J442">
            <v>129</v>
          </cell>
        </row>
        <row r="443">
          <cell r="A443">
            <v>313001030009</v>
          </cell>
          <cell r="B443" t="str">
            <v>MIS TRAZOS MAGICOS</v>
          </cell>
          <cell r="C443">
            <v>853</v>
          </cell>
          <cell r="D443">
            <v>853</v>
          </cell>
          <cell r="E443" t="str">
            <v>PRINCIPAL</v>
          </cell>
          <cell r="F443" t="str">
            <v>INDUSTRIAL Y DE LA BAHIA</v>
          </cell>
          <cell r="G443" t="str">
            <v>INDUSTRIAL Y DE LA BAHIA</v>
          </cell>
          <cell r="H443" t="str">
            <v>PRIVADO</v>
          </cell>
          <cell r="I443" t="str">
            <v>PRIVADO</v>
          </cell>
          <cell r="J443">
            <v>41</v>
          </cell>
        </row>
        <row r="444">
          <cell r="A444">
            <v>313001029931</v>
          </cell>
          <cell r="B444" t="str">
            <v>COLEGIO MANOS CREATIVAS</v>
          </cell>
          <cell r="C444">
            <v>854</v>
          </cell>
          <cell r="D444">
            <v>854</v>
          </cell>
          <cell r="E444" t="str">
            <v>PRINCIPAL</v>
          </cell>
          <cell r="F444" t="str">
            <v>INDUSTRIAL Y DE LA BAHIA</v>
          </cell>
          <cell r="G444" t="str">
            <v>INDUSTRIAL Y DE LA BAHIA</v>
          </cell>
          <cell r="H444" t="str">
            <v>PRIVADO</v>
          </cell>
          <cell r="I444" t="str">
            <v>PRIVADO</v>
          </cell>
          <cell r="J444">
            <v>114</v>
          </cell>
        </row>
        <row r="445">
          <cell r="A445">
            <v>313001030106</v>
          </cell>
          <cell r="B445" t="str">
            <v>INT. EDUCATIVO LOS CEREZOS</v>
          </cell>
          <cell r="C445">
            <v>859</v>
          </cell>
          <cell r="D445">
            <v>859</v>
          </cell>
          <cell r="E445" t="str">
            <v>PRINCIPAL</v>
          </cell>
          <cell r="F445" t="str">
            <v>DE LA VIRGEN Y TURISTICA</v>
          </cell>
          <cell r="G445" t="str">
            <v>DE LA VIRGEN Y TURISTICA</v>
          </cell>
          <cell r="H445" t="str">
            <v>PRIVADO</v>
          </cell>
          <cell r="I445" t="str">
            <v>PRIVADO</v>
          </cell>
          <cell r="J445">
            <v>139</v>
          </cell>
        </row>
        <row r="446">
          <cell r="A446">
            <v>313001029612</v>
          </cell>
          <cell r="B446" t="str">
            <v>CENT. EDUC. INDIA CATALINA</v>
          </cell>
          <cell r="C446">
            <v>812</v>
          </cell>
          <cell r="D446">
            <v>812</v>
          </cell>
          <cell r="E446" t="str">
            <v>PRINCIPAL</v>
          </cell>
          <cell r="F446" t="str">
            <v>DE LA VIRGEN Y TURISTICA</v>
          </cell>
          <cell r="G446" t="str">
            <v>DE LA VIRGEN Y TURISTICA</v>
          </cell>
          <cell r="H446" t="str">
            <v>PRIVADO</v>
          </cell>
          <cell r="I446" t="str">
            <v>PRIVADO</v>
          </cell>
          <cell r="J446">
            <v>74</v>
          </cell>
        </row>
        <row r="447">
          <cell r="A447">
            <v>413001030178</v>
          </cell>
          <cell r="B447" t="str">
            <v>CENTRO EDUCATIVO EL MANANTIAL</v>
          </cell>
          <cell r="C447">
            <v>867</v>
          </cell>
          <cell r="D447">
            <v>867</v>
          </cell>
          <cell r="E447" t="str">
            <v>PRINCIPAL</v>
          </cell>
          <cell r="F447" t="str">
            <v>INDUSTRIAL Y DE LA BAHIA</v>
          </cell>
          <cell r="G447" t="str">
            <v>INDUSTRIAL Y DE LA BAHIA</v>
          </cell>
          <cell r="H447" t="str">
            <v>PRIVADO</v>
          </cell>
          <cell r="I447" t="str">
            <v>PRIVADO</v>
          </cell>
          <cell r="J447">
            <v>41</v>
          </cell>
        </row>
        <row r="448">
          <cell r="A448">
            <v>313001030149</v>
          </cell>
          <cell r="B448" t="str">
            <v>CENTRO EDUCATIVO EL OASIS DEL SABER</v>
          </cell>
          <cell r="C448">
            <v>864</v>
          </cell>
          <cell r="D448">
            <v>864</v>
          </cell>
          <cell r="E448" t="str">
            <v>PRINCIPAL</v>
          </cell>
          <cell r="F448" t="str">
            <v>DE LA VIRGEN Y TURISTICA</v>
          </cell>
          <cell r="G448" t="str">
            <v>DE LA VIRGEN Y TURISTICA</v>
          </cell>
          <cell r="H448" t="str">
            <v>PRIVADO</v>
          </cell>
          <cell r="I448" t="str">
            <v>PRIVADO</v>
          </cell>
          <cell r="J448">
            <v>27</v>
          </cell>
        </row>
        <row r="449">
          <cell r="A449">
            <v>313001030068</v>
          </cell>
          <cell r="B449" t="str">
            <v>COL GENERACION XXI</v>
          </cell>
          <cell r="C449">
            <v>863</v>
          </cell>
          <cell r="D449">
            <v>863</v>
          </cell>
          <cell r="E449" t="str">
            <v>PRINCIPAL</v>
          </cell>
          <cell r="F449" t="str">
            <v>HISTORICA Y CARIBE NORTE</v>
          </cell>
          <cell r="G449" t="str">
            <v>COUNTRY</v>
          </cell>
          <cell r="H449" t="str">
            <v>PRIVADO</v>
          </cell>
          <cell r="I449" t="str">
            <v>PRIVADO</v>
          </cell>
          <cell r="J449">
            <v>25</v>
          </cell>
        </row>
        <row r="450">
          <cell r="A450">
            <v>313001002234</v>
          </cell>
          <cell r="B450" t="str">
            <v>CORP. COL. SAN RAFAEL</v>
          </cell>
          <cell r="C450">
            <v>246</v>
          </cell>
          <cell r="D450">
            <v>246</v>
          </cell>
          <cell r="E450" t="str">
            <v>PRINCIPAL</v>
          </cell>
          <cell r="F450" t="str">
            <v>HISTORICA Y CARIBE NORTE</v>
          </cell>
          <cell r="G450" t="str">
            <v>SANTA RITA</v>
          </cell>
          <cell r="H450" t="str">
            <v>PRIVADO</v>
          </cell>
          <cell r="I450" t="str">
            <v>PRIVADO</v>
          </cell>
          <cell r="J450">
            <v>78</v>
          </cell>
        </row>
        <row r="451">
          <cell r="A451">
            <v>313001030114</v>
          </cell>
          <cell r="B451" t="str">
            <v>CORPORACION EDUCATIVA CONSTRUYENDO SUEÑOS</v>
          </cell>
          <cell r="C451">
            <v>860</v>
          </cell>
          <cell r="D451">
            <v>860</v>
          </cell>
          <cell r="E451" t="str">
            <v>PRINCIPAL</v>
          </cell>
          <cell r="F451" t="str">
            <v>INDUSTRIAL Y DE LA BAHIA</v>
          </cell>
          <cell r="G451" t="str">
            <v>INDUSTRIAL Y DE LA BAHIA</v>
          </cell>
          <cell r="H451" t="str">
            <v>PRIVADO</v>
          </cell>
          <cell r="I451" t="str">
            <v>PRIVADO</v>
          </cell>
          <cell r="J451">
            <v>43</v>
          </cell>
        </row>
        <row r="452">
          <cell r="A452">
            <v>313001030033</v>
          </cell>
          <cell r="B452" t="str">
            <v>CORPORACION EDUCATIVA INSTITUTO PITALUA</v>
          </cell>
          <cell r="C452">
            <v>868</v>
          </cell>
          <cell r="D452">
            <v>868</v>
          </cell>
          <cell r="E452" t="str">
            <v>PRINCIPAL</v>
          </cell>
          <cell r="F452" t="str">
            <v>INDUSTRIAL Y DE LA BAHIA</v>
          </cell>
          <cell r="G452" t="str">
            <v>INDUSTRIAL Y DE LA BAHIA</v>
          </cell>
          <cell r="H452" t="str">
            <v>PRIVADO</v>
          </cell>
          <cell r="I452" t="str">
            <v>PRIVADO</v>
          </cell>
          <cell r="J452">
            <v>100</v>
          </cell>
        </row>
        <row r="453">
          <cell r="A453">
            <v>313001007741</v>
          </cell>
          <cell r="B453" t="str">
            <v>GIMN. CREATIVO JUAN PABLO</v>
          </cell>
          <cell r="C453">
            <v>340</v>
          </cell>
          <cell r="D453">
            <v>340</v>
          </cell>
          <cell r="E453" t="str">
            <v>PRINCIPAL</v>
          </cell>
          <cell r="F453" t="str">
            <v>INDUSTRIAL Y DE LA BAHIA</v>
          </cell>
          <cell r="G453" t="str">
            <v>INDUSTRIAL Y DE LA BAHIA</v>
          </cell>
          <cell r="H453" t="str">
            <v>PRIVADO</v>
          </cell>
          <cell r="I453" t="str">
            <v>PRIVADO</v>
          </cell>
          <cell r="J453">
            <v>128</v>
          </cell>
        </row>
        <row r="454">
          <cell r="A454">
            <v>313001030041</v>
          </cell>
          <cell r="B454" t="str">
            <v>GIMNASIO CREATIVO NIÑOS SABIOS</v>
          </cell>
          <cell r="C454">
            <v>869</v>
          </cell>
          <cell r="D454">
            <v>869</v>
          </cell>
          <cell r="E454" t="str">
            <v>PRINCIPAL</v>
          </cell>
          <cell r="F454" t="str">
            <v>INDUSTRIAL Y DE LA BAHIA</v>
          </cell>
          <cell r="G454" t="str">
            <v>INDUSTRIAL Y DE LA BAHIA</v>
          </cell>
          <cell r="H454" t="str">
            <v>PRIVADO</v>
          </cell>
          <cell r="I454" t="str">
            <v>PRIVADO</v>
          </cell>
          <cell r="J454">
            <v>57</v>
          </cell>
        </row>
        <row r="455">
          <cell r="A455">
            <v>313001030131</v>
          </cell>
          <cell r="B455" t="str">
            <v>GIMNASIO INTEGRAL CYGNI DE CARTAGENA</v>
          </cell>
          <cell r="C455">
            <v>862</v>
          </cell>
          <cell r="D455">
            <v>862</v>
          </cell>
          <cell r="E455" t="str">
            <v>PRINCIPAL</v>
          </cell>
          <cell r="F455" t="str">
            <v>HISTORICA Y CARIBE NORTE</v>
          </cell>
          <cell r="G455" t="str">
            <v>SANTA RITA</v>
          </cell>
          <cell r="H455" t="str">
            <v>PRIVADO</v>
          </cell>
          <cell r="I455" t="str">
            <v>PRIVADO</v>
          </cell>
          <cell r="J455">
            <v>38</v>
          </cell>
        </row>
        <row r="456">
          <cell r="A456">
            <v>413001007982</v>
          </cell>
          <cell r="B456" t="str">
            <v>INST. CARTAGENA DE INDIAS</v>
          </cell>
          <cell r="C456">
            <v>496</v>
          </cell>
          <cell r="D456">
            <v>496</v>
          </cell>
          <cell r="E456" t="str">
            <v>PRINCIPAL</v>
          </cell>
          <cell r="F456" t="str">
            <v>INDUSTRIAL Y DE LA BAHIA</v>
          </cell>
          <cell r="G456" t="str">
            <v>INDUSTRIAL Y DE LA BAHIA</v>
          </cell>
          <cell r="H456" t="str">
            <v>PRIVADO</v>
          </cell>
          <cell r="I456" t="str">
            <v>PRIVADO</v>
          </cell>
          <cell r="J456">
            <v>64</v>
          </cell>
        </row>
        <row r="457">
          <cell r="A457">
            <v>313001012841</v>
          </cell>
          <cell r="B457" t="str">
            <v>INST. INF PICARDIAS</v>
          </cell>
          <cell r="C457">
            <v>434</v>
          </cell>
          <cell r="D457">
            <v>434</v>
          </cell>
          <cell r="E457" t="str">
            <v>PRINCIPAL</v>
          </cell>
          <cell r="F457" t="str">
            <v>INDUSTRIAL Y DE LA BAHIA</v>
          </cell>
          <cell r="G457" t="str">
            <v>INDUSTRIAL Y DE LA BAHIA</v>
          </cell>
          <cell r="H457" t="str">
            <v>PRIVADO</v>
          </cell>
          <cell r="I457" t="str">
            <v>PRIVADO</v>
          </cell>
          <cell r="J457">
            <v>73</v>
          </cell>
        </row>
        <row r="458">
          <cell r="A458">
            <v>313001029469</v>
          </cell>
          <cell r="B458" t="str">
            <v>INST. MI ABECEDARIO</v>
          </cell>
          <cell r="C458">
            <v>801</v>
          </cell>
          <cell r="D458">
            <v>801</v>
          </cell>
          <cell r="E458" t="str">
            <v>PRINCIPAL</v>
          </cell>
          <cell r="F458" t="str">
            <v>INDUSTRIAL Y DE LA BAHIA</v>
          </cell>
          <cell r="G458" t="str">
            <v>INDUSTRIAL Y DE LA BAHIA</v>
          </cell>
          <cell r="H458" t="str">
            <v>PRIVADO</v>
          </cell>
          <cell r="I458" t="str">
            <v>PRIVADO</v>
          </cell>
          <cell r="J458">
            <v>68</v>
          </cell>
        </row>
        <row r="459">
          <cell r="A459">
            <v>413001008121</v>
          </cell>
          <cell r="B459" t="str">
            <v>INST. Y JARD. INF. ANGELICA</v>
          </cell>
          <cell r="C459">
            <v>421</v>
          </cell>
          <cell r="D459">
            <v>421</v>
          </cell>
          <cell r="E459" t="str">
            <v>PRINCIPAL</v>
          </cell>
          <cell r="F459" t="str">
            <v>INDUSTRIAL Y DE LA BAHIA</v>
          </cell>
          <cell r="G459" t="str">
            <v>INDUSTRIAL Y DE LA BAHIA</v>
          </cell>
          <cell r="H459" t="str">
            <v>PRIVADO</v>
          </cell>
          <cell r="I459" t="str">
            <v>PRIVADO</v>
          </cell>
          <cell r="J459">
            <v>34</v>
          </cell>
        </row>
        <row r="460">
          <cell r="A460">
            <v>313001030190</v>
          </cell>
          <cell r="B460" t="str">
            <v>INSTITUCION EDUCATIVA OVIDE DECROLY</v>
          </cell>
          <cell r="C460">
            <v>872</v>
          </cell>
          <cell r="D460">
            <v>872</v>
          </cell>
          <cell r="E460" t="str">
            <v>PRINCIPAL</v>
          </cell>
          <cell r="F460" t="str">
            <v>INDUSTRIAL Y DE LA BAHIA</v>
          </cell>
          <cell r="G460" t="str">
            <v>INDUSTRIAL Y DE LA BAHIA</v>
          </cell>
          <cell r="H460" t="str">
            <v>PRIVADO</v>
          </cell>
          <cell r="I460" t="str">
            <v>PRIVADO</v>
          </cell>
          <cell r="J460">
            <v>44</v>
          </cell>
        </row>
        <row r="461">
          <cell r="A461">
            <v>313001030076</v>
          </cell>
          <cell r="B461" t="str">
            <v>INSTITUTO EDUCATIVO ALAMEDA LA VICTORIA</v>
          </cell>
          <cell r="C461">
            <v>870</v>
          </cell>
          <cell r="D461">
            <v>870</v>
          </cell>
          <cell r="E461" t="str">
            <v>PRINCIPAL</v>
          </cell>
          <cell r="F461" t="str">
            <v>INDUSTRIAL Y DE LA BAHIA</v>
          </cell>
          <cell r="G461" t="str">
            <v>INDUSTRIAL Y DE LA BAHIA</v>
          </cell>
          <cell r="H461" t="str">
            <v>PRIVADO</v>
          </cell>
          <cell r="I461" t="str">
            <v>PRIVADO</v>
          </cell>
          <cell r="J461">
            <v>23</v>
          </cell>
        </row>
        <row r="462">
          <cell r="A462">
            <v>313001030122</v>
          </cell>
          <cell r="B462" t="str">
            <v>INSTITUTO EDUCATIVO LINDO AMANECER</v>
          </cell>
          <cell r="C462">
            <v>861</v>
          </cell>
          <cell r="D462">
            <v>861</v>
          </cell>
          <cell r="E462" t="str">
            <v>PRINCIPAL</v>
          </cell>
          <cell r="F462" t="str">
            <v>INDUSTRIAL Y DE LA BAHIA</v>
          </cell>
          <cell r="G462" t="str">
            <v>INDUSTRIAL Y DE LA BAHIA</v>
          </cell>
          <cell r="H462" t="str">
            <v>PRIVADO</v>
          </cell>
          <cell r="I462" t="str">
            <v>PRIVADO</v>
          </cell>
          <cell r="J462">
            <v>42</v>
          </cell>
        </row>
        <row r="463">
          <cell r="A463">
            <v>313001030203</v>
          </cell>
          <cell r="B463" t="str">
            <v>INSTITUTO EDUCATIVO PEDRO CALDERON DE LA BARCA</v>
          </cell>
          <cell r="C463">
            <v>873</v>
          </cell>
          <cell r="D463">
            <v>873</v>
          </cell>
          <cell r="E463" t="str">
            <v>PRINCIPAL</v>
          </cell>
          <cell r="F463" t="str">
            <v>DE LA VIRGEN Y TURISTICA</v>
          </cell>
          <cell r="G463" t="str">
            <v>DE LA VIRGEN Y TURISTICA</v>
          </cell>
          <cell r="H463" t="str">
            <v>PRIVADO</v>
          </cell>
          <cell r="I463" t="str">
            <v>PRIVADO</v>
          </cell>
          <cell r="J463">
            <v>33</v>
          </cell>
        </row>
        <row r="464">
          <cell r="A464">
            <v>413001030151</v>
          </cell>
          <cell r="B464" t="str">
            <v>INSTITUTO NUEVO REINO</v>
          </cell>
          <cell r="C464">
            <v>865</v>
          </cell>
          <cell r="D464">
            <v>865</v>
          </cell>
          <cell r="E464" t="str">
            <v>PRINCIPAL</v>
          </cell>
          <cell r="F464" t="str">
            <v>HISTORICA Y CARIBE NORTE</v>
          </cell>
          <cell r="G464" t="str">
            <v>COUNTRY</v>
          </cell>
          <cell r="H464" t="str">
            <v>PRIVADO</v>
          </cell>
          <cell r="I464" t="str">
            <v>PRIVADO</v>
          </cell>
          <cell r="J464">
            <v>19</v>
          </cell>
        </row>
        <row r="465">
          <cell r="A465">
            <v>313001028741</v>
          </cell>
          <cell r="B465" t="str">
            <v>JARD. MAGICO DE LOS NIÑOS</v>
          </cell>
          <cell r="C465">
            <v>626</v>
          </cell>
          <cell r="D465">
            <v>626</v>
          </cell>
          <cell r="E465" t="str">
            <v>PRINCIPAL</v>
          </cell>
          <cell r="F465" t="str">
            <v>INDUSTRIAL Y DE LA BAHIA</v>
          </cell>
          <cell r="G465" t="str">
            <v>INDUSTRIAL Y DE LA BAHIA</v>
          </cell>
          <cell r="H465" t="str">
            <v>PRIVADO</v>
          </cell>
          <cell r="I465" t="str">
            <v>PRIVADO</v>
          </cell>
          <cell r="J465">
            <v>62</v>
          </cell>
        </row>
      </sheetData>
      <sheetData sheetId="1"/>
      <sheetData sheetId="2">
        <row r="1">
          <cell r="B1">
            <v>313001012515</v>
          </cell>
          <cell r="C1" t="str">
            <v>CORPORACION EDUCATIVA LA CONCEPCION (COL) - null</v>
          </cell>
        </row>
        <row r="2">
          <cell r="B2">
            <v>313001000541</v>
          </cell>
          <cell r="C2" t="str">
            <v>COL. LA ANUNCIACION - null</v>
          </cell>
        </row>
        <row r="3">
          <cell r="B3">
            <v>313001000215</v>
          </cell>
          <cell r="C3" t="str">
            <v>GIMN. NUEVA GRANADA - null</v>
          </cell>
        </row>
        <row r="4">
          <cell r="B4">
            <v>313001006485</v>
          </cell>
          <cell r="C4" t="str">
            <v>CORPORACION EDUCATIVA COLEGIO ALTER ALTERIS - null</v>
          </cell>
        </row>
        <row r="5">
          <cell r="B5">
            <v>313001000916</v>
          </cell>
          <cell r="C5" t="str">
            <v>COL. DE LA ESPERANZA - null</v>
          </cell>
        </row>
        <row r="6">
          <cell r="B6">
            <v>313001005276</v>
          </cell>
          <cell r="C6" t="str">
            <v>COL. COMFAMILIAR C/GENA. - null</v>
          </cell>
        </row>
        <row r="7">
          <cell r="B7">
            <v>313001005985</v>
          </cell>
          <cell r="C7" t="str">
            <v>COLEGIO LOS ANGELES - null</v>
          </cell>
        </row>
        <row r="8">
          <cell r="B8">
            <v>313001001076</v>
          </cell>
          <cell r="C8" t="str">
            <v>COL. NTRA. SEÑORA DE LA CANDELARIA - null</v>
          </cell>
        </row>
        <row r="9">
          <cell r="B9">
            <v>313001000924</v>
          </cell>
          <cell r="C9" t="str">
            <v>COL. SALESIANO SAN PEDRO CLAVER - null</v>
          </cell>
        </row>
        <row r="10">
          <cell r="B10">
            <v>313001028868</v>
          </cell>
          <cell r="C10" t="str">
            <v>COL. BILINGUE DE CARTAGENA - null</v>
          </cell>
        </row>
        <row r="11">
          <cell r="B11">
            <v>313001029523</v>
          </cell>
          <cell r="C11" t="str">
            <v>GIMN. BILINGÜE ALTAMAR - null</v>
          </cell>
        </row>
        <row r="12">
          <cell r="B12">
            <v>313001001165</v>
          </cell>
          <cell r="C12" t="str">
            <v>COL. EL CARMELO - null</v>
          </cell>
        </row>
        <row r="13">
          <cell r="B13">
            <v>313001000975</v>
          </cell>
          <cell r="C13" t="str">
            <v>COL. EUCARISTICO NTRA. SRA. DEL CARMEN - null</v>
          </cell>
        </row>
        <row r="14">
          <cell r="B14">
            <v>313001006698</v>
          </cell>
          <cell r="C14" t="str">
            <v>COL. EL DIVINO SALVADOR - null</v>
          </cell>
        </row>
        <row r="15">
          <cell r="B15">
            <v>113001003053</v>
          </cell>
          <cell r="C15" t="str">
            <v>INSTITUCION EDUCATIVA SOLEDAD ACOSTA DE SAMPER - null</v>
          </cell>
        </row>
        <row r="16">
          <cell r="B16">
            <v>313001007872</v>
          </cell>
          <cell r="C16" t="str">
            <v>INST. MIGUEL DE CERVANTES - null</v>
          </cell>
        </row>
        <row r="17">
          <cell r="B17">
            <v>313001002421</v>
          </cell>
          <cell r="C17" t="str">
            <v>COL. NAVAL DE CRESPO - null</v>
          </cell>
        </row>
        <row r="18">
          <cell r="B18">
            <v>313001007091</v>
          </cell>
          <cell r="C18" t="str">
            <v>COL. MODERNO DEL NORTE - null</v>
          </cell>
        </row>
        <row r="19">
          <cell r="B19">
            <v>113001003061</v>
          </cell>
          <cell r="C19" t="str">
            <v>INSTITUCION EDUCATIVA HERMANO ANTONIO RAMOS DE LA SALLE - null</v>
          </cell>
        </row>
        <row r="20">
          <cell r="B20">
            <v>113001002979</v>
          </cell>
          <cell r="C20" t="str">
            <v>INSTITUCION EDUCATIVA LA MILAGROSA - null</v>
          </cell>
        </row>
        <row r="21">
          <cell r="B21">
            <v>313001029337</v>
          </cell>
          <cell r="C21" t="str">
            <v>COLEGIO GORETTI - null</v>
          </cell>
        </row>
        <row r="22">
          <cell r="B22">
            <v>313001009361</v>
          </cell>
          <cell r="C22" t="str">
            <v>COL. MODELO DE LA COSTA - null</v>
          </cell>
        </row>
        <row r="23">
          <cell r="B23">
            <v>113001001719</v>
          </cell>
          <cell r="C23" t="str">
            <v>INSTITUCION EDUCATIVA PROMOCION SOCIAL DE C/GENA. - null</v>
          </cell>
        </row>
        <row r="24">
          <cell r="B24">
            <v>113001003771</v>
          </cell>
          <cell r="C24" t="str">
            <v>INSTITUCION EDUCATIVA FE Y ALEGRIA LAS GAVIOTAS - null</v>
          </cell>
        </row>
        <row r="25">
          <cell r="B25">
            <v>113001013814</v>
          </cell>
          <cell r="C25" t="str">
            <v>INSTITUCION EDUCATIVA BERTHA GEDEON DE BALADI - null</v>
          </cell>
        </row>
        <row r="26">
          <cell r="B26">
            <v>313001013279</v>
          </cell>
          <cell r="C26" t="str">
            <v>INSTITUTO SIGMUND FREUD - null</v>
          </cell>
        </row>
        <row r="27">
          <cell r="B27">
            <v>313001005098</v>
          </cell>
          <cell r="C27" t="str">
            <v>COL. TRINITARIO - null</v>
          </cell>
        </row>
        <row r="28">
          <cell r="B28">
            <v>313001029353</v>
          </cell>
          <cell r="C28" t="str">
            <v>CORPORACION BEVERLY HILLS - null</v>
          </cell>
        </row>
        <row r="29">
          <cell r="B29">
            <v>313001005136</v>
          </cell>
          <cell r="C29" t="str">
            <v>COLEGIO ANTARES DE CARTAGENA (JAR.INF DISNEYL.) - null</v>
          </cell>
        </row>
        <row r="30">
          <cell r="B30">
            <v>313001012281</v>
          </cell>
          <cell r="C30" t="str">
            <v>COL. SANTO TOMAS DE AQUINO - null</v>
          </cell>
        </row>
        <row r="31">
          <cell r="B31">
            <v>313001013163</v>
          </cell>
          <cell r="C31" t="str">
            <v>COLEGIO LA ENSEÑANZA - null</v>
          </cell>
        </row>
        <row r="32">
          <cell r="B32">
            <v>313001006701</v>
          </cell>
          <cell r="C32" t="str">
            <v>COL. MILITAR ALMIRANTE COLON - null</v>
          </cell>
        </row>
        <row r="33">
          <cell r="B33">
            <v>313001027199</v>
          </cell>
          <cell r="C33" t="str">
            <v>COL. SUEÑOS Y OPORTUNIDADES JESUS MAESTRO - null</v>
          </cell>
        </row>
        <row r="34">
          <cell r="B34">
            <v>313001005411</v>
          </cell>
          <cell r="C34" t="str">
            <v>CORP. INST. MIGUEL F GUTIERREZ DE PIÑERES - null</v>
          </cell>
        </row>
        <row r="35">
          <cell r="B35">
            <v>313001012892</v>
          </cell>
          <cell r="C35" t="str">
            <v>INST. DOCENTE DEL CARIBE - null</v>
          </cell>
        </row>
        <row r="36">
          <cell r="B36">
            <v>313001000568</v>
          </cell>
          <cell r="C36" t="str">
            <v>ESCUELAS PROFESIONALES SALESIANAS - null</v>
          </cell>
        </row>
        <row r="37">
          <cell r="B37">
            <v>313001006337</v>
          </cell>
          <cell r="C37" t="str">
            <v>INST. EL LABRADOR - null</v>
          </cell>
        </row>
        <row r="38">
          <cell r="B38">
            <v>113001012788</v>
          </cell>
          <cell r="C38" t="str">
            <v>INSTITUCION EDUCATIVA CIUDAD DE TUNJA - null</v>
          </cell>
        </row>
        <row r="39">
          <cell r="B39">
            <v>113001001484</v>
          </cell>
          <cell r="C39" t="str">
            <v>INSTITUCION EDUCATIVA MERCEDES ABREGO - null</v>
          </cell>
        </row>
        <row r="40">
          <cell r="B40">
            <v>313001002251</v>
          </cell>
          <cell r="C40" t="str">
            <v>COL. NTRA. SRA. DE FATIMA DE LA POL NAL - null</v>
          </cell>
        </row>
        <row r="41">
          <cell r="B41">
            <v>313001002307</v>
          </cell>
          <cell r="C41" t="str">
            <v>COL. ADVENTISTA DE C/GENA. - null</v>
          </cell>
        </row>
        <row r="42">
          <cell r="B42">
            <v>113001006800</v>
          </cell>
          <cell r="C42" t="str">
            <v>INSTITUCION EDUCATIVA 20 DE JULIO - null</v>
          </cell>
        </row>
        <row r="43">
          <cell r="B43">
            <v>313001002340</v>
          </cell>
          <cell r="C43" t="str">
            <v>INST. COLOMBO BOLIVARIANO - null</v>
          </cell>
        </row>
        <row r="44">
          <cell r="B44">
            <v>313001008399</v>
          </cell>
          <cell r="C44" t="str">
            <v>CENTRO EDUCATIVO LAS PALMERAS - null</v>
          </cell>
        </row>
        <row r="45">
          <cell r="B45">
            <v>313001029981</v>
          </cell>
          <cell r="C45" t="str">
            <v>COLEGIO JOSÉ MARÍA GARCÍA TOLEDO - null</v>
          </cell>
        </row>
        <row r="46">
          <cell r="B46">
            <v>313001000045</v>
          </cell>
          <cell r="C46" t="str">
            <v>CORP. COL. CRISTO REY - null</v>
          </cell>
        </row>
        <row r="47">
          <cell r="B47">
            <v>113001000348</v>
          </cell>
          <cell r="C47" t="str">
            <v>INSTITUCION EDUCATIVA AMBIENTALISTA DE CARTAGENA - null</v>
          </cell>
        </row>
        <row r="48">
          <cell r="B48">
            <v>313001003117</v>
          </cell>
          <cell r="C48" t="str">
            <v>CORP INST. CIRY - null</v>
          </cell>
        </row>
        <row r="49">
          <cell r="B49">
            <v>313001003842</v>
          </cell>
          <cell r="C49" t="str">
            <v>COL. GONZALO JIMENEZ DE QUEZADA - null</v>
          </cell>
        </row>
        <row r="50">
          <cell r="B50">
            <v>313001008879</v>
          </cell>
          <cell r="C50" t="str">
            <v>INST. PESTALOZZI - null</v>
          </cell>
        </row>
        <row r="51">
          <cell r="B51">
            <v>313001006639</v>
          </cell>
          <cell r="C51" t="str">
            <v>INST. SOLEDAD VIVES DE JOLI (ANTES J. I LOS CAPULLITOS) - null</v>
          </cell>
        </row>
        <row r="52">
          <cell r="B52">
            <v>113001012508</v>
          </cell>
          <cell r="C52" t="str">
            <v>ESCUELA NORMAL SUPERIOR DE CARTAGENA DE INDIAS - null</v>
          </cell>
        </row>
        <row r="53">
          <cell r="B53">
            <v>313001001181</v>
          </cell>
          <cell r="C53" t="str">
            <v>COL. NTRA. SRA. DE LA CONSOLATA - null</v>
          </cell>
        </row>
        <row r="54">
          <cell r="B54">
            <v>313001007619</v>
          </cell>
          <cell r="C54" t="str">
            <v>INST. EDUC. DEL SOCORRO - null</v>
          </cell>
        </row>
        <row r="55">
          <cell r="B55">
            <v>113001007857</v>
          </cell>
          <cell r="C55" t="str">
            <v>INSTITUCION EDUCATIVA LA LIBERTAD - null</v>
          </cell>
        </row>
        <row r="56">
          <cell r="B56">
            <v>313001028843</v>
          </cell>
          <cell r="C56" t="str">
            <v>COLEGIO JUAN PABLO II - null</v>
          </cell>
        </row>
        <row r="57">
          <cell r="B57">
            <v>313001000240</v>
          </cell>
          <cell r="C57" t="str">
            <v>INST. EDUC. NUEVA AMERICA - null</v>
          </cell>
        </row>
        <row r="58">
          <cell r="B58">
            <v>113001028483</v>
          </cell>
          <cell r="C58" t="str">
            <v>INSTITUCION EDUCATIVA CASD MANUELA BELTRAN - null</v>
          </cell>
        </row>
        <row r="59">
          <cell r="B59">
            <v>113001000437</v>
          </cell>
          <cell r="C59" t="str">
            <v>I.E. REPUBLICA DE ARGENTINA - null</v>
          </cell>
        </row>
        <row r="60">
          <cell r="B60">
            <v>113001002626</v>
          </cell>
          <cell r="C60" t="str">
            <v>INSTITUCION EDUCATIVA OLGA GONZALEZ ARRAUT - null</v>
          </cell>
        </row>
        <row r="61">
          <cell r="B61">
            <v>113001000321</v>
          </cell>
          <cell r="C61" t="str">
            <v>INSTITUCION EDUCATIVA LUIS C GALAN SARMIENTO - null</v>
          </cell>
        </row>
        <row r="62">
          <cell r="B62">
            <v>113001002812</v>
          </cell>
          <cell r="C62" t="str">
            <v>INSTITUCION EDUCATIVA MARIA REINA - null</v>
          </cell>
        </row>
        <row r="63">
          <cell r="B63">
            <v>313001005551</v>
          </cell>
          <cell r="C63" t="str">
            <v>COL. REAL C/GENA. - null</v>
          </cell>
        </row>
        <row r="64">
          <cell r="B64">
            <v>113001002057</v>
          </cell>
          <cell r="C64" t="str">
            <v>INSTITUCION EDUCATIVA SOLEDAD ROMAN DE NUÑEZ - null</v>
          </cell>
        </row>
        <row r="65">
          <cell r="B65">
            <v>113001001727</v>
          </cell>
          <cell r="C65" t="str">
            <v>INSTITUCION EDUCATIVA REPUBLICA DEL LIBANO - null</v>
          </cell>
        </row>
        <row r="66">
          <cell r="B66">
            <v>113001000771</v>
          </cell>
          <cell r="C66" t="str">
            <v>INSTITUCION EDUCATIVA CAMILO TORRES DEL POZON - null</v>
          </cell>
        </row>
        <row r="67">
          <cell r="B67">
            <v>113001000852</v>
          </cell>
          <cell r="C67" t="str">
            <v>INSTITUCION EDUCATIVA NUESTRA SRA DEL CARMEN - null</v>
          </cell>
        </row>
        <row r="68">
          <cell r="B68">
            <v>113001002120</v>
          </cell>
          <cell r="C68" t="str">
            <v>INSTITUCION EDUCATIVA HIJOS DE MARIA - null</v>
          </cell>
        </row>
        <row r="69">
          <cell r="B69">
            <v>313001027351</v>
          </cell>
          <cell r="C69" t="str">
            <v>COL. SAN  RAFAEL  ARCANGEL - null</v>
          </cell>
        </row>
        <row r="70">
          <cell r="B70">
            <v>113001000038</v>
          </cell>
          <cell r="C70" t="str">
            <v>COL. GRAN COLOMBIA - null</v>
          </cell>
        </row>
        <row r="71">
          <cell r="B71">
            <v>313001003834</v>
          </cell>
          <cell r="C71" t="str">
            <v>LIC. PEDRO DE HEREDIA - MIXTO - null</v>
          </cell>
        </row>
        <row r="72">
          <cell r="B72">
            <v>113001000241</v>
          </cell>
          <cell r="C72" t="str">
            <v>INSTITUCION EDUCATIVA NUESTRO ESFUERZO - null</v>
          </cell>
        </row>
        <row r="73">
          <cell r="B73">
            <v>113001001972</v>
          </cell>
          <cell r="C73" t="str">
            <v>COL. SEMINARIO DE C/GENA - null</v>
          </cell>
        </row>
        <row r="74">
          <cell r="B74">
            <v>113001008268</v>
          </cell>
          <cell r="C74" t="str">
            <v>INSTITUCION EDUCATIVA MARIA CANO - null</v>
          </cell>
        </row>
        <row r="75">
          <cell r="B75">
            <v>113001028927</v>
          </cell>
          <cell r="C75" t="str">
            <v>INSTITUCION EDUCATIVA CIUDADELA 2000 - null</v>
          </cell>
        </row>
        <row r="76">
          <cell r="B76">
            <v>313001009417</v>
          </cell>
          <cell r="C76" t="str">
            <v>LIC. CRISTOBAL COLON - null</v>
          </cell>
        </row>
        <row r="77">
          <cell r="B77">
            <v>113001008276</v>
          </cell>
          <cell r="C77" t="str">
            <v>INSTITUCION EDUCATIVA PLAYAS DE ACAPULCO - null</v>
          </cell>
        </row>
        <row r="78">
          <cell r="B78">
            <v>113001003274</v>
          </cell>
          <cell r="C78" t="str">
            <v>INSTITUCION EDUCATIVA JOSE MANUEL RODRIGUEZ TORICES - null</v>
          </cell>
        </row>
        <row r="79">
          <cell r="B79">
            <v>113001002413</v>
          </cell>
          <cell r="C79" t="str">
            <v>INSTITUCION EDUCATIVA MADRE LAURA - null</v>
          </cell>
        </row>
        <row r="80">
          <cell r="B80">
            <v>313001007040</v>
          </cell>
          <cell r="C80" t="str">
            <v>COL. MARIA MONTESORRI - null</v>
          </cell>
        </row>
        <row r="81">
          <cell r="B81">
            <v>313001028322</v>
          </cell>
          <cell r="C81" t="str">
            <v>COL. CAMPIÑA REAL - null</v>
          </cell>
        </row>
        <row r="82">
          <cell r="B82">
            <v>113001004289</v>
          </cell>
          <cell r="C82" t="str">
            <v>INSTITUCION EDUCATIVA SAN LUCAS - null</v>
          </cell>
        </row>
        <row r="83">
          <cell r="B83">
            <v>313001009204</v>
          </cell>
          <cell r="C83" t="str">
            <v>INST. INTEGRAL NUEVA COLOMBIA (INST. INF.MI SONRISA) - null</v>
          </cell>
        </row>
        <row r="84">
          <cell r="B84">
            <v>313001004750</v>
          </cell>
          <cell r="C84" t="str">
            <v>INSTITUCION EDUCATIVA MADRE GABRIELA DE SAN MARTIN - null</v>
          </cell>
        </row>
        <row r="85">
          <cell r="B85">
            <v>313001008411</v>
          </cell>
          <cell r="C85" t="str">
            <v>INSTITUCION EDUCATIVA FE Y ALEGRIA EL PROGRESO - null</v>
          </cell>
        </row>
        <row r="86">
          <cell r="B86">
            <v>213001002809</v>
          </cell>
          <cell r="C86" t="str">
            <v>INSTITUCION EDUCATIVA DE BAYUNCA - null</v>
          </cell>
        </row>
        <row r="87">
          <cell r="B87">
            <v>113001000879</v>
          </cell>
          <cell r="C87" t="str">
            <v>INSTITUCION EDUCATIVA SANTA MARIA - null</v>
          </cell>
        </row>
        <row r="88">
          <cell r="B88">
            <v>313001007244</v>
          </cell>
          <cell r="C88" t="str">
            <v>INST. JUAN JACOBO ROUSSEAU NO.2 - null</v>
          </cell>
        </row>
        <row r="89">
          <cell r="B89">
            <v>413001007630</v>
          </cell>
          <cell r="C89" t="str">
            <v>COL. CARIBE REAL - null</v>
          </cell>
        </row>
        <row r="90">
          <cell r="B90">
            <v>113001004149</v>
          </cell>
          <cell r="C90" t="str">
            <v>INSTITUCION EDUCATIVA JUAN JOSE NIETO - null</v>
          </cell>
        </row>
        <row r="91">
          <cell r="B91">
            <v>413001013176</v>
          </cell>
          <cell r="C91" t="str">
            <v>INST. ECOLOGICO BARBACOAS - null</v>
          </cell>
        </row>
        <row r="92">
          <cell r="B92">
            <v>313001006159</v>
          </cell>
          <cell r="C92" t="str">
            <v>INSTITUTO CARTAGENA - null</v>
          </cell>
        </row>
        <row r="93">
          <cell r="B93">
            <v>313001008526</v>
          </cell>
          <cell r="C93" t="str">
            <v>INST. SAN ISIDRO LABRADOR - null</v>
          </cell>
        </row>
        <row r="94">
          <cell r="B94">
            <v>113001000721</v>
          </cell>
          <cell r="C94" t="str">
            <v>INSTITUCION EDUCATIVA LUIS CARLOS LOPEZ - null</v>
          </cell>
        </row>
        <row r="95">
          <cell r="B95">
            <v>113001028919</v>
          </cell>
          <cell r="C95" t="str">
            <v>INSTITUCION EDUCATIVA NUEVO BOSQUE - null</v>
          </cell>
        </row>
        <row r="96">
          <cell r="B96">
            <v>313001013783</v>
          </cell>
          <cell r="C96" t="str">
            <v>CONC. ESCOLAR BERNARDO FOERGEN - null</v>
          </cell>
        </row>
        <row r="97">
          <cell r="B97">
            <v>113001028469</v>
          </cell>
          <cell r="C97" t="str">
            <v>INSTITUCION EDUCATIVA RAFAEL NUÑEZ - null</v>
          </cell>
        </row>
        <row r="98">
          <cell r="B98">
            <v>313001012744</v>
          </cell>
          <cell r="C98" t="str">
            <v>INSTITUTO  SKINNER II   (ANT.-JARD. INF. SKINNER II) - null</v>
          </cell>
        </row>
        <row r="99">
          <cell r="B99">
            <v>113001029893</v>
          </cell>
          <cell r="C99" t="str">
            <v>I.E. ROSEDAL - null</v>
          </cell>
        </row>
        <row r="100">
          <cell r="B100">
            <v>213001009048</v>
          </cell>
          <cell r="C100" t="str">
            <v>INSTITUCION EDUCATIVA TECNICA DE PASACABALLOS - null</v>
          </cell>
        </row>
        <row r="101">
          <cell r="B101">
            <v>113001002138</v>
          </cell>
          <cell r="C101" t="str">
            <v>INSTITUCION EDUCATIVA NUESTRA SRA DEL PERPETUO SOCORRO - null</v>
          </cell>
        </row>
        <row r="102">
          <cell r="B102">
            <v>213001002531</v>
          </cell>
          <cell r="C102" t="str">
            <v>I.E. MANZANILLO DEL MAR - null</v>
          </cell>
        </row>
        <row r="103">
          <cell r="B103">
            <v>113001000259</v>
          </cell>
          <cell r="C103" t="str">
            <v>INSTITUCIÓN EDUCATIVA VALORES UNIDOS - null</v>
          </cell>
        </row>
        <row r="104">
          <cell r="B104">
            <v>113001001581</v>
          </cell>
          <cell r="C104" t="str">
            <v>I.E. DE FREDONIA - null</v>
          </cell>
        </row>
        <row r="105">
          <cell r="B105">
            <v>113001028421</v>
          </cell>
          <cell r="C105" t="str">
            <v>INSTITUCION EDUCATIVA 14 DE FEBRERO - null</v>
          </cell>
        </row>
        <row r="106">
          <cell r="B106">
            <v>313001013538</v>
          </cell>
          <cell r="C106" t="str">
            <v>CORPORACION EDUCATIVA SAN JOSE - null</v>
          </cell>
        </row>
        <row r="107">
          <cell r="B107">
            <v>113001002952</v>
          </cell>
          <cell r="C107" t="str">
            <v>INSTITUCION EDUCATIVA DE TERNERA - null</v>
          </cell>
        </row>
        <row r="108">
          <cell r="B108">
            <v>113001005358</v>
          </cell>
          <cell r="C108" t="str">
            <v>INSTITUCION EDUCATIVA ALBERTO E. FERNANDEZ BAENA - null</v>
          </cell>
        </row>
        <row r="109">
          <cell r="B109">
            <v>313001028985</v>
          </cell>
          <cell r="C109" t="str">
            <v>COLEGIO DIOS ES AMOR -SEDE CARTAGENA - null</v>
          </cell>
        </row>
        <row r="110">
          <cell r="B110">
            <v>313001012868</v>
          </cell>
          <cell r="C110" t="str">
            <v>INST. INF. ROCHI - null</v>
          </cell>
        </row>
        <row r="111">
          <cell r="B111">
            <v>213001000245</v>
          </cell>
          <cell r="C111" t="str">
            <v>I.E. TIERRA BAJA - null</v>
          </cell>
        </row>
        <row r="112">
          <cell r="B112">
            <v>113001012427</v>
          </cell>
          <cell r="C112" t="str">
            <v>INSTITUCION EDUCATIVA MANUELA VERGARA DE CURI - null</v>
          </cell>
        </row>
        <row r="113">
          <cell r="B113">
            <v>313001027059</v>
          </cell>
          <cell r="C113" t="str">
            <v>CONC. ESCOLAR BERTHA SUTTNER - null</v>
          </cell>
        </row>
        <row r="114">
          <cell r="B114">
            <v>313001000142</v>
          </cell>
          <cell r="C114" t="str">
            <v>INST. MADRE TERESA DE CALCUTA - null</v>
          </cell>
        </row>
        <row r="115">
          <cell r="B115">
            <v>113001000000</v>
          </cell>
          <cell r="C115" t="str">
            <v>INSTITUCION EDUCATIVA FOCO ROJO - null</v>
          </cell>
        </row>
        <row r="116">
          <cell r="B116">
            <v>113001007199</v>
          </cell>
          <cell r="C116" t="str">
            <v>INSTITUCION EDUCATIVA FE Y ALEGRIA LAS AMERICAS - null</v>
          </cell>
        </row>
        <row r="117">
          <cell r="B117">
            <v>213001007797</v>
          </cell>
          <cell r="C117" t="str">
            <v>INSTITUCION EDUCATIVA SAN JUAN DE DAMASCO - null</v>
          </cell>
        </row>
        <row r="118">
          <cell r="B118">
            <v>113001001697</v>
          </cell>
          <cell r="C118" t="str">
            <v>INSTITUCION EDUCATIVA MANUELA BELTRAN - null</v>
          </cell>
        </row>
        <row r="119">
          <cell r="B119">
            <v>113001000429</v>
          </cell>
          <cell r="C119" t="str">
            <v>INSTITUCION EDUCATIVA SALIM BECHARA - null</v>
          </cell>
        </row>
        <row r="120">
          <cell r="B120">
            <v>113001008284</v>
          </cell>
          <cell r="C120" t="str">
            <v>INSTITUCION EDUCATIVA SAN FELIPE NERI - null</v>
          </cell>
        </row>
        <row r="121">
          <cell r="B121">
            <v>213001007231</v>
          </cell>
          <cell r="C121" t="str">
            <v>INSTITUCION EDUCATIVA SAN FRANCISCO DE ASIS - null</v>
          </cell>
        </row>
        <row r="122">
          <cell r="B122">
            <v>213001000059</v>
          </cell>
          <cell r="C122" t="str">
            <v>I.E. ISLAS DEL ROSARIO - null</v>
          </cell>
        </row>
        <row r="123">
          <cell r="B123">
            <v>113001004254</v>
          </cell>
          <cell r="C123" t="str">
            <v>INSTITUCION EDUCATIVA FULGENCIO LEQUERICA  VELEZ - null</v>
          </cell>
        </row>
        <row r="124">
          <cell r="B124">
            <v>213001009056</v>
          </cell>
          <cell r="C124" t="str">
            <v>I.E. NUESTRA SEÑORA DEL BUEN AIRE - null</v>
          </cell>
        </row>
        <row r="125">
          <cell r="B125">
            <v>113001029851</v>
          </cell>
          <cell r="C125" t="str">
            <v>I. E. JORGE ARTEL - null</v>
          </cell>
        </row>
        <row r="126">
          <cell r="B126">
            <v>413001004703</v>
          </cell>
          <cell r="C126" t="str">
            <v>INSTITUCION EDUCATIVA DE LA BOQUILLA - null</v>
          </cell>
        </row>
        <row r="127">
          <cell r="B127">
            <v>113001003126</v>
          </cell>
          <cell r="C127" t="str">
            <v>INSTITUCION EDUCATIVA FERNANDO DE LA VEGA - null</v>
          </cell>
        </row>
        <row r="128">
          <cell r="B128">
            <v>213001007533</v>
          </cell>
          <cell r="C128" t="str">
            <v>INSTITUCION EDUCATIVA NUEVA ESPERANZA ARROYO GRANDE - null</v>
          </cell>
        </row>
        <row r="129">
          <cell r="B129">
            <v>313001005225</v>
          </cell>
          <cell r="C129" t="str">
            <v>INSTITUCION EDUCATIVA JOSE MARIA CORDOBA DE PASACABALLOS - null</v>
          </cell>
        </row>
        <row r="130">
          <cell r="B130">
            <v>313001009085</v>
          </cell>
          <cell r="C130" t="str">
            <v>CORPORACION EDUCATIVA LICEO CARTAGENA - null</v>
          </cell>
        </row>
        <row r="131">
          <cell r="B131">
            <v>313001008381</v>
          </cell>
          <cell r="C131" t="str">
            <v>CENT. DE ENSEÑANZA HIJOS DE BOLIVAR - null</v>
          </cell>
        </row>
        <row r="132">
          <cell r="B132">
            <v>313001013546</v>
          </cell>
          <cell r="C132" t="str">
            <v>COL. COMUNITARIO EL REDENTOR - null</v>
          </cell>
        </row>
        <row r="133">
          <cell r="B133">
            <v>113001000739</v>
          </cell>
          <cell r="C133" t="str">
            <v>INSTITUCION EDUCATIVA ANA MARIA VELEZ DE TRUJILLO - null</v>
          </cell>
        </row>
        <row r="134">
          <cell r="B134">
            <v>313001027075</v>
          </cell>
          <cell r="C134" t="str">
            <v>INSTITUCION EDUCATIVA EL SALVADOR - null</v>
          </cell>
        </row>
        <row r="135">
          <cell r="B135">
            <v>213001001942</v>
          </cell>
          <cell r="C135" t="str">
            <v>INSTITUCION EDUCATIVA LUIS FELIPE CABRERA DE BARU - null</v>
          </cell>
        </row>
        <row r="136">
          <cell r="B136">
            <v>313001013996</v>
          </cell>
          <cell r="C136" t="str">
            <v>COL. COMUNITARIO JOSE CARMELO VILLAMIZAR DIAZ - null</v>
          </cell>
        </row>
        <row r="137">
          <cell r="B137">
            <v>313001028829</v>
          </cell>
          <cell r="C137" t="str">
            <v>FUNDACION INSTITUCION EDUCATIVA FUNASER - null</v>
          </cell>
        </row>
        <row r="138">
          <cell r="B138">
            <v>113001001492</v>
          </cell>
          <cell r="C138" t="str">
            <v>INSTITUCION EDUCATIVA LICEO DE BOLIVAR - null</v>
          </cell>
        </row>
        <row r="139">
          <cell r="B139">
            <v>313001029396</v>
          </cell>
          <cell r="C139" t="str">
            <v>INSTITUCION EDUCATIVA CLEMENTE MANUEL ZABAL - null</v>
          </cell>
        </row>
        <row r="140">
          <cell r="B140">
            <v>113001009281</v>
          </cell>
          <cell r="C140" t="str">
            <v>C.E. VILLA ESTRELLA - null</v>
          </cell>
        </row>
        <row r="141">
          <cell r="B141">
            <v>213001001306</v>
          </cell>
          <cell r="C141" t="str">
            <v>I.E. DE PONTEZUELA - null</v>
          </cell>
        </row>
        <row r="142">
          <cell r="B142">
            <v>113001000160</v>
          </cell>
          <cell r="C142" t="str">
            <v>INSTITUCION EDUCATIVA CORAZON DE MARIA - null</v>
          </cell>
        </row>
        <row r="143">
          <cell r="B143">
            <v>113001005544</v>
          </cell>
          <cell r="C143" t="str">
            <v>INSTITUCION EDUCATIVA ANTONIO NARIÑO - null</v>
          </cell>
        </row>
        <row r="144">
          <cell r="B144">
            <v>213001000075</v>
          </cell>
          <cell r="C144" t="str">
            <v>I.E. PUERTO REY - null</v>
          </cell>
        </row>
        <row r="145">
          <cell r="B145">
            <v>313001028110</v>
          </cell>
          <cell r="C145" t="str">
            <v>INSTITUTO EDUCATIVO LA EDAD DE ORO - null</v>
          </cell>
        </row>
        <row r="146">
          <cell r="B146">
            <v>113001006711</v>
          </cell>
          <cell r="C146" t="str">
            <v>INSTITUCION EDUCATIVA OMAIRA SANCHEZ GARZON - null</v>
          </cell>
        </row>
        <row r="147">
          <cell r="B147">
            <v>313001008500</v>
          </cell>
          <cell r="C147" t="str">
            <v>CORP. EDUC. JORGE ELIECER GAITAN DE C/GENA - null</v>
          </cell>
        </row>
        <row r="148">
          <cell r="B148">
            <v>113001001450</v>
          </cell>
          <cell r="C148" t="str">
            <v>INSTITUCION EDUCATIVA PEDRO HEREDIA - null</v>
          </cell>
        </row>
        <row r="149">
          <cell r="B149">
            <v>213001027020</v>
          </cell>
          <cell r="C149" t="str">
            <v>INSTITUCION EDUCATIVA DOMINGO BENKOS BIOHO - null</v>
          </cell>
        </row>
        <row r="150">
          <cell r="B150">
            <v>213001000091</v>
          </cell>
          <cell r="C150" t="str">
            <v>INSTITUCION EDUCATIVA DE ISLA FUERTE - null</v>
          </cell>
        </row>
        <row r="151">
          <cell r="B151">
            <v>213001002949</v>
          </cell>
          <cell r="C151" t="str">
            <v>INSTITUCION EDUCATIVA SAN JOSE CAÑO DEL ORO - null</v>
          </cell>
        </row>
        <row r="152">
          <cell r="B152">
            <v>313001006736</v>
          </cell>
          <cell r="C152" t="str">
            <v>ASOCIACION LICEO SAN FERNANDO - null</v>
          </cell>
        </row>
        <row r="153">
          <cell r="B153">
            <v>213001001900</v>
          </cell>
          <cell r="C153" t="str">
            <v>I.E. DE ARARCA - null</v>
          </cell>
        </row>
        <row r="154">
          <cell r="B154">
            <v>313001027997</v>
          </cell>
          <cell r="C154" t="str">
            <v>INSTITUTO EDUCATIVO CELESTIN FREINET - null</v>
          </cell>
        </row>
        <row r="155">
          <cell r="B155">
            <v>213001001292</v>
          </cell>
          <cell r="C155" t="str">
            <v>INSTITUCION EDUCATIVA DE SANTA ANA - null</v>
          </cell>
        </row>
        <row r="156">
          <cell r="B156">
            <v>113001000143</v>
          </cell>
          <cell r="C156" t="str">
            <v>INSTITUCION EDUCATIVA ARROYO DE PIEDRA - null</v>
          </cell>
        </row>
        <row r="157">
          <cell r="B157">
            <v>313001013481</v>
          </cell>
          <cell r="C157" t="str">
            <v>CENTRO EDUCATIVO COMUNITARIO LOS ROBLES - null</v>
          </cell>
        </row>
        <row r="158">
          <cell r="B158">
            <v>313001000118</v>
          </cell>
          <cell r="C158" t="str">
            <v>INSTITUCION EDUCATIVA NTRA. SRA. LA VICTORIA - null</v>
          </cell>
        </row>
        <row r="159">
          <cell r="B159">
            <v>313001027164</v>
          </cell>
          <cell r="C159" t="str">
            <v>CORP COLEGIO LICEO CENTRAL MIXTO - null</v>
          </cell>
        </row>
        <row r="160">
          <cell r="B160" t="str">
            <v xml:space="preserve">            </v>
          </cell>
          <cell r="C160" t="str">
            <v>INSTITUCION EDUCATIVA JOAQUIN POLO ARNEDO - null</v>
          </cell>
        </row>
        <row r="161">
          <cell r="B161">
            <v>313001000100</v>
          </cell>
          <cell r="C161" t="str">
            <v>COL. MILITAR FERNANDEZ  BUSTAMANTE - null</v>
          </cell>
        </row>
        <row r="162">
          <cell r="B162">
            <v>313001006086</v>
          </cell>
          <cell r="C162" t="str">
            <v>COL. GABRIEL GARCIA MARQUEZ - null</v>
          </cell>
        </row>
        <row r="163">
          <cell r="B163">
            <v>313001000509</v>
          </cell>
          <cell r="C163" t="str">
            <v>GIMN. LATINOAMERICANO - null</v>
          </cell>
        </row>
        <row r="164">
          <cell r="B164">
            <v>313001007929</v>
          </cell>
          <cell r="C164" t="str">
            <v>INST. ANGLO AMERICANO DE C/GENA. - null</v>
          </cell>
        </row>
        <row r="165">
          <cell r="B165">
            <v>313001000932</v>
          </cell>
          <cell r="C165" t="str">
            <v>COL. DE LA PRESENTACION - null</v>
          </cell>
        </row>
        <row r="166">
          <cell r="B166">
            <v>313001006281</v>
          </cell>
          <cell r="C166" t="str">
            <v>CORP. COL. AMOR A BOLIVAR - null</v>
          </cell>
        </row>
        <row r="167">
          <cell r="B167">
            <v>213001001632</v>
          </cell>
          <cell r="C167" t="str">
            <v>INSTITUCION EDUCATIVA DE LETICIA - null</v>
          </cell>
        </row>
        <row r="168">
          <cell r="B168">
            <v>313001008364</v>
          </cell>
          <cell r="C168" t="str">
            <v>CENTRO EDUCATIVO FRANCISCO JOSE DE CALDAS - null</v>
          </cell>
        </row>
        <row r="169">
          <cell r="B169">
            <v>413001007648</v>
          </cell>
          <cell r="C169" t="str">
            <v>COL. CAMINO DEL CORAL DE C/GENA. - null</v>
          </cell>
        </row>
        <row r="170">
          <cell r="B170">
            <v>313001027474</v>
          </cell>
          <cell r="C170" t="str">
            <v>COL. MIXTO NUEVO PORVENIR - null</v>
          </cell>
        </row>
        <row r="171">
          <cell r="B171">
            <v>313001027130</v>
          </cell>
          <cell r="C171" t="str">
            <v>INSTITUTO COMUNITARIO MIXTO EL SABER - null</v>
          </cell>
        </row>
        <row r="172">
          <cell r="B172">
            <v>313001006345</v>
          </cell>
          <cell r="C172" t="str">
            <v>CENTRO EDUCATIVO AMOR A COLOMBIA - null</v>
          </cell>
        </row>
        <row r="173">
          <cell r="B173">
            <v>313001027229</v>
          </cell>
          <cell r="C173" t="str">
            <v>CORPORACION EDUCATIVA NAZARET - null</v>
          </cell>
        </row>
      </sheetData>
      <sheetData sheetId="3"/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guntas"/>
      <sheetName val="ciudad"/>
      <sheetName val="id231833"/>
      <sheetName val="Tasas5-16"/>
      <sheetName val="Anexo_Edades a 2019"/>
      <sheetName val="Hoja1"/>
      <sheetName val="Edad_grado_Gral"/>
      <sheetName val="dir2019"/>
      <sheetName val="Tasas 5-16 &amp; 5-17"/>
      <sheetName val="forma&amp;Grado"/>
      <sheetName val="Genero_Grados"/>
      <sheetName val="Vict_Edades_Grado"/>
      <sheetName val="Disc_Edades_Grado"/>
      <sheetName val="Etnias_Edades_Grado"/>
      <sheetName val="EDADES SIMPLES 2018"/>
      <sheetName val="Desercion1"/>
      <sheetName val="Saber 11"/>
      <sheetName val="Saber 3,5,9"/>
      <sheetName val="ISCE"/>
      <sheetName val="231833"/>
      <sheetName val="i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4</v>
          </cell>
          <cell r="B2">
            <v>1</v>
          </cell>
          <cell r="C2" t="str">
            <v>I.E CIUDAD DE TUNJA</v>
          </cell>
          <cell r="D2" t="str">
            <v xml:space="preserve">PRINCIPAL </v>
          </cell>
          <cell r="E2" t="str">
            <v>MARIA AUXILIADORA CAMINO DEL MEDIO # 39-266</v>
          </cell>
          <cell r="F2" t="str">
            <v>CAMINO DEL MEDIO</v>
          </cell>
          <cell r="G2">
            <v>4</v>
          </cell>
          <cell r="H2" t="str">
            <v>DE LA VIRGEN Y TURISTICA</v>
          </cell>
          <cell r="I2" t="str">
            <v>DE LA VIRGEN Y TURISTICA</v>
          </cell>
          <cell r="J2" t="str">
            <v>URBANO</v>
          </cell>
          <cell r="K2">
            <v>113001012788</v>
          </cell>
          <cell r="L2">
            <v>113001012788</v>
          </cell>
          <cell r="M2">
            <v>4</v>
          </cell>
          <cell r="N2">
            <v>4</v>
          </cell>
          <cell r="O2" t="str">
            <v>E. E. Oficial</v>
          </cell>
          <cell r="P2" t="str">
            <v>A</v>
          </cell>
          <cell r="Q2" t="str">
            <v>RAUL ALBERTO ARIAS DUQUE</v>
          </cell>
          <cell r="R2">
            <v>6437506</v>
          </cell>
          <cell r="S2" t="str">
            <v>ralbertoa1957@gmail.com</v>
          </cell>
        </row>
        <row r="3">
          <cell r="A3">
            <v>132</v>
          </cell>
          <cell r="B3">
            <v>2</v>
          </cell>
          <cell r="C3" t="str">
            <v>I.E CIUDAD DE TUNJA   SEDE ESCILDA MEDINA PACHECO</v>
          </cell>
          <cell r="D3" t="str">
            <v>SEDE</v>
          </cell>
          <cell r="E3" t="str">
            <v>MARIA AUXILIADORA CAMINO DEL MEDIO # 39-266</v>
          </cell>
          <cell r="F3" t="str">
            <v>CAMINO DEL MEDIO</v>
          </cell>
          <cell r="G3">
            <v>4</v>
          </cell>
          <cell r="H3" t="str">
            <v>DE LA VIRGEN Y TURISTICA</v>
          </cell>
          <cell r="I3" t="str">
            <v>DE LA VIRGEN Y TURISTICA</v>
          </cell>
          <cell r="J3" t="str">
            <v>URBANO</v>
          </cell>
          <cell r="K3">
            <v>113001012788</v>
          </cell>
          <cell r="L3">
            <v>113001007296</v>
          </cell>
          <cell r="M3">
            <v>4</v>
          </cell>
          <cell r="N3">
            <v>132</v>
          </cell>
          <cell r="O3" t="str">
            <v>E. E. Oficial</v>
          </cell>
          <cell r="P3" t="str">
            <v>A</v>
          </cell>
          <cell r="Q3" t="str">
            <v>RAUL ALBERTO ARIAS DUQUE</v>
          </cell>
          <cell r="R3">
            <v>6437506</v>
          </cell>
          <cell r="S3" t="str">
            <v>ralbertoa1957@gmail.com</v>
          </cell>
        </row>
        <row r="4">
          <cell r="A4">
            <v>9</v>
          </cell>
          <cell r="B4">
            <v>3</v>
          </cell>
          <cell r="C4" t="str">
            <v>I.E ARROYO DE PIEDRA</v>
          </cell>
          <cell r="D4" t="str">
            <v xml:space="preserve">PRINCIPAL </v>
          </cell>
          <cell r="E4" t="str">
            <v>ARROYO DE PIEDRA (BOLIVAR)</v>
          </cell>
          <cell r="F4" t="str">
            <v>ARROYO DE PIEDRA</v>
          </cell>
          <cell r="G4" t="str">
            <v>Conti</v>
          </cell>
          <cell r="H4" t="str">
            <v>DE LA VIRGEN Y TURISTICA</v>
          </cell>
          <cell r="I4" t="str">
            <v>RURAL</v>
          </cell>
          <cell r="J4" t="str">
            <v>RURAL</v>
          </cell>
          <cell r="K4">
            <v>113001000143</v>
          </cell>
          <cell r="L4">
            <v>113001000143</v>
          </cell>
          <cell r="M4">
            <v>9</v>
          </cell>
          <cell r="N4">
            <v>9</v>
          </cell>
          <cell r="O4" t="str">
            <v>E. E. Oficial</v>
          </cell>
          <cell r="P4" t="str">
            <v>A</v>
          </cell>
          <cell r="Q4" t="str">
            <v>MAYRA DEL CARMEN CERRO GONZALEZ</v>
          </cell>
          <cell r="R4">
            <v>3145950760</v>
          </cell>
          <cell r="S4" t="str">
            <v>maycego@hotmail.com</v>
          </cell>
        </row>
        <row r="5">
          <cell r="A5">
            <v>166</v>
          </cell>
          <cell r="B5">
            <v>4</v>
          </cell>
          <cell r="C5" t="str">
            <v>I.E ARROYO DE PIEDRA -  SEDE DE PUNTA CANOA</v>
          </cell>
          <cell r="D5" t="str">
            <v>SEDE</v>
          </cell>
          <cell r="E5" t="str">
            <v>ARROYO DE PIEDRA (BOLIVAR)</v>
          </cell>
          <cell r="F5" t="str">
            <v>ARROYO DE PIEDRA</v>
          </cell>
          <cell r="G5" t="str">
            <v>Conti</v>
          </cell>
          <cell r="H5" t="str">
            <v>DE LA VIRGEN Y TURISTICA</v>
          </cell>
          <cell r="I5" t="str">
            <v>RURAL</v>
          </cell>
          <cell r="J5" t="str">
            <v>RURAL</v>
          </cell>
          <cell r="K5">
            <v>113001000143</v>
          </cell>
          <cell r="L5">
            <v>213001000083</v>
          </cell>
          <cell r="M5">
            <v>9</v>
          </cell>
          <cell r="N5">
            <v>166</v>
          </cell>
          <cell r="O5" t="str">
            <v>E. E. Oficial</v>
          </cell>
          <cell r="P5" t="str">
            <v>A</v>
          </cell>
          <cell r="Q5" t="str">
            <v>MAYRA DEL CARMEN CERRO GONZALEZ</v>
          </cell>
          <cell r="R5">
            <v>3145950760</v>
          </cell>
          <cell r="S5" t="str">
            <v>maycego@hotmail.com</v>
          </cell>
        </row>
        <row r="6">
          <cell r="A6">
            <v>182</v>
          </cell>
          <cell r="B6">
            <v>5</v>
          </cell>
          <cell r="C6" t="str">
            <v>I.E ARROYO DE PIEDRA -  SEDE ARROYO DE LAS CANOAS</v>
          </cell>
          <cell r="D6" t="str">
            <v>SEDE</v>
          </cell>
          <cell r="E6" t="str">
            <v>ARROYO DE PIEDRA, SECT ARROYO DE LAS CANOAS</v>
          </cell>
          <cell r="F6" t="str">
            <v>ARROYO DE PIEDRA</v>
          </cell>
          <cell r="G6" t="str">
            <v>Conti</v>
          </cell>
          <cell r="H6" t="str">
            <v>DE LA VIRGEN Y TURISTICA</v>
          </cell>
          <cell r="I6" t="str">
            <v>RURAL</v>
          </cell>
          <cell r="J6" t="str">
            <v>RURAL</v>
          </cell>
          <cell r="K6">
            <v>113001000143</v>
          </cell>
          <cell r="L6">
            <v>213001001951</v>
          </cell>
          <cell r="M6">
            <v>9</v>
          </cell>
          <cell r="N6">
            <v>182</v>
          </cell>
          <cell r="O6" t="str">
            <v>E. E. Oficial</v>
          </cell>
          <cell r="P6" t="str">
            <v>A</v>
          </cell>
          <cell r="Q6" t="str">
            <v>MAYRA DEL CARMEN CERRO GONZALEZ</v>
          </cell>
          <cell r="R6">
            <v>3145950760</v>
          </cell>
          <cell r="S6" t="str">
            <v>maycego@hotmail.com</v>
          </cell>
        </row>
        <row r="7">
          <cell r="A7">
            <v>915</v>
          </cell>
          <cell r="B7">
            <v>6</v>
          </cell>
          <cell r="C7" t="str">
            <v>I.E ARROYO DE PIEDRA -  SEDE PUA</v>
          </cell>
          <cell r="D7" t="str">
            <v>SEDE</v>
          </cell>
          <cell r="E7" t="str">
            <v>ARROYO DE PIEDRA VEREDA PUA</v>
          </cell>
          <cell r="F7" t="str">
            <v>ARROYO DE PIEDRA</v>
          </cell>
          <cell r="G7" t="str">
            <v>Conti</v>
          </cell>
          <cell r="H7" t="str">
            <v>DE LA VIRGEN Y TURISTICA</v>
          </cell>
          <cell r="I7" t="str">
            <v>RURAL</v>
          </cell>
          <cell r="J7" t="str">
            <v>RURAL</v>
          </cell>
          <cell r="K7">
            <v>113001000143</v>
          </cell>
          <cell r="L7">
            <v>213001800187</v>
          </cell>
          <cell r="M7">
            <v>9</v>
          </cell>
          <cell r="N7">
            <v>915</v>
          </cell>
          <cell r="O7" t="str">
            <v>E. E. Oficial</v>
          </cell>
          <cell r="P7" t="str">
            <v>A</v>
          </cell>
          <cell r="Q7" t="str">
            <v>MAYRA DEL CARMEN CERRO GONZALEZ</v>
          </cell>
          <cell r="R7">
            <v>3145950760</v>
          </cell>
          <cell r="S7" t="str">
            <v>maycego@hotmail.com</v>
          </cell>
        </row>
        <row r="8">
          <cell r="A8">
            <v>11</v>
          </cell>
          <cell r="B8">
            <v>7</v>
          </cell>
          <cell r="C8" t="str">
            <v>I.E CORAZON DE MARIA</v>
          </cell>
          <cell r="D8" t="str">
            <v xml:space="preserve">PRINCIPAL </v>
          </cell>
          <cell r="E8" t="str">
            <v>SAN FRANCISCO CRA 19 #77-21 AL LADO DEL CAI</v>
          </cell>
          <cell r="F8" t="str">
            <v>SAN FRANCISCO</v>
          </cell>
          <cell r="G8">
            <v>3</v>
          </cell>
          <cell r="H8" t="str">
            <v>HISTORICA Y CARIBE NORTE</v>
          </cell>
          <cell r="I8" t="str">
            <v>SANTA RITA</v>
          </cell>
          <cell r="J8" t="str">
            <v>URBANO</v>
          </cell>
          <cell r="K8">
            <v>113001000160</v>
          </cell>
          <cell r="L8">
            <v>113001000160</v>
          </cell>
          <cell r="M8">
            <v>11</v>
          </cell>
          <cell r="N8">
            <v>11</v>
          </cell>
          <cell r="O8" t="str">
            <v>E. E. Oficial</v>
          </cell>
          <cell r="P8" t="str">
            <v>A</v>
          </cell>
          <cell r="Q8" t="str">
            <v>DANILO ACOSTA TEHERAN</v>
          </cell>
          <cell r="R8">
            <v>0</v>
          </cell>
          <cell r="S8">
            <v>0</v>
          </cell>
        </row>
        <row r="9">
          <cell r="A9">
            <v>102</v>
          </cell>
          <cell r="B9">
            <v>8</v>
          </cell>
          <cell r="C9" t="str">
            <v>I.E CORAZON DE MARIA   SEDE LAZARO MARTINEZ OLIER</v>
          </cell>
          <cell r="D9" t="str">
            <v>SEDE</v>
          </cell>
          <cell r="E9" t="str">
            <v>SAN FRANCISCO CRA 19 #77-21 AL LADO DEL CAI</v>
          </cell>
          <cell r="F9" t="str">
            <v>SAN FRANCISCO</v>
          </cell>
          <cell r="G9">
            <v>3</v>
          </cell>
          <cell r="H9" t="str">
            <v>HISTORICA Y CARIBE NORTE</v>
          </cell>
          <cell r="I9" t="str">
            <v>SANTA RITA</v>
          </cell>
          <cell r="J9" t="str">
            <v>URBANO</v>
          </cell>
          <cell r="K9">
            <v>113001000160</v>
          </cell>
          <cell r="L9">
            <v>113001003967</v>
          </cell>
          <cell r="M9">
            <v>11</v>
          </cell>
          <cell r="N9">
            <v>102</v>
          </cell>
          <cell r="O9" t="str">
            <v>E. E. Oficial</v>
          </cell>
          <cell r="P9" t="str">
            <v>A</v>
          </cell>
          <cell r="Q9" t="str">
            <v>DANILO ACOSTA TEHERAN</v>
          </cell>
          <cell r="R9">
            <v>0</v>
          </cell>
          <cell r="S9">
            <v>0</v>
          </cell>
        </row>
        <row r="10">
          <cell r="A10">
            <v>5</v>
          </cell>
          <cell r="B10">
            <v>9</v>
          </cell>
          <cell r="C10" t="str">
            <v>I.E CORAZON DE MARIA   SEDE SAN JOSE CLAVERIANO</v>
          </cell>
          <cell r="D10" t="str">
            <v>SEDE</v>
          </cell>
          <cell r="E10" t="str">
            <v>SAN FRANCISCO CRA 19 #77-21 AL LADO DEL CAI</v>
          </cell>
          <cell r="F10" t="str">
            <v>SAN FRANCISCO</v>
          </cell>
          <cell r="G10">
            <v>3</v>
          </cell>
          <cell r="H10" t="str">
            <v>HISTORICA Y CARIBE NORTE</v>
          </cell>
          <cell r="I10" t="str">
            <v>SANTA RITA</v>
          </cell>
          <cell r="J10" t="str">
            <v>URBANO</v>
          </cell>
          <cell r="K10">
            <v>113001000160</v>
          </cell>
          <cell r="L10">
            <v>113001012711</v>
          </cell>
          <cell r="M10">
            <v>11</v>
          </cell>
          <cell r="N10">
            <v>5</v>
          </cell>
          <cell r="O10" t="str">
            <v>E. E. Oficial</v>
          </cell>
          <cell r="P10" t="str">
            <v>A</v>
          </cell>
          <cell r="Q10" t="str">
            <v>DANILO ACOSTA TEHERAN</v>
          </cell>
          <cell r="R10">
            <v>0</v>
          </cell>
          <cell r="S10">
            <v>0</v>
          </cell>
        </row>
        <row r="11">
          <cell r="A11">
            <v>18</v>
          </cell>
          <cell r="B11">
            <v>10</v>
          </cell>
          <cell r="C11" t="str">
            <v>I.E NUESTRO ESFUERZO</v>
          </cell>
          <cell r="D11" t="str">
            <v xml:space="preserve">PRINCIPAL </v>
          </cell>
          <cell r="E11" t="str">
            <v>EL POZON CLL SAGRADO CORAZON</v>
          </cell>
          <cell r="F11" t="str">
            <v>EL POZON</v>
          </cell>
          <cell r="G11">
            <v>6</v>
          </cell>
          <cell r="H11" t="str">
            <v>DE LA VIRGEN Y TURISTICA</v>
          </cell>
          <cell r="I11" t="str">
            <v>DE LA VIRGEN Y TURISTICA</v>
          </cell>
          <cell r="J11" t="str">
            <v>URBANO</v>
          </cell>
          <cell r="K11">
            <v>113001000241</v>
          </cell>
          <cell r="L11">
            <v>113001000241</v>
          </cell>
          <cell r="M11">
            <v>18</v>
          </cell>
          <cell r="N11">
            <v>18</v>
          </cell>
          <cell r="O11" t="str">
            <v>E. E. Oficial</v>
          </cell>
          <cell r="P11" t="str">
            <v>A</v>
          </cell>
          <cell r="Q11" t="str">
            <v>JORGE ELIECER ARROYO BERRIO</v>
          </cell>
          <cell r="R11">
            <v>3152339318</v>
          </cell>
          <cell r="S11" t="str">
            <v xml:space="preserve">jorge.arroyoberrio@gmail.com </v>
          </cell>
        </row>
        <row r="12">
          <cell r="A12">
            <v>22</v>
          </cell>
          <cell r="B12">
            <v>11</v>
          </cell>
          <cell r="C12" t="str">
            <v>I.E AMBIENTALISTA DE CARTAGENA</v>
          </cell>
          <cell r="D12" t="str">
            <v xml:space="preserve">PRINCIPAL </v>
          </cell>
          <cell r="E12" t="str">
            <v>SAN JOSE DE LOS CAMPANOS MZA 31 No9 4a AVE</v>
          </cell>
          <cell r="F12" t="str">
            <v>SAN JOSE DE LOS CAMPANOS</v>
          </cell>
          <cell r="G12">
            <v>13</v>
          </cell>
          <cell r="H12" t="str">
            <v>INDUSTRIAL Y DE LA BAHIA</v>
          </cell>
          <cell r="I12" t="str">
            <v>INDUSTRIAL Y DE LA BAHIA</v>
          </cell>
          <cell r="J12" t="str">
            <v>URBANO</v>
          </cell>
          <cell r="K12">
            <v>113001000348</v>
          </cell>
          <cell r="L12">
            <v>113001000348</v>
          </cell>
          <cell r="M12">
            <v>22</v>
          </cell>
          <cell r="N12">
            <v>22</v>
          </cell>
          <cell r="O12" t="str">
            <v>E. E. Oficial</v>
          </cell>
          <cell r="P12" t="str">
            <v>A</v>
          </cell>
          <cell r="Q12" t="str">
            <v>MARIA AUXILIADORA BANDA</v>
          </cell>
          <cell r="R12">
            <v>6928619</v>
          </cell>
          <cell r="S12" t="str">
            <v>mauxbanet@gmail.com</v>
          </cell>
        </row>
        <row r="13">
          <cell r="A13">
            <v>24</v>
          </cell>
          <cell r="B13">
            <v>12</v>
          </cell>
          <cell r="C13" t="str">
            <v>I.E SALIM BECHARA</v>
          </cell>
          <cell r="D13" t="str">
            <v xml:space="preserve">PRINCIPAL </v>
          </cell>
          <cell r="E13" t="str">
            <v>CEBALLOS ANT CARRET A MAMONAL DG 30 56 46</v>
          </cell>
          <cell r="F13" t="str">
            <v>CEBALLOS</v>
          </cell>
          <cell r="G13">
            <v>11</v>
          </cell>
          <cell r="H13" t="str">
            <v>INDUSTRIAL Y DE LA BAHIA</v>
          </cell>
          <cell r="I13" t="str">
            <v>INDUSTRIAL Y DE LA BAHIA</v>
          </cell>
          <cell r="J13" t="str">
            <v>URBANO</v>
          </cell>
          <cell r="K13">
            <v>113001000429</v>
          </cell>
          <cell r="L13">
            <v>113001000429</v>
          </cell>
          <cell r="M13">
            <v>24</v>
          </cell>
          <cell r="N13">
            <v>24</v>
          </cell>
          <cell r="O13" t="str">
            <v>E. E. Oficial</v>
          </cell>
          <cell r="P13" t="str">
            <v>A</v>
          </cell>
          <cell r="Q13" t="str">
            <v>ADALBERTO ARANZA MORON</v>
          </cell>
          <cell r="R13">
            <v>6431773</v>
          </cell>
          <cell r="S13" t="str">
            <v>adaramo@hotmail.com</v>
          </cell>
        </row>
        <row r="14">
          <cell r="A14">
            <v>67</v>
          </cell>
          <cell r="B14">
            <v>13</v>
          </cell>
          <cell r="C14" t="str">
            <v>I.E SALIM BECHARA   SEDE DE ALBORNOZ</v>
          </cell>
          <cell r="D14" t="str">
            <v>SEDE</v>
          </cell>
          <cell r="E14" t="str">
            <v>CEBALLOS ANT CARRET A MAMONAL DG 30 56 46</v>
          </cell>
          <cell r="F14" t="str">
            <v>CEBALLOS</v>
          </cell>
          <cell r="G14">
            <v>11</v>
          </cell>
          <cell r="H14" t="str">
            <v>INDUSTRIAL Y DE LA BAHIA</v>
          </cell>
          <cell r="I14" t="str">
            <v>INDUSTRIAL Y DE LA BAHIA</v>
          </cell>
          <cell r="J14" t="str">
            <v>URBANO</v>
          </cell>
          <cell r="K14">
            <v>113001000429</v>
          </cell>
          <cell r="L14">
            <v>113001001981</v>
          </cell>
          <cell r="M14">
            <v>24</v>
          </cell>
          <cell r="N14">
            <v>67</v>
          </cell>
          <cell r="O14" t="str">
            <v>E. E. Oficial</v>
          </cell>
          <cell r="P14" t="str">
            <v>A</v>
          </cell>
          <cell r="Q14" t="str">
            <v>ADALBERTO ARANZA MORON</v>
          </cell>
          <cell r="R14">
            <v>6431773</v>
          </cell>
          <cell r="S14" t="str">
            <v>adaramo@hotmail.com</v>
          </cell>
        </row>
        <row r="15">
          <cell r="A15">
            <v>25</v>
          </cell>
          <cell r="B15">
            <v>14</v>
          </cell>
          <cell r="C15" t="str">
            <v>I.E REPUBLICA DE ARGENTINA</v>
          </cell>
          <cell r="D15" t="str">
            <v xml:space="preserve">PRINCIPAL </v>
          </cell>
          <cell r="E15" t="str">
            <v>URB. ANITA TR 53 # 32-51</v>
          </cell>
          <cell r="F15" t="str">
            <v>URB. ANITA</v>
          </cell>
          <cell r="G15">
            <v>13</v>
          </cell>
          <cell r="H15" t="str">
            <v>INDUSTRIAL Y DE LA BAHIA</v>
          </cell>
          <cell r="I15" t="str">
            <v>INDUSTRIAL Y DE LA BAHIA</v>
          </cell>
          <cell r="J15" t="str">
            <v>URBANO</v>
          </cell>
          <cell r="K15">
            <v>113001000437</v>
          </cell>
          <cell r="L15">
            <v>113001000437</v>
          </cell>
          <cell r="M15">
            <v>25</v>
          </cell>
          <cell r="N15">
            <v>25</v>
          </cell>
          <cell r="O15" t="str">
            <v>E. E. Oficial</v>
          </cell>
          <cell r="P15" t="str">
            <v>A</v>
          </cell>
          <cell r="Q15" t="str">
            <v>JAVIER DARIO VELASCO DIAZ</v>
          </cell>
          <cell r="R15">
            <v>6432075</v>
          </cell>
          <cell r="S15" t="str">
            <v>jadavedi19@hotmail.com</v>
          </cell>
        </row>
        <row r="16">
          <cell r="A16">
            <v>30</v>
          </cell>
          <cell r="B16">
            <v>15</v>
          </cell>
          <cell r="C16" t="str">
            <v>I.E LUIS CARLOS LOPEZ</v>
          </cell>
          <cell r="D16" t="str">
            <v xml:space="preserve">PRINCIPAL </v>
          </cell>
          <cell r="E16" t="str">
            <v>BLAS DE LEZO ST CIAL MZA I LTE 11</v>
          </cell>
          <cell r="F16" t="str">
            <v>BLAS DE LEZO</v>
          </cell>
          <cell r="G16">
            <v>12</v>
          </cell>
          <cell r="H16" t="str">
            <v>INDUSTRIAL Y DE LA BAHIA</v>
          </cell>
          <cell r="I16" t="str">
            <v>INDUSTRIAL Y DE LA BAHIA</v>
          </cell>
          <cell r="J16" t="str">
            <v>URBANO</v>
          </cell>
          <cell r="K16">
            <v>113001000721</v>
          </cell>
          <cell r="L16">
            <v>113001000721</v>
          </cell>
          <cell r="M16">
            <v>30</v>
          </cell>
          <cell r="N16">
            <v>30</v>
          </cell>
          <cell r="O16" t="str">
            <v>E. E. Oficial</v>
          </cell>
          <cell r="P16" t="str">
            <v>A</v>
          </cell>
          <cell r="Q16" t="str">
            <v>GERMAN ELADIO GONIMA PINTO</v>
          </cell>
          <cell r="R16">
            <v>6928614</v>
          </cell>
          <cell r="S16" t="str">
            <v>ieluiscarloslopez@gmail.com</v>
          </cell>
        </row>
        <row r="17">
          <cell r="A17">
            <v>31</v>
          </cell>
          <cell r="B17">
            <v>16</v>
          </cell>
          <cell r="C17" t="str">
            <v>I.E ANA MARIA VELEZ DE TRUJILLO</v>
          </cell>
          <cell r="D17" t="str">
            <v xml:space="preserve">PRINCIPAL </v>
          </cell>
          <cell r="E17" t="str">
            <v>TORICES SECT SANTA RITA CRA 16 #17-53</v>
          </cell>
          <cell r="F17" t="str">
            <v>TORICES</v>
          </cell>
          <cell r="G17">
            <v>2</v>
          </cell>
          <cell r="H17" t="str">
            <v>HISTORICA Y CARIBE NORTE</v>
          </cell>
          <cell r="I17" t="str">
            <v>SANTA RITA</v>
          </cell>
          <cell r="J17" t="str">
            <v>URBANO</v>
          </cell>
          <cell r="K17">
            <v>113001000739</v>
          </cell>
          <cell r="L17">
            <v>113001000739</v>
          </cell>
          <cell r="M17">
            <v>31</v>
          </cell>
          <cell r="N17">
            <v>31</v>
          </cell>
          <cell r="O17" t="str">
            <v>E. E. Oficial</v>
          </cell>
          <cell r="P17" t="str">
            <v>A</v>
          </cell>
          <cell r="Q17" t="str">
            <v>RITA ROSA ROMERO SALAS</v>
          </cell>
          <cell r="R17">
            <v>6566183</v>
          </cell>
          <cell r="S17">
            <v>0</v>
          </cell>
        </row>
        <row r="18">
          <cell r="A18">
            <v>76</v>
          </cell>
          <cell r="B18">
            <v>17</v>
          </cell>
          <cell r="C18" t="str">
            <v>I.E ANA MARIA VELEZ DE TRUJILLO SEDE ACCION COMUNAL SAN PEDRO Y LIBERTAD</v>
          </cell>
          <cell r="D18" t="str">
            <v>SEDE</v>
          </cell>
          <cell r="E18" t="str">
            <v>TORICES SECT SANTA RITA CRA 16 #17-53</v>
          </cell>
          <cell r="F18" t="str">
            <v>TORICES</v>
          </cell>
          <cell r="G18">
            <v>2</v>
          </cell>
          <cell r="H18" t="str">
            <v>HISTORICA Y CARIBE NORTE</v>
          </cell>
          <cell r="I18" t="str">
            <v>SANTA RITA</v>
          </cell>
          <cell r="J18" t="str">
            <v>URBANO</v>
          </cell>
          <cell r="K18">
            <v>113001000739</v>
          </cell>
          <cell r="L18">
            <v>113001002553</v>
          </cell>
          <cell r="M18">
            <v>31</v>
          </cell>
          <cell r="N18">
            <v>76</v>
          </cell>
          <cell r="O18" t="str">
            <v>E. E. Oficial</v>
          </cell>
          <cell r="P18" t="str">
            <v>A</v>
          </cell>
          <cell r="Q18" t="str">
            <v>RITA ROSA ROMERO SALAS</v>
          </cell>
          <cell r="R18">
            <v>6566183</v>
          </cell>
          <cell r="S18">
            <v>0</v>
          </cell>
        </row>
        <row r="19">
          <cell r="A19">
            <v>137</v>
          </cell>
          <cell r="B19">
            <v>18</v>
          </cell>
          <cell r="C19" t="str">
            <v>I.E ANA MARIA VELEZ DE TRUJILLO SEDE DISTRITAL DE LOMA FRESCA</v>
          </cell>
          <cell r="D19" t="str">
            <v>SEDE</v>
          </cell>
          <cell r="E19" t="str">
            <v>TORICES SECT SANTA RITA CRA 16 #17-53</v>
          </cell>
          <cell r="F19" t="str">
            <v>TORICES</v>
          </cell>
          <cell r="G19">
            <v>2</v>
          </cell>
          <cell r="H19" t="str">
            <v>HISTORICA Y CARIBE NORTE</v>
          </cell>
          <cell r="I19" t="str">
            <v>SANTA RITA</v>
          </cell>
          <cell r="J19" t="str">
            <v>URBANO</v>
          </cell>
          <cell r="K19">
            <v>113001000739</v>
          </cell>
          <cell r="L19">
            <v>113001007806</v>
          </cell>
          <cell r="M19">
            <v>31</v>
          </cell>
          <cell r="N19">
            <v>137</v>
          </cell>
          <cell r="O19" t="str">
            <v>E. E. Oficial</v>
          </cell>
          <cell r="P19" t="str">
            <v>A</v>
          </cell>
          <cell r="Q19" t="str">
            <v>RITA ROSA ROMERO SALAS</v>
          </cell>
          <cell r="R19">
            <v>6566183</v>
          </cell>
          <cell r="S19">
            <v>0</v>
          </cell>
        </row>
        <row r="20">
          <cell r="A20">
            <v>145</v>
          </cell>
          <cell r="B20">
            <v>19</v>
          </cell>
          <cell r="C20" t="str">
            <v>I.E ANA MARIA VELEZ DE TRUJILLO SEDE DISTRITAL REPUBLICA DEL CARIBE</v>
          </cell>
          <cell r="D20" t="str">
            <v>SEDE</v>
          </cell>
          <cell r="E20" t="str">
            <v>TORICES SECT SANTA RITA CRA 16 #17-53</v>
          </cell>
          <cell r="F20" t="str">
            <v>TORICES</v>
          </cell>
          <cell r="G20">
            <v>2</v>
          </cell>
          <cell r="H20" t="str">
            <v>HISTORICA Y CARIBE NORTE</v>
          </cell>
          <cell r="I20" t="str">
            <v>SANTA RITA</v>
          </cell>
          <cell r="J20" t="str">
            <v>URBANO</v>
          </cell>
          <cell r="K20">
            <v>113001000739</v>
          </cell>
          <cell r="L20">
            <v>113001008217</v>
          </cell>
          <cell r="M20">
            <v>31</v>
          </cell>
          <cell r="N20">
            <v>145</v>
          </cell>
          <cell r="O20" t="str">
            <v>E. E. Oficial</v>
          </cell>
          <cell r="P20" t="str">
            <v>A</v>
          </cell>
          <cell r="Q20" t="str">
            <v>RITA ROSA ROMERO SALAS</v>
          </cell>
          <cell r="R20">
            <v>6566183</v>
          </cell>
          <cell r="S20">
            <v>0</v>
          </cell>
        </row>
        <row r="21">
          <cell r="A21">
            <v>32</v>
          </cell>
          <cell r="B21">
            <v>20</v>
          </cell>
          <cell r="C21" t="str">
            <v>I.E CAMILO TORRES DEL POZON</v>
          </cell>
          <cell r="D21" t="str">
            <v xml:space="preserve">PRINCIPAL </v>
          </cell>
          <cell r="E21" t="str">
            <v>EL POZON MZA 49 LOTE 13 CR 89</v>
          </cell>
          <cell r="F21" t="str">
            <v>EL POZON</v>
          </cell>
          <cell r="G21">
            <v>6</v>
          </cell>
          <cell r="H21" t="str">
            <v>DE LA VIRGEN Y TURISTICA</v>
          </cell>
          <cell r="I21" t="str">
            <v>DE LA VIRGEN Y TURISTICA</v>
          </cell>
          <cell r="J21" t="str">
            <v>URBANO</v>
          </cell>
          <cell r="K21">
            <v>113001000771</v>
          </cell>
          <cell r="L21">
            <v>113001000771</v>
          </cell>
          <cell r="M21">
            <v>32</v>
          </cell>
          <cell r="N21">
            <v>32</v>
          </cell>
          <cell r="O21" t="str">
            <v>E. E. Oficial</v>
          </cell>
          <cell r="P21" t="str">
            <v>A</v>
          </cell>
          <cell r="Q21" t="str">
            <v>DONALDO DIAZ PEREZ</v>
          </cell>
          <cell r="R21">
            <v>6634080</v>
          </cell>
          <cell r="S21" t="str">
            <v>donaldodiazperez15@gmail.com</v>
          </cell>
        </row>
        <row r="22">
          <cell r="A22">
            <v>200</v>
          </cell>
          <cell r="B22">
            <v>21</v>
          </cell>
          <cell r="C22" t="str">
            <v>I.E CAMILO TORRES DEL POZON  SEDE LOS CHULIANES</v>
          </cell>
          <cell r="D22" t="str">
            <v>SEDE</v>
          </cell>
          <cell r="E22" t="str">
            <v>EL POZON MZA 49 LOTE 13 CR 89</v>
          </cell>
          <cell r="F22" t="str">
            <v>EL POZON</v>
          </cell>
          <cell r="G22">
            <v>6</v>
          </cell>
          <cell r="H22" t="str">
            <v>DE LA VIRGEN Y TURISTICA</v>
          </cell>
          <cell r="I22" t="str">
            <v>DE LA VIRGEN Y TURISTICA</v>
          </cell>
          <cell r="J22" t="str">
            <v>URBANO</v>
          </cell>
          <cell r="K22">
            <v>113001000771</v>
          </cell>
          <cell r="L22">
            <v>113001000275</v>
          </cell>
          <cell r="M22">
            <v>32</v>
          </cell>
          <cell r="N22">
            <v>200</v>
          </cell>
          <cell r="O22" t="str">
            <v>E. E. Oficial</v>
          </cell>
          <cell r="P22" t="str">
            <v>A</v>
          </cell>
          <cell r="Q22" t="str">
            <v>DONALDO DIAZ PEREZ</v>
          </cell>
          <cell r="R22">
            <v>6634080</v>
          </cell>
          <cell r="S22" t="str">
            <v>donaldodiazperez15@gmail.com</v>
          </cell>
        </row>
        <row r="23">
          <cell r="A23">
            <v>36</v>
          </cell>
          <cell r="B23">
            <v>22</v>
          </cell>
          <cell r="C23" t="str">
            <v>I.E NUESTRA SRA DEL CARMEN</v>
          </cell>
          <cell r="D23" t="str">
            <v xml:space="preserve">PRINCIPAL </v>
          </cell>
          <cell r="E23" t="str">
            <v>ESCALLON VILLA AVENIDA PEDRO DE HEREDIA</v>
          </cell>
          <cell r="F23" t="str">
            <v>CHIQUINQUIRA</v>
          </cell>
          <cell r="G23">
            <v>5</v>
          </cell>
          <cell r="H23" t="str">
            <v>DE LA VIRGEN Y TURISTICA</v>
          </cell>
          <cell r="I23" t="str">
            <v>DE LA VIRGEN Y TURISTICA</v>
          </cell>
          <cell r="J23" t="str">
            <v>URBANO</v>
          </cell>
          <cell r="K23">
            <v>113001000852</v>
          </cell>
          <cell r="L23">
            <v>113001000852</v>
          </cell>
          <cell r="M23">
            <v>36</v>
          </cell>
          <cell r="N23">
            <v>36</v>
          </cell>
          <cell r="O23" t="str">
            <v>E. E. Oficial</v>
          </cell>
          <cell r="P23" t="str">
            <v>A</v>
          </cell>
          <cell r="Q23" t="str">
            <v>DOMINGO SALGADO HERNANDEZ</v>
          </cell>
          <cell r="R23">
            <v>6699683</v>
          </cell>
          <cell r="S23">
            <v>0</v>
          </cell>
        </row>
        <row r="24">
          <cell r="A24">
            <v>33</v>
          </cell>
          <cell r="B24">
            <v>23</v>
          </cell>
          <cell r="C24" t="str">
            <v>I.E NUESTRA SRA DEL CARMEN   SEDE SOCIEDAD AMOR A C/GENA. # 4</v>
          </cell>
          <cell r="D24" t="str">
            <v>SEDE</v>
          </cell>
          <cell r="E24" t="str">
            <v>ESCALLON VILLA AVENIDA PEDRO DE HEREDIA</v>
          </cell>
          <cell r="F24" t="str">
            <v>CHIQUINQUIRA</v>
          </cell>
          <cell r="G24">
            <v>5</v>
          </cell>
          <cell r="H24" t="str">
            <v>DE LA VIRGEN Y TURISTICA</v>
          </cell>
          <cell r="I24" t="str">
            <v>DE LA VIRGEN Y TURISTICA</v>
          </cell>
          <cell r="J24" t="str">
            <v>URBANO</v>
          </cell>
          <cell r="K24">
            <v>113001000852</v>
          </cell>
          <cell r="L24">
            <v>113001000798</v>
          </cell>
          <cell r="M24">
            <v>36</v>
          </cell>
          <cell r="N24">
            <v>33</v>
          </cell>
          <cell r="O24" t="str">
            <v>E. E. Oficial</v>
          </cell>
          <cell r="P24" t="str">
            <v>A</v>
          </cell>
          <cell r="Q24" t="str">
            <v>DOMINGO SALGADO HERNANDEZ</v>
          </cell>
          <cell r="R24">
            <v>6699683</v>
          </cell>
          <cell r="S24">
            <v>0</v>
          </cell>
        </row>
        <row r="25">
          <cell r="A25">
            <v>35</v>
          </cell>
          <cell r="B25">
            <v>24</v>
          </cell>
          <cell r="C25" t="str">
            <v>I.E NUESTRA SRA DEL CARMEN   SEDE CIUDAD DE SINCELEJO</v>
          </cell>
          <cell r="D25" t="str">
            <v>SEDE</v>
          </cell>
          <cell r="E25" t="str">
            <v>ESCALLON VILLA AVENIDA PEDRO DE HEREDIA</v>
          </cell>
          <cell r="F25" t="str">
            <v>CHIQUINQUIRA</v>
          </cell>
          <cell r="G25">
            <v>5</v>
          </cell>
          <cell r="H25" t="str">
            <v>DE LA VIRGEN Y TURISTICA</v>
          </cell>
          <cell r="I25" t="str">
            <v>DE LA VIRGEN Y TURISTICA</v>
          </cell>
          <cell r="J25" t="str">
            <v>URBANO</v>
          </cell>
          <cell r="K25">
            <v>113001000852</v>
          </cell>
          <cell r="L25">
            <v>113001000836</v>
          </cell>
          <cell r="M25">
            <v>36</v>
          </cell>
          <cell r="N25">
            <v>35</v>
          </cell>
          <cell r="O25" t="str">
            <v>E. E. Oficial</v>
          </cell>
          <cell r="P25" t="str">
            <v>A</v>
          </cell>
          <cell r="Q25" t="str">
            <v>DOMINGO SALGADO HERNANDEZ</v>
          </cell>
          <cell r="R25">
            <v>6699683</v>
          </cell>
          <cell r="S25">
            <v>0</v>
          </cell>
        </row>
        <row r="26">
          <cell r="A26">
            <v>86</v>
          </cell>
          <cell r="B26">
            <v>25</v>
          </cell>
          <cell r="C26" t="str">
            <v>I.E NUESTRA SRA DEL CARMEN   SEDE MIGUEL ANTONIO LENGUA</v>
          </cell>
          <cell r="D26" t="str">
            <v>SEDE</v>
          </cell>
          <cell r="E26" t="str">
            <v>ESCALLON VILLA AVENIDA PEDRO DE HEREDIA</v>
          </cell>
          <cell r="F26" t="str">
            <v>CHIQUINQUIRA</v>
          </cell>
          <cell r="G26">
            <v>5</v>
          </cell>
          <cell r="H26" t="str">
            <v>DE LA VIRGEN Y TURISTICA</v>
          </cell>
          <cell r="I26" t="str">
            <v>DE LA VIRGEN Y TURISTICA</v>
          </cell>
          <cell r="J26" t="str">
            <v>URBANO</v>
          </cell>
          <cell r="K26">
            <v>113001000852</v>
          </cell>
          <cell r="L26">
            <v>113001002871</v>
          </cell>
          <cell r="M26">
            <v>36</v>
          </cell>
          <cell r="N26">
            <v>86</v>
          </cell>
          <cell r="O26" t="str">
            <v>E. E. Oficial</v>
          </cell>
          <cell r="P26" t="str">
            <v>A</v>
          </cell>
          <cell r="Q26" t="str">
            <v>DOMINGO SALGADO HERNANDEZ</v>
          </cell>
          <cell r="R26">
            <v>6699683</v>
          </cell>
          <cell r="S26">
            <v>0</v>
          </cell>
        </row>
        <row r="27">
          <cell r="A27">
            <v>37</v>
          </cell>
          <cell r="B27">
            <v>26</v>
          </cell>
          <cell r="C27" t="str">
            <v>I.E SANTA MARIA</v>
          </cell>
          <cell r="D27" t="str">
            <v xml:space="preserve">PRINCIPAL </v>
          </cell>
          <cell r="E27" t="str">
            <v>DANIEL LEMAITRE cra 17 No. 70 B 119</v>
          </cell>
          <cell r="F27" t="str">
            <v>DANIEL LEMAITRE</v>
          </cell>
          <cell r="G27">
            <v>3</v>
          </cell>
          <cell r="H27" t="str">
            <v>HISTORICA Y CARIBE NORTE</v>
          </cell>
          <cell r="I27" t="str">
            <v>SANTA RITA</v>
          </cell>
          <cell r="J27" t="str">
            <v>URBANO</v>
          </cell>
          <cell r="K27">
            <v>113001000879</v>
          </cell>
          <cell r="L27">
            <v>113001000879</v>
          </cell>
          <cell r="M27">
            <v>37</v>
          </cell>
          <cell r="N27">
            <v>37</v>
          </cell>
          <cell r="O27" t="str">
            <v>E. E. Oficial</v>
          </cell>
          <cell r="P27" t="str">
            <v>A</v>
          </cell>
          <cell r="Q27" t="str">
            <v>MAGALY DE LA ROSA ESPINOSA</v>
          </cell>
          <cell r="R27">
            <v>6567874</v>
          </cell>
          <cell r="S27">
            <v>0</v>
          </cell>
        </row>
        <row r="28">
          <cell r="A28">
            <v>12</v>
          </cell>
          <cell r="B28">
            <v>27</v>
          </cell>
          <cell r="C28" t="str">
            <v>I.E SANTA MARIA  SEDE SAGRADO CORAZON DE JESUS</v>
          </cell>
          <cell r="D28" t="str">
            <v>SEDE</v>
          </cell>
          <cell r="E28" t="str">
            <v>DANIEL LEMAITRE cra 17 No. 70 B 119</v>
          </cell>
          <cell r="F28" t="str">
            <v>DANIEL LEMAITRE</v>
          </cell>
          <cell r="G28">
            <v>3</v>
          </cell>
          <cell r="H28" t="str">
            <v>HISTORICA Y CARIBE NORTE</v>
          </cell>
          <cell r="I28" t="str">
            <v>SANTA RITA</v>
          </cell>
          <cell r="J28" t="str">
            <v>URBANO</v>
          </cell>
          <cell r="K28">
            <v>113001000879</v>
          </cell>
          <cell r="L28">
            <v>113001000178</v>
          </cell>
          <cell r="M28">
            <v>37</v>
          </cell>
          <cell r="N28">
            <v>12</v>
          </cell>
          <cell r="O28" t="str">
            <v>E. E. Oficial</v>
          </cell>
          <cell r="P28" t="str">
            <v>A</v>
          </cell>
          <cell r="Q28" t="str">
            <v>MAGALY DE LA ROSA ESPINOSA</v>
          </cell>
          <cell r="R28">
            <v>6567874</v>
          </cell>
          <cell r="S28">
            <v>0</v>
          </cell>
        </row>
        <row r="29">
          <cell r="A29">
            <v>13</v>
          </cell>
          <cell r="B29">
            <v>28</v>
          </cell>
          <cell r="C29" t="str">
            <v>I.E SANTA MARIA  SEDE MARCO FIDEL SUAREZ</v>
          </cell>
          <cell r="D29" t="str">
            <v>SEDE</v>
          </cell>
          <cell r="E29" t="str">
            <v>DANIEL LEMAITRE cra 17 No. 70 B 119</v>
          </cell>
          <cell r="F29" t="str">
            <v>DANIEL LEMAITRE</v>
          </cell>
          <cell r="G29">
            <v>3</v>
          </cell>
          <cell r="H29" t="str">
            <v>HISTORICA Y CARIBE NORTE</v>
          </cell>
          <cell r="I29" t="str">
            <v>SANTA RITA</v>
          </cell>
          <cell r="J29" t="str">
            <v>URBANO</v>
          </cell>
          <cell r="K29">
            <v>113001000879</v>
          </cell>
          <cell r="L29">
            <v>113001000186</v>
          </cell>
          <cell r="M29">
            <v>37</v>
          </cell>
          <cell r="N29">
            <v>13</v>
          </cell>
          <cell r="O29" t="str">
            <v>E. E. Oficial</v>
          </cell>
          <cell r="P29" t="str">
            <v>A</v>
          </cell>
          <cell r="Q29" t="str">
            <v>MAGALY DE LA ROSA ESPINOSA</v>
          </cell>
          <cell r="R29">
            <v>6567874</v>
          </cell>
          <cell r="S29">
            <v>0</v>
          </cell>
        </row>
        <row r="30">
          <cell r="A30">
            <v>15</v>
          </cell>
          <cell r="B30">
            <v>29</v>
          </cell>
          <cell r="C30" t="str">
            <v>I.E SANTA MARIA  SEDE NTRA. SRA. DE FATIMA</v>
          </cell>
          <cell r="D30" t="str">
            <v>SEDE</v>
          </cell>
          <cell r="E30" t="str">
            <v>DANIEL LEMAITRE cra 17 No. 70 B 119</v>
          </cell>
          <cell r="F30" t="str">
            <v>DANIEL LEMAITRE</v>
          </cell>
          <cell r="G30">
            <v>3</v>
          </cell>
          <cell r="H30" t="str">
            <v>HISTORICA Y CARIBE NORTE</v>
          </cell>
          <cell r="I30" t="str">
            <v>SANTA RITA</v>
          </cell>
          <cell r="J30" t="str">
            <v>URBANO</v>
          </cell>
          <cell r="K30">
            <v>113001000879</v>
          </cell>
          <cell r="L30">
            <v>113001000208</v>
          </cell>
          <cell r="M30">
            <v>37</v>
          </cell>
          <cell r="N30">
            <v>15</v>
          </cell>
          <cell r="O30" t="str">
            <v>E. E. Oficial</v>
          </cell>
          <cell r="P30" t="str">
            <v>A</v>
          </cell>
          <cell r="Q30" t="str">
            <v>MAGALY DE LA ROSA ESPINOSA</v>
          </cell>
          <cell r="R30">
            <v>6567874</v>
          </cell>
          <cell r="S30">
            <v>0</v>
          </cell>
        </row>
        <row r="31">
          <cell r="A31">
            <v>38</v>
          </cell>
          <cell r="B31">
            <v>30</v>
          </cell>
          <cell r="C31" t="str">
            <v>I.E JOHN F KENNEDY</v>
          </cell>
          <cell r="D31" t="str">
            <v xml:space="preserve">PRINCIPAL </v>
          </cell>
          <cell r="E31" t="str">
            <v>BLAS DE LEZO 3A ETAPA M3 LOTE 1</v>
          </cell>
          <cell r="F31" t="str">
            <v>BLAS DE LEZO</v>
          </cell>
          <cell r="G31">
            <v>12</v>
          </cell>
          <cell r="H31" t="str">
            <v>INDUSTRIAL Y DE LA BAHIA</v>
          </cell>
          <cell r="I31" t="str">
            <v>INDUSTRIAL Y DE LA BAHIA</v>
          </cell>
          <cell r="J31" t="str">
            <v>URBANO</v>
          </cell>
          <cell r="K31">
            <v>113001001336</v>
          </cell>
          <cell r="L31">
            <v>113001001336</v>
          </cell>
          <cell r="M31">
            <v>38</v>
          </cell>
          <cell r="N31">
            <v>38</v>
          </cell>
          <cell r="O31" t="str">
            <v>E. E. Oficial</v>
          </cell>
          <cell r="P31" t="str">
            <v>A</v>
          </cell>
          <cell r="Q31" t="str">
            <v>JOHNNY MELENDEZ BANQUEZ</v>
          </cell>
          <cell r="R31">
            <v>6632645</v>
          </cell>
          <cell r="S31" t="str">
            <v>info@iejfk.edu.co</v>
          </cell>
        </row>
        <row r="32">
          <cell r="A32">
            <v>42</v>
          </cell>
          <cell r="B32">
            <v>31</v>
          </cell>
          <cell r="C32" t="str">
            <v>I.E PEDRO DE HEREDIA</v>
          </cell>
          <cell r="D32" t="str">
            <v xml:space="preserve">PRINCIPAL </v>
          </cell>
          <cell r="E32" t="str">
            <v>ALCIBIA AV PEDRO ROMERO CL 31 # 34-39</v>
          </cell>
          <cell r="F32" t="str">
            <v>ALCIBIA</v>
          </cell>
          <cell r="G32">
            <v>4</v>
          </cell>
          <cell r="H32" t="str">
            <v>DE LA VIRGEN Y TURISTICA</v>
          </cell>
          <cell r="I32" t="str">
            <v>DE LA VIRGEN Y TURISTICA</v>
          </cell>
          <cell r="J32" t="str">
            <v>URBANO</v>
          </cell>
          <cell r="K32">
            <v>113001001450</v>
          </cell>
          <cell r="L32">
            <v>113001001450</v>
          </cell>
          <cell r="M32">
            <v>42</v>
          </cell>
          <cell r="N32">
            <v>42</v>
          </cell>
          <cell r="O32" t="str">
            <v>E. E. Oficial</v>
          </cell>
          <cell r="P32" t="str">
            <v>A</v>
          </cell>
          <cell r="Q32" t="str">
            <v>ÓSMAR DEL CRISTO CARRASCAL RODRÍGUEZ</v>
          </cell>
          <cell r="R32">
            <v>6741660</v>
          </cell>
          <cell r="S32" t="str">
            <v>oscarod04@hotmail.com</v>
          </cell>
        </row>
        <row r="33">
          <cell r="A33">
            <v>399</v>
          </cell>
          <cell r="B33">
            <v>32</v>
          </cell>
          <cell r="C33" t="str">
            <v>I.E PEDRO DE HEREDIA SEDE NTRA. SRA. LA VICTORIA</v>
          </cell>
          <cell r="D33" t="str">
            <v>SEDE</v>
          </cell>
          <cell r="E33" t="str">
            <v>ALCIBIA AV PEDRO ROMERO CL 31 # 34-39</v>
          </cell>
          <cell r="F33" t="str">
            <v>ALCIBIA</v>
          </cell>
          <cell r="G33">
            <v>4</v>
          </cell>
          <cell r="H33" t="str">
            <v>DE LA VIRGEN Y TURISTICA</v>
          </cell>
          <cell r="I33" t="str">
            <v>DE LA VIRGEN Y TURISTICA</v>
          </cell>
          <cell r="J33" t="str">
            <v>URBANO</v>
          </cell>
          <cell r="K33">
            <v>113001001450</v>
          </cell>
          <cell r="L33">
            <v>313001000118</v>
          </cell>
          <cell r="M33">
            <v>42</v>
          </cell>
          <cell r="N33">
            <v>399</v>
          </cell>
          <cell r="O33" t="str">
            <v>E. E. Oficial</v>
          </cell>
          <cell r="P33" t="str">
            <v>A</v>
          </cell>
          <cell r="Q33" t="str">
            <v>ÓSMAR DEL CRISTO CARRASCAL RODRÍGUEZ</v>
          </cell>
          <cell r="R33">
            <v>6741660</v>
          </cell>
          <cell r="S33" t="str">
            <v>oscarod04@hotmail.com</v>
          </cell>
        </row>
        <row r="34">
          <cell r="A34">
            <v>44</v>
          </cell>
          <cell r="B34">
            <v>33</v>
          </cell>
          <cell r="C34" t="str">
            <v>I.E MERCEDES ABREGO</v>
          </cell>
          <cell r="D34" t="str">
            <v xml:space="preserve">PRINCIPAL </v>
          </cell>
          <cell r="E34" t="str">
            <v>SAN FERNANDO SECT KALAMARY CALLE 2A</v>
          </cell>
          <cell r="F34" t="str">
            <v>SAN FERNANDO</v>
          </cell>
          <cell r="G34">
            <v>14</v>
          </cell>
          <cell r="H34" t="str">
            <v>INDUSTRIAL Y DE LA BAHIA</v>
          </cell>
          <cell r="I34" t="str">
            <v>INDUSTRIAL Y DE LA BAHIA</v>
          </cell>
          <cell r="J34" t="str">
            <v>URBANO</v>
          </cell>
          <cell r="K34">
            <v>113001001484</v>
          </cell>
          <cell r="L34">
            <v>113001001484</v>
          </cell>
          <cell r="M34">
            <v>44</v>
          </cell>
          <cell r="N34">
            <v>44</v>
          </cell>
          <cell r="O34" t="str">
            <v>E. E. Oficial</v>
          </cell>
          <cell r="P34" t="str">
            <v>A</v>
          </cell>
          <cell r="Q34" t="str">
            <v>ALBERTO RENTERIA MENA</v>
          </cell>
          <cell r="R34" t="str">
            <v>6901616-6521095</v>
          </cell>
          <cell r="S34" t="str">
            <v>alberente98@hotmail.com</v>
          </cell>
        </row>
        <row r="35">
          <cell r="A35">
            <v>98</v>
          </cell>
          <cell r="B35">
            <v>34</v>
          </cell>
          <cell r="C35" t="str">
            <v>I.E MERCEDES ABREGO   SEDE CIUDAD MEDELLIN</v>
          </cell>
          <cell r="D35" t="str">
            <v>SEDE</v>
          </cell>
          <cell r="E35" t="str">
            <v>SAN FERNANDO SECT KALAMARY CALLE 2A</v>
          </cell>
          <cell r="F35" t="str">
            <v>SAN FERNANDO</v>
          </cell>
          <cell r="G35">
            <v>14</v>
          </cell>
          <cell r="H35" t="str">
            <v>INDUSTRIAL Y DE LA BAHIA</v>
          </cell>
          <cell r="I35" t="str">
            <v>INDUSTRIAL Y DE LA BAHIA</v>
          </cell>
          <cell r="J35" t="str">
            <v>URBANO</v>
          </cell>
          <cell r="K35">
            <v>113001001484</v>
          </cell>
          <cell r="L35">
            <v>113001003754</v>
          </cell>
          <cell r="M35">
            <v>44</v>
          </cell>
          <cell r="N35">
            <v>98</v>
          </cell>
          <cell r="O35" t="str">
            <v>E. E. Oficial</v>
          </cell>
          <cell r="P35" t="str">
            <v>A</v>
          </cell>
          <cell r="Q35" t="str">
            <v>ALBERTO RENTERIA MENA</v>
          </cell>
          <cell r="R35" t="str">
            <v>6901616-6521095</v>
          </cell>
          <cell r="S35" t="str">
            <v>alberente98@hotmail.com</v>
          </cell>
        </row>
        <row r="36">
          <cell r="A36">
            <v>134</v>
          </cell>
          <cell r="B36">
            <v>35</v>
          </cell>
          <cell r="C36" t="str">
            <v>I.E MERCEDES ABREGO   SEDE CAMILO TORRES RESTREPO</v>
          </cell>
          <cell r="D36" t="str">
            <v>SEDE</v>
          </cell>
          <cell r="E36" t="str">
            <v>SAN FERNANDO SECT KALAMARY CALLE 2A</v>
          </cell>
          <cell r="F36" t="str">
            <v>SAN FERNANDO</v>
          </cell>
          <cell r="G36">
            <v>14</v>
          </cell>
          <cell r="H36" t="str">
            <v>INDUSTRIAL Y DE LA BAHIA</v>
          </cell>
          <cell r="I36" t="str">
            <v>INDUSTRIAL Y DE LA BAHIA</v>
          </cell>
          <cell r="J36" t="str">
            <v>URBANO</v>
          </cell>
          <cell r="K36">
            <v>113001001484</v>
          </cell>
          <cell r="L36">
            <v>113001007709</v>
          </cell>
          <cell r="M36">
            <v>44</v>
          </cell>
          <cell r="N36">
            <v>134</v>
          </cell>
          <cell r="O36" t="str">
            <v>E. E. Oficial</v>
          </cell>
          <cell r="P36" t="str">
            <v>A</v>
          </cell>
          <cell r="Q36" t="str">
            <v>ALBERTO RENTERIA MENA</v>
          </cell>
          <cell r="R36" t="str">
            <v>6901616-6521095</v>
          </cell>
          <cell r="S36" t="str">
            <v>alberente98@hotmail.com</v>
          </cell>
        </row>
        <row r="37">
          <cell r="A37">
            <v>154</v>
          </cell>
          <cell r="B37">
            <v>36</v>
          </cell>
          <cell r="C37" t="str">
            <v>I.E MERCEDES ABREGO   SEDE SECTORES UNIDOS</v>
          </cell>
          <cell r="D37" t="str">
            <v>SEDE</v>
          </cell>
          <cell r="E37" t="str">
            <v>SAN FERNANDO SECT KALAMARY CALLE 2A</v>
          </cell>
          <cell r="F37" t="str">
            <v>SAN FERNANDO</v>
          </cell>
          <cell r="G37">
            <v>14</v>
          </cell>
          <cell r="H37" t="str">
            <v>INDUSTRIAL Y DE LA BAHIA</v>
          </cell>
          <cell r="I37" t="str">
            <v>INDUSTRIAL Y DE LA BAHIA</v>
          </cell>
          <cell r="J37" t="str">
            <v>URBANO</v>
          </cell>
          <cell r="K37">
            <v>113001001484</v>
          </cell>
          <cell r="L37">
            <v>113001008926</v>
          </cell>
          <cell r="M37">
            <v>44</v>
          </cell>
          <cell r="N37">
            <v>154</v>
          </cell>
          <cell r="O37" t="str">
            <v>E. E. Oficial</v>
          </cell>
          <cell r="P37" t="str">
            <v>A</v>
          </cell>
          <cell r="Q37" t="str">
            <v>ALBERTO RENTERIA MENA</v>
          </cell>
          <cell r="R37" t="str">
            <v>6901616-6521095</v>
          </cell>
          <cell r="S37" t="str">
            <v>alberente98@hotmail.com</v>
          </cell>
        </row>
        <row r="38">
          <cell r="A38">
            <v>45</v>
          </cell>
          <cell r="B38">
            <v>37</v>
          </cell>
          <cell r="C38" t="str">
            <v>I.E LICEO DE BOLIVAR</v>
          </cell>
          <cell r="D38" t="str">
            <v xml:space="preserve">PRINCIPAL </v>
          </cell>
          <cell r="E38" t="str">
            <v>DANIEL LEMAITRE KRA 17 # 71-25</v>
          </cell>
          <cell r="F38" t="str">
            <v>DANIEL LEMAITRE</v>
          </cell>
          <cell r="G38">
            <v>3</v>
          </cell>
          <cell r="H38" t="str">
            <v>HISTORICA Y CARIBE NORTE</v>
          </cell>
          <cell r="I38" t="str">
            <v>SANTA RITA</v>
          </cell>
          <cell r="J38" t="str">
            <v>URBANO</v>
          </cell>
          <cell r="K38">
            <v>113001001492</v>
          </cell>
          <cell r="L38">
            <v>113001001492</v>
          </cell>
          <cell r="M38">
            <v>45</v>
          </cell>
          <cell r="N38">
            <v>45</v>
          </cell>
          <cell r="O38" t="str">
            <v>E. E. Oficial</v>
          </cell>
          <cell r="P38" t="str">
            <v>A</v>
          </cell>
          <cell r="Q38" t="str">
            <v>FELIX CABALLERO ARIAS</v>
          </cell>
          <cell r="R38">
            <v>6564341</v>
          </cell>
          <cell r="S38">
            <v>0</v>
          </cell>
        </row>
        <row r="39">
          <cell r="A39">
            <v>126</v>
          </cell>
          <cell r="B39">
            <v>38</v>
          </cell>
          <cell r="C39" t="str">
            <v>I.E LICEO DE BOLIVAR  SEDE ONCE DE NOVIEMBRE</v>
          </cell>
          <cell r="D39" t="str">
            <v>SEDE</v>
          </cell>
          <cell r="E39" t="str">
            <v>DANIEL LEMAITRE KRA 17 # 71-25</v>
          </cell>
          <cell r="F39" t="str">
            <v>DANIEL LEMAITRE</v>
          </cell>
          <cell r="G39">
            <v>3</v>
          </cell>
          <cell r="H39" t="str">
            <v>HISTORICA Y CARIBE NORTE</v>
          </cell>
          <cell r="I39" t="str">
            <v>SANTA RITA</v>
          </cell>
          <cell r="J39" t="str">
            <v>URBANO</v>
          </cell>
          <cell r="K39">
            <v>113001001492</v>
          </cell>
          <cell r="L39">
            <v>113001000712</v>
          </cell>
          <cell r="M39">
            <v>45</v>
          </cell>
          <cell r="N39">
            <v>126</v>
          </cell>
          <cell r="O39" t="str">
            <v>E. E. Oficial</v>
          </cell>
          <cell r="P39" t="str">
            <v>A</v>
          </cell>
          <cell r="Q39" t="str">
            <v>FELIX CABALLERO ARIAS</v>
          </cell>
          <cell r="R39">
            <v>6564341</v>
          </cell>
          <cell r="S39">
            <v>0</v>
          </cell>
        </row>
        <row r="40">
          <cell r="A40">
            <v>63</v>
          </cell>
          <cell r="B40">
            <v>39</v>
          </cell>
          <cell r="C40" t="str">
            <v>I.E LICEO DE BOLIVAR  SEDE SIETE DE AGOSTO</v>
          </cell>
          <cell r="D40" t="str">
            <v>SEDE</v>
          </cell>
          <cell r="E40" t="str">
            <v>DANIEL LEMAITRE KRA 17 # 71-25</v>
          </cell>
          <cell r="F40" t="str">
            <v>DANIEL LEMAITRE</v>
          </cell>
          <cell r="G40">
            <v>3</v>
          </cell>
          <cell r="H40" t="str">
            <v>HISTORICA Y CARIBE NORTE</v>
          </cell>
          <cell r="I40" t="str">
            <v>SANTA RITA</v>
          </cell>
          <cell r="J40" t="str">
            <v>URBANO</v>
          </cell>
          <cell r="K40">
            <v>113001001492</v>
          </cell>
          <cell r="L40">
            <v>113001001786</v>
          </cell>
          <cell r="M40">
            <v>45</v>
          </cell>
          <cell r="N40">
            <v>63</v>
          </cell>
          <cell r="O40" t="str">
            <v>E. E. Oficial</v>
          </cell>
          <cell r="P40" t="str">
            <v>A</v>
          </cell>
          <cell r="Q40" t="str">
            <v>FELIX CABALLERO ARIAS</v>
          </cell>
          <cell r="R40">
            <v>6564341</v>
          </cell>
          <cell r="S40">
            <v>0</v>
          </cell>
        </row>
        <row r="41">
          <cell r="A41">
            <v>146</v>
          </cell>
          <cell r="B41">
            <v>40</v>
          </cell>
          <cell r="C41" t="str">
            <v>I.E LICEO DE BOLIVAR  SEDE DISTRITAL LA PAZ</v>
          </cell>
          <cell r="D41" t="str">
            <v>SEDE</v>
          </cell>
          <cell r="E41" t="str">
            <v>DANIEL LEMAITRE KRA 17 # 71-25</v>
          </cell>
          <cell r="F41" t="str">
            <v>DANIEL LEMAITRE</v>
          </cell>
          <cell r="G41">
            <v>3</v>
          </cell>
          <cell r="H41" t="str">
            <v>HISTORICA Y CARIBE NORTE</v>
          </cell>
          <cell r="I41" t="str">
            <v>SANTA RITA</v>
          </cell>
          <cell r="J41" t="str">
            <v>URBANO</v>
          </cell>
          <cell r="K41">
            <v>113001001492</v>
          </cell>
          <cell r="L41">
            <v>113001008225</v>
          </cell>
          <cell r="M41">
            <v>45</v>
          </cell>
          <cell r="N41">
            <v>146</v>
          </cell>
          <cell r="O41" t="str">
            <v>E. E. Oficial</v>
          </cell>
          <cell r="P41" t="str">
            <v>A</v>
          </cell>
          <cell r="Q41" t="str">
            <v>FELIX CABALLERO ARIAS</v>
          </cell>
          <cell r="R41">
            <v>6564341</v>
          </cell>
          <cell r="S41">
            <v>0</v>
          </cell>
        </row>
        <row r="42">
          <cell r="A42">
            <v>50</v>
          </cell>
          <cell r="B42">
            <v>41</v>
          </cell>
          <cell r="C42" t="str">
            <v>I.E DE FREDONIA</v>
          </cell>
          <cell r="D42" t="str">
            <v xml:space="preserve">PRINCIPAL </v>
          </cell>
          <cell r="E42" t="str">
            <v>FREDONIA CLL 15</v>
          </cell>
          <cell r="F42" t="str">
            <v>FREDONIA</v>
          </cell>
          <cell r="G42">
            <v>6</v>
          </cell>
          <cell r="H42" t="str">
            <v>DE LA VIRGEN Y TURISTICA</v>
          </cell>
          <cell r="I42" t="str">
            <v>DE LA VIRGEN Y TURISTICA</v>
          </cell>
          <cell r="J42" t="str">
            <v>URBANO</v>
          </cell>
          <cell r="K42">
            <v>113001001581</v>
          </cell>
          <cell r="L42">
            <v>113001001581</v>
          </cell>
          <cell r="M42">
            <v>50</v>
          </cell>
          <cell r="N42">
            <v>50</v>
          </cell>
          <cell r="O42" t="str">
            <v>E. E. Oficial</v>
          </cell>
          <cell r="P42" t="str">
            <v>A</v>
          </cell>
          <cell r="Q42" t="str">
            <v>MARGA LUZ GOMEZ VEROY</v>
          </cell>
          <cell r="R42">
            <v>3157536161</v>
          </cell>
          <cell r="S42" t="str">
            <v>rectoriafredonia@gmail.com</v>
          </cell>
        </row>
        <row r="43">
          <cell r="A43">
            <v>58</v>
          </cell>
          <cell r="B43">
            <v>42</v>
          </cell>
          <cell r="C43" t="str">
            <v>I.E MANUELA BELTRAN</v>
          </cell>
          <cell r="D43" t="str">
            <v xml:space="preserve">PRINCIPAL </v>
          </cell>
          <cell r="E43" t="str">
            <v>URB LOS CERROS DIAG 22 # 50 E 15</v>
          </cell>
          <cell r="F43" t="str">
            <v>LOS CERROS</v>
          </cell>
          <cell r="G43">
            <v>10</v>
          </cell>
          <cell r="H43" t="str">
            <v>HISTORICA Y CARIBE NORTE</v>
          </cell>
          <cell r="I43" t="str">
            <v>COUNTRY</v>
          </cell>
          <cell r="J43" t="str">
            <v>URBANO</v>
          </cell>
          <cell r="K43">
            <v>113001001697</v>
          </cell>
          <cell r="L43">
            <v>113001001697</v>
          </cell>
          <cell r="M43">
            <v>58</v>
          </cell>
          <cell r="N43">
            <v>58</v>
          </cell>
          <cell r="O43" t="str">
            <v>E. E. Oficial</v>
          </cell>
          <cell r="P43" t="str">
            <v>A</v>
          </cell>
          <cell r="Q43" t="str">
            <v>MARIELA HERRERA HERAZO</v>
          </cell>
          <cell r="R43" t="str">
            <v>6627941 6697653</v>
          </cell>
          <cell r="S43" t="str">
            <v>marher123@yahoo.es</v>
          </cell>
        </row>
        <row r="44">
          <cell r="A44">
            <v>88</v>
          </cell>
          <cell r="B44">
            <v>43</v>
          </cell>
          <cell r="C44" t="str">
            <v>I.E MANUELA BELTRAN -  SEDE HIJOS DEL CHOFER</v>
          </cell>
          <cell r="D44" t="str">
            <v>SEDE</v>
          </cell>
          <cell r="E44" t="str">
            <v>URB LOS CERROS DIAG 22 # 50 E 15</v>
          </cell>
          <cell r="F44" t="str">
            <v>LOS CERROS</v>
          </cell>
          <cell r="G44">
            <v>10</v>
          </cell>
          <cell r="H44" t="str">
            <v>HISTORICA Y CARIBE NORTE</v>
          </cell>
          <cell r="I44" t="str">
            <v>COUNTRY</v>
          </cell>
          <cell r="J44" t="str">
            <v>URBANO</v>
          </cell>
          <cell r="K44">
            <v>113001001697</v>
          </cell>
          <cell r="L44">
            <v>113001007121</v>
          </cell>
          <cell r="M44">
            <v>58</v>
          </cell>
          <cell r="N44">
            <v>88</v>
          </cell>
          <cell r="O44" t="str">
            <v>E. E. Oficial</v>
          </cell>
          <cell r="P44" t="str">
            <v>A</v>
          </cell>
          <cell r="Q44" t="str">
            <v>MARIELA HERRERA HERAZO</v>
          </cell>
          <cell r="R44" t="str">
            <v>6627941 6697653</v>
          </cell>
          <cell r="S44" t="str">
            <v>marher123@yahoo.es</v>
          </cell>
        </row>
        <row r="45">
          <cell r="A45">
            <v>59</v>
          </cell>
          <cell r="B45">
            <v>44</v>
          </cell>
          <cell r="C45" t="str">
            <v>I.E PROMOCION SOCIAL DE C/GENA</v>
          </cell>
          <cell r="D45" t="str">
            <v xml:space="preserve">PRINCIPAL </v>
          </cell>
          <cell r="E45" t="str">
            <v>EL SOCORRO CL 25 # 71 - 24</v>
          </cell>
          <cell r="F45" t="str">
            <v>EL SOCORRO</v>
          </cell>
          <cell r="G45">
            <v>12</v>
          </cell>
          <cell r="H45" t="str">
            <v>INDUSTRIAL Y DE LA BAHIA</v>
          </cell>
          <cell r="I45" t="str">
            <v>INDUSTRIAL Y DE LA BAHIA</v>
          </cell>
          <cell r="J45" t="str">
            <v>URBANO</v>
          </cell>
          <cell r="K45">
            <v>113001001719</v>
          </cell>
          <cell r="L45">
            <v>113001001719</v>
          </cell>
          <cell r="M45">
            <v>59</v>
          </cell>
          <cell r="N45">
            <v>59</v>
          </cell>
          <cell r="O45" t="str">
            <v>E. E. Oficial</v>
          </cell>
          <cell r="P45" t="str">
            <v>A</v>
          </cell>
          <cell r="Q45" t="str">
            <v>JUAN GUERRERO BABILONIA</v>
          </cell>
          <cell r="R45" t="str">
            <v>6632191 - 6634921</v>
          </cell>
          <cell r="S45" t="str">
            <v>insprosocial2014@hotmail.com</v>
          </cell>
        </row>
        <row r="46">
          <cell r="A46">
            <v>123</v>
          </cell>
          <cell r="B46">
            <v>45</v>
          </cell>
          <cell r="C46" t="str">
            <v>I.E PROMOCION SOCIAL DE C/GENA   SEDE LA CONSOLATA</v>
          </cell>
          <cell r="D46" t="str">
            <v>SEDE</v>
          </cell>
          <cell r="E46" t="str">
            <v>EL SOCORRO CL 25 # 71 - 24</v>
          </cell>
          <cell r="F46" t="str">
            <v>EL SOCORRO</v>
          </cell>
          <cell r="G46">
            <v>12</v>
          </cell>
          <cell r="H46" t="str">
            <v>INDUSTRIAL Y DE LA BAHIA</v>
          </cell>
          <cell r="I46" t="str">
            <v>INDUSTRIAL Y DE LA BAHIA</v>
          </cell>
          <cell r="J46" t="str">
            <v>URBANO</v>
          </cell>
          <cell r="K46">
            <v>113001001719</v>
          </cell>
          <cell r="L46">
            <v>113001006818</v>
          </cell>
          <cell r="M46">
            <v>59</v>
          </cell>
          <cell r="N46">
            <v>123</v>
          </cell>
          <cell r="O46" t="str">
            <v>E. E. Oficial</v>
          </cell>
          <cell r="P46" t="str">
            <v>A</v>
          </cell>
          <cell r="Q46" t="str">
            <v>JUAN GUERRERO BABILONIA</v>
          </cell>
          <cell r="R46" t="str">
            <v>6632191 - 6634921</v>
          </cell>
          <cell r="S46" t="str">
            <v>insprosocial2014@hotmail.com</v>
          </cell>
        </row>
        <row r="47">
          <cell r="A47">
            <v>144</v>
          </cell>
          <cell r="B47">
            <v>46</v>
          </cell>
          <cell r="C47" t="str">
            <v>I.E PROMOCION SOCIAL DE C/GENA   SEDE JORGE ELIECER GAITAN</v>
          </cell>
          <cell r="D47" t="str">
            <v>SEDE</v>
          </cell>
          <cell r="E47" t="str">
            <v>EL SOCORRO CL 25 # 71 - 24</v>
          </cell>
          <cell r="F47" t="str">
            <v>EL SOCORRO</v>
          </cell>
          <cell r="G47">
            <v>12</v>
          </cell>
          <cell r="H47" t="str">
            <v>INDUSTRIAL Y DE LA BAHIA</v>
          </cell>
          <cell r="I47" t="str">
            <v>INDUSTRIAL Y DE LA BAHIA</v>
          </cell>
          <cell r="J47" t="str">
            <v>URBANO</v>
          </cell>
          <cell r="K47">
            <v>113001001719</v>
          </cell>
          <cell r="L47">
            <v>113001008195</v>
          </cell>
          <cell r="M47">
            <v>59</v>
          </cell>
          <cell r="N47">
            <v>144</v>
          </cell>
          <cell r="O47" t="str">
            <v>E. E. Oficial</v>
          </cell>
          <cell r="P47" t="str">
            <v>A</v>
          </cell>
          <cell r="Q47" t="str">
            <v>JUAN GUERRERO BABILONIA</v>
          </cell>
          <cell r="R47" t="str">
            <v>6632191 - 6634921</v>
          </cell>
          <cell r="S47" t="str">
            <v>insprosocial2014@hotmail.com</v>
          </cell>
        </row>
        <row r="48">
          <cell r="A48">
            <v>60</v>
          </cell>
          <cell r="B48">
            <v>47</v>
          </cell>
          <cell r="C48" t="str">
            <v>I.E REPUBLICA DEL LIBANO</v>
          </cell>
          <cell r="D48" t="str">
            <v xml:space="preserve">PRINCIPAL </v>
          </cell>
          <cell r="E48" t="str">
            <v>REPUBLICA DEL LIBANO AV PEDRO ROMERO # 49 A 15</v>
          </cell>
          <cell r="F48" t="str">
            <v>REPUBLICA DEL LIBANO</v>
          </cell>
          <cell r="G48">
            <v>5</v>
          </cell>
          <cell r="H48" t="str">
            <v>DE LA VIRGEN Y TURISTICA</v>
          </cell>
          <cell r="I48" t="str">
            <v>DE LA VIRGEN Y TURISTICA</v>
          </cell>
          <cell r="J48" t="str">
            <v>URBANO</v>
          </cell>
          <cell r="K48">
            <v>113001001727</v>
          </cell>
          <cell r="L48">
            <v>113001001727</v>
          </cell>
          <cell r="M48">
            <v>60</v>
          </cell>
          <cell r="N48">
            <v>60</v>
          </cell>
          <cell r="O48" t="str">
            <v>E. E. Oficial</v>
          </cell>
          <cell r="P48" t="str">
            <v>A</v>
          </cell>
          <cell r="Q48" t="str">
            <v>RUTH ARELLANO VERGARA</v>
          </cell>
          <cell r="R48">
            <v>6753861</v>
          </cell>
          <cell r="S48">
            <v>0</v>
          </cell>
        </row>
        <row r="49">
          <cell r="A49">
            <v>53</v>
          </cell>
          <cell r="B49">
            <v>48</v>
          </cell>
          <cell r="C49" t="str">
            <v>I.E REPUBLICA DEL LIBANO   SEDE PRIMERO DE MAYO</v>
          </cell>
          <cell r="D49" t="str">
            <v>SEDE</v>
          </cell>
          <cell r="E49" t="str">
            <v>REPUBLICA DEL LIBANO AV PEDRO ROMERO # 49 A 15</v>
          </cell>
          <cell r="F49" t="str">
            <v>REPUBLICA DEL LIBANO</v>
          </cell>
          <cell r="G49">
            <v>5</v>
          </cell>
          <cell r="H49" t="str">
            <v>DE LA VIRGEN Y TURISTICA</v>
          </cell>
          <cell r="I49" t="str">
            <v>DE LA VIRGEN Y TURISTICA</v>
          </cell>
          <cell r="J49" t="str">
            <v>URBANO</v>
          </cell>
          <cell r="K49">
            <v>113001001727</v>
          </cell>
          <cell r="L49">
            <v>113001001646</v>
          </cell>
          <cell r="M49">
            <v>60</v>
          </cell>
          <cell r="N49">
            <v>53</v>
          </cell>
          <cell r="O49" t="str">
            <v>E. E. Oficial</v>
          </cell>
          <cell r="P49" t="str">
            <v>A</v>
          </cell>
          <cell r="Q49" t="str">
            <v>RUTH ARELLANO VERGARA</v>
          </cell>
          <cell r="R49">
            <v>6753861</v>
          </cell>
          <cell r="S49">
            <v>0</v>
          </cell>
        </row>
        <row r="50">
          <cell r="A50">
            <v>64</v>
          </cell>
          <cell r="B50">
            <v>49</v>
          </cell>
          <cell r="C50" t="str">
            <v>I.E JOSE DE LA VEGA</v>
          </cell>
          <cell r="D50" t="str">
            <v xml:space="preserve">PRINCIPAL </v>
          </cell>
          <cell r="E50" t="str">
            <v>TORICES ST SANTA RITA</v>
          </cell>
          <cell r="F50" t="str">
            <v>TORICES</v>
          </cell>
          <cell r="G50">
            <v>2</v>
          </cell>
          <cell r="H50" t="str">
            <v>HISTORICA Y CARIBE NORTE</v>
          </cell>
          <cell r="I50" t="str">
            <v>SANTA RITA</v>
          </cell>
          <cell r="J50" t="str">
            <v>URBANO</v>
          </cell>
          <cell r="K50">
            <v>113001001816</v>
          </cell>
          <cell r="L50">
            <v>113001001816</v>
          </cell>
          <cell r="M50">
            <v>64</v>
          </cell>
          <cell r="N50">
            <v>64</v>
          </cell>
          <cell r="O50" t="str">
            <v>E. E. Oficial</v>
          </cell>
          <cell r="P50" t="str">
            <v>A</v>
          </cell>
          <cell r="Q50" t="str">
            <v>MIGUEL PEREZ MARQUEZ</v>
          </cell>
          <cell r="R50">
            <v>6580730</v>
          </cell>
          <cell r="S50">
            <v>0</v>
          </cell>
        </row>
        <row r="51">
          <cell r="A51">
            <v>10</v>
          </cell>
          <cell r="B51">
            <v>50</v>
          </cell>
          <cell r="C51" t="str">
            <v>I.E JOSE DE LA VEGA  SEDE ANTONIO JOSE IRIZARRI</v>
          </cell>
          <cell r="D51" t="str">
            <v>SEDE</v>
          </cell>
          <cell r="E51" t="str">
            <v>TORICES ST SANTA RITA</v>
          </cell>
          <cell r="F51" t="str">
            <v>TORICES</v>
          </cell>
          <cell r="G51">
            <v>2</v>
          </cell>
          <cell r="H51" t="str">
            <v>HISTORICA Y CARIBE NORTE</v>
          </cell>
          <cell r="I51" t="str">
            <v>SANTA RITA</v>
          </cell>
          <cell r="J51" t="str">
            <v>URBANO</v>
          </cell>
          <cell r="K51">
            <v>113001001816</v>
          </cell>
          <cell r="L51">
            <v>113001000151</v>
          </cell>
          <cell r="M51">
            <v>64</v>
          </cell>
          <cell r="N51">
            <v>10</v>
          </cell>
          <cell r="O51" t="str">
            <v>E. E. Oficial</v>
          </cell>
          <cell r="P51" t="str">
            <v>A</v>
          </cell>
          <cell r="Q51" t="str">
            <v>MIGUEL PEREZ MARQUEZ</v>
          </cell>
          <cell r="R51">
            <v>6580730</v>
          </cell>
          <cell r="S51">
            <v>0</v>
          </cell>
        </row>
        <row r="52">
          <cell r="A52">
            <v>39</v>
          </cell>
          <cell r="B52">
            <v>51</v>
          </cell>
          <cell r="C52" t="str">
            <v>I.E JOSE DE LA VEGA  SEDE NTRA. SRA. DEL CARMEN</v>
          </cell>
          <cell r="D52" t="str">
            <v>SEDE</v>
          </cell>
          <cell r="E52" t="str">
            <v>TORICES ST SANTA RITA</v>
          </cell>
          <cell r="F52" t="str">
            <v>TORICES</v>
          </cell>
          <cell r="G52">
            <v>2</v>
          </cell>
          <cell r="H52" t="str">
            <v>HISTORICA Y CARIBE NORTE</v>
          </cell>
          <cell r="I52" t="str">
            <v>SANTA RITA</v>
          </cell>
          <cell r="J52" t="str">
            <v>URBANO</v>
          </cell>
          <cell r="K52">
            <v>113001001816</v>
          </cell>
          <cell r="L52">
            <v>113001001352</v>
          </cell>
          <cell r="M52">
            <v>64</v>
          </cell>
          <cell r="N52">
            <v>39</v>
          </cell>
          <cell r="O52" t="str">
            <v>E. E. Oficial</v>
          </cell>
          <cell r="P52" t="str">
            <v>A</v>
          </cell>
          <cell r="Q52" t="str">
            <v>MIGUEL PEREZ MARQUEZ</v>
          </cell>
          <cell r="R52">
            <v>6580730</v>
          </cell>
          <cell r="S52">
            <v>0</v>
          </cell>
        </row>
        <row r="53">
          <cell r="A53">
            <v>72</v>
          </cell>
          <cell r="B53">
            <v>52</v>
          </cell>
          <cell r="C53" t="str">
            <v>I.E JOSE DE LA VEGA SEDE SIMON BOLIVAR</v>
          </cell>
          <cell r="D53" t="str">
            <v>SEDE</v>
          </cell>
          <cell r="E53" t="str">
            <v>TORICES ST SANTA RITA</v>
          </cell>
          <cell r="F53" t="str">
            <v>TORICES</v>
          </cell>
          <cell r="G53">
            <v>2</v>
          </cell>
          <cell r="H53" t="str">
            <v>HISTORICA Y CARIBE NORTE</v>
          </cell>
          <cell r="I53" t="str">
            <v>SANTA RITA</v>
          </cell>
          <cell r="J53" t="str">
            <v>URBANO</v>
          </cell>
          <cell r="K53">
            <v>113001001816</v>
          </cell>
          <cell r="L53">
            <v>113001002162</v>
          </cell>
          <cell r="M53">
            <v>64</v>
          </cell>
          <cell r="N53">
            <v>72</v>
          </cell>
          <cell r="O53" t="str">
            <v>E. E. Oficial</v>
          </cell>
          <cell r="P53" t="str">
            <v>A</v>
          </cell>
          <cell r="Q53" t="str">
            <v>MIGUEL PEREZ MARQUEZ</v>
          </cell>
          <cell r="R53">
            <v>6580730</v>
          </cell>
          <cell r="S53">
            <v>0</v>
          </cell>
        </row>
        <row r="54">
          <cell r="A54">
            <v>66</v>
          </cell>
          <cell r="B54">
            <v>53</v>
          </cell>
          <cell r="C54" t="str">
            <v>I.E SEMINARIO DE C/GENA</v>
          </cell>
          <cell r="D54" t="str">
            <v xml:space="preserve">PRINCIPAL </v>
          </cell>
          <cell r="E54" t="str">
            <v>ALCIBIA ST MÂª AUXILIADORA CLL 38 # 29-60</v>
          </cell>
          <cell r="F54" t="str">
            <v>ALCIBIA</v>
          </cell>
          <cell r="G54">
            <v>9</v>
          </cell>
          <cell r="H54" t="str">
            <v>HISTORICA Y CARIBE NORTE</v>
          </cell>
          <cell r="I54" t="str">
            <v>COUNTRY</v>
          </cell>
          <cell r="J54" t="str">
            <v>URBANO</v>
          </cell>
          <cell r="K54">
            <v>113001001972</v>
          </cell>
          <cell r="L54">
            <v>113001001972</v>
          </cell>
          <cell r="M54">
            <v>66</v>
          </cell>
          <cell r="N54">
            <v>66</v>
          </cell>
          <cell r="O54" t="str">
            <v>E. E. Promocion e implementacion de Estrategias Pedagogicas</v>
          </cell>
          <cell r="P54" t="str">
            <v>A</v>
          </cell>
          <cell r="Q54" t="str">
            <v>LUIS DARWIN DIAZ MACIA</v>
          </cell>
          <cell r="R54">
            <v>3107291914</v>
          </cell>
          <cell r="S54">
            <v>0</v>
          </cell>
        </row>
        <row r="55">
          <cell r="A55">
            <v>68</v>
          </cell>
          <cell r="B55">
            <v>54</v>
          </cell>
          <cell r="C55" t="str">
            <v>I.E SOLEDAD ROMAN DE NUÑEZ</v>
          </cell>
          <cell r="D55" t="str">
            <v xml:space="preserve">PRINCIPAL </v>
          </cell>
          <cell r="E55" t="str">
            <v>ESCALLON VILLA CRA 57 # 30 D 47</v>
          </cell>
          <cell r="F55" t="str">
            <v>ESCALLON VILLA</v>
          </cell>
          <cell r="G55">
            <v>8</v>
          </cell>
          <cell r="H55" t="str">
            <v>HISTORICA Y CARIBE NORTE</v>
          </cell>
          <cell r="I55" t="str">
            <v>COUNTRY</v>
          </cell>
          <cell r="J55" t="str">
            <v>URBANO</v>
          </cell>
          <cell r="K55">
            <v>113001002057</v>
          </cell>
          <cell r="L55">
            <v>113001002057</v>
          </cell>
          <cell r="M55">
            <v>68</v>
          </cell>
          <cell r="N55">
            <v>68</v>
          </cell>
          <cell r="O55" t="str">
            <v>E. E. Oficial</v>
          </cell>
          <cell r="P55" t="str">
            <v>A</v>
          </cell>
          <cell r="Q55" t="str">
            <v>OMAR BENJAMIN TORRES IGLESIAS</v>
          </cell>
          <cell r="R55" t="str">
            <v>6697092 6697024</v>
          </cell>
          <cell r="S55">
            <v>0</v>
          </cell>
        </row>
        <row r="56">
          <cell r="A56">
            <v>49</v>
          </cell>
          <cell r="B56">
            <v>55</v>
          </cell>
          <cell r="C56" t="str">
            <v>I.E SOLEDAD ROMAN DE NUÑEZ - SEDE SOCIEDAD AMOR A C/GENA. # 10</v>
          </cell>
          <cell r="D56" t="str">
            <v>SEDE</v>
          </cell>
          <cell r="E56" t="str">
            <v>ESCALLON VILLA CRA 57 # 30 D 47</v>
          </cell>
          <cell r="F56" t="str">
            <v>ESCALLON VILLA</v>
          </cell>
          <cell r="G56">
            <v>8</v>
          </cell>
          <cell r="H56" t="str">
            <v>HISTORICA Y CARIBE NORTE</v>
          </cell>
          <cell r="I56" t="str">
            <v>COUNTRY</v>
          </cell>
          <cell r="J56" t="str">
            <v>URBANO</v>
          </cell>
          <cell r="K56">
            <v>113001002057</v>
          </cell>
          <cell r="L56">
            <v>113001001573</v>
          </cell>
          <cell r="M56">
            <v>68</v>
          </cell>
          <cell r="N56">
            <v>49</v>
          </cell>
          <cell r="O56" t="str">
            <v>E. E. Oficial</v>
          </cell>
          <cell r="P56" t="str">
            <v>A</v>
          </cell>
          <cell r="Q56" t="str">
            <v>OMAR BENJAMIN TORRES IGLESIAS</v>
          </cell>
          <cell r="R56" t="str">
            <v>6697092 6697024</v>
          </cell>
          <cell r="S56">
            <v>0</v>
          </cell>
        </row>
        <row r="57">
          <cell r="A57">
            <v>51</v>
          </cell>
          <cell r="B57">
            <v>56</v>
          </cell>
          <cell r="C57" t="str">
            <v>I.E SOLEDAD ROMAN DE NUÑEZ - SEDE DE ZARAGOCILLA</v>
          </cell>
          <cell r="D57" t="str">
            <v>SEDE</v>
          </cell>
          <cell r="E57" t="str">
            <v>ESCALLON VILLA CRA 57 # 30 D 47</v>
          </cell>
          <cell r="F57" t="str">
            <v>ESCALLON VILLA</v>
          </cell>
          <cell r="G57">
            <v>8</v>
          </cell>
          <cell r="H57" t="str">
            <v>HISTORICA Y CARIBE NORTE</v>
          </cell>
          <cell r="I57" t="str">
            <v>COUNTRY</v>
          </cell>
          <cell r="J57" t="str">
            <v>URBANO</v>
          </cell>
          <cell r="K57">
            <v>113001002057</v>
          </cell>
          <cell r="L57">
            <v>113001001590</v>
          </cell>
          <cell r="M57">
            <v>68</v>
          </cell>
          <cell r="N57">
            <v>51</v>
          </cell>
          <cell r="O57" t="str">
            <v>E. E. Oficial</v>
          </cell>
          <cell r="P57" t="str">
            <v>A</v>
          </cell>
          <cell r="Q57" t="str">
            <v>OMAR BENJAMIN TORRES IGLESIAS</v>
          </cell>
          <cell r="R57" t="str">
            <v>6697092 6697024</v>
          </cell>
          <cell r="S57">
            <v>0</v>
          </cell>
        </row>
        <row r="58">
          <cell r="A58">
            <v>75</v>
          </cell>
          <cell r="B58">
            <v>57</v>
          </cell>
          <cell r="C58" t="str">
            <v>I.E SOLEDAD ROMAN DE NUÑEZ - SEDE VICTORIA PAUTT LEON</v>
          </cell>
          <cell r="D58" t="str">
            <v>SEDE</v>
          </cell>
          <cell r="E58" t="str">
            <v>ESCALLON VILLA CRA 57 # 30 D 47</v>
          </cell>
          <cell r="F58" t="str">
            <v>ESCALLON VILLA</v>
          </cell>
          <cell r="G58">
            <v>8</v>
          </cell>
          <cell r="H58" t="str">
            <v>HISTORICA Y CARIBE NORTE</v>
          </cell>
          <cell r="I58" t="str">
            <v>COUNTRY</v>
          </cell>
          <cell r="J58" t="str">
            <v>URBANO</v>
          </cell>
          <cell r="K58">
            <v>113001002057</v>
          </cell>
          <cell r="L58">
            <v>113001002481</v>
          </cell>
          <cell r="M58">
            <v>68</v>
          </cell>
          <cell r="N58">
            <v>75</v>
          </cell>
          <cell r="O58" t="str">
            <v>E. E. Oficial</v>
          </cell>
          <cell r="P58" t="str">
            <v>A</v>
          </cell>
          <cell r="Q58" t="str">
            <v>OMAR BENJAMIN TORRES IGLESIAS</v>
          </cell>
          <cell r="R58" t="str">
            <v>6697092 6697024</v>
          </cell>
          <cell r="S58">
            <v>0</v>
          </cell>
        </row>
        <row r="59">
          <cell r="A59">
            <v>121</v>
          </cell>
          <cell r="B59">
            <v>58</v>
          </cell>
          <cell r="C59" t="str">
            <v>I.E SOLEDAD ROMAN DE NUÑEZ -   SEDE PROGRESO Y LIBERTAD</v>
          </cell>
          <cell r="D59" t="str">
            <v>SEDE</v>
          </cell>
          <cell r="E59" t="str">
            <v>ESCALLON VILLA CRA 57 # 30 D 47</v>
          </cell>
          <cell r="F59" t="str">
            <v>ESCALLON VILLA</v>
          </cell>
          <cell r="G59">
            <v>8</v>
          </cell>
          <cell r="H59" t="str">
            <v>HISTORICA Y CARIBE NORTE</v>
          </cell>
          <cell r="I59" t="str">
            <v>COUNTRY</v>
          </cell>
          <cell r="J59" t="str">
            <v>URBANO</v>
          </cell>
          <cell r="K59">
            <v>113001002057</v>
          </cell>
          <cell r="L59">
            <v>113001027157</v>
          </cell>
          <cell r="M59">
            <v>68</v>
          </cell>
          <cell r="N59">
            <v>121</v>
          </cell>
          <cell r="O59" t="str">
            <v>E. E. Oficial</v>
          </cell>
          <cell r="P59" t="str">
            <v>A</v>
          </cell>
          <cell r="Q59" t="str">
            <v>OMAR BENJAMIN TORRES IGLESIAS</v>
          </cell>
          <cell r="R59" t="str">
            <v>6697092 6697024</v>
          </cell>
          <cell r="S59">
            <v>0</v>
          </cell>
        </row>
        <row r="60">
          <cell r="A60">
            <v>70</v>
          </cell>
          <cell r="B60">
            <v>59</v>
          </cell>
          <cell r="C60" t="str">
            <v>I.E HIJOS DE MARIA</v>
          </cell>
          <cell r="D60" t="str">
            <v xml:space="preserve">PRINCIPAL </v>
          </cell>
          <cell r="E60" t="str">
            <v>13 DE JUNIO CLL 31 D # 64-94</v>
          </cell>
          <cell r="F60" t="str">
            <v>TRECE DE JUNIO</v>
          </cell>
          <cell r="G60">
            <v>7</v>
          </cell>
          <cell r="H60" t="str">
            <v>DE LA VIRGEN Y TURISTICA</v>
          </cell>
          <cell r="I60" t="str">
            <v>DE LA VIRGEN Y TURISTICA</v>
          </cell>
          <cell r="J60" t="str">
            <v>URBANO</v>
          </cell>
          <cell r="K60">
            <v>113001002120</v>
          </cell>
          <cell r="L60">
            <v>113001002120</v>
          </cell>
          <cell r="M60">
            <v>70</v>
          </cell>
          <cell r="N60">
            <v>70</v>
          </cell>
          <cell r="O60" t="str">
            <v>E. E. Oficial</v>
          </cell>
          <cell r="P60" t="str">
            <v>A</v>
          </cell>
          <cell r="Q60" t="str">
            <v>EDILSA BARCO DE BORRE</v>
          </cell>
          <cell r="R60">
            <v>6531314</v>
          </cell>
          <cell r="S60">
            <v>0</v>
          </cell>
        </row>
        <row r="61">
          <cell r="A61">
            <v>19</v>
          </cell>
          <cell r="B61">
            <v>60</v>
          </cell>
          <cell r="C61" t="str">
            <v>I.E HIJOS DE MARIA   SEDE REPUBLICA DE MEXICO</v>
          </cell>
          <cell r="D61" t="str">
            <v>SEDE</v>
          </cell>
          <cell r="E61" t="str">
            <v>13 DE JUNIO CLL 31 D # 64-94</v>
          </cell>
          <cell r="F61" t="str">
            <v>TRECE DE JUNIO</v>
          </cell>
          <cell r="G61">
            <v>7</v>
          </cell>
          <cell r="H61" t="str">
            <v>DE LA VIRGEN Y TURISTICA</v>
          </cell>
          <cell r="I61" t="str">
            <v>DE LA VIRGEN Y TURISTICA</v>
          </cell>
          <cell r="J61" t="str">
            <v>URBANO</v>
          </cell>
          <cell r="K61">
            <v>113001002120</v>
          </cell>
          <cell r="L61">
            <v>113001000267</v>
          </cell>
          <cell r="M61">
            <v>70</v>
          </cell>
          <cell r="N61">
            <v>19</v>
          </cell>
          <cell r="O61" t="str">
            <v>E. E. Oficial</v>
          </cell>
          <cell r="P61" t="str">
            <v>A</v>
          </cell>
          <cell r="Q61" t="str">
            <v>EDILSA BARCO DE BORRE</v>
          </cell>
          <cell r="R61">
            <v>6531314</v>
          </cell>
          <cell r="S61">
            <v>0</v>
          </cell>
        </row>
        <row r="62">
          <cell r="A62">
            <v>87</v>
          </cell>
          <cell r="B62">
            <v>61</v>
          </cell>
          <cell r="C62" t="str">
            <v>I.E HIJOS DE MARIA   SEDE RAFAEL TONO</v>
          </cell>
          <cell r="D62" t="str">
            <v>SEDE</v>
          </cell>
          <cell r="E62" t="str">
            <v>13 DE JUNIO CLL 31 D # 64-94</v>
          </cell>
          <cell r="F62" t="str">
            <v>TRECE DE JUNIO</v>
          </cell>
          <cell r="G62">
            <v>7</v>
          </cell>
          <cell r="H62" t="str">
            <v>DE LA VIRGEN Y TURISTICA</v>
          </cell>
          <cell r="I62" t="str">
            <v>DE LA VIRGEN Y TURISTICA</v>
          </cell>
          <cell r="J62" t="str">
            <v>URBANO</v>
          </cell>
          <cell r="K62">
            <v>113001002120</v>
          </cell>
          <cell r="L62">
            <v>113001002880</v>
          </cell>
          <cell r="M62">
            <v>70</v>
          </cell>
          <cell r="N62">
            <v>87</v>
          </cell>
          <cell r="O62" t="str">
            <v>E. E. Oficial</v>
          </cell>
          <cell r="P62" t="str">
            <v>A</v>
          </cell>
          <cell r="Q62" t="str">
            <v>EDILSA BARCO DE BORRE</v>
          </cell>
          <cell r="R62">
            <v>6531314</v>
          </cell>
          <cell r="S62">
            <v>0</v>
          </cell>
        </row>
        <row r="63">
          <cell r="A63">
            <v>199</v>
          </cell>
          <cell r="B63">
            <v>62</v>
          </cell>
          <cell r="C63" t="str">
            <v>I.E HIJOS DE MARIA   SEDE DISTRITAL LUIS CARLOS GALAN SARMIENTO</v>
          </cell>
          <cell r="D63" t="str">
            <v>SEDE</v>
          </cell>
          <cell r="E63" t="str">
            <v>13 DE JUNIO CLL 31 D # 64-94</v>
          </cell>
          <cell r="F63" t="str">
            <v>TRECE DE JUNIO</v>
          </cell>
          <cell r="G63">
            <v>7</v>
          </cell>
          <cell r="H63" t="str">
            <v>DE LA VIRGEN Y TURISTICA</v>
          </cell>
          <cell r="I63" t="str">
            <v>DE LA VIRGEN Y TURISTICA</v>
          </cell>
          <cell r="J63" t="str">
            <v>URBANO</v>
          </cell>
          <cell r="K63">
            <v>113001002120</v>
          </cell>
          <cell r="L63">
            <v>213001008084</v>
          </cell>
          <cell r="M63">
            <v>70</v>
          </cell>
          <cell r="N63">
            <v>199</v>
          </cell>
          <cell r="O63" t="str">
            <v>E. E. Oficial</v>
          </cell>
          <cell r="P63" t="str">
            <v>A</v>
          </cell>
          <cell r="Q63" t="str">
            <v>EDILSA BARCO DE BORRE</v>
          </cell>
          <cell r="R63">
            <v>6531314</v>
          </cell>
          <cell r="S63">
            <v>0</v>
          </cell>
        </row>
        <row r="64">
          <cell r="A64">
            <v>71</v>
          </cell>
          <cell r="B64">
            <v>63</v>
          </cell>
          <cell r="C64" t="str">
            <v>I.E NUESTRA SRA DEL PERPETUO SOCORRO</v>
          </cell>
          <cell r="D64" t="str">
            <v>PRINCIPAL</v>
          </cell>
          <cell r="E64" t="str">
            <v>LIBANO, CL JUAN C ARANGO KRA 49 #31 - 55</v>
          </cell>
          <cell r="F64" t="str">
            <v>LIBANO</v>
          </cell>
          <cell r="G64">
            <v>5</v>
          </cell>
          <cell r="H64" t="str">
            <v>DE LA VIRGEN Y TURISTICA</v>
          </cell>
          <cell r="I64" t="str">
            <v>DE LA VIRGEN Y TURISTICA</v>
          </cell>
          <cell r="J64" t="str">
            <v>URBANO</v>
          </cell>
          <cell r="K64">
            <v>113001002138</v>
          </cell>
          <cell r="L64">
            <v>113001002138</v>
          </cell>
          <cell r="M64">
            <v>71</v>
          </cell>
          <cell r="N64">
            <v>71</v>
          </cell>
          <cell r="O64" t="str">
            <v>E. E. Oficial</v>
          </cell>
          <cell r="P64" t="str">
            <v>A</v>
          </cell>
          <cell r="Q64" t="str">
            <v>JOSE MARIA LARA GUTIERREZ DE PIÑEREZ</v>
          </cell>
          <cell r="R64">
            <v>6431723</v>
          </cell>
          <cell r="S64" t="str">
            <v>ienspes-11@hotmail.com</v>
          </cell>
        </row>
        <row r="65">
          <cell r="A65">
            <v>73</v>
          </cell>
          <cell r="B65">
            <v>64</v>
          </cell>
          <cell r="C65" t="str">
            <v>I.E MADRE LAURA</v>
          </cell>
          <cell r="D65" t="str">
            <v>PRINCIPAL</v>
          </cell>
          <cell r="E65" t="str">
            <v>PIEDRA DE BOLIVAR CLL SANTA CRUZ No Cl-30 # 50-137</v>
          </cell>
          <cell r="F65" t="str">
            <v>PIEDRA DE BOLIVAR</v>
          </cell>
          <cell r="G65">
            <v>9</v>
          </cell>
          <cell r="H65" t="str">
            <v>HISTORICA Y CARIBE NORTE</v>
          </cell>
          <cell r="I65" t="str">
            <v>COUNTRY</v>
          </cell>
          <cell r="J65" t="str">
            <v>URBANO</v>
          </cell>
          <cell r="K65">
            <v>113001002413</v>
          </cell>
          <cell r="L65">
            <v>113001002413</v>
          </cell>
          <cell r="M65">
            <v>73</v>
          </cell>
          <cell r="N65">
            <v>73</v>
          </cell>
          <cell r="O65" t="str">
            <v>E. E. Oficial</v>
          </cell>
          <cell r="P65" t="str">
            <v>A</v>
          </cell>
          <cell r="Q65" t="str">
            <v>MARIELA HERRERA HERAZO</v>
          </cell>
          <cell r="R65">
            <v>6629368</v>
          </cell>
          <cell r="S65">
            <v>0</v>
          </cell>
        </row>
        <row r="66">
          <cell r="A66">
            <v>43</v>
          </cell>
          <cell r="B66">
            <v>65</v>
          </cell>
          <cell r="C66" t="str">
            <v>I.E MADRE LAURA - SEDE ANDALUCIA</v>
          </cell>
          <cell r="D66" t="str">
            <v>SEDE</v>
          </cell>
          <cell r="E66" t="str">
            <v>PIEDRA DE BOLIVAR CLL SANTA CRUZ No Cl-30 # 50-137</v>
          </cell>
          <cell r="F66" t="str">
            <v>PIEDRA DE BOLIVAR</v>
          </cell>
          <cell r="G66">
            <v>9</v>
          </cell>
          <cell r="H66" t="str">
            <v>HISTORICA Y CARIBE NORTE</v>
          </cell>
          <cell r="I66" t="str">
            <v>COUNTRY</v>
          </cell>
          <cell r="J66" t="str">
            <v>URBANO</v>
          </cell>
          <cell r="K66">
            <v>113001002413</v>
          </cell>
          <cell r="L66">
            <v>113001000101</v>
          </cell>
          <cell r="M66">
            <v>73</v>
          </cell>
          <cell r="N66">
            <v>43</v>
          </cell>
          <cell r="O66" t="str">
            <v>E. E. Oficial</v>
          </cell>
          <cell r="P66" t="str">
            <v>A</v>
          </cell>
          <cell r="Q66" t="str">
            <v>MARIELA HERRERA HERAZO</v>
          </cell>
          <cell r="R66">
            <v>6629368</v>
          </cell>
          <cell r="S66">
            <v>0</v>
          </cell>
        </row>
        <row r="67">
          <cell r="A67">
            <v>21</v>
          </cell>
          <cell r="B67">
            <v>66</v>
          </cell>
          <cell r="C67" t="str">
            <v>I.E MADRE LAURA - SEDE JOSE MARIA DEL CASTILLO Y RADA</v>
          </cell>
          <cell r="D67" t="str">
            <v>SEDE</v>
          </cell>
          <cell r="E67" t="str">
            <v>PIEDRA DE BOLIVAR CLL SANTA CRUZ No Cl-30 # 50-137</v>
          </cell>
          <cell r="F67" t="str">
            <v>PIEDRA DE BOLIVAR</v>
          </cell>
          <cell r="G67">
            <v>9</v>
          </cell>
          <cell r="H67" t="str">
            <v>HISTORICA Y CARIBE NORTE</v>
          </cell>
          <cell r="I67" t="str">
            <v>COUNTRY</v>
          </cell>
          <cell r="J67" t="str">
            <v>URBANO</v>
          </cell>
          <cell r="K67">
            <v>113001002413</v>
          </cell>
          <cell r="L67">
            <v>113001000313</v>
          </cell>
          <cell r="M67">
            <v>73</v>
          </cell>
          <cell r="N67">
            <v>21</v>
          </cell>
          <cell r="O67" t="str">
            <v>E. E. Oficial</v>
          </cell>
          <cell r="P67" t="str">
            <v>A</v>
          </cell>
          <cell r="Q67" t="str">
            <v>MARIELA HERRERA HERAZO</v>
          </cell>
          <cell r="R67">
            <v>6629368</v>
          </cell>
          <cell r="S67">
            <v>0</v>
          </cell>
        </row>
        <row r="68">
          <cell r="A68">
            <v>79</v>
          </cell>
          <cell r="B68">
            <v>67</v>
          </cell>
          <cell r="C68" t="str">
            <v>I.E OLGA GONZALEZ ARRAUT</v>
          </cell>
          <cell r="D68" t="str">
            <v>PRINCIPAL</v>
          </cell>
          <cell r="E68" t="str">
            <v>AV CRISANTO LUQUE DIG 22 # 52-14</v>
          </cell>
          <cell r="F68" t="str">
            <v>ALTO BOSQUE</v>
          </cell>
          <cell r="G68">
            <v>10</v>
          </cell>
          <cell r="H68" t="str">
            <v>HISTORICA Y CARIBE NORTE</v>
          </cell>
          <cell r="I68" t="str">
            <v>COUNTRY</v>
          </cell>
          <cell r="J68" t="str">
            <v>URBANO</v>
          </cell>
          <cell r="K68">
            <v>113001002626</v>
          </cell>
          <cell r="L68">
            <v>113001002626</v>
          </cell>
          <cell r="M68">
            <v>79</v>
          </cell>
          <cell r="N68">
            <v>79</v>
          </cell>
          <cell r="O68" t="str">
            <v>E. E. Oficial</v>
          </cell>
          <cell r="P68" t="str">
            <v>A</v>
          </cell>
          <cell r="Q68" t="str">
            <v>OLGA ELVIRA ACOSTA AMEL</v>
          </cell>
          <cell r="R68">
            <v>6431706</v>
          </cell>
          <cell r="S68" t="str">
            <v>ieoga2007@hotmail.com</v>
          </cell>
        </row>
        <row r="69">
          <cell r="A69">
            <v>83</v>
          </cell>
          <cell r="B69">
            <v>68</v>
          </cell>
          <cell r="C69" t="str">
            <v>I.E MARIA REINA</v>
          </cell>
          <cell r="D69" t="str">
            <v>PRINCIPAL</v>
          </cell>
          <cell r="E69" t="str">
            <v>LA ESPERANZA Kr. 29 # 37-38</v>
          </cell>
          <cell r="F69" t="str">
            <v>LA ESPERANZA</v>
          </cell>
          <cell r="G69">
            <v>4</v>
          </cell>
          <cell r="H69" t="str">
            <v>DE LA VIRGEN Y TURISTICA</v>
          </cell>
          <cell r="I69" t="str">
            <v>DE LA VIRGEN Y TURISTICA</v>
          </cell>
          <cell r="J69" t="str">
            <v>URBANO</v>
          </cell>
          <cell r="K69">
            <v>113001002812</v>
          </cell>
          <cell r="L69">
            <v>113001002812</v>
          </cell>
          <cell r="M69">
            <v>83</v>
          </cell>
          <cell r="N69">
            <v>83</v>
          </cell>
          <cell r="O69" t="str">
            <v>E. E. Oficial</v>
          </cell>
          <cell r="P69" t="str">
            <v>A</v>
          </cell>
          <cell r="Q69" t="str">
            <v>HNA REBECA RUEDA VELASQUEZ  (E)</v>
          </cell>
          <cell r="R69">
            <v>6749066</v>
          </cell>
          <cell r="S69">
            <v>0</v>
          </cell>
        </row>
        <row r="70">
          <cell r="A70">
            <v>65</v>
          </cell>
          <cell r="B70">
            <v>69</v>
          </cell>
          <cell r="C70" t="str">
            <v>I.E MARIA REINA   SEDE SOCIEDAD AMOR A CARTAGENA. # 7</v>
          </cell>
          <cell r="D70" t="str">
            <v>SEDE</v>
          </cell>
          <cell r="E70" t="str">
            <v>LA ESPERANZA Kr. 29 # 37-38</v>
          </cell>
          <cell r="F70" t="str">
            <v>LA ESPERANZA</v>
          </cell>
          <cell r="G70">
            <v>4</v>
          </cell>
          <cell r="H70" t="str">
            <v>DE LA VIRGEN Y TURISTICA</v>
          </cell>
          <cell r="I70" t="str">
            <v>DE LA VIRGEN Y TURISTICA</v>
          </cell>
          <cell r="J70" t="str">
            <v>URBANO</v>
          </cell>
          <cell r="K70">
            <v>113001002812</v>
          </cell>
          <cell r="L70">
            <v>113001001964</v>
          </cell>
          <cell r="M70">
            <v>83</v>
          </cell>
          <cell r="N70">
            <v>65</v>
          </cell>
          <cell r="O70" t="str">
            <v>E. E. Oficial</v>
          </cell>
          <cell r="P70" t="str">
            <v>A</v>
          </cell>
          <cell r="Q70" t="str">
            <v>HNA REBECA RUEDA VELASQUEZ  (E)</v>
          </cell>
          <cell r="R70">
            <v>6749066</v>
          </cell>
          <cell r="S70">
            <v>0</v>
          </cell>
        </row>
        <row r="71">
          <cell r="A71">
            <v>77</v>
          </cell>
          <cell r="B71">
            <v>70</v>
          </cell>
          <cell r="C71" t="str">
            <v>I.E MARIA REINA   SEDE ACCION COMUNAL LA QUINTA</v>
          </cell>
          <cell r="D71" t="str">
            <v>SEDE</v>
          </cell>
          <cell r="E71" t="str">
            <v>LA ESPERANZA Kr. 29 # 37-38</v>
          </cell>
          <cell r="F71" t="str">
            <v>LA ESPERANZA</v>
          </cell>
          <cell r="G71">
            <v>4</v>
          </cell>
          <cell r="H71" t="str">
            <v>DE LA VIRGEN Y TURISTICA</v>
          </cell>
          <cell r="I71" t="str">
            <v>DE LA VIRGEN Y TURISTICA</v>
          </cell>
          <cell r="J71" t="str">
            <v>URBANO</v>
          </cell>
          <cell r="K71">
            <v>113001002812</v>
          </cell>
          <cell r="L71">
            <v>113001002596</v>
          </cell>
          <cell r="M71">
            <v>83</v>
          </cell>
          <cell r="N71">
            <v>77</v>
          </cell>
          <cell r="O71" t="str">
            <v>E. E. Oficial</v>
          </cell>
          <cell r="P71" t="str">
            <v>A</v>
          </cell>
          <cell r="Q71" t="str">
            <v>HNA REBECA RUEDA VELASQUEZ  (E)</v>
          </cell>
          <cell r="R71">
            <v>6749066</v>
          </cell>
          <cell r="S71">
            <v>0</v>
          </cell>
        </row>
        <row r="72">
          <cell r="A72">
            <v>81</v>
          </cell>
          <cell r="B72">
            <v>71</v>
          </cell>
          <cell r="C72" t="str">
            <v>I.E MARIA REINA   SEDE ESCUELA MIXTA LAS DELICIAS</v>
          </cell>
          <cell r="D72" t="str">
            <v>SEDE</v>
          </cell>
          <cell r="E72" t="str">
            <v>LA ESPERANZA Kr. 29 # 37-38</v>
          </cell>
          <cell r="F72" t="str">
            <v>LA ESPERANZA</v>
          </cell>
          <cell r="G72">
            <v>4</v>
          </cell>
          <cell r="H72" t="str">
            <v>DE LA VIRGEN Y TURISTICA</v>
          </cell>
          <cell r="I72" t="str">
            <v>DE LA VIRGEN Y TURISTICA</v>
          </cell>
          <cell r="J72" t="str">
            <v>URBANO</v>
          </cell>
          <cell r="K72">
            <v>113001002812</v>
          </cell>
          <cell r="L72">
            <v>113001002651</v>
          </cell>
          <cell r="M72">
            <v>83</v>
          </cell>
          <cell r="N72">
            <v>81</v>
          </cell>
          <cell r="O72" t="str">
            <v>E. E. Oficial</v>
          </cell>
          <cell r="P72" t="str">
            <v>A</v>
          </cell>
          <cell r="Q72" t="str">
            <v>HNA REBECA RUEDA VELASQUEZ  (E)</v>
          </cell>
          <cell r="R72">
            <v>6749066</v>
          </cell>
          <cell r="S72">
            <v>0</v>
          </cell>
        </row>
        <row r="73">
          <cell r="A73">
            <v>89</v>
          </cell>
          <cell r="B73">
            <v>72</v>
          </cell>
          <cell r="C73" t="str">
            <v>I.E DE TERNERA</v>
          </cell>
          <cell r="D73" t="str">
            <v>PRINCIPAL</v>
          </cell>
          <cell r="E73" t="str">
            <v>TERNERA CLL DEL PARAISO #32D-47</v>
          </cell>
          <cell r="F73" t="str">
            <v>TERNERA</v>
          </cell>
          <cell r="G73">
            <v>13</v>
          </cell>
          <cell r="H73" t="str">
            <v>INDUSTRIAL Y DE LA BAHIA</v>
          </cell>
          <cell r="I73" t="str">
            <v>INDUSTRIAL Y DE LA BAHIA</v>
          </cell>
          <cell r="J73" t="str">
            <v>URBANO</v>
          </cell>
          <cell r="K73">
            <v>113001002952</v>
          </cell>
          <cell r="L73">
            <v>113001002952</v>
          </cell>
          <cell r="M73">
            <v>89</v>
          </cell>
          <cell r="N73">
            <v>89</v>
          </cell>
          <cell r="O73" t="str">
            <v>E. E. Oficial</v>
          </cell>
          <cell r="P73" t="str">
            <v>A</v>
          </cell>
          <cell r="Q73" t="str">
            <v>MAGALY DE LA ROSA ESPINOSA</v>
          </cell>
          <cell r="R73">
            <v>3173815654</v>
          </cell>
          <cell r="S73" t="str">
            <v>SECRETARIA@IeTERNERA.EDU.CO</v>
          </cell>
        </row>
        <row r="74">
          <cell r="A74">
            <v>90</v>
          </cell>
          <cell r="B74">
            <v>73</v>
          </cell>
          <cell r="C74" t="str">
            <v>I.E FRANCISCO DE PAULA SANTANDER</v>
          </cell>
          <cell r="D74" t="str">
            <v>PRINCIPAL</v>
          </cell>
          <cell r="E74" t="str">
            <v>LA MARIA CRA 36 # 33A 52</v>
          </cell>
          <cell r="F74" t="str">
            <v>LA MARIA</v>
          </cell>
          <cell r="G74">
            <v>4</v>
          </cell>
          <cell r="H74" t="str">
            <v>DE LA VIRGEN Y TURISTICA</v>
          </cell>
          <cell r="I74" t="str">
            <v>DE LA VIRGEN Y TURISTICA</v>
          </cell>
          <cell r="J74" t="str">
            <v>URBANO</v>
          </cell>
          <cell r="K74">
            <v>113001020969</v>
          </cell>
          <cell r="L74">
            <v>113001020969</v>
          </cell>
          <cell r="M74">
            <v>90</v>
          </cell>
          <cell r="N74">
            <v>90</v>
          </cell>
          <cell r="O74" t="str">
            <v>E. E. Oficial</v>
          </cell>
          <cell r="P74" t="str">
            <v>A</v>
          </cell>
          <cell r="Q74" t="str">
            <v>ANIBAL JOSE PAJARO GARCIA</v>
          </cell>
          <cell r="R74">
            <v>6438669</v>
          </cell>
          <cell r="S74" t="str">
            <v>anpaga1218@gmail.com</v>
          </cell>
        </row>
        <row r="75">
          <cell r="A75">
            <v>91</v>
          </cell>
          <cell r="B75">
            <v>74</v>
          </cell>
          <cell r="C75" t="str">
            <v>I.E LA MILAGROSA</v>
          </cell>
          <cell r="D75" t="str">
            <v>PRINCIPAL</v>
          </cell>
          <cell r="E75" t="str">
            <v>GETSEMANI, CLL ESPIRITU SANTO # 29 - 43</v>
          </cell>
          <cell r="F75" t="str">
            <v>GETSEMANI</v>
          </cell>
          <cell r="G75">
            <v>1</v>
          </cell>
          <cell r="H75" t="str">
            <v>HISTORICA Y CARIBE NORTE</v>
          </cell>
          <cell r="I75" t="str">
            <v>SANTA RITA</v>
          </cell>
          <cell r="J75" t="str">
            <v>URBANO</v>
          </cell>
          <cell r="K75">
            <v>113001002979</v>
          </cell>
          <cell r="L75">
            <v>113001002979</v>
          </cell>
          <cell r="M75">
            <v>91</v>
          </cell>
          <cell r="N75">
            <v>91</v>
          </cell>
          <cell r="O75" t="str">
            <v>E. E. Oficial</v>
          </cell>
          <cell r="P75" t="str">
            <v>A</v>
          </cell>
          <cell r="Q75" t="str">
            <v>PRIMITIVA PADILLA BARRIOS</v>
          </cell>
          <cell r="R75" t="str">
            <v>6601417 - 6607632</v>
          </cell>
          <cell r="S75" t="str">
            <v>pripaba@yahoo.com</v>
          </cell>
        </row>
        <row r="76">
          <cell r="A76">
            <v>16</v>
          </cell>
          <cell r="B76">
            <v>75</v>
          </cell>
          <cell r="C76" t="str">
            <v>I.E SOLEDAD ACOSTA DE SAMPER   SEDE EMILIANO ALCALA ROMERO</v>
          </cell>
          <cell r="D76" t="str">
            <v>SEDE</v>
          </cell>
          <cell r="E76" t="str">
            <v>BLAS DE LEZO ST COMERCIAL</v>
          </cell>
          <cell r="F76" t="str">
            <v>BLAS DE LEZO</v>
          </cell>
          <cell r="G76">
            <v>12</v>
          </cell>
          <cell r="H76" t="str">
            <v>INDUSTRIAL Y DE LA BAHIA</v>
          </cell>
          <cell r="I76" t="str">
            <v>INDUSTRIAL Y DE LA BAHIA</v>
          </cell>
          <cell r="J76" t="str">
            <v>URBANO</v>
          </cell>
          <cell r="K76">
            <v>113001003053</v>
          </cell>
          <cell r="L76">
            <v>113001000224</v>
          </cell>
          <cell r="M76">
            <v>92</v>
          </cell>
          <cell r="N76">
            <v>16</v>
          </cell>
          <cell r="O76" t="str">
            <v>E. E. Oficial</v>
          </cell>
          <cell r="P76" t="str">
            <v>A</v>
          </cell>
          <cell r="Q76" t="str">
            <v>LUIS ALFONSO RAMIREZ CASTELLON</v>
          </cell>
          <cell r="R76">
            <v>6633560</v>
          </cell>
          <cell r="S76">
            <v>0</v>
          </cell>
        </row>
        <row r="77">
          <cell r="A77">
            <v>92</v>
          </cell>
          <cell r="B77">
            <v>76</v>
          </cell>
          <cell r="C77" t="str">
            <v>I.E SOLEDAD ACOSTA DE SAMPER</v>
          </cell>
          <cell r="D77" t="str">
            <v>PRINCIPAL</v>
          </cell>
          <cell r="E77" t="str">
            <v>BLAS DE LEZO ST COMERCIAL</v>
          </cell>
          <cell r="F77" t="str">
            <v>BLAS DE LEZO</v>
          </cell>
          <cell r="G77">
            <v>12</v>
          </cell>
          <cell r="H77" t="str">
            <v>INDUSTRIAL Y DE LA BAHIA</v>
          </cell>
          <cell r="I77" t="str">
            <v>INDUSTRIAL Y DE LA BAHIA</v>
          </cell>
          <cell r="J77" t="str">
            <v>URBANO</v>
          </cell>
          <cell r="K77">
            <v>113001003053</v>
          </cell>
          <cell r="L77">
            <v>113001003053</v>
          </cell>
          <cell r="M77">
            <v>92</v>
          </cell>
          <cell r="N77">
            <v>92</v>
          </cell>
          <cell r="O77" t="str">
            <v>E. E. Oficial</v>
          </cell>
          <cell r="P77" t="str">
            <v>A</v>
          </cell>
          <cell r="Q77" t="str">
            <v>LUIS ALFONSO RAMIREZ CASTELLON</v>
          </cell>
          <cell r="R77">
            <v>6633560</v>
          </cell>
          <cell r="S77">
            <v>0</v>
          </cell>
        </row>
        <row r="78">
          <cell r="A78">
            <v>101</v>
          </cell>
          <cell r="B78">
            <v>77</v>
          </cell>
          <cell r="C78" t="str">
            <v>I.E SOLEDAD ACOSTA DE SAMPER   SEDE ANA MARIA PEREZ DE OTERO</v>
          </cell>
          <cell r="D78" t="str">
            <v>SEDE</v>
          </cell>
          <cell r="E78" t="str">
            <v>BLAS DE LEZO ST COMERCIAL</v>
          </cell>
          <cell r="F78" t="str">
            <v>BLAS DE LEZO</v>
          </cell>
          <cell r="G78">
            <v>12</v>
          </cell>
          <cell r="H78" t="str">
            <v>INDUSTRIAL Y DE LA BAHIA</v>
          </cell>
          <cell r="I78" t="str">
            <v>INDUSTRIAL Y DE LA BAHIA</v>
          </cell>
          <cell r="J78" t="str">
            <v>URBANO</v>
          </cell>
          <cell r="K78">
            <v>113001003053</v>
          </cell>
          <cell r="L78">
            <v>113001003797</v>
          </cell>
          <cell r="M78">
            <v>92</v>
          </cell>
          <cell r="N78">
            <v>101</v>
          </cell>
          <cell r="O78" t="str">
            <v>E. E. Oficial</v>
          </cell>
          <cell r="P78" t="str">
            <v>A</v>
          </cell>
          <cell r="Q78" t="str">
            <v>LUIS ALFONSO RAMIREZ CASTELLON</v>
          </cell>
          <cell r="R78">
            <v>6633560</v>
          </cell>
          <cell r="S78">
            <v>0</v>
          </cell>
        </row>
        <row r="79">
          <cell r="A79">
            <v>128</v>
          </cell>
          <cell r="B79">
            <v>78</v>
          </cell>
          <cell r="C79" t="str">
            <v>I.E SOLEDAD ACOSTA DE SAMPER   SEDE DE SAN FERNANDO</v>
          </cell>
          <cell r="D79" t="str">
            <v>SEDE</v>
          </cell>
          <cell r="E79" t="str">
            <v>BLAS DE LEZO ST COMERCIAL</v>
          </cell>
          <cell r="F79" t="str">
            <v>BLAS DE LEZO</v>
          </cell>
          <cell r="G79">
            <v>12</v>
          </cell>
          <cell r="H79" t="str">
            <v>INDUSTRIAL Y DE LA BAHIA</v>
          </cell>
          <cell r="I79" t="str">
            <v>INDUSTRIAL Y DE LA BAHIA</v>
          </cell>
          <cell r="J79" t="str">
            <v>URBANO</v>
          </cell>
          <cell r="K79">
            <v>113001003053</v>
          </cell>
          <cell r="L79">
            <v>113001007083</v>
          </cell>
          <cell r="M79">
            <v>92</v>
          </cell>
          <cell r="N79">
            <v>128</v>
          </cell>
          <cell r="O79" t="str">
            <v>E. E. Oficial</v>
          </cell>
          <cell r="P79" t="str">
            <v>A</v>
          </cell>
          <cell r="Q79" t="str">
            <v>LUIS ALFONSO RAMIREZ CASTELLON</v>
          </cell>
          <cell r="R79">
            <v>6633560</v>
          </cell>
          <cell r="S79">
            <v>0</v>
          </cell>
        </row>
        <row r="80">
          <cell r="A80">
            <v>93</v>
          </cell>
          <cell r="B80">
            <v>79</v>
          </cell>
          <cell r="C80" t="str">
            <v>I.E HERMANO ANTONIO RAMOS DE LA SALLE</v>
          </cell>
          <cell r="D80" t="str">
            <v>PRINCIPAL</v>
          </cell>
          <cell r="E80" t="str">
            <v>TORICES PASEO BOLIVAR CL NVA DEL ESPINAL</v>
          </cell>
          <cell r="F80" t="str">
            <v>TORICES</v>
          </cell>
          <cell r="G80">
            <v>2</v>
          </cell>
          <cell r="H80" t="str">
            <v>HISTORICA Y CARIBE NORTE</v>
          </cell>
          <cell r="I80" t="str">
            <v>SANTA RITA</v>
          </cell>
          <cell r="J80" t="str">
            <v>URBANO</v>
          </cell>
          <cell r="K80">
            <v>113001003061</v>
          </cell>
          <cell r="L80">
            <v>113001003061</v>
          </cell>
          <cell r="M80">
            <v>93</v>
          </cell>
          <cell r="N80">
            <v>93</v>
          </cell>
          <cell r="O80" t="str">
            <v>E. E. Oficial</v>
          </cell>
          <cell r="P80" t="str">
            <v>A</v>
          </cell>
          <cell r="Q80" t="str">
            <v>HERMANO CARLOS ANDRÉS FORERO FORERO</v>
          </cell>
          <cell r="R80" t="str">
            <v>6928103 - 6928104 ext 115</v>
          </cell>
          <cell r="S80" t="str">
            <v>hno.antonioramosdelasalle@hotmail.com</v>
          </cell>
        </row>
        <row r="81">
          <cell r="A81">
            <v>34</v>
          </cell>
          <cell r="B81">
            <v>80</v>
          </cell>
          <cell r="C81" t="str">
            <v>I.E FERNANDO DE LA VEGA - SEDE ALMIRANTE PADILLA</v>
          </cell>
          <cell r="D81" t="str">
            <v>SEDE</v>
          </cell>
          <cell r="E81" t="str">
            <v>EL BOSQUE CLL SAN ISIDRO DIAG 21C # 53-40</v>
          </cell>
          <cell r="F81" t="str">
            <v>BOSQUE</v>
          </cell>
          <cell r="G81">
            <v>10</v>
          </cell>
          <cell r="H81" t="str">
            <v>HISTORICA Y CARIBE NORTE</v>
          </cell>
          <cell r="I81" t="str">
            <v>COUNTRY</v>
          </cell>
          <cell r="J81" t="str">
            <v>URBANO</v>
          </cell>
          <cell r="K81">
            <v>113001003126</v>
          </cell>
          <cell r="L81">
            <v>113001000810</v>
          </cell>
          <cell r="M81">
            <v>94</v>
          </cell>
          <cell r="N81">
            <v>34</v>
          </cell>
          <cell r="O81" t="str">
            <v>E. E. Oficial</v>
          </cell>
          <cell r="P81" t="str">
            <v>A</v>
          </cell>
          <cell r="Q81" t="str">
            <v>SALVADOR PEÑATA ARIDES</v>
          </cell>
          <cell r="R81">
            <v>6694029</v>
          </cell>
          <cell r="S81">
            <v>0</v>
          </cell>
        </row>
        <row r="82">
          <cell r="A82">
            <v>94</v>
          </cell>
          <cell r="B82">
            <v>81</v>
          </cell>
          <cell r="C82" t="str">
            <v>I.E FERNANDO DE LA VEGA</v>
          </cell>
          <cell r="D82" t="str">
            <v>PRINCIPAL</v>
          </cell>
          <cell r="E82" t="str">
            <v>EL BOSQUE CLL SAN ISIDRO DIAG 21C # 53-40</v>
          </cell>
          <cell r="F82" t="str">
            <v>BOSQUE</v>
          </cell>
          <cell r="G82">
            <v>10</v>
          </cell>
          <cell r="H82" t="str">
            <v>HISTORICA Y CARIBE NORTE</v>
          </cell>
          <cell r="I82" t="str">
            <v>COUNTRY</v>
          </cell>
          <cell r="J82" t="str">
            <v>URBANO</v>
          </cell>
          <cell r="K82">
            <v>113001003126</v>
          </cell>
          <cell r="L82">
            <v>113001003126</v>
          </cell>
          <cell r="M82">
            <v>94</v>
          </cell>
          <cell r="N82">
            <v>94</v>
          </cell>
          <cell r="O82" t="str">
            <v>E. E. Oficial</v>
          </cell>
          <cell r="P82" t="str">
            <v>A</v>
          </cell>
          <cell r="Q82" t="str">
            <v>SALVADOR PEÑATA ARIDES</v>
          </cell>
          <cell r="R82">
            <v>6694029</v>
          </cell>
          <cell r="S82">
            <v>0</v>
          </cell>
        </row>
        <row r="83">
          <cell r="A83">
            <v>97</v>
          </cell>
          <cell r="B83">
            <v>82</v>
          </cell>
          <cell r="C83" t="str">
            <v>I.E JOSE MANUEL RODRIGUEZ TORICES</v>
          </cell>
          <cell r="D83" t="str">
            <v>PRINCIPAL</v>
          </cell>
          <cell r="E83" t="str">
            <v>CARRET PRINCIPAL DEL BOSQUE</v>
          </cell>
          <cell r="F83" t="str">
            <v>ALMIRANTE COLON</v>
          </cell>
          <cell r="G83">
            <v>12</v>
          </cell>
          <cell r="H83" t="str">
            <v>INDUSTRIAL Y DE LA BAHIA</v>
          </cell>
          <cell r="I83" t="str">
            <v>INDUSTRIAL Y DE LA BAHIA</v>
          </cell>
          <cell r="J83" t="str">
            <v>URBANO</v>
          </cell>
          <cell r="K83">
            <v>113001003274</v>
          </cell>
          <cell r="L83">
            <v>113001003274</v>
          </cell>
          <cell r="M83">
            <v>97</v>
          </cell>
          <cell r="N83">
            <v>97</v>
          </cell>
          <cell r="O83" t="str">
            <v>E. E. Oficial</v>
          </cell>
          <cell r="P83" t="str">
            <v>A</v>
          </cell>
          <cell r="Q83" t="str">
            <v>ARIDES SANDOVAL PEÑATA</v>
          </cell>
          <cell r="R83">
            <v>6438791</v>
          </cell>
          <cell r="S83" t="str">
            <v>rectorinem2018@gmail.com</v>
          </cell>
        </row>
        <row r="84">
          <cell r="A84">
            <v>115</v>
          </cell>
          <cell r="B84">
            <v>83</v>
          </cell>
          <cell r="C84" t="str">
            <v>I.E JOSE MANUEL RODRIGUEZ TORICES - SEDE JARDIN INFANTIL LOS CARACOLES</v>
          </cell>
          <cell r="D84" t="str">
            <v>SEDE</v>
          </cell>
          <cell r="E84" t="str">
            <v>CARRET PRINCIPAL DEL BOSQUE</v>
          </cell>
          <cell r="F84" t="str">
            <v>ALMIRANTE COLON</v>
          </cell>
          <cell r="G84">
            <v>12</v>
          </cell>
          <cell r="H84" t="str">
            <v>INDUSTRIAL Y DE LA BAHIA</v>
          </cell>
          <cell r="I84" t="str">
            <v>INDUSTRIAL Y DE LA BAHIA</v>
          </cell>
          <cell r="J84" t="str">
            <v>URBANO</v>
          </cell>
          <cell r="K84">
            <v>113001003274</v>
          </cell>
          <cell r="L84">
            <v>113001005757</v>
          </cell>
          <cell r="M84">
            <v>97</v>
          </cell>
          <cell r="N84">
            <v>115</v>
          </cell>
          <cell r="O84" t="str">
            <v>E. E. Oficial</v>
          </cell>
          <cell r="P84" t="str">
            <v>A</v>
          </cell>
          <cell r="Q84" t="str">
            <v>ARIDES SANDOVAL PEÑATA</v>
          </cell>
          <cell r="R84">
            <v>6438791</v>
          </cell>
          <cell r="S84" t="str">
            <v>rectorinem2018@gmail.com</v>
          </cell>
        </row>
        <row r="85">
          <cell r="A85">
            <v>124</v>
          </cell>
          <cell r="B85">
            <v>84</v>
          </cell>
          <cell r="C85" t="str">
            <v>I.E JOSE MANUEL RODRIGUEZ TORICES   SEDE ISABEL LA CATOLICA</v>
          </cell>
          <cell r="D85" t="str">
            <v>SEDE</v>
          </cell>
          <cell r="E85" t="str">
            <v>CARRET PRINCIPAL DEL BOSQUE</v>
          </cell>
          <cell r="F85" t="str">
            <v>ALMIRANTE COLON</v>
          </cell>
          <cell r="G85">
            <v>12</v>
          </cell>
          <cell r="H85" t="str">
            <v>INDUSTRIAL Y DE LA BAHIA</v>
          </cell>
          <cell r="I85" t="str">
            <v>INDUSTRIAL Y DE LA BAHIA</v>
          </cell>
          <cell r="J85" t="str">
            <v>URBANO</v>
          </cell>
          <cell r="K85">
            <v>113001003274</v>
          </cell>
          <cell r="L85">
            <v>113001006826</v>
          </cell>
          <cell r="M85">
            <v>97</v>
          </cell>
          <cell r="N85">
            <v>124</v>
          </cell>
          <cell r="O85" t="str">
            <v>E. E. Oficial</v>
          </cell>
          <cell r="P85" t="str">
            <v>A</v>
          </cell>
          <cell r="Q85" t="str">
            <v>ARIDES SANDOVAL PEÑATA</v>
          </cell>
          <cell r="R85">
            <v>6438791</v>
          </cell>
          <cell r="S85" t="str">
            <v>rectorinem2018@gmail.com</v>
          </cell>
        </row>
        <row r="86">
          <cell r="A86">
            <v>99</v>
          </cell>
          <cell r="B86">
            <v>85</v>
          </cell>
          <cell r="C86" t="str">
            <v>I.E LAS GAVIOTAS</v>
          </cell>
          <cell r="D86" t="str">
            <v>PRINCIPAL</v>
          </cell>
          <cell r="E86" t="str">
            <v>LAS GAVIOTAS TRANSV 65 # 31-111 ENTRADA PPAL</v>
          </cell>
          <cell r="F86" t="str">
            <v>LAS GAVIOTAS</v>
          </cell>
          <cell r="G86">
            <v>7</v>
          </cell>
          <cell r="H86" t="str">
            <v>DE LA VIRGEN Y TURISTICA</v>
          </cell>
          <cell r="I86" t="str">
            <v>DE LA VIRGEN Y TURISTICA</v>
          </cell>
          <cell r="J86" t="str">
            <v>URBANO</v>
          </cell>
          <cell r="K86">
            <v>113001003771</v>
          </cell>
          <cell r="L86">
            <v>113001003771</v>
          </cell>
          <cell r="M86">
            <v>99</v>
          </cell>
          <cell r="N86">
            <v>99</v>
          </cell>
          <cell r="O86" t="str">
            <v>E. E. Oficial</v>
          </cell>
          <cell r="P86" t="str">
            <v>A</v>
          </cell>
          <cell r="Q86" t="str">
            <v>RODOLFO DIAZ ACEVEDO</v>
          </cell>
          <cell r="R86">
            <v>6432494</v>
          </cell>
          <cell r="S86" t="str">
            <v>rectoriagaviotas@gmail.com</v>
          </cell>
        </row>
        <row r="87">
          <cell r="A87">
            <v>110</v>
          </cell>
          <cell r="B87">
            <v>86</v>
          </cell>
          <cell r="C87" t="str">
            <v>I.E LAS GAVIOTAS   SEDE MOISES GOSSAIN LAJUD</v>
          </cell>
          <cell r="D87" t="str">
            <v>SEDE</v>
          </cell>
          <cell r="E87" t="str">
            <v>LAS GAVIOTAS TRANSV 65 # 31-111 ENTRADA PPAL</v>
          </cell>
          <cell r="F87" t="str">
            <v>LAS GAVIOTAS</v>
          </cell>
          <cell r="G87">
            <v>7</v>
          </cell>
          <cell r="H87" t="str">
            <v>DE LA VIRGEN Y TURISTICA</v>
          </cell>
          <cell r="I87" t="str">
            <v>DE LA VIRGEN Y TURISTICA</v>
          </cell>
          <cell r="J87" t="str">
            <v>URBANO</v>
          </cell>
          <cell r="K87">
            <v>113001003771</v>
          </cell>
          <cell r="L87">
            <v>113001005200</v>
          </cell>
          <cell r="M87">
            <v>99</v>
          </cell>
          <cell r="N87">
            <v>110</v>
          </cell>
          <cell r="O87" t="str">
            <v>E. E. Oficial</v>
          </cell>
          <cell r="P87" t="str">
            <v>A</v>
          </cell>
          <cell r="Q87" t="str">
            <v>RODOLFO DIAZ ACEVEDO</v>
          </cell>
          <cell r="R87">
            <v>6432494</v>
          </cell>
          <cell r="S87" t="str">
            <v>rectoriagaviotas@gmail.com</v>
          </cell>
        </row>
        <row r="88">
          <cell r="A88">
            <v>116</v>
          </cell>
          <cell r="B88">
            <v>87</v>
          </cell>
          <cell r="C88" t="str">
            <v>I.E LAS GAVIOTAS   SEDE JARDIN INFANTIL NIÑO JESUS</v>
          </cell>
          <cell r="D88" t="str">
            <v>SEDE</v>
          </cell>
          <cell r="E88" t="str">
            <v>LAS GAVIOTAS TRANSV 65 # 31-111 ENTRADA PPAL</v>
          </cell>
          <cell r="F88" t="str">
            <v>LAS GAVIOTAS</v>
          </cell>
          <cell r="G88">
            <v>7</v>
          </cell>
          <cell r="H88" t="str">
            <v>DE LA VIRGEN Y TURISTICA</v>
          </cell>
          <cell r="I88" t="str">
            <v>DE LA VIRGEN Y TURISTICA</v>
          </cell>
          <cell r="J88" t="str">
            <v>URBANO</v>
          </cell>
          <cell r="K88">
            <v>113001003771</v>
          </cell>
          <cell r="L88">
            <v>113001006010</v>
          </cell>
          <cell r="M88">
            <v>99</v>
          </cell>
          <cell r="N88">
            <v>116</v>
          </cell>
          <cell r="O88" t="str">
            <v>E. E. Oficial</v>
          </cell>
          <cell r="P88" t="str">
            <v>A</v>
          </cell>
          <cell r="Q88" t="str">
            <v>RODOLFO DIAZ ACEVEDO</v>
          </cell>
          <cell r="R88">
            <v>6432494</v>
          </cell>
          <cell r="S88" t="str">
            <v>rectoriagaviotas@gmail.com</v>
          </cell>
        </row>
        <row r="89">
          <cell r="A89">
            <v>104</v>
          </cell>
          <cell r="B89">
            <v>88</v>
          </cell>
          <cell r="C89" t="str">
            <v>I.E JUAN JOSE NIETO</v>
          </cell>
          <cell r="D89" t="str">
            <v>PRINCIPAL</v>
          </cell>
          <cell r="E89" t="str">
            <v>EL SOCORRO CLL 25 # 71-24 ENTRADA PPAL</v>
          </cell>
          <cell r="F89" t="str">
            <v>EL SOCORRO</v>
          </cell>
          <cell r="G89">
            <v>12</v>
          </cell>
          <cell r="H89" t="str">
            <v>INDUSTRIAL Y DE LA BAHIA</v>
          </cell>
          <cell r="I89" t="str">
            <v>INDUSTRIAL Y DE LA BAHIA</v>
          </cell>
          <cell r="J89" t="str">
            <v>URBANO</v>
          </cell>
          <cell r="K89">
            <v>113001004149</v>
          </cell>
          <cell r="L89">
            <v>113001004149</v>
          </cell>
          <cell r="M89">
            <v>104</v>
          </cell>
          <cell r="N89">
            <v>104</v>
          </cell>
          <cell r="O89" t="str">
            <v>E. E. Oficial</v>
          </cell>
          <cell r="P89" t="str">
            <v>A</v>
          </cell>
          <cell r="Q89" t="str">
            <v>MANUEL DE LOS SANTOS CASSIANI REYES</v>
          </cell>
          <cell r="R89" t="str">
            <v>6925134 6925135</v>
          </cell>
          <cell r="S89" t="str">
            <v>iejuanjosenieto@hotmail.es</v>
          </cell>
        </row>
        <row r="90">
          <cell r="A90">
            <v>368</v>
          </cell>
          <cell r="B90">
            <v>89</v>
          </cell>
          <cell r="C90" t="str">
            <v>I.E JUAN JOSE NIETO   SEDE EL EDUCADOR</v>
          </cell>
          <cell r="D90" t="str">
            <v>SEDE</v>
          </cell>
          <cell r="E90" t="str">
            <v>EL SOCORRO CLL 25 # 71-24 ENTRADA PPAL</v>
          </cell>
          <cell r="F90" t="str">
            <v>EL SOCORRO</v>
          </cell>
          <cell r="G90">
            <v>12</v>
          </cell>
          <cell r="H90" t="str">
            <v>INDUSTRIAL Y DE LA BAHIA</v>
          </cell>
          <cell r="I90" t="str">
            <v>INDUSTRIAL Y DE LA BAHIA</v>
          </cell>
          <cell r="J90" t="str">
            <v>URBANO</v>
          </cell>
          <cell r="K90">
            <v>113001004149</v>
          </cell>
          <cell r="L90">
            <v>313001008569</v>
          </cell>
          <cell r="M90">
            <v>104</v>
          </cell>
          <cell r="N90">
            <v>368</v>
          </cell>
          <cell r="O90" t="str">
            <v>E. E. Oficial</v>
          </cell>
          <cell r="P90" t="str">
            <v>A</v>
          </cell>
          <cell r="Q90" t="str">
            <v>MANUEL DE LOS SANTOS CASSIANI REYES</v>
          </cell>
          <cell r="R90" t="str">
            <v>6925134 6925135</v>
          </cell>
          <cell r="S90" t="str">
            <v>iejuanjosenieto@hotmail.es</v>
          </cell>
        </row>
        <row r="91">
          <cell r="A91">
            <v>924</v>
          </cell>
          <cell r="B91">
            <v>90</v>
          </cell>
          <cell r="C91" t="str">
            <v>I.E JUAN JOSE NIETO SEDE BARANOA</v>
          </cell>
          <cell r="D91" t="str">
            <v>SEDE</v>
          </cell>
          <cell r="E91" t="str">
            <v>ANITA</v>
          </cell>
          <cell r="F91" t="str">
            <v>ANITA</v>
          </cell>
          <cell r="G91">
            <v>13</v>
          </cell>
          <cell r="H91" t="str">
            <v>INDUSTRIAL Y DE LA BAHIA</v>
          </cell>
          <cell r="I91" t="str">
            <v>INDUSTRIAL Y DE LA BAHIA</v>
          </cell>
          <cell r="J91" t="str">
            <v>URBANO</v>
          </cell>
          <cell r="K91">
            <v>113001800212</v>
          </cell>
          <cell r="L91">
            <v>113001800212</v>
          </cell>
          <cell r="M91">
            <v>104</v>
          </cell>
          <cell r="N91">
            <v>924</v>
          </cell>
          <cell r="O91" t="str">
            <v>E. E. Oficial</v>
          </cell>
          <cell r="P91">
            <v>0</v>
          </cell>
          <cell r="Q91" t="str">
            <v>MANUEL DE LOS SANTOS CASSIANI REYES</v>
          </cell>
          <cell r="R91" t="str">
            <v>6925134 6925135</v>
          </cell>
          <cell r="S91" t="str">
            <v>iejuanjosenieto@hotmail.es</v>
          </cell>
        </row>
        <row r="92">
          <cell r="A92">
            <v>105</v>
          </cell>
          <cell r="B92">
            <v>91</v>
          </cell>
          <cell r="C92" t="str">
            <v>I.E SAN FELIPE NERI</v>
          </cell>
          <cell r="D92" t="str">
            <v>PRINCIPAL</v>
          </cell>
          <cell r="E92" t="str">
            <v>OLAYA HERRERA SECT RICAURTE CJ YANES KRA 57 #56-65</v>
          </cell>
          <cell r="F92" t="str">
            <v>OLAYA HERRERA</v>
          </cell>
          <cell r="G92">
            <v>5</v>
          </cell>
          <cell r="H92" t="str">
            <v>DE LA VIRGEN Y TURISTICA</v>
          </cell>
          <cell r="I92" t="str">
            <v>DE LA VIRGEN Y TURISTICA</v>
          </cell>
          <cell r="J92" t="str">
            <v>URBANO</v>
          </cell>
          <cell r="K92">
            <v>113001008284</v>
          </cell>
          <cell r="L92">
            <v>113001008284</v>
          </cell>
          <cell r="M92">
            <v>105</v>
          </cell>
          <cell r="N92">
            <v>105</v>
          </cell>
          <cell r="O92" t="str">
            <v>E. E. Oficial</v>
          </cell>
          <cell r="P92" t="str">
            <v>A</v>
          </cell>
          <cell r="Q92" t="str">
            <v>REMBERTO NAVAS MORENO</v>
          </cell>
          <cell r="R92">
            <v>6753212</v>
          </cell>
          <cell r="S92" t="str">
            <v>iesanfelipeneri@hotmail.es</v>
          </cell>
        </row>
        <row r="93">
          <cell r="A93">
            <v>106</v>
          </cell>
          <cell r="B93">
            <v>92</v>
          </cell>
          <cell r="C93" t="str">
            <v>I.E FULGENCIO LEQUERICA VELEZ</v>
          </cell>
          <cell r="D93" t="str">
            <v>PRINCIPAL</v>
          </cell>
          <cell r="E93" t="str">
            <v>CHIQUINQUIRA MZ 56 LOTE 1</v>
          </cell>
          <cell r="F93" t="str">
            <v>CHIQUINQUIRA</v>
          </cell>
          <cell r="G93">
            <v>5</v>
          </cell>
          <cell r="H93" t="str">
            <v>DE LA VIRGEN Y TURISTICA</v>
          </cell>
          <cell r="I93" t="str">
            <v>DE LA VIRGEN Y TURISTICA</v>
          </cell>
          <cell r="J93" t="str">
            <v>URBANO</v>
          </cell>
          <cell r="K93">
            <v>113001004254</v>
          </cell>
          <cell r="L93">
            <v>113001004254</v>
          </cell>
          <cell r="M93">
            <v>106</v>
          </cell>
          <cell r="N93">
            <v>106</v>
          </cell>
          <cell r="O93" t="str">
            <v>E. E. Oficial</v>
          </cell>
          <cell r="P93" t="str">
            <v>A</v>
          </cell>
          <cell r="Q93" t="str">
            <v>BLANCA CERRO MUÑOZ</v>
          </cell>
          <cell r="R93">
            <v>6710620</v>
          </cell>
          <cell r="S93">
            <v>0</v>
          </cell>
        </row>
        <row r="94">
          <cell r="A94">
            <v>54</v>
          </cell>
          <cell r="B94">
            <v>93</v>
          </cell>
          <cell r="C94" t="str">
            <v>I.E FULGENCIO LEQUERICA VELEZ   SEDE REPUBLICA DEL ECUADOR</v>
          </cell>
          <cell r="D94" t="str">
            <v>SEDE</v>
          </cell>
          <cell r="E94" t="str">
            <v>CHIQUINQUIRA MZ 56 LOTE 1</v>
          </cell>
          <cell r="F94" t="str">
            <v>CHIQUINQUIRA</v>
          </cell>
          <cell r="G94">
            <v>5</v>
          </cell>
          <cell r="H94" t="str">
            <v>DE LA VIRGEN Y TURISTICA</v>
          </cell>
          <cell r="I94" t="str">
            <v>DE LA VIRGEN Y TURISTICA</v>
          </cell>
          <cell r="J94" t="str">
            <v>URBANO</v>
          </cell>
          <cell r="K94">
            <v>113001004254</v>
          </cell>
          <cell r="L94">
            <v>113001001654</v>
          </cell>
          <cell r="M94">
            <v>106</v>
          </cell>
          <cell r="N94">
            <v>54</v>
          </cell>
          <cell r="O94" t="str">
            <v>E. E. Oficial</v>
          </cell>
          <cell r="P94" t="str">
            <v>A</v>
          </cell>
          <cell r="Q94" t="str">
            <v>BLANCA CERRO MUÑOZ</v>
          </cell>
          <cell r="R94">
            <v>6710620</v>
          </cell>
          <cell r="S94">
            <v>0</v>
          </cell>
        </row>
        <row r="95">
          <cell r="A95">
            <v>129</v>
          </cell>
          <cell r="B95">
            <v>94</v>
          </cell>
          <cell r="C95" t="str">
            <v>I.E FULGENCIO LEQUERICA VELEZ   SEDE LA PUNTILLA</v>
          </cell>
          <cell r="D95" t="str">
            <v>SEDE</v>
          </cell>
          <cell r="E95" t="str">
            <v>CHIQUINQUIRA MZ 56 LOTE 1</v>
          </cell>
          <cell r="F95" t="str">
            <v>CHIQUINQUIRA</v>
          </cell>
          <cell r="G95">
            <v>5</v>
          </cell>
          <cell r="H95" t="str">
            <v>DE LA VIRGEN Y TURISTICA</v>
          </cell>
          <cell r="I95" t="str">
            <v>DE LA VIRGEN Y TURISTICA</v>
          </cell>
          <cell r="J95" t="str">
            <v>URBANO</v>
          </cell>
          <cell r="K95">
            <v>113001004254</v>
          </cell>
          <cell r="L95">
            <v>113001007113</v>
          </cell>
          <cell r="M95">
            <v>106</v>
          </cell>
          <cell r="N95">
            <v>129</v>
          </cell>
          <cell r="O95" t="str">
            <v>E. E. Oficial</v>
          </cell>
          <cell r="P95" t="str">
            <v>A</v>
          </cell>
          <cell r="Q95" t="str">
            <v>BLANCA CERRO MUÑOZ</v>
          </cell>
          <cell r="R95">
            <v>6710620</v>
          </cell>
          <cell r="S95">
            <v>0</v>
          </cell>
        </row>
        <row r="96">
          <cell r="A96">
            <v>107</v>
          </cell>
          <cell r="B96">
            <v>95</v>
          </cell>
          <cell r="C96" t="str">
            <v>I.E SAN LUCAS</v>
          </cell>
          <cell r="D96" t="str">
            <v>PRINCIPAL</v>
          </cell>
          <cell r="E96" t="str">
            <v>EL MILAGRO, CLL VALENCIA CON BOGOTA - CL 61-44</v>
          </cell>
          <cell r="F96" t="str">
            <v>EL MILAGRO</v>
          </cell>
          <cell r="G96">
            <v>12</v>
          </cell>
          <cell r="H96" t="str">
            <v>INDUSTRIAL Y DE LA BAHIA</v>
          </cell>
          <cell r="I96" t="str">
            <v>INDUSTRIAL Y DE LA BAHIA</v>
          </cell>
          <cell r="J96" t="str">
            <v>URBANO</v>
          </cell>
          <cell r="K96">
            <v>113001004289</v>
          </cell>
          <cell r="L96">
            <v>113001004289</v>
          </cell>
          <cell r="M96">
            <v>107</v>
          </cell>
          <cell r="N96">
            <v>107</v>
          </cell>
          <cell r="O96" t="str">
            <v>E. E. Oficial</v>
          </cell>
          <cell r="P96" t="str">
            <v>A</v>
          </cell>
          <cell r="Q96" t="str">
            <v>YASMINY DEL SOCORRO GOMEZ CORONELL</v>
          </cell>
          <cell r="R96">
            <v>6570957</v>
          </cell>
          <cell r="S96" t="str">
            <v>yasminysocorro@hotmail.com</v>
          </cell>
        </row>
        <row r="97">
          <cell r="A97">
            <v>100</v>
          </cell>
          <cell r="B97">
            <v>96</v>
          </cell>
          <cell r="C97" t="str">
            <v>I.E SAN LUCAS   SEDE SAN PEDRO MARTIR</v>
          </cell>
          <cell r="D97" t="str">
            <v>SEDE</v>
          </cell>
          <cell r="E97" t="str">
            <v>SAN PEDRO MARTIR</v>
          </cell>
          <cell r="F97" t="str">
            <v>SAN PEDRO MARTIR</v>
          </cell>
          <cell r="G97">
            <v>12</v>
          </cell>
          <cell r="H97" t="str">
            <v>INDUSTRIAL Y DE LA BAHIA</v>
          </cell>
          <cell r="I97" t="str">
            <v>INDUSTRIAL Y DE LA BAHIA</v>
          </cell>
          <cell r="J97" t="str">
            <v>URBANO</v>
          </cell>
          <cell r="K97">
            <v>113001004289</v>
          </cell>
          <cell r="L97">
            <v>113001003789</v>
          </cell>
          <cell r="M97">
            <v>107</v>
          </cell>
          <cell r="N97">
            <v>100</v>
          </cell>
          <cell r="O97" t="str">
            <v>E. E. Oficial</v>
          </cell>
          <cell r="P97" t="str">
            <v>A</v>
          </cell>
          <cell r="Q97" t="str">
            <v>YASMINY DEL SOCORRO GOMEZ CORONELL</v>
          </cell>
          <cell r="R97">
            <v>6570957</v>
          </cell>
          <cell r="S97" t="str">
            <v>yasminysocorro@hotmail.com</v>
          </cell>
        </row>
        <row r="98">
          <cell r="A98">
            <v>111</v>
          </cell>
          <cell r="B98">
            <v>97</v>
          </cell>
          <cell r="C98" t="str">
            <v>I.E ALBERTO E. FERNANDEZ BAENA</v>
          </cell>
          <cell r="D98" t="str">
            <v>PRINCIPAL</v>
          </cell>
          <cell r="E98" t="str">
            <v>BOSQUE DIAG 21A # 47-97 AV BUENOS AIRES</v>
          </cell>
          <cell r="F98" t="str">
            <v>BOSQUE</v>
          </cell>
          <cell r="G98">
            <v>10</v>
          </cell>
          <cell r="H98" t="str">
            <v>HISTORICA Y CARIBE NORTE</v>
          </cell>
          <cell r="I98" t="str">
            <v>COUNTRY</v>
          </cell>
          <cell r="J98" t="str">
            <v>URBANO</v>
          </cell>
          <cell r="K98">
            <v>113001005358</v>
          </cell>
          <cell r="L98">
            <v>113001005358</v>
          </cell>
          <cell r="M98">
            <v>111</v>
          </cell>
          <cell r="N98">
            <v>111</v>
          </cell>
          <cell r="O98" t="str">
            <v>E. E. Oficial</v>
          </cell>
          <cell r="P98" t="str">
            <v>A</v>
          </cell>
          <cell r="Q98" t="str">
            <v>DILIA MARIN ARIAS</v>
          </cell>
          <cell r="R98">
            <v>6697933</v>
          </cell>
          <cell r="S98" t="str">
            <v>marinarias65@hotmail.com</v>
          </cell>
        </row>
        <row r="99">
          <cell r="A99">
            <v>112</v>
          </cell>
          <cell r="B99">
            <v>98</v>
          </cell>
          <cell r="C99" t="str">
            <v>I.E ANTONIA SANTOS</v>
          </cell>
          <cell r="D99" t="str">
            <v>PRINCIPAL</v>
          </cell>
          <cell r="E99" t="str">
            <v>PIE DE LA POPA PLAYON GRANDE CL 31 # 18B-131</v>
          </cell>
          <cell r="F99" t="str">
            <v>PIE DEL CERRO</v>
          </cell>
          <cell r="G99">
            <v>2</v>
          </cell>
          <cell r="H99" t="str">
            <v>HISTORICA Y CARIBE NORTE</v>
          </cell>
          <cell r="I99" t="str">
            <v>SANTA RITA</v>
          </cell>
          <cell r="J99" t="str">
            <v>URBANO</v>
          </cell>
          <cell r="K99">
            <v>113001005374</v>
          </cell>
          <cell r="L99">
            <v>113001005374</v>
          </cell>
          <cell r="M99">
            <v>112</v>
          </cell>
          <cell r="N99">
            <v>112</v>
          </cell>
          <cell r="O99" t="str">
            <v>E. E. Oficial</v>
          </cell>
          <cell r="P99" t="str">
            <v>A</v>
          </cell>
          <cell r="Q99" t="str">
            <v>MIGUEL PEREZ MARQUEZ</v>
          </cell>
          <cell r="R99">
            <v>6661716</v>
          </cell>
          <cell r="S99">
            <v>0</v>
          </cell>
        </row>
        <row r="100">
          <cell r="A100">
            <v>26</v>
          </cell>
          <cell r="B100">
            <v>99</v>
          </cell>
          <cell r="C100" t="str">
            <v>I.E ANTONIA SANTOS   SEDE ALFONSO ARAUJO</v>
          </cell>
          <cell r="D100" t="str">
            <v>SEDE</v>
          </cell>
          <cell r="E100" t="str">
            <v>PIE DE LA POPA PLAYON GRANDE CL 31 # 18B-131</v>
          </cell>
          <cell r="F100" t="str">
            <v>PIE DEL CERRO</v>
          </cell>
          <cell r="G100">
            <v>2</v>
          </cell>
          <cell r="H100" t="str">
            <v>HISTORICA Y CARIBE NORTE</v>
          </cell>
          <cell r="I100" t="str">
            <v>SANTA RITA</v>
          </cell>
          <cell r="J100" t="str">
            <v>URBANO</v>
          </cell>
          <cell r="K100">
            <v>113001005374</v>
          </cell>
          <cell r="L100">
            <v>113001000674</v>
          </cell>
          <cell r="M100">
            <v>112</v>
          </cell>
          <cell r="N100">
            <v>26</v>
          </cell>
          <cell r="O100" t="str">
            <v>E. E. Oficial</v>
          </cell>
          <cell r="P100" t="str">
            <v>A</v>
          </cell>
          <cell r="Q100" t="str">
            <v>MIGUEL PEREZ MARQUEZ</v>
          </cell>
          <cell r="R100">
            <v>6661716</v>
          </cell>
          <cell r="S100">
            <v>0</v>
          </cell>
        </row>
        <row r="101">
          <cell r="A101">
            <v>80</v>
          </cell>
          <cell r="B101">
            <v>100</v>
          </cell>
          <cell r="C101" t="str">
            <v>I.E ANTONIA SANTOS   SEDE SAN LUIS GONZAGA</v>
          </cell>
          <cell r="D101" t="str">
            <v>SEDE</v>
          </cell>
          <cell r="E101" t="str">
            <v>PIE DE LA POPA PLAYON GRANDE CL 31 # 18B-131</v>
          </cell>
          <cell r="F101" t="str">
            <v>PIE DEL CERRO</v>
          </cell>
          <cell r="G101">
            <v>2</v>
          </cell>
          <cell r="H101" t="str">
            <v>HISTORICA Y CARIBE NORTE</v>
          </cell>
          <cell r="I101" t="str">
            <v>SANTA RITA</v>
          </cell>
          <cell r="J101" t="str">
            <v>URBANO</v>
          </cell>
          <cell r="K101">
            <v>113001005374</v>
          </cell>
          <cell r="L101">
            <v>113001002642</v>
          </cell>
          <cell r="M101">
            <v>112</v>
          </cell>
          <cell r="N101">
            <v>80</v>
          </cell>
          <cell r="O101" t="str">
            <v>E. E. Oficial</v>
          </cell>
          <cell r="P101" t="str">
            <v>A</v>
          </cell>
          <cell r="Q101" t="str">
            <v>MIGUEL PEREZ MARQUEZ</v>
          </cell>
          <cell r="R101">
            <v>6661716</v>
          </cell>
          <cell r="S101">
            <v>0</v>
          </cell>
        </row>
        <row r="102">
          <cell r="A102">
            <v>163</v>
          </cell>
          <cell r="B102">
            <v>101</v>
          </cell>
          <cell r="C102" t="str">
            <v>I.E ANTONIA SANTOS   SEDE JUAN SALVADOR GAVIOTA</v>
          </cell>
          <cell r="D102" t="str">
            <v>SEDE</v>
          </cell>
          <cell r="E102" t="str">
            <v>PIE DE LA POPA PLAYON GRANDE CL 31 # 18B-131</v>
          </cell>
          <cell r="F102" t="str">
            <v>PIE DEL CERRO</v>
          </cell>
          <cell r="G102">
            <v>2</v>
          </cell>
          <cell r="H102" t="str">
            <v>HISTORICA Y CARIBE NORTE</v>
          </cell>
          <cell r="I102" t="str">
            <v>SANTA RITA</v>
          </cell>
          <cell r="J102" t="str">
            <v>URBANO</v>
          </cell>
          <cell r="K102">
            <v>113001005374</v>
          </cell>
          <cell r="L102">
            <v>113001012559</v>
          </cell>
          <cell r="M102">
            <v>112</v>
          </cell>
          <cell r="N102">
            <v>163</v>
          </cell>
          <cell r="O102" t="str">
            <v>E. E. Oficial</v>
          </cell>
          <cell r="P102" t="str">
            <v>A</v>
          </cell>
          <cell r="Q102" t="str">
            <v>MIGUEL PEREZ MARQUEZ</v>
          </cell>
          <cell r="R102">
            <v>6661716</v>
          </cell>
          <cell r="S102">
            <v>0</v>
          </cell>
        </row>
        <row r="103">
          <cell r="A103">
            <v>113</v>
          </cell>
          <cell r="B103">
            <v>102</v>
          </cell>
          <cell r="C103" t="str">
            <v>I.E ANTONIO NARIÑO</v>
          </cell>
          <cell r="D103" t="str">
            <v>PRINCIPAL</v>
          </cell>
          <cell r="E103" t="str">
            <v>LA ESPERANZA  CALLE ALFONSO LOPEZ No. 29-35</v>
          </cell>
          <cell r="F103" t="str">
            <v>LA ESPERANZA</v>
          </cell>
          <cell r="G103">
            <v>4</v>
          </cell>
          <cell r="H103" t="str">
            <v>DE LA VIRGEN Y TURISTICA</v>
          </cell>
          <cell r="I103" t="str">
            <v>DE LA VIRGEN Y TURISTICA</v>
          </cell>
          <cell r="J103" t="str">
            <v>URBANO</v>
          </cell>
          <cell r="K103">
            <v>113001005544</v>
          </cell>
          <cell r="L103">
            <v>113001005544</v>
          </cell>
          <cell r="M103">
            <v>113</v>
          </cell>
          <cell r="N103">
            <v>113</v>
          </cell>
          <cell r="O103" t="str">
            <v>E. E. Oficial</v>
          </cell>
          <cell r="P103" t="str">
            <v>A</v>
          </cell>
          <cell r="Q103" t="str">
            <v>DANILO ACOSTA TEHERAN</v>
          </cell>
          <cell r="R103">
            <v>6693690</v>
          </cell>
          <cell r="S103">
            <v>0</v>
          </cell>
        </row>
        <row r="104">
          <cell r="A104">
            <v>103</v>
          </cell>
          <cell r="B104">
            <v>103</v>
          </cell>
          <cell r="C104" t="str">
            <v>I.E ANTONIO NARIÑO   SEDE EDUARDO SANTOS MONTEJO</v>
          </cell>
          <cell r="D104" t="str">
            <v>SEDE</v>
          </cell>
          <cell r="E104" t="str">
            <v>LA ESPERANZA  CALLE ALFONSO LOPEZ No. 29-35</v>
          </cell>
          <cell r="F104" t="str">
            <v>LA ESPERANZA</v>
          </cell>
          <cell r="G104">
            <v>4</v>
          </cell>
          <cell r="H104" t="str">
            <v>DE LA VIRGEN Y TURISTICA</v>
          </cell>
          <cell r="I104" t="str">
            <v>DE LA VIRGEN Y TURISTICA</v>
          </cell>
          <cell r="J104" t="str">
            <v>URBANO</v>
          </cell>
          <cell r="K104">
            <v>113001005544</v>
          </cell>
          <cell r="L104">
            <v>113001004041</v>
          </cell>
          <cell r="M104">
            <v>113</v>
          </cell>
          <cell r="N104">
            <v>103</v>
          </cell>
          <cell r="O104" t="str">
            <v>E. E. Oficial</v>
          </cell>
          <cell r="P104" t="str">
            <v>A</v>
          </cell>
          <cell r="Q104" t="str">
            <v>DANILO ACOSTA TEHERAN</v>
          </cell>
          <cell r="R104">
            <v>6693690</v>
          </cell>
          <cell r="S104">
            <v>0</v>
          </cell>
        </row>
        <row r="105">
          <cell r="A105">
            <v>120</v>
          </cell>
          <cell r="B105">
            <v>104</v>
          </cell>
          <cell r="C105" t="str">
            <v>I.E OMAIRA SANCHEZ GARZON</v>
          </cell>
          <cell r="D105" t="str">
            <v>PRINCIPAL</v>
          </cell>
          <cell r="E105" t="str">
            <v>LA CANDELARIA, CDV #2 CRA 40 # 44-01</v>
          </cell>
          <cell r="F105" t="str">
            <v>LA CANDELARIA</v>
          </cell>
          <cell r="G105">
            <v>4</v>
          </cell>
          <cell r="H105" t="str">
            <v>DE LA VIRGEN Y TURISTICA</v>
          </cell>
          <cell r="I105" t="str">
            <v>DE LA VIRGEN Y TURISTICA</v>
          </cell>
          <cell r="J105" t="str">
            <v>URBANO</v>
          </cell>
          <cell r="K105">
            <v>113001006711</v>
          </cell>
          <cell r="L105">
            <v>113001006711</v>
          </cell>
          <cell r="M105">
            <v>120</v>
          </cell>
          <cell r="N105">
            <v>120</v>
          </cell>
          <cell r="O105" t="str">
            <v>E. E. Oficial</v>
          </cell>
          <cell r="P105" t="str">
            <v>A</v>
          </cell>
          <cell r="Q105" t="str">
            <v>GUILLERMO LEON MARRUGO PERALTA</v>
          </cell>
          <cell r="R105" t="str">
            <v>6747644 - 3135819509</v>
          </cell>
          <cell r="S105" t="str">
            <v>ineosaga@hotmail.com</v>
          </cell>
        </row>
        <row r="106">
          <cell r="A106">
            <v>122</v>
          </cell>
          <cell r="B106">
            <v>105</v>
          </cell>
          <cell r="C106" t="str">
            <v>I.E 20 DE JULIO</v>
          </cell>
          <cell r="D106" t="str">
            <v>PRINCIPAL</v>
          </cell>
          <cell r="E106" t="str">
            <v>20 DE JULIO CRA 58A No 8-86</v>
          </cell>
          <cell r="F106" t="str">
            <v>VEINTE DE JULIO</v>
          </cell>
          <cell r="G106">
            <v>11</v>
          </cell>
          <cell r="H106" t="str">
            <v>INDUSTRIAL Y DE LA BAHIA</v>
          </cell>
          <cell r="I106" t="str">
            <v>INDUSTRIAL Y DE LA BAHIA</v>
          </cell>
          <cell r="J106" t="str">
            <v>URBANO</v>
          </cell>
          <cell r="K106">
            <v>113001006800</v>
          </cell>
          <cell r="L106">
            <v>113001006800</v>
          </cell>
          <cell r="M106">
            <v>122</v>
          </cell>
          <cell r="N106">
            <v>122</v>
          </cell>
          <cell r="O106" t="str">
            <v>E. E. Oficial</v>
          </cell>
          <cell r="P106" t="str">
            <v>A</v>
          </cell>
          <cell r="Q106" t="str">
            <v>JONNY JONNY LUNA GUERRERO</v>
          </cell>
          <cell r="R106">
            <v>6769211</v>
          </cell>
          <cell r="S106" t="str">
            <v>rectoria@ie20dejulio.edu.co</v>
          </cell>
        </row>
        <row r="107">
          <cell r="A107">
            <v>133</v>
          </cell>
          <cell r="B107">
            <v>106</v>
          </cell>
          <cell r="C107" t="str">
            <v>I.E 20 DE JULIO   SEDE YIRA CASTRO</v>
          </cell>
          <cell r="D107" t="str">
            <v>SEDE</v>
          </cell>
          <cell r="E107" t="str">
            <v>20 DE JULIO CRA 58A No 8-86</v>
          </cell>
          <cell r="F107" t="str">
            <v>VEINTE DE JULIO</v>
          </cell>
          <cell r="G107">
            <v>11</v>
          </cell>
          <cell r="H107" t="str">
            <v>INDUSTRIAL Y DE LA BAHIA</v>
          </cell>
          <cell r="I107" t="str">
            <v>INDUSTRIAL Y DE LA BAHIA</v>
          </cell>
          <cell r="J107" t="str">
            <v>URBANO</v>
          </cell>
          <cell r="K107">
            <v>113001006800</v>
          </cell>
          <cell r="L107">
            <v>113001007563</v>
          </cell>
          <cell r="M107">
            <v>122</v>
          </cell>
          <cell r="N107">
            <v>133</v>
          </cell>
          <cell r="O107" t="str">
            <v>E. E. Oficial</v>
          </cell>
          <cell r="P107" t="str">
            <v>A</v>
          </cell>
          <cell r="Q107" t="str">
            <v>JONNY JONNY LUNA GUERRERO</v>
          </cell>
          <cell r="R107">
            <v>6769211</v>
          </cell>
          <cell r="S107" t="str">
            <v>rectoria@ie20dejulio.edu.co</v>
          </cell>
        </row>
        <row r="108">
          <cell r="A108">
            <v>131</v>
          </cell>
          <cell r="B108">
            <v>107</v>
          </cell>
          <cell r="C108" t="str">
            <v>I.E FE Y ALEGRIA LAS AMERICAS</v>
          </cell>
          <cell r="D108" t="str">
            <v>PRINCIPAL</v>
          </cell>
          <cell r="E108" t="str">
            <v>OLAYA HERRERA CRA 84 # 32 B 152</v>
          </cell>
          <cell r="F108" t="str">
            <v>OLAYA HERRERA</v>
          </cell>
          <cell r="G108">
            <v>6</v>
          </cell>
          <cell r="H108" t="str">
            <v>DE LA VIRGEN Y TURISTICA</v>
          </cell>
          <cell r="I108" t="str">
            <v>DE LA VIRGEN Y TURISTICA</v>
          </cell>
          <cell r="J108" t="str">
            <v>URBANO</v>
          </cell>
          <cell r="K108">
            <v>113001007199</v>
          </cell>
          <cell r="L108">
            <v>113001007199</v>
          </cell>
          <cell r="M108">
            <v>131</v>
          </cell>
          <cell r="N108">
            <v>131</v>
          </cell>
          <cell r="O108" t="str">
            <v>E. E. Oficial</v>
          </cell>
          <cell r="P108" t="str">
            <v>A</v>
          </cell>
          <cell r="Q108" t="str">
            <v>MAGALY VILLANUEVA PEREZ</v>
          </cell>
          <cell r="R108">
            <v>0</v>
          </cell>
          <cell r="S108">
            <v>0</v>
          </cell>
        </row>
        <row r="109">
          <cell r="A109">
            <v>661</v>
          </cell>
          <cell r="B109">
            <v>108</v>
          </cell>
          <cell r="C109" t="str">
            <v>I.E FE Y ALEGRIA LAS AMERICAS   SEDE LA FRATERNITE</v>
          </cell>
          <cell r="D109" t="str">
            <v>SEDE</v>
          </cell>
          <cell r="E109" t="str">
            <v>OLAYA HERRERA CRA 84 # 32 B 152</v>
          </cell>
          <cell r="F109" t="str">
            <v>OLAYA HERRERA</v>
          </cell>
          <cell r="G109">
            <v>6</v>
          </cell>
          <cell r="H109" t="str">
            <v>DE LA VIRGEN Y TURISTICA</v>
          </cell>
          <cell r="I109" t="str">
            <v>DE LA VIRGEN Y TURISTICA</v>
          </cell>
          <cell r="J109" t="str">
            <v>URBANO</v>
          </cell>
          <cell r="K109">
            <v>113001007199</v>
          </cell>
          <cell r="L109">
            <v>113001028935</v>
          </cell>
          <cell r="M109">
            <v>131</v>
          </cell>
          <cell r="N109">
            <v>661</v>
          </cell>
          <cell r="O109" t="str">
            <v>E. E. Oficial</v>
          </cell>
          <cell r="P109" t="str">
            <v>A</v>
          </cell>
          <cell r="Q109" t="str">
            <v>MAGALY VILLANUEVA PEREZ</v>
          </cell>
          <cell r="R109">
            <v>0</v>
          </cell>
          <cell r="S109">
            <v>0</v>
          </cell>
        </row>
        <row r="110">
          <cell r="A110">
            <v>139</v>
          </cell>
          <cell r="B110">
            <v>109</v>
          </cell>
          <cell r="C110" t="str">
            <v>I.E LA LIBERTAD</v>
          </cell>
          <cell r="D110" t="str">
            <v>PRINCIPAL</v>
          </cell>
          <cell r="E110" t="str">
            <v>EL POZON TRANV 60 M 89 L 7 CALLEJON 6</v>
          </cell>
          <cell r="F110" t="str">
            <v>EL POZON</v>
          </cell>
          <cell r="G110">
            <v>6</v>
          </cell>
          <cell r="H110" t="str">
            <v>DE LA VIRGEN Y TURISTICA</v>
          </cell>
          <cell r="I110" t="str">
            <v>DE LA VIRGEN Y TURISTICA</v>
          </cell>
          <cell r="J110" t="str">
            <v>URBANO</v>
          </cell>
          <cell r="K110">
            <v>113001007857</v>
          </cell>
          <cell r="L110">
            <v>113001007857</v>
          </cell>
          <cell r="M110">
            <v>139</v>
          </cell>
          <cell r="N110">
            <v>139</v>
          </cell>
          <cell r="O110" t="str">
            <v>E. E. Oficial</v>
          </cell>
          <cell r="P110" t="str">
            <v>A</v>
          </cell>
          <cell r="Q110" t="str">
            <v>EURIEL ARIZA CARREAZO</v>
          </cell>
          <cell r="R110">
            <v>6446256</v>
          </cell>
          <cell r="S110" t="str">
            <v>i.e.libertad@hotmail.com</v>
          </cell>
        </row>
        <row r="111">
          <cell r="A111">
            <v>148</v>
          </cell>
          <cell r="B111">
            <v>110</v>
          </cell>
          <cell r="C111" t="str">
            <v>I.E MARIA CANO</v>
          </cell>
          <cell r="D111" t="str">
            <v>PRINCIPAL</v>
          </cell>
          <cell r="E111" t="str">
            <v>MARIA CANO CLL 4B # 80 B 37</v>
          </cell>
          <cell r="F111" t="str">
            <v>MARIA CANO</v>
          </cell>
          <cell r="G111">
            <v>14</v>
          </cell>
          <cell r="H111" t="str">
            <v>INDUSTRIAL Y DE LA BAHIA</v>
          </cell>
          <cell r="I111" t="str">
            <v>INDUSTRIAL Y DE LA BAHIA</v>
          </cell>
          <cell r="J111" t="str">
            <v>URBANO</v>
          </cell>
          <cell r="K111">
            <v>113001008268</v>
          </cell>
          <cell r="L111">
            <v>113001008268</v>
          </cell>
          <cell r="M111">
            <v>148</v>
          </cell>
          <cell r="N111">
            <v>148</v>
          </cell>
          <cell r="O111" t="str">
            <v>E. E. Oficial</v>
          </cell>
          <cell r="P111" t="str">
            <v>A</v>
          </cell>
          <cell r="Q111" t="str">
            <v>JORGE IMBETT RODRIGUEZ</v>
          </cell>
          <cell r="R111">
            <v>6714898</v>
          </cell>
          <cell r="S111" t="str">
            <v>iemariacano1@hotmail.com</v>
          </cell>
        </row>
        <row r="112">
          <cell r="A112">
            <v>149</v>
          </cell>
          <cell r="B112">
            <v>111</v>
          </cell>
          <cell r="C112" t="str">
            <v>I.E PLAYAS DE ACAPULCO</v>
          </cell>
          <cell r="D112" t="str">
            <v>PRINCIPAL</v>
          </cell>
          <cell r="E112" t="str">
            <v>LIBANO AVE PEDRO ROMERO ESQUINA 48 C 60</v>
          </cell>
          <cell r="F112" t="str">
            <v>REPUBLICA DEL LIBANO</v>
          </cell>
          <cell r="G112">
            <v>5</v>
          </cell>
          <cell r="H112" t="str">
            <v>DE LA VIRGEN Y TURISTICA</v>
          </cell>
          <cell r="I112" t="str">
            <v>DE LA VIRGEN Y TURISTICA</v>
          </cell>
          <cell r="J112" t="str">
            <v>URBANO</v>
          </cell>
          <cell r="K112">
            <v>113001008276</v>
          </cell>
          <cell r="L112">
            <v>113001008276</v>
          </cell>
          <cell r="M112">
            <v>149</v>
          </cell>
          <cell r="N112">
            <v>149</v>
          </cell>
          <cell r="O112" t="str">
            <v>E. E. Oficial</v>
          </cell>
          <cell r="P112" t="str">
            <v>A</v>
          </cell>
          <cell r="Q112" t="str">
            <v>VICTOR GUERRERO DE LA CRUZ</v>
          </cell>
          <cell r="R112">
            <v>6747225</v>
          </cell>
          <cell r="S112" t="str">
            <v>vickg_@outlook.com</v>
          </cell>
        </row>
        <row r="113">
          <cell r="A113">
            <v>153</v>
          </cell>
          <cell r="B113">
            <v>112</v>
          </cell>
          <cell r="C113" t="str">
            <v>I.E VALORES UNIDOS</v>
          </cell>
          <cell r="D113" t="str">
            <v xml:space="preserve">PRINCIPAL </v>
          </cell>
          <cell r="E113" t="str">
            <v>EL POZON SEC 19 DE FEBRERO CLL LA ESPERANZA</v>
          </cell>
          <cell r="F113" t="str">
            <v>EL POZON</v>
          </cell>
          <cell r="G113">
            <v>6</v>
          </cell>
          <cell r="H113" t="str">
            <v>DE LA VIRGEN Y TURISTICA</v>
          </cell>
          <cell r="I113" t="str">
            <v>DE LA VIRGEN Y TURISTICA</v>
          </cell>
          <cell r="J113" t="str">
            <v>URBANO</v>
          </cell>
          <cell r="K113">
            <v>113001000259</v>
          </cell>
          <cell r="L113">
            <v>113001000259</v>
          </cell>
          <cell r="M113">
            <v>153</v>
          </cell>
          <cell r="N113">
            <v>153</v>
          </cell>
          <cell r="O113" t="str">
            <v>E. E. Oficial</v>
          </cell>
          <cell r="P113" t="str">
            <v>A</v>
          </cell>
          <cell r="Q113" t="str">
            <v>ODALIS DEL ROSARIO ROMERO VARGAS</v>
          </cell>
          <cell r="R113">
            <v>3005266137</v>
          </cell>
          <cell r="S113" t="str">
            <v>valoresunidos@hotmail.com</v>
          </cell>
        </row>
        <row r="114">
          <cell r="A114">
            <v>156</v>
          </cell>
          <cell r="B114">
            <v>113</v>
          </cell>
          <cell r="C114" t="str">
            <v>I.E VILLA ESTRELLA</v>
          </cell>
          <cell r="D114" t="str">
            <v>PRINCIPAL</v>
          </cell>
          <cell r="E114" t="str">
            <v>VILLA ESTRELLA CLL 36 # 91-15</v>
          </cell>
          <cell r="F114" t="str">
            <v>VILLA ESTRELLA</v>
          </cell>
          <cell r="G114">
            <v>6</v>
          </cell>
          <cell r="H114" t="str">
            <v>DE LA VIRGEN Y TURISTICA</v>
          </cell>
          <cell r="I114" t="str">
            <v>DE LA VIRGEN Y TURISTICA</v>
          </cell>
          <cell r="J114" t="str">
            <v>URBANO</v>
          </cell>
          <cell r="K114">
            <v>113001009281</v>
          </cell>
          <cell r="L114">
            <v>113001009281</v>
          </cell>
          <cell r="M114">
            <v>156</v>
          </cell>
          <cell r="N114">
            <v>156</v>
          </cell>
          <cell r="O114" t="str">
            <v>E. E. Oficial</v>
          </cell>
          <cell r="P114" t="str">
            <v>A</v>
          </cell>
          <cell r="Q114" t="str">
            <v>YARIME ORTEGA TORRES</v>
          </cell>
          <cell r="R114">
            <v>6446644</v>
          </cell>
          <cell r="S114" t="str">
            <v>yarimeortega23@hotmail.com</v>
          </cell>
        </row>
        <row r="115">
          <cell r="A115">
            <v>159</v>
          </cell>
          <cell r="B115">
            <v>114</v>
          </cell>
          <cell r="C115" t="str">
            <v>I.E MANUELA VERGARA DE CURI</v>
          </cell>
          <cell r="D115" t="str">
            <v>PRINCIPAL</v>
          </cell>
          <cell r="E115" t="str">
            <v>LA GAITANA  CL PPAL MZA E LT 5</v>
          </cell>
          <cell r="F115" t="str">
            <v>MANUELA VERGARA DE CURI</v>
          </cell>
          <cell r="G115">
            <v>15</v>
          </cell>
          <cell r="H115" t="str">
            <v>INDUSTRIAL Y DE LA BAHIA</v>
          </cell>
          <cell r="I115" t="str">
            <v>INDUSTRIAL Y DE LA BAHIA</v>
          </cell>
          <cell r="J115" t="str">
            <v>URBANO</v>
          </cell>
          <cell r="K115">
            <v>113001012427</v>
          </cell>
          <cell r="L115">
            <v>113001012427</v>
          </cell>
          <cell r="M115">
            <v>159</v>
          </cell>
          <cell r="N115">
            <v>159</v>
          </cell>
          <cell r="O115" t="str">
            <v>E. E. Oficial</v>
          </cell>
          <cell r="P115" t="str">
            <v>A</v>
          </cell>
          <cell r="Q115" t="str">
            <v>MARIA EDILSA HOYOS DE SILGADO</v>
          </cell>
          <cell r="R115">
            <v>6617411</v>
          </cell>
          <cell r="S115" t="str">
            <v>mariaedilsahoyos@hotmail.com</v>
          </cell>
        </row>
        <row r="116">
          <cell r="A116">
            <v>162</v>
          </cell>
          <cell r="B116">
            <v>115</v>
          </cell>
          <cell r="C116" t="str">
            <v>ESC. NORMAL SUPERIOR DE CARTAGENA DE INDIAS</v>
          </cell>
          <cell r="D116" t="str">
            <v>PRINCIPAL</v>
          </cell>
          <cell r="E116" t="str">
            <v>NUEVO BOSQUE KRA 51 #23-35</v>
          </cell>
          <cell r="F116" t="str">
            <v>NUEVO BOSQUE</v>
          </cell>
          <cell r="G116">
            <v>10</v>
          </cell>
          <cell r="H116" t="str">
            <v>HISTORICA Y CARIBE NORTE</v>
          </cell>
          <cell r="I116" t="str">
            <v>COUNTRY</v>
          </cell>
          <cell r="J116" t="str">
            <v>URBANO</v>
          </cell>
          <cell r="K116">
            <v>113001012508</v>
          </cell>
          <cell r="L116">
            <v>113001012508</v>
          </cell>
          <cell r="M116">
            <v>162</v>
          </cell>
          <cell r="N116">
            <v>162</v>
          </cell>
          <cell r="O116" t="str">
            <v>E. E. Oficial</v>
          </cell>
          <cell r="P116" t="str">
            <v>A</v>
          </cell>
          <cell r="Q116" t="str">
            <v>ALVARO HERNANDEZ CASTELLON</v>
          </cell>
          <cell r="R116">
            <v>6622124</v>
          </cell>
          <cell r="S116">
            <v>0</v>
          </cell>
        </row>
        <row r="117">
          <cell r="A117">
            <v>95</v>
          </cell>
          <cell r="B117">
            <v>116</v>
          </cell>
          <cell r="C117" t="str">
            <v>ESC. NORMAL SUPERIOR DE CARTAGENA DE INDIAS - SEDE EMMA VILLA DE ESCALLON</v>
          </cell>
          <cell r="D117" t="str">
            <v>SEDE</v>
          </cell>
          <cell r="E117" t="str">
            <v>NUEVO BOSQUE KRA 51 #23-35</v>
          </cell>
          <cell r="F117" t="str">
            <v>NUEVO BOSQUE</v>
          </cell>
          <cell r="G117">
            <v>10</v>
          </cell>
          <cell r="H117" t="str">
            <v>HISTORICA Y CARIBE NORTE</v>
          </cell>
          <cell r="I117" t="str">
            <v>COUNTRY</v>
          </cell>
          <cell r="J117" t="str">
            <v>URBANO</v>
          </cell>
          <cell r="K117">
            <v>113001012508</v>
          </cell>
          <cell r="L117">
            <v>113001003151</v>
          </cell>
          <cell r="M117">
            <v>162</v>
          </cell>
          <cell r="N117">
            <v>95</v>
          </cell>
          <cell r="O117" t="str">
            <v>E. E. Oficial</v>
          </cell>
          <cell r="P117" t="str">
            <v>A</v>
          </cell>
          <cell r="Q117" t="str">
            <v>ALVARO HERNANDEZ CASTELLON</v>
          </cell>
          <cell r="R117">
            <v>6622124</v>
          </cell>
          <cell r="S117">
            <v>0</v>
          </cell>
        </row>
        <row r="118">
          <cell r="A118">
            <v>165</v>
          </cell>
          <cell r="B118">
            <v>117</v>
          </cell>
          <cell r="C118" t="str">
            <v>I.E PUERTO REY</v>
          </cell>
          <cell r="D118" t="str">
            <v>PRINCIPAL</v>
          </cell>
          <cell r="E118" t="str">
            <v>VDA PUERTO REY - ANILLO VIAL</v>
          </cell>
          <cell r="F118" t="str">
            <v>PUERTO REY</v>
          </cell>
          <cell r="G118" t="str">
            <v>Conti</v>
          </cell>
          <cell r="H118" t="str">
            <v>DE LA VIRGEN Y TURISTICA</v>
          </cell>
          <cell r="I118" t="str">
            <v>RURAL</v>
          </cell>
          <cell r="J118" t="str">
            <v>RURAL</v>
          </cell>
          <cell r="K118">
            <v>213001000075</v>
          </cell>
          <cell r="L118">
            <v>213001000075</v>
          </cell>
          <cell r="M118">
            <v>165</v>
          </cell>
          <cell r="N118">
            <v>165</v>
          </cell>
          <cell r="O118" t="str">
            <v>E. E. Oficial</v>
          </cell>
          <cell r="P118" t="str">
            <v>A</v>
          </cell>
          <cell r="Q118" t="str">
            <v>PETRONA SALGADO TORRES</v>
          </cell>
          <cell r="R118">
            <v>3168672659</v>
          </cell>
          <cell r="S118" t="str">
            <v>iepuertorey@hotmail.com</v>
          </cell>
        </row>
        <row r="119">
          <cell r="A119">
            <v>167</v>
          </cell>
          <cell r="B119">
            <v>118</v>
          </cell>
          <cell r="C119" t="str">
            <v>I.E ISLA FUERTE</v>
          </cell>
          <cell r="D119" t="str">
            <v>PRINCIPAL</v>
          </cell>
          <cell r="E119" t="str">
            <v>ISLA FUERTE</v>
          </cell>
          <cell r="F119" t="str">
            <v>ISLA FUERTE</v>
          </cell>
          <cell r="G119" t="str">
            <v>Insu</v>
          </cell>
          <cell r="H119" t="str">
            <v>HISTORICA Y CARIBE NORTE</v>
          </cell>
          <cell r="I119" t="str">
            <v>RURAL</v>
          </cell>
          <cell r="J119" t="str">
            <v>RURAL</v>
          </cell>
          <cell r="K119">
            <v>213001000091</v>
          </cell>
          <cell r="L119">
            <v>213001000091</v>
          </cell>
          <cell r="M119">
            <v>167</v>
          </cell>
          <cell r="N119">
            <v>167</v>
          </cell>
          <cell r="O119" t="str">
            <v>E. E. Oficial</v>
          </cell>
          <cell r="P119" t="str">
            <v>A</v>
          </cell>
          <cell r="Q119" t="str">
            <v>YASMINA ESTHER PEREZ DE MATOZA</v>
          </cell>
          <cell r="R119">
            <v>3153932289</v>
          </cell>
          <cell r="S119" t="str">
            <v>yeperezdematoza@hotmail.com</v>
          </cell>
        </row>
        <row r="120">
          <cell r="A120">
            <v>168</v>
          </cell>
          <cell r="B120">
            <v>119</v>
          </cell>
          <cell r="C120" t="str">
            <v>I.E ISLAS DEL ROSARIO</v>
          </cell>
          <cell r="D120" t="str">
            <v>PRINCIPAL</v>
          </cell>
          <cell r="E120" t="str">
            <v>ISLA GRANDE EN ISLAS DEL ROSARIO</v>
          </cell>
          <cell r="F120" t="str">
            <v>ISLAS DEL ROSARIO</v>
          </cell>
          <cell r="G120" t="str">
            <v>Insu</v>
          </cell>
          <cell r="H120" t="str">
            <v>HISTORICA Y CARIBE NORTE</v>
          </cell>
          <cell r="I120" t="str">
            <v>RURAL</v>
          </cell>
          <cell r="J120" t="str">
            <v>RURAL</v>
          </cell>
          <cell r="K120">
            <v>213001000059</v>
          </cell>
          <cell r="L120">
            <v>213001000059</v>
          </cell>
          <cell r="M120">
            <v>168</v>
          </cell>
          <cell r="N120">
            <v>168</v>
          </cell>
          <cell r="O120" t="str">
            <v>E. E. Oficial</v>
          </cell>
          <cell r="P120" t="str">
            <v>A</v>
          </cell>
          <cell r="Q120" t="str">
            <v>RICARDO TORRES TORRES</v>
          </cell>
          <cell r="R120">
            <v>6618374</v>
          </cell>
          <cell r="S120" t="str">
            <v>elgansitosolito1@hotmail.com</v>
          </cell>
        </row>
        <row r="121">
          <cell r="A121">
            <v>170</v>
          </cell>
          <cell r="B121">
            <v>120</v>
          </cell>
          <cell r="C121" t="str">
            <v>I.E DE TIERRA BAJA</v>
          </cell>
          <cell r="D121" t="str">
            <v>PRINCIPAL</v>
          </cell>
          <cell r="E121" t="str">
            <v>ANI_VIAL TRONCAL DEL CARIBE_TIERRA BAJA(BOQUILLA)</v>
          </cell>
          <cell r="F121" t="str">
            <v>TIERRA BAJA</v>
          </cell>
          <cell r="G121" t="str">
            <v>Conti</v>
          </cell>
          <cell r="H121" t="str">
            <v>DE LA VIRGEN Y TURISTICA</v>
          </cell>
          <cell r="I121" t="str">
            <v>RURAL</v>
          </cell>
          <cell r="J121" t="str">
            <v>RURAL</v>
          </cell>
          <cell r="K121">
            <v>213001000245</v>
          </cell>
          <cell r="L121">
            <v>213001000245</v>
          </cell>
          <cell r="M121">
            <v>170</v>
          </cell>
          <cell r="N121">
            <v>170</v>
          </cell>
          <cell r="O121" t="str">
            <v>E. E. Oficial</v>
          </cell>
          <cell r="P121" t="str">
            <v>A</v>
          </cell>
          <cell r="Q121" t="str">
            <v>RUTH CERRO TAPIA</v>
          </cell>
          <cell r="R121">
            <v>3165185890</v>
          </cell>
          <cell r="S121" t="str">
            <v>rgcerro@yahoo.com</v>
          </cell>
        </row>
        <row r="122">
          <cell r="A122">
            <v>173</v>
          </cell>
          <cell r="B122">
            <v>121</v>
          </cell>
          <cell r="C122" t="str">
            <v>I.E DE TIERRA BOMBA</v>
          </cell>
          <cell r="D122" t="str">
            <v>PRINCIPAL</v>
          </cell>
          <cell r="E122" t="str">
            <v>ISLA DE TIERRA BOMBA</v>
          </cell>
          <cell r="F122" t="str">
            <v>TIERRA BOMBA</v>
          </cell>
          <cell r="G122" t="str">
            <v>Insu</v>
          </cell>
          <cell r="H122" t="str">
            <v>HISTORICA Y CARIBE NORTE</v>
          </cell>
          <cell r="I122" t="str">
            <v>RURAL</v>
          </cell>
          <cell r="J122" t="str">
            <v>RURAL</v>
          </cell>
          <cell r="K122">
            <v>213001001250</v>
          </cell>
          <cell r="L122">
            <v>213001001250</v>
          </cell>
          <cell r="M122">
            <v>173</v>
          </cell>
          <cell r="N122">
            <v>173</v>
          </cell>
          <cell r="O122" t="str">
            <v>E. E. Oficial</v>
          </cell>
          <cell r="P122" t="str">
            <v>A</v>
          </cell>
          <cell r="Q122" t="str">
            <v>ALVARO ENRIQUE MENESES GELIS</v>
          </cell>
          <cell r="R122">
            <v>6454320</v>
          </cell>
          <cell r="S122" t="str">
            <v>geonec@hotmail.com</v>
          </cell>
        </row>
        <row r="123">
          <cell r="A123">
            <v>175</v>
          </cell>
          <cell r="B123">
            <v>122</v>
          </cell>
          <cell r="C123" t="str">
            <v>I.E DE TIERRA BOMBA - SEDE DE PUNTA ARENA</v>
          </cell>
          <cell r="D123" t="str">
            <v>SEDE</v>
          </cell>
          <cell r="E123" t="str">
            <v>ISLA DE TIERRA BOMBA</v>
          </cell>
          <cell r="F123" t="str">
            <v>TIERRA BOMBA</v>
          </cell>
          <cell r="G123" t="str">
            <v>Insu</v>
          </cell>
          <cell r="H123" t="str">
            <v>HISTORICA Y CARIBE NORTE</v>
          </cell>
          <cell r="I123" t="str">
            <v>RURAL</v>
          </cell>
          <cell r="J123" t="str">
            <v>RURAL</v>
          </cell>
          <cell r="K123">
            <v>213001001250</v>
          </cell>
          <cell r="L123">
            <v>213001001276</v>
          </cell>
          <cell r="M123">
            <v>173</v>
          </cell>
          <cell r="N123">
            <v>175</v>
          </cell>
          <cell r="O123" t="str">
            <v>E. E. Oficial</v>
          </cell>
          <cell r="P123" t="str">
            <v>A</v>
          </cell>
          <cell r="Q123" t="str">
            <v>ALVARO ENRIQUE MENESES GELIS</v>
          </cell>
          <cell r="R123">
            <v>6454320</v>
          </cell>
          <cell r="S123" t="str">
            <v>geonec@hotmail.com</v>
          </cell>
        </row>
        <row r="124">
          <cell r="A124">
            <v>176</v>
          </cell>
          <cell r="B124">
            <v>123</v>
          </cell>
          <cell r="C124" t="str">
            <v>I.E DE SANTA ANA</v>
          </cell>
          <cell r="D124" t="str">
            <v>PRINCIPAL</v>
          </cell>
          <cell r="E124" t="str">
            <v>SANTA ANA BOLIVAR ST PARAISO</v>
          </cell>
          <cell r="F124" t="str">
            <v>SANTA ANA</v>
          </cell>
          <cell r="G124" t="str">
            <v>Insu</v>
          </cell>
          <cell r="H124" t="str">
            <v>HISTORICA Y CARIBE NORTE</v>
          </cell>
          <cell r="I124" t="str">
            <v>RURAL</v>
          </cell>
          <cell r="J124" t="str">
            <v>RURAL</v>
          </cell>
          <cell r="K124">
            <v>213001001292</v>
          </cell>
          <cell r="L124">
            <v>213001001292</v>
          </cell>
          <cell r="M124">
            <v>176</v>
          </cell>
          <cell r="N124">
            <v>176</v>
          </cell>
          <cell r="O124" t="str">
            <v>E. E. Oficial</v>
          </cell>
          <cell r="P124" t="str">
            <v>A</v>
          </cell>
          <cell r="Q124" t="str">
            <v>AUGUSTO CESAR RODRIGUEZ MATURANA</v>
          </cell>
          <cell r="R124">
            <v>3014728020</v>
          </cell>
          <cell r="S124" t="str">
            <v>iesainstitucional@gmail.com</v>
          </cell>
        </row>
        <row r="125">
          <cell r="A125">
            <v>177</v>
          </cell>
          <cell r="B125">
            <v>124</v>
          </cell>
          <cell r="C125" t="str">
            <v>I.E DE PONTEZUELA</v>
          </cell>
          <cell r="D125" t="str">
            <v>PRINCIPAL</v>
          </cell>
          <cell r="E125" t="str">
            <v>ANILLO VIAL PONTEZUELA CL 167 MZA 070</v>
          </cell>
          <cell r="F125" t="str">
            <v>PONTEZUELA</v>
          </cell>
          <cell r="G125" t="str">
            <v>Conti</v>
          </cell>
          <cell r="H125" t="str">
            <v>DE LA VIRGEN Y TURISTICA</v>
          </cell>
          <cell r="I125" t="str">
            <v>RURAL</v>
          </cell>
          <cell r="J125" t="str">
            <v>RURAL</v>
          </cell>
          <cell r="K125">
            <v>213001001306</v>
          </cell>
          <cell r="L125">
            <v>213001001306</v>
          </cell>
          <cell r="M125">
            <v>177</v>
          </cell>
          <cell r="N125">
            <v>177</v>
          </cell>
          <cell r="O125" t="str">
            <v>E. E. Oficial</v>
          </cell>
          <cell r="P125" t="str">
            <v>A</v>
          </cell>
          <cell r="Q125" t="str">
            <v>ALEJANDRO GODOY ARELLANO</v>
          </cell>
          <cell r="R125">
            <v>0</v>
          </cell>
          <cell r="S125" t="str">
            <v>iedepontezuela@hotmail.com</v>
          </cell>
        </row>
        <row r="126">
          <cell r="A126">
            <v>179</v>
          </cell>
          <cell r="B126">
            <v>125</v>
          </cell>
          <cell r="C126" t="str">
            <v>I.E DE LETICIA</v>
          </cell>
          <cell r="D126" t="str">
            <v>PRINCIPAL</v>
          </cell>
          <cell r="E126" t="str">
            <v>LETICIA (CANAL DEL DIQUE)</v>
          </cell>
          <cell r="F126" t="str">
            <v>LETICIA</v>
          </cell>
          <cell r="G126" t="str">
            <v>Rive</v>
          </cell>
          <cell r="H126" t="str">
            <v>INDUSTRIAL Y DE LA BAHIA</v>
          </cell>
          <cell r="I126" t="str">
            <v>RURAL</v>
          </cell>
          <cell r="J126" t="str">
            <v>RURAL</v>
          </cell>
          <cell r="K126">
            <v>213001001632</v>
          </cell>
          <cell r="L126">
            <v>213001001632</v>
          </cell>
          <cell r="M126">
            <v>179</v>
          </cell>
          <cell r="N126">
            <v>179</v>
          </cell>
          <cell r="O126" t="str">
            <v>E. E. Oficial</v>
          </cell>
          <cell r="P126" t="str">
            <v>A</v>
          </cell>
          <cell r="Q126" t="str">
            <v>UBALDO BARRANCO ALVAREZ</v>
          </cell>
          <cell r="R126">
            <v>12345</v>
          </cell>
          <cell r="S126" t="str">
            <v>institucioneducativadeleticia@gmail.com</v>
          </cell>
        </row>
        <row r="127">
          <cell r="A127">
            <v>195</v>
          </cell>
          <cell r="B127">
            <v>126</v>
          </cell>
          <cell r="C127" t="str">
            <v>I.E DE LETICIA - SEDE EL RECREO</v>
          </cell>
          <cell r="D127" t="str">
            <v>SEDE</v>
          </cell>
          <cell r="E127" t="str">
            <v>LETICIA (CANAL DEL DIQUE)</v>
          </cell>
          <cell r="F127" t="str">
            <v>LETICIA</v>
          </cell>
          <cell r="G127" t="str">
            <v>Rive</v>
          </cell>
          <cell r="H127" t="str">
            <v>INDUSTRIAL Y DE LA BAHIA</v>
          </cell>
          <cell r="I127" t="str">
            <v>RURAL</v>
          </cell>
          <cell r="J127" t="str">
            <v>RURAL</v>
          </cell>
          <cell r="K127">
            <v>213001001632</v>
          </cell>
          <cell r="L127">
            <v>213001007550</v>
          </cell>
          <cell r="M127">
            <v>179</v>
          </cell>
          <cell r="N127">
            <v>195</v>
          </cell>
          <cell r="O127" t="str">
            <v>E. E. Oficial</v>
          </cell>
          <cell r="P127" t="str">
            <v>A</v>
          </cell>
          <cell r="Q127" t="str">
            <v>UBALDO BARRANCO ALVAREZ</v>
          </cell>
          <cell r="R127">
            <v>12345</v>
          </cell>
          <cell r="S127" t="str">
            <v>institucioneducativadeleticia@gmail.com</v>
          </cell>
        </row>
        <row r="128">
          <cell r="A128">
            <v>180</v>
          </cell>
          <cell r="B128">
            <v>127</v>
          </cell>
          <cell r="C128" t="str">
            <v>I.E DE ARARCA</v>
          </cell>
          <cell r="D128" t="str">
            <v>PRINCIPAL</v>
          </cell>
          <cell r="E128" t="str">
            <v xml:space="preserve">CACERIO DE ARARCA </v>
          </cell>
          <cell r="F128" t="str">
            <v>ARARCA -ISLA DE BARU</v>
          </cell>
          <cell r="G128" t="str">
            <v>Insu</v>
          </cell>
          <cell r="H128" t="str">
            <v>HISTORICA Y CARIBE NORTE</v>
          </cell>
          <cell r="I128" t="str">
            <v>RURAL</v>
          </cell>
          <cell r="J128" t="str">
            <v>RURAL</v>
          </cell>
          <cell r="K128">
            <v>213001001900</v>
          </cell>
          <cell r="L128">
            <v>213001001900</v>
          </cell>
          <cell r="M128">
            <v>180</v>
          </cell>
          <cell r="N128">
            <v>180</v>
          </cell>
          <cell r="O128" t="str">
            <v>E. E. Oficial</v>
          </cell>
          <cell r="P128" t="str">
            <v>A</v>
          </cell>
          <cell r="Q128" t="str">
            <v>JUAN CARLOS CASTILLO CASTILLA</v>
          </cell>
          <cell r="R128" t="str">
            <v xml:space="preserve"> 3145045913 - 3135468141</v>
          </cell>
          <cell r="S128" t="str">
            <v>juaca07@gmail.com</v>
          </cell>
        </row>
        <row r="129">
          <cell r="A129">
            <v>183</v>
          </cell>
          <cell r="B129">
            <v>128</v>
          </cell>
          <cell r="C129" t="str">
            <v>I.E MANZANILLO DEL MAR</v>
          </cell>
          <cell r="D129" t="str">
            <v>PRINCIPAL</v>
          </cell>
          <cell r="E129" t="str">
            <v>VEREDA MANZANILLO(BOQUILLA)</v>
          </cell>
          <cell r="F129" t="str">
            <v>MANZANILLO DEL MAR</v>
          </cell>
          <cell r="G129" t="str">
            <v>Conti</v>
          </cell>
          <cell r="H129" t="str">
            <v>DE LA VIRGEN Y TURISTICA</v>
          </cell>
          <cell r="I129" t="str">
            <v>RURAL</v>
          </cell>
          <cell r="J129" t="str">
            <v>RURAL</v>
          </cell>
          <cell r="K129">
            <v>213001002531</v>
          </cell>
          <cell r="L129">
            <v>213001002531</v>
          </cell>
          <cell r="M129">
            <v>183</v>
          </cell>
          <cell r="N129">
            <v>183</v>
          </cell>
          <cell r="O129" t="str">
            <v>E. E. Oficial</v>
          </cell>
          <cell r="P129" t="str">
            <v>A</v>
          </cell>
          <cell r="Q129" t="str">
            <v>DANIEL ANTONIO PUPO BELTRAN</v>
          </cell>
          <cell r="R129">
            <v>3135205938</v>
          </cell>
          <cell r="S129" t="str">
            <v>iemanzanillodelmar@gmail.com</v>
          </cell>
        </row>
        <row r="130">
          <cell r="A130">
            <v>184</v>
          </cell>
          <cell r="B130">
            <v>129</v>
          </cell>
          <cell r="C130" t="str">
            <v>I.E DE BAYUNCA</v>
          </cell>
          <cell r="D130" t="str">
            <v>PRINCIPAL</v>
          </cell>
          <cell r="E130" t="str">
            <v>BAYUNCA CARRET DE LA CORDIALIDAD</v>
          </cell>
          <cell r="F130" t="str">
            <v>BAYUNCA</v>
          </cell>
          <cell r="G130" t="str">
            <v>Conti</v>
          </cell>
          <cell r="H130" t="str">
            <v>DE LA VIRGEN Y TURISTICA</v>
          </cell>
          <cell r="I130" t="str">
            <v>RURAL</v>
          </cell>
          <cell r="J130" t="str">
            <v>RURAL</v>
          </cell>
          <cell r="K130">
            <v>213001002809</v>
          </cell>
          <cell r="L130">
            <v>213001002809</v>
          </cell>
          <cell r="M130">
            <v>184</v>
          </cell>
          <cell r="N130">
            <v>184</v>
          </cell>
          <cell r="O130" t="str">
            <v>E. E. Oficial</v>
          </cell>
          <cell r="P130" t="str">
            <v>A</v>
          </cell>
          <cell r="Q130" t="str">
            <v>INIRIDA SALGADO PEREZ</v>
          </cell>
          <cell r="R130">
            <v>6295411</v>
          </cell>
          <cell r="S130" t="str">
            <v>bayunca@hotmail.es</v>
          </cell>
        </row>
        <row r="131">
          <cell r="A131">
            <v>194</v>
          </cell>
          <cell r="B131">
            <v>130</v>
          </cell>
          <cell r="C131" t="str">
            <v>I.E DE BAYUNCA - SEDE DIVINO NIÑO JESUS DEL ZAPATERO</v>
          </cell>
          <cell r="D131" t="str">
            <v>SEDE</v>
          </cell>
          <cell r="E131" t="str">
            <v>BAYUNCA CARRET DE LA CORDIALIDAD</v>
          </cell>
          <cell r="F131" t="str">
            <v>BAYUNCA</v>
          </cell>
          <cell r="G131" t="str">
            <v>Conti</v>
          </cell>
          <cell r="H131" t="str">
            <v>DE LA VIRGEN Y TURISTICA</v>
          </cell>
          <cell r="I131" t="str">
            <v>RURAL</v>
          </cell>
          <cell r="J131" t="str">
            <v>RURAL</v>
          </cell>
          <cell r="K131">
            <v>213001002809</v>
          </cell>
          <cell r="L131">
            <v>213001007541</v>
          </cell>
          <cell r="M131">
            <v>184</v>
          </cell>
          <cell r="N131">
            <v>194</v>
          </cell>
          <cell r="O131" t="str">
            <v>E. E. Oficial</v>
          </cell>
          <cell r="P131" t="str">
            <v>A</v>
          </cell>
          <cell r="Q131" t="str">
            <v>INIRIDA SALGADO PEREZ</v>
          </cell>
          <cell r="R131">
            <v>6295411</v>
          </cell>
          <cell r="S131" t="str">
            <v>bayunca@hotmail.es</v>
          </cell>
        </row>
        <row r="132">
          <cell r="A132">
            <v>736</v>
          </cell>
          <cell r="B132">
            <v>131</v>
          </cell>
          <cell r="C132" t="str">
            <v>INSTITUCION EDUCATIVA DE BAYUNCA SEDE EL CEIBAL</v>
          </cell>
          <cell r="D132" t="str">
            <v>SEDE</v>
          </cell>
          <cell r="E132" t="str">
            <v>BAYUNCA CARRET DE LA CORDIALIDAD</v>
          </cell>
          <cell r="F132" t="str">
            <v>BAYUNCA</v>
          </cell>
          <cell r="G132" t="str">
            <v>Conti</v>
          </cell>
          <cell r="H132" t="str">
            <v>DE LA VIRGEN Y TURISTICA</v>
          </cell>
          <cell r="I132" t="str">
            <v>RURAL</v>
          </cell>
          <cell r="J132" t="str">
            <v>RURAL</v>
          </cell>
          <cell r="K132">
            <v>213001002809</v>
          </cell>
          <cell r="L132">
            <v>213001030233</v>
          </cell>
          <cell r="M132">
            <v>184</v>
          </cell>
          <cell r="N132">
            <v>736</v>
          </cell>
          <cell r="O132" t="str">
            <v>E. E. Oficial</v>
          </cell>
          <cell r="P132" t="str">
            <v>A</v>
          </cell>
          <cell r="Q132" t="str">
            <v>INIRIDA SALGADO PEREZ</v>
          </cell>
          <cell r="R132">
            <v>6295411</v>
          </cell>
          <cell r="S132" t="str">
            <v>bayunca@hotmail.es</v>
          </cell>
        </row>
        <row r="133">
          <cell r="A133">
            <v>737</v>
          </cell>
          <cell r="B133">
            <v>132</v>
          </cell>
          <cell r="C133" t="str">
            <v>INSTITUCION EDUCATIVA DE BAYUNCA SEDE LAS LATAS</v>
          </cell>
          <cell r="D133" t="str">
            <v>SEDE</v>
          </cell>
          <cell r="E133" t="str">
            <v>BAYUNCA CARRET DE LA CORDIALIDAD</v>
          </cell>
          <cell r="F133" t="str">
            <v>BAYUNCA</v>
          </cell>
          <cell r="G133" t="str">
            <v>Conti</v>
          </cell>
          <cell r="H133" t="str">
            <v>DE LA VIRGEN Y TURISTICA</v>
          </cell>
          <cell r="I133" t="str">
            <v>RURAL</v>
          </cell>
          <cell r="J133" t="str">
            <v>RURAL</v>
          </cell>
          <cell r="K133">
            <v>213001002809</v>
          </cell>
          <cell r="L133">
            <v>213001030225</v>
          </cell>
          <cell r="M133">
            <v>184</v>
          </cell>
          <cell r="N133">
            <v>737</v>
          </cell>
          <cell r="O133" t="str">
            <v>E. E. Oficial</v>
          </cell>
          <cell r="P133" t="str">
            <v>A</v>
          </cell>
          <cell r="Q133" t="str">
            <v>INIRIDA SALGADO PEREZ</v>
          </cell>
          <cell r="R133">
            <v>6295411</v>
          </cell>
          <cell r="S133" t="str">
            <v>bayunca@hotmail.es</v>
          </cell>
        </row>
        <row r="134">
          <cell r="A134">
            <v>886</v>
          </cell>
          <cell r="B134">
            <v>133</v>
          </cell>
          <cell r="C134" t="str">
            <v>I.E DE BAYUNCA - SEDE LA GRANJA</v>
          </cell>
          <cell r="D134" t="str">
            <v>SEDE</v>
          </cell>
          <cell r="E134" t="str">
            <v>BAYUNCA</v>
          </cell>
          <cell r="F134" t="str">
            <v>BAYUNCA</v>
          </cell>
          <cell r="G134" t="str">
            <v>Conti</v>
          </cell>
          <cell r="H134" t="str">
            <v>DE LA VIRGEN Y TURISTICA</v>
          </cell>
          <cell r="I134" t="str">
            <v>RURAL</v>
          </cell>
          <cell r="J134" t="str">
            <v>RURAL</v>
          </cell>
          <cell r="K134">
            <v>213001002809</v>
          </cell>
          <cell r="L134">
            <v>213001030241</v>
          </cell>
          <cell r="M134">
            <v>184</v>
          </cell>
          <cell r="N134">
            <v>886</v>
          </cell>
          <cell r="O134" t="str">
            <v>E. E. Oficial</v>
          </cell>
          <cell r="P134" t="str">
            <v>A</v>
          </cell>
          <cell r="Q134" t="str">
            <v>INIRIDA SALGADO PEREZ</v>
          </cell>
          <cell r="R134">
            <v>6295411</v>
          </cell>
          <cell r="S134" t="str">
            <v>bayunca@hotmail.es</v>
          </cell>
        </row>
        <row r="135">
          <cell r="A135">
            <v>185</v>
          </cell>
          <cell r="B135">
            <v>134</v>
          </cell>
          <cell r="C135" t="str">
            <v>I.E SAN JOSE CAÑO DEL ORO</v>
          </cell>
          <cell r="D135" t="str">
            <v>PRINCIPAL</v>
          </cell>
          <cell r="E135" t="str">
            <v>CAÑO DEL ORO (BAHIA)</v>
          </cell>
          <cell r="F135" t="str">
            <v>CAÑO DEL ORO</v>
          </cell>
          <cell r="G135" t="str">
            <v>Insu</v>
          </cell>
          <cell r="H135" t="str">
            <v>HISTORICA Y CARIBE NORTE</v>
          </cell>
          <cell r="I135" t="str">
            <v>RURAL</v>
          </cell>
          <cell r="J135" t="str">
            <v>RURAL</v>
          </cell>
          <cell r="K135">
            <v>213001002949</v>
          </cell>
          <cell r="L135">
            <v>213001002949</v>
          </cell>
          <cell r="M135">
            <v>185</v>
          </cell>
          <cell r="N135">
            <v>185</v>
          </cell>
          <cell r="O135" t="str">
            <v>E. E. Oficial</v>
          </cell>
          <cell r="P135" t="str">
            <v>A</v>
          </cell>
          <cell r="Q135" t="str">
            <v>AMAURY VÁSQUEZ MADRID</v>
          </cell>
          <cell r="R135" t="str">
            <v>301-4759418</v>
          </cell>
          <cell r="S135" t="str">
            <v>iesco@iecanodeloro.edu.co</v>
          </cell>
        </row>
        <row r="136">
          <cell r="A136">
            <v>186</v>
          </cell>
          <cell r="B136">
            <v>135</v>
          </cell>
          <cell r="C136" t="str">
            <v>I.E LUIS FELIPE CABRERA DE BARU</v>
          </cell>
          <cell r="D136" t="str">
            <v>PRINCIPAL</v>
          </cell>
          <cell r="E136" t="str">
            <v>ISLA DE BARU CALLE DEL PUERTO CON CALLE DE LA IGLESIA</v>
          </cell>
          <cell r="F136" t="str">
            <v>ISLA BARU</v>
          </cell>
          <cell r="G136" t="str">
            <v>Insu</v>
          </cell>
          <cell r="H136" t="str">
            <v>HISTORICA Y CARIBE NORTE</v>
          </cell>
          <cell r="I136" t="str">
            <v>RURAL</v>
          </cell>
          <cell r="J136" t="str">
            <v>RURAL</v>
          </cell>
          <cell r="K136">
            <v>213001001942</v>
          </cell>
          <cell r="L136">
            <v>213001001942</v>
          </cell>
          <cell r="M136">
            <v>186</v>
          </cell>
          <cell r="N136">
            <v>186</v>
          </cell>
          <cell r="O136" t="str">
            <v>E. E. Promocion e implementacion de Estrategias Pedagogicas</v>
          </cell>
          <cell r="P136" t="str">
            <v>A</v>
          </cell>
          <cell r="Q136" t="str">
            <v>MARIA ALEJANDRA CANTILLO CANTILLO</v>
          </cell>
          <cell r="R136">
            <v>3506542610</v>
          </cell>
          <cell r="S136" t="str">
            <v>luisfelipecabrera2015@gmail.com</v>
          </cell>
        </row>
        <row r="137">
          <cell r="A137">
            <v>189</v>
          </cell>
          <cell r="B137">
            <v>136</v>
          </cell>
          <cell r="C137" t="str">
            <v>I.E DOMINGO BENKOS BIOHO</v>
          </cell>
          <cell r="D137" t="str">
            <v>PRINCIPAL</v>
          </cell>
          <cell r="E137" t="str">
            <v>BOCACHICA ST LA LOMA</v>
          </cell>
          <cell r="F137" t="str">
            <v>BOCACHICA</v>
          </cell>
          <cell r="G137" t="str">
            <v>Insu</v>
          </cell>
          <cell r="H137" t="str">
            <v>HISTORICA Y CARIBE NORTE</v>
          </cell>
          <cell r="I137" t="str">
            <v>RURAL</v>
          </cell>
          <cell r="J137" t="str">
            <v>RURAL</v>
          </cell>
          <cell r="K137">
            <v>213001027020</v>
          </cell>
          <cell r="L137">
            <v>213001027020</v>
          </cell>
          <cell r="M137">
            <v>189</v>
          </cell>
          <cell r="N137">
            <v>189</v>
          </cell>
          <cell r="O137" t="str">
            <v>E. E. Oficial</v>
          </cell>
          <cell r="P137" t="str">
            <v>A</v>
          </cell>
          <cell r="Q137" t="str">
            <v>FIDEL CASTRO PADILLA</v>
          </cell>
          <cell r="R137">
            <v>3114119695</v>
          </cell>
          <cell r="S137" t="str">
            <v>fidelbocachica@hotmail.com</v>
          </cell>
        </row>
        <row r="138">
          <cell r="A138">
            <v>190</v>
          </cell>
          <cell r="B138">
            <v>137</v>
          </cell>
          <cell r="C138" t="str">
            <v>I.E SAN FRANCISCO DE ASIS</v>
          </cell>
          <cell r="D138" t="str">
            <v>PRINCIPAL</v>
          </cell>
          <cell r="E138" t="str">
            <v>ARROZ BARATO CRA 3A No 8 - 71  SECT MAMONAL</v>
          </cell>
          <cell r="F138" t="str">
            <v>ARROZ BARATO</v>
          </cell>
          <cell r="G138">
            <v>11</v>
          </cell>
          <cell r="H138" t="str">
            <v>INDUSTRIAL Y DE LA BAHIA</v>
          </cell>
          <cell r="I138" t="str">
            <v>INDUSTRIAL Y DE LA BAHIA</v>
          </cell>
          <cell r="J138" t="str">
            <v>URBANO</v>
          </cell>
          <cell r="K138">
            <v>213001007231</v>
          </cell>
          <cell r="L138">
            <v>213001007231</v>
          </cell>
          <cell r="M138">
            <v>190</v>
          </cell>
          <cell r="N138">
            <v>190</v>
          </cell>
          <cell r="O138" t="str">
            <v>E. E. Oficial</v>
          </cell>
          <cell r="P138" t="str">
            <v>A</v>
          </cell>
          <cell r="Q138" t="str">
            <v>HNA ANA MARIA RAMOS MARTINEZ</v>
          </cell>
          <cell r="R138">
            <v>6685579</v>
          </cell>
          <cell r="S138">
            <v>0</v>
          </cell>
        </row>
        <row r="139">
          <cell r="A139">
            <v>117</v>
          </cell>
          <cell r="B139">
            <v>138</v>
          </cell>
          <cell r="C139" t="str">
            <v>I.E SAN FRANCISCO DE ASIS   SEDE POLICARPA SALAVARRIETA</v>
          </cell>
          <cell r="D139" t="str">
            <v>SEDE</v>
          </cell>
          <cell r="E139" t="str">
            <v>POLICARPA SALABARRIETA</v>
          </cell>
          <cell r="F139" t="str">
            <v>POLICARPA SALABARRIETA</v>
          </cell>
          <cell r="G139">
            <v>11</v>
          </cell>
          <cell r="H139" t="str">
            <v>INDUSTRIAL Y DE LA BAHIA</v>
          </cell>
          <cell r="I139" t="str">
            <v>INDUSTRIAL Y DE LA BAHIA</v>
          </cell>
          <cell r="J139" t="str">
            <v>URBANO</v>
          </cell>
          <cell r="K139">
            <v>213001007231</v>
          </cell>
          <cell r="L139">
            <v>113001006133</v>
          </cell>
          <cell r="M139">
            <v>190</v>
          </cell>
          <cell r="N139">
            <v>117</v>
          </cell>
          <cell r="O139" t="str">
            <v>E. E. Oficial</v>
          </cell>
          <cell r="P139" t="str">
            <v>A</v>
          </cell>
          <cell r="Q139" t="str">
            <v>HNA ANA MARIA RAMOS MARTINEZ</v>
          </cell>
          <cell r="R139">
            <v>6685579</v>
          </cell>
          <cell r="S139">
            <v>0</v>
          </cell>
        </row>
        <row r="140">
          <cell r="A140">
            <v>178</v>
          </cell>
          <cell r="B140">
            <v>139</v>
          </cell>
          <cell r="C140" t="str">
            <v>I.E SAN FRANCISCO DE ASIS   SEDE HIJOS DEL AGRICULTOR</v>
          </cell>
          <cell r="D140" t="str">
            <v>SEDE</v>
          </cell>
          <cell r="E140" t="str">
            <v>ARROZ BARATO</v>
          </cell>
          <cell r="F140" t="str">
            <v>ARROZ BARATO</v>
          </cell>
          <cell r="G140">
            <v>11</v>
          </cell>
          <cell r="H140" t="str">
            <v>INDUSTRIAL Y DE LA BAHIA</v>
          </cell>
          <cell r="I140" t="str">
            <v>INDUSTRIAL Y DE LA BAHIA</v>
          </cell>
          <cell r="J140" t="str">
            <v>URBANO</v>
          </cell>
          <cell r="K140">
            <v>213001007231</v>
          </cell>
          <cell r="L140">
            <v>213001001501</v>
          </cell>
          <cell r="M140">
            <v>190</v>
          </cell>
          <cell r="N140">
            <v>178</v>
          </cell>
          <cell r="O140" t="str">
            <v>E. E. Oficial</v>
          </cell>
          <cell r="P140" t="str">
            <v>A</v>
          </cell>
          <cell r="Q140" t="str">
            <v>HNA ANA MARIA RAMOS MARTINEZ</v>
          </cell>
          <cell r="R140">
            <v>6685579</v>
          </cell>
          <cell r="S140">
            <v>0</v>
          </cell>
        </row>
        <row r="141">
          <cell r="A141">
            <v>188</v>
          </cell>
          <cell r="B141">
            <v>140</v>
          </cell>
          <cell r="C141" t="str">
            <v>I.E SAN FRANCISCO DE ASIS   SEDE PEDRO PASCASIO MARTINEZ</v>
          </cell>
          <cell r="D141" t="str">
            <v>SEDE</v>
          </cell>
          <cell r="E141" t="str">
            <v>HENEQUEN</v>
          </cell>
          <cell r="F141" t="str">
            <v xml:space="preserve">HENEQUEN </v>
          </cell>
          <cell r="G141">
            <v>11</v>
          </cell>
          <cell r="H141" t="str">
            <v>INDUSTRIAL Y DE LA BAHIA</v>
          </cell>
          <cell r="I141" t="str">
            <v>INDUSTRIAL Y DE LA BAHIA</v>
          </cell>
          <cell r="J141" t="str">
            <v>URBANO</v>
          </cell>
          <cell r="K141">
            <v>213001007231</v>
          </cell>
          <cell r="L141">
            <v>213001004313</v>
          </cell>
          <cell r="M141">
            <v>190</v>
          </cell>
          <cell r="N141">
            <v>188</v>
          </cell>
          <cell r="O141" t="str">
            <v>E. E. Oficial</v>
          </cell>
          <cell r="P141" t="str">
            <v>A</v>
          </cell>
          <cell r="Q141" t="str">
            <v>HNA ANA MARIA RAMOS MARTINEZ</v>
          </cell>
          <cell r="R141">
            <v>6685579</v>
          </cell>
          <cell r="S141">
            <v>0</v>
          </cell>
        </row>
        <row r="142">
          <cell r="A142">
            <v>174</v>
          </cell>
          <cell r="B142">
            <v>141</v>
          </cell>
          <cell r="C142" t="str">
            <v>I.E SAN FRANCISCO DE ASIS   SEDE DE MEMBRILLAL</v>
          </cell>
          <cell r="D142" t="str">
            <v>SEDE</v>
          </cell>
          <cell r="E142" t="str">
            <v>MEMBRILLAL</v>
          </cell>
          <cell r="F142" t="str">
            <v>MEMBRILLAL</v>
          </cell>
          <cell r="G142">
            <v>11</v>
          </cell>
          <cell r="H142" t="str">
            <v>INDUSTRIAL Y DE LA BAHIA</v>
          </cell>
          <cell r="I142" t="str">
            <v>INDUSTRIAL Y DE LA BAHIA</v>
          </cell>
          <cell r="J142" t="str">
            <v>URBANO</v>
          </cell>
          <cell r="K142">
            <v>213001007231</v>
          </cell>
          <cell r="L142">
            <v>213001001268</v>
          </cell>
          <cell r="M142">
            <v>190</v>
          </cell>
          <cell r="N142">
            <v>174</v>
          </cell>
          <cell r="O142" t="str">
            <v>E. E. Oficial</v>
          </cell>
          <cell r="P142" t="str">
            <v>A</v>
          </cell>
          <cell r="Q142" t="str">
            <v>HNA ANA MARIA RAMOS MARTINEZ</v>
          </cell>
          <cell r="R142">
            <v>6685579</v>
          </cell>
          <cell r="S142">
            <v>0</v>
          </cell>
        </row>
        <row r="143">
          <cell r="A143">
            <v>191</v>
          </cell>
          <cell r="B143">
            <v>142</v>
          </cell>
          <cell r="C143" t="str">
            <v>I.E SANTA CRUZ DEL ISLOTE</v>
          </cell>
          <cell r="D143" t="str">
            <v>PRINCIPAL</v>
          </cell>
          <cell r="E143" t="str">
            <v>ISLOTE ARCHIPIELAGO DE SAN BERNARDO</v>
          </cell>
          <cell r="F143" t="str">
            <v>ISLOTE ARCHIP DE SAN BERNARDO</v>
          </cell>
          <cell r="G143" t="str">
            <v>Insu</v>
          </cell>
          <cell r="H143" t="str">
            <v>HISTORICA Y CARIBE NORTE</v>
          </cell>
          <cell r="I143" t="str">
            <v>RURAL</v>
          </cell>
          <cell r="J143" t="str">
            <v>RURAL</v>
          </cell>
          <cell r="K143">
            <v>213001007401</v>
          </cell>
          <cell r="L143">
            <v>213001007401</v>
          </cell>
          <cell r="M143">
            <v>191</v>
          </cell>
          <cell r="N143">
            <v>191</v>
          </cell>
          <cell r="O143" t="str">
            <v>E. E. Oficial</v>
          </cell>
          <cell r="P143" t="str">
            <v>A</v>
          </cell>
          <cell r="Q143" t="str">
            <v>AMIN JULIO CAMARGO</v>
          </cell>
          <cell r="R143">
            <v>3165330069</v>
          </cell>
          <cell r="S143" t="str">
            <v>ieislote@hotmail.com</v>
          </cell>
        </row>
        <row r="144">
          <cell r="A144">
            <v>192</v>
          </cell>
          <cell r="B144">
            <v>143</v>
          </cell>
          <cell r="C144" t="str">
            <v>I.E JOSE MARIA CORDOBA DE PASACABALLOS</v>
          </cell>
          <cell r="D144" t="str">
            <v>PRINCIPAL</v>
          </cell>
          <cell r="E144" t="str">
            <v>PASACABALLOS- PLAZA PRINCIPAL Cr 8  # 18-25</v>
          </cell>
          <cell r="F144" t="str">
            <v>PASACABALLOS</v>
          </cell>
          <cell r="G144" t="str">
            <v>Rive</v>
          </cell>
          <cell r="H144" t="str">
            <v>INDUSTRIAL Y DE LA BAHIA</v>
          </cell>
          <cell r="I144" t="str">
            <v>RURAL</v>
          </cell>
          <cell r="J144" t="str">
            <v>RURAL</v>
          </cell>
          <cell r="K144">
            <v>313001005225</v>
          </cell>
          <cell r="L144">
            <v>313001005225</v>
          </cell>
          <cell r="M144">
            <v>192</v>
          </cell>
          <cell r="N144">
            <v>192</v>
          </cell>
          <cell r="O144" t="str">
            <v>E. E. Oficial</v>
          </cell>
          <cell r="P144" t="str">
            <v>A</v>
          </cell>
          <cell r="Q144" t="str">
            <v>ROSARIO DEL CARMEN RIVAS VILLALOBOS</v>
          </cell>
          <cell r="R144">
            <v>6539426</v>
          </cell>
          <cell r="S144">
            <v>0</v>
          </cell>
        </row>
        <row r="145">
          <cell r="A145">
            <v>204</v>
          </cell>
          <cell r="B145">
            <v>144</v>
          </cell>
          <cell r="C145" t="str">
            <v>I.E JOSE MARIA CORDOBA DE PASACABALLOS - SEDE BAJO DEL TIGRE</v>
          </cell>
          <cell r="D145" t="str">
            <v>SEDE</v>
          </cell>
          <cell r="E145" t="str">
            <v>PASACABALLOS- PLAZA PRINCIPAL Cr 8  # 18-25</v>
          </cell>
          <cell r="F145" t="str">
            <v>PASACABALLOS</v>
          </cell>
          <cell r="G145" t="str">
            <v>Rive</v>
          </cell>
          <cell r="H145" t="str">
            <v>INDUSTRIAL Y DE LA BAHIA</v>
          </cell>
          <cell r="I145" t="str">
            <v>RURAL</v>
          </cell>
          <cell r="J145" t="str">
            <v>RURAL</v>
          </cell>
          <cell r="K145">
            <v>313001005225</v>
          </cell>
          <cell r="L145">
            <v>213001012391</v>
          </cell>
          <cell r="M145">
            <v>192</v>
          </cell>
          <cell r="N145">
            <v>204</v>
          </cell>
          <cell r="O145" t="str">
            <v>E. E. Oficial</v>
          </cell>
          <cell r="P145" t="str">
            <v>A</v>
          </cell>
          <cell r="Q145" t="str">
            <v>ROSARIO DEL CARMEN RIVAS VILLALOBOS</v>
          </cell>
          <cell r="R145">
            <v>6539426</v>
          </cell>
          <cell r="S145">
            <v>0</v>
          </cell>
        </row>
        <row r="146">
          <cell r="A146">
            <v>193</v>
          </cell>
          <cell r="B146">
            <v>145</v>
          </cell>
          <cell r="C146" t="str">
            <v>I.E NUEVA ESPERANZA ARROYO GRANDE</v>
          </cell>
          <cell r="D146" t="str">
            <v>PRINCIPAL</v>
          </cell>
          <cell r="E146" t="str">
            <v>ARROYO GRANDE B BELLA VISTA</v>
          </cell>
          <cell r="F146" t="str">
            <v>ARROYO GRANDE</v>
          </cell>
          <cell r="G146" t="str">
            <v>Conti</v>
          </cell>
          <cell r="H146" t="str">
            <v>DE LA VIRGEN Y TURISTICA</v>
          </cell>
          <cell r="I146" t="str">
            <v>RURAL</v>
          </cell>
          <cell r="J146" t="str">
            <v>RURAL</v>
          </cell>
          <cell r="K146">
            <v>213001007533</v>
          </cell>
          <cell r="L146">
            <v>213001007533</v>
          </cell>
          <cell r="M146">
            <v>193</v>
          </cell>
          <cell r="N146">
            <v>193</v>
          </cell>
          <cell r="O146" t="str">
            <v>E. E. Oficial</v>
          </cell>
          <cell r="P146" t="str">
            <v>A</v>
          </cell>
          <cell r="Q146" t="str">
            <v>NELLYS VARGAS DOMINGUEZ</v>
          </cell>
          <cell r="R146">
            <v>0</v>
          </cell>
          <cell r="S146">
            <v>0</v>
          </cell>
        </row>
        <row r="147">
          <cell r="A147">
            <v>187</v>
          </cell>
          <cell r="B147">
            <v>146</v>
          </cell>
          <cell r="C147" t="str">
            <v>I.E NUEVA ESPERANZA ARROYO GRANDE - SEDE ANA UTRIA</v>
          </cell>
          <cell r="D147" t="str">
            <v>SEDE</v>
          </cell>
          <cell r="E147" t="str">
            <v>ARROYO GRANDE B BELLA VISTA</v>
          </cell>
          <cell r="F147" t="str">
            <v>ARROYO GRANDE</v>
          </cell>
          <cell r="G147" t="str">
            <v>Conti</v>
          </cell>
          <cell r="H147" t="str">
            <v>DE LA VIRGEN Y TURISTICA</v>
          </cell>
          <cell r="I147" t="str">
            <v>RURAL</v>
          </cell>
          <cell r="J147" t="str">
            <v>RURAL</v>
          </cell>
          <cell r="K147">
            <v>213001007533</v>
          </cell>
          <cell r="L147">
            <v>213001000164</v>
          </cell>
          <cell r="M147">
            <v>193</v>
          </cell>
          <cell r="N147">
            <v>187</v>
          </cell>
          <cell r="O147" t="str">
            <v>E. E. Oficial</v>
          </cell>
          <cell r="P147" t="str">
            <v>A</v>
          </cell>
          <cell r="Q147" t="str">
            <v>NELLYS VARGAS DOMINGUEZ</v>
          </cell>
          <cell r="R147">
            <v>0</v>
          </cell>
          <cell r="S147">
            <v>0</v>
          </cell>
        </row>
        <row r="148">
          <cell r="A148">
            <v>169</v>
          </cell>
          <cell r="B148">
            <v>147</v>
          </cell>
          <cell r="C148" t="str">
            <v>I.E NUEVA ESPERANZA ARROYO GRANDE - SEDE ARROYO GRANDE</v>
          </cell>
          <cell r="D148" t="str">
            <v>SEDE</v>
          </cell>
          <cell r="E148" t="str">
            <v>ARROYO GRANDE B BELLA VISTA</v>
          </cell>
          <cell r="F148" t="str">
            <v>ARROYO GRANDE</v>
          </cell>
          <cell r="G148" t="str">
            <v>Conti</v>
          </cell>
          <cell r="H148" t="str">
            <v>DE LA VIRGEN Y TURISTICA</v>
          </cell>
          <cell r="I148" t="str">
            <v>RURAL</v>
          </cell>
          <cell r="J148" t="str">
            <v>RURAL</v>
          </cell>
          <cell r="K148">
            <v>213001007533</v>
          </cell>
          <cell r="L148">
            <v>213001000211</v>
          </cell>
          <cell r="M148">
            <v>193</v>
          </cell>
          <cell r="N148">
            <v>169</v>
          </cell>
          <cell r="O148" t="str">
            <v>E. E. Oficial</v>
          </cell>
          <cell r="P148" t="str">
            <v>A</v>
          </cell>
          <cell r="Q148" t="str">
            <v>NELLYS VARGAS DOMINGUEZ</v>
          </cell>
          <cell r="R148">
            <v>0</v>
          </cell>
          <cell r="S148">
            <v>0</v>
          </cell>
        </row>
        <row r="149">
          <cell r="A149">
            <v>197</v>
          </cell>
          <cell r="B149">
            <v>148</v>
          </cell>
          <cell r="C149" t="str">
            <v>I.E SAN JUAN DE DAMASCO</v>
          </cell>
          <cell r="D149" t="str">
            <v>PRINCIPAL</v>
          </cell>
          <cell r="E149" t="str">
            <v>AMBERES 1 ER CALLEJON CRA 41 # 26C-38</v>
          </cell>
          <cell r="F149" t="str">
            <v>AMBERES</v>
          </cell>
          <cell r="G149">
            <v>9</v>
          </cell>
          <cell r="H149" t="str">
            <v>HISTORICA Y CARIBE NORTE</v>
          </cell>
          <cell r="I149" t="str">
            <v>COUNTRY</v>
          </cell>
          <cell r="J149" t="str">
            <v>URBANO</v>
          </cell>
          <cell r="K149">
            <v>213001007797</v>
          </cell>
          <cell r="L149">
            <v>213001007797</v>
          </cell>
          <cell r="M149">
            <v>197</v>
          </cell>
          <cell r="N149">
            <v>197</v>
          </cell>
          <cell r="O149" t="str">
            <v>E. E. Oficial</v>
          </cell>
          <cell r="P149" t="str">
            <v>A</v>
          </cell>
          <cell r="Q149" t="str">
            <v>NELLY ZAMMATA DE OROZCO</v>
          </cell>
          <cell r="R149">
            <v>6625746</v>
          </cell>
          <cell r="S149">
            <v>0</v>
          </cell>
        </row>
        <row r="150">
          <cell r="A150">
            <v>164</v>
          </cell>
          <cell r="B150">
            <v>149</v>
          </cell>
          <cell r="C150" t="str">
            <v>I.E SAN JUAN DE DAMASCO - SEDE NUESTRA SENORA DEL ROSARIO</v>
          </cell>
          <cell r="D150" t="str">
            <v>SEDE</v>
          </cell>
          <cell r="E150" t="str">
            <v>AMBERES 1 ER CALLEJON CRA 41 # 26C-38</v>
          </cell>
          <cell r="F150" t="str">
            <v>AMBERES</v>
          </cell>
          <cell r="G150">
            <v>9</v>
          </cell>
          <cell r="H150" t="str">
            <v>HISTORICA Y CARIBE NORTE</v>
          </cell>
          <cell r="I150" t="str">
            <v>COUNTRY</v>
          </cell>
          <cell r="J150" t="str">
            <v>URBANO</v>
          </cell>
          <cell r="K150">
            <v>213001007797</v>
          </cell>
          <cell r="L150">
            <v>113001002839</v>
          </cell>
          <cell r="M150">
            <v>197</v>
          </cell>
          <cell r="N150">
            <v>164</v>
          </cell>
          <cell r="O150" t="str">
            <v>E. E. Oficial</v>
          </cell>
          <cell r="P150" t="str">
            <v>A</v>
          </cell>
          <cell r="Q150" t="str">
            <v>NELLY ZAMMATA DE OROZCO</v>
          </cell>
          <cell r="R150">
            <v>6625746</v>
          </cell>
          <cell r="S150">
            <v>0</v>
          </cell>
        </row>
        <row r="151">
          <cell r="A151">
            <v>147</v>
          </cell>
          <cell r="B151">
            <v>150</v>
          </cell>
          <cell r="C151" t="str">
            <v>I.E SAN JUAN DE DAMASCO - SEDE DISTRITAL JOSE ANTONIO GALAN</v>
          </cell>
          <cell r="D151" t="str">
            <v>SEDE</v>
          </cell>
          <cell r="E151" t="str">
            <v>AMBERES 1 ER CALLEJON CRA 41 # 26C-38</v>
          </cell>
          <cell r="F151" t="str">
            <v>AMBERES</v>
          </cell>
          <cell r="G151">
            <v>9</v>
          </cell>
          <cell r="H151" t="str">
            <v>HISTORICA Y CARIBE NORTE</v>
          </cell>
          <cell r="I151" t="str">
            <v>COUNTRY</v>
          </cell>
          <cell r="J151" t="str">
            <v>URBANO</v>
          </cell>
          <cell r="K151">
            <v>213001007797</v>
          </cell>
          <cell r="L151">
            <v>113001008241</v>
          </cell>
          <cell r="M151">
            <v>197</v>
          </cell>
          <cell r="N151">
            <v>147</v>
          </cell>
          <cell r="O151" t="str">
            <v>E. E. Oficial</v>
          </cell>
          <cell r="P151" t="str">
            <v>A</v>
          </cell>
          <cell r="Q151" t="str">
            <v>NELLY ZAMMATA DE OROZCO</v>
          </cell>
          <cell r="R151">
            <v>6625746</v>
          </cell>
          <cell r="S151">
            <v>0</v>
          </cell>
        </row>
        <row r="152">
          <cell r="A152">
            <v>198</v>
          </cell>
          <cell r="B152">
            <v>151</v>
          </cell>
          <cell r="C152" t="str">
            <v>I.E LUIS C GALAN SARMIENTO</v>
          </cell>
          <cell r="D152" t="str">
            <v>PRINCIPAL</v>
          </cell>
          <cell r="E152" t="str">
            <v>EL POZON ST NUEVO HORIZONTE M I L 11</v>
          </cell>
          <cell r="F152" t="str">
            <v>EL POZON</v>
          </cell>
          <cell r="G152">
            <v>6</v>
          </cell>
          <cell r="H152" t="str">
            <v>DE LA VIRGEN Y TURISTICA</v>
          </cell>
          <cell r="I152" t="str">
            <v>DE LA VIRGEN Y TURISTICA</v>
          </cell>
          <cell r="J152" t="str">
            <v>URBANO</v>
          </cell>
          <cell r="K152">
            <v>113001000321</v>
          </cell>
          <cell r="L152">
            <v>113001000321</v>
          </cell>
          <cell r="M152">
            <v>198</v>
          </cell>
          <cell r="N152">
            <v>198</v>
          </cell>
          <cell r="O152" t="str">
            <v>E. E. Oficial</v>
          </cell>
          <cell r="P152" t="str">
            <v>A</v>
          </cell>
          <cell r="Q152" t="str">
            <v>ROBINSON OROZCO QUEJADA</v>
          </cell>
          <cell r="R152">
            <v>3183640351</v>
          </cell>
          <cell r="S152" t="str">
            <v>ieluiscarlosgalansarmiento@live.com</v>
          </cell>
        </row>
        <row r="153">
          <cell r="A153">
            <v>202</v>
          </cell>
          <cell r="B153">
            <v>152</v>
          </cell>
          <cell r="C153" t="str">
            <v>I.E TECNICA DE PASACABALLOS</v>
          </cell>
          <cell r="D153" t="str">
            <v>PRINCIPAL</v>
          </cell>
          <cell r="E153" t="str">
            <v>PASACABALLOS - ST POSITAS, Cl LA LOMA  # 17 75.</v>
          </cell>
          <cell r="F153" t="str">
            <v>PASACABALLOS</v>
          </cell>
          <cell r="G153" t="str">
            <v>Rive</v>
          </cell>
          <cell r="H153" t="str">
            <v>INDUSTRIAL Y DE LA BAHIA</v>
          </cell>
          <cell r="I153" t="str">
            <v>RURAL</v>
          </cell>
          <cell r="J153" t="str">
            <v>RURAL</v>
          </cell>
          <cell r="K153">
            <v>213001009048</v>
          </cell>
          <cell r="L153">
            <v>213001009048</v>
          </cell>
          <cell r="M153">
            <v>202</v>
          </cell>
          <cell r="N153">
            <v>202</v>
          </cell>
          <cell r="O153" t="str">
            <v>E. E. Oficial</v>
          </cell>
          <cell r="P153" t="str">
            <v>A</v>
          </cell>
          <cell r="Q153" t="str">
            <v>PEDRO NAVARRO CASSIANI</v>
          </cell>
          <cell r="R153">
            <v>3126452602</v>
          </cell>
          <cell r="S153" t="str">
            <v>penaca380@hotmail.com</v>
          </cell>
        </row>
        <row r="154">
          <cell r="A154">
            <v>203</v>
          </cell>
          <cell r="B154">
            <v>153</v>
          </cell>
          <cell r="C154" t="str">
            <v>I.E NUESTRA SEÑORA DEL BUEN AIRE</v>
          </cell>
          <cell r="D154" t="str">
            <v>PRINCIPAL</v>
          </cell>
          <cell r="E154" t="str">
            <v>PASACABALLOS - ST NUEVO PORVENIR KR 62 CL 22</v>
          </cell>
          <cell r="F154" t="str">
            <v>PASACABALLOS</v>
          </cell>
          <cell r="G154" t="str">
            <v>Rive</v>
          </cell>
          <cell r="H154" t="str">
            <v>INDUSTRIAL Y DE LA BAHIA</v>
          </cell>
          <cell r="I154" t="str">
            <v>RURAL</v>
          </cell>
          <cell r="J154" t="str">
            <v>RURAL</v>
          </cell>
          <cell r="K154">
            <v>213001009056</v>
          </cell>
          <cell r="L154">
            <v>213001009056</v>
          </cell>
          <cell r="M154">
            <v>203</v>
          </cell>
          <cell r="N154">
            <v>203</v>
          </cell>
          <cell r="O154" t="str">
            <v>E. E. Oficial</v>
          </cell>
          <cell r="P154" t="str">
            <v>A</v>
          </cell>
          <cell r="Q154" t="str">
            <v>MARCO ALFONSO CHAVEZ ABDALA</v>
          </cell>
          <cell r="R154">
            <v>3126441227</v>
          </cell>
          <cell r="S154" t="str">
            <v>censbapasacaballos@hotmail.com</v>
          </cell>
        </row>
        <row r="155">
          <cell r="A155">
            <v>219</v>
          </cell>
          <cell r="B155">
            <v>154</v>
          </cell>
          <cell r="C155" t="str">
            <v>PIA SOCIEDAD SALESIANA ESCUELAS PROFESIONALES SALESIANAS</v>
          </cell>
          <cell r="D155" t="str">
            <v>PRINCIPAL</v>
          </cell>
          <cell r="E155" t="str">
            <v xml:space="preserve">SAN DIEGO CLL DE LAS BOVEDAS # 39 - 60 </v>
          </cell>
          <cell r="F155" t="str">
            <v>SAN DIEGO</v>
          </cell>
          <cell r="G155">
            <v>1</v>
          </cell>
          <cell r="H155" t="str">
            <v>HISTORICA Y CARIBE NORTE</v>
          </cell>
          <cell r="I155" t="str">
            <v>SANTA RITA</v>
          </cell>
          <cell r="J155" t="str">
            <v>URBANO</v>
          </cell>
          <cell r="K155">
            <v>313001000568</v>
          </cell>
          <cell r="L155">
            <v>313001000568</v>
          </cell>
          <cell r="M155">
            <v>219</v>
          </cell>
          <cell r="N155">
            <v>219</v>
          </cell>
          <cell r="O155" t="str">
            <v>E. E. Promocion e implementacion de Estrategias Pedagogicas</v>
          </cell>
          <cell r="P155" t="str">
            <v>A</v>
          </cell>
          <cell r="Q155" t="str">
            <v>PADRE VICENTE NUÑEZ BONILLA</v>
          </cell>
          <cell r="R155" t="str">
            <v>6643062-6648204</v>
          </cell>
          <cell r="S155" t="str">
            <v>direccionetdheps@gmail.com</v>
          </cell>
        </row>
        <row r="156">
          <cell r="A156">
            <v>240</v>
          </cell>
          <cell r="B156">
            <v>155</v>
          </cell>
          <cell r="C156" t="str">
            <v>I.E NUESTRA  SEÑORA  DE LA CONSOLATA</v>
          </cell>
          <cell r="D156" t="str">
            <v>PRINCIPAL</v>
          </cell>
          <cell r="E156" t="str">
            <v>BLAS DE LEZO AV KENEDY NO26-28</v>
          </cell>
          <cell r="F156" t="str">
            <v>BLAS DE LEZO</v>
          </cell>
          <cell r="G156">
            <v>12</v>
          </cell>
          <cell r="H156" t="str">
            <v>INDUSTRIAL Y DE LA BAHIA</v>
          </cell>
          <cell r="I156" t="str">
            <v>INDUSTRIAL Y DE LA BAHIA</v>
          </cell>
          <cell r="J156" t="str">
            <v>URBANO</v>
          </cell>
          <cell r="K156">
            <v>313001001181</v>
          </cell>
          <cell r="L156">
            <v>313001001181</v>
          </cell>
          <cell r="M156">
            <v>240</v>
          </cell>
          <cell r="N156">
            <v>240</v>
          </cell>
          <cell r="O156" t="str">
            <v>E. E. Promocion e implementacion de Estrategias Pedagogicas</v>
          </cell>
          <cell r="P156" t="str">
            <v>A</v>
          </cell>
          <cell r="Q156" t="str">
            <v>MONICA BUSTAMANTE OROZCO</v>
          </cell>
          <cell r="R156">
            <v>6813692</v>
          </cell>
          <cell r="S156" t="str">
            <v>colegiolaconsolata@hotmail.com</v>
          </cell>
        </row>
        <row r="157">
          <cell r="A157">
            <v>248</v>
          </cell>
          <cell r="B157">
            <v>156</v>
          </cell>
          <cell r="C157" t="str">
            <v>COL. NTRA. SRA. DE FATIMA DE LA POL NAL</v>
          </cell>
          <cell r="D157" t="str">
            <v>PRINCIPAL</v>
          </cell>
          <cell r="E157" t="str">
            <v>TERNERA CARRET TRONCAL</v>
          </cell>
          <cell r="F157" t="str">
            <v>TERNERA</v>
          </cell>
          <cell r="G157">
            <v>13</v>
          </cell>
          <cell r="H157" t="str">
            <v>INDUSTRIAL Y DE LA BAHIA</v>
          </cell>
          <cell r="I157" t="str">
            <v>INDUSTRIAL Y DE LA BAHIA</v>
          </cell>
          <cell r="J157" t="str">
            <v>URBANO</v>
          </cell>
          <cell r="K157">
            <v>313001002251</v>
          </cell>
          <cell r="L157">
            <v>313001002251</v>
          </cell>
          <cell r="M157">
            <v>248</v>
          </cell>
          <cell r="N157">
            <v>248</v>
          </cell>
          <cell r="O157" t="str">
            <v>E. E. de Rég. Especial</v>
          </cell>
          <cell r="P157" t="str">
            <v>A</v>
          </cell>
          <cell r="Q157" t="str">
            <v>CT. YAMID VERDUGO CRISTANCHO</v>
          </cell>
          <cell r="R157">
            <v>6531459</v>
          </cell>
          <cell r="S157" t="str">
            <v>mecar.nusefa@policia.gov.co</v>
          </cell>
        </row>
        <row r="158">
          <cell r="A158">
            <v>255</v>
          </cell>
          <cell r="B158">
            <v>157</v>
          </cell>
          <cell r="C158" t="str">
            <v>COL. NAVAL DE CRESPO</v>
          </cell>
          <cell r="D158" t="str">
            <v>PRINCIPAL</v>
          </cell>
          <cell r="E158" t="str">
            <v xml:space="preserve">CRESPO CALLE 72 AVENIDA 9 </v>
          </cell>
          <cell r="F158" t="str">
            <v>CRESPO</v>
          </cell>
          <cell r="G158">
            <v>1</v>
          </cell>
          <cell r="H158" t="str">
            <v>HISTORICA Y CARIBE NORTE</v>
          </cell>
          <cell r="I158" t="str">
            <v>SANTA RITA</v>
          </cell>
          <cell r="J158" t="str">
            <v>URBANO</v>
          </cell>
          <cell r="K158">
            <v>313001002421</v>
          </cell>
          <cell r="L158">
            <v>313001002421</v>
          </cell>
          <cell r="M158">
            <v>255</v>
          </cell>
          <cell r="N158">
            <v>255</v>
          </cell>
          <cell r="O158" t="str">
            <v>E. E. de Rég. Especial</v>
          </cell>
          <cell r="P158" t="str">
            <v>A</v>
          </cell>
          <cell r="Q158" t="str">
            <v>JOSEFA PLAYONE</v>
          </cell>
          <cell r="R158">
            <v>356928065</v>
          </cell>
          <cell r="S158" t="str">
            <v>colnavbn1c@gmail.com</v>
          </cell>
        </row>
        <row r="159">
          <cell r="A159">
            <v>257</v>
          </cell>
          <cell r="B159">
            <v>158</v>
          </cell>
          <cell r="C159" t="str">
            <v>I.E MARIA AUXILIADORA</v>
          </cell>
          <cell r="D159" t="str">
            <v>PRINCIPAL</v>
          </cell>
          <cell r="E159" t="str">
            <v>AV PEDRO DE HEREDIA B ALCIBIA # 29-59</v>
          </cell>
          <cell r="F159" t="str">
            <v>ALCIBIA</v>
          </cell>
          <cell r="G159">
            <v>9</v>
          </cell>
          <cell r="H159" t="str">
            <v>HISTORICA Y CARIBE NORTE</v>
          </cell>
          <cell r="I159" t="str">
            <v>COUNTRY</v>
          </cell>
          <cell r="J159" t="str">
            <v>URBANO</v>
          </cell>
          <cell r="K159">
            <v>313001002714</v>
          </cell>
          <cell r="L159">
            <v>313001002714</v>
          </cell>
          <cell r="M159">
            <v>257</v>
          </cell>
          <cell r="N159">
            <v>257</v>
          </cell>
          <cell r="O159" t="str">
            <v>E. E. Oficial</v>
          </cell>
          <cell r="P159" t="str">
            <v>A</v>
          </cell>
          <cell r="Q159" t="str">
            <v>SOR BEATRIZ ELENA HOYOS A.</v>
          </cell>
          <cell r="R159">
            <v>6744328</v>
          </cell>
          <cell r="S159" t="str">
            <v>mauxiteko@hotmail.com</v>
          </cell>
        </row>
        <row r="160">
          <cell r="A160">
            <v>270</v>
          </cell>
          <cell r="B160">
            <v>159</v>
          </cell>
          <cell r="C160" t="str">
            <v>I.E MADRE GABRIELA DE SAN MARTIN</v>
          </cell>
          <cell r="D160" t="str">
            <v>PRINCIPAL</v>
          </cell>
          <cell r="E160" t="str">
            <v>OLAYA HERRERA SEC NVO PORVENIR CLL LAS CARRETAS</v>
          </cell>
          <cell r="F160" t="str">
            <v>OLAYA HERRERA</v>
          </cell>
          <cell r="G160">
            <v>7</v>
          </cell>
          <cell r="H160" t="str">
            <v>DE LA VIRGEN Y TURISTICA</v>
          </cell>
          <cell r="I160" t="str">
            <v>DE LA VIRGEN Y TURISTICA</v>
          </cell>
          <cell r="J160" t="str">
            <v>URBANO</v>
          </cell>
          <cell r="K160">
            <v>313001004750</v>
          </cell>
          <cell r="L160">
            <v>313001004750</v>
          </cell>
          <cell r="M160">
            <v>270</v>
          </cell>
          <cell r="N160">
            <v>270</v>
          </cell>
          <cell r="O160" t="str">
            <v>E. E. Oficial</v>
          </cell>
          <cell r="P160" t="str">
            <v>A</v>
          </cell>
          <cell r="Q160" t="str">
            <v>EZEQUIEL ANTONIO FERNANDEZ CASTILLA</v>
          </cell>
          <cell r="R160">
            <v>6528514</v>
          </cell>
          <cell r="S160">
            <v>0</v>
          </cell>
        </row>
        <row r="161">
          <cell r="A161">
            <v>14</v>
          </cell>
          <cell r="B161">
            <v>160</v>
          </cell>
          <cell r="C161" t="str">
            <v>I.E MADRE GABRIELA DE SAN MARTIN   SEDE LA MAGDALENA</v>
          </cell>
          <cell r="D161" t="str">
            <v>SEDE</v>
          </cell>
          <cell r="E161" t="str">
            <v xml:space="preserve">OLAYA HERRERA, SECTOR LA MAGDALENA </v>
          </cell>
          <cell r="F161" t="str">
            <v>OLAYA HERRERA</v>
          </cell>
          <cell r="G161">
            <v>7</v>
          </cell>
          <cell r="H161" t="str">
            <v>DE LA VIRGEN Y TURISTICA</v>
          </cell>
          <cell r="I161" t="str">
            <v>DE LA VIRGEN Y TURISTICA</v>
          </cell>
          <cell r="J161" t="str">
            <v>URBANO</v>
          </cell>
          <cell r="K161">
            <v>313001004750</v>
          </cell>
          <cell r="L161">
            <v>113001000194</v>
          </cell>
          <cell r="M161">
            <v>270</v>
          </cell>
          <cell r="N161">
            <v>14</v>
          </cell>
          <cell r="O161" t="str">
            <v>E. E. Oficial</v>
          </cell>
          <cell r="P161" t="str">
            <v>A</v>
          </cell>
          <cell r="Q161" t="str">
            <v>EZEQUIEL ANTONIO FERNANDEZ CASTILLA</v>
          </cell>
          <cell r="R161">
            <v>6528514</v>
          </cell>
          <cell r="S161">
            <v>0</v>
          </cell>
        </row>
        <row r="162">
          <cell r="A162">
            <v>23</v>
          </cell>
          <cell r="B162">
            <v>161</v>
          </cell>
          <cell r="C162" t="str">
            <v>I.E MADRE GABRIELA DE SAN MARTIN   SEDE DIEZ DE MAYO</v>
          </cell>
          <cell r="D162" t="str">
            <v>SEDE</v>
          </cell>
          <cell r="E162" t="str">
            <v>OLAYA HERRERA, SECTOR DIEZ DE MAYO</v>
          </cell>
          <cell r="F162" t="str">
            <v>OLAYA HERRERA</v>
          </cell>
          <cell r="G162">
            <v>7</v>
          </cell>
          <cell r="H162" t="str">
            <v>DE LA VIRGEN Y TURISTICA</v>
          </cell>
          <cell r="I162" t="str">
            <v>DE LA VIRGEN Y TURISTICA</v>
          </cell>
          <cell r="J162" t="str">
            <v>URBANO</v>
          </cell>
          <cell r="K162">
            <v>313001004750</v>
          </cell>
          <cell r="L162">
            <v>113001000364</v>
          </cell>
          <cell r="M162">
            <v>270</v>
          </cell>
          <cell r="N162">
            <v>23</v>
          </cell>
          <cell r="O162" t="str">
            <v>E. E. Oficial</v>
          </cell>
          <cell r="P162" t="str">
            <v>A</v>
          </cell>
          <cell r="Q162" t="str">
            <v>EZEQUIEL ANTONIO FERNANDEZ CASTILLA</v>
          </cell>
          <cell r="R162">
            <v>6528514</v>
          </cell>
          <cell r="S162">
            <v>0</v>
          </cell>
        </row>
        <row r="163">
          <cell r="A163">
            <v>96</v>
          </cell>
          <cell r="B163">
            <v>162</v>
          </cell>
          <cell r="C163" t="str">
            <v>I.E MADRE GABRIELA DE SAN MARTIN  SEDE SAN JOSE OBRERO</v>
          </cell>
          <cell r="D163" t="str">
            <v>SEDE</v>
          </cell>
          <cell r="E163" t="str">
            <v xml:space="preserve">OLAYA HERRERA, SECTOR SAN JOSE OBRERO </v>
          </cell>
          <cell r="F163" t="str">
            <v>OLAYA HERRERA</v>
          </cell>
          <cell r="G163">
            <v>7</v>
          </cell>
          <cell r="H163" t="str">
            <v>DE LA VIRGEN Y TURISTICA</v>
          </cell>
          <cell r="I163" t="str">
            <v>DE LA VIRGEN Y TURISTICA</v>
          </cell>
          <cell r="J163" t="str">
            <v>URBANO</v>
          </cell>
          <cell r="K163">
            <v>313001004750</v>
          </cell>
          <cell r="L163">
            <v>113001003223</v>
          </cell>
          <cell r="M163">
            <v>270</v>
          </cell>
          <cell r="N163">
            <v>96</v>
          </cell>
          <cell r="O163" t="str">
            <v>E. E. Oficial</v>
          </cell>
          <cell r="P163" t="str">
            <v>A</v>
          </cell>
          <cell r="Q163" t="str">
            <v>EZEQUIEL ANTONIO FERNANDEZ CASTILLA</v>
          </cell>
          <cell r="R163">
            <v>6528514</v>
          </cell>
          <cell r="S163">
            <v>0</v>
          </cell>
        </row>
        <row r="164">
          <cell r="A164">
            <v>285</v>
          </cell>
          <cell r="B164">
            <v>163</v>
          </cell>
          <cell r="C164" t="str">
            <v>COL. NAVAL DEL SOCORRO</v>
          </cell>
          <cell r="D164" t="str">
            <v>PRINCIPAL</v>
          </cell>
          <cell r="E164" t="str">
            <v>EL SOCORRO MZA A LOTE 1</v>
          </cell>
          <cell r="F164" t="str">
            <v>EL SOCORRO</v>
          </cell>
          <cell r="G164">
            <v>12</v>
          </cell>
          <cell r="H164" t="str">
            <v>INDUSTRIAL Y DE LA BAHIA</v>
          </cell>
          <cell r="I164" t="str">
            <v>INDUSTRIAL Y DE LA BAHIA</v>
          </cell>
          <cell r="J164" t="str">
            <v>URBANO</v>
          </cell>
          <cell r="K164">
            <v>313001005331</v>
          </cell>
          <cell r="L164">
            <v>313001005331</v>
          </cell>
          <cell r="M164">
            <v>285</v>
          </cell>
          <cell r="N164">
            <v>285</v>
          </cell>
          <cell r="O164" t="str">
            <v>E. E. de Rég. Especial</v>
          </cell>
          <cell r="P164" t="str">
            <v>A</v>
          </cell>
          <cell r="Q164" t="str">
            <v>ELENIS DE LA CRUZ ALVAREZ PEREZ</v>
          </cell>
          <cell r="R164">
            <v>0</v>
          </cell>
          <cell r="S164" t="str">
            <v>colnavbn1so@gmail.com</v>
          </cell>
        </row>
        <row r="165">
          <cell r="A165">
            <v>355</v>
          </cell>
          <cell r="B165">
            <v>164</v>
          </cell>
          <cell r="C165" t="str">
            <v>I.E FE Y ALEGRIA EL PROGRESO</v>
          </cell>
          <cell r="D165" t="str">
            <v>PRINCIPAL</v>
          </cell>
          <cell r="E165" t="str">
            <v>SAN PEDRO MARTIR Calle 5a. No. 68 B 25</v>
          </cell>
          <cell r="F165" t="str">
            <v>SAN PEDRO MARTIR</v>
          </cell>
          <cell r="G165">
            <v>15</v>
          </cell>
          <cell r="H165" t="str">
            <v>INDUSTRIAL Y DE LA BAHIA</v>
          </cell>
          <cell r="I165" t="str">
            <v>INDUSTRIAL Y DE LA BAHIA</v>
          </cell>
          <cell r="J165" t="str">
            <v>URBANO</v>
          </cell>
          <cell r="K165">
            <v>313001008411</v>
          </cell>
          <cell r="L165">
            <v>313001008411</v>
          </cell>
          <cell r="M165">
            <v>355</v>
          </cell>
          <cell r="N165">
            <v>355</v>
          </cell>
          <cell r="O165" t="str">
            <v>E. E. Oficial</v>
          </cell>
          <cell r="P165" t="str">
            <v>A</v>
          </cell>
          <cell r="Q165" t="str">
            <v>AMALFI ALEJANDRA ROSALES YEPES</v>
          </cell>
          <cell r="R165">
            <v>0</v>
          </cell>
          <cell r="S165">
            <v>0</v>
          </cell>
        </row>
        <row r="166">
          <cell r="A166">
            <v>135</v>
          </cell>
          <cell r="B166">
            <v>165</v>
          </cell>
          <cell r="C166" t="str">
            <v>I.E FE Y ALEGRIA EL PROGRESO   SEDE JOSE GONZALEZ VERGARA</v>
          </cell>
          <cell r="D166" t="str">
            <v>SEDE</v>
          </cell>
          <cell r="E166" t="str">
            <v>SAN PEDRO MARTIR Calle 5a. No. 68 B 25</v>
          </cell>
          <cell r="F166" t="str">
            <v>SAN PEDRO MARTIR</v>
          </cell>
          <cell r="G166">
            <v>15</v>
          </cell>
          <cell r="H166" t="str">
            <v>INDUSTRIAL Y DE LA BAHIA</v>
          </cell>
          <cell r="I166" t="str">
            <v>INDUSTRIAL Y DE LA BAHIA</v>
          </cell>
          <cell r="J166" t="str">
            <v>URBANO</v>
          </cell>
          <cell r="K166">
            <v>313001008411</v>
          </cell>
          <cell r="L166">
            <v>113001007725</v>
          </cell>
          <cell r="M166">
            <v>355</v>
          </cell>
          <cell r="N166">
            <v>135</v>
          </cell>
          <cell r="O166" t="str">
            <v>E. E. Oficial</v>
          </cell>
          <cell r="P166" t="str">
            <v>A</v>
          </cell>
          <cell r="Q166" t="str">
            <v>AMALFI ALEJANDRA ROSALES YEPES</v>
          </cell>
          <cell r="R166">
            <v>0</v>
          </cell>
          <cell r="S166">
            <v>0</v>
          </cell>
        </row>
        <row r="167">
          <cell r="A167">
            <v>196</v>
          </cell>
          <cell r="B167">
            <v>166</v>
          </cell>
          <cell r="C167" t="str">
            <v>I.E FE Y ALEGRIA EL PROGRESO   SEDE DISTRITAL EL REPOSO</v>
          </cell>
          <cell r="D167" t="str">
            <v>SEDE</v>
          </cell>
          <cell r="E167" t="str">
            <v>SAN PEDRO MARTIR Calle 5a. No. 68 B 25</v>
          </cell>
          <cell r="F167" t="str">
            <v>SAN PEDRO MARTIR</v>
          </cell>
          <cell r="G167">
            <v>15</v>
          </cell>
          <cell r="H167" t="str">
            <v>INDUSTRIAL Y DE LA BAHIA</v>
          </cell>
          <cell r="I167" t="str">
            <v>INDUSTRIAL Y DE LA BAHIA</v>
          </cell>
          <cell r="J167" t="str">
            <v>URBANO</v>
          </cell>
          <cell r="K167">
            <v>313001008411</v>
          </cell>
          <cell r="L167">
            <v>213001007339</v>
          </cell>
          <cell r="M167">
            <v>355</v>
          </cell>
          <cell r="N167">
            <v>196</v>
          </cell>
          <cell r="O167" t="str">
            <v>E. E. Oficial</v>
          </cell>
          <cell r="P167" t="str">
            <v>A</v>
          </cell>
          <cell r="Q167" t="str">
            <v>AMALFI ALEJANDRA ROSALES YEPES</v>
          </cell>
          <cell r="R167">
            <v>0</v>
          </cell>
          <cell r="S167">
            <v>0</v>
          </cell>
        </row>
        <row r="168">
          <cell r="A168">
            <v>492</v>
          </cell>
          <cell r="B168">
            <v>167</v>
          </cell>
          <cell r="C168" t="str">
            <v>I.E DE LA BOQUILLA</v>
          </cell>
          <cell r="D168" t="str">
            <v>PRINCIPAL</v>
          </cell>
          <cell r="E168" t="str">
            <v>BOQUILLA CR 3 # 76-21</v>
          </cell>
          <cell r="F168" t="str">
            <v>BOQUILLA</v>
          </cell>
          <cell r="G168" t="str">
            <v>Conti</v>
          </cell>
          <cell r="H168" t="str">
            <v>DE LA VIRGEN Y TURISTICA</v>
          </cell>
          <cell r="I168" t="str">
            <v>RURAL</v>
          </cell>
          <cell r="J168" t="str">
            <v>RURAL</v>
          </cell>
          <cell r="K168">
            <v>413001004703</v>
          </cell>
          <cell r="L168">
            <v>413001004703</v>
          </cell>
          <cell r="M168">
            <v>492</v>
          </cell>
          <cell r="N168">
            <v>492</v>
          </cell>
          <cell r="O168" t="str">
            <v>E. E. Oficial</v>
          </cell>
          <cell r="P168" t="str">
            <v>A</v>
          </cell>
          <cell r="Q168" t="str">
            <v>HNA ELIZABETH CAÑATE ARAUJO</v>
          </cell>
          <cell r="R168">
            <v>0</v>
          </cell>
          <cell r="S168">
            <v>0</v>
          </cell>
        </row>
        <row r="169">
          <cell r="A169">
            <v>181</v>
          </cell>
          <cell r="B169">
            <v>168</v>
          </cell>
          <cell r="C169" t="str">
            <v>I.E DE LA BOQUILLA -SEDE SAN FELIPE DE LA BOQUILLA</v>
          </cell>
          <cell r="D169" t="str">
            <v>SEDE</v>
          </cell>
          <cell r="E169" t="str">
            <v>BOQUILLA CR 3 # 76-21</v>
          </cell>
          <cell r="F169" t="str">
            <v>BOQUILLA</v>
          </cell>
          <cell r="G169" t="str">
            <v>Conti</v>
          </cell>
          <cell r="H169" t="str">
            <v>DE LA VIRGEN Y TURISTICA</v>
          </cell>
          <cell r="I169" t="str">
            <v>RURAL</v>
          </cell>
          <cell r="J169" t="str">
            <v>RURAL</v>
          </cell>
          <cell r="K169">
            <v>413001004703</v>
          </cell>
          <cell r="L169">
            <v>213001001918</v>
          </cell>
          <cell r="M169">
            <v>492</v>
          </cell>
          <cell r="N169">
            <v>181</v>
          </cell>
          <cell r="O169" t="str">
            <v>E. E. Oficial</v>
          </cell>
          <cell r="P169" t="str">
            <v>A</v>
          </cell>
          <cell r="Q169" t="str">
            <v>HNA ELIZABETH CAÑATE ARAUJO</v>
          </cell>
          <cell r="R169">
            <v>0</v>
          </cell>
          <cell r="S169">
            <v>0</v>
          </cell>
        </row>
        <row r="170">
          <cell r="A170">
            <v>494</v>
          </cell>
          <cell r="B170">
            <v>169</v>
          </cell>
          <cell r="C170" t="str">
            <v>I.E DE LA BOQUILLA -SEDE  ESC. MADRE BERNARDA</v>
          </cell>
          <cell r="D170" t="str">
            <v>SEDE</v>
          </cell>
          <cell r="E170" t="str">
            <v>BOQUILLA CR 3 # 76-21</v>
          </cell>
          <cell r="F170" t="str">
            <v>BOQUILLA</v>
          </cell>
          <cell r="G170" t="str">
            <v>Conti</v>
          </cell>
          <cell r="H170" t="str">
            <v>DE LA VIRGEN Y TURISTICA</v>
          </cell>
          <cell r="I170" t="str">
            <v>RURAL</v>
          </cell>
          <cell r="J170" t="str">
            <v>RURAL</v>
          </cell>
          <cell r="K170">
            <v>413001004703</v>
          </cell>
          <cell r="L170">
            <v>413001006234</v>
          </cell>
          <cell r="M170">
            <v>492</v>
          </cell>
          <cell r="N170">
            <v>494</v>
          </cell>
          <cell r="O170" t="str">
            <v>E. E. Oficial</v>
          </cell>
          <cell r="P170" t="str">
            <v>A</v>
          </cell>
          <cell r="Q170" t="str">
            <v>HNA ELIZABETH CAÑATE ARAUJO</v>
          </cell>
          <cell r="R170">
            <v>0</v>
          </cell>
          <cell r="S170">
            <v>0</v>
          </cell>
        </row>
        <row r="171">
          <cell r="A171">
            <v>151</v>
          </cell>
          <cell r="B171">
            <v>170</v>
          </cell>
          <cell r="C171" t="str">
            <v>I.E DE LA BOQUILLA - SEDE SAN JUAN BAUTISTA DE LA BOQUILLA</v>
          </cell>
          <cell r="D171" t="str">
            <v>SEDE</v>
          </cell>
          <cell r="E171" t="str">
            <v>BOQUILLA CR 3 # 76-21</v>
          </cell>
          <cell r="F171" t="str">
            <v>BOQUILLA</v>
          </cell>
          <cell r="G171" t="str">
            <v>Conti</v>
          </cell>
          <cell r="H171" t="str">
            <v>DE LA VIRGEN Y TURISTICA</v>
          </cell>
          <cell r="I171" t="str">
            <v>RURAL</v>
          </cell>
          <cell r="J171" t="str">
            <v>RURAL</v>
          </cell>
          <cell r="K171">
            <v>413001004703</v>
          </cell>
          <cell r="L171">
            <v>413001006315</v>
          </cell>
          <cell r="M171">
            <v>492</v>
          </cell>
          <cell r="N171">
            <v>151</v>
          </cell>
          <cell r="O171" t="str">
            <v>E. E. Oficial</v>
          </cell>
          <cell r="P171" t="str">
            <v>A</v>
          </cell>
          <cell r="Q171" t="str">
            <v>HNA ELIZABETH CAÑATE ARAUJO</v>
          </cell>
          <cell r="R171">
            <v>0</v>
          </cell>
          <cell r="S171">
            <v>0</v>
          </cell>
        </row>
        <row r="172">
          <cell r="A172">
            <v>503</v>
          </cell>
          <cell r="B172">
            <v>171</v>
          </cell>
          <cell r="C172" t="str">
            <v>I.E BERTHA GEDEON DE BALADI</v>
          </cell>
          <cell r="D172" t="str">
            <v>PRINCIPAL</v>
          </cell>
          <cell r="E172" t="str">
            <v>EL CAMPESTRE 7A ETAPA CL 12 CRA 58 ESQUINA</v>
          </cell>
          <cell r="F172" t="str">
            <v>EL CAMPESTRE</v>
          </cell>
          <cell r="G172">
            <v>12</v>
          </cell>
          <cell r="H172" t="str">
            <v>INDUSTRIAL Y DE LA BAHIA</v>
          </cell>
          <cell r="I172" t="str">
            <v>INDUSTRIAL Y DE LA BAHIA</v>
          </cell>
          <cell r="J172" t="str">
            <v>URBANO</v>
          </cell>
          <cell r="K172">
            <v>113001013814</v>
          </cell>
          <cell r="L172">
            <v>113001013814</v>
          </cell>
          <cell r="M172">
            <v>503</v>
          </cell>
          <cell r="N172">
            <v>503</v>
          </cell>
          <cell r="O172" t="str">
            <v>E. E. Oficial</v>
          </cell>
          <cell r="P172" t="str">
            <v>A</v>
          </cell>
          <cell r="Q172" t="str">
            <v>LUZ ELENA OCAMPO MADRID</v>
          </cell>
          <cell r="R172">
            <v>6432730</v>
          </cell>
          <cell r="S172" t="str">
            <v>ieberthagedeon@hotmail.com</v>
          </cell>
        </row>
        <row r="173">
          <cell r="A173">
            <v>543</v>
          </cell>
          <cell r="B173">
            <v>172</v>
          </cell>
          <cell r="C173" t="str">
            <v>I.E BERNARDO FOEGEN</v>
          </cell>
          <cell r="D173" t="str">
            <v>PRINCIPAL</v>
          </cell>
          <cell r="E173" t="str">
            <v>NELSON MANDELA SECT LAS VEGAS MZ Q LOTE 1</v>
          </cell>
          <cell r="F173" t="str">
            <v>NELSON MANDELA</v>
          </cell>
          <cell r="G173">
            <v>14</v>
          </cell>
          <cell r="H173" t="str">
            <v>INDUSTRIAL Y DE LA BAHIA</v>
          </cell>
          <cell r="I173" t="str">
            <v>INDUSTRIAL Y DE LA BAHIA</v>
          </cell>
          <cell r="J173" t="str">
            <v>URBANO</v>
          </cell>
          <cell r="K173">
            <v>313001013783</v>
          </cell>
          <cell r="L173">
            <v>313001013783</v>
          </cell>
          <cell r="M173">
            <v>543</v>
          </cell>
          <cell r="N173">
            <v>543</v>
          </cell>
          <cell r="O173" t="str">
            <v>E. E. Promocion e implementacion de Estrategias Pedagogicas</v>
          </cell>
          <cell r="P173" t="str">
            <v>A</v>
          </cell>
          <cell r="Q173" t="str">
            <v>HNA. ROSA NUÑEZ DIAZ</v>
          </cell>
          <cell r="R173">
            <v>3158817931</v>
          </cell>
          <cell r="S173" t="str">
            <v>dortega_foegen@hotmail.com</v>
          </cell>
        </row>
        <row r="174">
          <cell r="A174">
            <v>556</v>
          </cell>
          <cell r="B174">
            <v>173</v>
          </cell>
          <cell r="C174" t="str">
            <v>I.E BERTHA SUTTNER</v>
          </cell>
          <cell r="D174" t="str">
            <v>PRINCIPAL</v>
          </cell>
          <cell r="E174" t="str">
            <v>NELSON MANDELA, SECTOR  VILLA GLORIA M 2 L 1</v>
          </cell>
          <cell r="F174" t="str">
            <v>NELSON MANDELA</v>
          </cell>
          <cell r="G174">
            <v>14</v>
          </cell>
          <cell r="H174" t="str">
            <v>INDUSTRIAL Y DE LA BAHIA</v>
          </cell>
          <cell r="I174" t="str">
            <v>INDUSTRIAL Y DE LA BAHIA</v>
          </cell>
          <cell r="J174" t="str">
            <v>URBANO</v>
          </cell>
          <cell r="K174">
            <v>313001027059</v>
          </cell>
          <cell r="L174">
            <v>313001027059</v>
          </cell>
          <cell r="M174">
            <v>556</v>
          </cell>
          <cell r="N174">
            <v>556</v>
          </cell>
          <cell r="O174" t="str">
            <v>E. E. Promocion e implementacion de Estrategias Pedagogicas</v>
          </cell>
          <cell r="P174" t="str">
            <v>A</v>
          </cell>
          <cell r="Q174" t="str">
            <v>HNA MARIA SILVA RUBIO</v>
          </cell>
          <cell r="R174">
            <v>3017320872</v>
          </cell>
          <cell r="S174" t="str">
            <v>i.e.bertha.suttner@hotmail.com</v>
          </cell>
        </row>
        <row r="175">
          <cell r="A175">
            <v>566</v>
          </cell>
          <cell r="B175">
            <v>174</v>
          </cell>
          <cell r="C175" t="str">
            <v>COL. SUEÑOS Y OPORTUNIDADES JESUS MAESTRO</v>
          </cell>
          <cell r="D175" t="str">
            <v>PRINCIPAL</v>
          </cell>
          <cell r="E175" t="str">
            <v>NELSON MANDELA SECT LOS OLIVOS</v>
          </cell>
          <cell r="F175" t="str">
            <v>NELSON MANDELA</v>
          </cell>
          <cell r="G175">
            <v>14</v>
          </cell>
          <cell r="H175" t="str">
            <v>INDUSTRIAL Y DE LA BAHIA</v>
          </cell>
          <cell r="I175" t="str">
            <v>INDUSTRIAL Y DE LA BAHIA</v>
          </cell>
          <cell r="J175" t="str">
            <v>URBANO</v>
          </cell>
          <cell r="K175">
            <v>313001027199</v>
          </cell>
          <cell r="L175">
            <v>313001027199</v>
          </cell>
          <cell r="M175">
            <v>566</v>
          </cell>
          <cell r="N175">
            <v>566</v>
          </cell>
          <cell r="O175" t="str">
            <v>E. E. Promocion e implementacion de Estrategias Pedagogicas</v>
          </cell>
          <cell r="P175" t="str">
            <v>A</v>
          </cell>
          <cell r="Q175" t="str">
            <v>BLANCA ESTHER PORTILLA GARCIA</v>
          </cell>
          <cell r="R175">
            <v>3015057109</v>
          </cell>
          <cell r="S175" t="str">
            <v>blancae42@hotmail.com</v>
          </cell>
        </row>
        <row r="176">
          <cell r="A176">
            <v>605</v>
          </cell>
          <cell r="B176">
            <v>175</v>
          </cell>
          <cell r="C176" t="str">
            <v>I.E CASD MANUELA BELTRAN</v>
          </cell>
          <cell r="D176" t="str">
            <v>PRINCIPAL</v>
          </cell>
          <cell r="E176" t="str">
            <v>AV PEDRO DE HEREDIA CLL 31 N 57-106 SECT ZARAGOC</v>
          </cell>
          <cell r="F176" t="str">
            <v>ESCALLON VILLA</v>
          </cell>
          <cell r="G176">
            <v>8</v>
          </cell>
          <cell r="H176" t="str">
            <v>HISTORICA Y CARIBE NORTE</v>
          </cell>
          <cell r="I176" t="str">
            <v>COUNTRY</v>
          </cell>
          <cell r="J176" t="str">
            <v>URBANO</v>
          </cell>
          <cell r="K176">
            <v>113001028483</v>
          </cell>
          <cell r="L176">
            <v>113001028483</v>
          </cell>
          <cell r="M176">
            <v>605</v>
          </cell>
          <cell r="N176">
            <v>605</v>
          </cell>
          <cell r="O176" t="str">
            <v>E. E. Oficial</v>
          </cell>
          <cell r="P176" t="str">
            <v>A</v>
          </cell>
          <cell r="Q176" t="str">
            <v>MARYEM SANCHEZ DE ANGULO</v>
          </cell>
          <cell r="R176">
            <v>6699544</v>
          </cell>
          <cell r="S176" t="str">
            <v>iecasd@hotmail.com</v>
          </cell>
        </row>
        <row r="177">
          <cell r="A177">
            <v>606</v>
          </cell>
          <cell r="B177">
            <v>176</v>
          </cell>
          <cell r="C177" t="str">
            <v>I.E RAFAEL NUÑEZ</v>
          </cell>
          <cell r="D177" t="str">
            <v>PRINCIPAL</v>
          </cell>
          <cell r="E177" t="str">
            <v>MARTINEZ MARTELO AV DEL LAGO TRASV 33 #19-02</v>
          </cell>
          <cell r="F177" t="str">
            <v>MARTINEZ MARTELO</v>
          </cell>
          <cell r="G177">
            <v>9</v>
          </cell>
          <cell r="H177" t="str">
            <v>HISTORICA Y CARIBE NORTE</v>
          </cell>
          <cell r="I177" t="str">
            <v>COUNTRY</v>
          </cell>
          <cell r="J177" t="str">
            <v>URBANO</v>
          </cell>
          <cell r="K177">
            <v>113001028469</v>
          </cell>
          <cell r="L177">
            <v>113001028469</v>
          </cell>
          <cell r="M177">
            <v>606</v>
          </cell>
          <cell r="N177">
            <v>606</v>
          </cell>
          <cell r="O177" t="str">
            <v>E. E. Oficial</v>
          </cell>
          <cell r="P177" t="str">
            <v>A</v>
          </cell>
          <cell r="Q177" t="str">
            <v>MONTES MERCADO RAFAEL</v>
          </cell>
          <cell r="R177">
            <v>6720643</v>
          </cell>
          <cell r="S177">
            <v>0</v>
          </cell>
        </row>
        <row r="178">
          <cell r="A178">
            <v>29</v>
          </cell>
          <cell r="B178">
            <v>177</v>
          </cell>
          <cell r="C178" t="str">
            <v>I.E RAFAEL NUÑEZ -  SEDE CIUDAD DE SANTA MARTA</v>
          </cell>
          <cell r="D178" t="str">
            <v>SEDE</v>
          </cell>
          <cell r="E178" t="str">
            <v>MARTINEZ MARTELO AV DEL LAGO TRASV 33 #19-02</v>
          </cell>
          <cell r="F178" t="str">
            <v>MARTINEZ MARTELO</v>
          </cell>
          <cell r="G178">
            <v>9</v>
          </cell>
          <cell r="H178" t="str">
            <v>HISTORICA Y CARIBE NORTE</v>
          </cell>
          <cell r="I178" t="str">
            <v>COUNTRY</v>
          </cell>
          <cell r="J178" t="str">
            <v>URBANO</v>
          </cell>
          <cell r="K178">
            <v>113001028469</v>
          </cell>
          <cell r="L178">
            <v>113001000704</v>
          </cell>
          <cell r="M178">
            <v>606</v>
          </cell>
          <cell r="N178">
            <v>29</v>
          </cell>
          <cell r="O178" t="str">
            <v>E. E. Oficial</v>
          </cell>
          <cell r="P178" t="str">
            <v>A</v>
          </cell>
          <cell r="Q178" t="str">
            <v>MONTES MERCADO RAFAEL</v>
          </cell>
          <cell r="R178">
            <v>6720643</v>
          </cell>
          <cell r="S178">
            <v>0</v>
          </cell>
        </row>
        <row r="179">
          <cell r="A179">
            <v>161</v>
          </cell>
          <cell r="B179">
            <v>178</v>
          </cell>
          <cell r="C179" t="str">
            <v>I.E RAFAEL NUÑEZ - SEDE SIMON J. VELEZ</v>
          </cell>
          <cell r="D179" t="str">
            <v>SEDE</v>
          </cell>
          <cell r="E179" t="str">
            <v>MARTINEZ MARTELO AV DEL LAGO TRASV 33 #19-02</v>
          </cell>
          <cell r="F179" t="str">
            <v>MARTINEZ MARTELO</v>
          </cell>
          <cell r="G179">
            <v>9</v>
          </cell>
          <cell r="H179" t="str">
            <v>HISTORICA Y CARIBE NORTE</v>
          </cell>
          <cell r="I179" t="str">
            <v>COUNTRY</v>
          </cell>
          <cell r="J179" t="str">
            <v>URBANO</v>
          </cell>
          <cell r="K179">
            <v>113001028469</v>
          </cell>
          <cell r="L179">
            <v>113001012494</v>
          </cell>
          <cell r="M179">
            <v>606</v>
          </cell>
          <cell r="N179">
            <v>161</v>
          </cell>
          <cell r="O179" t="str">
            <v>E. E. Oficial</v>
          </cell>
          <cell r="P179" t="str">
            <v>A</v>
          </cell>
          <cell r="Q179" t="str">
            <v>MONTES MERCADO RAFAEL</v>
          </cell>
          <cell r="R179">
            <v>6720643</v>
          </cell>
          <cell r="S179">
            <v>0</v>
          </cell>
        </row>
        <row r="180">
          <cell r="A180">
            <v>633</v>
          </cell>
          <cell r="B180">
            <v>179</v>
          </cell>
          <cell r="C180" t="str">
            <v>I.E NUEVO BOSQUE</v>
          </cell>
          <cell r="D180" t="str">
            <v>PRINCIPAL</v>
          </cell>
          <cell r="E180" t="str">
            <v>URB BARLOVENTO TRASNV 53 #23A - 104 MZA I</v>
          </cell>
          <cell r="F180" t="str">
            <v>NUEVO BOSQUE</v>
          </cell>
          <cell r="G180">
            <v>8</v>
          </cell>
          <cell r="H180" t="str">
            <v>HISTORICA Y CARIBE NORTE</v>
          </cell>
          <cell r="I180" t="str">
            <v>COUNTRY</v>
          </cell>
          <cell r="J180" t="str">
            <v>URBANO</v>
          </cell>
          <cell r="K180">
            <v>113001028919</v>
          </cell>
          <cell r="L180">
            <v>113001028919</v>
          </cell>
          <cell r="M180">
            <v>633</v>
          </cell>
          <cell r="N180">
            <v>633</v>
          </cell>
          <cell r="O180" t="str">
            <v>E. E. Oficial</v>
          </cell>
          <cell r="P180" t="str">
            <v>A</v>
          </cell>
          <cell r="Q180" t="str">
            <v>HAROLDO JOSE BONFANTE MOLINARES</v>
          </cell>
          <cell r="R180" t="str">
            <v>6431075- 6430805</v>
          </cell>
          <cell r="S180" t="str">
            <v>rectorienuevobosque@gmail.com</v>
          </cell>
        </row>
        <row r="181">
          <cell r="A181">
            <v>20</v>
          </cell>
          <cell r="B181">
            <v>180</v>
          </cell>
          <cell r="C181" t="str">
            <v>I.E NUEVO BOSQUE - SEDE JOSE MARIA CORDOBA</v>
          </cell>
          <cell r="D181" t="str">
            <v>SEDE</v>
          </cell>
          <cell r="E181" t="str">
            <v>URB BARLOVENTO TRASNV 53 #23A - 104 MZA I</v>
          </cell>
          <cell r="F181" t="str">
            <v>NUEVO BOSQUE</v>
          </cell>
          <cell r="G181">
            <v>8</v>
          </cell>
          <cell r="H181" t="str">
            <v>HISTORICA Y CARIBE NORTE</v>
          </cell>
          <cell r="I181" t="str">
            <v>COUNTRY</v>
          </cell>
          <cell r="J181" t="str">
            <v>URBANO</v>
          </cell>
          <cell r="K181">
            <v>113001028919</v>
          </cell>
          <cell r="L181">
            <v>113001000283</v>
          </cell>
          <cell r="M181">
            <v>633</v>
          </cell>
          <cell r="N181">
            <v>20</v>
          </cell>
          <cell r="O181" t="str">
            <v>E. E. Oficial</v>
          </cell>
          <cell r="P181" t="str">
            <v>A</v>
          </cell>
          <cell r="Q181" t="str">
            <v>HAROLDO JOSE BONFANTE MOLINARES</v>
          </cell>
          <cell r="R181" t="str">
            <v>6431075- 6430805</v>
          </cell>
          <cell r="S181" t="str">
            <v>rectorienuevobosque@gmail.com</v>
          </cell>
        </row>
        <row r="182">
          <cell r="A182">
            <v>136</v>
          </cell>
          <cell r="B182">
            <v>181</v>
          </cell>
          <cell r="C182" t="str">
            <v xml:space="preserve">I.E NUEVO BOSQUE - SEDE LUIS CARLOS GALAN </v>
          </cell>
          <cell r="D182" t="str">
            <v>SEDE</v>
          </cell>
          <cell r="E182" t="str">
            <v>URB BARLOVENTO TRASNV 53 #23A - 104 MZA I</v>
          </cell>
          <cell r="F182" t="str">
            <v>NUEVO BOSQUE</v>
          </cell>
          <cell r="G182">
            <v>8</v>
          </cell>
          <cell r="H182" t="str">
            <v>HISTORICA Y CARIBE NORTE</v>
          </cell>
          <cell r="I182" t="str">
            <v>COUNTRY</v>
          </cell>
          <cell r="J182" t="str">
            <v>URBANO</v>
          </cell>
          <cell r="K182">
            <v>113001028919</v>
          </cell>
          <cell r="L182">
            <v>113001007776</v>
          </cell>
          <cell r="M182">
            <v>633</v>
          </cell>
          <cell r="N182">
            <v>136</v>
          </cell>
          <cell r="O182" t="str">
            <v>E. E. Oficial</v>
          </cell>
          <cell r="P182" t="str">
            <v>A</v>
          </cell>
          <cell r="Q182" t="str">
            <v>HAROLDO JOSE BONFANTE MOLINARES</v>
          </cell>
          <cell r="R182" t="str">
            <v>6431075- 6430805</v>
          </cell>
          <cell r="S182" t="str">
            <v>rectorienuevobosque@gmail.com</v>
          </cell>
        </row>
        <row r="183">
          <cell r="A183">
            <v>636</v>
          </cell>
          <cell r="B183">
            <v>182</v>
          </cell>
          <cell r="C183" t="str">
            <v>I.E 14 DE FEBRERO</v>
          </cell>
          <cell r="D183" t="str">
            <v>PRINCIPAL</v>
          </cell>
          <cell r="E183" t="str">
            <v>EL POZON M D LOTE 1 SECT 14 DE FEBRERO</v>
          </cell>
          <cell r="F183" t="str">
            <v>EL POZON</v>
          </cell>
          <cell r="G183">
            <v>6</v>
          </cell>
          <cell r="H183" t="str">
            <v>DE LA VIRGEN Y TURISTICA</v>
          </cell>
          <cell r="I183" t="str">
            <v>DE LA VIRGEN Y TURISTICA</v>
          </cell>
          <cell r="J183" t="str">
            <v>URBANO</v>
          </cell>
          <cell r="K183">
            <v>113001028421</v>
          </cell>
          <cell r="L183">
            <v>113001028421</v>
          </cell>
          <cell r="M183">
            <v>636</v>
          </cell>
          <cell r="N183">
            <v>636</v>
          </cell>
          <cell r="O183" t="str">
            <v>E. E. Promocion e implementacion de Estrategias Pedagogicas</v>
          </cell>
          <cell r="P183" t="str">
            <v>A</v>
          </cell>
          <cell r="Q183" t="str">
            <v>YUBER RODRIGUEZ CARMONA</v>
          </cell>
          <cell r="R183">
            <v>3145716744</v>
          </cell>
          <cell r="S183" t="str">
            <v>rectoria14defebrero@hotmail.com</v>
          </cell>
        </row>
        <row r="184">
          <cell r="A184">
            <v>663</v>
          </cell>
          <cell r="B184">
            <v>183</v>
          </cell>
          <cell r="C184" t="str">
            <v>I.E CIUDADELA 2000</v>
          </cell>
          <cell r="D184" t="str">
            <v>PRINCIPAL</v>
          </cell>
          <cell r="E184" t="str">
            <v>TERNERA ST SANTA ELENA</v>
          </cell>
          <cell r="F184" t="str">
            <v>SAN FERNANDO</v>
          </cell>
          <cell r="G184">
            <v>14</v>
          </cell>
          <cell r="H184" t="str">
            <v>INDUSTRIAL Y DE LA BAHIA</v>
          </cell>
          <cell r="I184" t="str">
            <v>INDUSTRIAL Y DE LA BAHIA</v>
          </cell>
          <cell r="J184" t="str">
            <v>URBANO</v>
          </cell>
          <cell r="K184">
            <v>113001028927</v>
          </cell>
          <cell r="L184">
            <v>113001028927</v>
          </cell>
          <cell r="M184">
            <v>663</v>
          </cell>
          <cell r="N184">
            <v>663</v>
          </cell>
          <cell r="O184" t="str">
            <v>E. E. Promocion e implementacion de Estrategias Pedagogicas</v>
          </cell>
          <cell r="P184" t="str">
            <v>A</v>
          </cell>
          <cell r="Q184" t="str">
            <v>PBRO. LUIS CASTELLAR HERNANDEZ</v>
          </cell>
          <cell r="R184">
            <v>6632764</v>
          </cell>
          <cell r="S184" t="str">
            <v>IECIUDADELA2000@HOTMAIL.COM</v>
          </cell>
        </row>
        <row r="185">
          <cell r="A185">
            <v>717</v>
          </cell>
          <cell r="B185">
            <v>184</v>
          </cell>
          <cell r="C185" t="str">
            <v>I.E FOCO ROJO</v>
          </cell>
          <cell r="D185" t="str">
            <v>PRINCIPAL</v>
          </cell>
          <cell r="E185" t="str">
            <v>OLAYA HERRA SECT RAFAEL NU</v>
          </cell>
          <cell r="F185" t="str">
            <v>OLAYA HERRERA</v>
          </cell>
          <cell r="G185">
            <v>5</v>
          </cell>
          <cell r="H185" t="str">
            <v>DE LA VIRGEN Y TURISTICA</v>
          </cell>
          <cell r="I185" t="str">
            <v>DE LA VIRGEN Y TURISTICA</v>
          </cell>
          <cell r="J185" t="str">
            <v>URBANO</v>
          </cell>
          <cell r="K185">
            <v>113001029095</v>
          </cell>
          <cell r="L185">
            <v>113001029095</v>
          </cell>
          <cell r="M185">
            <v>717</v>
          </cell>
          <cell r="N185">
            <v>717</v>
          </cell>
          <cell r="O185" t="str">
            <v>E. E. Oficial</v>
          </cell>
          <cell r="P185" t="str">
            <v>A</v>
          </cell>
          <cell r="Q185" t="str">
            <v>MIGUEL ANGEL CANTILLO FRANCO</v>
          </cell>
          <cell r="R185">
            <v>6725569</v>
          </cell>
          <cell r="S185" t="str">
            <v>mcamu576@hotmail.com</v>
          </cell>
        </row>
        <row r="186">
          <cell r="A186">
            <v>788</v>
          </cell>
          <cell r="B186">
            <v>185</v>
          </cell>
          <cell r="C186" t="str">
            <v>I.E  CLEMENTE MANUEL ZABALA</v>
          </cell>
          <cell r="D186" t="str">
            <v>PRINCIPAL</v>
          </cell>
          <cell r="E186" t="str">
            <v>FLOR DEL CAMPO CARRETERA DE LA CORDIALIDAD MZ 7</v>
          </cell>
          <cell r="F186" t="str">
            <v>FLOR DEL CAMPO</v>
          </cell>
          <cell r="G186">
            <v>6</v>
          </cell>
          <cell r="H186" t="str">
            <v>DE LA VIRGEN Y TURISTICA</v>
          </cell>
          <cell r="I186" t="str">
            <v>DE LA VIRGEN Y TURISTICA</v>
          </cell>
          <cell r="J186" t="str">
            <v>URBANO</v>
          </cell>
          <cell r="K186">
            <v>313001029396</v>
          </cell>
          <cell r="L186">
            <v>313001029396</v>
          </cell>
          <cell r="M186">
            <v>788</v>
          </cell>
          <cell r="N186">
            <v>788</v>
          </cell>
          <cell r="O186" t="str">
            <v>E.E Oficial en Concesion</v>
          </cell>
          <cell r="P186" t="str">
            <v>A</v>
          </cell>
          <cell r="Q186" t="str">
            <v>JONH FREDY GALEANO PATIÑO</v>
          </cell>
          <cell r="R186" t="str">
            <v>6714839 ext 112</v>
          </cell>
          <cell r="S186" t="str">
            <v>clementemanuelzabala.cartagena@feyalegria.org.co</v>
          </cell>
        </row>
        <row r="187">
          <cell r="A187">
            <v>828</v>
          </cell>
          <cell r="B187">
            <v>186</v>
          </cell>
          <cell r="C187" t="str">
            <v>C.E COLOMBIATON GUSTAVO PULECIO GOMEZ</v>
          </cell>
          <cell r="D187" t="str">
            <v>PRINCIPAL</v>
          </cell>
          <cell r="E187" t="str">
            <v>URB COLOMBIATON M 1</v>
          </cell>
          <cell r="F187" t="str">
            <v>COLOMBIATON</v>
          </cell>
          <cell r="G187">
            <v>6</v>
          </cell>
          <cell r="H187" t="str">
            <v>DE LA VIRGEN Y TURISTICA</v>
          </cell>
          <cell r="I187" t="str">
            <v>DE LA VIRGEN Y TURISTICA</v>
          </cell>
          <cell r="J187" t="str">
            <v>URBANO</v>
          </cell>
          <cell r="K187">
            <v>113001029800</v>
          </cell>
          <cell r="L187">
            <v>113001029800</v>
          </cell>
          <cell r="M187">
            <v>828</v>
          </cell>
          <cell r="N187">
            <v>828</v>
          </cell>
          <cell r="O187" t="str">
            <v>E. E. Promocion e implementacion de Estrategias Pedagogicas</v>
          </cell>
          <cell r="P187" t="str">
            <v>A</v>
          </cell>
          <cell r="Q187" t="str">
            <v>LETICIA TAFUR PEÑA</v>
          </cell>
          <cell r="R187">
            <v>6714839</v>
          </cell>
          <cell r="S187" t="str">
            <v>gustavopulecio.cartagena@feyalegria.org.co</v>
          </cell>
        </row>
        <row r="188">
          <cell r="A188">
            <v>839</v>
          </cell>
          <cell r="B188">
            <v>187</v>
          </cell>
          <cell r="C188" t="str">
            <v>I.E JORGE ARTEL</v>
          </cell>
          <cell r="D188" t="str">
            <v>PRINCIPAL</v>
          </cell>
          <cell r="E188" t="str">
            <v>VIA PERIMETRAL LOTES 1A y 1B (Piscinas 11 y 12)</v>
          </cell>
          <cell r="F188" t="str">
            <v>LA MARIA</v>
          </cell>
          <cell r="G188">
            <v>4</v>
          </cell>
          <cell r="H188" t="str">
            <v>DE LA VIRGEN Y TURISTICA</v>
          </cell>
          <cell r="I188" t="str">
            <v>DE LA VIRGEN Y TURISTICA</v>
          </cell>
          <cell r="J188" t="str">
            <v>URBANO</v>
          </cell>
          <cell r="K188">
            <v>113001029851</v>
          </cell>
          <cell r="L188">
            <v>113001029851</v>
          </cell>
          <cell r="M188">
            <v>839</v>
          </cell>
          <cell r="N188">
            <v>839</v>
          </cell>
          <cell r="O188" t="str">
            <v>E.E Oficial en Concesion</v>
          </cell>
          <cell r="P188" t="str">
            <v>A</v>
          </cell>
          <cell r="Q188" t="str">
            <v>GERMAN PORTO FRAGOSO</v>
          </cell>
          <cell r="R188">
            <v>3148158700</v>
          </cell>
          <cell r="S188" t="str">
            <v>luiscarlosbuelvasyepes@gmail.com</v>
          </cell>
        </row>
        <row r="189">
          <cell r="A189">
            <v>842</v>
          </cell>
          <cell r="B189">
            <v>188</v>
          </cell>
          <cell r="C189" t="str">
            <v>I.E ROSEDAL</v>
          </cell>
          <cell r="D189" t="str">
            <v>PRINCIPAL</v>
          </cell>
          <cell r="E189" t="str">
            <v>SAN PEDRO MARTIN, SECTOR ROSEDAL N</v>
          </cell>
          <cell r="F189" t="str">
            <v>SAN PEDRO MARTIR</v>
          </cell>
          <cell r="G189">
            <v>14</v>
          </cell>
          <cell r="H189" t="str">
            <v>INDUSTRIAL Y DE LA BAHIA</v>
          </cell>
          <cell r="I189" t="str">
            <v>INDUSTRIAL Y DE LA BAHIA</v>
          </cell>
          <cell r="J189" t="str">
            <v>URBANO</v>
          </cell>
          <cell r="K189">
            <v>113001029893</v>
          </cell>
          <cell r="L189">
            <v>113001029893</v>
          </cell>
          <cell r="M189">
            <v>842</v>
          </cell>
          <cell r="N189">
            <v>842</v>
          </cell>
          <cell r="O189" t="str">
            <v>E.E Oficial en Concesion</v>
          </cell>
          <cell r="P189" t="str">
            <v>A</v>
          </cell>
          <cell r="Q189" t="str">
            <v>ELVIRA MENDOZA ROMERO</v>
          </cell>
          <cell r="R189">
            <v>3112435917</v>
          </cell>
          <cell r="S189" t="str">
            <v>elvira.mendoza.romero@hotmail.com</v>
          </cell>
        </row>
        <row r="190">
          <cell r="A190">
            <v>858</v>
          </cell>
          <cell r="B190">
            <v>189</v>
          </cell>
          <cell r="C190" t="str">
            <v>I.E MANDELA</v>
          </cell>
          <cell r="D190" t="str">
            <v>PRINCIPAL</v>
          </cell>
          <cell r="E190" t="str">
            <v>NELSON MANDELA CALLE 4, No. 76A510</v>
          </cell>
          <cell r="F190" t="str">
            <v>NELSON MANDELA</v>
          </cell>
          <cell r="G190">
            <v>14</v>
          </cell>
          <cell r="H190" t="str">
            <v>INDUSTRIAL Y DE LA BAHIA</v>
          </cell>
          <cell r="I190" t="str">
            <v>INDUSTRIAL Y DE LA BAHIA</v>
          </cell>
          <cell r="J190" t="str">
            <v>URBANO</v>
          </cell>
          <cell r="K190">
            <v>113001030085</v>
          </cell>
          <cell r="L190">
            <v>113001030085</v>
          </cell>
          <cell r="M190">
            <v>858</v>
          </cell>
          <cell r="N190">
            <v>858</v>
          </cell>
          <cell r="O190" t="str">
            <v>E.E Oficial en Concesion</v>
          </cell>
          <cell r="P190" t="str">
            <v>A</v>
          </cell>
          <cell r="Q190" t="str">
            <v>ELIZABETH UNAMUNO SOTOMAYOR</v>
          </cell>
          <cell r="R190">
            <v>3104906818</v>
          </cell>
          <cell r="S190" t="str">
            <v>elizabeth.unamuno@pinoverde.co</v>
          </cell>
        </row>
        <row r="191">
          <cell r="A191">
            <v>857</v>
          </cell>
          <cell r="B191">
            <v>190</v>
          </cell>
          <cell r="C191" t="str">
            <v>I.E FUNDACION PIES DESCALZOS</v>
          </cell>
          <cell r="D191" t="str">
            <v>PRINCIPAL</v>
          </cell>
          <cell r="E191" t="str">
            <v>LA MARIA, CALLE 52 No. 33 E 06</v>
          </cell>
          <cell r="F191" t="str">
            <v>LA MARIA</v>
          </cell>
          <cell r="G191">
            <v>3</v>
          </cell>
          <cell r="H191" t="str">
            <v>HISTORICA Y CARIBE NORTE</v>
          </cell>
          <cell r="I191" t="str">
            <v>SANTA RITA</v>
          </cell>
          <cell r="J191" t="str">
            <v>URBANO</v>
          </cell>
          <cell r="K191">
            <v>113001030093</v>
          </cell>
          <cell r="L191">
            <v>113001030093</v>
          </cell>
          <cell r="M191">
            <v>857</v>
          </cell>
          <cell r="N191">
            <v>857</v>
          </cell>
          <cell r="O191" t="str">
            <v>E. E. Oficial</v>
          </cell>
          <cell r="P191" t="str">
            <v>A</v>
          </cell>
          <cell r="Q191" t="str">
            <v>YONIS RAFAEL OLIVERA MARTINEZ</v>
          </cell>
          <cell r="R191">
            <v>3004660756</v>
          </cell>
          <cell r="S191" t="str">
            <v>rectoriafpd@gmail.com</v>
          </cell>
        </row>
        <row r="192">
          <cell r="A192">
            <v>873</v>
          </cell>
          <cell r="B192">
            <v>191</v>
          </cell>
          <cell r="C192" t="str">
            <v>INSTITUCIÓN EDUCATIVA JORGE GARCIA USTA (BICENTENARIO)</v>
          </cell>
          <cell r="D192" t="str">
            <v>PRINCIPAL</v>
          </cell>
          <cell r="E192" t="str">
            <v xml:space="preserve">CIUDAD DE BICENTENARIO, SUPER MANZANA 77 SEGUNDA </v>
          </cell>
          <cell r="F192" t="str">
            <v>BICENTENARIO</v>
          </cell>
          <cell r="G192">
            <v>6</v>
          </cell>
          <cell r="H192" t="str">
            <v>DE LA VIRGEN Y TURISTICA</v>
          </cell>
          <cell r="I192" t="str">
            <v>DE LA VIRGEN Y TURISTICA</v>
          </cell>
          <cell r="J192" t="str">
            <v>URBANO</v>
          </cell>
          <cell r="K192">
            <v>113001030212</v>
          </cell>
          <cell r="L192">
            <v>113001030212</v>
          </cell>
          <cell r="M192">
            <v>873</v>
          </cell>
          <cell r="N192">
            <v>873</v>
          </cell>
          <cell r="O192" t="str">
            <v>E. E. Promocion e implementacion de Estrategias Pedagogicas</v>
          </cell>
          <cell r="P192" t="str">
            <v>A</v>
          </cell>
          <cell r="Q192" t="str">
            <v>NÉSTOR RAÚL POLANÍA GONZÁLEZ</v>
          </cell>
          <cell r="R192">
            <v>3229024646</v>
          </cell>
          <cell r="S192" t="str">
            <v>iebsalle@gmail.com</v>
          </cell>
        </row>
        <row r="193">
          <cell r="A193">
            <v>887</v>
          </cell>
          <cell r="B193">
            <v>192</v>
          </cell>
          <cell r="C193" t="str">
            <v>INSTITUCIONE EDUCATIVA GABRIEL GARCIA MARQUEZ</v>
          </cell>
          <cell r="D193" t="str">
            <v>PRINCIPAL</v>
          </cell>
          <cell r="E193" t="str">
            <v>CIUDAD BICENTENARIO LOTE EQ 95</v>
          </cell>
          <cell r="F193" t="str">
            <v>BICENTENARIO</v>
          </cell>
          <cell r="G193">
            <v>6</v>
          </cell>
          <cell r="H193" t="str">
            <v>DE LA VIRGEN Y TURISTICA</v>
          </cell>
          <cell r="I193" t="str">
            <v>DE LA VIRGEN Y TURISTICA</v>
          </cell>
          <cell r="J193" t="str">
            <v>URBANO</v>
          </cell>
          <cell r="K193">
            <v>113001800123</v>
          </cell>
          <cell r="L193">
            <v>113001800123</v>
          </cell>
          <cell r="M193">
            <v>887</v>
          </cell>
          <cell r="N193">
            <v>887</v>
          </cell>
          <cell r="O193" t="str">
            <v>E. E. Promocion e implementacion de Estrategias Pedagogicas</v>
          </cell>
          <cell r="P193" t="str">
            <v>A</v>
          </cell>
          <cell r="Q193" t="str">
            <v>EVELIO DE JESUS TRESPALACIOS OROZCO</v>
          </cell>
          <cell r="R193">
            <v>3188833020</v>
          </cell>
          <cell r="S193" t="str">
            <v>info@fundacionelredentor.org</v>
          </cell>
        </row>
        <row r="194">
          <cell r="A194">
            <v>892</v>
          </cell>
          <cell r="B194">
            <v>193</v>
          </cell>
          <cell r="C194" t="str">
            <v>I.E EL SALVADOR</v>
          </cell>
          <cell r="D194" t="str">
            <v>PRINCIPAL</v>
          </cell>
          <cell r="E194" t="str">
            <v>NELSON MANDELA SECT EL OLIVO M J L 12</v>
          </cell>
          <cell r="F194" t="str">
            <v>NELSON MANDELA</v>
          </cell>
          <cell r="G194">
            <v>14</v>
          </cell>
          <cell r="H194" t="str">
            <v>INDUSTRIAL Y DE LA BAHIA</v>
          </cell>
          <cell r="I194" t="str">
            <v>INDUSTRIAL Y DE LA BAHIA</v>
          </cell>
          <cell r="J194" t="str">
            <v>URBANO</v>
          </cell>
          <cell r="K194">
            <v>113001800263</v>
          </cell>
          <cell r="L194">
            <v>113001800263</v>
          </cell>
          <cell r="M194">
            <v>892</v>
          </cell>
          <cell r="N194">
            <v>892</v>
          </cell>
          <cell r="O194" t="str">
            <v>E. E. Promocion e implementacion de Estrategias Pedagogicas</v>
          </cell>
          <cell r="P194" t="str">
            <v>A</v>
          </cell>
          <cell r="Q194" t="str">
            <v>GLADIS ESTER MARTÍN ARIZ</v>
          </cell>
          <cell r="R194">
            <v>3005477524</v>
          </cell>
          <cell r="S194" t="str">
            <v>info@fundacionelredentor.org</v>
          </cell>
        </row>
        <row r="195">
          <cell r="A195">
            <v>893</v>
          </cell>
          <cell r="B195">
            <v>194</v>
          </cell>
          <cell r="C195" t="str">
            <v>I.E EL SALVADOR SEDE EL POZON</v>
          </cell>
          <cell r="D195" t="str">
            <v>SEDE</v>
          </cell>
          <cell r="E195" t="str">
            <v xml:space="preserve">EL POZON, SECTOR VILLA LUNA CARRERA 79 CALLE 52C MANZANA 478 </v>
          </cell>
          <cell r="F195" t="str">
            <v>EL POZON</v>
          </cell>
          <cell r="G195">
            <v>6</v>
          </cell>
          <cell r="H195" t="str">
            <v>DE LA VIRGEN Y TURISTICA</v>
          </cell>
          <cell r="I195" t="str">
            <v>DE LA VIRGEN Y TURISTICA</v>
          </cell>
          <cell r="J195" t="str">
            <v>URBANO</v>
          </cell>
          <cell r="K195">
            <v>113001800263</v>
          </cell>
          <cell r="L195" t="str">
            <v>113001800310 </v>
          </cell>
          <cell r="M195">
            <v>892</v>
          </cell>
          <cell r="N195">
            <v>893</v>
          </cell>
          <cell r="O195" t="str">
            <v>E. E. Promocion e implementacion de Estrategias Pedagogicas</v>
          </cell>
          <cell r="P195" t="str">
            <v>A</v>
          </cell>
          <cell r="Q195" t="str">
            <v>GLADIS ESTER MARTÍN ARIZ</v>
          </cell>
          <cell r="R195">
            <v>3005477524</v>
          </cell>
          <cell r="S195" t="str">
            <v>info@fundacionelredentor.org</v>
          </cell>
        </row>
        <row r="196">
          <cell r="A196">
            <v>894</v>
          </cell>
          <cell r="B196">
            <v>195</v>
          </cell>
          <cell r="C196" t="str">
            <v xml:space="preserve">I.E EL SALVADOR SEDE LA PRIMAVERA </v>
          </cell>
          <cell r="D196" t="str">
            <v>SEDE</v>
          </cell>
          <cell r="E196" t="str">
            <v xml:space="preserve">NELSON MANDELASECTOR LA PRIMAVERA MANZANA C1 LOTE 62 </v>
          </cell>
          <cell r="F196" t="str">
            <v>NELSON MANDELA</v>
          </cell>
          <cell r="G196">
            <v>14</v>
          </cell>
          <cell r="H196" t="str">
            <v>INDUSTRIAL Y DE LA BAHIA</v>
          </cell>
          <cell r="I196" t="str">
            <v>INDUSTRIAL Y DE LA BAHIA</v>
          </cell>
          <cell r="J196" t="str">
            <v>URBANO</v>
          </cell>
          <cell r="K196">
            <v>113001800263</v>
          </cell>
          <cell r="L196" t="str">
            <v>113001800336 </v>
          </cell>
          <cell r="M196">
            <v>892</v>
          </cell>
          <cell r="N196">
            <v>894</v>
          </cell>
          <cell r="O196" t="str">
            <v>E. E. Promocion e implementacion de Estrategias Pedagogicas</v>
          </cell>
          <cell r="P196" t="str">
            <v>A</v>
          </cell>
          <cell r="Q196" t="str">
            <v>GLADIS ESTER MARTÍN ARIZ</v>
          </cell>
          <cell r="R196">
            <v>3005477524</v>
          </cell>
          <cell r="S196" t="str">
            <v>info@fundacionelredentor.org</v>
          </cell>
        </row>
        <row r="197">
          <cell r="A197">
            <v>895</v>
          </cell>
          <cell r="B197">
            <v>196</v>
          </cell>
          <cell r="C197" t="str">
            <v xml:space="preserve">I.E EL SALVADOR SEDE SAN JOSE  </v>
          </cell>
          <cell r="D197" t="str">
            <v>SEDE</v>
          </cell>
          <cell r="E197" t="str">
            <v xml:space="preserve">SAN JOSE DE LOS CAMPANOS KR 101 39 A 210 </v>
          </cell>
          <cell r="F197" t="str">
            <v xml:space="preserve">SAN JOSE DE LOS CAMPANOS </v>
          </cell>
          <cell r="G197">
            <v>13</v>
          </cell>
          <cell r="H197" t="str">
            <v>DE LA VIRGEN Y TURISTICA</v>
          </cell>
          <cell r="I197" t="str">
            <v>DE LA VIRGEN Y TURISTICA</v>
          </cell>
          <cell r="J197" t="str">
            <v>URBANO</v>
          </cell>
          <cell r="K197">
            <v>113001800263</v>
          </cell>
          <cell r="L197" t="str">
            <v>113001800328 </v>
          </cell>
          <cell r="M197">
            <v>892</v>
          </cell>
          <cell r="N197">
            <v>895</v>
          </cell>
          <cell r="O197" t="str">
            <v>E. E. Promocion e implementacion de Estrategias Pedagogicas</v>
          </cell>
          <cell r="P197" t="str">
            <v>A</v>
          </cell>
          <cell r="Q197" t="str">
            <v>GLADIS ESTER MARTÍN ARIZ</v>
          </cell>
          <cell r="R197">
            <v>3005477524</v>
          </cell>
          <cell r="S197" t="str">
            <v>info@fundacionelredentor.org</v>
          </cell>
        </row>
        <row r="198">
          <cell r="A198">
            <v>896</v>
          </cell>
          <cell r="B198">
            <v>197</v>
          </cell>
          <cell r="C198" t="str">
            <v xml:space="preserve">I.E EL SALVADOR SEDE HENEQUEN </v>
          </cell>
          <cell r="D198" t="str">
            <v>SEDE</v>
          </cell>
          <cell r="E198" t="str">
            <v xml:space="preserve">HENEQUEN, CALLE DEL COLEGIO MANZANA F LOTE 9 </v>
          </cell>
          <cell r="F198" t="str">
            <v xml:space="preserve">HENEQUEN </v>
          </cell>
          <cell r="G198">
            <v>11</v>
          </cell>
          <cell r="H198" t="str">
            <v>INDUSTRIAL Y DE LA BAHIA</v>
          </cell>
          <cell r="I198" t="str">
            <v>INDUSTRIAL Y DE LA BAHIA</v>
          </cell>
          <cell r="J198" t="str">
            <v>URBANO</v>
          </cell>
          <cell r="K198">
            <v>113001800263</v>
          </cell>
          <cell r="L198" t="str">
            <v>113001800280 </v>
          </cell>
          <cell r="M198">
            <v>892</v>
          </cell>
          <cell r="N198">
            <v>896</v>
          </cell>
          <cell r="O198" t="str">
            <v>E. E. Promocion e implementacion de Estrategias Pedagogicas</v>
          </cell>
          <cell r="P198" t="str">
            <v>A</v>
          </cell>
          <cell r="Q198" t="str">
            <v>GLADIS ESTER MARTÍN ARIZ</v>
          </cell>
          <cell r="R198">
            <v>3005477524</v>
          </cell>
          <cell r="S198" t="str">
            <v>info@fundacionelredentor.org</v>
          </cell>
        </row>
        <row r="199">
          <cell r="A199">
            <v>897</v>
          </cell>
          <cell r="B199">
            <v>198</v>
          </cell>
          <cell r="C199" t="str">
            <v>I.E EL SALVADOR SEDE LAS COLINAS</v>
          </cell>
          <cell r="D199" t="str">
            <v>SEDE</v>
          </cell>
          <cell r="E199" t="str">
            <v xml:space="preserve">EL POZON, SECTOR VILLA LUNA CARRERA 79 CALLE 52C MANZANA 478 </v>
          </cell>
          <cell r="F199" t="str">
            <v xml:space="preserve">POZON </v>
          </cell>
          <cell r="G199">
            <v>14</v>
          </cell>
          <cell r="H199" t="str">
            <v>DE LA VIRGEN Y TURISTICA</v>
          </cell>
          <cell r="I199" t="str">
            <v>DE LA VIRGEN Y TURISTICA</v>
          </cell>
          <cell r="J199" t="str">
            <v>URBANO</v>
          </cell>
          <cell r="K199">
            <v>113001800263</v>
          </cell>
          <cell r="L199" t="str">
            <v>113001800344 </v>
          </cell>
          <cell r="M199">
            <v>892</v>
          </cell>
          <cell r="N199">
            <v>897</v>
          </cell>
          <cell r="O199" t="str">
            <v>E. E. Promocion e implementacion de Estrategias Pedagogicas</v>
          </cell>
          <cell r="P199" t="str">
            <v>A</v>
          </cell>
          <cell r="Q199" t="str">
            <v>GLADIS ESTER MARTÍN ARIZ</v>
          </cell>
          <cell r="R199">
            <v>3005477524</v>
          </cell>
          <cell r="S199" t="str">
            <v>info@fundacionelredentor.org</v>
          </cell>
        </row>
        <row r="200">
          <cell r="A200">
            <v>898</v>
          </cell>
          <cell r="B200">
            <v>199</v>
          </cell>
          <cell r="C200" t="str">
            <v xml:space="preserve">I.E EL SALVADOR SEDE 20 DE ENERO </v>
          </cell>
          <cell r="D200" t="str">
            <v>SEDE</v>
          </cell>
          <cell r="E200" t="str">
            <v xml:space="preserve">HENEQUEN, SECTOR 20 DE ENERO MANZANA J LOTE 22 </v>
          </cell>
          <cell r="F200" t="str">
            <v xml:space="preserve">HENEQUEN </v>
          </cell>
          <cell r="G200">
            <v>11</v>
          </cell>
          <cell r="H200" t="str">
            <v>INDUSTRIAL Y DE LA BAHIA</v>
          </cell>
          <cell r="I200" t="str">
            <v>INDUSTRIAL Y DE LA BAHIA</v>
          </cell>
          <cell r="J200" t="str">
            <v>URBANO</v>
          </cell>
          <cell r="K200">
            <v>113001800263</v>
          </cell>
          <cell r="L200">
            <v>113001800298</v>
          </cell>
          <cell r="M200">
            <v>892</v>
          </cell>
          <cell r="N200">
            <v>898</v>
          </cell>
          <cell r="O200" t="str">
            <v>E. E. Promocion e implementacion de Estrategias Pedagogicas</v>
          </cell>
          <cell r="P200" t="str">
            <v>A</v>
          </cell>
          <cell r="Q200" t="str">
            <v>GLADIS ESTER MARTÍN ARIZ</v>
          </cell>
          <cell r="R200">
            <v>3005477524</v>
          </cell>
          <cell r="S200" t="str">
            <v>info@fundacionelredentor.org</v>
          </cell>
        </row>
        <row r="201">
          <cell r="A201">
            <v>899</v>
          </cell>
          <cell r="B201">
            <v>200</v>
          </cell>
          <cell r="C201" t="str">
            <v xml:space="preserve">I.E EL SALVADOR SEDE SAN NICOLAS </v>
          </cell>
          <cell r="D201" t="str">
            <v>SEDE</v>
          </cell>
          <cell r="E201" t="str">
            <v xml:space="preserve">EL POZON, SECTOR SAN NICOLAS MANZANA 141 LOTE 4 CARRERA 85 A 73 87 </v>
          </cell>
          <cell r="F201" t="str">
            <v xml:space="preserve">POZON </v>
          </cell>
          <cell r="G201">
            <v>6</v>
          </cell>
          <cell r="H201" t="str">
            <v>DE LA VIRGEN Y TURISTICA</v>
          </cell>
          <cell r="I201" t="str">
            <v>DE LA VIRGEN Y TURISTICA</v>
          </cell>
          <cell r="J201" t="str">
            <v>URBANO</v>
          </cell>
          <cell r="K201">
            <v>113001800263</v>
          </cell>
          <cell r="L201" t="str">
            <v>113001800352 </v>
          </cell>
          <cell r="M201">
            <v>892</v>
          </cell>
          <cell r="N201">
            <v>899</v>
          </cell>
          <cell r="O201" t="str">
            <v>E. E. Promocion e implementacion de Estrategias Pedagogicas</v>
          </cell>
          <cell r="P201" t="str">
            <v>A</v>
          </cell>
          <cell r="Q201" t="str">
            <v>GLADIS ESTER MARTÍN ARIZ</v>
          </cell>
          <cell r="R201">
            <v>3005477524</v>
          </cell>
          <cell r="S201" t="str">
            <v>info@fundacionelredentor.org</v>
          </cell>
        </row>
        <row r="202">
          <cell r="A202">
            <v>900</v>
          </cell>
          <cell r="B202">
            <v>201</v>
          </cell>
          <cell r="C202" t="str">
            <v xml:space="preserve">I.E EL SALVADOR SEDE NAVAS MEISEL </v>
          </cell>
          <cell r="D202" t="str">
            <v>SEDE</v>
          </cell>
          <cell r="E202" t="str">
            <v xml:space="preserve">MANZANA E LOTE 2 Y3 CARRERA 65 BARRIO NAVAS MEISEL </v>
          </cell>
          <cell r="F202" t="str">
            <v xml:space="preserve">NAVAS MEISEL </v>
          </cell>
          <cell r="G202">
            <v>15</v>
          </cell>
          <cell r="H202" t="str">
            <v>INDUSTRIAL Y DE LA BAHIA</v>
          </cell>
          <cell r="I202" t="str">
            <v>INDUSTRIAL Y DE LA BAHIA</v>
          </cell>
          <cell r="J202" t="str">
            <v>URBANO</v>
          </cell>
          <cell r="K202">
            <v>113001800263</v>
          </cell>
          <cell r="L202" t="str">
            <v>113001800361 </v>
          </cell>
          <cell r="M202">
            <v>892</v>
          </cell>
          <cell r="N202">
            <v>900</v>
          </cell>
          <cell r="O202" t="str">
            <v>E. E. Promocion e implementacion de Estrategias Pedagogicas</v>
          </cell>
          <cell r="P202" t="str">
            <v>A</v>
          </cell>
          <cell r="Q202" t="str">
            <v>GLADIS ESTER MARTÍN ARIZ</v>
          </cell>
          <cell r="R202">
            <v>3005477524</v>
          </cell>
          <cell r="S202" t="str">
            <v>info@fundacionelredentor.org</v>
          </cell>
        </row>
        <row r="203">
          <cell r="A203">
            <v>901</v>
          </cell>
          <cell r="B203">
            <v>202</v>
          </cell>
          <cell r="C203" t="str">
            <v>I.E EL SALVADOR SEDE LOS ROBLES</v>
          </cell>
          <cell r="D203" t="str">
            <v>SEDE</v>
          </cell>
          <cell r="E203" t="str">
            <v xml:space="preserve">NELSON MANDELA, SECTOR LOS ROBLES MANZANA D LOTE1 </v>
          </cell>
          <cell r="F203" t="str">
            <v>NELSON MANDELA</v>
          </cell>
          <cell r="G203">
            <v>14</v>
          </cell>
          <cell r="H203" t="str">
            <v>INDUSTRIAL Y DE LA BAHIA</v>
          </cell>
          <cell r="I203" t="str">
            <v>INDUSTRIAL Y DE LA BAHIA</v>
          </cell>
          <cell r="J203" t="str">
            <v>URBANO</v>
          </cell>
          <cell r="K203">
            <v>113001800263</v>
          </cell>
          <cell r="L203">
            <v>113001800301</v>
          </cell>
          <cell r="M203">
            <v>892</v>
          </cell>
          <cell r="N203">
            <v>901</v>
          </cell>
          <cell r="O203" t="str">
            <v>E. E. Promocion e implementacion de Estrategias Pedagogicas</v>
          </cell>
          <cell r="P203" t="str">
            <v>A</v>
          </cell>
          <cell r="Q203" t="str">
            <v>GLADIS ESTER MARTÍN ARIZ</v>
          </cell>
          <cell r="R203">
            <v>3005477524</v>
          </cell>
          <cell r="S203" t="str">
            <v>info@fundacionelredentor.org</v>
          </cell>
        </row>
        <row r="204">
          <cell r="A204">
            <v>907</v>
          </cell>
          <cell r="B204">
            <v>203</v>
          </cell>
          <cell r="C204" t="str">
            <v>I.E JUAN BAUTISTA SCALABRINI</v>
          </cell>
          <cell r="D204" t="str">
            <v>PRINCIPAL</v>
          </cell>
          <cell r="E204" t="str">
            <v>VILLA HERMOSA SECTOR CENTRAL LOTE 1078</v>
          </cell>
          <cell r="F204" t="str">
            <v>VILLA HERMOSA</v>
          </cell>
          <cell r="G204">
            <v>14</v>
          </cell>
          <cell r="H204" t="str">
            <v>INDUSTRIAL Y DE LA BAHIA</v>
          </cell>
          <cell r="I204" t="str">
            <v>INDUSTRIAL Y DE LA BAHIA</v>
          </cell>
          <cell r="J204" t="str">
            <v>URBANO</v>
          </cell>
          <cell r="K204">
            <v>113001800395</v>
          </cell>
          <cell r="L204">
            <v>113001800395</v>
          </cell>
          <cell r="M204">
            <v>907</v>
          </cell>
          <cell r="N204">
            <v>907</v>
          </cell>
          <cell r="O204" t="str">
            <v>E. E. Promocion e implementacion de Estrategias Pedagogicas</v>
          </cell>
          <cell r="P204" t="str">
            <v>A</v>
          </cell>
          <cell r="Q204" t="str">
            <v>ZENITH TORRES SIMANCAS</v>
          </cell>
          <cell r="R204">
            <v>3113450088</v>
          </cell>
          <cell r="S204" t="str">
            <v>scalabrini2018@gmail.com</v>
          </cell>
        </row>
        <row r="205">
          <cell r="A205">
            <v>910</v>
          </cell>
          <cell r="B205">
            <v>204</v>
          </cell>
          <cell r="C205" t="str">
            <v>I.E JUAN BAUTISTA SCALABRINI SEDE FRANCISCO DE PAULA</v>
          </cell>
          <cell r="D205" t="str">
            <v>SEDE</v>
          </cell>
          <cell r="E205" t="str">
            <v>VILLA HERMOSA SECTOR FRANCISCO DE PAULA</v>
          </cell>
          <cell r="F205" t="str">
            <v>VILLA HERMOSA</v>
          </cell>
          <cell r="G205">
            <v>14</v>
          </cell>
          <cell r="H205" t="str">
            <v>INDUSTRIAL Y DE LA BAHIA</v>
          </cell>
          <cell r="I205" t="str">
            <v>INDUSTRIAL Y DE LA BAHIA</v>
          </cell>
          <cell r="J205" t="str">
            <v>URBANO</v>
          </cell>
          <cell r="K205">
            <v>113001800395</v>
          </cell>
          <cell r="L205">
            <v>113001800417</v>
          </cell>
          <cell r="M205">
            <v>907</v>
          </cell>
          <cell r="N205">
            <v>910</v>
          </cell>
          <cell r="O205" t="str">
            <v>E. E. Promocion e implementacion de Estrategias Pedagogicas</v>
          </cell>
          <cell r="P205" t="str">
            <v>A</v>
          </cell>
          <cell r="Q205" t="str">
            <v>ZENITH TORRES SIMANCAS</v>
          </cell>
          <cell r="R205">
            <v>3113450088</v>
          </cell>
          <cell r="S205" t="str">
            <v>scalabrini2018@gmail.com</v>
          </cell>
        </row>
        <row r="206">
          <cell r="A206">
            <v>251</v>
          </cell>
          <cell r="B206">
            <v>205</v>
          </cell>
          <cell r="C206" t="str">
            <v>COL. ADVENTISTA DE CARTAGENA</v>
          </cell>
          <cell r="D206" t="str">
            <v>PRINCIPAL</v>
          </cell>
          <cell r="E206" t="str">
            <v>AV PEDRO DE HEREDIA ST ALCIBIA # 32 - 13</v>
          </cell>
          <cell r="F206" t="str">
            <v>AV PEDRO DE HEREDIA</v>
          </cell>
          <cell r="G206">
            <v>4</v>
          </cell>
          <cell r="H206" t="str">
            <v>DE LA VIRGEN Y TURISTICA</v>
          </cell>
          <cell r="I206" t="str">
            <v>DE LA VIRGEN Y TURISTICA</v>
          </cell>
          <cell r="J206" t="str">
            <v>URBANO</v>
          </cell>
          <cell r="K206">
            <v>313001002307</v>
          </cell>
          <cell r="L206">
            <v>313001002307</v>
          </cell>
          <cell r="M206">
            <v>251</v>
          </cell>
          <cell r="N206">
            <v>251</v>
          </cell>
          <cell r="O206" t="str">
            <v>PRIVADO</v>
          </cell>
          <cell r="P206" t="str">
            <v>A</v>
          </cell>
          <cell r="Q206" t="str">
            <v>EDWIN DIAZ</v>
          </cell>
          <cell r="R206">
            <v>6691813</v>
          </cell>
          <cell r="S206" t="str">
            <v>viviyedwin@hotmail.com</v>
          </cell>
        </row>
        <row r="207">
          <cell r="A207">
            <v>302</v>
          </cell>
          <cell r="B207">
            <v>206</v>
          </cell>
          <cell r="C207" t="str">
            <v>CORP. INSTITUTO CARTAGENA</v>
          </cell>
          <cell r="D207" t="str">
            <v>PRINCIPAL</v>
          </cell>
          <cell r="E207" t="str">
            <v>OLAYA HERRERA, SECTOR ESTRELLA CLL EL TAMARINDO # 32-34</v>
          </cell>
          <cell r="F207" t="str">
            <v>OLAYA HERRERA</v>
          </cell>
          <cell r="G207">
            <v>5</v>
          </cell>
          <cell r="H207" t="str">
            <v>DE LA VIRGEN Y TURISTICA</v>
          </cell>
          <cell r="I207" t="str">
            <v>DE LA VIRGEN Y TURISTICA</v>
          </cell>
          <cell r="J207" t="str">
            <v>URBANO</v>
          </cell>
          <cell r="K207">
            <v>313001006159</v>
          </cell>
          <cell r="L207">
            <v>313001006159</v>
          </cell>
          <cell r="M207">
            <v>302</v>
          </cell>
          <cell r="N207">
            <v>302</v>
          </cell>
          <cell r="O207" t="str">
            <v>PRIVADO</v>
          </cell>
          <cell r="P207" t="str">
            <v>A</v>
          </cell>
          <cell r="Q207" t="str">
            <v>ANYELINA ISABEL IZQUIERDO AMAYA</v>
          </cell>
          <cell r="R207">
            <v>6631946</v>
          </cell>
          <cell r="S207" t="str">
            <v>corpoinscar@gmail.com</v>
          </cell>
        </row>
        <row r="208">
          <cell r="A208">
            <v>324</v>
          </cell>
          <cell r="B208">
            <v>207</v>
          </cell>
          <cell r="C208" t="str">
            <v>COL. MODERNO DEL NORTE</v>
          </cell>
          <cell r="D208" t="str">
            <v>PRINCIPAL</v>
          </cell>
          <cell r="E208" t="str">
            <v>LOS ALPES CARRET LA CORDIALIDAD # 31 i -149</v>
          </cell>
          <cell r="F208" t="str">
            <v>LOS ALPES</v>
          </cell>
          <cell r="G208">
            <v>7</v>
          </cell>
          <cell r="H208" t="str">
            <v>DE LA VIRGEN Y TURISTICA</v>
          </cell>
          <cell r="I208" t="str">
            <v>DE LA VIRGEN Y TURISTICA</v>
          </cell>
          <cell r="J208" t="str">
            <v>URBANO</v>
          </cell>
          <cell r="K208">
            <v>313001007091</v>
          </cell>
          <cell r="L208">
            <v>313001007091</v>
          </cell>
          <cell r="M208">
            <v>324</v>
          </cell>
          <cell r="N208">
            <v>324</v>
          </cell>
          <cell r="O208" t="str">
            <v>PRIVADO</v>
          </cell>
          <cell r="P208" t="str">
            <v>A</v>
          </cell>
          <cell r="Q208" t="str">
            <v>BORIS ROSALES PADILLA</v>
          </cell>
          <cell r="R208">
            <v>6714530</v>
          </cell>
          <cell r="S208" t="str">
            <v>colmonorte@gmail.com</v>
          </cell>
        </row>
        <row r="209">
          <cell r="A209">
            <v>328</v>
          </cell>
          <cell r="B209">
            <v>208</v>
          </cell>
          <cell r="C209" t="str">
            <v>INST. LAMPARA MARAVILLOSA</v>
          </cell>
          <cell r="D209" t="str">
            <v>PRINCIPAL</v>
          </cell>
          <cell r="E209" t="str">
            <v>URB CASTILLETE MZ K LOTE 6</v>
          </cell>
          <cell r="F209" t="str">
            <v>CASTILLETE</v>
          </cell>
          <cell r="G209">
            <v>5</v>
          </cell>
          <cell r="H209" t="str">
            <v>DE LA VIRGEN Y TURISTICA</v>
          </cell>
          <cell r="I209" t="str">
            <v>DE LA VIRGEN Y TURISTICA</v>
          </cell>
          <cell r="J209" t="str">
            <v>URBANO</v>
          </cell>
          <cell r="K209">
            <v>313001007309</v>
          </cell>
          <cell r="L209">
            <v>313001007309</v>
          </cell>
          <cell r="M209">
            <v>328</v>
          </cell>
          <cell r="N209">
            <v>328</v>
          </cell>
          <cell r="O209" t="str">
            <v>PRIVADO</v>
          </cell>
          <cell r="P209" t="str">
            <v>A</v>
          </cell>
          <cell r="Q209" t="str">
            <v>DAVID MANOTAS PALMA</v>
          </cell>
          <cell r="R209">
            <v>6697480</v>
          </cell>
          <cell r="S209" t="str">
            <v>institutolamparamaravillosa@hotmail.com</v>
          </cell>
        </row>
        <row r="210">
          <cell r="A210">
            <v>337</v>
          </cell>
          <cell r="B210">
            <v>209</v>
          </cell>
          <cell r="C210" t="str">
            <v>INST. METROPOLITANO DE C/GENA.</v>
          </cell>
          <cell r="D210" t="str">
            <v>PRINCIPAL</v>
          </cell>
          <cell r="E210" t="str">
            <v>VISTA HERMOSA SECTOR VILLA VALENTINA 16-04</v>
          </cell>
          <cell r="F210" t="str">
            <v>VISTA HERMOSA</v>
          </cell>
          <cell r="G210">
            <v>14</v>
          </cell>
          <cell r="H210" t="str">
            <v>DE LA VIRGEN Y TURISTICA</v>
          </cell>
          <cell r="I210" t="str">
            <v>DE LA VIRGEN Y TURISTICA</v>
          </cell>
          <cell r="J210" t="str">
            <v>URBANO</v>
          </cell>
          <cell r="K210">
            <v>313001007651</v>
          </cell>
          <cell r="L210">
            <v>313001007651</v>
          </cell>
          <cell r="M210">
            <v>337</v>
          </cell>
          <cell r="N210">
            <v>337</v>
          </cell>
          <cell r="O210" t="str">
            <v>PRIVADO</v>
          </cell>
          <cell r="P210" t="str">
            <v>A</v>
          </cell>
          <cell r="Q210" t="str">
            <v>ORFELINA NARVAEZ DEL RIO</v>
          </cell>
          <cell r="R210" t="str">
            <v>No tiene</v>
          </cell>
          <cell r="S210" t="str">
            <v>orfenarvaez@gmail.com</v>
          </cell>
        </row>
        <row r="211">
          <cell r="A211">
            <v>346</v>
          </cell>
          <cell r="B211">
            <v>210</v>
          </cell>
          <cell r="C211" t="str">
            <v>INST. ANGLO AMERICANO DE C/GENA.</v>
          </cell>
          <cell r="D211" t="str">
            <v>PRINCIPAL</v>
          </cell>
          <cell r="E211" t="str">
            <v>AV PEDRO DE HEREDIA ST TESCA # 49-55</v>
          </cell>
          <cell r="F211" t="str">
            <v>AV PEDRO DE HEREDIA</v>
          </cell>
          <cell r="G211">
            <v>5</v>
          </cell>
          <cell r="H211" t="str">
            <v>DE LA VIRGEN Y TURISTICA</v>
          </cell>
          <cell r="I211" t="str">
            <v>DE LA VIRGEN Y TURISTICA</v>
          </cell>
          <cell r="J211" t="str">
            <v>URBANO</v>
          </cell>
          <cell r="K211">
            <v>313001007929</v>
          </cell>
          <cell r="L211">
            <v>313001007929</v>
          </cell>
          <cell r="M211">
            <v>346</v>
          </cell>
          <cell r="N211">
            <v>346</v>
          </cell>
          <cell r="O211" t="str">
            <v>PRIVADO</v>
          </cell>
          <cell r="P211" t="str">
            <v>A</v>
          </cell>
          <cell r="Q211" t="str">
            <v>LUDYS JULIO ROMERO</v>
          </cell>
          <cell r="R211">
            <v>6612354</v>
          </cell>
          <cell r="S211" t="str">
            <v>institutoanglo-1@hotmail.com</v>
          </cell>
        </row>
        <row r="212">
          <cell r="A212">
            <v>402</v>
          </cell>
          <cell r="B212">
            <v>211</v>
          </cell>
          <cell r="C212" t="str">
            <v>INST. INTEGRAL NUEVA COLOMBIA</v>
          </cell>
          <cell r="D212" t="str">
            <v>PRINCIPAL</v>
          </cell>
          <cell r="E212" t="str">
            <v>LA MARIA CL 45 # 30-34</v>
          </cell>
          <cell r="F212" t="str">
            <v>LA MARIA</v>
          </cell>
          <cell r="G212">
            <v>4</v>
          </cell>
          <cell r="H212" t="str">
            <v>DE LA VIRGEN Y TURISTICA</v>
          </cell>
          <cell r="I212" t="str">
            <v>DE LA VIRGEN Y TURISTICA</v>
          </cell>
          <cell r="J212" t="str">
            <v>URBANO</v>
          </cell>
          <cell r="K212">
            <v>313001009204</v>
          </cell>
          <cell r="L212">
            <v>313001009204</v>
          </cell>
          <cell r="M212">
            <v>402</v>
          </cell>
          <cell r="N212">
            <v>402</v>
          </cell>
          <cell r="O212" t="str">
            <v>PRIVADO</v>
          </cell>
          <cell r="P212" t="str">
            <v>A</v>
          </cell>
          <cell r="Q212" t="str">
            <v>MIRNA RUIZ REALES</v>
          </cell>
          <cell r="R212">
            <v>6693091</v>
          </cell>
          <cell r="S212" t="str">
            <v>integralnuevacolombia@yahoo.es</v>
          </cell>
        </row>
        <row r="213">
          <cell r="A213">
            <v>406</v>
          </cell>
          <cell r="B213">
            <v>212</v>
          </cell>
          <cell r="C213" t="str">
            <v>COL. ROBIN HOOD</v>
          </cell>
          <cell r="D213" t="str">
            <v>PRINCIPAL</v>
          </cell>
          <cell r="E213" t="str">
            <v>CAMINO DEL MEDIO CLL 2° # 39-13</v>
          </cell>
          <cell r="F213" t="str">
            <v>CAMINO DEL MEDIO</v>
          </cell>
          <cell r="G213">
            <v>4</v>
          </cell>
          <cell r="H213" t="str">
            <v>DE LA VIRGEN Y TURISTICA</v>
          </cell>
          <cell r="I213" t="str">
            <v>DE LA VIRGEN Y TURISTICA</v>
          </cell>
          <cell r="J213" t="str">
            <v>URBANO</v>
          </cell>
          <cell r="K213">
            <v>313001009247</v>
          </cell>
          <cell r="L213">
            <v>313001009247</v>
          </cell>
          <cell r="M213">
            <v>406</v>
          </cell>
          <cell r="N213">
            <v>406</v>
          </cell>
          <cell r="O213" t="str">
            <v>PRIVADO</v>
          </cell>
          <cell r="P213" t="str">
            <v>A</v>
          </cell>
          <cell r="Q213" t="str">
            <v>JOSEFA CARDENAS CARDENAS</v>
          </cell>
          <cell r="R213">
            <v>6747214</v>
          </cell>
          <cell r="S213" t="str">
            <v>colrobinhood@hotmail.com</v>
          </cell>
        </row>
        <row r="214">
          <cell r="A214">
            <v>428</v>
          </cell>
          <cell r="B214">
            <v>213</v>
          </cell>
          <cell r="C214" t="str">
            <v>JARD. INF.LOS CHAVITOS</v>
          </cell>
          <cell r="D214" t="str">
            <v>PRINCIPAL</v>
          </cell>
          <cell r="E214" t="str">
            <v>LA ESPERANZA CR 30 # 38-17</v>
          </cell>
          <cell r="F214" t="str">
            <v>LA ESPERANZA</v>
          </cell>
          <cell r="G214">
            <v>4</v>
          </cell>
          <cell r="H214" t="str">
            <v>DE LA VIRGEN Y TURISTICA</v>
          </cell>
          <cell r="I214" t="str">
            <v>DE LA VIRGEN Y TURISTICA</v>
          </cell>
          <cell r="J214" t="str">
            <v>URBANO</v>
          </cell>
          <cell r="K214">
            <v>313001012761</v>
          </cell>
          <cell r="L214">
            <v>313001012761</v>
          </cell>
          <cell r="M214">
            <v>428</v>
          </cell>
          <cell r="N214">
            <v>428</v>
          </cell>
          <cell r="O214" t="str">
            <v>PRIVADO</v>
          </cell>
          <cell r="P214" t="str">
            <v>A</v>
          </cell>
          <cell r="Q214" t="str">
            <v>HELEN JUDITH CAMPIS VDA. DE ARRAZOLA</v>
          </cell>
          <cell r="R214" t="str">
            <v>6447987-6458108</v>
          </cell>
          <cell r="S214" t="str">
            <v>los.chavitos@hotmail.com</v>
          </cell>
        </row>
        <row r="215">
          <cell r="A215">
            <v>514</v>
          </cell>
          <cell r="B215">
            <v>214</v>
          </cell>
          <cell r="C215" t="str">
            <v>INST. JHON DEWEY</v>
          </cell>
          <cell r="D215" t="str">
            <v>PRINCIPAL</v>
          </cell>
          <cell r="E215" t="str">
            <v>LOS ALPES TV 71D # 71E-113</v>
          </cell>
          <cell r="F215" t="str">
            <v>LOS ALPES</v>
          </cell>
          <cell r="G215">
            <v>7</v>
          </cell>
          <cell r="H215" t="str">
            <v>DE LA VIRGEN Y TURISTICA</v>
          </cell>
          <cell r="I215" t="str">
            <v>DE LA VIRGEN Y TURISTICA</v>
          </cell>
          <cell r="J215" t="str">
            <v>URBANO</v>
          </cell>
          <cell r="K215">
            <v>313001013872</v>
          </cell>
          <cell r="L215">
            <v>313001013872</v>
          </cell>
          <cell r="M215">
            <v>514</v>
          </cell>
          <cell r="N215">
            <v>514</v>
          </cell>
          <cell r="O215" t="str">
            <v>PRIVADO</v>
          </cell>
          <cell r="P215" t="str">
            <v>A</v>
          </cell>
          <cell r="Q215" t="str">
            <v>WILMER CABARCAS GARCIA</v>
          </cell>
          <cell r="R215">
            <v>6512759</v>
          </cell>
          <cell r="S215" t="str">
            <v>wicag@hotmail.com</v>
          </cell>
        </row>
        <row r="216">
          <cell r="A216">
            <v>562</v>
          </cell>
          <cell r="B216">
            <v>215</v>
          </cell>
          <cell r="C216" t="str">
            <v>COL. BAUTISTA DIOS ES AMOR</v>
          </cell>
          <cell r="D216" t="str">
            <v>PRINCIPAL</v>
          </cell>
          <cell r="E216" t="str">
            <v>LA QUINTA CLL 1 DE LAS FLORES # 24-05</v>
          </cell>
          <cell r="F216" t="str">
            <v>LA QUINTA</v>
          </cell>
          <cell r="G216">
            <v>4</v>
          </cell>
          <cell r="H216" t="str">
            <v>DE LA VIRGEN Y TURISTICA</v>
          </cell>
          <cell r="I216" t="str">
            <v>DE LA VIRGEN Y TURISTICA</v>
          </cell>
          <cell r="J216" t="str">
            <v>URBANO</v>
          </cell>
          <cell r="K216">
            <v>313001013961</v>
          </cell>
          <cell r="L216">
            <v>313001013961</v>
          </cell>
          <cell r="M216">
            <v>562</v>
          </cell>
          <cell r="N216">
            <v>562</v>
          </cell>
          <cell r="O216" t="str">
            <v>PRIVADO</v>
          </cell>
          <cell r="P216" t="str">
            <v>A</v>
          </cell>
          <cell r="Q216" t="str">
            <v>CANDELARIA BERMUDEZ</v>
          </cell>
          <cell r="R216">
            <v>6626653</v>
          </cell>
          <cell r="S216" t="str">
            <v>colegiobautistadiosesamor@gmail.com</v>
          </cell>
        </row>
        <row r="217">
          <cell r="A217">
            <v>564</v>
          </cell>
          <cell r="B217">
            <v>216</v>
          </cell>
          <cell r="C217" t="str">
            <v>INST.  EDUC. MI NUEVO HOGAR</v>
          </cell>
          <cell r="D217" t="str">
            <v>PRINCIPAL</v>
          </cell>
          <cell r="E217" t="str">
            <v>EL POZON KRA 88 M 105 L 15</v>
          </cell>
          <cell r="F217" t="str">
            <v>EL POZON</v>
          </cell>
          <cell r="G217">
            <v>6</v>
          </cell>
          <cell r="H217" t="str">
            <v>DE LA VIRGEN Y TURISTICA</v>
          </cell>
          <cell r="I217" t="str">
            <v>DE LA VIRGEN Y TURISTICA</v>
          </cell>
          <cell r="J217" t="str">
            <v>URBANO</v>
          </cell>
          <cell r="K217">
            <v>313001027113</v>
          </cell>
          <cell r="L217">
            <v>313001027113</v>
          </cell>
          <cell r="M217">
            <v>564</v>
          </cell>
          <cell r="N217">
            <v>564</v>
          </cell>
          <cell r="O217" t="str">
            <v>PRIVADO</v>
          </cell>
          <cell r="P217" t="str">
            <v>A</v>
          </cell>
          <cell r="Q217" t="str">
            <v>YENIS PENA MONTERO</v>
          </cell>
          <cell r="R217">
            <v>3163106148</v>
          </cell>
          <cell r="S217" t="str">
            <v>yepimo@hotmail.com</v>
          </cell>
        </row>
        <row r="218">
          <cell r="A218">
            <v>588</v>
          </cell>
          <cell r="B218">
            <v>217</v>
          </cell>
          <cell r="C218" t="str">
            <v>COL. MIXTO NUEVO PORVENIR</v>
          </cell>
          <cell r="D218" t="str">
            <v>PRINCIPAL</v>
          </cell>
          <cell r="E218" t="str">
            <v>EL POZON MZA 159 LOTE 12 SECT 1RO DE MAYO</v>
          </cell>
          <cell r="F218" t="str">
            <v>EL POZON</v>
          </cell>
          <cell r="G218">
            <v>6</v>
          </cell>
          <cell r="H218" t="str">
            <v>DE LA VIRGEN Y TURISTICA</v>
          </cell>
          <cell r="I218" t="str">
            <v>DE LA VIRGEN Y TURISTICA</v>
          </cell>
          <cell r="J218" t="str">
            <v>URBANO</v>
          </cell>
          <cell r="K218">
            <v>313001027474</v>
          </cell>
          <cell r="L218">
            <v>313001027474</v>
          </cell>
          <cell r="M218">
            <v>588</v>
          </cell>
          <cell r="N218">
            <v>588</v>
          </cell>
          <cell r="O218" t="str">
            <v>PRIVADO</v>
          </cell>
          <cell r="P218" t="str">
            <v>A</v>
          </cell>
          <cell r="Q218" t="str">
            <v>BLAZ RAMOS</v>
          </cell>
          <cell r="R218">
            <v>6610770</v>
          </cell>
          <cell r="S218" t="str">
            <v>blasramos7@hotmail.com</v>
          </cell>
        </row>
        <row r="219">
          <cell r="A219">
            <v>591</v>
          </cell>
          <cell r="B219">
            <v>218</v>
          </cell>
          <cell r="C219" t="str">
            <v>INST. CENTRAL DE COLOMBIA PARA ADULTOS(ICCA)</v>
          </cell>
          <cell r="D219" t="str">
            <v>PRINCIPAL</v>
          </cell>
          <cell r="E219" t="str">
            <v>VILLA SANDRA, CERCA notaria septima</v>
          </cell>
          <cell r="F219" t="str">
            <v>VILLA SANDRA</v>
          </cell>
          <cell r="G219">
            <v>4</v>
          </cell>
          <cell r="H219" t="str">
            <v>DE LA VIRGEN Y TURISTICA</v>
          </cell>
          <cell r="I219" t="str">
            <v>COUNTRY</v>
          </cell>
          <cell r="J219" t="str">
            <v>URBANO</v>
          </cell>
          <cell r="K219">
            <v>313001028639</v>
          </cell>
          <cell r="L219">
            <v>313001028639</v>
          </cell>
          <cell r="M219">
            <v>591</v>
          </cell>
          <cell r="N219">
            <v>591</v>
          </cell>
          <cell r="O219" t="str">
            <v>PRIVADO</v>
          </cell>
          <cell r="P219" t="str">
            <v>A</v>
          </cell>
          <cell r="Q219" t="str">
            <v>MOISES DAVID RAMOS</v>
          </cell>
          <cell r="R219">
            <v>6718527</v>
          </cell>
          <cell r="S219" t="str">
            <v>iccacoordinador@hotmail.com</v>
          </cell>
        </row>
        <row r="220">
          <cell r="A220">
            <v>614</v>
          </cell>
          <cell r="B220">
            <v>219</v>
          </cell>
          <cell r="C220" t="str">
            <v>COL. BILINGUE DE CARTAGENA</v>
          </cell>
          <cell r="D220" t="str">
            <v>PRINCIPAL</v>
          </cell>
          <cell r="E220" t="str">
            <v>TESCA NUEVO C 31B N 50-82</v>
          </cell>
          <cell r="F220" t="str">
            <v>TESCA</v>
          </cell>
          <cell r="G220">
            <v>5</v>
          </cell>
          <cell r="H220" t="str">
            <v>DE LA VIRGEN Y TURISTICA</v>
          </cell>
          <cell r="I220" t="str">
            <v>DE LA VIRGEN Y TURISTICA</v>
          </cell>
          <cell r="J220" t="str">
            <v>URBANO</v>
          </cell>
          <cell r="K220">
            <v>313001028868</v>
          </cell>
          <cell r="L220">
            <v>313001028868</v>
          </cell>
          <cell r="M220">
            <v>614</v>
          </cell>
          <cell r="N220">
            <v>614</v>
          </cell>
          <cell r="O220" t="str">
            <v>PRIVADO</v>
          </cell>
          <cell r="P220" t="str">
            <v>A</v>
          </cell>
          <cell r="Q220" t="str">
            <v>DAVID MANOTAS PALMA</v>
          </cell>
          <cell r="R220">
            <v>6753078</v>
          </cell>
          <cell r="S220" t="str">
            <v>c.bilinguedecartagena@hotmail.com</v>
          </cell>
        </row>
        <row r="221">
          <cell r="A221">
            <v>641</v>
          </cell>
          <cell r="B221">
            <v>220</v>
          </cell>
          <cell r="C221" t="str">
            <v>INST.  REAL DEL CARIBE</v>
          </cell>
          <cell r="D221" t="str">
            <v>PRINCIPAL</v>
          </cell>
          <cell r="E221" t="str">
            <v>URB LAS PALMERAS M 13 LOTE 5</v>
          </cell>
          <cell r="F221" t="str">
            <v>LAS PALMERAS</v>
          </cell>
          <cell r="G221">
            <v>7</v>
          </cell>
          <cell r="H221" t="str">
            <v>DE LA VIRGEN Y TURISTICA</v>
          </cell>
          <cell r="I221" t="str">
            <v>DE LA VIRGEN Y TURISTICA</v>
          </cell>
          <cell r="J221" t="str">
            <v>URBANO</v>
          </cell>
          <cell r="K221">
            <v>313001028771</v>
          </cell>
          <cell r="L221">
            <v>313001028771</v>
          </cell>
          <cell r="M221">
            <v>641</v>
          </cell>
          <cell r="N221">
            <v>641</v>
          </cell>
          <cell r="O221" t="str">
            <v>PRIVADO</v>
          </cell>
          <cell r="P221" t="str">
            <v>A</v>
          </cell>
          <cell r="Q221" t="str">
            <v>RAQUEL GUERRERO TORRES</v>
          </cell>
          <cell r="R221">
            <v>6419148</v>
          </cell>
          <cell r="S221" t="str">
            <v>raquelgt2009@hotmail.com</v>
          </cell>
        </row>
        <row r="222">
          <cell r="A222">
            <v>652</v>
          </cell>
          <cell r="B222">
            <v>221</v>
          </cell>
          <cell r="C222" t="str">
            <v>COL. JUAN PABLO II (C.E SONRISITAS)</v>
          </cell>
          <cell r="D222" t="str">
            <v>PRINCIPAL</v>
          </cell>
          <cell r="E222" t="str">
            <v>OLAYA HERRERA - ST ONCE DE NOVIEMBRE # 53-86</v>
          </cell>
          <cell r="F222" t="str">
            <v>OLAYA HERRERA</v>
          </cell>
          <cell r="G222">
            <v>5</v>
          </cell>
          <cell r="H222" t="str">
            <v>DE LA VIRGEN Y TURISTICA</v>
          </cell>
          <cell r="I222" t="str">
            <v>DE LA VIRGEN Y TURISTICA</v>
          </cell>
          <cell r="J222" t="str">
            <v>URBANO</v>
          </cell>
          <cell r="K222">
            <v>313001028843</v>
          </cell>
          <cell r="L222">
            <v>313001028843</v>
          </cell>
          <cell r="M222">
            <v>652</v>
          </cell>
          <cell r="N222">
            <v>652</v>
          </cell>
          <cell r="O222" t="str">
            <v>PRIVADO</v>
          </cell>
          <cell r="P222" t="str">
            <v>A</v>
          </cell>
          <cell r="Q222" t="str">
            <v>YASMIRA MERCADO CRUZ</v>
          </cell>
          <cell r="R222">
            <v>6698361</v>
          </cell>
          <cell r="S222" t="str">
            <v>cjuanpablo2do@gmail.com</v>
          </cell>
        </row>
        <row r="223">
          <cell r="A223">
            <v>654</v>
          </cell>
          <cell r="B223">
            <v>222</v>
          </cell>
          <cell r="C223" t="str">
            <v>COL. DIOS ES AMOR -SEDE CARTAGENA</v>
          </cell>
          <cell r="D223" t="str">
            <v>PRINCIPAL</v>
          </cell>
          <cell r="E223" t="str">
            <v>VILLA ESTRELLA TRANSV 54 N 60-863</v>
          </cell>
          <cell r="F223" t="str">
            <v>VILLA ESTRELLA</v>
          </cell>
          <cell r="G223">
            <v>6</v>
          </cell>
          <cell r="H223" t="str">
            <v>DE LA VIRGEN Y TURISTICA</v>
          </cell>
          <cell r="I223" t="str">
            <v>DE LA VIRGEN Y TURISTICA</v>
          </cell>
          <cell r="J223" t="str">
            <v>URBANO</v>
          </cell>
          <cell r="K223">
            <v>313001028985</v>
          </cell>
          <cell r="L223">
            <v>313001028985</v>
          </cell>
          <cell r="M223">
            <v>654</v>
          </cell>
          <cell r="N223">
            <v>654</v>
          </cell>
          <cell r="O223" t="str">
            <v>PRIVADO</v>
          </cell>
          <cell r="P223" t="str">
            <v>A</v>
          </cell>
          <cell r="Q223" t="str">
            <v>GUILLERMO RAMIREZ BRIZNEDA</v>
          </cell>
          <cell r="R223">
            <v>3142960704</v>
          </cell>
          <cell r="S223" t="str">
            <v>cda.gp@cdaeducacion.edu.co</v>
          </cell>
        </row>
        <row r="224">
          <cell r="A224">
            <v>790</v>
          </cell>
          <cell r="B224">
            <v>223</v>
          </cell>
          <cell r="C224" t="str">
            <v>C.E MUNDO DEL SABER</v>
          </cell>
          <cell r="D224" t="str">
            <v>PRINCIPAL</v>
          </cell>
          <cell r="E224" t="str">
            <v>URB SEVILLA M 11 L 15</v>
          </cell>
          <cell r="F224" t="str">
            <v>URB SEVILLA</v>
          </cell>
          <cell r="G224">
            <v>7</v>
          </cell>
          <cell r="H224" t="str">
            <v>DE LA VIRGEN Y TURISTICA</v>
          </cell>
          <cell r="I224" t="str">
            <v>DE LA VIRGEN Y TURISTICA</v>
          </cell>
          <cell r="J224" t="str">
            <v>URBANO</v>
          </cell>
          <cell r="K224">
            <v>313001029426</v>
          </cell>
          <cell r="L224">
            <v>313001029426</v>
          </cell>
          <cell r="M224">
            <v>790</v>
          </cell>
          <cell r="N224">
            <v>790</v>
          </cell>
          <cell r="O224" t="str">
            <v>PRIVADO</v>
          </cell>
          <cell r="P224" t="str">
            <v>A</v>
          </cell>
          <cell r="Q224" t="str">
            <v>YOLIMA BAENA ARTETA</v>
          </cell>
          <cell r="R224" t="str">
            <v>6531342-6447240</v>
          </cell>
          <cell r="S224" t="str">
            <v>mary-1607@hotmail.es</v>
          </cell>
        </row>
        <row r="225">
          <cell r="A225">
            <v>809</v>
          </cell>
          <cell r="B225">
            <v>224</v>
          </cell>
          <cell r="C225" t="str">
            <v>INST. SIGMUND FREUD       (C.INF LOS PEQUEÑOS SABIOS)</v>
          </cell>
          <cell r="D225" t="str">
            <v>PRINCIPAL</v>
          </cell>
          <cell r="E225" t="str">
            <v>LAS GAVIOTAS M 29 L 11 ET 2</v>
          </cell>
          <cell r="F225" t="str">
            <v>LAS GAVIOTAS</v>
          </cell>
          <cell r="G225">
            <v>7</v>
          </cell>
          <cell r="H225" t="str">
            <v>DE LA VIRGEN Y TURISTICA</v>
          </cell>
          <cell r="I225" t="str">
            <v>DE LA VIRGEN Y TURISTICA</v>
          </cell>
          <cell r="J225" t="str">
            <v>URBANO</v>
          </cell>
          <cell r="K225">
            <v>313001013279</v>
          </cell>
          <cell r="L225">
            <v>313001013279</v>
          </cell>
          <cell r="M225">
            <v>809</v>
          </cell>
          <cell r="N225">
            <v>809</v>
          </cell>
          <cell r="O225" t="str">
            <v>PRIVADO</v>
          </cell>
          <cell r="P225" t="str">
            <v>A</v>
          </cell>
          <cell r="Q225" t="str">
            <v>MARIA FERNANDA YEKER TAFUR</v>
          </cell>
          <cell r="R225" t="str">
            <v>6636969, 6614617, 6534557</v>
          </cell>
          <cell r="S225" t="str">
            <v>instituto_sigmund_freud@hotmail.com</v>
          </cell>
        </row>
        <row r="226">
          <cell r="A226">
            <v>365</v>
          </cell>
          <cell r="B226">
            <v>225</v>
          </cell>
          <cell r="C226" t="str">
            <v>INST. MODERNO EL CARMEN</v>
          </cell>
          <cell r="D226" t="str">
            <v>PRINCIPAL</v>
          </cell>
          <cell r="E226" t="str">
            <v>URB GAVIOTAS MANZ 19 L 3 ETAPA 2A</v>
          </cell>
          <cell r="F226" t="str">
            <v>LAS GAVIOTAS</v>
          </cell>
          <cell r="G226">
            <v>7</v>
          </cell>
          <cell r="H226" t="str">
            <v>DE LA VIRGEN Y TURISTICA</v>
          </cell>
          <cell r="I226" t="str">
            <v>DE LA VIRGEN Y TURISTICA</v>
          </cell>
          <cell r="J226" t="str">
            <v>URBANO</v>
          </cell>
          <cell r="K226">
            <v>313001008534</v>
          </cell>
          <cell r="L226">
            <v>313001008534</v>
          </cell>
          <cell r="M226">
            <v>365</v>
          </cell>
          <cell r="N226">
            <v>365</v>
          </cell>
          <cell r="O226" t="str">
            <v>PRIVADO</v>
          </cell>
          <cell r="P226" t="str">
            <v>A</v>
          </cell>
          <cell r="Q226" t="str">
            <v>TEOBALDO ORTIZ CASSIANI</v>
          </cell>
          <cell r="R226">
            <v>6714140</v>
          </cell>
          <cell r="S226" t="str">
            <v>insmodernoelcarmen@hotmail.com</v>
          </cell>
        </row>
        <row r="227">
          <cell r="A227">
            <v>487</v>
          </cell>
          <cell r="B227">
            <v>226</v>
          </cell>
          <cell r="C227" t="str">
            <v>C.E ESTRELLAS DEL PORVENIR</v>
          </cell>
          <cell r="D227" t="str">
            <v>PRINCIPAL</v>
          </cell>
          <cell r="E227" t="str">
            <v>VIEJO PORVENIR CALLE LAS ACACIAS # 73-49</v>
          </cell>
          <cell r="F227" t="str">
            <v>VIEJO PORVENIR</v>
          </cell>
          <cell r="G227">
            <v>7</v>
          </cell>
          <cell r="H227" t="str">
            <v>DE LA VIRGEN Y TURISTICA</v>
          </cell>
          <cell r="I227" t="str">
            <v>DE LA VIRGEN Y TURISTICA</v>
          </cell>
          <cell r="J227" t="str">
            <v>URBANO</v>
          </cell>
          <cell r="K227">
            <v>313001013554</v>
          </cell>
          <cell r="L227">
            <v>313001013554</v>
          </cell>
          <cell r="M227">
            <v>487</v>
          </cell>
          <cell r="N227">
            <v>487</v>
          </cell>
          <cell r="O227" t="str">
            <v>PRIVADO</v>
          </cell>
          <cell r="P227" t="str">
            <v>A</v>
          </cell>
          <cell r="Q227" t="str">
            <v>INDIRA GUZMAN SEPULVEDA</v>
          </cell>
          <cell r="R227">
            <v>6904169</v>
          </cell>
          <cell r="S227" t="str">
            <v>cedespo@hotmail.com</v>
          </cell>
        </row>
        <row r="228">
          <cell r="A228">
            <v>743</v>
          </cell>
          <cell r="B228">
            <v>227</v>
          </cell>
          <cell r="C228" t="str">
            <v>INST. MIXTO FREINET</v>
          </cell>
          <cell r="D228" t="str">
            <v>PRINCIPAL</v>
          </cell>
          <cell r="E228" t="str">
            <v>OLAYA HERRERA CALLE FULGENCIO LEQUERICA SECTOR ESTELA No. 71A3</v>
          </cell>
          <cell r="F228" t="str">
            <v>OLAYA HERRERA</v>
          </cell>
          <cell r="G228">
            <v>7</v>
          </cell>
          <cell r="H228" t="str">
            <v>DE LA VIRGEN Y TURISTICA</v>
          </cell>
          <cell r="I228" t="str">
            <v>DE LA VIRGEN Y TURISTICA</v>
          </cell>
          <cell r="J228" t="str">
            <v>URBANO</v>
          </cell>
          <cell r="K228">
            <v>313001029281</v>
          </cell>
          <cell r="L228">
            <v>313001029281</v>
          </cell>
          <cell r="M228">
            <v>743</v>
          </cell>
          <cell r="N228">
            <v>743</v>
          </cell>
          <cell r="O228" t="str">
            <v>PRIVADO</v>
          </cell>
          <cell r="P228" t="str">
            <v>A</v>
          </cell>
          <cell r="Q228" t="str">
            <v>MONICA ALVAREZ PAJARO</v>
          </cell>
          <cell r="R228">
            <v>6615748</v>
          </cell>
          <cell r="S228" t="str">
            <v>institutomixtofreinet@hotmail.com</v>
          </cell>
        </row>
        <row r="229">
          <cell r="A229">
            <v>794</v>
          </cell>
          <cell r="B229">
            <v>228</v>
          </cell>
          <cell r="C229" t="str">
            <v>INST. EDUC 1 DE MAYO</v>
          </cell>
          <cell r="D229" t="str">
            <v>PRINCIPAL</v>
          </cell>
          <cell r="E229" t="str">
            <v>EL POZON M 79 L 22 SET 1 DE MAYO</v>
          </cell>
          <cell r="F229" t="str">
            <v>EL POZON</v>
          </cell>
          <cell r="G229">
            <v>6</v>
          </cell>
          <cell r="H229" t="str">
            <v>DE LA VIRGEN Y TURISTICA</v>
          </cell>
          <cell r="I229" t="str">
            <v>DE LA VIRGEN Y TURISTICA</v>
          </cell>
          <cell r="J229" t="str">
            <v>URBANO</v>
          </cell>
          <cell r="K229">
            <v>313001029418</v>
          </cell>
          <cell r="L229">
            <v>313001029418</v>
          </cell>
          <cell r="M229">
            <v>794</v>
          </cell>
          <cell r="N229">
            <v>794</v>
          </cell>
          <cell r="O229" t="str">
            <v>PRIVADO</v>
          </cell>
          <cell r="P229" t="str">
            <v>A</v>
          </cell>
          <cell r="Q229" t="str">
            <v>CLARA EUGENIA BAENA MORALES</v>
          </cell>
          <cell r="R229">
            <v>6635366</v>
          </cell>
          <cell r="S229" t="str">
            <v>clabamos367@hotmail.com</v>
          </cell>
        </row>
        <row r="230">
          <cell r="A230">
            <v>242</v>
          </cell>
          <cell r="B230">
            <v>229</v>
          </cell>
          <cell r="C230" t="str">
            <v>INST. CARTAGENA. DEL MAR</v>
          </cell>
          <cell r="D230" t="str">
            <v>PRINCIPAL</v>
          </cell>
          <cell r="E230" t="str">
            <v>LIBANO SECT CENTRAL 4 VIENTOS, CLL 31B # 49C-25</v>
          </cell>
          <cell r="F230" t="str">
            <v>LIBANO</v>
          </cell>
          <cell r="G230">
            <v>5</v>
          </cell>
          <cell r="H230" t="str">
            <v>DE LA VIRGEN Y TURISTICA</v>
          </cell>
          <cell r="I230" t="str">
            <v>DE LA VIRGEN Y TURISTICA</v>
          </cell>
          <cell r="J230" t="str">
            <v>URBANO</v>
          </cell>
          <cell r="K230">
            <v>313001001211</v>
          </cell>
          <cell r="L230">
            <v>313001001211</v>
          </cell>
          <cell r="M230">
            <v>242</v>
          </cell>
          <cell r="N230">
            <v>242</v>
          </cell>
          <cell r="O230" t="str">
            <v>PRIVADO</v>
          </cell>
          <cell r="P230" t="str">
            <v>A</v>
          </cell>
          <cell r="Q230" t="str">
            <v>JUAN FRANCISCO TORRES</v>
          </cell>
          <cell r="R230" t="str">
            <v>6699590, 6699568</v>
          </cell>
          <cell r="S230" t="str">
            <v>lisceniatorresrueda@yahoo.es</v>
          </cell>
        </row>
        <row r="231">
          <cell r="A231">
            <v>319</v>
          </cell>
          <cell r="B231">
            <v>230</v>
          </cell>
          <cell r="C231" t="str">
            <v>COL. DEL CARIBE</v>
          </cell>
          <cell r="D231" t="str">
            <v>PRINCIPAL</v>
          </cell>
          <cell r="E231" t="str">
            <v>EL POZON SECTOR 19 DE FEBRERO MZ 138 LT 1 YH 2</v>
          </cell>
          <cell r="F231" t="str">
            <v>EL POZON</v>
          </cell>
          <cell r="G231">
            <v>6</v>
          </cell>
          <cell r="H231" t="str">
            <v>DE LA VIRGEN Y TURISTICA</v>
          </cell>
          <cell r="I231" t="str">
            <v>DE LA VIRGEN Y TURISTICA</v>
          </cell>
          <cell r="J231" t="str">
            <v>URBANO</v>
          </cell>
          <cell r="K231">
            <v>313001007007</v>
          </cell>
          <cell r="L231">
            <v>313001007007</v>
          </cell>
          <cell r="M231">
            <v>319</v>
          </cell>
          <cell r="N231">
            <v>319</v>
          </cell>
          <cell r="O231" t="str">
            <v>PRIVADO</v>
          </cell>
          <cell r="P231" t="str">
            <v>A</v>
          </cell>
          <cell r="Q231" t="str">
            <v>JAIME OSPINO PATERNINA</v>
          </cell>
          <cell r="R231">
            <v>6422396</v>
          </cell>
          <cell r="S231" t="str">
            <v>colcaribe@hotmail.com</v>
          </cell>
        </row>
        <row r="232">
          <cell r="A232">
            <v>352</v>
          </cell>
          <cell r="B232">
            <v>231</v>
          </cell>
          <cell r="C232" t="str">
            <v>CENT. DE ENSEÑANZA HIJOS DE BOLIVAR</v>
          </cell>
          <cell r="D232" t="str">
            <v>PRINCIPAL</v>
          </cell>
          <cell r="E232" t="str">
            <v>LOS ALPES DIAG32 # 71-42 AVE13 DE JUNIO</v>
          </cell>
          <cell r="F232" t="str">
            <v>LOS ALPES</v>
          </cell>
          <cell r="G232">
            <v>7</v>
          </cell>
          <cell r="H232" t="str">
            <v>DE LA VIRGEN Y TURISTICA</v>
          </cell>
          <cell r="I232" t="str">
            <v>DE LA VIRGEN Y TURISTICA</v>
          </cell>
          <cell r="J232" t="str">
            <v>URBANO</v>
          </cell>
          <cell r="K232">
            <v>313001008381</v>
          </cell>
          <cell r="L232">
            <v>313001008381</v>
          </cell>
          <cell r="M232">
            <v>352</v>
          </cell>
          <cell r="N232">
            <v>352</v>
          </cell>
          <cell r="O232" t="str">
            <v>PRIVADO</v>
          </cell>
          <cell r="P232" t="str">
            <v>A</v>
          </cell>
          <cell r="Q232" t="str">
            <v>ADELAIDA MANOSALVA GONZALEZ</v>
          </cell>
          <cell r="R232">
            <v>6613767</v>
          </cell>
          <cell r="S232" t="str">
            <v>cehibol@gmail.com</v>
          </cell>
        </row>
        <row r="233">
          <cell r="A233">
            <v>746</v>
          </cell>
          <cell r="B233">
            <v>232</v>
          </cell>
          <cell r="C233" t="str">
            <v>INST. EDUC. MÁGICA AVENTURA</v>
          </cell>
          <cell r="D233" t="str">
            <v>PRINCIPAL</v>
          </cell>
          <cell r="E233" t="str">
            <v>CHIPRE CRA 65 No. 31C-31</v>
          </cell>
          <cell r="F233" t="str">
            <v>CHIPRE</v>
          </cell>
          <cell r="G233">
            <v>7</v>
          </cell>
          <cell r="H233" t="str">
            <v>DE LA VIRGEN Y TURISTICA</v>
          </cell>
          <cell r="I233" t="str">
            <v>DE LA VIRGEN Y TURISTICA</v>
          </cell>
          <cell r="J233" t="str">
            <v>URBANO</v>
          </cell>
          <cell r="K233">
            <v>313001029302</v>
          </cell>
          <cell r="L233">
            <v>313001029302</v>
          </cell>
          <cell r="M233">
            <v>746</v>
          </cell>
          <cell r="N233">
            <v>746</v>
          </cell>
          <cell r="O233" t="str">
            <v>PRIVADO</v>
          </cell>
          <cell r="P233" t="str">
            <v>A</v>
          </cell>
          <cell r="Q233" t="str">
            <v>JUDITH DEL CARMEN VIOLA RHENALS</v>
          </cell>
          <cell r="R233">
            <v>6511251</v>
          </cell>
          <cell r="S233" t="str">
            <v>institutomagicaaventura@gmail.com</v>
          </cell>
        </row>
        <row r="234">
          <cell r="A234">
            <v>266</v>
          </cell>
          <cell r="B234">
            <v>233</v>
          </cell>
          <cell r="C234" t="str">
            <v>COL. JORGE WASHINGTON</v>
          </cell>
          <cell r="D234" t="str">
            <v>PRINCIPAL</v>
          </cell>
          <cell r="E234" t="str">
            <v>ZONA NORTE, ANILLO VIAL KM 12</v>
          </cell>
          <cell r="F234" t="str">
            <v>ANILLO VIAL</v>
          </cell>
          <cell r="G234" t="str">
            <v>Conti</v>
          </cell>
          <cell r="H234" t="str">
            <v>DE LA VIRGEN Y TURISTICA</v>
          </cell>
          <cell r="I234" t="str">
            <v>RURAL</v>
          </cell>
          <cell r="J234" t="str">
            <v>RURAL</v>
          </cell>
          <cell r="K234">
            <v>313001003931</v>
          </cell>
          <cell r="L234">
            <v>313001003931</v>
          </cell>
          <cell r="M234">
            <v>266</v>
          </cell>
          <cell r="N234">
            <v>266</v>
          </cell>
          <cell r="O234" t="str">
            <v>PRIVADO</v>
          </cell>
          <cell r="P234" t="str">
            <v>B</v>
          </cell>
          <cell r="Q234" t="str">
            <v>NICHOLAS JOHN GLAB</v>
          </cell>
          <cell r="R234" t="str">
            <v>6930170 Ext. 30100</v>
          </cell>
          <cell r="S234" t="str">
            <v>nick.glab@cojowa.edu.co</v>
          </cell>
        </row>
        <row r="235">
          <cell r="A235">
            <v>271</v>
          </cell>
          <cell r="B235">
            <v>234</v>
          </cell>
          <cell r="C235" t="str">
            <v>CORP.  EDUCATIVA  COLEGIO BRITANICO DE CARTAGENA.</v>
          </cell>
          <cell r="D235" t="str">
            <v>PRINCIPAL</v>
          </cell>
          <cell r="E235" t="str">
            <v>ANILLO VIAL KM 12 (VIA BAYUNCA)</v>
          </cell>
          <cell r="F235" t="str">
            <v>ANILLO VIAL</v>
          </cell>
          <cell r="G235" t="str">
            <v>Conti</v>
          </cell>
          <cell r="H235" t="str">
            <v>DE LA VIRGEN Y TURISTICA</v>
          </cell>
          <cell r="I235" t="str">
            <v>RURAL</v>
          </cell>
          <cell r="J235" t="str">
            <v>RURAL</v>
          </cell>
          <cell r="K235">
            <v>313001004768</v>
          </cell>
          <cell r="L235">
            <v>313001004768</v>
          </cell>
          <cell r="M235">
            <v>271</v>
          </cell>
          <cell r="N235">
            <v>271</v>
          </cell>
          <cell r="O235" t="str">
            <v>PRIVADO</v>
          </cell>
          <cell r="P235" t="str">
            <v>B</v>
          </cell>
          <cell r="Q235" t="str">
            <v xml:space="preserve">CAROLINA CHARRY REYES	</v>
          </cell>
          <cell r="R235">
            <v>6930983</v>
          </cell>
          <cell r="S235" t="str">
            <v>admin@colbritanico.edu.co</v>
          </cell>
        </row>
        <row r="236">
          <cell r="A236">
            <v>293</v>
          </cell>
          <cell r="B236">
            <v>235</v>
          </cell>
          <cell r="C236" t="str">
            <v>CORP. EDUCATIVA COL. INTERNACIONAL CARTAGENA</v>
          </cell>
          <cell r="D236" t="str">
            <v>PRINCIPAL</v>
          </cell>
          <cell r="E236" t="str">
            <v>ANILLO VIAL KM 14 VIA PONTEZUELA</v>
          </cell>
          <cell r="F236" t="str">
            <v>ANILLO VIAL</v>
          </cell>
          <cell r="G236" t="str">
            <v>Conti</v>
          </cell>
          <cell r="H236" t="str">
            <v>DE LA VIRGEN Y TURISTICA</v>
          </cell>
          <cell r="I236" t="str">
            <v>RURAL</v>
          </cell>
          <cell r="J236" t="str">
            <v>RURAL</v>
          </cell>
          <cell r="K236">
            <v>313001005705</v>
          </cell>
          <cell r="L236">
            <v>313001005705</v>
          </cell>
          <cell r="M236">
            <v>293</v>
          </cell>
          <cell r="N236">
            <v>293</v>
          </cell>
          <cell r="O236" t="str">
            <v>PRIVADO</v>
          </cell>
          <cell r="P236" t="str">
            <v>A</v>
          </cell>
          <cell r="Q236" t="str">
            <v>ELVIRA MARTINEZ MARRUGO</v>
          </cell>
          <cell r="R236">
            <v>6606086</v>
          </cell>
          <cell r="S236" t="str">
            <v>cartagenainterschool@gmail.com</v>
          </cell>
        </row>
        <row r="237">
          <cell r="A237">
            <v>490</v>
          </cell>
          <cell r="B237">
            <v>236</v>
          </cell>
          <cell r="C237" t="str">
            <v>ASPAEN GIMN. CARTAGENA DE INDIAS</v>
          </cell>
          <cell r="D237" t="str">
            <v>PRINCIPAL</v>
          </cell>
          <cell r="E237" t="str">
            <v>ANILLO VIAL KM 11</v>
          </cell>
          <cell r="F237" t="str">
            <v>ANILLO VIAL</v>
          </cell>
          <cell r="G237" t="str">
            <v>Conti</v>
          </cell>
          <cell r="H237" t="str">
            <v>DE LA VIRGEN Y TURISTICA</v>
          </cell>
          <cell r="I237" t="str">
            <v>RURAL</v>
          </cell>
          <cell r="J237" t="str">
            <v>RURAL</v>
          </cell>
          <cell r="K237">
            <v>313836000348</v>
          </cell>
          <cell r="L237">
            <v>313836000348</v>
          </cell>
          <cell r="M237">
            <v>490</v>
          </cell>
          <cell r="N237">
            <v>490</v>
          </cell>
          <cell r="O237" t="str">
            <v>PRIVADO</v>
          </cell>
          <cell r="P237" t="str">
            <v>B</v>
          </cell>
          <cell r="Q237" t="str">
            <v>SORAYA JAIME DE LAVALLE</v>
          </cell>
          <cell r="R237" t="str">
            <v>6424344 6424345</v>
          </cell>
          <cell r="S237" t="str">
            <v>sacademica@gimnasiocartagenadeindias.edu.co</v>
          </cell>
        </row>
        <row r="238">
          <cell r="A238">
            <v>501</v>
          </cell>
          <cell r="B238">
            <v>237</v>
          </cell>
          <cell r="C238" t="str">
            <v>FUND. EDUC. INST. ECOLOGICO BARBACOAS</v>
          </cell>
          <cell r="D238" t="str">
            <v>PRINCIPAL</v>
          </cell>
          <cell r="E238" t="str">
            <v>SANTA ANA - ISLA BARU - CARRETERA A PLAYA BLANCA</v>
          </cell>
          <cell r="F238" t="str">
            <v>SANTA ANA</v>
          </cell>
          <cell r="G238" t="str">
            <v>Insu</v>
          </cell>
          <cell r="H238" t="str">
            <v>INDUSTRIAL Y DE LA BAHIA</v>
          </cell>
          <cell r="I238" t="str">
            <v>RURAL</v>
          </cell>
          <cell r="J238" t="str">
            <v>RURAL</v>
          </cell>
          <cell r="K238">
            <v>413001013176</v>
          </cell>
          <cell r="L238">
            <v>413001013176</v>
          </cell>
          <cell r="M238">
            <v>501</v>
          </cell>
          <cell r="N238">
            <v>501</v>
          </cell>
          <cell r="O238" t="str">
            <v>PRIVADO</v>
          </cell>
          <cell r="P238" t="str">
            <v>A</v>
          </cell>
          <cell r="Q238" t="str">
            <v>MAGALIS COLON MATOREL</v>
          </cell>
          <cell r="R238" t="str">
            <v>3183863955  6930010 ext 48503</v>
          </cell>
          <cell r="S238" t="str">
            <v>barbacoas1997@hotmail.com</v>
          </cell>
        </row>
        <row r="239">
          <cell r="A239">
            <v>569</v>
          </cell>
          <cell r="B239">
            <v>238</v>
          </cell>
          <cell r="C239" t="str">
            <v>INST. NUEVA LUZ DE ESPERANZA</v>
          </cell>
          <cell r="D239" t="str">
            <v>PRINCIPAL</v>
          </cell>
          <cell r="E239" t="str">
            <v>BOQUILLA ST MAR LINDA KRA 2 # 91-10</v>
          </cell>
          <cell r="F239" t="str">
            <v>BOQUILLA</v>
          </cell>
          <cell r="G239" t="str">
            <v>Conti</v>
          </cell>
          <cell r="H239" t="str">
            <v>DE LA VIRGEN Y TURISTICA</v>
          </cell>
          <cell r="I239" t="str">
            <v>RURAL</v>
          </cell>
          <cell r="J239" t="str">
            <v>RURAL</v>
          </cell>
          <cell r="K239">
            <v>413001027126</v>
          </cell>
          <cell r="L239">
            <v>413001027126</v>
          </cell>
          <cell r="M239">
            <v>569</v>
          </cell>
          <cell r="N239">
            <v>569</v>
          </cell>
          <cell r="O239" t="str">
            <v>PRIVADO</v>
          </cell>
          <cell r="P239" t="str">
            <v>A</v>
          </cell>
          <cell r="Q239" t="str">
            <v>MILENA CECILIA BOLAÑO</v>
          </cell>
          <cell r="R239" t="str">
            <v>6648682-6567182</v>
          </cell>
          <cell r="S239" t="str">
            <v>infocasaitaliaong@gmail.com</v>
          </cell>
        </row>
        <row r="240">
          <cell r="A240">
            <v>294</v>
          </cell>
          <cell r="B240">
            <v>239</v>
          </cell>
          <cell r="C240" t="str">
            <v>GIMN. ALTAIR DE CARTAGENA</v>
          </cell>
          <cell r="D240" t="str">
            <v>PRINCIPAL</v>
          </cell>
          <cell r="E240" t="str">
            <v>ANILLO VIAL, SECTOR PONTEZUELA  K14 - MANGA AV JIMENEZ 4  # 20-75</v>
          </cell>
          <cell r="F240" t="str">
            <v>ANILLO VIAL</v>
          </cell>
          <cell r="G240" t="str">
            <v>Conti</v>
          </cell>
          <cell r="H240" t="str">
            <v>DE LA VIRGEN Y TURISTICA</v>
          </cell>
          <cell r="I240" t="str">
            <v>RURAL</v>
          </cell>
          <cell r="J240" t="str">
            <v>RURAL</v>
          </cell>
          <cell r="K240">
            <v>313001005748</v>
          </cell>
          <cell r="L240">
            <v>313001005748</v>
          </cell>
          <cell r="M240">
            <v>294</v>
          </cell>
          <cell r="N240">
            <v>294</v>
          </cell>
          <cell r="O240" t="str">
            <v>PRIVADO</v>
          </cell>
          <cell r="P240" t="str">
            <v>A</v>
          </cell>
          <cell r="Q240" t="str">
            <v>AMET DE JESUS ORDOSGOITIA CABALLERO</v>
          </cell>
          <cell r="R240">
            <v>6930162</v>
          </cell>
          <cell r="S240" t="str">
            <v>rectoria@gimnasioaltair.edu.co</v>
          </cell>
        </row>
        <row r="241">
          <cell r="A241">
            <v>851</v>
          </cell>
          <cell r="B241">
            <v>240</v>
          </cell>
          <cell r="C241" t="str">
            <v>ASPAEN GIMN. CARTAGENA(ANTIGUO COL. UBICADO EN TURBACO)</v>
          </cell>
          <cell r="D241" t="str">
            <v>PRINCIPAL</v>
          </cell>
          <cell r="E241" t="str">
            <v>ZONA NORTE ANILLO VIAL KM 14, VIA PONTEZUELA</v>
          </cell>
          <cell r="F241" t="str">
            <v>PONTEZUELA</v>
          </cell>
          <cell r="G241" t="str">
            <v>Conti</v>
          </cell>
          <cell r="H241" t="str">
            <v>DE LA VIRGEN Y TURISTICA</v>
          </cell>
          <cell r="I241" t="str">
            <v>RURAL</v>
          </cell>
          <cell r="J241" t="str">
            <v>RURAL</v>
          </cell>
          <cell r="K241">
            <v>313836000623</v>
          </cell>
          <cell r="L241">
            <v>313836000623</v>
          </cell>
          <cell r="M241">
            <v>851</v>
          </cell>
          <cell r="N241">
            <v>851</v>
          </cell>
          <cell r="O241" t="str">
            <v>PRIVADO</v>
          </cell>
          <cell r="P241" t="str">
            <v>B</v>
          </cell>
          <cell r="Q241" t="str">
            <v>FERNANDO DIAZ GRANADOS MACHIA</v>
          </cell>
          <cell r="R241">
            <v>3166942676</v>
          </cell>
          <cell r="S241" t="str">
            <v>gimcartagena@gimcartagena.edu.co</v>
          </cell>
        </row>
        <row r="242">
          <cell r="A242">
            <v>208</v>
          </cell>
          <cell r="B242">
            <v>241</v>
          </cell>
          <cell r="C242" t="str">
            <v>INST. EDUCATIVO ANGELITOS ALEGRES</v>
          </cell>
          <cell r="D242" t="str">
            <v>PRINCIPAL</v>
          </cell>
          <cell r="E242" t="str">
            <v>NUEVO BOSQUE TRANSV 51 CLL 4 # 29B 77</v>
          </cell>
          <cell r="F242" t="str">
            <v>NUEVO BOSQUE</v>
          </cell>
          <cell r="G242">
            <v>10</v>
          </cell>
          <cell r="H242" t="str">
            <v>HISTORICA Y CARIBE NORTE</v>
          </cell>
          <cell r="I242" t="str">
            <v>COUNTRY</v>
          </cell>
          <cell r="J242" t="str">
            <v>URBANO</v>
          </cell>
          <cell r="K242">
            <v>313001000185</v>
          </cell>
          <cell r="L242">
            <v>313001000185</v>
          </cell>
          <cell r="M242">
            <v>208</v>
          </cell>
          <cell r="N242">
            <v>208</v>
          </cell>
          <cell r="O242" t="str">
            <v>PRIVADO</v>
          </cell>
          <cell r="P242" t="str">
            <v>A</v>
          </cell>
          <cell r="Q242" t="str">
            <v>ROSA INES GUETO QUIROGA</v>
          </cell>
          <cell r="R242">
            <v>6675169</v>
          </cell>
          <cell r="S242" t="str">
            <v>angelitosalegres@hotmail.com</v>
          </cell>
        </row>
        <row r="243">
          <cell r="A243">
            <v>209</v>
          </cell>
          <cell r="B243">
            <v>242</v>
          </cell>
          <cell r="C243" t="str">
            <v>INST. EDUCATIVO ENCANTO DE NIÑOS</v>
          </cell>
          <cell r="D243" t="str">
            <v>PRINCIPAL</v>
          </cell>
          <cell r="E243" t="str">
            <v>NUEVO BOSQUE TRANSV 48 A # 29E 10</v>
          </cell>
          <cell r="F243" t="str">
            <v>NUEVO BOSQUE</v>
          </cell>
          <cell r="G243">
            <v>10</v>
          </cell>
          <cell r="H243" t="str">
            <v>HISTORICA Y CARIBE NORTE</v>
          </cell>
          <cell r="I243" t="str">
            <v>COUNTRY</v>
          </cell>
          <cell r="J243" t="str">
            <v>URBANO</v>
          </cell>
          <cell r="K243">
            <v>313001000193</v>
          </cell>
          <cell r="L243">
            <v>313001000193</v>
          </cell>
          <cell r="M243">
            <v>209</v>
          </cell>
          <cell r="N243">
            <v>209</v>
          </cell>
          <cell r="O243" t="str">
            <v>PRIVADO</v>
          </cell>
          <cell r="P243" t="str">
            <v>A</v>
          </cell>
          <cell r="Q243" t="str">
            <v>MERCY CRAIG BUITRAGO</v>
          </cell>
          <cell r="R243">
            <v>6925205</v>
          </cell>
          <cell r="S243" t="str">
            <v>institutoencanto@hotmail.com</v>
          </cell>
        </row>
        <row r="244">
          <cell r="A244">
            <v>218</v>
          </cell>
          <cell r="B244">
            <v>243</v>
          </cell>
          <cell r="C244" t="str">
            <v>COL. LA ANUNCIACION</v>
          </cell>
          <cell r="D244" t="str">
            <v>PRINCIPAL</v>
          </cell>
          <cell r="E244" t="str">
            <v>PARAGUAY AV ACUEDUCTO TRANV 45 # 26A 115</v>
          </cell>
          <cell r="F244" t="str">
            <v>PARAGUAY</v>
          </cell>
          <cell r="G244">
            <v>9</v>
          </cell>
          <cell r="H244" t="str">
            <v>HISTORICA Y CARIBE NORTE</v>
          </cell>
          <cell r="I244" t="str">
            <v>COUNTRY</v>
          </cell>
          <cell r="J244" t="str">
            <v>URBANO</v>
          </cell>
          <cell r="K244">
            <v>313001000541</v>
          </cell>
          <cell r="L244">
            <v>313001000541</v>
          </cell>
          <cell r="M244">
            <v>218</v>
          </cell>
          <cell r="N244">
            <v>218</v>
          </cell>
          <cell r="O244" t="str">
            <v>PRIVADO</v>
          </cell>
          <cell r="P244" t="str">
            <v>A</v>
          </cell>
          <cell r="Q244" t="str">
            <v>HNA. IRENE TRILLEROS</v>
          </cell>
          <cell r="R244">
            <v>6690584</v>
          </cell>
          <cell r="S244" t="str">
            <v>colegiolaanunciacion@gmail.com</v>
          </cell>
        </row>
        <row r="245">
          <cell r="A245">
            <v>241</v>
          </cell>
          <cell r="B245">
            <v>244</v>
          </cell>
          <cell r="C245" t="str">
            <v>CORP. COL. LATINOAMERICANO</v>
          </cell>
          <cell r="D245" t="str">
            <v>PRINCIPAL</v>
          </cell>
          <cell r="E245" t="str">
            <v>PARAGUAY AV ACUEDUCTO # 26A-116</v>
          </cell>
          <cell r="F245" t="str">
            <v>PARAGUAY</v>
          </cell>
          <cell r="G245">
            <v>9</v>
          </cell>
          <cell r="H245" t="str">
            <v>HISTORICA Y CARIBE NORTE</v>
          </cell>
          <cell r="I245" t="str">
            <v>COUNTRY</v>
          </cell>
          <cell r="J245" t="str">
            <v>URBANO</v>
          </cell>
          <cell r="K245">
            <v>313001001190</v>
          </cell>
          <cell r="L245">
            <v>313001001190</v>
          </cell>
          <cell r="M245">
            <v>241</v>
          </cell>
          <cell r="N245">
            <v>241</v>
          </cell>
          <cell r="O245" t="str">
            <v>PRIVADO</v>
          </cell>
          <cell r="P245" t="str">
            <v>A</v>
          </cell>
          <cell r="Q245" t="str">
            <v>PEDRO PAREDES</v>
          </cell>
          <cell r="R245">
            <v>6626111</v>
          </cell>
          <cell r="S245" t="str">
            <v>infocolam@gmail.com</v>
          </cell>
        </row>
        <row r="246">
          <cell r="A246">
            <v>249</v>
          </cell>
          <cell r="B246">
            <v>245</v>
          </cell>
          <cell r="C246" t="str">
            <v>COL. NAVAL DE MANZANILLO</v>
          </cell>
          <cell r="D246" t="str">
            <v>PRINCIPAL</v>
          </cell>
          <cell r="E246" t="str">
            <v>BOSQUE ESCUELA NAVAL ALMIRANTE PADILLA</v>
          </cell>
          <cell r="F246" t="str">
            <v xml:space="preserve">BOSQUE </v>
          </cell>
          <cell r="G246">
            <v>10</v>
          </cell>
          <cell r="H246" t="str">
            <v>HISTORICA Y CARIBE NORTE</v>
          </cell>
          <cell r="I246" t="str">
            <v>COUNTRY</v>
          </cell>
          <cell r="J246" t="str">
            <v>URBANO</v>
          </cell>
          <cell r="K246">
            <v>313001002269</v>
          </cell>
          <cell r="L246">
            <v>313001002269</v>
          </cell>
          <cell r="M246">
            <v>249</v>
          </cell>
          <cell r="N246">
            <v>249</v>
          </cell>
          <cell r="O246" t="str">
            <v>E. E. de Rég. Especial</v>
          </cell>
          <cell r="P246" t="str">
            <v>A</v>
          </cell>
          <cell r="Q246" t="str">
            <v>ROBERTO CARLOS BENEDETTY</v>
          </cell>
          <cell r="R246">
            <v>6694152</v>
          </cell>
          <cell r="S246" t="str">
            <v>colnavbn1m@gmail.com</v>
          </cell>
        </row>
        <row r="247">
          <cell r="A247">
            <v>252</v>
          </cell>
          <cell r="B247">
            <v>246</v>
          </cell>
          <cell r="C247" t="str">
            <v>INST. COLOMBO BOLIVARIANO</v>
          </cell>
          <cell r="D247" t="str">
            <v>PRINCIPAL</v>
          </cell>
          <cell r="E247" t="str">
            <v>EL CARMEN CARRERA 66 No. 30-136</v>
          </cell>
          <cell r="F247" t="str">
            <v>EL CARMEN</v>
          </cell>
          <cell r="G247">
            <v>8</v>
          </cell>
          <cell r="H247" t="str">
            <v>HISTORICA Y CARIBE NORTE</v>
          </cell>
          <cell r="I247" t="str">
            <v>COUNTRY</v>
          </cell>
          <cell r="J247" t="str">
            <v>URBANO</v>
          </cell>
          <cell r="K247">
            <v>313001002340</v>
          </cell>
          <cell r="L247">
            <v>313001002340</v>
          </cell>
          <cell r="M247">
            <v>252</v>
          </cell>
          <cell r="N247">
            <v>252</v>
          </cell>
          <cell r="O247" t="str">
            <v>PRIVADO</v>
          </cell>
          <cell r="P247" t="str">
            <v>A</v>
          </cell>
          <cell r="Q247" t="str">
            <v>ANDERSON CASANOVA PARDO</v>
          </cell>
          <cell r="R247" t="str">
            <v>6632901-6632906</v>
          </cell>
          <cell r="S247" t="str">
            <v>RECTORIACOLOMBOBOLIVARIANO@GMAIL.COM</v>
          </cell>
        </row>
        <row r="248">
          <cell r="A248">
            <v>284</v>
          </cell>
          <cell r="B248">
            <v>247</v>
          </cell>
          <cell r="C248" t="str">
            <v>COL. SANTA LUCIA</v>
          </cell>
          <cell r="D248" t="str">
            <v>PRINCIPAL</v>
          </cell>
          <cell r="E248" t="str">
            <v>REPUBLICA DE CHILE MANZ 27 L 9 10 Y 11</v>
          </cell>
          <cell r="F248" t="str">
            <v>REPUBLICA DE CHILE</v>
          </cell>
          <cell r="G248">
            <v>10</v>
          </cell>
          <cell r="H248" t="str">
            <v>HISTORICA Y CARIBE NORTE</v>
          </cell>
          <cell r="I248" t="str">
            <v>COUNTRY</v>
          </cell>
          <cell r="J248" t="str">
            <v>URBANO</v>
          </cell>
          <cell r="K248">
            <v>313001005284</v>
          </cell>
          <cell r="L248">
            <v>313001005284</v>
          </cell>
          <cell r="M248">
            <v>284</v>
          </cell>
          <cell r="N248">
            <v>284</v>
          </cell>
          <cell r="O248" t="str">
            <v>PRIVADO</v>
          </cell>
          <cell r="P248" t="str">
            <v>A</v>
          </cell>
          <cell r="Q248" t="str">
            <v>TILCIA GONZALEZ</v>
          </cell>
          <cell r="R248">
            <v>6467015</v>
          </cell>
          <cell r="S248" t="str">
            <v>cosanlu09@hotmail.com</v>
          </cell>
        </row>
        <row r="249">
          <cell r="A249">
            <v>299</v>
          </cell>
          <cell r="B249">
            <v>248</v>
          </cell>
          <cell r="C249" t="str">
            <v>CORP. EDUCATIVA LOS ANGELES (GUAR.JARD. INF. BAMBI)</v>
          </cell>
          <cell r="D249" t="str">
            <v>PRINCIPAL</v>
          </cell>
          <cell r="E249" t="str">
            <v>URB LOS ANGELES CLL 30 # 62-83</v>
          </cell>
          <cell r="F249" t="str">
            <v>LOS ANGELES</v>
          </cell>
          <cell r="G249">
            <v>8</v>
          </cell>
          <cell r="H249" t="str">
            <v>HISTORICA Y CARIBE NORTE</v>
          </cell>
          <cell r="I249" t="str">
            <v>COUNTRY</v>
          </cell>
          <cell r="J249" t="str">
            <v>URBANO</v>
          </cell>
          <cell r="K249">
            <v>313001005985</v>
          </cell>
          <cell r="L249">
            <v>313001005985</v>
          </cell>
          <cell r="M249">
            <v>299</v>
          </cell>
          <cell r="N249">
            <v>299</v>
          </cell>
          <cell r="O249" t="str">
            <v>PRIVADO</v>
          </cell>
          <cell r="P249" t="str">
            <v>A</v>
          </cell>
          <cell r="Q249" t="str">
            <v>BETTY GUERRA OVIEDO</v>
          </cell>
          <cell r="R249" t="str">
            <v>6610972-6531345</v>
          </cell>
          <cell r="S249" t="str">
            <v>bettygo138@hotmail.com</v>
          </cell>
        </row>
        <row r="250">
          <cell r="A250">
            <v>312</v>
          </cell>
          <cell r="B250">
            <v>249</v>
          </cell>
          <cell r="C250" t="str">
            <v>INST. MI BARQUITO</v>
          </cell>
          <cell r="D250" t="str">
            <v>PRINCIPAL</v>
          </cell>
          <cell r="E250" t="str">
            <v>CALAMARES MANZ 33 L 7 1RA ETAPA</v>
          </cell>
          <cell r="F250" t="str">
            <v>CALAMARES</v>
          </cell>
          <cell r="G250">
            <v>8</v>
          </cell>
          <cell r="H250" t="str">
            <v>HISTORICA Y CARIBE NORTE</v>
          </cell>
          <cell r="I250" t="str">
            <v>COUNTRY</v>
          </cell>
          <cell r="J250" t="str">
            <v>URBANO</v>
          </cell>
          <cell r="K250">
            <v>313001006647</v>
          </cell>
          <cell r="L250">
            <v>313001006647</v>
          </cell>
          <cell r="M250">
            <v>312</v>
          </cell>
          <cell r="N250">
            <v>312</v>
          </cell>
          <cell r="O250" t="str">
            <v>PRIVADO</v>
          </cell>
          <cell r="P250" t="str">
            <v>A</v>
          </cell>
          <cell r="Q250" t="str">
            <v>ROCIO BERNARDA SUAREZ GUZMAN</v>
          </cell>
          <cell r="R250">
            <v>6677347</v>
          </cell>
          <cell r="S250" t="str">
            <v>institutomibarquito@hotmail.com</v>
          </cell>
        </row>
        <row r="251">
          <cell r="A251">
            <v>334</v>
          </cell>
          <cell r="B251">
            <v>250</v>
          </cell>
          <cell r="C251" t="str">
            <v>INST. CHIQUITINES</v>
          </cell>
          <cell r="D251" t="str">
            <v>PRINCIPAL</v>
          </cell>
          <cell r="E251" t="str">
            <v>NUEVO BOSQUE TRANV 53 # 29F 43</v>
          </cell>
          <cell r="F251" t="str">
            <v>NUEVO BOSQUE</v>
          </cell>
          <cell r="G251">
            <v>10</v>
          </cell>
          <cell r="H251" t="str">
            <v>HISTORICA Y CARIBE NORTE</v>
          </cell>
          <cell r="I251" t="str">
            <v>COUNTRY</v>
          </cell>
          <cell r="J251" t="str">
            <v>URBANO</v>
          </cell>
          <cell r="K251">
            <v>313001006515</v>
          </cell>
          <cell r="L251">
            <v>313001006515</v>
          </cell>
          <cell r="M251">
            <v>334</v>
          </cell>
          <cell r="N251">
            <v>334</v>
          </cell>
          <cell r="O251" t="str">
            <v>PRIVADO</v>
          </cell>
          <cell r="P251" t="str">
            <v>A</v>
          </cell>
          <cell r="Q251" t="str">
            <v>BENITA ORTEGA RODRIGUEZ</v>
          </cell>
          <cell r="R251">
            <v>6674790</v>
          </cell>
          <cell r="S251" t="str">
            <v>ins.chiquitines@hotmail.com</v>
          </cell>
        </row>
        <row r="252">
          <cell r="A252">
            <v>362</v>
          </cell>
          <cell r="B252">
            <v>251</v>
          </cell>
          <cell r="C252" t="str">
            <v>CORP. EDUC. JORGE ELIECER GAITAN DE C/GENA</v>
          </cell>
          <cell r="D252" t="str">
            <v>PRINCIPAL</v>
          </cell>
          <cell r="E252" t="str">
            <v>PRADO CLL LAUREANO GOMEZ # 22-109</v>
          </cell>
          <cell r="F252" t="str">
            <v>PRADO</v>
          </cell>
          <cell r="G252">
            <v>9</v>
          </cell>
          <cell r="H252" t="str">
            <v>HISTORICA Y CARIBE NORTE</v>
          </cell>
          <cell r="I252" t="str">
            <v>COUNTRY</v>
          </cell>
          <cell r="J252" t="str">
            <v>URBANO</v>
          </cell>
          <cell r="K252">
            <v>313001008500</v>
          </cell>
          <cell r="L252">
            <v>313001008500</v>
          </cell>
          <cell r="M252">
            <v>362</v>
          </cell>
          <cell r="N252">
            <v>362</v>
          </cell>
          <cell r="O252" t="str">
            <v>PRIVADO</v>
          </cell>
          <cell r="P252" t="str">
            <v>A</v>
          </cell>
          <cell r="Q252" t="str">
            <v>ABEL MORELO CHICA</v>
          </cell>
          <cell r="R252">
            <v>6690137</v>
          </cell>
          <cell r="S252" t="str">
            <v>cejeg@hotmail.com</v>
          </cell>
        </row>
        <row r="253">
          <cell r="A253">
            <v>403</v>
          </cell>
          <cell r="B253">
            <v>252</v>
          </cell>
          <cell r="C253" t="str">
            <v>GIMN. LATINOAMERICANO</v>
          </cell>
          <cell r="D253" t="str">
            <v>PRINCIPAL</v>
          </cell>
          <cell r="E253" t="str">
            <v>ESPAÑA ST ARMENIA CLL 30 # 46-39</v>
          </cell>
          <cell r="F253" t="str">
            <v>ESPAÑA</v>
          </cell>
          <cell r="G253">
            <v>9</v>
          </cell>
          <cell r="H253" t="str">
            <v>HISTORICA Y CARIBE NORTE</v>
          </cell>
          <cell r="I253" t="str">
            <v>COUNTRY</v>
          </cell>
          <cell r="J253" t="str">
            <v>URBANO</v>
          </cell>
          <cell r="K253">
            <v>313001000509</v>
          </cell>
          <cell r="L253">
            <v>313001000509</v>
          </cell>
          <cell r="M253">
            <v>403</v>
          </cell>
          <cell r="N253">
            <v>403</v>
          </cell>
          <cell r="O253" t="str">
            <v>PRIVADO</v>
          </cell>
          <cell r="P253" t="str">
            <v>A</v>
          </cell>
          <cell r="Q253" t="str">
            <v>MARCO ANTONIO GARCIA GARCIA</v>
          </cell>
          <cell r="R253">
            <v>6431834</v>
          </cell>
          <cell r="S253" t="str">
            <v>gimnla46@hotmail.com</v>
          </cell>
        </row>
        <row r="254">
          <cell r="A254">
            <v>440</v>
          </cell>
          <cell r="B254">
            <v>253</v>
          </cell>
          <cell r="C254" t="str">
            <v>COL. ALBORADA INFANTIL DE CHILE</v>
          </cell>
          <cell r="D254" t="str">
            <v>PRINCIPAL</v>
          </cell>
          <cell r="E254" t="str">
            <v>CHILE MZA 48 LTE 4 MZA 48 LTE 10</v>
          </cell>
          <cell r="F254" t="str">
            <v>CHILE</v>
          </cell>
          <cell r="G254">
            <v>10</v>
          </cell>
          <cell r="H254" t="str">
            <v>HISTORICA Y CARIBE NORTE</v>
          </cell>
          <cell r="I254" t="str">
            <v>COUNTRY</v>
          </cell>
          <cell r="J254" t="str">
            <v>URBANO</v>
          </cell>
          <cell r="K254">
            <v>313001012957</v>
          </cell>
          <cell r="L254">
            <v>313001012957</v>
          </cell>
          <cell r="M254">
            <v>440</v>
          </cell>
          <cell r="N254">
            <v>440</v>
          </cell>
          <cell r="O254" t="str">
            <v>PRIVADO</v>
          </cell>
          <cell r="P254" t="str">
            <v>A</v>
          </cell>
          <cell r="Q254" t="str">
            <v>ALEXIS  LOPEZ VARGAS</v>
          </cell>
          <cell r="R254">
            <v>6690888</v>
          </cell>
          <cell r="S254" t="str">
            <v>alboradacolegio@hotmail.com</v>
          </cell>
        </row>
        <row r="255">
          <cell r="A255">
            <v>466</v>
          </cell>
          <cell r="B255">
            <v>254</v>
          </cell>
          <cell r="C255" t="str">
            <v>COL. SAN NICOLAS DE LA ROCA</v>
          </cell>
          <cell r="D255" t="str">
            <v>PRINCIPAL</v>
          </cell>
          <cell r="E255" t="str">
            <v>PRADO URB MA AUXILIADORA KRA 36 #36-61</v>
          </cell>
          <cell r="F255" t="str">
            <v>PRADO</v>
          </cell>
          <cell r="G255">
            <v>9</v>
          </cell>
          <cell r="H255" t="str">
            <v>HISTORICA Y CARIBE NORTE</v>
          </cell>
          <cell r="I255" t="str">
            <v>COUNTRY</v>
          </cell>
          <cell r="J255" t="str">
            <v>URBANO</v>
          </cell>
          <cell r="K255">
            <v>313001013341</v>
          </cell>
          <cell r="L255">
            <v>313001013341</v>
          </cell>
          <cell r="M255">
            <v>466</v>
          </cell>
          <cell r="N255">
            <v>466</v>
          </cell>
          <cell r="O255" t="str">
            <v>PRIVADO</v>
          </cell>
          <cell r="P255" t="str">
            <v>A</v>
          </cell>
          <cell r="Q255" t="str">
            <v>NURIS GULFO MARRUGO</v>
          </cell>
          <cell r="R255" t="str">
            <v>6436915 - 3135192352</v>
          </cell>
          <cell r="S255" t="str">
            <v>ivonestrada@gmail.com</v>
          </cell>
        </row>
        <row r="256">
          <cell r="A256">
            <v>354</v>
          </cell>
          <cell r="B256">
            <v>255</v>
          </cell>
          <cell r="C256" t="str">
            <v>C.E MI DESPERTAR</v>
          </cell>
          <cell r="D256" t="str">
            <v>PRINCIPAL</v>
          </cell>
          <cell r="E256" t="str">
            <v>CALAMARES MANZ 40 L 12 1A ETAPA BOSQUE LA SINCU</v>
          </cell>
          <cell r="F256" t="str">
            <v>CALAMARES</v>
          </cell>
          <cell r="G256">
            <v>8</v>
          </cell>
          <cell r="H256" t="str">
            <v>HISTORICA Y CARIBE NORTE</v>
          </cell>
          <cell r="I256" t="str">
            <v>COUNTRY</v>
          </cell>
          <cell r="J256" t="str">
            <v>URBANO</v>
          </cell>
          <cell r="K256">
            <v>313001008402</v>
          </cell>
          <cell r="L256">
            <v>313001008402</v>
          </cell>
          <cell r="M256">
            <v>354</v>
          </cell>
          <cell r="N256">
            <v>354</v>
          </cell>
          <cell r="O256" t="str">
            <v>PRIVADO</v>
          </cell>
          <cell r="P256" t="str">
            <v>A</v>
          </cell>
          <cell r="Q256" t="str">
            <v>NELFY CASTRO ESTREMOR</v>
          </cell>
          <cell r="R256" t="str">
            <v>6679550- 6570385</v>
          </cell>
          <cell r="S256" t="str">
            <v>nelcasest@gmail.com</v>
          </cell>
        </row>
        <row r="257">
          <cell r="A257">
            <v>336</v>
          </cell>
          <cell r="B257">
            <v>256</v>
          </cell>
          <cell r="C257" t="str">
            <v>INST. INF. PABLO MONTESINOS</v>
          </cell>
          <cell r="D257" t="str">
            <v>PRINCIPAL</v>
          </cell>
          <cell r="E257" t="str">
            <v>URB LA TRONCAL MANZ B L10</v>
          </cell>
          <cell r="F257" t="str">
            <v>LA TRONCAL</v>
          </cell>
          <cell r="G257">
            <v>8</v>
          </cell>
          <cell r="H257" t="str">
            <v>HISTORICA Y CARIBE NORTE</v>
          </cell>
          <cell r="I257" t="str">
            <v>COUNTRY</v>
          </cell>
          <cell r="J257" t="str">
            <v>URBANO</v>
          </cell>
          <cell r="K257">
            <v>313001007627</v>
          </cell>
          <cell r="L257">
            <v>313001007627</v>
          </cell>
          <cell r="M257">
            <v>336</v>
          </cell>
          <cell r="N257">
            <v>336</v>
          </cell>
          <cell r="O257" t="str">
            <v>PRIVADO</v>
          </cell>
          <cell r="P257" t="str">
            <v>A</v>
          </cell>
          <cell r="Q257" t="str">
            <v>TAMIRA PACHECO ROSERO</v>
          </cell>
          <cell r="R257">
            <v>6679561</v>
          </cell>
          <cell r="S257" t="str">
            <v>institutopablomontesinos@hotmail.com</v>
          </cell>
        </row>
        <row r="258">
          <cell r="A258">
            <v>465</v>
          </cell>
          <cell r="B258">
            <v>257</v>
          </cell>
          <cell r="C258" t="str">
            <v>COL. GIMNASIO FUTURO DE COLOMBIA</v>
          </cell>
          <cell r="D258" t="str">
            <v>PRINCIPAL</v>
          </cell>
          <cell r="E258" t="str">
            <v>EL PRADO CL 1ERA DE SAN NICOLAS # 29B-44</v>
          </cell>
          <cell r="F258" t="str">
            <v>EL PRADO</v>
          </cell>
          <cell r="G258">
            <v>9</v>
          </cell>
          <cell r="H258" t="str">
            <v>HISTORICA Y CARIBE NORTE</v>
          </cell>
          <cell r="I258" t="str">
            <v>COUNTRY</v>
          </cell>
          <cell r="J258" t="str">
            <v>URBANO</v>
          </cell>
          <cell r="K258">
            <v>313001013333</v>
          </cell>
          <cell r="L258">
            <v>313001013333</v>
          </cell>
          <cell r="M258">
            <v>465</v>
          </cell>
          <cell r="N258">
            <v>465</v>
          </cell>
          <cell r="O258" t="str">
            <v>PRIVADO</v>
          </cell>
          <cell r="P258" t="str">
            <v>A</v>
          </cell>
          <cell r="Q258" t="str">
            <v>YAMITH CORONADO</v>
          </cell>
          <cell r="R258" t="str">
            <v>6692236-3104217348</v>
          </cell>
          <cell r="S258" t="str">
            <v>futurodecolombia@hotmail.com</v>
          </cell>
        </row>
        <row r="259">
          <cell r="A259">
            <v>798</v>
          </cell>
          <cell r="B259">
            <v>258</v>
          </cell>
          <cell r="C259" t="str">
            <v>JARD. INF CHISPITAS MAGICAS (INST. EDUC. HERMANA ALICIA ALVAREZ)</v>
          </cell>
          <cell r="D259" t="str">
            <v>PRINCIPAL</v>
          </cell>
          <cell r="E259" t="str">
            <v>URB BRITANIA M B L 19</v>
          </cell>
          <cell r="F259" t="str">
            <v>NUEVO BOSQUE</v>
          </cell>
          <cell r="G259">
            <v>9</v>
          </cell>
          <cell r="H259" t="str">
            <v>HISTORICA Y CARIBE NORTE</v>
          </cell>
          <cell r="I259" t="str">
            <v>COUNTRY</v>
          </cell>
          <cell r="J259" t="str">
            <v>URBANO</v>
          </cell>
          <cell r="K259">
            <v>313001029507</v>
          </cell>
          <cell r="L259">
            <v>313001029507</v>
          </cell>
          <cell r="M259">
            <v>798</v>
          </cell>
          <cell r="N259">
            <v>798</v>
          </cell>
          <cell r="O259" t="str">
            <v>PRIVADO</v>
          </cell>
          <cell r="P259" t="str">
            <v>A</v>
          </cell>
          <cell r="Q259" t="str">
            <v>CATALINA  MARIA FANDIÑO ALVAREZ</v>
          </cell>
          <cell r="R259">
            <v>6775525</v>
          </cell>
          <cell r="S259" t="str">
            <v>catafandino@gmail.com</v>
          </cell>
        </row>
        <row r="260">
          <cell r="A260">
            <v>259</v>
          </cell>
          <cell r="B260">
            <v>259</v>
          </cell>
          <cell r="C260" t="str">
            <v>CIUDAD ESCOLAR COMFENALCO</v>
          </cell>
          <cell r="D260" t="str">
            <v>PRINCIPAL</v>
          </cell>
          <cell r="E260" t="str">
            <v>ZARAGOCILLA ST EL CAIRO DIAG 30 # 50-187</v>
          </cell>
          <cell r="F260" t="str">
            <v>ZARAGOCILLA</v>
          </cell>
          <cell r="G260">
            <v>8</v>
          </cell>
          <cell r="H260" t="str">
            <v>HISTORICA Y CARIBE NORTE</v>
          </cell>
          <cell r="I260" t="str">
            <v>COUNTRY</v>
          </cell>
          <cell r="J260" t="str">
            <v>URBANO</v>
          </cell>
          <cell r="K260">
            <v>313001003095</v>
          </cell>
          <cell r="L260">
            <v>313001003095</v>
          </cell>
          <cell r="M260">
            <v>259</v>
          </cell>
          <cell r="N260">
            <v>259</v>
          </cell>
          <cell r="O260" t="str">
            <v>PRIVADO</v>
          </cell>
          <cell r="P260" t="str">
            <v>A</v>
          </cell>
          <cell r="Q260" t="str">
            <v>ZAIDA LUCÍA ACEVEDO PRADA</v>
          </cell>
          <cell r="R260" t="str">
            <v>6723800-2412/2893</v>
          </cell>
          <cell r="S260" t="str">
            <v>zacevedo@comfenalco.com</v>
          </cell>
        </row>
        <row r="261">
          <cell r="A261">
            <v>926</v>
          </cell>
          <cell r="B261">
            <v>260</v>
          </cell>
          <cell r="C261" t="str">
            <v>INST. BLANCA NIEVES</v>
          </cell>
          <cell r="D261" t="str">
            <v>PRINCIPAL</v>
          </cell>
          <cell r="E261" t="str">
            <v>LA CAMPIÑA TRANV 46 # 20-06</v>
          </cell>
          <cell r="F261" t="str">
            <v>LA CAMPIÑA</v>
          </cell>
          <cell r="G261">
            <v>8</v>
          </cell>
          <cell r="H261" t="str">
            <v>HISTORICA Y CARIBE NORTE</v>
          </cell>
          <cell r="I261" t="str">
            <v>COUNTRY</v>
          </cell>
          <cell r="J261" t="str">
            <v>URBANO</v>
          </cell>
          <cell r="K261">
            <v>313001800548</v>
          </cell>
          <cell r="L261">
            <v>313001800548</v>
          </cell>
          <cell r="M261">
            <v>926</v>
          </cell>
          <cell r="N261">
            <v>926</v>
          </cell>
          <cell r="O261" t="str">
            <v>PRIVADO</v>
          </cell>
          <cell r="P261" t="str">
            <v>A</v>
          </cell>
          <cell r="Q261" t="str">
            <v>FANNY DEL CARMEN POLO CAMACHO</v>
          </cell>
          <cell r="R261">
            <v>6677337</v>
          </cell>
          <cell r="S261" t="str">
            <v>institutoblancanieves@hotmail.com</v>
          </cell>
        </row>
        <row r="262">
          <cell r="A262">
            <v>437</v>
          </cell>
          <cell r="B262">
            <v>261</v>
          </cell>
          <cell r="C262" t="str">
            <v>CORP.INSTITUTO DOCENTE DEL CARIBE</v>
          </cell>
          <cell r="D262" t="str">
            <v>PRINCIPAL</v>
          </cell>
          <cell r="E262" t="str">
            <v>PIEDRA DE BOLIVAR CALLE SANTA CRUZ # 50-97, CALLE 30A</v>
          </cell>
          <cell r="F262" t="str">
            <v>PIEDRA DE BOLIVAR</v>
          </cell>
          <cell r="G262">
            <v>9</v>
          </cell>
          <cell r="H262" t="str">
            <v>HISTORICA Y CARIBE NORTE</v>
          </cell>
          <cell r="I262" t="str">
            <v>COUNTRY</v>
          </cell>
          <cell r="J262" t="str">
            <v>URBANO</v>
          </cell>
          <cell r="K262">
            <v>313001012892</v>
          </cell>
          <cell r="L262">
            <v>313001012892</v>
          </cell>
          <cell r="M262">
            <v>437</v>
          </cell>
          <cell r="N262">
            <v>437</v>
          </cell>
          <cell r="O262" t="str">
            <v>PRIVADO</v>
          </cell>
          <cell r="P262" t="str">
            <v>A</v>
          </cell>
          <cell r="Q262" t="str">
            <v>ARNOLD  BARRIOS PAEZ</v>
          </cell>
          <cell r="R262">
            <v>6722701</v>
          </cell>
          <cell r="S262" t="str">
            <v>idc146@yahoo.es</v>
          </cell>
        </row>
        <row r="263">
          <cell r="A263">
            <v>846</v>
          </cell>
          <cell r="B263">
            <v>262</v>
          </cell>
          <cell r="C263" t="str">
            <v>FUND. LUMBRERAS DEL MAÑANA (FUNDALUM)</v>
          </cell>
          <cell r="D263" t="str">
            <v>PRINCIPAL</v>
          </cell>
          <cell r="E263" t="str">
            <v>NUEVO BOSQUE TR 49 No. 29B 126</v>
          </cell>
          <cell r="F263" t="str">
            <v>NUEVO BOSQUE</v>
          </cell>
          <cell r="G263">
            <v>9</v>
          </cell>
          <cell r="H263" t="str">
            <v>HISTORICA Y CARIBE NORTE</v>
          </cell>
          <cell r="I263" t="str">
            <v>COUNTRY</v>
          </cell>
          <cell r="J263" t="str">
            <v>URBANO</v>
          </cell>
          <cell r="K263">
            <v>313001029906</v>
          </cell>
          <cell r="L263">
            <v>313001029906</v>
          </cell>
          <cell r="M263">
            <v>846</v>
          </cell>
          <cell r="N263">
            <v>846</v>
          </cell>
          <cell r="O263" t="str">
            <v>PRIVADO</v>
          </cell>
          <cell r="P263" t="str">
            <v>A</v>
          </cell>
          <cell r="Q263" t="str">
            <v>CECILIA JUDITH PEREZ CUETO</v>
          </cell>
          <cell r="R263">
            <v>6768808</v>
          </cell>
          <cell r="S263" t="str">
            <v>fundacionlumbreras@hotmail.com</v>
          </cell>
        </row>
        <row r="264">
          <cell r="A264">
            <v>806</v>
          </cell>
          <cell r="B264">
            <v>263</v>
          </cell>
          <cell r="C264" t="str">
            <v>CORP. BEVERLY HILLS</v>
          </cell>
          <cell r="D264" t="str">
            <v>PRINCIPAL</v>
          </cell>
          <cell r="E264" t="str">
            <v>CRESPO CRA 2 # 67-35</v>
          </cell>
          <cell r="F264" t="str">
            <v>CRESPO</v>
          </cell>
          <cell r="G264">
            <v>1</v>
          </cell>
          <cell r="H264" t="str">
            <v>HISTORICA Y CARIBE NORTE</v>
          </cell>
          <cell r="I264" t="str">
            <v>SANTA RITA</v>
          </cell>
          <cell r="J264" t="str">
            <v>URBANO</v>
          </cell>
          <cell r="K264">
            <v>313001029353</v>
          </cell>
          <cell r="L264">
            <v>313001029353</v>
          </cell>
          <cell r="M264">
            <v>806</v>
          </cell>
          <cell r="N264">
            <v>806</v>
          </cell>
          <cell r="O264" t="str">
            <v>PRIVADO</v>
          </cell>
          <cell r="P264" t="str">
            <v>A</v>
          </cell>
          <cell r="Q264" t="str">
            <v>DOUGLAS FREDY CARBONELL DURAN</v>
          </cell>
          <cell r="R264" t="str">
            <v>6816298-6925240</v>
          </cell>
          <cell r="S264" t="str">
            <v>infocoordinacionbhs@gmail.com</v>
          </cell>
        </row>
        <row r="265">
          <cell r="A265">
            <v>276</v>
          </cell>
          <cell r="B265">
            <v>264</v>
          </cell>
          <cell r="C265" t="str">
            <v>COL. TRINITARIO</v>
          </cell>
          <cell r="D265" t="str">
            <v>PRINCIPAL</v>
          </cell>
          <cell r="E265" t="str">
            <v>SAN FERNANDO CLL LA BOMBA CRA82 #22-124</v>
          </cell>
          <cell r="F265" t="str">
            <v>SAN FERNANDO</v>
          </cell>
          <cell r="G265">
            <v>14</v>
          </cell>
          <cell r="H265" t="str">
            <v>INDUSTRIAL Y DE LA BAHIA</v>
          </cell>
          <cell r="I265" t="str">
            <v>INDUSTRIAL Y DE LA BAHIA</v>
          </cell>
          <cell r="J265" t="str">
            <v>URBANO</v>
          </cell>
          <cell r="K265">
            <v>313001005098</v>
          </cell>
          <cell r="L265">
            <v>313001005098</v>
          </cell>
          <cell r="M265">
            <v>276</v>
          </cell>
          <cell r="N265">
            <v>276</v>
          </cell>
          <cell r="O265" t="str">
            <v>PRIVADO</v>
          </cell>
          <cell r="P265" t="str">
            <v>A</v>
          </cell>
          <cell r="Q265" t="str">
            <v>FLOR DELIS GIRALDO GIRALDO</v>
          </cell>
          <cell r="R265" t="str">
            <v>6539572-6907272</v>
          </cell>
          <cell r="S265" t="str">
            <v>colegiotriniti@hotmail.com</v>
          </cell>
        </row>
        <row r="266">
          <cell r="A266">
            <v>298</v>
          </cell>
          <cell r="B266">
            <v>265</v>
          </cell>
          <cell r="C266" t="str">
            <v>COL. EL PILAR DEL SABER</v>
          </cell>
          <cell r="D266" t="str">
            <v>PRINCIPAL</v>
          </cell>
          <cell r="E266" t="str">
            <v>LA CONCEPCION CRA2A #31A-08</v>
          </cell>
          <cell r="F266" t="str">
            <v>LA CONCEPCION</v>
          </cell>
          <cell r="G266">
            <v>13</v>
          </cell>
          <cell r="H266" t="str">
            <v>INDUSTRIAL Y DE LA BAHIA</v>
          </cell>
          <cell r="I266" t="str">
            <v>INDUSTRIAL Y DE LA BAHIA</v>
          </cell>
          <cell r="J266" t="str">
            <v>URBANO</v>
          </cell>
          <cell r="K266">
            <v>313001005845</v>
          </cell>
          <cell r="L266">
            <v>313001005845</v>
          </cell>
          <cell r="M266">
            <v>298</v>
          </cell>
          <cell r="N266">
            <v>298</v>
          </cell>
          <cell r="O266" t="str">
            <v>PRIVADO</v>
          </cell>
          <cell r="P266" t="str">
            <v>A</v>
          </cell>
          <cell r="Q266" t="str">
            <v>SORAYA ABUCHAR CURI</v>
          </cell>
          <cell r="R266" t="str">
            <v>6816460 - 6817077</v>
          </cell>
          <cell r="S266" t="str">
            <v>elpilardelsaber@gmail.com</v>
          </cell>
        </row>
        <row r="267">
          <cell r="A267">
            <v>313</v>
          </cell>
          <cell r="B267">
            <v>266</v>
          </cell>
          <cell r="C267" t="str">
            <v>COL. EL DIVINO SALVADOR</v>
          </cell>
          <cell r="D267" t="str">
            <v>PRINCIPAL</v>
          </cell>
          <cell r="E267" t="str">
            <v>EL SOCORRO M45 LOTE 4 PLAN 332 A</v>
          </cell>
          <cell r="F267" t="str">
            <v>EL SOCORRO</v>
          </cell>
          <cell r="G267">
            <v>12</v>
          </cell>
          <cell r="H267" t="str">
            <v>INDUSTRIAL Y DE LA BAHIA</v>
          </cell>
          <cell r="I267" t="str">
            <v>INDUSTRIAL Y DE LA BAHIA</v>
          </cell>
          <cell r="J267" t="str">
            <v>URBANO</v>
          </cell>
          <cell r="K267">
            <v>313001006698</v>
          </cell>
          <cell r="L267">
            <v>313001006698</v>
          </cell>
          <cell r="M267">
            <v>313</v>
          </cell>
          <cell r="N267">
            <v>313</v>
          </cell>
          <cell r="O267" t="str">
            <v>PRIVADO</v>
          </cell>
          <cell r="P267" t="str">
            <v>A</v>
          </cell>
          <cell r="Q267" t="str">
            <v>NORA MENDOZA REYES</v>
          </cell>
          <cell r="R267">
            <v>6631911</v>
          </cell>
          <cell r="S267" t="str">
            <v>coleldivinosalvador@yahoo.com</v>
          </cell>
        </row>
        <row r="268">
          <cell r="A268">
            <v>314</v>
          </cell>
          <cell r="B268">
            <v>267</v>
          </cell>
          <cell r="C268" t="str">
            <v>COL. MIL. ALMIRANTE COLON</v>
          </cell>
          <cell r="D268" t="str">
            <v>PRINCIPAL</v>
          </cell>
          <cell r="E268" t="str">
            <v>ALMIRANTE COLON M Y LOTE 1  ETAPA 2</v>
          </cell>
          <cell r="F268" t="str">
            <v>ALMIRANTE COLON</v>
          </cell>
          <cell r="G268">
            <v>12</v>
          </cell>
          <cell r="H268" t="str">
            <v>INDUSTRIAL Y DE LA BAHIA</v>
          </cell>
          <cell r="I268" t="str">
            <v>INDUSTRIAL Y DE LA BAHIA</v>
          </cell>
          <cell r="J268" t="str">
            <v>URBANO</v>
          </cell>
          <cell r="K268">
            <v>313001006701</v>
          </cell>
          <cell r="L268">
            <v>313001006701</v>
          </cell>
          <cell r="M268">
            <v>314</v>
          </cell>
          <cell r="N268">
            <v>314</v>
          </cell>
          <cell r="O268" t="str">
            <v>PRIVADO</v>
          </cell>
          <cell r="P268" t="str">
            <v>A</v>
          </cell>
          <cell r="Q268" t="str">
            <v>JORGE ISAAC CORREA JIMENEZ</v>
          </cell>
          <cell r="R268" t="str">
            <v>6570210 - 6573378</v>
          </cell>
          <cell r="S268" t="str">
            <v>colemilitar_8531@hotmail.com</v>
          </cell>
        </row>
        <row r="269">
          <cell r="A269">
            <v>366</v>
          </cell>
          <cell r="B269">
            <v>268</v>
          </cell>
          <cell r="C269" t="str">
            <v>INST. JORGE LUIS BORGES</v>
          </cell>
          <cell r="D269" t="str">
            <v>PRINCIPAL</v>
          </cell>
          <cell r="E269" t="str">
            <v>BLAS DE LEZO M 5 LOTE 3 - 3ERA ETAPA</v>
          </cell>
          <cell r="F269" t="str">
            <v>BLAS DE LEZO</v>
          </cell>
          <cell r="G269">
            <v>12</v>
          </cell>
          <cell r="H269" t="str">
            <v>INDUSTRIAL Y DE LA BAHIA</v>
          </cell>
          <cell r="I269" t="str">
            <v>INDUSTRIAL Y DE LA BAHIA</v>
          </cell>
          <cell r="J269" t="str">
            <v>URBANO</v>
          </cell>
          <cell r="K269">
            <v>313001008542</v>
          </cell>
          <cell r="L269">
            <v>313001008542</v>
          </cell>
          <cell r="M269">
            <v>366</v>
          </cell>
          <cell r="N269">
            <v>366</v>
          </cell>
          <cell r="O269" t="str">
            <v>PRIVADO</v>
          </cell>
          <cell r="P269" t="str">
            <v>A</v>
          </cell>
          <cell r="Q269" t="str">
            <v>DENNIS PEREZ GONZALEZ</v>
          </cell>
          <cell r="R269">
            <v>6795613</v>
          </cell>
          <cell r="S269" t="str">
            <v>DENNIPG@OUTLOOK.COM</v>
          </cell>
        </row>
        <row r="270">
          <cell r="A270">
            <v>370</v>
          </cell>
          <cell r="B270">
            <v>269</v>
          </cell>
          <cell r="C270" t="str">
            <v>INST. JEAN  ITARD</v>
          </cell>
          <cell r="D270" t="str">
            <v>PRINCIPAL</v>
          </cell>
          <cell r="E270" t="str">
            <v>URB LOS JARDINES II M - B L 1</v>
          </cell>
          <cell r="F270" t="str">
            <v>LOS JARDINES</v>
          </cell>
          <cell r="G270">
            <v>15</v>
          </cell>
          <cell r="H270" t="str">
            <v>INDUSTRIAL Y DE LA BAHIA</v>
          </cell>
          <cell r="I270" t="str">
            <v>INDUSTRIAL Y DE LA BAHIA</v>
          </cell>
          <cell r="J270" t="str">
            <v>URBANO</v>
          </cell>
          <cell r="K270">
            <v>313001008585</v>
          </cell>
          <cell r="L270">
            <v>313001008585</v>
          </cell>
          <cell r="M270">
            <v>370</v>
          </cell>
          <cell r="N270">
            <v>370</v>
          </cell>
          <cell r="O270" t="str">
            <v>PRIVADO</v>
          </cell>
          <cell r="P270" t="str">
            <v>A</v>
          </cell>
          <cell r="Q270" t="str">
            <v>VIVIANA PUPO PADILLA</v>
          </cell>
          <cell r="R270">
            <v>6813279</v>
          </cell>
          <cell r="S270" t="str">
            <v>institutojeanitard@hotmail.com</v>
          </cell>
        </row>
        <row r="271">
          <cell r="A271">
            <v>386</v>
          </cell>
          <cell r="B271">
            <v>270</v>
          </cell>
          <cell r="C271" t="str">
            <v>INST. COLOMBO HOLANDES</v>
          </cell>
          <cell r="D271" t="str">
            <v>PRINCIPAL</v>
          </cell>
          <cell r="E271" t="str">
            <v>NELSON MANDELA, la sierrita CRA 83 NO. 4C-31</v>
          </cell>
          <cell r="F271" t="str">
            <v>NELSON MANDELA</v>
          </cell>
          <cell r="G271">
            <v>14</v>
          </cell>
          <cell r="H271" t="str">
            <v>INDUSTRIAL Y DE LA BAHIA</v>
          </cell>
          <cell r="I271" t="str">
            <v>INDUSTRIAL Y DE LA BAHIA</v>
          </cell>
          <cell r="J271" t="str">
            <v>URBANO</v>
          </cell>
          <cell r="K271">
            <v>313001008933</v>
          </cell>
          <cell r="L271">
            <v>313001008933</v>
          </cell>
          <cell r="M271">
            <v>386</v>
          </cell>
          <cell r="N271">
            <v>386</v>
          </cell>
          <cell r="O271" t="str">
            <v>PRIVADO</v>
          </cell>
          <cell r="P271" t="str">
            <v>A</v>
          </cell>
          <cell r="Q271" t="str">
            <v>EVELIA PEREIRA DE VEGA</v>
          </cell>
          <cell r="R271">
            <v>6616863</v>
          </cell>
          <cell r="S271" t="str">
            <v>colomboholandes@gmail.com</v>
          </cell>
        </row>
        <row r="272">
          <cell r="A272">
            <v>393</v>
          </cell>
          <cell r="B272">
            <v>271</v>
          </cell>
          <cell r="C272" t="str">
            <v>JARDIN INFANTIL LA HORMIGUITA</v>
          </cell>
          <cell r="D272" t="str">
            <v>PRINCIPAL</v>
          </cell>
          <cell r="E272" t="str">
            <v>URB. SANTA CLARA MANZANA T LOTE 30</v>
          </cell>
          <cell r="F272" t="str">
            <v>URB SANTA CLARA</v>
          </cell>
          <cell r="G272">
            <v>11</v>
          </cell>
          <cell r="H272" t="str">
            <v>INDUSTRIAL Y DE LA BAHIA</v>
          </cell>
          <cell r="I272" t="str">
            <v>INDUSTRIAL Y DE LA BAHIA</v>
          </cell>
          <cell r="J272" t="str">
            <v>URBANO</v>
          </cell>
          <cell r="K272">
            <v>313001009034</v>
          </cell>
          <cell r="L272">
            <v>313001009034</v>
          </cell>
          <cell r="M272">
            <v>393</v>
          </cell>
          <cell r="N272">
            <v>393</v>
          </cell>
          <cell r="O272" t="str">
            <v>PRIVADO</v>
          </cell>
          <cell r="P272" t="str">
            <v>A</v>
          </cell>
          <cell r="Q272" t="str">
            <v>IRINA APARICIO RODRIGUEZ</v>
          </cell>
          <cell r="R272">
            <v>6674065</v>
          </cell>
          <cell r="S272" t="str">
            <v>irinaparicio1963@hotmail.com</v>
          </cell>
        </row>
        <row r="273">
          <cell r="A273">
            <v>418</v>
          </cell>
          <cell r="B273">
            <v>272</v>
          </cell>
          <cell r="C273" t="str">
            <v>COL. SANTO TOMAS DE AQUINO</v>
          </cell>
          <cell r="D273" t="str">
            <v>PRINCIPAL</v>
          </cell>
          <cell r="E273" t="str">
            <v>SANTA MONICA CALLE 30 B # 78 - 85</v>
          </cell>
          <cell r="F273" t="str">
            <v>SANTA MONICA</v>
          </cell>
          <cell r="G273">
            <v>14</v>
          </cell>
          <cell r="H273" t="str">
            <v>INDUSTRIAL Y DE LA BAHIA</v>
          </cell>
          <cell r="I273" t="str">
            <v>INDUSTRIAL Y DE LA BAHIA</v>
          </cell>
          <cell r="J273" t="str">
            <v>URBANO</v>
          </cell>
          <cell r="K273">
            <v>313001012281</v>
          </cell>
          <cell r="L273">
            <v>313001012281</v>
          </cell>
          <cell r="M273">
            <v>418</v>
          </cell>
          <cell r="N273">
            <v>418</v>
          </cell>
          <cell r="O273" t="str">
            <v>PRIVADO</v>
          </cell>
          <cell r="P273" t="str">
            <v>A</v>
          </cell>
          <cell r="Q273" t="str">
            <v>DALIA ALCALA ZARANTE</v>
          </cell>
          <cell r="R273">
            <v>6617393</v>
          </cell>
          <cell r="S273" t="str">
            <v>colsantotomasdeaquino1@gmail.com</v>
          </cell>
        </row>
        <row r="274">
          <cell r="A274">
            <v>420</v>
          </cell>
          <cell r="B274">
            <v>273</v>
          </cell>
          <cell r="C274" t="str">
            <v>CORP. EDUCATIVA LA CONCEPCION</v>
          </cell>
          <cell r="D274" t="str">
            <v>PRINCIPAL</v>
          </cell>
          <cell r="E274" t="str">
            <v>LOS CORALES M Q LOTE 8</v>
          </cell>
          <cell r="F274" t="str">
            <v>LOS CORALES</v>
          </cell>
          <cell r="G274">
            <v>12</v>
          </cell>
          <cell r="H274" t="str">
            <v>INDUSTRIAL Y DE LA BAHIA</v>
          </cell>
          <cell r="I274" t="str">
            <v>INDUSTRIAL Y DE LA BAHIA</v>
          </cell>
          <cell r="J274" t="str">
            <v>URBANO</v>
          </cell>
          <cell r="K274">
            <v>313001012515</v>
          </cell>
          <cell r="L274">
            <v>313001012515</v>
          </cell>
          <cell r="M274">
            <v>420</v>
          </cell>
          <cell r="N274">
            <v>420</v>
          </cell>
          <cell r="O274" t="str">
            <v>PRIVADO</v>
          </cell>
          <cell r="P274" t="str">
            <v>A</v>
          </cell>
          <cell r="Q274" t="str">
            <v>GLORIA INES ALVAREZ MANTILLA</v>
          </cell>
          <cell r="R274">
            <v>6673449</v>
          </cell>
          <cell r="S274" t="str">
            <v>info@colegiolaconcepcion.com.co</v>
          </cell>
        </row>
        <row r="275">
          <cell r="A275">
            <v>433</v>
          </cell>
          <cell r="B275">
            <v>274</v>
          </cell>
          <cell r="C275" t="str">
            <v>INST. EDUCATIVO  PRINCIPE DE PAZ</v>
          </cell>
          <cell r="D275" t="str">
            <v>PRINCIPAL</v>
          </cell>
          <cell r="E275" t="str">
            <v>BLAS DE LEZO M 36 LOTE 3 - 4TA ETAPA</v>
          </cell>
          <cell r="F275" t="str">
            <v>BLAS DE LEZO</v>
          </cell>
          <cell r="G275">
            <v>12</v>
          </cell>
          <cell r="H275" t="str">
            <v>INDUSTRIAL Y DE LA BAHIA</v>
          </cell>
          <cell r="I275" t="str">
            <v>INDUSTRIAL Y DE LA BAHIA</v>
          </cell>
          <cell r="J275" t="str">
            <v>URBANO</v>
          </cell>
          <cell r="K275">
            <v>313001012833</v>
          </cell>
          <cell r="L275">
            <v>313001012833</v>
          </cell>
          <cell r="M275">
            <v>433</v>
          </cell>
          <cell r="N275">
            <v>433</v>
          </cell>
          <cell r="O275" t="str">
            <v>PRIVADO</v>
          </cell>
          <cell r="P275" t="str">
            <v>A</v>
          </cell>
          <cell r="Q275" t="str">
            <v>GILDA MARIA LLAMAS RUIZ</v>
          </cell>
          <cell r="R275">
            <v>6718287</v>
          </cell>
          <cell r="S275" t="str">
            <v>principedepaz1995@hotmail.com</v>
          </cell>
        </row>
        <row r="276">
          <cell r="A276">
            <v>436</v>
          </cell>
          <cell r="B276">
            <v>275</v>
          </cell>
          <cell r="C276" t="str">
            <v>INST. GUADALUPE</v>
          </cell>
          <cell r="D276" t="str">
            <v>PRINCIPAL</v>
          </cell>
          <cell r="E276" t="str">
            <v>BLAS DE LEZO M 10S # 15 ETAPA 4</v>
          </cell>
          <cell r="F276" t="str">
            <v>BLAS DE LEZO</v>
          </cell>
          <cell r="G276">
            <v>12</v>
          </cell>
          <cell r="H276" t="str">
            <v>INDUSTRIAL Y DE LA BAHIA</v>
          </cell>
          <cell r="I276" t="str">
            <v>INDUSTRIAL Y DE LA BAHIA</v>
          </cell>
          <cell r="J276" t="str">
            <v>URBANO</v>
          </cell>
          <cell r="K276">
            <v>313001012876</v>
          </cell>
          <cell r="L276">
            <v>313001012876</v>
          </cell>
          <cell r="M276">
            <v>436</v>
          </cell>
          <cell r="N276">
            <v>436</v>
          </cell>
          <cell r="O276" t="str">
            <v>PRIVADO</v>
          </cell>
          <cell r="P276" t="str">
            <v>A</v>
          </cell>
          <cell r="Q276" t="str">
            <v>IRINA BABILONIA IBARRA</v>
          </cell>
          <cell r="R276">
            <v>6431331</v>
          </cell>
          <cell r="S276" t="str">
            <v>institutoguadalupe@hotmail.com</v>
          </cell>
        </row>
        <row r="277">
          <cell r="A277">
            <v>439</v>
          </cell>
          <cell r="B277">
            <v>276</v>
          </cell>
          <cell r="C277" t="str">
            <v>INST. LOS CORALES (JARD. INF. LOS CORALES)</v>
          </cell>
          <cell r="D277" t="str">
            <v>PRINCIPAL</v>
          </cell>
          <cell r="E277" t="str">
            <v>URB LOS CORALES M N L 5</v>
          </cell>
          <cell r="F277" t="str">
            <v>LOS CORALES</v>
          </cell>
          <cell r="G277">
            <v>12</v>
          </cell>
          <cell r="H277" t="str">
            <v>INDUSTRIAL Y DE LA BAHIA</v>
          </cell>
          <cell r="I277" t="str">
            <v>INDUSTRIAL Y DE LA BAHIA</v>
          </cell>
          <cell r="J277" t="str">
            <v>URBANO</v>
          </cell>
          <cell r="K277">
            <v>313001012931</v>
          </cell>
          <cell r="L277">
            <v>313001012931</v>
          </cell>
          <cell r="M277">
            <v>439</v>
          </cell>
          <cell r="N277">
            <v>439</v>
          </cell>
          <cell r="O277" t="str">
            <v>PRIVADO</v>
          </cell>
          <cell r="P277" t="str">
            <v>A</v>
          </cell>
          <cell r="Q277" t="str">
            <v>MIRNA CABEZA MARTINEZ</v>
          </cell>
          <cell r="R277">
            <v>6673314</v>
          </cell>
          <cell r="S277" t="str">
            <v>ilcorales@hotmail.com</v>
          </cell>
        </row>
        <row r="278">
          <cell r="A278">
            <v>475</v>
          </cell>
          <cell r="B278">
            <v>277</v>
          </cell>
          <cell r="C278" t="str">
            <v>CORP. INST PROGRESO SOCIAL (ANTES INST. MIXTO LOS PAYASITOS)</v>
          </cell>
          <cell r="D278" t="str">
            <v>PRINCIPAL</v>
          </cell>
          <cell r="E278" t="str">
            <v>CONSOLATA SECT PARAISO MZA A LTE 11</v>
          </cell>
          <cell r="F278" t="str">
            <v>CONSOLATA</v>
          </cell>
          <cell r="G278">
            <v>15</v>
          </cell>
          <cell r="H278" t="str">
            <v>INDUSTRIAL Y DE LA BAHIA</v>
          </cell>
          <cell r="I278" t="str">
            <v>INDUSTRIAL Y DE LA BAHIA</v>
          </cell>
          <cell r="J278" t="str">
            <v>URBANO</v>
          </cell>
          <cell r="K278">
            <v>313001013431</v>
          </cell>
          <cell r="L278">
            <v>313001013431</v>
          </cell>
          <cell r="M278">
            <v>475</v>
          </cell>
          <cell r="N278">
            <v>475</v>
          </cell>
          <cell r="O278" t="str">
            <v>PRIVADO</v>
          </cell>
          <cell r="P278" t="str">
            <v>A</v>
          </cell>
          <cell r="Q278" t="str">
            <v>MONICA LOPEZ SANCHEZ</v>
          </cell>
          <cell r="R278">
            <v>6900441</v>
          </cell>
          <cell r="S278" t="str">
            <v>coorporacion-ist@hotmail.com</v>
          </cell>
        </row>
        <row r="279">
          <cell r="A279">
            <v>476</v>
          </cell>
          <cell r="B279">
            <v>278</v>
          </cell>
          <cell r="C279" t="str">
            <v>C.E INTEGRAL COLOMBIA CEICOL</v>
          </cell>
          <cell r="D279" t="str">
            <v>PRINCIPAL</v>
          </cell>
          <cell r="E279" t="str">
            <v>CAMPESTRE MZA 66 LOTE 1 ETAPA 7</v>
          </cell>
          <cell r="F279" t="str">
            <v>CAMPESTRE</v>
          </cell>
          <cell r="G279">
            <v>12</v>
          </cell>
          <cell r="H279" t="str">
            <v>INDUSTRIAL Y DE LA BAHIA</v>
          </cell>
          <cell r="I279" t="str">
            <v>INDUSTRIAL Y DE LA BAHIA</v>
          </cell>
          <cell r="J279" t="str">
            <v>URBANO</v>
          </cell>
          <cell r="K279">
            <v>313001013635</v>
          </cell>
          <cell r="L279">
            <v>313001013635</v>
          </cell>
          <cell r="M279">
            <v>476</v>
          </cell>
          <cell r="N279">
            <v>476</v>
          </cell>
          <cell r="O279" t="str">
            <v>PRIVADO</v>
          </cell>
          <cell r="P279" t="str">
            <v>A</v>
          </cell>
          <cell r="Q279" t="str">
            <v>GEOCONIS IRIARTE ESCOBAR</v>
          </cell>
          <cell r="R279">
            <v>6676042</v>
          </cell>
          <cell r="S279" t="str">
            <v>ceicol@hotmail.com</v>
          </cell>
        </row>
        <row r="280">
          <cell r="A280">
            <v>477</v>
          </cell>
          <cell r="B280">
            <v>279</v>
          </cell>
          <cell r="C280" t="str">
            <v>INST. SAN ANTONIO DEL CAMPESTRES(ANTESDE CARTAGENA FUND)</v>
          </cell>
          <cell r="D280" t="str">
            <v>PRINCIPAL</v>
          </cell>
          <cell r="E280" t="str">
            <v>CAMPESTRE MANZ 75A LOTE 6 7 Y 10 8VA ETAPA</v>
          </cell>
          <cell r="F280" t="str">
            <v>CAMPESTRE</v>
          </cell>
          <cell r="G280">
            <v>12</v>
          </cell>
          <cell r="H280" t="str">
            <v>INDUSTRIAL Y DE LA BAHIA</v>
          </cell>
          <cell r="I280" t="str">
            <v>INDUSTRIAL Y DE LA BAHIA</v>
          </cell>
          <cell r="J280" t="str">
            <v>URBANO</v>
          </cell>
          <cell r="K280">
            <v>313001013457</v>
          </cell>
          <cell r="L280">
            <v>313001013457</v>
          </cell>
          <cell r="M280">
            <v>477</v>
          </cell>
          <cell r="N280">
            <v>477</v>
          </cell>
          <cell r="O280" t="str">
            <v>PRIVADO</v>
          </cell>
          <cell r="P280" t="str">
            <v>A</v>
          </cell>
          <cell r="Q280" t="str">
            <v>LUIS CAMACHO GONZALEZ</v>
          </cell>
          <cell r="R280">
            <v>6571975</v>
          </cell>
          <cell r="S280" t="str">
            <v>dawcamacho@hotmail.com</v>
          </cell>
        </row>
        <row r="281">
          <cell r="A281">
            <v>478</v>
          </cell>
          <cell r="B281">
            <v>280</v>
          </cell>
          <cell r="C281" t="str">
            <v>CORP. EDUCATIVA INST. FROBEL</v>
          </cell>
          <cell r="D281" t="str">
            <v>PRINCIPAL</v>
          </cell>
          <cell r="E281" t="str">
            <v>ALTOS DEL CAMPESTRE M10 # 7 ETAPA 1RA</v>
          </cell>
          <cell r="F281" t="str">
            <v>ALTOS DEL CAMPESTRE</v>
          </cell>
          <cell r="G281">
            <v>12</v>
          </cell>
          <cell r="H281" t="str">
            <v>INDUSTRIAL Y DE LA BAHIA</v>
          </cell>
          <cell r="I281" t="str">
            <v>INDUSTRIAL Y DE LA BAHIA</v>
          </cell>
          <cell r="J281" t="str">
            <v>URBANO</v>
          </cell>
          <cell r="K281">
            <v>313001013465</v>
          </cell>
          <cell r="L281">
            <v>313001013465</v>
          </cell>
          <cell r="M281">
            <v>478</v>
          </cell>
          <cell r="N281">
            <v>478</v>
          </cell>
          <cell r="O281" t="str">
            <v>PRIVADO</v>
          </cell>
          <cell r="P281" t="str">
            <v>A</v>
          </cell>
          <cell r="Q281" t="str">
            <v>MARIELA OSORIO DE GANEM</v>
          </cell>
          <cell r="R281">
            <v>6572082</v>
          </cell>
          <cell r="S281" t="str">
            <v>marielaosoriot@hotmail.com</v>
          </cell>
        </row>
        <row r="282">
          <cell r="A282">
            <v>481</v>
          </cell>
          <cell r="B282">
            <v>281</v>
          </cell>
          <cell r="C282" t="str">
            <v>ESC. MIXTA COMUNITARIA 7 DE DICIEMBRE</v>
          </cell>
          <cell r="D282" t="str">
            <v>PRINCIPAL</v>
          </cell>
          <cell r="E282" t="str">
            <v>NELSON MANDELA SECTOR NUEVA VENECIA M A L 2A</v>
          </cell>
          <cell r="F282" t="str">
            <v>NELSON MANDELA</v>
          </cell>
          <cell r="G282">
            <v>14</v>
          </cell>
          <cell r="H282" t="str">
            <v>INDUSTRIAL Y DE LA BAHIA</v>
          </cell>
          <cell r="I282" t="str">
            <v>INDUSTRIAL Y DE LA BAHIA</v>
          </cell>
          <cell r="J282" t="str">
            <v>URBANO</v>
          </cell>
          <cell r="K282">
            <v>313001013490</v>
          </cell>
          <cell r="L282">
            <v>313001013490</v>
          </cell>
          <cell r="M282">
            <v>481</v>
          </cell>
          <cell r="N282">
            <v>481</v>
          </cell>
          <cell r="O282" t="str">
            <v>PRIVADO</v>
          </cell>
          <cell r="P282" t="str">
            <v>A</v>
          </cell>
          <cell r="Q282" t="str">
            <v>CRISTINA MACHUCA OVIEDO</v>
          </cell>
          <cell r="R282">
            <v>0</v>
          </cell>
          <cell r="S282" t="str">
            <v>escuelamixta7dediciembre@gmail.com</v>
          </cell>
        </row>
        <row r="283">
          <cell r="A283">
            <v>498</v>
          </cell>
          <cell r="B283">
            <v>282</v>
          </cell>
          <cell r="C283" t="str">
            <v>INST.  EDUCATIVO  EL PARAISO</v>
          </cell>
          <cell r="D283" t="str">
            <v>PRINCIPAL</v>
          </cell>
          <cell r="E283" t="str">
            <v>SAN FERNANDO K81 N22 A 05</v>
          </cell>
          <cell r="F283" t="str">
            <v>SAN FERNANDO</v>
          </cell>
          <cell r="G283">
            <v>14</v>
          </cell>
          <cell r="H283" t="str">
            <v>INDUSTRIAL Y DE LA BAHIA</v>
          </cell>
          <cell r="I283" t="str">
            <v>INDUSTRIAL Y DE LA BAHIA</v>
          </cell>
          <cell r="J283" t="str">
            <v>URBANO</v>
          </cell>
          <cell r="K283">
            <v>413001008024</v>
          </cell>
          <cell r="L283">
            <v>413001008024</v>
          </cell>
          <cell r="M283">
            <v>498</v>
          </cell>
          <cell r="N283">
            <v>498</v>
          </cell>
          <cell r="O283" t="str">
            <v>PRIVADO</v>
          </cell>
          <cell r="P283" t="str">
            <v>A</v>
          </cell>
          <cell r="Q283" t="str">
            <v>ISABEL ROJANO HERNANDEZ</v>
          </cell>
          <cell r="R283">
            <v>6619013</v>
          </cell>
          <cell r="S283" t="str">
            <v>institutoeducativoelparaiso@gmail.com</v>
          </cell>
        </row>
        <row r="284">
          <cell r="A284">
            <v>500</v>
          </cell>
          <cell r="B284">
            <v>283</v>
          </cell>
          <cell r="C284" t="str">
            <v>COL. CAMINO DEL CORAL DE CARTAGENA</v>
          </cell>
          <cell r="D284" t="str">
            <v>PRINCIPAL</v>
          </cell>
          <cell r="E284" t="str">
            <v>ALAMEDA LA VICTORIA M B LOTE 8</v>
          </cell>
          <cell r="F284" t="str">
            <v>ALAMEDA LA VICTORIA</v>
          </cell>
          <cell r="G284">
            <v>14</v>
          </cell>
          <cell r="H284" t="str">
            <v>INDUSTRIAL Y DE LA BAHIA</v>
          </cell>
          <cell r="I284" t="str">
            <v>INDUSTRIAL Y DE LA BAHIA</v>
          </cell>
          <cell r="J284" t="str">
            <v>URBANO</v>
          </cell>
          <cell r="K284">
            <v>413001007648</v>
          </cell>
          <cell r="L284">
            <v>413001007648</v>
          </cell>
          <cell r="M284">
            <v>500</v>
          </cell>
          <cell r="N284">
            <v>500</v>
          </cell>
          <cell r="O284" t="str">
            <v>PRIVADO</v>
          </cell>
          <cell r="P284" t="str">
            <v>A</v>
          </cell>
          <cell r="Q284" t="str">
            <v>REINA PEREZ CUELLO</v>
          </cell>
          <cell r="R284" t="str">
            <v>6816211-6816391</v>
          </cell>
          <cell r="S284" t="str">
            <v>corporacionidet@hotmail.com</v>
          </cell>
        </row>
        <row r="285">
          <cell r="A285">
            <v>524</v>
          </cell>
          <cell r="B285">
            <v>284</v>
          </cell>
          <cell r="C285" t="str">
            <v>CORP. C.E. INTEGRAL EL RODEO</v>
          </cell>
          <cell r="D285" t="str">
            <v>PRINCIPAL</v>
          </cell>
          <cell r="E285" t="str">
            <v xml:space="preserve">EL RODEO ST 2 M 4 LOTE 12 </v>
          </cell>
          <cell r="F285" t="str">
            <v>EL RODEO</v>
          </cell>
          <cell r="G285">
            <v>14</v>
          </cell>
          <cell r="H285" t="str">
            <v>INDUSTRIAL Y DE LA BAHIA</v>
          </cell>
          <cell r="I285" t="str">
            <v>INDUSTRIAL Y DE LA BAHIA</v>
          </cell>
          <cell r="J285" t="str">
            <v>URBANO</v>
          </cell>
          <cell r="K285">
            <v>313001013643</v>
          </cell>
          <cell r="L285">
            <v>313001013643</v>
          </cell>
          <cell r="M285">
            <v>524</v>
          </cell>
          <cell r="N285">
            <v>524</v>
          </cell>
          <cell r="O285" t="str">
            <v>PRIVADO</v>
          </cell>
          <cell r="P285" t="str">
            <v>A</v>
          </cell>
          <cell r="Q285" t="str">
            <v>ELEIDES VILORIA VILLALBA</v>
          </cell>
          <cell r="R285">
            <v>6613541</v>
          </cell>
          <cell r="S285" t="str">
            <v>c.orpoceirod01@outlook.es</v>
          </cell>
        </row>
        <row r="286">
          <cell r="A286">
            <v>530</v>
          </cell>
          <cell r="B286">
            <v>285</v>
          </cell>
          <cell r="C286" t="str">
            <v>CORP. C.E RABY</v>
          </cell>
          <cell r="D286" t="str">
            <v>PRINCIPAL</v>
          </cell>
          <cell r="E286" t="str">
            <v>NELSON MANDELA SEC ANDRÉS PASTRANA MZ 17 L 1 -2</v>
          </cell>
          <cell r="F286" t="str">
            <v>NELSON MANDELA</v>
          </cell>
          <cell r="G286">
            <v>14</v>
          </cell>
          <cell r="H286" t="str">
            <v>INDUSTRIAL Y DE LA BAHIA</v>
          </cell>
          <cell r="I286" t="str">
            <v>INDUSTRIAL Y DE LA BAHIA</v>
          </cell>
          <cell r="J286" t="str">
            <v>URBANO</v>
          </cell>
          <cell r="K286">
            <v>313001013775</v>
          </cell>
          <cell r="L286">
            <v>313001013775</v>
          </cell>
          <cell r="M286">
            <v>530</v>
          </cell>
          <cell r="N286">
            <v>530</v>
          </cell>
          <cell r="O286" t="str">
            <v>PRIVADO</v>
          </cell>
          <cell r="P286" t="str">
            <v>A</v>
          </cell>
          <cell r="Q286" t="str">
            <v>MARIAM MACHUCA BARRIOS</v>
          </cell>
          <cell r="R286">
            <v>0</v>
          </cell>
          <cell r="S286" t="str">
            <v>centroeduraby@hotmail.es</v>
          </cell>
        </row>
        <row r="287">
          <cell r="A287">
            <v>537</v>
          </cell>
          <cell r="B287">
            <v>286</v>
          </cell>
          <cell r="C287" t="str">
            <v>FUND. ED. JHON DEWEY ( ANTES FUND. INST. RONDA MAGICA)</v>
          </cell>
          <cell r="D287" t="str">
            <v>PRINCIPAL</v>
          </cell>
          <cell r="E287" t="str">
            <v>NAZARENO M D LTE 12-16-18</v>
          </cell>
          <cell r="F287" t="str">
            <v>NAZARENO</v>
          </cell>
          <cell r="G287">
            <v>14</v>
          </cell>
          <cell r="H287" t="str">
            <v>INDUSTRIAL Y DE LA BAHIA</v>
          </cell>
          <cell r="I287" t="str">
            <v>INDUSTRIAL Y DE LA BAHIA</v>
          </cell>
          <cell r="J287" t="str">
            <v>URBANO</v>
          </cell>
          <cell r="K287">
            <v>313001013856</v>
          </cell>
          <cell r="L287">
            <v>313001013856</v>
          </cell>
          <cell r="M287">
            <v>537</v>
          </cell>
          <cell r="N287">
            <v>537</v>
          </cell>
          <cell r="O287" t="str">
            <v>PRIVADO</v>
          </cell>
          <cell r="P287" t="str">
            <v>A</v>
          </cell>
          <cell r="Q287" t="str">
            <v>ALTAIR PEREZ FRIAS</v>
          </cell>
          <cell r="R287">
            <v>6521267</v>
          </cell>
          <cell r="S287" t="str">
            <v>fundewey@hotmail.com</v>
          </cell>
        </row>
        <row r="288">
          <cell r="A288">
            <v>573</v>
          </cell>
          <cell r="B288">
            <v>287</v>
          </cell>
          <cell r="C288" t="str">
            <v>CORP. EDUC NAZARETH</v>
          </cell>
          <cell r="D288" t="str">
            <v>PRINCIPAL</v>
          </cell>
          <cell r="E288" t="str">
            <v>VILLA DEL ROSARIO M F L3 (NUEVO)</v>
          </cell>
          <cell r="F288" t="str">
            <v>VILLA DEL ROSARIO</v>
          </cell>
          <cell r="G288">
            <v>14</v>
          </cell>
          <cell r="H288" t="str">
            <v>INDUSTRIAL Y DE LA BAHIA</v>
          </cell>
          <cell r="I288" t="str">
            <v>INDUSTRIAL Y DE LA BAHIA</v>
          </cell>
          <cell r="J288" t="str">
            <v>URBANO</v>
          </cell>
          <cell r="K288">
            <v>313001027229</v>
          </cell>
          <cell r="L288">
            <v>313001027229</v>
          </cell>
          <cell r="M288">
            <v>573</v>
          </cell>
          <cell r="N288">
            <v>573</v>
          </cell>
          <cell r="O288" t="str">
            <v>PRIVADO</v>
          </cell>
          <cell r="P288" t="str">
            <v>A</v>
          </cell>
          <cell r="Q288" t="str">
            <v>MARIA SANCHEZ ALEMAN</v>
          </cell>
          <cell r="R288" t="str">
            <v>6616942-3008493996</v>
          </cell>
          <cell r="S288" t="str">
            <v>coredunaz@hotmail.com</v>
          </cell>
        </row>
        <row r="289">
          <cell r="A289">
            <v>610</v>
          </cell>
          <cell r="B289">
            <v>288</v>
          </cell>
          <cell r="C289" t="str">
            <v>INST. SAN JUAN DE DIOS</v>
          </cell>
          <cell r="D289" t="str">
            <v>PRINCIPAL</v>
          </cell>
          <cell r="E289" t="str">
            <v>BLAS DE LEZO M J L 1 1 ETAPA</v>
          </cell>
          <cell r="F289" t="str">
            <v>BLAS DE LEZO</v>
          </cell>
          <cell r="G289">
            <v>12</v>
          </cell>
          <cell r="H289" t="str">
            <v>INDUSTRIAL Y DE LA BAHIA</v>
          </cell>
          <cell r="I289" t="str">
            <v>INDUSTRIAL Y DE LA BAHIA</v>
          </cell>
          <cell r="J289" t="str">
            <v>URBANO</v>
          </cell>
          <cell r="K289">
            <v>313001028039</v>
          </cell>
          <cell r="L289">
            <v>313001028039</v>
          </cell>
          <cell r="M289">
            <v>610</v>
          </cell>
          <cell r="N289">
            <v>610</v>
          </cell>
          <cell r="O289" t="str">
            <v>PRIVADO</v>
          </cell>
          <cell r="P289" t="str">
            <v>A</v>
          </cell>
          <cell r="Q289" t="str">
            <v>ARACELYS APARICIO RIOS</v>
          </cell>
          <cell r="R289">
            <v>6904333</v>
          </cell>
          <cell r="S289" t="str">
            <v>institutosanjuandedios2017@gmail.com</v>
          </cell>
        </row>
        <row r="290">
          <cell r="A290">
            <v>618</v>
          </cell>
          <cell r="B290">
            <v>289</v>
          </cell>
          <cell r="C290" t="str">
            <v>JARD. INF.  LOS ANGELES (IE LOS ANGELES)</v>
          </cell>
          <cell r="D290" t="str">
            <v>PRINCIPAL</v>
          </cell>
          <cell r="E290" t="str">
            <v>CARACOLES M 2 L 2 ETAPA 2</v>
          </cell>
          <cell r="F290" t="str">
            <v>CARACOLES</v>
          </cell>
          <cell r="G290">
            <v>12</v>
          </cell>
          <cell r="H290" t="str">
            <v>INDUSTRIAL Y DE LA BAHIA</v>
          </cell>
          <cell r="I290" t="str">
            <v>INDUSTRIAL Y DE LA BAHIA</v>
          </cell>
          <cell r="J290" t="str">
            <v>URBANO</v>
          </cell>
          <cell r="K290">
            <v>313001028098</v>
          </cell>
          <cell r="L290">
            <v>313001028098</v>
          </cell>
          <cell r="M290">
            <v>618</v>
          </cell>
          <cell r="N290">
            <v>618</v>
          </cell>
          <cell r="O290" t="str">
            <v>PRIVADO</v>
          </cell>
          <cell r="P290" t="str">
            <v>A</v>
          </cell>
          <cell r="Q290" t="str">
            <v>KATIA LARA PORRAS</v>
          </cell>
          <cell r="R290">
            <v>6679425</v>
          </cell>
          <cell r="S290" t="str">
            <v>ins.edu_losangeles@hotmail.com</v>
          </cell>
        </row>
        <row r="291">
          <cell r="A291">
            <v>578</v>
          </cell>
          <cell r="B291">
            <v>290</v>
          </cell>
          <cell r="C291" t="str">
            <v>COL. COMUNITARIO CAMINO DE LUZ Y ESPERANZA</v>
          </cell>
          <cell r="D291" t="str">
            <v>PRINCIPAL</v>
          </cell>
          <cell r="E291" t="str">
            <v>SUCRE SECT VILLA ROSA M Q L 13</v>
          </cell>
          <cell r="F291" t="str">
            <v>SUCRE</v>
          </cell>
          <cell r="G291">
            <v>11</v>
          </cell>
          <cell r="H291" t="str">
            <v>INDUSTRIAL Y DE LA BAHIA</v>
          </cell>
          <cell r="I291" t="str">
            <v>INDUSTRIAL Y DE LA BAHIA</v>
          </cell>
          <cell r="J291" t="str">
            <v>URBANO</v>
          </cell>
          <cell r="K291">
            <v>313001027261</v>
          </cell>
          <cell r="L291">
            <v>313001027261</v>
          </cell>
          <cell r="M291">
            <v>578</v>
          </cell>
          <cell r="N291">
            <v>578</v>
          </cell>
          <cell r="O291" t="str">
            <v>PRIVADO</v>
          </cell>
          <cell r="P291" t="str">
            <v>A</v>
          </cell>
          <cell r="Q291" t="str">
            <v>BLANCA CELORIO VALENCIA</v>
          </cell>
          <cell r="R291">
            <v>6675470</v>
          </cell>
          <cell r="S291" t="str">
            <v>celorio50@hotmail.com</v>
          </cell>
        </row>
        <row r="292">
          <cell r="A292">
            <v>321</v>
          </cell>
          <cell r="B292">
            <v>291</v>
          </cell>
          <cell r="C292" t="str">
            <v>CENT. DE EDUCACIÓN EL RECREO (ANTES I.E. EL RECREO)</v>
          </cell>
          <cell r="D292" t="str">
            <v>PRINCIPAL</v>
          </cell>
          <cell r="E292" t="str">
            <v>EL RECREO CLL 2A AV7A #80D-56</v>
          </cell>
          <cell r="F292" t="str">
            <v>EL RECREO</v>
          </cell>
          <cell r="G292">
            <v>13</v>
          </cell>
          <cell r="H292" t="str">
            <v>INDUSTRIAL Y DE LA BAHIA</v>
          </cell>
          <cell r="I292" t="str">
            <v>INDUSTRIAL Y DE LA BAHIA</v>
          </cell>
          <cell r="J292" t="str">
            <v>URBANO</v>
          </cell>
          <cell r="K292">
            <v>313001007058</v>
          </cell>
          <cell r="L292">
            <v>313001007058</v>
          </cell>
          <cell r="M292">
            <v>321</v>
          </cell>
          <cell r="N292">
            <v>321</v>
          </cell>
          <cell r="O292" t="str">
            <v>PRIVADO</v>
          </cell>
          <cell r="P292" t="str">
            <v>A</v>
          </cell>
          <cell r="Q292" t="str">
            <v>JORGE ELIECER GUARDO GONZALEZ</v>
          </cell>
          <cell r="R292" t="str">
            <v>6903987 - 3174045493</v>
          </cell>
          <cell r="S292" t="str">
            <v>rectoriacedurecreo@hotmail.com</v>
          </cell>
        </row>
        <row r="293">
          <cell r="A293">
            <v>233</v>
          </cell>
          <cell r="B293">
            <v>292</v>
          </cell>
          <cell r="C293" t="str">
            <v>COL. BIFFI</v>
          </cell>
          <cell r="D293" t="str">
            <v>PRINCIPAL</v>
          </cell>
          <cell r="E293" t="str">
            <v>LA PROVIDENCIA CRA71 # 31A-372</v>
          </cell>
          <cell r="F293" t="str">
            <v>LA PROVIDENCIA</v>
          </cell>
          <cell r="G293">
            <v>13</v>
          </cell>
          <cell r="H293" t="str">
            <v>INDUSTRIAL Y DE LA BAHIA</v>
          </cell>
          <cell r="I293" t="str">
            <v>INDUSTRIAL Y DE LA BAHIA</v>
          </cell>
          <cell r="J293" t="str">
            <v>URBANO</v>
          </cell>
          <cell r="K293">
            <v>313001001050</v>
          </cell>
          <cell r="L293">
            <v>313001001050</v>
          </cell>
          <cell r="M293">
            <v>233</v>
          </cell>
          <cell r="N293">
            <v>233</v>
          </cell>
          <cell r="O293" t="str">
            <v>PRIVADO</v>
          </cell>
          <cell r="P293" t="str">
            <v>A</v>
          </cell>
          <cell r="Q293" t="str">
            <v>HNA.ALICIA RUIZ RIVERA</v>
          </cell>
          <cell r="R293" t="str">
            <v>6534700-6534264 EXT</v>
          </cell>
          <cell r="S293" t="str">
            <v>info@colbifficartagena.edu.co</v>
          </cell>
        </row>
        <row r="294">
          <cell r="A294">
            <v>528</v>
          </cell>
          <cell r="B294">
            <v>293</v>
          </cell>
          <cell r="C294" t="str">
            <v>INST. EDUC. LOS CREADORES</v>
          </cell>
          <cell r="D294" t="str">
            <v>PRINCIPAL</v>
          </cell>
          <cell r="E294" t="str">
            <v>SAN FERNANDO ST SIMON BOLIV CALLE 5A #81 B-24</v>
          </cell>
          <cell r="F294" t="str">
            <v>SAN FERNANDO</v>
          </cell>
          <cell r="G294">
            <v>14</v>
          </cell>
          <cell r="H294" t="str">
            <v>INDUSTRIAL Y DE LA BAHIA</v>
          </cell>
          <cell r="I294" t="str">
            <v>INDUSTRIAL Y DE LA BAHIA</v>
          </cell>
          <cell r="J294" t="str">
            <v>URBANO</v>
          </cell>
          <cell r="K294">
            <v>313001013805</v>
          </cell>
          <cell r="L294">
            <v>313001013805</v>
          </cell>
          <cell r="M294">
            <v>528</v>
          </cell>
          <cell r="N294">
            <v>528</v>
          </cell>
          <cell r="O294" t="str">
            <v>PRIVADO</v>
          </cell>
          <cell r="P294" t="str">
            <v>A</v>
          </cell>
          <cell r="Q294" t="str">
            <v>YADIRA REYES BALANTA</v>
          </cell>
          <cell r="R294">
            <v>6520107</v>
          </cell>
          <cell r="S294" t="str">
            <v>yadi67@hotmail.es</v>
          </cell>
        </row>
        <row r="295">
          <cell r="A295">
            <v>748</v>
          </cell>
          <cell r="B295">
            <v>294</v>
          </cell>
          <cell r="C295" t="str">
            <v>GORETTI SCHOOL</v>
          </cell>
          <cell r="D295" t="str">
            <v>PRINCIPAL</v>
          </cell>
          <cell r="E295" t="str">
            <v>SANTA MÓNICA CRA 30B # 79-26</v>
          </cell>
          <cell r="F295" t="str">
            <v>SANTA MONICA</v>
          </cell>
          <cell r="G295">
            <v>12</v>
          </cell>
          <cell r="H295" t="str">
            <v>INDUSTRIAL Y DE LA BAHIA</v>
          </cell>
          <cell r="I295" t="str">
            <v>INDUSTRIAL Y DE LA BAHIA</v>
          </cell>
          <cell r="J295" t="str">
            <v>URBANO</v>
          </cell>
          <cell r="K295">
            <v>313001029337</v>
          </cell>
          <cell r="L295">
            <v>313001029337</v>
          </cell>
          <cell r="M295">
            <v>748</v>
          </cell>
          <cell r="N295">
            <v>748</v>
          </cell>
          <cell r="O295" t="str">
            <v>PRIVADO</v>
          </cell>
          <cell r="P295" t="str">
            <v>A</v>
          </cell>
          <cell r="Q295" t="str">
            <v>GLADYS DEL RIO RODRIGUEZ</v>
          </cell>
          <cell r="R295">
            <v>6617831</v>
          </cell>
          <cell r="S295" t="str">
            <v>colegiogorettisantamonica@hotmail.com</v>
          </cell>
        </row>
        <row r="296">
          <cell r="A296">
            <v>359</v>
          </cell>
          <cell r="B296">
            <v>295</v>
          </cell>
          <cell r="C296" t="str">
            <v>CORP. EDUCATIVA COLEGIO ALTER - ALTERIS</v>
          </cell>
          <cell r="D296" t="str">
            <v>PRINCIPAL</v>
          </cell>
          <cell r="E296" t="str">
            <v>URB SANTA CLARA M Q LOTE 1-2-3-4</v>
          </cell>
          <cell r="F296" t="str">
            <v>URB SANTA CLARA</v>
          </cell>
          <cell r="G296">
            <v>12</v>
          </cell>
          <cell r="H296" t="str">
            <v>INDUSTRIAL Y DE LA BAHIA</v>
          </cell>
          <cell r="I296" t="str">
            <v>INDUSTRIAL Y DE LA BAHIA</v>
          </cell>
          <cell r="J296" t="str">
            <v>URBANO</v>
          </cell>
          <cell r="K296">
            <v>313001006485</v>
          </cell>
          <cell r="L296">
            <v>313001006485</v>
          </cell>
          <cell r="M296">
            <v>359</v>
          </cell>
          <cell r="N296">
            <v>359</v>
          </cell>
          <cell r="O296" t="str">
            <v>PRIVADO</v>
          </cell>
          <cell r="P296" t="str">
            <v>A</v>
          </cell>
          <cell r="Q296" t="str">
            <v>LUIS ALVAREZ MANTILLA</v>
          </cell>
          <cell r="R296">
            <v>6674111</v>
          </cell>
          <cell r="S296" t="str">
            <v>info@colegioalteralteris.edu.co</v>
          </cell>
        </row>
        <row r="297">
          <cell r="A297">
            <v>816</v>
          </cell>
          <cell r="B297">
            <v>296</v>
          </cell>
          <cell r="C297" t="str">
            <v>COLEGIO PITAGORAS -(JARD. INF. Y GUARDERIA MIS TAREAS )</v>
          </cell>
          <cell r="D297" t="str">
            <v>PRINCIPAL</v>
          </cell>
          <cell r="E297" t="str">
            <v>SOCORRO M 110 L 15 PLAN 554</v>
          </cell>
          <cell r="F297" t="str">
            <v>SOCORRO</v>
          </cell>
          <cell r="G297">
            <v>12</v>
          </cell>
          <cell r="H297" t="str">
            <v>INDUSTRIAL Y DE LA BAHIA</v>
          </cell>
          <cell r="I297" t="str">
            <v>INDUSTRIAL Y DE LA BAHIA</v>
          </cell>
          <cell r="J297" t="str">
            <v>URBANO</v>
          </cell>
          <cell r="K297">
            <v>313001029540</v>
          </cell>
          <cell r="L297">
            <v>313001029540</v>
          </cell>
          <cell r="M297">
            <v>816</v>
          </cell>
          <cell r="N297">
            <v>816</v>
          </cell>
          <cell r="O297" t="str">
            <v>PRIVADO</v>
          </cell>
          <cell r="P297" t="str">
            <v>A</v>
          </cell>
          <cell r="Q297" t="str">
            <v>ERIKA JIMENEZ TOLEDO</v>
          </cell>
          <cell r="R297">
            <v>6619427</v>
          </cell>
          <cell r="S297" t="str">
            <v>colegio-pitagoras@hotmail.com</v>
          </cell>
        </row>
        <row r="298">
          <cell r="A298">
            <v>419</v>
          </cell>
          <cell r="B298">
            <v>297</v>
          </cell>
          <cell r="C298" t="str">
            <v>INST. JESUS DE LA DIVINA MISERICORDIA</v>
          </cell>
          <cell r="D298" t="str">
            <v>PRINCIPAL</v>
          </cell>
          <cell r="E298" t="str">
            <v>EL SOCORRO PLAN 554 MZA 123 LOTE 2</v>
          </cell>
          <cell r="F298" t="str">
            <v>EL SOCORRO</v>
          </cell>
          <cell r="G298">
            <v>12</v>
          </cell>
          <cell r="H298" t="str">
            <v>INDUSTRIAL Y DE LA BAHIA</v>
          </cell>
          <cell r="I298" t="str">
            <v>INDUSTRIAL Y DE LA BAHIA</v>
          </cell>
          <cell r="J298" t="str">
            <v>URBANO</v>
          </cell>
          <cell r="K298">
            <v>313001012353</v>
          </cell>
          <cell r="L298">
            <v>313001012353</v>
          </cell>
          <cell r="M298">
            <v>419</v>
          </cell>
          <cell r="N298">
            <v>419</v>
          </cell>
          <cell r="O298" t="str">
            <v>PRIVADO</v>
          </cell>
          <cell r="P298" t="str">
            <v>A</v>
          </cell>
          <cell r="Q298" t="str">
            <v>ELADIA VIDES HERNANDEZ</v>
          </cell>
          <cell r="R298">
            <v>6631929</v>
          </cell>
          <cell r="S298" t="str">
            <v>ijdivmis@hotmail.com</v>
          </cell>
        </row>
        <row r="299">
          <cell r="A299">
            <v>526</v>
          </cell>
          <cell r="B299">
            <v>298</v>
          </cell>
          <cell r="C299" t="str">
            <v>COL. INTEGRAL DEL NORTE ( ANTES INST. CLASE INFANTIL)</v>
          </cell>
          <cell r="D299" t="str">
            <v>PRINCIPAL</v>
          </cell>
          <cell r="E299" t="str">
            <v>EL RECREO CL 5A # 80A-42</v>
          </cell>
          <cell r="F299" t="str">
            <v>EL RECREO</v>
          </cell>
          <cell r="G299">
            <v>13</v>
          </cell>
          <cell r="H299" t="str">
            <v>INDUSTRIAL Y DE LA BAHIA</v>
          </cell>
          <cell r="I299" t="str">
            <v>INDUSTRIAL Y DE LA BAHIA</v>
          </cell>
          <cell r="J299" t="str">
            <v>URBANO</v>
          </cell>
          <cell r="K299">
            <v>313001013651</v>
          </cell>
          <cell r="L299">
            <v>313001013651</v>
          </cell>
          <cell r="M299">
            <v>526</v>
          </cell>
          <cell r="N299">
            <v>526</v>
          </cell>
          <cell r="O299" t="str">
            <v>PRIVADO</v>
          </cell>
          <cell r="P299" t="str">
            <v>A</v>
          </cell>
          <cell r="Q299" t="str">
            <v>YOLEIDA BARRIOS GUARNIZO</v>
          </cell>
          <cell r="R299" t="str">
            <v>6748216-6817211</v>
          </cell>
          <cell r="S299" t="str">
            <v>yoleidabarriosg@colegiointegraldelnorte.edu.co</v>
          </cell>
        </row>
        <row r="300">
          <cell r="A300">
            <v>819</v>
          </cell>
          <cell r="B300">
            <v>299</v>
          </cell>
          <cell r="C300" t="str">
            <v>CENT. EDUC. INTEGRAL MODERNO</v>
          </cell>
          <cell r="D300" t="str">
            <v>PRINCIPAL</v>
          </cell>
          <cell r="E300" t="str">
            <v>PROVIDENCIA DIAGONAL 32A  71-25</v>
          </cell>
          <cell r="F300" t="str">
            <v>PROVIDENCIA</v>
          </cell>
          <cell r="G300">
            <v>13</v>
          </cell>
          <cell r="H300" t="str">
            <v>INDUSTRIAL Y DE LA BAHIA</v>
          </cell>
          <cell r="I300" t="str">
            <v>INDUSTRIAL Y DE LA BAHIA</v>
          </cell>
          <cell r="J300" t="str">
            <v>URBANO</v>
          </cell>
          <cell r="K300">
            <v>313001029680</v>
          </cell>
          <cell r="L300">
            <v>313001029680</v>
          </cell>
          <cell r="M300">
            <v>819</v>
          </cell>
          <cell r="N300">
            <v>819</v>
          </cell>
          <cell r="O300" t="str">
            <v>PRIVADO</v>
          </cell>
          <cell r="P300" t="str">
            <v>A</v>
          </cell>
          <cell r="Q300" t="str">
            <v>MARIA IRIS RAMOS RIOS</v>
          </cell>
          <cell r="R300">
            <v>6436098</v>
          </cell>
          <cell r="S300" t="str">
            <v>ceim509@hotmail.com</v>
          </cell>
        </row>
        <row r="301">
          <cell r="A301">
            <v>820</v>
          </cell>
          <cell r="B301">
            <v>300</v>
          </cell>
          <cell r="C301" t="str">
            <v>INST. MI PRIMERA ESTACION</v>
          </cell>
          <cell r="D301" t="str">
            <v>PRINCIPAL</v>
          </cell>
          <cell r="E301" t="str">
            <v>CAMPESTRE MZ 15 LOT 13 ETAPA 2</v>
          </cell>
          <cell r="F301" t="str">
            <v>CAMPESTRE</v>
          </cell>
          <cell r="G301">
            <v>12</v>
          </cell>
          <cell r="H301" t="str">
            <v>INDUSTRIAL Y DE LA BAHIA</v>
          </cell>
          <cell r="I301" t="str">
            <v>INDUSTRIAL Y DE LA BAHIA</v>
          </cell>
          <cell r="J301" t="str">
            <v>URBANO</v>
          </cell>
          <cell r="K301">
            <v>313001029655</v>
          </cell>
          <cell r="L301">
            <v>313001029655</v>
          </cell>
          <cell r="M301">
            <v>820</v>
          </cell>
          <cell r="N301">
            <v>820</v>
          </cell>
          <cell r="O301" t="str">
            <v>PRIVADO</v>
          </cell>
          <cell r="P301" t="str">
            <v>A</v>
          </cell>
          <cell r="Q301" t="str">
            <v>CLAUDIA TORRES MARTINEZ</v>
          </cell>
          <cell r="R301">
            <v>6676386</v>
          </cell>
          <cell r="S301" t="str">
            <v>institutomiprimeraestacion@hotmail.com</v>
          </cell>
        </row>
        <row r="302">
          <cell r="A302">
            <v>825</v>
          </cell>
          <cell r="B302">
            <v>301</v>
          </cell>
          <cell r="C302" t="str">
            <v>CENT. EDUC. SANTA CLARA</v>
          </cell>
          <cell r="D302" t="str">
            <v>PRINCIPAL</v>
          </cell>
          <cell r="E302" t="str">
            <v>SANTA CLARA MZ D  LT 21</v>
          </cell>
          <cell r="F302" t="str">
            <v>SANTA CLARA</v>
          </cell>
          <cell r="G302">
            <v>11</v>
          </cell>
          <cell r="H302" t="str">
            <v>INDUSTRIAL Y DE LA BAHIA</v>
          </cell>
          <cell r="I302" t="str">
            <v>INDUSTRIAL Y DE LA BAHIA</v>
          </cell>
          <cell r="J302" t="str">
            <v>URBANO</v>
          </cell>
          <cell r="K302">
            <v>313001029701</v>
          </cell>
          <cell r="L302">
            <v>313001029701</v>
          </cell>
          <cell r="M302">
            <v>825</v>
          </cell>
          <cell r="N302">
            <v>825</v>
          </cell>
          <cell r="O302" t="str">
            <v>PRIVADO</v>
          </cell>
          <cell r="P302" t="str">
            <v>A</v>
          </cell>
          <cell r="Q302" t="str">
            <v>GLORIA PINEDA MONTIEL</v>
          </cell>
          <cell r="R302">
            <v>6673250</v>
          </cell>
          <cell r="S302" t="str">
            <v>centroeducativosantaclara@hotmail.com</v>
          </cell>
        </row>
        <row r="303">
          <cell r="A303">
            <v>207</v>
          </cell>
          <cell r="B303">
            <v>302</v>
          </cell>
          <cell r="C303" t="str">
            <v>INST. MADRE TERESA DE CALCUTA</v>
          </cell>
          <cell r="D303" t="str">
            <v>PRINCIPAL</v>
          </cell>
          <cell r="E303" t="str">
            <v>EL EDUCADOR CRA75 No. 4E 75</v>
          </cell>
          <cell r="F303" t="str">
            <v>EL EDUCADOR</v>
          </cell>
          <cell r="G303">
            <v>15</v>
          </cell>
          <cell r="H303" t="str">
            <v>INDUSTRIAL Y DE LA BAHIA</v>
          </cell>
          <cell r="I303" t="str">
            <v>INDUSTRIAL Y DE LA BAHIA</v>
          </cell>
          <cell r="J303" t="str">
            <v>URBANO</v>
          </cell>
          <cell r="K303">
            <v>313001000142</v>
          </cell>
          <cell r="L303">
            <v>313001000142</v>
          </cell>
          <cell r="M303">
            <v>207</v>
          </cell>
          <cell r="N303">
            <v>207</v>
          </cell>
          <cell r="O303" t="str">
            <v>PRIVADO</v>
          </cell>
          <cell r="P303" t="str">
            <v>A</v>
          </cell>
          <cell r="Q303" t="str">
            <v>GUILLERMO PEÑATE ZAMORA</v>
          </cell>
          <cell r="R303">
            <v>6634666</v>
          </cell>
          <cell r="S303" t="str">
            <v>institutomadreteresadecalcuta@hotmail.com</v>
          </cell>
        </row>
        <row r="304">
          <cell r="A304">
            <v>283</v>
          </cell>
          <cell r="B304">
            <v>303</v>
          </cell>
          <cell r="C304" t="str">
            <v>I.E. COMFAMILIAR</v>
          </cell>
          <cell r="D304" t="str">
            <v>PRINCIPAL</v>
          </cell>
          <cell r="E304" t="str">
            <v>TERNERA SAN JOSE DE LOS CAMPANOS-CRA 103 Nº35-151</v>
          </cell>
          <cell r="F304" t="str">
            <v>TERNERA</v>
          </cell>
          <cell r="G304">
            <v>13</v>
          </cell>
          <cell r="H304" t="str">
            <v>INDUSTRIAL Y DE LA BAHIA</v>
          </cell>
          <cell r="I304" t="str">
            <v>INDUSTRIAL Y DE LA BAHIA</v>
          </cell>
          <cell r="J304" t="str">
            <v>URBANO</v>
          </cell>
          <cell r="K304">
            <v>313001005276</v>
          </cell>
          <cell r="L304">
            <v>313001005276</v>
          </cell>
          <cell r="M304">
            <v>283</v>
          </cell>
          <cell r="N304">
            <v>283</v>
          </cell>
          <cell r="O304" t="str">
            <v>PRIVADO</v>
          </cell>
          <cell r="P304" t="str">
            <v>A</v>
          </cell>
          <cell r="Q304" t="str">
            <v>JOHAN POMARES COHEN</v>
          </cell>
          <cell r="R304">
            <v>6539213</v>
          </cell>
          <cell r="S304" t="str">
            <v>rectorie@comfamiliar.org.co</v>
          </cell>
        </row>
        <row r="305">
          <cell r="A305">
            <v>489</v>
          </cell>
          <cell r="B305">
            <v>304</v>
          </cell>
          <cell r="C305" t="str">
            <v>INST. SONRISITAS ALEGRES</v>
          </cell>
          <cell r="D305" t="str">
            <v>PRINCIPAL</v>
          </cell>
          <cell r="E305" t="str">
            <v>LOS CORALES M F L 23</v>
          </cell>
          <cell r="F305" t="str">
            <v>LOS CORALES</v>
          </cell>
          <cell r="G305">
            <v>12</v>
          </cell>
          <cell r="H305" t="str">
            <v>INDUSTRIAL Y DE LA BAHIA</v>
          </cell>
          <cell r="I305" t="str">
            <v>INDUSTRIAL Y DE LA BAHIA</v>
          </cell>
          <cell r="J305" t="str">
            <v>URBANO</v>
          </cell>
          <cell r="K305">
            <v>313001013589</v>
          </cell>
          <cell r="L305">
            <v>313001013589</v>
          </cell>
          <cell r="M305">
            <v>489</v>
          </cell>
          <cell r="N305">
            <v>489</v>
          </cell>
          <cell r="O305" t="str">
            <v>PRIVADO</v>
          </cell>
          <cell r="P305" t="str">
            <v>A</v>
          </cell>
          <cell r="Q305" t="str">
            <v>ARMIDA JIMENEZ DIAZ</v>
          </cell>
          <cell r="R305">
            <v>6675016</v>
          </cell>
          <cell r="S305" t="str">
            <v>institutosonrisitasalegres@hotmail.com</v>
          </cell>
        </row>
        <row r="306">
          <cell r="A306">
            <v>274</v>
          </cell>
          <cell r="B306">
            <v>305</v>
          </cell>
          <cell r="C306" t="str">
            <v>ESC. EL SALVADOR</v>
          </cell>
          <cell r="D306" t="str">
            <v>PRINCIPAL</v>
          </cell>
          <cell r="E306" t="str">
            <v>BLAS DE LEZO AV KENNEDY 68-64</v>
          </cell>
          <cell r="F306" t="str">
            <v>BLAS DE LEZO</v>
          </cell>
          <cell r="G306">
            <v>12</v>
          </cell>
          <cell r="H306" t="str">
            <v>INDUSTRIAL Y DE LA BAHIA</v>
          </cell>
          <cell r="I306" t="str">
            <v>INDUSTRIAL Y DE LA BAHIA</v>
          </cell>
          <cell r="J306" t="str">
            <v>URBANO</v>
          </cell>
          <cell r="K306">
            <v>313001004857</v>
          </cell>
          <cell r="L306">
            <v>313001004857</v>
          </cell>
          <cell r="M306">
            <v>274</v>
          </cell>
          <cell r="N306">
            <v>274</v>
          </cell>
          <cell r="O306" t="str">
            <v>PRIVADO</v>
          </cell>
          <cell r="P306" t="str">
            <v>A</v>
          </cell>
          <cell r="Q306" t="str">
            <v>WALTER ANTONIO ANICHIARICO SANCHEZ</v>
          </cell>
          <cell r="R306">
            <v>6534139</v>
          </cell>
          <cell r="S306" t="str">
            <v>administrador@ieelsalvador.org</v>
          </cell>
        </row>
        <row r="307">
          <cell r="A307">
            <v>310</v>
          </cell>
          <cell r="B307">
            <v>306</v>
          </cell>
          <cell r="C307" t="str">
            <v>INST.  EL EDEN</v>
          </cell>
          <cell r="D307" t="str">
            <v>PRINCIPAL</v>
          </cell>
          <cell r="E307" t="str">
            <v>CARACOLES M75 LOTE 16 1ERA ETAPA</v>
          </cell>
          <cell r="F307" t="str">
            <v>CARACOLES</v>
          </cell>
          <cell r="G307">
            <v>12</v>
          </cell>
          <cell r="H307" t="str">
            <v>INDUSTRIAL Y DE LA BAHIA</v>
          </cell>
          <cell r="I307" t="str">
            <v>INDUSTRIAL Y DE LA BAHIA</v>
          </cell>
          <cell r="J307" t="str">
            <v>URBANO</v>
          </cell>
          <cell r="K307">
            <v>313001006621</v>
          </cell>
          <cell r="L307">
            <v>313001006621</v>
          </cell>
          <cell r="M307">
            <v>310</v>
          </cell>
          <cell r="N307">
            <v>310</v>
          </cell>
          <cell r="O307" t="str">
            <v>PRIVADO</v>
          </cell>
          <cell r="P307" t="str">
            <v>A</v>
          </cell>
          <cell r="Q307" t="str">
            <v>SANDRA ARRIETA PEDROZA</v>
          </cell>
          <cell r="R307">
            <v>6670848</v>
          </cell>
          <cell r="S307" t="str">
            <v>insteden@yahoo.com</v>
          </cell>
        </row>
        <row r="308">
          <cell r="A308">
            <v>841</v>
          </cell>
          <cell r="B308">
            <v>307</v>
          </cell>
          <cell r="C308" t="str">
            <v>INST EDUCATIVO TECNOCIENCIA REGION CARIBE</v>
          </cell>
          <cell r="D308" t="str">
            <v>PRINCIPAL</v>
          </cell>
          <cell r="E308" t="str">
            <v>LA CONCEPCION CALLE 1 No. 1-87</v>
          </cell>
          <cell r="F308" t="str">
            <v>LA CONCEPCION</v>
          </cell>
          <cell r="G308">
            <v>14</v>
          </cell>
          <cell r="H308" t="str">
            <v>INDUSTRIAL Y DE LA BAHIA</v>
          </cell>
          <cell r="I308" t="str">
            <v>INDUSTRIAL Y DE LA BAHIA</v>
          </cell>
          <cell r="J308" t="str">
            <v>URBANO</v>
          </cell>
          <cell r="K308">
            <v>313001029868</v>
          </cell>
          <cell r="L308">
            <v>313001029868</v>
          </cell>
          <cell r="M308">
            <v>841</v>
          </cell>
          <cell r="N308">
            <v>841</v>
          </cell>
          <cell r="O308" t="str">
            <v>PRIVADO</v>
          </cell>
          <cell r="P308" t="str">
            <v>A</v>
          </cell>
          <cell r="Q308" t="str">
            <v>FARYS RAMOS RESTAN</v>
          </cell>
          <cell r="R308">
            <v>6436275</v>
          </cell>
          <cell r="S308" t="str">
            <v>tecnocienciasrc@hotmail.com</v>
          </cell>
        </row>
        <row r="309">
          <cell r="A309">
            <v>621</v>
          </cell>
          <cell r="B309">
            <v>308</v>
          </cell>
          <cell r="C309" t="str">
            <v>JARDIN INFANTIL MI PEQUEÑO ARTISTA</v>
          </cell>
          <cell r="D309" t="str">
            <v>PRINCIPAL</v>
          </cell>
          <cell r="E309" t="str">
            <v>RECREO CALLE 6 ·80 B 61</v>
          </cell>
          <cell r="F309" t="str">
            <v>RECREO</v>
          </cell>
          <cell r="G309">
            <v>13</v>
          </cell>
          <cell r="H309" t="str">
            <v>INDUSTRIAL Y DE LA BAHIA</v>
          </cell>
          <cell r="I309" t="str">
            <v>INDUSTRIAL Y DE LA BAHIA</v>
          </cell>
          <cell r="J309" t="str">
            <v>URBANO</v>
          </cell>
          <cell r="K309">
            <v>313001028055</v>
          </cell>
          <cell r="L309">
            <v>313001028055</v>
          </cell>
          <cell r="M309">
            <v>621</v>
          </cell>
          <cell r="N309">
            <v>621</v>
          </cell>
          <cell r="O309" t="str">
            <v>PRIVADO</v>
          </cell>
          <cell r="P309" t="str">
            <v>A</v>
          </cell>
          <cell r="Q309" t="str">
            <v>VICTORIA GARCIA JIMENEZ</v>
          </cell>
          <cell r="R309">
            <v>6617961</v>
          </cell>
          <cell r="S309" t="str">
            <v>mipequenoartista@gmail.com</v>
          </cell>
        </row>
        <row r="310">
          <cell r="A310">
            <v>855</v>
          </cell>
          <cell r="B310">
            <v>309</v>
          </cell>
          <cell r="C310" t="str">
            <v>INSTITUTO INFANTIL LOS CISNES</v>
          </cell>
          <cell r="D310" t="str">
            <v>pRINCIPAL</v>
          </cell>
          <cell r="E310" t="str">
            <v>URB VISTA HERMOSA cra 60 C # 29A-60</v>
          </cell>
          <cell r="F310" t="str">
            <v>VISTA HERMOSA</v>
          </cell>
          <cell r="G310">
            <v>15</v>
          </cell>
          <cell r="H310" t="str">
            <v>INDUSTRIAL Y DE LA BAHIA</v>
          </cell>
          <cell r="I310" t="str">
            <v>INDUSTRIAL Y DE LA BAHIA</v>
          </cell>
          <cell r="J310" t="str">
            <v>URBANO</v>
          </cell>
          <cell r="K310">
            <v>313001029965</v>
          </cell>
          <cell r="L310">
            <v>313001029965</v>
          </cell>
          <cell r="M310">
            <v>855</v>
          </cell>
          <cell r="N310">
            <v>855</v>
          </cell>
          <cell r="O310" t="str">
            <v>PRIVADO</v>
          </cell>
          <cell r="P310" t="str">
            <v>A</v>
          </cell>
          <cell r="Q310" t="str">
            <v>DELIA VISBAL OCHOA</v>
          </cell>
          <cell r="R310">
            <v>6571233</v>
          </cell>
          <cell r="S310" t="str">
            <v>dianamono7@hotmail.com</v>
          </cell>
        </row>
        <row r="311">
          <cell r="A311">
            <v>836</v>
          </cell>
          <cell r="B311">
            <v>310</v>
          </cell>
          <cell r="C311" t="str">
            <v>INSTITUTO EDUCATIVO SANTA LUCIA</v>
          </cell>
          <cell r="D311" t="str">
            <v>PRINCIPAL</v>
          </cell>
          <cell r="E311" t="str">
            <v>SANTA LUCIA 3 CALLE, MANZANA F LOTE 19</v>
          </cell>
          <cell r="F311" t="str">
            <v>SANTA LUCIA</v>
          </cell>
          <cell r="G311">
            <v>13</v>
          </cell>
          <cell r="H311" t="str">
            <v>INDUSTRIAL Y DE LA BAHIA</v>
          </cell>
          <cell r="I311" t="str">
            <v>INDUSTRIAL Y DE LA BAHIA</v>
          </cell>
          <cell r="J311" t="str">
            <v>URBANO</v>
          </cell>
          <cell r="K311">
            <v>313001029833</v>
          </cell>
          <cell r="L311">
            <v>313001029833</v>
          </cell>
          <cell r="M311">
            <v>836</v>
          </cell>
          <cell r="N311">
            <v>836</v>
          </cell>
          <cell r="O311" t="str">
            <v>PRIVADO</v>
          </cell>
          <cell r="P311" t="str">
            <v>A</v>
          </cell>
          <cell r="Q311" t="str">
            <v>WENDY TUÑON ARROYO</v>
          </cell>
          <cell r="R311">
            <v>6908103</v>
          </cell>
          <cell r="S311" t="str">
            <v>instedusantalucia@outlook.com</v>
          </cell>
        </row>
        <row r="312">
          <cell r="A312">
            <v>834</v>
          </cell>
          <cell r="B312">
            <v>311</v>
          </cell>
          <cell r="C312" t="str">
            <v>INSTITUTO EDUCATIVO MUNDO HACIA EL FUTURO</v>
          </cell>
          <cell r="D312" t="str">
            <v>PRINCIPAL</v>
          </cell>
          <cell r="E312" t="str">
            <v>ALMIRANTE COLON MANZ T LOTE 1 SEGUNDA ETAPA</v>
          </cell>
          <cell r="F312" t="str">
            <v>ALMIRANTE COLON</v>
          </cell>
          <cell r="G312">
            <v>12</v>
          </cell>
          <cell r="H312" t="str">
            <v>INDUSTRIAL Y DE LA BAHIA</v>
          </cell>
          <cell r="I312" t="str">
            <v>INDUSTRIAL Y DE LA BAHIA</v>
          </cell>
          <cell r="J312" t="str">
            <v>URBANO</v>
          </cell>
          <cell r="K312">
            <v>313001029671</v>
          </cell>
          <cell r="L312">
            <v>313001029671</v>
          </cell>
          <cell r="M312">
            <v>834</v>
          </cell>
          <cell r="N312">
            <v>834</v>
          </cell>
          <cell r="O312" t="str">
            <v>PRIVADO</v>
          </cell>
          <cell r="P312" t="str">
            <v>A</v>
          </cell>
          <cell r="Q312" t="str">
            <v>BERTHA MEÑACA CAPARROSO</v>
          </cell>
          <cell r="R312">
            <v>6489985</v>
          </cell>
          <cell r="S312" t="str">
            <v>berty20_20@hotmail.com</v>
          </cell>
        </row>
        <row r="313">
          <cell r="A313">
            <v>721</v>
          </cell>
          <cell r="B313">
            <v>312</v>
          </cell>
          <cell r="C313" t="str">
            <v>I.E COMUNITARIA LIRIO DE LOS VALLES</v>
          </cell>
          <cell r="D313" t="str">
            <v>PRINCIPAL</v>
          </cell>
          <cell r="E313" t="str">
            <v>BELLAVISTA CALLE 7 No. 57 A 95</v>
          </cell>
          <cell r="F313" t="str">
            <v>BELLAVISTA</v>
          </cell>
          <cell r="G313">
            <v>11</v>
          </cell>
          <cell r="H313" t="str">
            <v>INDUSTRIAL Y DE LA BAHIA</v>
          </cell>
          <cell r="I313" t="str">
            <v>INDUSTRIAL Y DE LA BAHIA</v>
          </cell>
          <cell r="J313" t="str">
            <v>URBANO</v>
          </cell>
          <cell r="K313">
            <v>313001029116</v>
          </cell>
          <cell r="L313">
            <v>313001029116</v>
          </cell>
          <cell r="M313">
            <v>721</v>
          </cell>
          <cell r="N313">
            <v>721</v>
          </cell>
          <cell r="O313" t="str">
            <v>PRIVADO</v>
          </cell>
          <cell r="P313" t="str">
            <v>A</v>
          </cell>
          <cell r="Q313" t="str">
            <v>JAIRO SIERRA OLIVO</v>
          </cell>
          <cell r="R313">
            <v>6674025</v>
          </cell>
          <cell r="S313" t="str">
            <v>ieliriodelosvalles@hotmail.com</v>
          </cell>
        </row>
        <row r="314">
          <cell r="A314">
            <v>849</v>
          </cell>
          <cell r="B314">
            <v>313</v>
          </cell>
          <cell r="C314" t="str">
            <v>INSTITUTO EL MANANTIAL</v>
          </cell>
          <cell r="D314" t="str">
            <v>PRINCIPAL</v>
          </cell>
          <cell r="E314" t="str">
            <v>ALTOS DE LOS JARDINES MZ F LOTE 2</v>
          </cell>
          <cell r="F314" t="str">
            <v>ALTOS DE LOS JARDINES</v>
          </cell>
          <cell r="G314">
            <v>12</v>
          </cell>
          <cell r="H314" t="str">
            <v>INDUSTRIAL Y DE LA BAHIA</v>
          </cell>
          <cell r="I314" t="str">
            <v>INDUSTRIAL Y DE LA BAHIA</v>
          </cell>
          <cell r="J314" t="str">
            <v>URBANO</v>
          </cell>
          <cell r="K314">
            <v>313001029973</v>
          </cell>
          <cell r="L314">
            <v>313001029973</v>
          </cell>
          <cell r="M314">
            <v>849</v>
          </cell>
          <cell r="N314">
            <v>849</v>
          </cell>
          <cell r="O314" t="str">
            <v>PRIVADO</v>
          </cell>
          <cell r="P314" t="str">
            <v>A</v>
          </cell>
          <cell r="Q314" t="str">
            <v>DENIS SAN MARTIN TERAN</v>
          </cell>
          <cell r="R314">
            <v>6812611</v>
          </cell>
          <cell r="S314" t="str">
            <v>institutoelmanantial@hotmail.com</v>
          </cell>
        </row>
        <row r="315">
          <cell r="A315">
            <v>847</v>
          </cell>
          <cell r="B315">
            <v>314</v>
          </cell>
          <cell r="C315" t="str">
            <v>COLEGIO ACADEMICO Y TECNICO JOSE MARIA GARCIA DE TOLEDO</v>
          </cell>
          <cell r="D315" t="str">
            <v>PRINCIPAL</v>
          </cell>
          <cell r="E315" t="str">
            <v>SAN FERNANDO CARRERA 82 No. 24-169</v>
          </cell>
          <cell r="F315" t="str">
            <v>SAN FERNANDO</v>
          </cell>
          <cell r="G315">
            <v>14</v>
          </cell>
          <cell r="H315" t="str">
            <v>INDUSTRIAL Y DE LA BAHIA</v>
          </cell>
          <cell r="I315" t="str">
            <v>INDUSTRIAL Y DE LA BAHIA</v>
          </cell>
          <cell r="J315" t="str">
            <v>URBANO</v>
          </cell>
          <cell r="K315">
            <v>313001029981</v>
          </cell>
          <cell r="L315">
            <v>313001029981</v>
          </cell>
          <cell r="M315">
            <v>847</v>
          </cell>
          <cell r="N315">
            <v>847</v>
          </cell>
          <cell r="O315" t="str">
            <v>PRIVADO</v>
          </cell>
          <cell r="P315" t="str">
            <v>A</v>
          </cell>
          <cell r="Q315" t="str">
            <v>ALVARO ALVAREZ MONTES</v>
          </cell>
          <cell r="R315">
            <v>6913480</v>
          </cell>
          <cell r="S315" t="str">
            <v>foreducsas@hotmail.com</v>
          </cell>
        </row>
        <row r="316">
          <cell r="A316">
            <v>843</v>
          </cell>
          <cell r="B316">
            <v>315</v>
          </cell>
          <cell r="C316" t="str">
            <v>CORP. EDUC. PARQUE DE LOS NIÑOS</v>
          </cell>
          <cell r="D316" t="str">
            <v>PRINCIPAL</v>
          </cell>
          <cell r="E316" t="str">
            <v>SANTA MONICA CALLE 30B No. 2-55</v>
          </cell>
          <cell r="F316" t="str">
            <v>SANTA MONICA</v>
          </cell>
          <cell r="G316">
            <v>12</v>
          </cell>
          <cell r="H316" t="str">
            <v>INDUSTRIAL Y DE LA BAHIA</v>
          </cell>
          <cell r="I316" t="str">
            <v>INDUSTRIAL Y DE LA BAHIA</v>
          </cell>
          <cell r="J316" t="str">
            <v>URBANO</v>
          </cell>
          <cell r="K316">
            <v>313001029876</v>
          </cell>
          <cell r="L316">
            <v>313001029876</v>
          </cell>
          <cell r="M316">
            <v>843</v>
          </cell>
          <cell r="N316">
            <v>843</v>
          </cell>
          <cell r="O316" t="str">
            <v>PRIVADO</v>
          </cell>
          <cell r="P316" t="str">
            <v>A</v>
          </cell>
          <cell r="Q316" t="str">
            <v>LEONOR PINEDO PACHECO</v>
          </cell>
          <cell r="R316">
            <v>6436466</v>
          </cell>
          <cell r="S316" t="str">
            <v>preschoolparque@hotmail.com</v>
          </cell>
        </row>
        <row r="317">
          <cell r="A317">
            <v>211</v>
          </cell>
          <cell r="B317">
            <v>316</v>
          </cell>
          <cell r="C317" t="str">
            <v>GIMN. NUEVA GRANADA</v>
          </cell>
          <cell r="D317" t="str">
            <v>PRINCIPAL</v>
          </cell>
          <cell r="E317" t="str">
            <v>CRESPO CALLE 64 # 1-17</v>
          </cell>
          <cell r="F317" t="str">
            <v>CRESPO</v>
          </cell>
          <cell r="G317">
            <v>1</v>
          </cell>
          <cell r="H317" t="str">
            <v>HISTORICA Y CARIBE NORTE</v>
          </cell>
          <cell r="I317" t="str">
            <v>SANTA RITA</v>
          </cell>
          <cell r="J317" t="str">
            <v>URBANO</v>
          </cell>
          <cell r="K317">
            <v>313001000215</v>
          </cell>
          <cell r="L317">
            <v>313001000215</v>
          </cell>
          <cell r="M317">
            <v>211</v>
          </cell>
          <cell r="N317">
            <v>211</v>
          </cell>
          <cell r="O317" t="str">
            <v>PRIVADO</v>
          </cell>
          <cell r="P317" t="str">
            <v>A</v>
          </cell>
          <cell r="Q317" t="str">
            <v>ASTRID DEL ROSARIO RODRIGUEZ PAUTT</v>
          </cell>
          <cell r="R317" t="str">
            <v>6561592 - 6436425</v>
          </cell>
          <cell r="S317" t="str">
            <v>asropa@hotmail.com</v>
          </cell>
        </row>
        <row r="318">
          <cell r="A318">
            <v>222</v>
          </cell>
          <cell r="B318">
            <v>317</v>
          </cell>
          <cell r="C318" t="str">
            <v>GIMN. LUJAN</v>
          </cell>
          <cell r="D318" t="str">
            <v>PRINCIPAL</v>
          </cell>
          <cell r="E318" t="str">
            <v>MANGA CARRERA 27 CALLE 29 CALLEJON SANTA FE</v>
          </cell>
          <cell r="F318" t="str">
            <v>MANGA</v>
          </cell>
          <cell r="G318">
            <v>1</v>
          </cell>
          <cell r="H318" t="str">
            <v>HISTORICA Y CARIBE NORTE</v>
          </cell>
          <cell r="I318" t="str">
            <v>SANTA RITA</v>
          </cell>
          <cell r="J318" t="str">
            <v>URBANO</v>
          </cell>
          <cell r="K318">
            <v>313001000592</v>
          </cell>
          <cell r="L318">
            <v>313001000592</v>
          </cell>
          <cell r="M318">
            <v>222</v>
          </cell>
          <cell r="N318">
            <v>222</v>
          </cell>
          <cell r="O318" t="str">
            <v>PRIVADO</v>
          </cell>
          <cell r="P318" t="str">
            <v>A</v>
          </cell>
          <cell r="Q318" t="str">
            <v>ORLINA LUJAN LOPEZ</v>
          </cell>
          <cell r="R318">
            <v>6604288</v>
          </cell>
          <cell r="S318" t="str">
            <v>gimnasiolujancar@hotmail.com</v>
          </cell>
        </row>
        <row r="319">
          <cell r="A319">
            <v>227</v>
          </cell>
          <cell r="B319">
            <v>318</v>
          </cell>
          <cell r="C319" t="str">
            <v>COL. DE LA ESPERANZA</v>
          </cell>
          <cell r="D319" t="str">
            <v>PRINCIPAL</v>
          </cell>
          <cell r="E319" t="str">
            <v>CRESPO CLL 63 # 2 - 04</v>
          </cell>
          <cell r="F319" t="str">
            <v>CRESPO</v>
          </cell>
          <cell r="G319">
            <v>1</v>
          </cell>
          <cell r="H319" t="str">
            <v>HISTORICA Y CARIBE NORTE</v>
          </cell>
          <cell r="I319" t="str">
            <v>SANTA RITA</v>
          </cell>
          <cell r="J319" t="str">
            <v>URBANO</v>
          </cell>
          <cell r="K319">
            <v>313001000916</v>
          </cell>
          <cell r="L319">
            <v>313001000916</v>
          </cell>
          <cell r="M319">
            <v>227</v>
          </cell>
          <cell r="N319">
            <v>227</v>
          </cell>
          <cell r="O319" t="str">
            <v>PRIVADO</v>
          </cell>
          <cell r="P319" t="str">
            <v>A</v>
          </cell>
          <cell r="Q319" t="str">
            <v xml:space="preserve">JORGE ALFOSO PEREZ VASQUEZ </v>
          </cell>
          <cell r="R319">
            <v>6919090</v>
          </cell>
          <cell r="S319" t="str">
            <v>rectoriacdle@colegiolaesperanza.com</v>
          </cell>
        </row>
        <row r="320">
          <cell r="A320">
            <v>231</v>
          </cell>
          <cell r="B320">
            <v>319</v>
          </cell>
          <cell r="C320" t="str">
            <v>COL. EUCARISTICO NTRA. SRA. DEL CARMEN</v>
          </cell>
          <cell r="D320" t="str">
            <v>PRINCIPAL</v>
          </cell>
          <cell r="E320" t="str">
            <v>TORICES CLL BOGOTA # 16 -13</v>
          </cell>
          <cell r="F320" t="str">
            <v>TORICES</v>
          </cell>
          <cell r="G320">
            <v>2</v>
          </cell>
          <cell r="H320" t="str">
            <v>HISTORICA Y CARIBE NORTE</v>
          </cell>
          <cell r="I320" t="str">
            <v>SANTA RITA</v>
          </cell>
          <cell r="J320" t="str">
            <v>URBANO</v>
          </cell>
          <cell r="K320">
            <v>313001000975</v>
          </cell>
          <cell r="L320">
            <v>313001000975</v>
          </cell>
          <cell r="M320">
            <v>231</v>
          </cell>
          <cell r="N320">
            <v>231</v>
          </cell>
          <cell r="O320" t="str">
            <v>PRIVADO</v>
          </cell>
          <cell r="P320" t="str">
            <v>A</v>
          </cell>
          <cell r="Q320" t="str">
            <v>HNA. LOURDES MARIA PERTUZ GONZALEZ</v>
          </cell>
          <cell r="R320" t="str">
            <v>6924949-6581385</v>
          </cell>
          <cell r="S320" t="str">
            <v>eucaristicocarmen@hotmail.com</v>
          </cell>
        </row>
        <row r="321">
          <cell r="A321">
            <v>234</v>
          </cell>
          <cell r="B321">
            <v>320</v>
          </cell>
          <cell r="C321" t="str">
            <v>COL. EUCARISTICO DE SANTA TERESA</v>
          </cell>
          <cell r="D321" t="str">
            <v>PRINCIPAL</v>
          </cell>
          <cell r="E321" t="str">
            <v>MANGA 2A AVE CLL 27 # 21 - 24</v>
          </cell>
          <cell r="F321" t="str">
            <v>MANGA</v>
          </cell>
          <cell r="G321">
            <v>1</v>
          </cell>
          <cell r="H321" t="str">
            <v>HISTORICA Y CARIBE NORTE</v>
          </cell>
          <cell r="I321" t="str">
            <v>SANTA RITA</v>
          </cell>
          <cell r="J321" t="str">
            <v>URBANO</v>
          </cell>
          <cell r="K321">
            <v>313001001068</v>
          </cell>
          <cell r="L321">
            <v>313001001068</v>
          </cell>
          <cell r="M321">
            <v>234</v>
          </cell>
          <cell r="N321">
            <v>234</v>
          </cell>
          <cell r="O321" t="str">
            <v>PRIVADO</v>
          </cell>
          <cell r="P321" t="str">
            <v>A</v>
          </cell>
          <cell r="Q321" t="str">
            <v>HNA. RUTH FABIOLA VARGAS SANTOS</v>
          </cell>
          <cell r="R321" t="str">
            <v xml:space="preserve">6604299 - 6606060 </v>
          </cell>
          <cell r="S321" t="str">
            <v>secretaria@colegioeucaristicomanga.edu.co</v>
          </cell>
        </row>
        <row r="322">
          <cell r="A322">
            <v>235</v>
          </cell>
          <cell r="B322">
            <v>321</v>
          </cell>
          <cell r="C322" t="str">
            <v>COL. NTRA. SEÑORA DE LA CANDELARIA</v>
          </cell>
          <cell r="D322" t="str">
            <v>PRINCIPAL</v>
          </cell>
          <cell r="E322" t="str">
            <v>PIE DE LA POPA CLL 30 # 20 - 26</v>
          </cell>
          <cell r="F322" t="str">
            <v>PIE DE LA POPA</v>
          </cell>
          <cell r="G322">
            <v>1</v>
          </cell>
          <cell r="H322" t="str">
            <v>HISTORICA Y CARIBE NORTE</v>
          </cell>
          <cell r="I322" t="str">
            <v>SANTA RITA</v>
          </cell>
          <cell r="J322" t="str">
            <v>URBANO</v>
          </cell>
          <cell r="K322">
            <v>313001001076</v>
          </cell>
          <cell r="L322">
            <v>313001001076</v>
          </cell>
          <cell r="M322">
            <v>235</v>
          </cell>
          <cell r="N322">
            <v>235</v>
          </cell>
          <cell r="O322" t="str">
            <v>PRIVADO</v>
          </cell>
          <cell r="P322" t="str">
            <v>A</v>
          </cell>
          <cell r="Q322" t="str">
            <v>HNA. MARTHA TEODORA BARROS LARA</v>
          </cell>
          <cell r="R322" t="str">
            <v xml:space="preserve">6664835  -  6666662 </v>
          </cell>
          <cell r="S322" t="str">
            <v>contacto@coldecan.edu.co</v>
          </cell>
        </row>
        <row r="323">
          <cell r="A323">
            <v>239</v>
          </cell>
          <cell r="B323">
            <v>322</v>
          </cell>
          <cell r="C323" t="str">
            <v>CORP. DE PADRES DE FAMILIA COL. EL CARMELO</v>
          </cell>
          <cell r="D323" t="str">
            <v>PRINCIPAL</v>
          </cell>
          <cell r="E323" t="str">
            <v>CRESPO AV 4A CLL 66 # 4 - 73</v>
          </cell>
          <cell r="F323" t="str">
            <v>CRESPO</v>
          </cell>
          <cell r="G323">
            <v>1</v>
          </cell>
          <cell r="H323" t="str">
            <v>HISTORICA Y CARIBE NORTE</v>
          </cell>
          <cell r="I323" t="str">
            <v>SANTA RITA</v>
          </cell>
          <cell r="J323" t="str">
            <v>URBANO</v>
          </cell>
          <cell r="K323">
            <v>313001001165</v>
          </cell>
          <cell r="L323">
            <v>313001001165</v>
          </cell>
          <cell r="M323">
            <v>239</v>
          </cell>
          <cell r="N323">
            <v>239</v>
          </cell>
          <cell r="O323" t="str">
            <v>PRIVADO</v>
          </cell>
          <cell r="P323" t="str">
            <v>A</v>
          </cell>
          <cell r="Q323" t="str">
            <v>ALBA ESTHER MANCO LOZANO</v>
          </cell>
          <cell r="R323" t="str">
            <v>6665175 - 6666393</v>
          </cell>
          <cell r="S323" t="str">
            <v>rectoriacarmelocartagena@gmail.com</v>
          </cell>
        </row>
        <row r="324">
          <cell r="A324">
            <v>250</v>
          </cell>
          <cell r="B324">
            <v>323</v>
          </cell>
          <cell r="C324" t="str">
            <v>COL. MONTESSORI</v>
          </cell>
          <cell r="D324" t="str">
            <v>PRINCIPAL</v>
          </cell>
          <cell r="E324" t="str">
            <v>MANGA CLLREAL # 18-101</v>
          </cell>
          <cell r="F324" t="str">
            <v>MANGA</v>
          </cell>
          <cell r="G324">
            <v>1</v>
          </cell>
          <cell r="H324" t="str">
            <v>HISTORICA Y CARIBE NORTE</v>
          </cell>
          <cell r="I324" t="str">
            <v>SANTA RITA</v>
          </cell>
          <cell r="J324" t="str">
            <v>URBANO</v>
          </cell>
          <cell r="K324">
            <v>313001002277</v>
          </cell>
          <cell r="L324">
            <v>313001002277</v>
          </cell>
          <cell r="M324">
            <v>250</v>
          </cell>
          <cell r="N324">
            <v>250</v>
          </cell>
          <cell r="O324" t="str">
            <v>PRIVADO</v>
          </cell>
          <cell r="P324" t="str">
            <v>A</v>
          </cell>
          <cell r="Q324" t="str">
            <v>MARIA TERESA GARCIA R.</v>
          </cell>
          <cell r="R324" t="str">
            <v>6606414 - ext 106 - 3106203025</v>
          </cell>
          <cell r="S324" t="str">
            <v>marite@montessoricartagena.edu.co</v>
          </cell>
        </row>
        <row r="325">
          <cell r="A325">
            <v>264</v>
          </cell>
          <cell r="B325">
            <v>324</v>
          </cell>
          <cell r="C325" t="str">
            <v>ASOC. COL. GONZALO JIMENEZ DE QUESADA</v>
          </cell>
          <cell r="D325" t="str">
            <v>PRINCIPAL</v>
          </cell>
          <cell r="E325" t="str">
            <v>DANIEL LEMAITRE CLL 64 # 17-09</v>
          </cell>
          <cell r="F325" t="str">
            <v>DANIEL LEMAITRE</v>
          </cell>
          <cell r="G325">
            <v>3</v>
          </cell>
          <cell r="H325" t="str">
            <v>HISTORICA Y CARIBE NORTE</v>
          </cell>
          <cell r="I325" t="str">
            <v>SANTA RITA</v>
          </cell>
          <cell r="J325" t="str">
            <v>URBANO</v>
          </cell>
          <cell r="K325">
            <v>313001003842</v>
          </cell>
          <cell r="L325">
            <v>313001003842</v>
          </cell>
          <cell r="M325">
            <v>264</v>
          </cell>
          <cell r="N325">
            <v>264</v>
          </cell>
          <cell r="O325" t="str">
            <v>PRIVADO</v>
          </cell>
          <cell r="P325" t="str">
            <v>A</v>
          </cell>
          <cell r="Q325" t="str">
            <v>LOURDES VILLADIEGO CONEO</v>
          </cell>
          <cell r="R325" t="str">
            <v>6661918 - 6663813</v>
          </cell>
          <cell r="S325" t="str">
            <v>dra.lourdesvilladiego@hotmail.com</v>
          </cell>
        </row>
        <row r="326">
          <cell r="A326">
            <v>278</v>
          </cell>
          <cell r="B326">
            <v>325</v>
          </cell>
          <cell r="C326" t="str">
            <v>COL. ANTARES DE CARTAGENA</v>
          </cell>
          <cell r="D326" t="str">
            <v>PRINCIPAL</v>
          </cell>
          <cell r="E326" t="str">
            <v>MANGA CALLE REAL # 18-58</v>
          </cell>
          <cell r="F326" t="str">
            <v>MANGA</v>
          </cell>
          <cell r="G326">
            <v>1</v>
          </cell>
          <cell r="H326" t="str">
            <v>HISTORICA Y CARIBE NORTE</v>
          </cell>
          <cell r="I326" t="str">
            <v>SANTA RITA</v>
          </cell>
          <cell r="J326" t="str">
            <v>URBANO</v>
          </cell>
          <cell r="K326">
            <v>313001005136</v>
          </cell>
          <cell r="L326">
            <v>313001005136</v>
          </cell>
          <cell r="M326">
            <v>278</v>
          </cell>
          <cell r="N326">
            <v>278</v>
          </cell>
          <cell r="O326" t="str">
            <v>PRIVADO</v>
          </cell>
          <cell r="P326" t="str">
            <v>A</v>
          </cell>
          <cell r="Q326" t="str">
            <v>VANESSA CARVAJALINO BARROS</v>
          </cell>
          <cell r="R326">
            <v>6932211</v>
          </cell>
          <cell r="S326" t="str">
            <v>rectoriactg@gmail.com</v>
          </cell>
        </row>
        <row r="327">
          <cell r="A327">
            <v>286</v>
          </cell>
          <cell r="B327">
            <v>326</v>
          </cell>
          <cell r="C327" t="str">
            <v>CORP. COL. FERNANDEZ GUTIERREZ DE PIÑERES</v>
          </cell>
          <cell r="D327" t="str">
            <v>PRINCIPAL</v>
          </cell>
          <cell r="E327" t="str">
            <v>MANGA, calle 29, 4ª AV # 24-63</v>
          </cell>
          <cell r="F327" t="str">
            <v>MANGA</v>
          </cell>
          <cell r="G327">
            <v>1</v>
          </cell>
          <cell r="H327" t="str">
            <v>HISTORICA Y CARIBE NORTE</v>
          </cell>
          <cell r="I327" t="str">
            <v>SANTA RITA</v>
          </cell>
          <cell r="J327" t="str">
            <v>URBANO</v>
          </cell>
          <cell r="K327">
            <v>313001005411</v>
          </cell>
          <cell r="L327">
            <v>313001005411</v>
          </cell>
          <cell r="M327">
            <v>286</v>
          </cell>
          <cell r="N327">
            <v>286</v>
          </cell>
          <cell r="O327" t="str">
            <v>PRIVADO</v>
          </cell>
          <cell r="P327" t="str">
            <v>A</v>
          </cell>
          <cell r="Q327" t="str">
            <v>RICARDO JUAN LEOTTAU DÍAZ</v>
          </cell>
          <cell r="R327">
            <v>6792035</v>
          </cell>
          <cell r="S327" t="str">
            <v>miguelfergu@hotmail.com</v>
          </cell>
        </row>
        <row r="328">
          <cell r="A328">
            <v>323</v>
          </cell>
          <cell r="B328">
            <v>327</v>
          </cell>
          <cell r="C328" t="str">
            <v>CORP. INF. BLANCA NIEVES</v>
          </cell>
          <cell r="D328" t="str">
            <v>PRINCIPAL</v>
          </cell>
          <cell r="E328" t="str">
            <v>DANIEL LEMAITRE KRA 16 # 66-30</v>
          </cell>
          <cell r="F328" t="str">
            <v>DANIEL LEMAITRE</v>
          </cell>
          <cell r="G328">
            <v>3</v>
          </cell>
          <cell r="H328" t="str">
            <v>HISTORICA Y CARIBE NORTE</v>
          </cell>
          <cell r="I328" t="str">
            <v>SANTA RITA</v>
          </cell>
          <cell r="J328" t="str">
            <v>URBANO</v>
          </cell>
          <cell r="K328">
            <v>313001007074</v>
          </cell>
          <cell r="L328">
            <v>313001007074</v>
          </cell>
          <cell r="M328">
            <v>323</v>
          </cell>
          <cell r="N328">
            <v>323</v>
          </cell>
          <cell r="O328" t="str">
            <v>PRIVADO</v>
          </cell>
          <cell r="P328" t="str">
            <v>A</v>
          </cell>
          <cell r="Q328" t="str">
            <v>MARIA MIRNA COGOLLO JULIO</v>
          </cell>
          <cell r="R328">
            <v>6580319</v>
          </cell>
          <cell r="S328" t="str">
            <v>colegioblancanieves@yahoo.com</v>
          </cell>
        </row>
        <row r="329">
          <cell r="A329">
            <v>329</v>
          </cell>
          <cell r="B329">
            <v>328</v>
          </cell>
          <cell r="C329" t="str">
            <v>JARD. INF. MI BELLO RINCON</v>
          </cell>
          <cell r="D329" t="str">
            <v>PRINCIPAL</v>
          </cell>
          <cell r="E329" t="str">
            <v>MANGA CALLEJON DANDY # 21 A 23</v>
          </cell>
          <cell r="F329" t="str">
            <v>MANGA</v>
          </cell>
          <cell r="G329">
            <v>1</v>
          </cell>
          <cell r="H329" t="str">
            <v>HISTORICA Y CARIBE NORTE</v>
          </cell>
          <cell r="I329" t="str">
            <v>SANTA RITA</v>
          </cell>
          <cell r="J329" t="str">
            <v>URBANO</v>
          </cell>
          <cell r="K329">
            <v>313001007325</v>
          </cell>
          <cell r="L329">
            <v>313001007325</v>
          </cell>
          <cell r="M329">
            <v>329</v>
          </cell>
          <cell r="N329">
            <v>329</v>
          </cell>
          <cell r="O329" t="str">
            <v>PRIVADO</v>
          </cell>
          <cell r="P329" t="str">
            <v>A</v>
          </cell>
          <cell r="Q329" t="str">
            <v xml:space="preserve">Yuris del Rosario Gonzalez Barrios </v>
          </cell>
          <cell r="R329">
            <v>6609504</v>
          </cell>
          <cell r="S329" t="str">
            <v>mibellorincon@hotmail.com</v>
          </cell>
        </row>
        <row r="330">
          <cell r="A330">
            <v>339</v>
          </cell>
          <cell r="B330">
            <v>329</v>
          </cell>
          <cell r="C330" t="str">
            <v>CENT DE EDUCACION INFANTIL ASPAEN PEPE GRILLO ALBORADA</v>
          </cell>
          <cell r="D330" t="str">
            <v>PRINCIPAL</v>
          </cell>
          <cell r="E330" t="str">
            <v>BOCAGRANDE KR 1 # 11-82</v>
          </cell>
          <cell r="F330" t="str">
            <v>BOCAGRANDE</v>
          </cell>
          <cell r="G330">
            <v>1</v>
          </cell>
          <cell r="H330" t="str">
            <v>HISTORICA Y CARIBE NORTE</v>
          </cell>
          <cell r="I330" t="str">
            <v>SANTA RITA</v>
          </cell>
          <cell r="J330" t="str">
            <v>URBANO</v>
          </cell>
          <cell r="K330">
            <v>313001007686</v>
          </cell>
          <cell r="L330">
            <v>313001007686</v>
          </cell>
          <cell r="M330">
            <v>339</v>
          </cell>
          <cell r="N330">
            <v>339</v>
          </cell>
          <cell r="O330" t="str">
            <v>PRIVADO</v>
          </cell>
          <cell r="P330" t="str">
            <v>B</v>
          </cell>
          <cell r="Q330" t="str">
            <v>JULIANA BERRIO BERRIO</v>
          </cell>
          <cell r="R330" t="str">
            <v>6652134 - 6657748</v>
          </cell>
          <cell r="S330" t="str">
            <v>academicapepegrilloalborada@aspaen.edu.co</v>
          </cell>
        </row>
        <row r="331">
          <cell r="A331">
            <v>356</v>
          </cell>
          <cell r="B331">
            <v>330</v>
          </cell>
          <cell r="C331" t="str">
            <v>CENT. DE ENSEÑANZA PRECOZ " NUEVO MUNDO "</v>
          </cell>
          <cell r="D331" t="str">
            <v>PRINCIPAL</v>
          </cell>
          <cell r="E331" t="str">
            <v>MANGA AV ALFONSO ARAUJO # 26 - 02</v>
          </cell>
          <cell r="F331" t="str">
            <v>MANGA</v>
          </cell>
          <cell r="G331">
            <v>1</v>
          </cell>
          <cell r="H331" t="str">
            <v>HISTORICA Y CARIBE NORTE</v>
          </cell>
          <cell r="I331" t="str">
            <v>SANTA RITA</v>
          </cell>
          <cell r="J331" t="str">
            <v>URBANO</v>
          </cell>
          <cell r="K331">
            <v>313001008429</v>
          </cell>
          <cell r="L331">
            <v>313001008429</v>
          </cell>
          <cell r="M331">
            <v>356</v>
          </cell>
          <cell r="N331">
            <v>356</v>
          </cell>
          <cell r="O331" t="str">
            <v>PRIVADO</v>
          </cell>
          <cell r="P331" t="str">
            <v>A</v>
          </cell>
          <cell r="Q331" t="str">
            <v>MANUEL MENDIVIL CASTILLO</v>
          </cell>
          <cell r="R331" t="str">
            <v>6607557 - 6609001</v>
          </cell>
          <cell r="S331" t="str">
            <v>cepnuevomundo2017@gmail.com</v>
          </cell>
        </row>
        <row r="332">
          <cell r="A332">
            <v>378</v>
          </cell>
          <cell r="B332">
            <v>331</v>
          </cell>
          <cell r="C332" t="str">
            <v>INST. FERNANDA BELLO</v>
          </cell>
          <cell r="D332" t="str">
            <v>PRINCIPAL</v>
          </cell>
          <cell r="E332" t="str">
            <v>7 DE AGOSTO CLL77 #16-50</v>
          </cell>
          <cell r="F332" t="str">
            <v>7 DE AGOSTO</v>
          </cell>
          <cell r="G332">
            <v>3</v>
          </cell>
          <cell r="H332" t="str">
            <v>HISTORICA Y CARIBE NORTE</v>
          </cell>
          <cell r="I332" t="str">
            <v>SANTA RITA</v>
          </cell>
          <cell r="J332" t="str">
            <v>URBANO</v>
          </cell>
          <cell r="K332">
            <v>313001008739</v>
          </cell>
          <cell r="L332">
            <v>313001008739</v>
          </cell>
          <cell r="M332">
            <v>378</v>
          </cell>
          <cell r="N332">
            <v>378</v>
          </cell>
          <cell r="O332" t="str">
            <v>PRIVADO</v>
          </cell>
          <cell r="P332" t="str">
            <v>A</v>
          </cell>
          <cell r="Q332" t="str">
            <v>MARCIA E. GONZALEZ M.</v>
          </cell>
          <cell r="R332">
            <v>6438432</v>
          </cell>
          <cell r="S332" t="str">
            <v>fernandabello_edu@hotmail.com</v>
          </cell>
        </row>
        <row r="333">
          <cell r="A333">
            <v>381</v>
          </cell>
          <cell r="B333">
            <v>332</v>
          </cell>
          <cell r="C333" t="str">
            <v>COL. GIMN. MOMPIANO</v>
          </cell>
          <cell r="D333" t="str">
            <v>PRINCIPAL</v>
          </cell>
          <cell r="E333" t="str">
            <v>CRESPO CLE 20 # 10-60 CIELO MAR</v>
          </cell>
          <cell r="F333" t="str">
            <v>CRESPO</v>
          </cell>
          <cell r="G333">
            <v>1</v>
          </cell>
          <cell r="H333" t="str">
            <v>HISTORICA Y CARIBE NORTE</v>
          </cell>
          <cell r="I333" t="str">
            <v>SANTA RITA</v>
          </cell>
          <cell r="J333" t="str">
            <v>URBANO</v>
          </cell>
          <cell r="K333">
            <v>313001008771</v>
          </cell>
          <cell r="L333">
            <v>313001008771</v>
          </cell>
          <cell r="M333">
            <v>381</v>
          </cell>
          <cell r="N333">
            <v>381</v>
          </cell>
          <cell r="O333" t="str">
            <v>PRIVADO</v>
          </cell>
          <cell r="P333" t="str">
            <v>A</v>
          </cell>
          <cell r="Q333" t="str">
            <v>ADRIANA VEGA LOMBANA</v>
          </cell>
          <cell r="R333" t="str">
            <v>6567340-6567341</v>
          </cell>
          <cell r="S333" t="str">
            <v>rector@mompiano.edu.co</v>
          </cell>
        </row>
        <row r="334">
          <cell r="A334">
            <v>395</v>
          </cell>
          <cell r="B334">
            <v>333</v>
          </cell>
          <cell r="C334" t="str">
            <v>GUARD. Y JARD. INF.  REFUGIO NAVAL</v>
          </cell>
          <cell r="D334" t="str">
            <v>PRINCIPAL</v>
          </cell>
          <cell r="E334" t="str">
            <v>PREDIOS BASE NAVAL HOSPITAL NAVAL B-GRANDE</v>
          </cell>
          <cell r="F334" t="str">
            <v>BOCAGRANDE</v>
          </cell>
          <cell r="G334">
            <v>1</v>
          </cell>
          <cell r="H334" t="str">
            <v>HISTORICA Y CARIBE NORTE</v>
          </cell>
          <cell r="I334" t="str">
            <v>SANTA RITA</v>
          </cell>
          <cell r="J334" t="str">
            <v>URBANO</v>
          </cell>
          <cell r="K334">
            <v>313001009450</v>
          </cell>
          <cell r="L334">
            <v>313001009450</v>
          </cell>
          <cell r="M334">
            <v>395</v>
          </cell>
          <cell r="N334">
            <v>395</v>
          </cell>
          <cell r="O334" t="str">
            <v>PRIVADO</v>
          </cell>
          <cell r="P334" t="str">
            <v>A</v>
          </cell>
          <cell r="Q334" t="str">
            <v>LEANDRA MARCELA CASTELLON . RIOS</v>
          </cell>
          <cell r="R334" t="str">
            <v>314-4217263</v>
          </cell>
          <cell r="S334" t="str">
            <v>refugionaval@gmail.com</v>
          </cell>
        </row>
        <row r="335">
          <cell r="A335">
            <v>412</v>
          </cell>
          <cell r="B335">
            <v>334</v>
          </cell>
          <cell r="C335" t="str">
            <v>COL. MODELO DE LA COSTA</v>
          </cell>
          <cell r="D335" t="str">
            <v>PRINCIPAL</v>
          </cell>
          <cell r="E335" t="str">
            <v>AV SANTANDER KRA 1A # 41 - 154</v>
          </cell>
          <cell r="F335" t="str">
            <v>AV SANTANDER</v>
          </cell>
          <cell r="G335">
            <v>1</v>
          </cell>
          <cell r="H335" t="str">
            <v>HISTORICA Y CARIBE NORTE</v>
          </cell>
          <cell r="I335" t="str">
            <v>SANTA RITA</v>
          </cell>
          <cell r="J335" t="str">
            <v>URBANO</v>
          </cell>
          <cell r="K335">
            <v>313001009361</v>
          </cell>
          <cell r="L335">
            <v>313001009361</v>
          </cell>
          <cell r="M335">
            <v>412</v>
          </cell>
          <cell r="N335">
            <v>412</v>
          </cell>
          <cell r="O335" t="str">
            <v>PRIVADO</v>
          </cell>
          <cell r="P335" t="str">
            <v>A</v>
          </cell>
          <cell r="Q335" t="str">
            <v>IGNACIA MARTINEZ ESQUIVEL</v>
          </cell>
          <cell r="R335">
            <v>6644861</v>
          </cell>
          <cell r="S335" t="str">
            <v>imares419@hotmail.com</v>
          </cell>
        </row>
        <row r="336">
          <cell r="A336">
            <v>441</v>
          </cell>
          <cell r="B336">
            <v>335</v>
          </cell>
          <cell r="C336" t="str">
            <v>COL. CRISTIANO LUZ Y VERDAD</v>
          </cell>
          <cell r="D336" t="str">
            <v>PRINCIPAL</v>
          </cell>
          <cell r="E336" t="str">
            <v>SAN FRANCISCO CRA 34 # 78-26 SECT PARAISO</v>
          </cell>
          <cell r="F336" t="str">
            <v>SAN FRANCISCO</v>
          </cell>
          <cell r="G336">
            <v>3</v>
          </cell>
          <cell r="H336" t="str">
            <v>HISTORICA Y CARIBE NORTE</v>
          </cell>
          <cell r="I336" t="str">
            <v>SANTA RITA</v>
          </cell>
          <cell r="J336" t="str">
            <v>URBANO</v>
          </cell>
          <cell r="K336">
            <v>313001012973</v>
          </cell>
          <cell r="L336">
            <v>313001012973</v>
          </cell>
          <cell r="M336">
            <v>441</v>
          </cell>
          <cell r="N336">
            <v>441</v>
          </cell>
          <cell r="O336" t="str">
            <v>PRIVADO</v>
          </cell>
          <cell r="P336" t="str">
            <v>A</v>
          </cell>
          <cell r="Q336" t="str">
            <v>LOURDES ROJAS CASTRO</v>
          </cell>
          <cell r="R336">
            <v>6661992</v>
          </cell>
          <cell r="S336" t="str">
            <v>lourdesrojas@yahoo.com</v>
          </cell>
        </row>
        <row r="337">
          <cell r="A337">
            <v>506</v>
          </cell>
          <cell r="B337">
            <v>336</v>
          </cell>
          <cell r="C337" t="str">
            <v>COL. SAN RAFAEL ARCANGEL</v>
          </cell>
          <cell r="D337" t="str">
            <v>PRINCIPAL</v>
          </cell>
          <cell r="E337" t="str">
            <v>TORICES KRA 16 # 49-33</v>
          </cell>
          <cell r="F337" t="str">
            <v>TORICES</v>
          </cell>
          <cell r="G337">
            <v>2</v>
          </cell>
          <cell r="H337" t="str">
            <v>HISTORICA Y CARIBE NORTE</v>
          </cell>
          <cell r="I337" t="str">
            <v>SANTA RITA</v>
          </cell>
          <cell r="J337" t="str">
            <v>URBANO</v>
          </cell>
          <cell r="K337">
            <v>313001027351</v>
          </cell>
          <cell r="L337">
            <v>313001027351</v>
          </cell>
          <cell r="M337">
            <v>506</v>
          </cell>
          <cell r="N337">
            <v>506</v>
          </cell>
          <cell r="O337" t="str">
            <v>PRIVADO</v>
          </cell>
          <cell r="P337" t="str">
            <v>A</v>
          </cell>
          <cell r="Q337" t="str">
            <v>ALVARO LUIS TUÑON HERAS</v>
          </cell>
          <cell r="R337">
            <v>6561730</v>
          </cell>
          <cell r="S337" t="str">
            <v>colegio_sanrafaelarcangel@hotmail.com</v>
          </cell>
        </row>
        <row r="338">
          <cell r="A338">
            <v>507</v>
          </cell>
          <cell r="B338">
            <v>337</v>
          </cell>
          <cell r="C338" t="str">
            <v>COL. DE LAS AMERICAS</v>
          </cell>
          <cell r="D338" t="str">
            <v>PRINCIPAL</v>
          </cell>
          <cell r="E338" t="str">
            <v>DANIEL LEMAITRE CRA 17 # 65-08</v>
          </cell>
          <cell r="F338" t="str">
            <v>DANIEL LEMAITRE</v>
          </cell>
          <cell r="G338">
            <v>3</v>
          </cell>
          <cell r="H338" t="str">
            <v>HISTORICA Y CARIBE NORTE</v>
          </cell>
          <cell r="I338" t="str">
            <v>SANTA RITA</v>
          </cell>
          <cell r="J338" t="str">
            <v>URBANO</v>
          </cell>
          <cell r="K338">
            <v>313001013619</v>
          </cell>
          <cell r="L338">
            <v>313001013619</v>
          </cell>
          <cell r="M338">
            <v>507</v>
          </cell>
          <cell r="N338">
            <v>507</v>
          </cell>
          <cell r="O338" t="str">
            <v>PRIVADO</v>
          </cell>
          <cell r="P338" t="str">
            <v>A</v>
          </cell>
          <cell r="Q338" t="str">
            <v>EDINSA MARIA CARRILLO PADILLA</v>
          </cell>
          <cell r="R338">
            <v>6908768</v>
          </cell>
          <cell r="S338" t="str">
            <v>coleamericas-98@hotmail.com</v>
          </cell>
        </row>
        <row r="339">
          <cell r="A339">
            <v>655</v>
          </cell>
          <cell r="B339">
            <v>338</v>
          </cell>
          <cell r="C339" t="str">
            <v>COL. FERNANDO DE ARAGON DE CARTAGENA</v>
          </cell>
          <cell r="D339" t="str">
            <v>PRINCIPAL</v>
          </cell>
          <cell r="E339" t="str">
            <v>PIE DE LA POPA CLL REAL # 21-20</v>
          </cell>
          <cell r="F339" t="str">
            <v>PIE DE LA POPA</v>
          </cell>
          <cell r="G339">
            <v>1</v>
          </cell>
          <cell r="H339" t="str">
            <v>HISTORICA Y CARIBE NORTE</v>
          </cell>
          <cell r="I339" t="str">
            <v>SANTA RITA</v>
          </cell>
          <cell r="J339" t="str">
            <v>URBANO</v>
          </cell>
          <cell r="K339">
            <v>313001028891</v>
          </cell>
          <cell r="L339">
            <v>313001028891</v>
          </cell>
          <cell r="M339">
            <v>655</v>
          </cell>
          <cell r="N339">
            <v>655</v>
          </cell>
          <cell r="O339" t="str">
            <v>PRIVADO</v>
          </cell>
          <cell r="P339" t="str">
            <v>A</v>
          </cell>
          <cell r="Q339" t="str">
            <v>ANA DEL ROSARIO CORREDOR MONTERROSA</v>
          </cell>
          <cell r="R339" t="str">
            <v>6666225 - 6666370</v>
          </cell>
          <cell r="S339" t="str">
            <v>colegiofernandodearagon@gmail.com</v>
          </cell>
        </row>
        <row r="340">
          <cell r="A340">
            <v>409</v>
          </cell>
          <cell r="B340">
            <v>339</v>
          </cell>
          <cell r="C340" t="str">
            <v>GIMN. MODERNO DE CARTAGENA</v>
          </cell>
          <cell r="D340" t="str">
            <v>PRINCIPAL</v>
          </cell>
          <cell r="E340" t="str">
            <v>PIE DE LA POPA PLAZA DE LA ERMITA CL 29D #20A-83</v>
          </cell>
          <cell r="F340" t="str">
            <v>PIE DE LA POPA</v>
          </cell>
          <cell r="G340">
            <v>1</v>
          </cell>
          <cell r="H340" t="str">
            <v>HISTORICA Y CARIBE NORTE</v>
          </cell>
          <cell r="I340" t="str">
            <v>SANTA RITA</v>
          </cell>
          <cell r="J340" t="str">
            <v>URBANO</v>
          </cell>
          <cell r="K340">
            <v>313001009328</v>
          </cell>
          <cell r="L340">
            <v>313001009328</v>
          </cell>
          <cell r="M340">
            <v>409</v>
          </cell>
          <cell r="N340">
            <v>409</v>
          </cell>
          <cell r="O340" t="str">
            <v>PRIVADO</v>
          </cell>
          <cell r="P340" t="str">
            <v>A</v>
          </cell>
          <cell r="Q340" t="str">
            <v>ALICIA DEL CARMEN  BARRIOS NAVARRO</v>
          </cell>
          <cell r="R340" t="str">
            <v>6438522- 6436465</v>
          </cell>
          <cell r="S340" t="str">
            <v>rectoria@gimdecar.edu.co</v>
          </cell>
        </row>
        <row r="341">
          <cell r="A341">
            <v>435</v>
          </cell>
          <cell r="B341">
            <v>340</v>
          </cell>
          <cell r="C341" t="str">
            <v>CORP. TECNICA INSTITUTO ROCHY</v>
          </cell>
          <cell r="D341" t="str">
            <v>PRINCIPAL</v>
          </cell>
          <cell r="E341" t="str">
            <v>DANIEL LEMAITRE ST LA HEROICA CL 64 # 19-12</v>
          </cell>
          <cell r="F341" t="str">
            <v>DANIEL LEMAITRE</v>
          </cell>
          <cell r="G341">
            <v>3</v>
          </cell>
          <cell r="H341" t="str">
            <v>HISTORICA Y CARIBE NORTE</v>
          </cell>
          <cell r="I341" t="str">
            <v>SANTA RITA</v>
          </cell>
          <cell r="J341" t="str">
            <v>URBANO</v>
          </cell>
          <cell r="K341">
            <v>313001012868</v>
          </cell>
          <cell r="L341">
            <v>313001012868</v>
          </cell>
          <cell r="M341">
            <v>435</v>
          </cell>
          <cell r="N341">
            <v>435</v>
          </cell>
          <cell r="O341" t="str">
            <v>PRIVADO</v>
          </cell>
          <cell r="P341" t="str">
            <v>A</v>
          </cell>
          <cell r="Q341" t="str">
            <v>ROSA RODRIGUEZ ARANGO</v>
          </cell>
          <cell r="R341">
            <v>6582503</v>
          </cell>
          <cell r="S341" t="str">
            <v>corporrochy@hotmail.com</v>
          </cell>
        </row>
        <row r="342">
          <cell r="A342">
            <v>680</v>
          </cell>
          <cell r="B342">
            <v>341</v>
          </cell>
          <cell r="C342" t="str">
            <v>FUND. INST. MIXTO EL NAZARENO</v>
          </cell>
          <cell r="D342" t="str">
            <v>PRINCIPAL</v>
          </cell>
          <cell r="E342" t="str">
            <v>TORICES CALLE PROGRESO # 13-140</v>
          </cell>
          <cell r="F342" t="str">
            <v>TORICES</v>
          </cell>
          <cell r="G342">
            <v>2</v>
          </cell>
          <cell r="H342" t="str">
            <v>HISTORICA Y CARIBE NORTE</v>
          </cell>
          <cell r="I342" t="str">
            <v>SANTA RITA</v>
          </cell>
          <cell r="J342" t="str">
            <v>URBANO</v>
          </cell>
          <cell r="K342">
            <v>313001063690</v>
          </cell>
          <cell r="L342">
            <v>313001029256</v>
          </cell>
          <cell r="M342">
            <v>680</v>
          </cell>
          <cell r="N342">
            <v>680</v>
          </cell>
          <cell r="O342" t="str">
            <v>PRIVADO</v>
          </cell>
          <cell r="P342" t="str">
            <v>A</v>
          </cell>
          <cell r="Q342" t="str">
            <v>MAYTE  CANDELARIA GAVIRIA OSPINO</v>
          </cell>
          <cell r="R342">
            <v>6581629</v>
          </cell>
          <cell r="S342" t="str">
            <v>instnazareno2012@hotmail.com</v>
          </cell>
        </row>
        <row r="343">
          <cell r="A343">
            <v>731</v>
          </cell>
          <cell r="B343">
            <v>342</v>
          </cell>
          <cell r="C343" t="str">
            <v>CORP. INST. EDUCA.CARLOS ORTIZ SANCHEZ</v>
          </cell>
          <cell r="D343" t="str">
            <v>PRINCIPAL</v>
          </cell>
          <cell r="E343" t="str">
            <v>SANTA MARIA AV JUAN ANGOLA #31 - 23</v>
          </cell>
          <cell r="F343" t="str">
            <v>SANTA MARIA</v>
          </cell>
          <cell r="G343">
            <v>3</v>
          </cell>
          <cell r="H343" t="str">
            <v>HISTORICA Y CARIBE NORTE</v>
          </cell>
          <cell r="I343" t="str">
            <v>SANTA RITA</v>
          </cell>
          <cell r="J343" t="str">
            <v>URBANO</v>
          </cell>
          <cell r="K343">
            <v>313001029124</v>
          </cell>
          <cell r="L343">
            <v>313001029124</v>
          </cell>
          <cell r="M343">
            <v>731</v>
          </cell>
          <cell r="N343">
            <v>731</v>
          </cell>
          <cell r="O343" t="str">
            <v>PRIVADO</v>
          </cell>
          <cell r="P343" t="str">
            <v>A</v>
          </cell>
          <cell r="Q343" t="str">
            <v>ROSA MAGOLA ORTIZ CARABALLO</v>
          </cell>
          <cell r="R343">
            <v>6445329</v>
          </cell>
          <cell r="S343" t="str">
            <v>corporacioncarlosortizsanchez@outlook.com</v>
          </cell>
        </row>
        <row r="344">
          <cell r="A344">
            <v>223</v>
          </cell>
          <cell r="B344">
            <v>343</v>
          </cell>
          <cell r="C344" t="str">
            <v>COL. DE LA SALLE</v>
          </cell>
          <cell r="D344" t="str">
            <v>PRINCIPAL</v>
          </cell>
          <cell r="E344" t="str">
            <v>TORICES PASEO BOLIVAR CARRERA 34 No. 17-244</v>
          </cell>
          <cell r="F344" t="str">
            <v>TORICES</v>
          </cell>
          <cell r="G344">
            <v>2</v>
          </cell>
          <cell r="H344" t="str">
            <v>HISTORICA Y CARIBE NORTE</v>
          </cell>
          <cell r="I344" t="str">
            <v>SANTA RITA</v>
          </cell>
          <cell r="J344" t="str">
            <v>URBANO</v>
          </cell>
          <cell r="K344">
            <v>313001000622</v>
          </cell>
          <cell r="L344">
            <v>313001000622</v>
          </cell>
          <cell r="M344">
            <v>223</v>
          </cell>
          <cell r="N344">
            <v>223</v>
          </cell>
          <cell r="O344" t="str">
            <v>PRIVADO</v>
          </cell>
          <cell r="P344" t="str">
            <v>A</v>
          </cell>
          <cell r="Q344" t="str">
            <v>HNO. JOHN EDER CUELLAR FANDIÑO</v>
          </cell>
          <cell r="R344">
            <v>6517060</v>
          </cell>
          <cell r="S344" t="str">
            <v>informacion@colsallecartagena.edu.co</v>
          </cell>
        </row>
        <row r="345">
          <cell r="A345">
            <v>789</v>
          </cell>
          <cell r="B345">
            <v>344</v>
          </cell>
          <cell r="C345" t="str">
            <v>GIMN. BILINGÜE ALTAMAR DE CARTAGENA</v>
          </cell>
          <cell r="D345" t="str">
            <v>PRINCIPAL</v>
          </cell>
          <cell r="E345" t="str">
            <v>MANGA CLL REAL # 21-161</v>
          </cell>
          <cell r="F345" t="str">
            <v>MANGA</v>
          </cell>
          <cell r="G345">
            <v>1</v>
          </cell>
          <cell r="H345" t="str">
            <v>HISTORICA Y CARIBE NORTE</v>
          </cell>
          <cell r="I345" t="str">
            <v>SANTA RITA</v>
          </cell>
          <cell r="J345" t="str">
            <v>URBANO</v>
          </cell>
          <cell r="K345">
            <v>313001029523</v>
          </cell>
          <cell r="L345">
            <v>313001029523</v>
          </cell>
          <cell r="M345">
            <v>789</v>
          </cell>
          <cell r="N345">
            <v>789</v>
          </cell>
          <cell r="O345" t="str">
            <v>PRIVADO</v>
          </cell>
          <cell r="P345" t="str">
            <v>A</v>
          </cell>
          <cell r="Q345" t="str">
            <v>CLAUDIA PATRICIA MARTINEZ MANJARRES</v>
          </cell>
          <cell r="R345" t="str">
            <v>6609704 - 6608391</v>
          </cell>
          <cell r="S345" t="str">
            <v>secretariaacademica@gbac.edu.co</v>
          </cell>
        </row>
        <row r="346">
          <cell r="A346">
            <v>217</v>
          </cell>
          <cell r="B346">
            <v>345</v>
          </cell>
          <cell r="C346" t="str">
            <v>COL. MIXTO LA POPA</v>
          </cell>
          <cell r="D346" t="str">
            <v>PRINCIPAL</v>
          </cell>
          <cell r="E346" t="str">
            <v>PIE DE LA POPA CRA 22 # 29 D 80</v>
          </cell>
          <cell r="F346" t="str">
            <v>PIE DE LA POPA</v>
          </cell>
          <cell r="G346">
            <v>1</v>
          </cell>
          <cell r="H346" t="str">
            <v>HISTORICA Y CARIBE NORTE</v>
          </cell>
          <cell r="I346" t="str">
            <v>SANTA RITA</v>
          </cell>
          <cell r="J346" t="str">
            <v>URBANO</v>
          </cell>
          <cell r="K346">
            <v>313001000525</v>
          </cell>
          <cell r="L346">
            <v>313001000525</v>
          </cell>
          <cell r="M346">
            <v>217</v>
          </cell>
          <cell r="N346">
            <v>217</v>
          </cell>
          <cell r="O346" t="str">
            <v>PRIVADO</v>
          </cell>
          <cell r="P346" t="str">
            <v>A</v>
          </cell>
          <cell r="Q346" t="str">
            <v>LEYDA JIMENEZ T.</v>
          </cell>
          <cell r="R346" t="str">
            <v>6564722 - 6928650</v>
          </cell>
          <cell r="S346" t="str">
            <v>colegiomixtolapopa@hotmail.com</v>
          </cell>
        </row>
        <row r="347">
          <cell r="A347">
            <v>228</v>
          </cell>
          <cell r="B347">
            <v>346</v>
          </cell>
          <cell r="C347" t="str">
            <v>COL. SALESIANO SAN PEDRO CLAVER</v>
          </cell>
          <cell r="D347" t="str">
            <v>PRINCIPAL</v>
          </cell>
          <cell r="E347" t="str">
            <v>SAN DIEGO PLAZOLETA DE LAS BOVEDAS</v>
          </cell>
          <cell r="F347" t="str">
            <v>SAN DIEGO</v>
          </cell>
          <cell r="G347">
            <v>1</v>
          </cell>
          <cell r="H347" t="str">
            <v>HISTORICA Y CARIBE NORTE</v>
          </cell>
          <cell r="I347" t="str">
            <v>SANTA RITA</v>
          </cell>
          <cell r="J347" t="str">
            <v>URBANO</v>
          </cell>
          <cell r="K347">
            <v>313001000924</v>
          </cell>
          <cell r="L347">
            <v>313001000924</v>
          </cell>
          <cell r="M347">
            <v>228</v>
          </cell>
          <cell r="N347">
            <v>228</v>
          </cell>
          <cell r="O347" t="str">
            <v>PRIVADO</v>
          </cell>
          <cell r="P347" t="str">
            <v>A</v>
          </cell>
          <cell r="Q347" t="str">
            <v xml:space="preserve">P. MARIO RESTREPO  BOTERO </v>
          </cell>
          <cell r="R347">
            <v>6645268</v>
          </cell>
          <cell r="S347" t="str">
            <v>rectoria@salesianoscartagena.edu.co</v>
          </cell>
        </row>
        <row r="348">
          <cell r="A348">
            <v>850</v>
          </cell>
          <cell r="B348">
            <v>347</v>
          </cell>
          <cell r="C348" t="str">
            <v>GIMNASIO AMERICANO HOWARD GARDNER</v>
          </cell>
          <cell r="D348" t="str">
            <v>PRINCIPAL</v>
          </cell>
          <cell r="E348" t="str">
            <v>MANGA CL 26  AV ALFONSO ARAUJO 23 02</v>
          </cell>
          <cell r="F348" t="str">
            <v>MANGA</v>
          </cell>
          <cell r="G348">
            <v>1</v>
          </cell>
          <cell r="H348" t="str">
            <v>HISTORICA Y CARIBE NORTE</v>
          </cell>
          <cell r="I348" t="str">
            <v>SANTA RITA</v>
          </cell>
          <cell r="J348" t="str">
            <v>URBANO</v>
          </cell>
          <cell r="K348">
            <v>313001030025</v>
          </cell>
          <cell r="L348">
            <v>313001030025</v>
          </cell>
          <cell r="M348">
            <v>850</v>
          </cell>
          <cell r="N348">
            <v>850</v>
          </cell>
          <cell r="O348" t="str">
            <v>PRIVADO</v>
          </cell>
          <cell r="P348" t="str">
            <v>A</v>
          </cell>
          <cell r="Q348" t="str">
            <v>ELENA OSORIO VELEZ</v>
          </cell>
          <cell r="R348">
            <v>6608031</v>
          </cell>
          <cell r="S348" t="str">
            <v>info@gimnasiohowardgardner.com</v>
          </cell>
        </row>
        <row r="349">
          <cell r="A349">
            <v>837</v>
          </cell>
          <cell r="B349">
            <v>348</v>
          </cell>
          <cell r="C349" t="str">
            <v>COLEGIO INFANTIL INICIOS DEL ARCO IRIS</v>
          </cell>
          <cell r="D349" t="str">
            <v>PRINCIPAL</v>
          </cell>
          <cell r="E349" t="str">
            <v>TORICES CL BOGOTA NRO 17-79</v>
          </cell>
          <cell r="F349" t="str">
            <v>TORICES</v>
          </cell>
          <cell r="G349">
            <v>2</v>
          </cell>
          <cell r="H349" t="str">
            <v>HISTORICA Y CARIBE NORTE</v>
          </cell>
          <cell r="I349" t="str">
            <v>SANTA RITA</v>
          </cell>
          <cell r="J349" t="str">
            <v>URBANO</v>
          </cell>
          <cell r="K349">
            <v>313001029841</v>
          </cell>
          <cell r="L349">
            <v>313001029841</v>
          </cell>
          <cell r="M349">
            <v>837</v>
          </cell>
          <cell r="N349">
            <v>837</v>
          </cell>
          <cell r="O349" t="str">
            <v>PRIVADO</v>
          </cell>
          <cell r="P349" t="str">
            <v>A</v>
          </cell>
          <cell r="Q349" t="str">
            <v>SANDRA PEREZ YEPEZ</v>
          </cell>
          <cell r="R349">
            <v>6564988</v>
          </cell>
          <cell r="S349" t="str">
            <v>colarcoiris@hotmail.com</v>
          </cell>
        </row>
        <row r="350">
          <cell r="A350">
            <v>838</v>
          </cell>
          <cell r="B350">
            <v>349</v>
          </cell>
          <cell r="C350" t="str">
            <v>COLEGIO SANTISIMA TRINIDAD</v>
          </cell>
          <cell r="D350" t="str">
            <v>PRINCIPAL</v>
          </cell>
          <cell r="E350" t="str">
            <v xml:space="preserve">TORICES, KRA 16 No. 45-56 </v>
          </cell>
          <cell r="F350" t="str">
            <v>TORICES</v>
          </cell>
          <cell r="G350">
            <v>2</v>
          </cell>
          <cell r="H350" t="str">
            <v>HISTORICA Y CARIBE NORTE</v>
          </cell>
          <cell r="I350" t="str">
            <v>SANTA RITA</v>
          </cell>
          <cell r="J350" t="str">
            <v>URBANO</v>
          </cell>
          <cell r="K350">
            <v>313001029647</v>
          </cell>
          <cell r="L350">
            <v>313001029647</v>
          </cell>
          <cell r="M350">
            <v>838</v>
          </cell>
          <cell r="N350">
            <v>838</v>
          </cell>
          <cell r="O350" t="str">
            <v>PRIVADO</v>
          </cell>
          <cell r="P350" t="str">
            <v>A</v>
          </cell>
          <cell r="Q350" t="str">
            <v xml:space="preserve">HNA BERTA MARINA ZULUAGA DUQUE </v>
          </cell>
          <cell r="R350">
            <v>6431343</v>
          </cell>
          <cell r="S350" t="str">
            <v>Hna_berta@yahoo.es</v>
          </cell>
        </row>
        <row r="351">
          <cell r="A351">
            <v>505</v>
          </cell>
          <cell r="B351">
            <v>350</v>
          </cell>
          <cell r="C351" t="str">
            <v>COL. LA ENSEÑANZA</v>
          </cell>
          <cell r="D351" t="str">
            <v>PRINCIPAL</v>
          </cell>
          <cell r="E351" t="str">
            <v>MANGA CARRERA 19 No. 26-94 TERCER CALLEJON SEDE PR</v>
          </cell>
          <cell r="F351" t="str">
            <v>MANGA</v>
          </cell>
          <cell r="G351">
            <v>1</v>
          </cell>
          <cell r="H351" t="str">
            <v>HISTORICA Y CARIBE NORTE</v>
          </cell>
          <cell r="I351" t="str">
            <v>SANTA RITA</v>
          </cell>
          <cell r="J351" t="str">
            <v>URBANO</v>
          </cell>
          <cell r="K351">
            <v>313001013163</v>
          </cell>
          <cell r="L351">
            <v>313001013163</v>
          </cell>
          <cell r="M351">
            <v>505</v>
          </cell>
          <cell r="N351">
            <v>505</v>
          </cell>
          <cell r="O351" t="str">
            <v>PRIVADO</v>
          </cell>
          <cell r="P351" t="str">
            <v>A</v>
          </cell>
          <cell r="Q351" t="str">
            <v xml:space="preserve">JESUS ISAAC ESCOBAR ARTEAGA </v>
          </cell>
          <cell r="R351" t="str">
            <v>6604750 6604688</v>
          </cell>
          <cell r="S351" t="str">
            <v>rector2020@gmail.com</v>
          </cell>
        </row>
        <row r="352">
          <cell r="A352">
            <v>602</v>
          </cell>
          <cell r="B352">
            <v>351</v>
          </cell>
          <cell r="C352" t="str">
            <v>CENT. EDUC. EDUCANDO PARA LA PAZ "CEDUPAZ"</v>
          </cell>
          <cell r="D352" t="str">
            <v>PRINCIPAL</v>
          </cell>
          <cell r="E352" t="str">
            <v>SAN BERNARDO ST LOS CANTEROS #56-40</v>
          </cell>
          <cell r="F352" t="str">
            <v>SAN BERNARDO</v>
          </cell>
          <cell r="G352">
            <v>13</v>
          </cell>
          <cell r="H352" t="str">
            <v>HISTORICA Y CARIBE NORTE</v>
          </cell>
          <cell r="I352" t="str">
            <v>SANTA RITA</v>
          </cell>
          <cell r="J352" t="str">
            <v>URBANO</v>
          </cell>
          <cell r="K352">
            <v>313001027539</v>
          </cell>
          <cell r="L352">
            <v>313001027539</v>
          </cell>
          <cell r="M352">
            <v>602</v>
          </cell>
          <cell r="N352">
            <v>602</v>
          </cell>
          <cell r="O352" t="str">
            <v>PRIVADO</v>
          </cell>
          <cell r="P352" t="str">
            <v>A</v>
          </cell>
          <cell r="Q352" t="str">
            <v>AVIDIS JAVIER GARCIA BETTIN</v>
          </cell>
          <cell r="R352">
            <v>3017428272</v>
          </cell>
          <cell r="S352" t="str">
            <v>avigabe@hotmail.com</v>
          </cell>
        </row>
        <row r="353">
          <cell r="A353">
            <v>853</v>
          </cell>
          <cell r="B353">
            <v>352</v>
          </cell>
          <cell r="C353" t="str">
            <v>MIS TRAZOS MAGICOS</v>
          </cell>
          <cell r="D353" t="str">
            <v>PRINCIPAL</v>
          </cell>
          <cell r="E353" t="str">
            <v>LOS CARACOLESMZ 61 LOTE 12 PRIMERA ETAPA</v>
          </cell>
          <cell r="F353" t="str">
            <v>LOS CARACOLES</v>
          </cell>
          <cell r="G353">
            <v>12</v>
          </cell>
          <cell r="H353" t="str">
            <v>INDUSTRIAL Y DE LA BAHIA</v>
          </cell>
          <cell r="I353" t="str">
            <v>INDUSTRIAL Y DE LA BAHIA</v>
          </cell>
          <cell r="J353" t="str">
            <v>URBANO</v>
          </cell>
          <cell r="K353">
            <v>313001030009</v>
          </cell>
          <cell r="L353">
            <v>313001030009</v>
          </cell>
          <cell r="M353">
            <v>853</v>
          </cell>
          <cell r="N353">
            <v>853</v>
          </cell>
          <cell r="O353" t="str">
            <v>PRIVADO</v>
          </cell>
          <cell r="P353" t="str">
            <v>A</v>
          </cell>
          <cell r="Q353" t="str">
            <v>LEXCY RODRIGUEZ AGUILAR</v>
          </cell>
          <cell r="R353">
            <v>6434892</v>
          </cell>
          <cell r="S353" t="str">
            <v>mistrazosm@hotmail.com</v>
          </cell>
        </row>
        <row r="354">
          <cell r="A354">
            <v>854</v>
          </cell>
          <cell r="B354">
            <v>353</v>
          </cell>
          <cell r="C354" t="str">
            <v>COLEGIO MANOS CREATIVAS</v>
          </cell>
          <cell r="D354" t="str">
            <v>PRINCIPAL</v>
          </cell>
          <cell r="E354" t="str">
            <v>EL EDUCADOR, SECTOR BUENOS AIRES KR 74 B 3 19</v>
          </cell>
          <cell r="F354" t="str">
            <v>EL EDUCADOR</v>
          </cell>
          <cell r="G354">
            <v>10</v>
          </cell>
          <cell r="H354" t="str">
            <v>INDUSTRIAL Y DE LA BAHIA</v>
          </cell>
          <cell r="I354" t="str">
            <v>INDUSTRIAL Y DE LA BAHIA</v>
          </cell>
          <cell r="J354" t="str">
            <v>URBANO</v>
          </cell>
          <cell r="K354">
            <v>313001029931</v>
          </cell>
          <cell r="L354">
            <v>313001029931</v>
          </cell>
          <cell r="M354">
            <v>854</v>
          </cell>
          <cell r="N354">
            <v>854</v>
          </cell>
          <cell r="O354" t="str">
            <v>PRIVADO</v>
          </cell>
          <cell r="P354" t="str">
            <v>A</v>
          </cell>
          <cell r="Q354" t="str">
            <v>ALEXANDER OZUNA ANZOATEGUI</v>
          </cell>
          <cell r="R354">
            <v>6633245</v>
          </cell>
          <cell r="S354" t="str">
            <v>colegiomanoscreativasfund@hotmail.com</v>
          </cell>
        </row>
        <row r="355">
          <cell r="A355">
            <v>340</v>
          </cell>
          <cell r="B355">
            <v>354</v>
          </cell>
          <cell r="C355" t="str">
            <v>GIMN. CREATIVO JUAN PABLO</v>
          </cell>
          <cell r="D355" t="str">
            <v>PRINCIPAL</v>
          </cell>
          <cell r="E355" t="str">
            <v>EL CAMPESTRE Mz 74 LT 2 ETAPA 7</v>
          </cell>
          <cell r="F355" t="str">
            <v>EL CAMPESTRE</v>
          </cell>
          <cell r="G355">
            <v>12</v>
          </cell>
          <cell r="H355" t="str">
            <v>INDUSTRIAL Y DE LA BAHIA</v>
          </cell>
          <cell r="I355" t="str">
            <v>INDUSTRIAL Y DE LA BAHIA</v>
          </cell>
          <cell r="J355" t="str">
            <v>URBANO</v>
          </cell>
          <cell r="K355">
            <v>313001007741</v>
          </cell>
          <cell r="L355">
            <v>313001007741</v>
          </cell>
          <cell r="M355">
            <v>340</v>
          </cell>
          <cell r="N355">
            <v>340</v>
          </cell>
          <cell r="O355" t="str">
            <v>PRIVADO</v>
          </cell>
          <cell r="P355" t="str">
            <v>A</v>
          </cell>
          <cell r="Q355" t="str">
            <v>MARTHA ARAUJO DEL RIO</v>
          </cell>
          <cell r="R355">
            <v>6671854</v>
          </cell>
          <cell r="S355" t="str">
            <v>mardelrioa@gmail.com</v>
          </cell>
        </row>
        <row r="356">
          <cell r="A356">
            <v>801</v>
          </cell>
          <cell r="B356">
            <v>355</v>
          </cell>
          <cell r="C356" t="str">
            <v>INST. MI ABCDARIO</v>
          </cell>
          <cell r="D356" t="str">
            <v>PRINCIPAL</v>
          </cell>
          <cell r="E356" t="str">
            <v>URB LA PRINCESA MZ 9 LT 6</v>
          </cell>
          <cell r="F356" t="str">
            <v>LA PRINCESA</v>
          </cell>
          <cell r="G356">
            <v>13</v>
          </cell>
          <cell r="H356" t="str">
            <v>INDUSTRIAL Y DE LA BAHIA</v>
          </cell>
          <cell r="I356" t="str">
            <v>INDUSTRIAL Y DE LA BAHIA</v>
          </cell>
          <cell r="J356" t="str">
            <v>URBANO</v>
          </cell>
          <cell r="K356">
            <v>313001029469</v>
          </cell>
          <cell r="L356">
            <v>313001029469</v>
          </cell>
          <cell r="M356">
            <v>801</v>
          </cell>
          <cell r="N356">
            <v>801</v>
          </cell>
          <cell r="O356" t="str">
            <v>PRIVADO</v>
          </cell>
          <cell r="P356" t="str">
            <v>A</v>
          </cell>
          <cell r="Q356" t="str">
            <v>EMPERATRIZ QUINTERO RICARDO</v>
          </cell>
          <cell r="R356">
            <v>6916723</v>
          </cell>
          <cell r="S356" t="str">
            <v>empequin@hotmail.com</v>
          </cell>
        </row>
        <row r="357">
          <cell r="A357">
            <v>812</v>
          </cell>
          <cell r="B357">
            <v>356</v>
          </cell>
          <cell r="C357" t="str">
            <v>CENT. EDUC. INDIA CATALINA</v>
          </cell>
          <cell r="D357" t="str">
            <v>PRINCIPAL</v>
          </cell>
          <cell r="E357" t="str">
            <v>CIUDADELA INDIA CATALINA M 7 L 5</v>
          </cell>
          <cell r="F357" t="str">
            <v>CIUDADELA INDIA CATALINA</v>
          </cell>
          <cell r="G357">
            <v>6</v>
          </cell>
          <cell r="H357" t="str">
            <v>DE LA VIRGEN Y TURISTICA</v>
          </cell>
          <cell r="I357" t="str">
            <v>DE LA VIRGEN Y TURISTICA</v>
          </cell>
          <cell r="J357" t="str">
            <v>URBANO</v>
          </cell>
          <cell r="K357">
            <v>313001029612</v>
          </cell>
          <cell r="L357">
            <v>313001029612</v>
          </cell>
          <cell r="M357">
            <v>812</v>
          </cell>
          <cell r="N357">
            <v>812</v>
          </cell>
          <cell r="O357" t="str">
            <v>PRIVADO</v>
          </cell>
          <cell r="P357" t="str">
            <v>A</v>
          </cell>
          <cell r="Q357" t="str">
            <v>JOSEFINA SARMIENTO GONZALEZ</v>
          </cell>
          <cell r="R357" t="str">
            <v>6451260 - 3158887653</v>
          </cell>
          <cell r="S357" t="str">
            <v>centroeducativoindiacatalina@hotmail.com</v>
          </cell>
        </row>
        <row r="358">
          <cell r="A358">
            <v>868</v>
          </cell>
          <cell r="B358">
            <v>357</v>
          </cell>
          <cell r="C358" t="str">
            <v>CORPORACION EDUCATIVA INSTITUTO PITALUA</v>
          </cell>
          <cell r="D358" t="str">
            <v>PRINCIPAL</v>
          </cell>
          <cell r="E358" t="str">
            <v>SAN FERNANDO SECTOR LOS CIRUELOS</v>
          </cell>
          <cell r="F358" t="str">
            <v>SAN FERNANDO</v>
          </cell>
          <cell r="G358">
            <v>13</v>
          </cell>
          <cell r="H358" t="str">
            <v>INDUSTRIAL Y DE LA BAHIA</v>
          </cell>
          <cell r="I358" t="str">
            <v>INDUSTRIAL Y DE LA BAHIA</v>
          </cell>
          <cell r="J358" t="str">
            <v>URBANO</v>
          </cell>
          <cell r="K358">
            <v>313001030033</v>
          </cell>
          <cell r="L358">
            <v>313001030033</v>
          </cell>
          <cell r="M358">
            <v>868</v>
          </cell>
          <cell r="N358">
            <v>868</v>
          </cell>
          <cell r="O358" t="str">
            <v>PRIVADO</v>
          </cell>
          <cell r="P358" t="str">
            <v>A</v>
          </cell>
          <cell r="Q358" t="str">
            <v>MARIELA PARDO DE VALDELAMAR</v>
          </cell>
          <cell r="R358">
            <v>6465261</v>
          </cell>
          <cell r="S358" t="str">
            <v>piero2323@hotmail.com</v>
          </cell>
        </row>
        <row r="359">
          <cell r="A359">
            <v>869</v>
          </cell>
          <cell r="B359">
            <v>358</v>
          </cell>
          <cell r="C359" t="str">
            <v>GIMNASIO CREATIVO NIÑOS SABIOS</v>
          </cell>
          <cell r="D359" t="str">
            <v>PRINCIPAL</v>
          </cell>
          <cell r="E359" t="str">
            <v>ALAMEDA LA VICTORIA, Cr. 21 -80C 40L. 3ª Mz. C</v>
          </cell>
          <cell r="F359" t="str">
            <v>Alameda La Victoria</v>
          </cell>
          <cell r="G359">
            <v>13</v>
          </cell>
          <cell r="H359" t="str">
            <v>INDUSTRIAL Y DE LA BAHIA</v>
          </cell>
          <cell r="I359" t="str">
            <v>INDUSTRIAL Y DE LA BAHIA</v>
          </cell>
          <cell r="J359" t="str">
            <v>URBANO</v>
          </cell>
          <cell r="K359">
            <v>313001030041</v>
          </cell>
          <cell r="L359">
            <v>313001030041</v>
          </cell>
          <cell r="M359">
            <v>869</v>
          </cell>
          <cell r="N359">
            <v>869</v>
          </cell>
          <cell r="O359" t="str">
            <v>PRIVADO</v>
          </cell>
          <cell r="P359" t="str">
            <v>A</v>
          </cell>
          <cell r="Q359" t="str">
            <v>MAURICIO OLAVE AGUIRRE</v>
          </cell>
          <cell r="R359">
            <v>6425190</v>
          </cell>
          <cell r="S359" t="str">
            <v>gimnasiocreativo@hotmail.com</v>
          </cell>
        </row>
        <row r="360">
          <cell r="A360">
            <v>863</v>
          </cell>
          <cell r="B360">
            <v>359</v>
          </cell>
          <cell r="C360" t="str">
            <v>COL GENERACION XXI</v>
          </cell>
          <cell r="D360" t="str">
            <v>PRINCIPAL</v>
          </cell>
          <cell r="E360" t="str">
            <v>ETAPA 7 MZ 56 LT 1</v>
          </cell>
          <cell r="F360" t="str">
            <v>NUEVO BOSQUE</v>
          </cell>
          <cell r="G360">
            <v>9</v>
          </cell>
          <cell r="H360" t="str">
            <v>HISTORICA Y CARIBE NORTE</v>
          </cell>
          <cell r="I360" t="str">
            <v>COUNTRY</v>
          </cell>
          <cell r="J360" t="str">
            <v>URBANO</v>
          </cell>
          <cell r="K360">
            <v>313001030068</v>
          </cell>
          <cell r="L360">
            <v>313001030068</v>
          </cell>
          <cell r="M360">
            <v>863</v>
          </cell>
          <cell r="N360">
            <v>863</v>
          </cell>
          <cell r="O360" t="str">
            <v>PRIVADO</v>
          </cell>
          <cell r="P360" t="str">
            <v>A</v>
          </cell>
          <cell r="Q360" t="str">
            <v>GLORIA DIAZ AVILA</v>
          </cell>
          <cell r="R360">
            <v>6675072</v>
          </cell>
          <cell r="S360" t="str">
            <v>corporaciongeneracionxx1@gmail.com</v>
          </cell>
        </row>
        <row r="361">
          <cell r="A361">
            <v>860</v>
          </cell>
          <cell r="B361">
            <v>360</v>
          </cell>
          <cell r="C361" t="str">
            <v>CORPORACION EDUCATIVA CONSTRUYENDO SUEÑOS</v>
          </cell>
          <cell r="D361" t="str">
            <v>PRINCIPAL</v>
          </cell>
          <cell r="E361" t="str">
            <v>SAN JOSE DE LOS CAMPANOS CRA 104 CLL 37 LT 27</v>
          </cell>
          <cell r="F361" t="str">
            <v>SAN JOSE DE LOS CAMPANOS</v>
          </cell>
          <cell r="G361">
            <v>14</v>
          </cell>
          <cell r="H361" t="str">
            <v>INDUSTRIAL Y DE LA BAHIA</v>
          </cell>
          <cell r="I361" t="str">
            <v>INDUSTRIAL Y DE LA BAHIA</v>
          </cell>
          <cell r="J361" t="str">
            <v>URBANO</v>
          </cell>
          <cell r="K361">
            <v>313001030114</v>
          </cell>
          <cell r="L361">
            <v>313001030114</v>
          </cell>
          <cell r="M361">
            <v>860</v>
          </cell>
          <cell r="N361">
            <v>860</v>
          </cell>
          <cell r="O361" t="str">
            <v>PRIVADO</v>
          </cell>
          <cell r="P361" t="str">
            <v>A</v>
          </cell>
          <cell r="Q361" t="str">
            <v>IGLIANA ROCHA JIMENEZ</v>
          </cell>
          <cell r="R361">
            <v>6719562</v>
          </cell>
          <cell r="S361" t="str">
            <v>CONSTRUYENDOSUENOS2011@HOTMAIL.COM</v>
          </cell>
        </row>
        <row r="362">
          <cell r="A362">
            <v>934</v>
          </cell>
          <cell r="B362">
            <v>361</v>
          </cell>
          <cell r="C362" t="str">
            <v>INSTITUTO EDUCATIVO LINDO AMANECER</v>
          </cell>
          <cell r="D362" t="str">
            <v>PRINCIPAL</v>
          </cell>
          <cell r="E362" t="str">
            <v>MANZANA M L 8</v>
          </cell>
          <cell r="F362" t="str">
            <v>SANTA CLARA</v>
          </cell>
          <cell r="G362">
            <v>11</v>
          </cell>
          <cell r="H362" t="str">
            <v>INDUSTRIAL Y DE LA BAHIA</v>
          </cell>
          <cell r="I362" t="str">
            <v>INDUSTRIAL Y DE LA BAHIA</v>
          </cell>
          <cell r="J362" t="str">
            <v>URBANO</v>
          </cell>
          <cell r="K362">
            <v>313001800661</v>
          </cell>
          <cell r="L362">
            <v>313001800661</v>
          </cell>
          <cell r="M362">
            <v>934</v>
          </cell>
          <cell r="N362">
            <v>934</v>
          </cell>
          <cell r="O362" t="str">
            <v>PRIVADO</v>
          </cell>
          <cell r="P362" t="str">
            <v>A</v>
          </cell>
          <cell r="Q362" t="str">
            <v>TEMILDA MARTELO MARTELO</v>
          </cell>
          <cell r="R362">
            <v>6907726</v>
          </cell>
          <cell r="S362">
            <v>0</v>
          </cell>
        </row>
        <row r="363">
          <cell r="A363">
            <v>862</v>
          </cell>
          <cell r="B363">
            <v>362</v>
          </cell>
          <cell r="C363" t="str">
            <v>GIMNASIO INTEGRAL CYGNI DE CARTAGENA</v>
          </cell>
          <cell r="D363" t="str">
            <v>PRINCIPAL</v>
          </cell>
          <cell r="E363" t="str">
            <v>PIE DE LA POPA CL 29 E 21 01</v>
          </cell>
          <cell r="F363" t="str">
            <v>PIE DE LA POPA</v>
          </cell>
          <cell r="G363">
            <v>1</v>
          </cell>
          <cell r="H363" t="str">
            <v>HISTORICA Y CARIBE NORTE</v>
          </cell>
          <cell r="I363" t="str">
            <v>SANTA RITA</v>
          </cell>
          <cell r="J363" t="str">
            <v>URBANO</v>
          </cell>
          <cell r="K363">
            <v>313001030131</v>
          </cell>
          <cell r="L363">
            <v>313001030131</v>
          </cell>
          <cell r="M363">
            <v>862</v>
          </cell>
          <cell r="N363">
            <v>862</v>
          </cell>
          <cell r="O363" t="str">
            <v>PRIVADO</v>
          </cell>
          <cell r="P363" t="str">
            <v>A</v>
          </cell>
          <cell r="Q363" t="str">
            <v>CLARA LUZ ZOLLMER PINO</v>
          </cell>
          <cell r="R363">
            <v>6431030</v>
          </cell>
          <cell r="S363" t="str">
            <v>departamentofinanciero@gimnasiocygnidecartagena.com.co</v>
          </cell>
        </row>
        <row r="364">
          <cell r="A364">
            <v>871</v>
          </cell>
          <cell r="B364">
            <v>363</v>
          </cell>
          <cell r="C364" t="str">
            <v>INSTITUCION EDUCATIVA OVIDE DECROLY</v>
          </cell>
          <cell r="D364" t="str">
            <v>PRINCIPAL</v>
          </cell>
          <cell r="E364" t="str">
            <v>EL RECREO, calle 9 # 80A -42</v>
          </cell>
          <cell r="F364" t="str">
            <v>EL RECREO</v>
          </cell>
          <cell r="G364">
            <v>13</v>
          </cell>
          <cell r="H364" t="str">
            <v>INDUSTRIAL Y DE LA BAHIA</v>
          </cell>
          <cell r="I364" t="str">
            <v>INDUSTRIAL Y DE LA BAHIA</v>
          </cell>
          <cell r="J364" t="str">
            <v>URBANO</v>
          </cell>
          <cell r="K364">
            <v>313001030190</v>
          </cell>
          <cell r="L364">
            <v>313001030190</v>
          </cell>
          <cell r="M364">
            <v>871</v>
          </cell>
          <cell r="N364">
            <v>871</v>
          </cell>
          <cell r="O364" t="str">
            <v>PRIVADO</v>
          </cell>
          <cell r="P364" t="str">
            <v>A</v>
          </cell>
          <cell r="Q364" t="str">
            <v>PATRICIA SALAZAR CABARCAS</v>
          </cell>
          <cell r="R364">
            <v>6816819</v>
          </cell>
          <cell r="S364" t="str">
            <v>insovidedecroly@hotmail.com</v>
          </cell>
        </row>
        <row r="365">
          <cell r="A365">
            <v>872</v>
          </cell>
          <cell r="B365">
            <v>364</v>
          </cell>
          <cell r="C365" t="str">
            <v>INSTITUTO EDUCATIVO PEDRO CALDERON DE LA BARCA</v>
          </cell>
          <cell r="D365" t="str">
            <v>PRINCIPAL</v>
          </cell>
          <cell r="E365" t="str">
            <v>REPUBLICA DEL LIBANO, CL CENTRAL B 49 78</v>
          </cell>
          <cell r="F365" t="str">
            <v>REPUBLICA DEL LIBANO</v>
          </cell>
          <cell r="G365">
            <v>5</v>
          </cell>
          <cell r="H365" t="str">
            <v>DE LA VIRGEN Y TURISTICA</v>
          </cell>
          <cell r="I365" t="str">
            <v>DE LA VIRGEN Y TURISTICA</v>
          </cell>
          <cell r="J365" t="str">
            <v>URBANO</v>
          </cell>
          <cell r="K365">
            <v>313001030203</v>
          </cell>
          <cell r="L365">
            <v>313001030203</v>
          </cell>
          <cell r="M365">
            <v>872</v>
          </cell>
          <cell r="N365">
            <v>872</v>
          </cell>
          <cell r="O365" t="str">
            <v>PRIVADO</v>
          </cell>
          <cell r="P365" t="str">
            <v>A</v>
          </cell>
          <cell r="Q365" t="str">
            <v xml:space="preserve">OLGA MARIA ZUÑIGA MUÑOZ </v>
          </cell>
          <cell r="R365">
            <v>6767859</v>
          </cell>
          <cell r="S365" t="str">
            <v>inst.educ.pedrocalderondelabarca@hotmail.com</v>
          </cell>
        </row>
        <row r="366">
          <cell r="A366">
            <v>875</v>
          </cell>
          <cell r="B366">
            <v>365</v>
          </cell>
          <cell r="C366" t="str">
            <v xml:space="preserve">CORPORACION EDUCATIVA INSTITUTO EDUCATIVO SAN JUAN EUDES </v>
          </cell>
          <cell r="D366" t="str">
            <v>PRINCIPAL</v>
          </cell>
          <cell r="E366" t="str">
            <v>VILLA ROSITA MANZANA  E  LOTE 6</v>
          </cell>
          <cell r="F366" t="str">
            <v>VILLA ROSITA</v>
          </cell>
          <cell r="G366">
            <v>13</v>
          </cell>
          <cell r="H366" t="str">
            <v>INDUSTRIAL Y DE LA BAHIA</v>
          </cell>
          <cell r="I366" t="str">
            <v>INDUSTRIAL Y DE LA BAHIA</v>
          </cell>
          <cell r="J366" t="str">
            <v>URBANO</v>
          </cell>
          <cell r="K366">
            <v>313001800009</v>
          </cell>
          <cell r="L366">
            <v>313001800009</v>
          </cell>
          <cell r="M366">
            <v>875</v>
          </cell>
          <cell r="N366">
            <v>875</v>
          </cell>
          <cell r="O366" t="str">
            <v>PRIVADO</v>
          </cell>
          <cell r="P366" t="str">
            <v>A</v>
          </cell>
          <cell r="Q366" t="str">
            <v>MARISOL IGLESIAS HERRERA</v>
          </cell>
          <cell r="R366">
            <v>6524730</v>
          </cell>
          <cell r="S366" t="str">
            <v>miprimeraprofesora@hotmail.com</v>
          </cell>
        </row>
        <row r="367">
          <cell r="A367">
            <v>874</v>
          </cell>
          <cell r="B367">
            <v>366</v>
          </cell>
          <cell r="C367" t="str">
            <v>CORPORACION EDUCATIVA JOSEPH WILSON SWAN</v>
          </cell>
          <cell r="D367" t="str">
            <v>PRINCIPAL</v>
          </cell>
          <cell r="E367" t="str">
            <v xml:space="preserve">TERNERA, Calle 31 N° 82-95 Carretera Troncal de Occidente </v>
          </cell>
          <cell r="F367" t="str">
            <v>TERNERA</v>
          </cell>
          <cell r="G367">
            <v>13</v>
          </cell>
          <cell r="H367" t="str">
            <v>INDUSTRIAL Y DE LA BAHIA</v>
          </cell>
          <cell r="I367" t="str">
            <v>INDUSTRIAL Y DE LA BAHIA</v>
          </cell>
          <cell r="J367" t="str">
            <v>URBANO</v>
          </cell>
          <cell r="K367">
            <v>313001800017</v>
          </cell>
          <cell r="L367">
            <v>313001800017</v>
          </cell>
          <cell r="M367">
            <v>874</v>
          </cell>
          <cell r="N367">
            <v>874</v>
          </cell>
          <cell r="O367" t="str">
            <v>PRIVADO</v>
          </cell>
          <cell r="P367" t="str">
            <v>A</v>
          </cell>
          <cell r="Q367" t="str">
            <v>PENGP PETIONGP DE LA PEÑA PEREZ</v>
          </cell>
          <cell r="R367">
            <v>6470454</v>
          </cell>
          <cell r="S367" t="str">
            <v>corporacionjosephwilson@hotmail.com</v>
          </cell>
        </row>
        <row r="368">
          <cell r="A368">
            <v>877</v>
          </cell>
          <cell r="B368">
            <v>367</v>
          </cell>
          <cell r="C368" t="str">
            <v>INSTITUTO EDUCATIVO MANOS QUE LEVANTAN</v>
          </cell>
          <cell r="D368" t="str">
            <v>PRINCIPAL</v>
          </cell>
          <cell r="E368" t="str">
            <v>LA CAMPIÑA TRANSVERSAL 48 #23-17</v>
          </cell>
          <cell r="F368" t="str">
            <v>LA CAMPIÑA</v>
          </cell>
          <cell r="G368">
            <v>8</v>
          </cell>
          <cell r="H368" t="str">
            <v>HISTORICA Y CARIBE NORTE</v>
          </cell>
          <cell r="I368" t="str">
            <v>COUNTRY</v>
          </cell>
          <cell r="J368" t="str">
            <v>URBANO</v>
          </cell>
          <cell r="K368">
            <v>313001800025</v>
          </cell>
          <cell r="L368">
            <v>313001800025</v>
          </cell>
          <cell r="M368">
            <v>877</v>
          </cell>
          <cell r="N368">
            <v>877</v>
          </cell>
          <cell r="O368" t="str">
            <v>PRIVADO</v>
          </cell>
          <cell r="P368" t="str">
            <v>A</v>
          </cell>
          <cell r="Q368" t="str">
            <v xml:space="preserve">LUZ MILA SALGADO PEREZ </v>
          </cell>
          <cell r="R368">
            <v>6776103</v>
          </cell>
          <cell r="S368" t="str">
            <v>bendecida66@hotmail.com</v>
          </cell>
        </row>
        <row r="369">
          <cell r="A369">
            <v>878</v>
          </cell>
          <cell r="B369">
            <v>368</v>
          </cell>
          <cell r="C369" t="str">
            <v xml:space="preserve">CENTRO EDUCATIVO DESCUBRIENDO TALENTO </v>
          </cell>
          <cell r="D369" t="str">
            <v>PRINCIPAL</v>
          </cell>
          <cell r="E369" t="str">
            <v>EL POZON CRA 84 No. 64-29</v>
          </cell>
          <cell r="F369" t="str">
            <v>EL POZON</v>
          </cell>
          <cell r="G369">
            <v>6</v>
          </cell>
          <cell r="H369" t="str">
            <v>DE LA VIRGEN Y TURISTICA</v>
          </cell>
          <cell r="I369" t="str">
            <v>DE LA VIRGEN Y TURISTICA</v>
          </cell>
          <cell r="J369" t="str">
            <v>URBANO</v>
          </cell>
          <cell r="K369">
            <v>313001800033</v>
          </cell>
          <cell r="L369">
            <v>313001800033</v>
          </cell>
          <cell r="M369">
            <v>878</v>
          </cell>
          <cell r="N369">
            <v>878</v>
          </cell>
          <cell r="O369" t="str">
            <v>PRIVADO</v>
          </cell>
          <cell r="P369" t="str">
            <v>A</v>
          </cell>
          <cell r="Q369" t="str">
            <v xml:space="preserve">HERNANDO GUARDO LEYVA </v>
          </cell>
          <cell r="R369">
            <v>3152092263</v>
          </cell>
          <cell r="S369" t="str">
            <v>cdtaaleida@outlook.es</v>
          </cell>
        </row>
        <row r="370">
          <cell r="A370">
            <v>876</v>
          </cell>
          <cell r="B370">
            <v>369</v>
          </cell>
          <cell r="C370" t="str">
            <v>JARDIN INFANTIL PANIKER</v>
          </cell>
          <cell r="D370" t="str">
            <v>PRINCIPAL</v>
          </cell>
          <cell r="E370" t="str">
            <v>URBANIZACION LOS ALMENDROS MANZANA E LOTE 30 DIAGONAL 39</v>
          </cell>
          <cell r="F370" t="str">
            <v>LOS ALMENDROS</v>
          </cell>
          <cell r="G370">
            <v>8</v>
          </cell>
          <cell r="H370" t="str">
            <v>HISTORICA Y CARIBE NORTE</v>
          </cell>
          <cell r="I370" t="str">
            <v>COUNTRY</v>
          </cell>
          <cell r="J370" t="str">
            <v>URBANO</v>
          </cell>
          <cell r="K370">
            <v>313001800041</v>
          </cell>
          <cell r="L370">
            <v>313001800041</v>
          </cell>
          <cell r="M370">
            <v>876</v>
          </cell>
          <cell r="N370">
            <v>876</v>
          </cell>
          <cell r="O370" t="str">
            <v>PRIVADO</v>
          </cell>
          <cell r="P370" t="str">
            <v>A</v>
          </cell>
          <cell r="Q370" t="str">
            <v xml:space="preserve">MERY DEL PILAR PAUTT PACHECO </v>
          </cell>
          <cell r="R370" t="str">
            <v>6769095-3008035947</v>
          </cell>
          <cell r="S370" t="str">
            <v>jardinpaniker@hotmail.com</v>
          </cell>
        </row>
        <row r="371">
          <cell r="A371">
            <v>865</v>
          </cell>
          <cell r="B371">
            <v>370</v>
          </cell>
          <cell r="C371" t="str">
            <v>INSTITUTO NUEVO REINO</v>
          </cell>
          <cell r="D371" t="str">
            <v>PRINCIPAL</v>
          </cell>
          <cell r="E371" t="str">
            <v>BOSQUE-SAN ISIDRO TRANSVERSAL 54# 22B-13</v>
          </cell>
          <cell r="F371" t="str">
            <v>SAN ISIDRO</v>
          </cell>
          <cell r="G371">
            <v>10</v>
          </cell>
          <cell r="H371" t="str">
            <v>HISTORICA Y CARIBE NORTE</v>
          </cell>
          <cell r="I371" t="str">
            <v>COUNTRY</v>
          </cell>
          <cell r="J371" t="str">
            <v>URBANO</v>
          </cell>
          <cell r="K371">
            <v>413001030151</v>
          </cell>
          <cell r="L371">
            <v>413001030151</v>
          </cell>
          <cell r="M371">
            <v>865</v>
          </cell>
          <cell r="N371">
            <v>865</v>
          </cell>
          <cell r="O371" t="str">
            <v>PRIVADO</v>
          </cell>
          <cell r="P371" t="str">
            <v>A</v>
          </cell>
          <cell r="Q371" t="str">
            <v>ORLANDO MORELOS RODRIGUEZ</v>
          </cell>
          <cell r="R371">
            <v>6437558</v>
          </cell>
          <cell r="S371" t="str">
            <v>omrolic69@hotmail.com</v>
          </cell>
        </row>
        <row r="372">
          <cell r="A372">
            <v>867</v>
          </cell>
          <cell r="B372">
            <v>371</v>
          </cell>
          <cell r="C372" t="str">
            <v>CENTRO EDUCATIVO EL MANANTIAL</v>
          </cell>
          <cell r="D372" t="str">
            <v>PRINCIPAL</v>
          </cell>
          <cell r="E372" t="str">
            <v xml:space="preserve">RECREO DIAGONAL 31F #80B-49 </v>
          </cell>
          <cell r="F372" t="str">
            <v>RECREO</v>
          </cell>
          <cell r="G372">
            <v>13</v>
          </cell>
          <cell r="H372" t="str">
            <v>INDUSTRIAL Y DE LA BAHIA</v>
          </cell>
          <cell r="I372" t="str">
            <v>INDUSTRIAL Y DE LA BAHIA</v>
          </cell>
          <cell r="J372" t="str">
            <v>URBANO</v>
          </cell>
          <cell r="K372">
            <v>413001030178</v>
          </cell>
          <cell r="L372">
            <v>413001030178</v>
          </cell>
          <cell r="M372">
            <v>867</v>
          </cell>
          <cell r="N372">
            <v>867</v>
          </cell>
          <cell r="O372" t="str">
            <v>PRIVADO</v>
          </cell>
          <cell r="P372" t="str">
            <v>A</v>
          </cell>
          <cell r="Q372" t="str">
            <v>ROSA GARCIA ARRIETA</v>
          </cell>
          <cell r="R372">
            <v>6469021</v>
          </cell>
          <cell r="S372" t="str">
            <v>ELMANANTIALCENTROEDUCATIVO@GMAIL.COM</v>
          </cell>
        </row>
        <row r="373">
          <cell r="A373">
            <v>881</v>
          </cell>
          <cell r="B373">
            <v>372</v>
          </cell>
          <cell r="C373" t="str">
            <v>I.E COLEGIO CRISTIANO BERAKAH</v>
          </cell>
          <cell r="D373" t="str">
            <v xml:space="preserve">PRINCIPAL </v>
          </cell>
          <cell r="E373" t="str">
            <v>SIMON BOLIVAR, MANZANA 20 LOTE 11</v>
          </cell>
          <cell r="F373" t="str">
            <v xml:space="preserve">SIMON BOLIVAR, </v>
          </cell>
          <cell r="G373">
            <v>14</v>
          </cell>
          <cell r="H373" t="str">
            <v>INDUSTRIAL Y DE LA BAHIA</v>
          </cell>
          <cell r="I373" t="str">
            <v>INDUSTRIAL Y DE LA BAHIA</v>
          </cell>
          <cell r="J373" t="str">
            <v>URBANO</v>
          </cell>
          <cell r="K373">
            <v>313001800068</v>
          </cell>
          <cell r="L373">
            <v>313001800068</v>
          </cell>
          <cell r="M373">
            <v>881</v>
          </cell>
          <cell r="N373">
            <v>881</v>
          </cell>
          <cell r="O373" t="str">
            <v>PRIVADO</v>
          </cell>
          <cell r="P373" t="str">
            <v>A</v>
          </cell>
          <cell r="Q373" t="str">
            <v>LILIA DEL CARMEN AVILA PEREIRA</v>
          </cell>
          <cell r="R373">
            <v>6533112</v>
          </cell>
          <cell r="S373" t="str">
            <v>ieberakah@gmail.com</v>
          </cell>
        </row>
        <row r="374">
          <cell r="A374">
            <v>883</v>
          </cell>
          <cell r="B374">
            <v>373</v>
          </cell>
          <cell r="C374" t="str">
            <v>COLEGIO GIMNASIO MUNDO DE COLORES</v>
          </cell>
          <cell r="D374" t="str">
            <v xml:space="preserve">PRINCIPAL </v>
          </cell>
          <cell r="E374" t="str">
            <v>LA CENTRAL CRA.62 #22-44</v>
          </cell>
          <cell r="F374" t="str">
            <v xml:space="preserve">LA CENTRAL </v>
          </cell>
          <cell r="G374">
            <v>12</v>
          </cell>
          <cell r="H374" t="str">
            <v>INDUSTRIAL Y DE LA BAHIA</v>
          </cell>
          <cell r="I374" t="str">
            <v>INDUSTRIAL Y DE LA BAHIA</v>
          </cell>
          <cell r="J374" t="str">
            <v>URBANO</v>
          </cell>
          <cell r="K374">
            <v>313001800084</v>
          </cell>
          <cell r="L374">
            <v>313001800084</v>
          </cell>
          <cell r="M374">
            <v>883</v>
          </cell>
          <cell r="N374">
            <v>883</v>
          </cell>
          <cell r="O374" t="str">
            <v>PRIVADO</v>
          </cell>
          <cell r="P374" t="str">
            <v>A</v>
          </cell>
          <cell r="Q374" t="str">
            <v>MIRALYS TORRES QUINTERO</v>
          </cell>
          <cell r="R374">
            <v>6678874</v>
          </cell>
          <cell r="S374" t="str">
            <v>cgmundodecolores@gmail.com</v>
          </cell>
        </row>
        <row r="375">
          <cell r="A375">
            <v>884</v>
          </cell>
          <cell r="B375">
            <v>374</v>
          </cell>
          <cell r="C375" t="str">
            <v>COLEGIO PABLO HOFF</v>
          </cell>
          <cell r="D375" t="str">
            <v xml:space="preserve">PRINCIPAL </v>
          </cell>
          <cell r="E375" t="str">
            <v>MANGA CALLEJÓN DE LOS BESOS AK 18 24 75</v>
          </cell>
          <cell r="F375" t="str">
            <v>MANGA</v>
          </cell>
          <cell r="G375">
            <v>1</v>
          </cell>
          <cell r="H375" t="str">
            <v>HISTORICA Y CARIBE NORTE</v>
          </cell>
          <cell r="I375" t="str">
            <v>SANTA RITA</v>
          </cell>
          <cell r="J375" t="str">
            <v>URBANO</v>
          </cell>
          <cell r="K375">
            <v>313001800076</v>
          </cell>
          <cell r="L375">
            <v>313001800076</v>
          </cell>
          <cell r="M375">
            <v>884</v>
          </cell>
          <cell r="N375">
            <v>884</v>
          </cell>
          <cell r="O375" t="str">
            <v>PRIVADO</v>
          </cell>
          <cell r="P375" t="str">
            <v>B</v>
          </cell>
          <cell r="Q375" t="str">
            <v>ROSARIO MOJICA SALINAS</v>
          </cell>
          <cell r="R375">
            <v>6432827</v>
          </cell>
          <cell r="S375" t="str">
            <v>agovi1976@hotmail.com</v>
          </cell>
        </row>
        <row r="376">
          <cell r="A376">
            <v>213</v>
          </cell>
          <cell r="B376">
            <v>375</v>
          </cell>
          <cell r="C376" t="str">
            <v>INST. EDUC. NUEVA AMERICA</v>
          </cell>
          <cell r="D376" t="str">
            <v xml:space="preserve">PRINCIPAL </v>
          </cell>
          <cell r="E376" t="str">
            <v>NUEVO BOSQUE MANZ 52 L 2 7A ETAPA</v>
          </cell>
          <cell r="F376" t="str">
            <v>NUEVO BOSQUE</v>
          </cell>
          <cell r="G376">
            <v>10</v>
          </cell>
          <cell r="H376" t="str">
            <v>HISTORICA Y CARIBE NORTE</v>
          </cell>
          <cell r="I376" t="str">
            <v>COUNTRY</v>
          </cell>
          <cell r="J376" t="str">
            <v>URBANO</v>
          </cell>
          <cell r="K376">
            <v>313001000240</v>
          </cell>
          <cell r="L376">
            <v>313001000240</v>
          </cell>
          <cell r="M376">
            <v>213</v>
          </cell>
          <cell r="N376">
            <v>213</v>
          </cell>
          <cell r="O376" t="str">
            <v>PRIVADO</v>
          </cell>
          <cell r="P376" t="str">
            <v>A</v>
          </cell>
          <cell r="Q376" t="str">
            <v>YOMAIRA THERAN DIAZ</v>
          </cell>
          <cell r="R376">
            <v>6773463</v>
          </cell>
          <cell r="S376" t="str">
            <v>nuevaamerica522@hotmail.com</v>
          </cell>
        </row>
        <row r="377">
          <cell r="A377">
            <v>260</v>
          </cell>
          <cell r="B377">
            <v>376</v>
          </cell>
          <cell r="C377" t="str">
            <v>CORP. INST. CIRY</v>
          </cell>
          <cell r="D377" t="str">
            <v xml:space="preserve">PRINCIPAL </v>
          </cell>
          <cell r="E377" t="str">
            <v>EL SOCORRO PLAN 500 B MZ 69 LT 21</v>
          </cell>
          <cell r="F377" t="str">
            <v>EL SOCORRO</v>
          </cell>
          <cell r="G377">
            <v>12</v>
          </cell>
          <cell r="H377" t="str">
            <v>INDUSTRIAL Y DE LA BAHIA</v>
          </cell>
          <cell r="I377" t="str">
            <v>INDUSTRIAL Y DE LA BAHIA</v>
          </cell>
          <cell r="J377" t="str">
            <v>URBANO</v>
          </cell>
          <cell r="K377">
            <v>313001003117</v>
          </cell>
          <cell r="L377">
            <v>313001003117</v>
          </cell>
          <cell r="M377">
            <v>260</v>
          </cell>
          <cell r="N377">
            <v>260</v>
          </cell>
          <cell r="O377" t="str">
            <v>PRIVADO</v>
          </cell>
          <cell r="P377" t="str">
            <v>A</v>
          </cell>
          <cell r="Q377" t="str">
            <v>ALCIRA BLANQUICETT VELEZ</v>
          </cell>
          <cell r="R377">
            <v>6616948</v>
          </cell>
          <cell r="S377" t="str">
            <v>corpo.institutociry@hotmail.com</v>
          </cell>
        </row>
        <row r="378">
          <cell r="A378">
            <v>268</v>
          </cell>
          <cell r="B378">
            <v>377</v>
          </cell>
          <cell r="C378" t="str">
            <v>FUND. EDUC. LIC. SAN JOSE</v>
          </cell>
          <cell r="D378" t="str">
            <v xml:space="preserve">PRINCIPAL </v>
          </cell>
          <cell r="E378" t="str">
            <v>ANDALUCIA CLL SAN JOSE # 29-04</v>
          </cell>
          <cell r="F378" t="str">
            <v>ANDALUCIA</v>
          </cell>
          <cell r="G378">
            <v>9</v>
          </cell>
          <cell r="H378" t="str">
            <v>HISTORICA Y CARIBE NORTE</v>
          </cell>
          <cell r="I378" t="str">
            <v>COUNTRY</v>
          </cell>
          <cell r="J378" t="str">
            <v>URBANO</v>
          </cell>
          <cell r="K378">
            <v>313001003800</v>
          </cell>
          <cell r="L378">
            <v>313001003800</v>
          </cell>
          <cell r="M378">
            <v>268</v>
          </cell>
          <cell r="N378">
            <v>268</v>
          </cell>
          <cell r="O378" t="str">
            <v>PRIVADO</v>
          </cell>
          <cell r="P378" t="str">
            <v>A</v>
          </cell>
          <cell r="Q378" t="str">
            <v>SIRLYS DEL CARMEN DIAZ ZAMBRANO</v>
          </cell>
          <cell r="R378">
            <v>6621839</v>
          </cell>
          <cell r="S378" t="str">
            <v>jgdz2000@yahoo.es</v>
          </cell>
        </row>
        <row r="379">
          <cell r="A379">
            <v>925</v>
          </cell>
          <cell r="B379">
            <v>378</v>
          </cell>
          <cell r="C379" t="str">
            <v>INSTITUTO DE EDUCACION INTEGRAL IDI</v>
          </cell>
          <cell r="D379" t="str">
            <v xml:space="preserve">PRINCIPAL </v>
          </cell>
          <cell r="E379" t="str">
            <v>BELLAVISTA, KRA 7A No 58 - 31</v>
          </cell>
          <cell r="F379" t="str">
            <v>BELLAVISTA</v>
          </cell>
          <cell r="G379">
            <v>11</v>
          </cell>
          <cell r="H379" t="str">
            <v>INDUSTRIAL Y DE LA BAHIA</v>
          </cell>
          <cell r="I379" t="str">
            <v>INDUSTRIAL Y DE LA BAHIA</v>
          </cell>
          <cell r="J379" t="str">
            <v>URBANO</v>
          </cell>
          <cell r="K379">
            <v>313001800629</v>
          </cell>
          <cell r="L379">
            <v>313001800629</v>
          </cell>
          <cell r="M379">
            <v>925</v>
          </cell>
          <cell r="N379">
            <v>925</v>
          </cell>
          <cell r="O379" t="str">
            <v>PRIVADO</v>
          </cell>
          <cell r="P379" t="str">
            <v>A</v>
          </cell>
          <cell r="Q379" t="str">
            <v>ALEXANDRA BELLO GUERRERO</v>
          </cell>
          <cell r="R379">
            <v>6670510</v>
          </cell>
          <cell r="S379" t="str">
            <v>institutoidi1020@yahoo.es</v>
          </cell>
        </row>
        <row r="380">
          <cell r="A380">
            <v>303</v>
          </cell>
          <cell r="B380">
            <v>379</v>
          </cell>
          <cell r="C380" t="str">
            <v>CORP. COL. AMOR A BOLIVAR</v>
          </cell>
          <cell r="D380" t="str">
            <v xml:space="preserve">PRINCIPAL </v>
          </cell>
          <cell r="E380" t="str">
            <v>URB EL GALLO CLL TOLU # 51-29</v>
          </cell>
          <cell r="F380" t="str">
            <v>EL GALLO</v>
          </cell>
          <cell r="G380">
            <v>7</v>
          </cell>
          <cell r="H380" t="str">
            <v>DE LA VIRGEN Y TURISTICA</v>
          </cell>
          <cell r="I380" t="str">
            <v>DE LA VIRGEN Y TURISTICA</v>
          </cell>
          <cell r="J380" t="str">
            <v>URBANO</v>
          </cell>
          <cell r="K380">
            <v>313001006281</v>
          </cell>
          <cell r="L380">
            <v>313001006281</v>
          </cell>
          <cell r="M380">
            <v>303</v>
          </cell>
          <cell r="N380">
            <v>303</v>
          </cell>
          <cell r="O380" t="str">
            <v>PRIVADO</v>
          </cell>
          <cell r="P380" t="str">
            <v>A</v>
          </cell>
          <cell r="Q380" t="str">
            <v>AUGUSTO GARCIA YACAMAN</v>
          </cell>
          <cell r="R380">
            <v>6416934</v>
          </cell>
          <cell r="S380" t="str">
            <v>ronaldyaca@yahoo.com</v>
          </cell>
        </row>
        <row r="381">
          <cell r="A381">
            <v>305</v>
          </cell>
          <cell r="B381">
            <v>380</v>
          </cell>
          <cell r="C381" t="str">
            <v>INST. EL LABRADOR</v>
          </cell>
          <cell r="D381" t="str">
            <v xml:space="preserve">PRINCIPAL </v>
          </cell>
          <cell r="E381" t="str">
            <v>SAN ISIDRO CLL 1A EL LABRADOR # 52-44</v>
          </cell>
          <cell r="F381" t="str">
            <v>SAN ISIDRO</v>
          </cell>
          <cell r="G381">
            <v>10</v>
          </cell>
          <cell r="H381" t="str">
            <v>HISTORICA Y CARIBE NORTE</v>
          </cell>
          <cell r="I381" t="str">
            <v>COUNTRY</v>
          </cell>
          <cell r="J381" t="str">
            <v>URBANO</v>
          </cell>
          <cell r="K381">
            <v>313001006337</v>
          </cell>
          <cell r="L381">
            <v>313001006337</v>
          </cell>
          <cell r="M381">
            <v>305</v>
          </cell>
          <cell r="N381">
            <v>305</v>
          </cell>
          <cell r="O381" t="str">
            <v>PRIVADO</v>
          </cell>
          <cell r="P381" t="str">
            <v>A</v>
          </cell>
          <cell r="Q381" t="str">
            <v>ASTERIS  ANGULO LORET</v>
          </cell>
          <cell r="R381">
            <v>6623781</v>
          </cell>
          <cell r="S381" t="str">
            <v>montovela@hotmail.com</v>
          </cell>
        </row>
        <row r="382">
          <cell r="A382">
            <v>311</v>
          </cell>
          <cell r="B382">
            <v>381</v>
          </cell>
          <cell r="C382" t="str">
            <v>CORP. INST. SOLEDAD VIVES DE JOLY</v>
          </cell>
          <cell r="D382" t="str">
            <v xml:space="preserve">PRINCIPAL </v>
          </cell>
          <cell r="E382" t="str">
            <v>NUEVO BOSQUE TRANV 50 # 29B 79</v>
          </cell>
          <cell r="F382" t="str">
            <v>NUEVO BOSQUE</v>
          </cell>
          <cell r="G382">
            <v>10</v>
          </cell>
          <cell r="H382" t="str">
            <v>HISTORICA Y CARIBE NORTE</v>
          </cell>
          <cell r="I382" t="str">
            <v>COUNTRY</v>
          </cell>
          <cell r="J382" t="str">
            <v>URBANO</v>
          </cell>
          <cell r="K382">
            <v>313001006639</v>
          </cell>
          <cell r="L382">
            <v>313001006639</v>
          </cell>
          <cell r="M382">
            <v>311</v>
          </cell>
          <cell r="N382">
            <v>311</v>
          </cell>
          <cell r="O382" t="str">
            <v>PRIVADO</v>
          </cell>
          <cell r="P382" t="str">
            <v>A</v>
          </cell>
          <cell r="Q382" t="str">
            <v>SOLEDAD JOLY VIVES</v>
          </cell>
          <cell r="R382">
            <v>6767742</v>
          </cell>
          <cell r="S382" t="str">
            <v>c.i.s.v.j@hotmail.com</v>
          </cell>
        </row>
        <row r="383">
          <cell r="A383">
            <v>320</v>
          </cell>
          <cell r="B383">
            <v>382</v>
          </cell>
          <cell r="C383" t="str">
            <v>COL. MARIA MONTESORRI</v>
          </cell>
          <cell r="D383" t="str">
            <v xml:space="preserve">PRINCIPAL </v>
          </cell>
          <cell r="E383" t="str">
            <v>URB VILLA RUBIA MZ D LOTES 6-10-11</v>
          </cell>
          <cell r="F383" t="str">
            <v>VILLA RUBIA</v>
          </cell>
          <cell r="G383">
            <v>15</v>
          </cell>
          <cell r="H383" t="str">
            <v>INDUSTRIAL Y DE LA BAHIA</v>
          </cell>
          <cell r="I383" t="str">
            <v>INDUSTRIAL Y DE LA BAHIA</v>
          </cell>
          <cell r="J383" t="str">
            <v>URBANO</v>
          </cell>
          <cell r="K383">
            <v>313001007040</v>
          </cell>
          <cell r="L383">
            <v>313001007040</v>
          </cell>
          <cell r="M383">
            <v>320</v>
          </cell>
          <cell r="N383">
            <v>320</v>
          </cell>
          <cell r="O383" t="str">
            <v>PRIVADO</v>
          </cell>
          <cell r="P383" t="str">
            <v>A</v>
          </cell>
          <cell r="Q383" t="str">
            <v>LUIS CASTILLA CUADRO</v>
          </cell>
          <cell r="R383" t="str">
            <v>6812301-6813701</v>
          </cell>
          <cell r="S383" t="str">
            <v>colmariamontessori1@hotmail.com</v>
          </cell>
        </row>
        <row r="384">
          <cell r="A384">
            <v>326</v>
          </cell>
          <cell r="B384">
            <v>383</v>
          </cell>
          <cell r="C384" t="str">
            <v>FUNDACIÓN EDUCATIVA CRISTO REY DE REYES</v>
          </cell>
          <cell r="D384" t="str">
            <v xml:space="preserve">PRINCIPAL </v>
          </cell>
          <cell r="E384" t="str">
            <v>OLAYA HERRERA, SECTOR PROGRESO CALLE 32 B No. 65 - 51</v>
          </cell>
          <cell r="F384" t="str">
            <v>OLAYA HERRERA</v>
          </cell>
          <cell r="G384">
            <v>6</v>
          </cell>
          <cell r="H384" t="str">
            <v>DE LA VIRGEN Y TURISTICA</v>
          </cell>
          <cell r="I384" t="str">
            <v>DE LA VIRGEN Y TURISTICA</v>
          </cell>
          <cell r="J384" t="str">
            <v>URBANO</v>
          </cell>
          <cell r="K384">
            <v>313001007228</v>
          </cell>
          <cell r="L384">
            <v>313001007228</v>
          </cell>
          <cell r="M384">
            <v>326</v>
          </cell>
          <cell r="N384">
            <v>326</v>
          </cell>
          <cell r="O384" t="str">
            <v>PRIVADO</v>
          </cell>
          <cell r="P384" t="str">
            <v>A</v>
          </cell>
          <cell r="Q384" t="str">
            <v>JUDITH MEJIA DE TAPIAS</v>
          </cell>
          <cell r="R384">
            <v>6531100</v>
          </cell>
          <cell r="S384" t="str">
            <v>fundecreyes@gmail.com</v>
          </cell>
        </row>
        <row r="385">
          <cell r="A385">
            <v>327</v>
          </cell>
          <cell r="B385">
            <v>384</v>
          </cell>
          <cell r="C385" t="str">
            <v>INST. JUAN JACOBO ROUSSEAU</v>
          </cell>
          <cell r="D385" t="str">
            <v xml:space="preserve">PRINCIPAL </v>
          </cell>
          <cell r="E385" t="str">
            <v>URB VILLA LORENA MZ C LOTE 1 DIAG 4A ETAPA EL CAMP</v>
          </cell>
          <cell r="F385" t="str">
            <v>VILLA LORENA</v>
          </cell>
          <cell r="G385">
            <v>12</v>
          </cell>
          <cell r="H385" t="str">
            <v>INDUSTRIAL Y DE LA BAHIA</v>
          </cell>
          <cell r="I385" t="str">
            <v>INDUSTRIAL Y DE LA BAHIA</v>
          </cell>
          <cell r="J385" t="str">
            <v>URBANO</v>
          </cell>
          <cell r="K385">
            <v>313001007244</v>
          </cell>
          <cell r="L385">
            <v>313001007244</v>
          </cell>
          <cell r="M385">
            <v>327</v>
          </cell>
          <cell r="N385">
            <v>327</v>
          </cell>
          <cell r="O385" t="str">
            <v>PRIVADO</v>
          </cell>
          <cell r="P385" t="str">
            <v>A</v>
          </cell>
          <cell r="Q385" t="str">
            <v>RAMON ALFONSO PEREZ</v>
          </cell>
          <cell r="R385">
            <v>6671666</v>
          </cell>
          <cell r="S385" t="str">
            <v>institutojjrousseau@hotmail.com</v>
          </cell>
        </row>
        <row r="386">
          <cell r="A386">
            <v>335</v>
          </cell>
          <cell r="B386">
            <v>385</v>
          </cell>
          <cell r="C386" t="str">
            <v>CORP. INST. EDUC. DEL SOCORRO</v>
          </cell>
          <cell r="D386" t="str">
            <v xml:space="preserve">PRINCIPAL </v>
          </cell>
          <cell r="E386" t="str">
            <v>PL 500 B MZ 77 LT 6</v>
          </cell>
          <cell r="F386" t="str">
            <v>EL SOCORRO</v>
          </cell>
          <cell r="G386">
            <v>12</v>
          </cell>
          <cell r="H386" t="str">
            <v>INDUSTRIAL Y DE LA BAHIA</v>
          </cell>
          <cell r="I386" t="str">
            <v>INDUSTRIAL Y DE LA BAHIA</v>
          </cell>
          <cell r="J386" t="str">
            <v>URBANO</v>
          </cell>
          <cell r="K386">
            <v>313001007619</v>
          </cell>
          <cell r="L386">
            <v>313001007619</v>
          </cell>
          <cell r="M386">
            <v>335</v>
          </cell>
          <cell r="N386">
            <v>335</v>
          </cell>
          <cell r="O386" t="str">
            <v>PRIVADO</v>
          </cell>
          <cell r="P386" t="str">
            <v>A</v>
          </cell>
          <cell r="Q386" t="str">
            <v>BERTA CONEO ALVAREZ</v>
          </cell>
          <cell r="R386">
            <v>6617429</v>
          </cell>
          <cell r="S386" t="str">
            <v>ciescolegio@gmail.com</v>
          </cell>
        </row>
        <row r="387">
          <cell r="A387">
            <v>342</v>
          </cell>
          <cell r="B387">
            <v>386</v>
          </cell>
          <cell r="C387" t="str">
            <v>FUND. R.E.I PARA LA REHABILITACION INTEGRAL I.P.S</v>
          </cell>
          <cell r="D387" t="str">
            <v xml:space="preserve">PRINCIPAL </v>
          </cell>
          <cell r="E387" t="str">
            <v>OLAYA HERRERA KRA50A -URB LOS ALAMOS # 31B-12</v>
          </cell>
          <cell r="F387" t="str">
            <v>OLAYA HERRERA</v>
          </cell>
          <cell r="G387">
            <v>5</v>
          </cell>
          <cell r="H387" t="str">
            <v>DE LA VIRGEN Y TURISTICA</v>
          </cell>
          <cell r="I387" t="str">
            <v>DE LA VIRGEN Y TURISTICA</v>
          </cell>
          <cell r="J387" t="str">
            <v>URBANO</v>
          </cell>
          <cell r="K387">
            <v>313001007821</v>
          </cell>
          <cell r="L387">
            <v>313001007821</v>
          </cell>
          <cell r="M387">
            <v>342</v>
          </cell>
          <cell r="N387">
            <v>342</v>
          </cell>
          <cell r="O387" t="str">
            <v>PRIVADO</v>
          </cell>
          <cell r="P387" t="str">
            <v>A</v>
          </cell>
          <cell r="Q387" t="str">
            <v>SOFIA CAMACHO CHALUB</v>
          </cell>
          <cell r="R387" t="str">
            <v>6697427, 6697881</v>
          </cell>
          <cell r="S387" t="str">
            <v>educacion@fundacionreiorg.com</v>
          </cell>
        </row>
        <row r="388">
          <cell r="A388">
            <v>343</v>
          </cell>
          <cell r="B388">
            <v>387</v>
          </cell>
          <cell r="C388" t="str">
            <v>INST. MIGUEL DE CERVANTES</v>
          </cell>
          <cell r="D388" t="str">
            <v xml:space="preserve">PRINCIPAL </v>
          </cell>
          <cell r="E388" t="str">
            <v>3ER CLLJON DE AMBERES # 27-86</v>
          </cell>
          <cell r="F388" t="str">
            <v>AMBERES</v>
          </cell>
          <cell r="G388">
            <v>9</v>
          </cell>
          <cell r="H388" t="str">
            <v>HISTORICA Y CARIBE NORTE</v>
          </cell>
          <cell r="I388" t="str">
            <v>COUNTRY</v>
          </cell>
          <cell r="J388" t="str">
            <v>URBANO</v>
          </cell>
          <cell r="K388">
            <v>313001007872</v>
          </cell>
          <cell r="L388">
            <v>313001007872</v>
          </cell>
          <cell r="M388">
            <v>343</v>
          </cell>
          <cell r="N388">
            <v>343</v>
          </cell>
          <cell r="O388" t="str">
            <v>PRIVADO</v>
          </cell>
          <cell r="P388" t="str">
            <v>A</v>
          </cell>
          <cell r="Q388" t="str">
            <v>MARIA VICTORIA GALLEGO CANO</v>
          </cell>
          <cell r="R388" t="str">
            <v>6720159  -   313-5441808</v>
          </cell>
          <cell r="S388" t="str">
            <v>gimnasiocervantesdecartagena15@gmail.com</v>
          </cell>
        </row>
        <row r="389">
          <cell r="A389">
            <v>345</v>
          </cell>
          <cell r="B389">
            <v>388</v>
          </cell>
          <cell r="C389" t="str">
            <v>INST. INF. FEDERICO FROBEL</v>
          </cell>
          <cell r="D389" t="str">
            <v xml:space="preserve">PRINCIPAL </v>
          </cell>
          <cell r="E389" t="str">
            <v>URB LAS PALMERAS M 4 LOTE 6</v>
          </cell>
          <cell r="F389" t="str">
            <v>LAS PALMERAS</v>
          </cell>
          <cell r="G389">
            <v>7</v>
          </cell>
          <cell r="H389" t="str">
            <v>DE LA VIRGEN Y TURISTICA</v>
          </cell>
          <cell r="I389" t="str">
            <v>DE LA VIRGEN Y TURISTICA</v>
          </cell>
          <cell r="J389" t="str">
            <v>URBANO</v>
          </cell>
          <cell r="K389">
            <v>313001007911</v>
          </cell>
          <cell r="L389">
            <v>313001007911</v>
          </cell>
          <cell r="M389">
            <v>345</v>
          </cell>
          <cell r="N389">
            <v>345</v>
          </cell>
          <cell r="O389" t="str">
            <v>PRIVADO</v>
          </cell>
          <cell r="P389" t="str">
            <v>A</v>
          </cell>
          <cell r="Q389" t="str">
            <v>ERIKA PATRICIA MARTINEZ PUELLO</v>
          </cell>
          <cell r="R389">
            <v>6447424</v>
          </cell>
          <cell r="S389" t="str">
            <v>corpo_fedefrobel@hotmail.com</v>
          </cell>
        </row>
        <row r="390">
          <cell r="A390">
            <v>353</v>
          </cell>
          <cell r="B390">
            <v>389</v>
          </cell>
          <cell r="C390" t="str">
            <v>FUND. CENT. EDUC. LAS PALMERAS</v>
          </cell>
          <cell r="D390" t="str">
            <v xml:space="preserve">PRINCIPAL </v>
          </cell>
          <cell r="E390" t="str">
            <v>URB LAS PALMERAS MZ 12 L 17 - 21</v>
          </cell>
          <cell r="F390" t="str">
            <v>LAS PALMERAS</v>
          </cell>
          <cell r="G390">
            <v>7</v>
          </cell>
          <cell r="H390" t="str">
            <v>DE LA VIRGEN Y TURISTICA</v>
          </cell>
          <cell r="I390" t="str">
            <v>DE LA VIRGEN Y TURISTICA</v>
          </cell>
          <cell r="J390" t="str">
            <v>URBANO</v>
          </cell>
          <cell r="K390">
            <v>313001008399</v>
          </cell>
          <cell r="L390">
            <v>313001008399</v>
          </cell>
          <cell r="M390">
            <v>353</v>
          </cell>
          <cell r="N390">
            <v>353</v>
          </cell>
          <cell r="O390" t="str">
            <v>PRIVADO</v>
          </cell>
          <cell r="P390" t="str">
            <v>A</v>
          </cell>
          <cell r="Q390" t="str">
            <v>LIDUVINA VALDELAMAR</v>
          </cell>
          <cell r="R390">
            <v>6634244</v>
          </cell>
          <cell r="S390" t="str">
            <v>funcepal@hotmail.com</v>
          </cell>
        </row>
        <row r="391">
          <cell r="A391">
            <v>363</v>
          </cell>
          <cell r="B391">
            <v>390</v>
          </cell>
          <cell r="C391" t="str">
            <v>CORPORACIÓN EDUCATIVA MADDOX</v>
          </cell>
          <cell r="D391" t="str">
            <v xml:space="preserve">PRINCIPAL </v>
          </cell>
          <cell r="E391" t="str">
            <v>LOS ALPES TR 71 B # 31F-21</v>
          </cell>
          <cell r="F391" t="str">
            <v>LOS ALPES</v>
          </cell>
          <cell r="G391">
            <v>7</v>
          </cell>
          <cell r="H391" t="str">
            <v>DE LA VIRGEN Y TURISTICA</v>
          </cell>
          <cell r="I391" t="str">
            <v>DE LA VIRGEN Y TURISTICA</v>
          </cell>
          <cell r="J391" t="str">
            <v>URBANO</v>
          </cell>
          <cell r="K391">
            <v>313001008518</v>
          </cell>
          <cell r="L391">
            <v>313001008518</v>
          </cell>
          <cell r="M391">
            <v>363</v>
          </cell>
          <cell r="N391">
            <v>363</v>
          </cell>
          <cell r="O391" t="str">
            <v>PRIVADO</v>
          </cell>
          <cell r="P391" t="str">
            <v>A</v>
          </cell>
          <cell r="Q391" t="str">
            <v>MARTHA LUCIA HOGIS POLO</v>
          </cell>
          <cell r="R391" t="str">
            <v>6928637  -6613355</v>
          </cell>
          <cell r="S391" t="str">
            <v>corpmadoxx@hotmail.com</v>
          </cell>
        </row>
        <row r="392">
          <cell r="A392">
            <v>364</v>
          </cell>
          <cell r="B392">
            <v>391</v>
          </cell>
          <cell r="C392" t="str">
            <v>INST. SAN ISIDRO LABRADOR</v>
          </cell>
          <cell r="D392" t="str">
            <v xml:space="preserve">PRINCIPAL </v>
          </cell>
          <cell r="E392" t="str">
            <v>BOSQUE SAN ISIDRO CLL 1A LABRADOR # 52-18</v>
          </cell>
          <cell r="F392" t="str">
            <v>SAN ISIDRO</v>
          </cell>
          <cell r="G392">
            <v>10</v>
          </cell>
          <cell r="H392" t="str">
            <v>HISTORICA Y CARIBE NORTE</v>
          </cell>
          <cell r="I392" t="str">
            <v>COUNTRY</v>
          </cell>
          <cell r="J392" t="str">
            <v>URBANO</v>
          </cell>
          <cell r="K392">
            <v>313001008526</v>
          </cell>
          <cell r="L392">
            <v>313001008526</v>
          </cell>
          <cell r="M392">
            <v>364</v>
          </cell>
          <cell r="N392">
            <v>364</v>
          </cell>
          <cell r="O392" t="str">
            <v>PRIVADO</v>
          </cell>
          <cell r="P392" t="str">
            <v>A</v>
          </cell>
          <cell r="Q392" t="str">
            <v>EMIT MORILLO VALDELAMAR</v>
          </cell>
          <cell r="R392">
            <v>6621029</v>
          </cell>
          <cell r="S392" t="str">
            <v>educativosanisidro@hotmail.com</v>
          </cell>
        </row>
        <row r="393">
          <cell r="A393">
            <v>374</v>
          </cell>
          <cell r="B393">
            <v>392</v>
          </cell>
          <cell r="C393" t="str">
            <v>INST. EDUCATIVO JAIVEL</v>
          </cell>
          <cell r="D393" t="str">
            <v xml:space="preserve">PRINCIPAL </v>
          </cell>
          <cell r="E393" t="str">
            <v>O HERRERA SECT 11 DE NOV CLL DE LA ARROCERA #5511</v>
          </cell>
          <cell r="F393" t="str">
            <v>OLAYA HERRERA</v>
          </cell>
          <cell r="G393">
            <v>6</v>
          </cell>
          <cell r="H393" t="str">
            <v>DE LA VIRGEN Y TURISTICA</v>
          </cell>
          <cell r="I393" t="str">
            <v>DE LA VIRGEN Y TURISTICA</v>
          </cell>
          <cell r="J393" t="str">
            <v>URBANO</v>
          </cell>
          <cell r="K393">
            <v>313001008674</v>
          </cell>
          <cell r="L393">
            <v>313001008674</v>
          </cell>
          <cell r="M393">
            <v>374</v>
          </cell>
          <cell r="N393">
            <v>374</v>
          </cell>
          <cell r="O393" t="str">
            <v>PRIVADO</v>
          </cell>
          <cell r="P393" t="str">
            <v>A</v>
          </cell>
          <cell r="Q393" t="str">
            <v>MARLENE SAN JUAN RIOS</v>
          </cell>
          <cell r="R393">
            <v>6753480</v>
          </cell>
          <cell r="S393" t="str">
            <v>rjaimesv2810@hotmail.com</v>
          </cell>
        </row>
        <row r="394">
          <cell r="A394">
            <v>387</v>
          </cell>
          <cell r="B394">
            <v>393</v>
          </cell>
          <cell r="C394" t="str">
            <v>CENTRO EDUCATIVO  DE NIVELACION C.E.N.</v>
          </cell>
          <cell r="D394" t="str">
            <v xml:space="preserve">PRINCIPAL </v>
          </cell>
          <cell r="E394" t="str">
            <v>TERNERA DIAGONAL 31 N 83 -128</v>
          </cell>
          <cell r="F394" t="str">
            <v>TERNERA</v>
          </cell>
          <cell r="G394">
            <v>13</v>
          </cell>
          <cell r="H394" t="str">
            <v>INDUSTRIAL Y DE LA BAHIA</v>
          </cell>
          <cell r="I394" t="str">
            <v>INDUSTRIAL Y DE LA BAHIA</v>
          </cell>
          <cell r="J394" t="str">
            <v>URBANO</v>
          </cell>
          <cell r="K394">
            <v>313001008941</v>
          </cell>
          <cell r="L394">
            <v>313001008941</v>
          </cell>
          <cell r="M394">
            <v>387</v>
          </cell>
          <cell r="N394">
            <v>387</v>
          </cell>
          <cell r="O394" t="str">
            <v>PRIVADO</v>
          </cell>
          <cell r="P394" t="str">
            <v>A</v>
          </cell>
          <cell r="Q394" t="str">
            <v>KETTY ALICIA ACUÑA COCK</v>
          </cell>
          <cell r="R394">
            <v>6539620</v>
          </cell>
          <cell r="S394" t="str">
            <v>cen.cartagena@hotmail.com</v>
          </cell>
        </row>
        <row r="395">
          <cell r="A395">
            <v>394</v>
          </cell>
          <cell r="B395">
            <v>394</v>
          </cell>
          <cell r="C395" t="str">
            <v>FUND.INST. ALEGRIA DE SABER</v>
          </cell>
          <cell r="D395" t="str">
            <v xml:space="preserve">PRINCIPAL </v>
          </cell>
          <cell r="E395" t="str">
            <v>NUEVO BOSQUE MANZ 78 L 5 7A ETAPA</v>
          </cell>
          <cell r="F395" t="str">
            <v>NUEVO BOSQUE</v>
          </cell>
          <cell r="G395">
            <v>10</v>
          </cell>
          <cell r="H395" t="str">
            <v>HISTORICA Y CARIBE NORTE</v>
          </cell>
          <cell r="I395" t="str">
            <v>COUNTRY</v>
          </cell>
          <cell r="J395" t="str">
            <v>URBANO</v>
          </cell>
          <cell r="K395">
            <v>313001012701</v>
          </cell>
          <cell r="L395">
            <v>313001012701</v>
          </cell>
          <cell r="M395">
            <v>394</v>
          </cell>
          <cell r="N395">
            <v>394</v>
          </cell>
          <cell r="O395" t="str">
            <v>PRIVADO</v>
          </cell>
          <cell r="P395" t="str">
            <v>A</v>
          </cell>
          <cell r="Q395" t="str">
            <v>ONISA DEL ROSARIO OSTAGAR BELLIDO</v>
          </cell>
          <cell r="R395">
            <v>6467477</v>
          </cell>
          <cell r="S395" t="str">
            <v>institutoalegriadelsaber@hotmail.com</v>
          </cell>
        </row>
        <row r="396">
          <cell r="A396">
            <v>417</v>
          </cell>
          <cell r="B396">
            <v>395</v>
          </cell>
          <cell r="C396" t="str">
            <v>COL. LA SABIDURIA</v>
          </cell>
          <cell r="D396" t="str">
            <v xml:space="preserve">PRINCIPAL </v>
          </cell>
          <cell r="E396" t="str">
            <v>SAN FERNANDO CLL 15 # 81B-08</v>
          </cell>
          <cell r="F396" t="str">
            <v>SAN FERNANDO</v>
          </cell>
          <cell r="G396">
            <v>14</v>
          </cell>
          <cell r="H396" t="str">
            <v>INDUSTRIAL Y DE LA BAHIA</v>
          </cell>
          <cell r="I396" t="str">
            <v>INDUSTRIAL Y DE LA BAHIA</v>
          </cell>
          <cell r="J396" t="str">
            <v>URBANO</v>
          </cell>
          <cell r="K396">
            <v>313001012264</v>
          </cell>
          <cell r="L396">
            <v>313001012264</v>
          </cell>
          <cell r="M396">
            <v>417</v>
          </cell>
          <cell r="N396">
            <v>417</v>
          </cell>
          <cell r="O396" t="str">
            <v>PRIVADO</v>
          </cell>
          <cell r="P396" t="str">
            <v>A</v>
          </cell>
          <cell r="Q396" t="str">
            <v>CARLINA HERNANDEZ HERNANDEZ</v>
          </cell>
          <cell r="R396">
            <v>6619463</v>
          </cell>
          <cell r="S396" t="str">
            <v>colegio_lasabiduria@hotmail.com</v>
          </cell>
        </row>
        <row r="397">
          <cell r="A397">
            <v>426</v>
          </cell>
          <cell r="B397">
            <v>396</v>
          </cell>
          <cell r="C397" t="str">
            <v>INST. SKINNER II  (ANT.-JARD. INF. SKINNER II)</v>
          </cell>
          <cell r="D397" t="str">
            <v xml:space="preserve">PRINCIPAL </v>
          </cell>
          <cell r="E397" t="str">
            <v>LA BOQUILLA CRA 3 # 74-45</v>
          </cell>
          <cell r="F397" t="str">
            <v>BOQUILLA</v>
          </cell>
          <cell r="G397" t="str">
            <v>Conti</v>
          </cell>
          <cell r="H397" t="str">
            <v>HISTORICA Y CARIBE NORTE</v>
          </cell>
          <cell r="I397" t="str">
            <v>RURAL</v>
          </cell>
          <cell r="J397" t="str">
            <v>RURAL</v>
          </cell>
          <cell r="K397">
            <v>313001012744</v>
          </cell>
          <cell r="L397">
            <v>313001012744</v>
          </cell>
          <cell r="M397">
            <v>426</v>
          </cell>
          <cell r="N397">
            <v>426</v>
          </cell>
          <cell r="O397" t="str">
            <v>PRIVADO</v>
          </cell>
          <cell r="P397" t="str">
            <v>A</v>
          </cell>
          <cell r="Q397" t="str">
            <v>ROSA ESTHER MANGA OROZCO</v>
          </cell>
          <cell r="R397">
            <v>3003953982</v>
          </cell>
          <cell r="S397" t="str">
            <v>institutoskinner@hotmail.com</v>
          </cell>
        </row>
        <row r="398">
          <cell r="A398">
            <v>472</v>
          </cell>
          <cell r="B398">
            <v>397</v>
          </cell>
          <cell r="C398" t="str">
            <v>INST. LOS ANGELITOS</v>
          </cell>
          <cell r="D398" t="str">
            <v xml:space="preserve">PRINCIPAL </v>
          </cell>
          <cell r="E398" t="str">
            <v>OLAYA HERRERA, SECTOR  ESTELA # 68-40</v>
          </cell>
          <cell r="F398" t="str">
            <v>OLAYA HERRERA</v>
          </cell>
          <cell r="G398">
            <v>5</v>
          </cell>
          <cell r="H398" t="str">
            <v>DE LA VIRGEN Y TURISTICA</v>
          </cell>
          <cell r="I398" t="str">
            <v>DE LA VIRGEN Y TURISTICA</v>
          </cell>
          <cell r="J398" t="str">
            <v>URBANO</v>
          </cell>
          <cell r="K398">
            <v>313001013406</v>
          </cell>
          <cell r="L398">
            <v>313001013406</v>
          </cell>
          <cell r="M398">
            <v>472</v>
          </cell>
          <cell r="N398">
            <v>472</v>
          </cell>
          <cell r="O398" t="str">
            <v>PRIVADO</v>
          </cell>
          <cell r="P398" t="str">
            <v>A</v>
          </cell>
          <cell r="Q398" t="str">
            <v>YERLY MONTT CASTRO</v>
          </cell>
          <cell r="R398">
            <v>6532570</v>
          </cell>
          <cell r="S398" t="str">
            <v>institutolosangelitos@hotmail.com</v>
          </cell>
        </row>
        <row r="399">
          <cell r="A399">
            <v>474</v>
          </cell>
          <cell r="B399">
            <v>398</v>
          </cell>
          <cell r="C399" t="str">
            <v>CORP. EDUC. SAN AGUSTIN</v>
          </cell>
          <cell r="D399" t="str">
            <v xml:space="preserve">PRINCIPAL </v>
          </cell>
          <cell r="E399" t="str">
            <v>SAN FERNANDO SC SIMON BOLIVAR KR 81 4 E 61</v>
          </cell>
          <cell r="F399" t="str">
            <v>SAN FERNANDO</v>
          </cell>
          <cell r="G399">
            <v>14</v>
          </cell>
          <cell r="H399" t="str">
            <v>INDUSTRIAL Y DE LA BAHIA</v>
          </cell>
          <cell r="I399" t="str">
            <v>INDUSTRIAL Y DE LA BAHIA</v>
          </cell>
          <cell r="J399" t="str">
            <v>URBANO</v>
          </cell>
          <cell r="K399">
            <v>313001013422</v>
          </cell>
          <cell r="L399">
            <v>313001013422</v>
          </cell>
          <cell r="M399">
            <v>474</v>
          </cell>
          <cell r="N399">
            <v>474</v>
          </cell>
          <cell r="O399" t="str">
            <v>PRIVADO</v>
          </cell>
          <cell r="P399" t="str">
            <v>A</v>
          </cell>
          <cell r="Q399" t="str">
            <v>MILENA ALVAREZ VASQUEZ</v>
          </cell>
          <cell r="R399">
            <v>6458896</v>
          </cell>
          <cell r="S399" t="str">
            <v>corporacioneducativasanagustin@hotmail.com</v>
          </cell>
        </row>
        <row r="400">
          <cell r="A400">
            <v>534</v>
          </cell>
          <cell r="B400">
            <v>399</v>
          </cell>
          <cell r="C400" t="str">
            <v>CORP. EDUC. LOS PEQUEÑOS SABIOS</v>
          </cell>
          <cell r="D400" t="str">
            <v xml:space="preserve">PRINCIPAL </v>
          </cell>
          <cell r="E400" t="str">
            <v>SAN JOSE DE LOS CAMPANOS SC LOS COCOS MZ 4 LT 1</v>
          </cell>
          <cell r="F400" t="str">
            <v>SAN JOSE DE LOS CAMPANOS</v>
          </cell>
          <cell r="G400">
            <v>13</v>
          </cell>
          <cell r="H400" t="str">
            <v>INDUSTRIAL Y DE LA BAHIA</v>
          </cell>
          <cell r="I400" t="str">
            <v>INDUSTRIAL Y DE LA BAHIA</v>
          </cell>
          <cell r="J400" t="str">
            <v>URBANO</v>
          </cell>
          <cell r="K400">
            <v>313001013937</v>
          </cell>
          <cell r="L400">
            <v>313001013937</v>
          </cell>
          <cell r="M400">
            <v>534</v>
          </cell>
          <cell r="N400">
            <v>534</v>
          </cell>
          <cell r="O400" t="str">
            <v>PRIVADO</v>
          </cell>
          <cell r="P400" t="str">
            <v>A</v>
          </cell>
          <cell r="Q400" t="str">
            <v>ANA TERESA OROZCO DE SIERRA</v>
          </cell>
          <cell r="R400">
            <v>3138787098</v>
          </cell>
          <cell r="S400" t="str">
            <v>ALEXANDER-MH@HOTMAIL.COM</v>
          </cell>
        </row>
        <row r="401">
          <cell r="A401">
            <v>544</v>
          </cell>
          <cell r="B401">
            <v>400</v>
          </cell>
          <cell r="C401" t="str">
            <v>FUNDACION INSTITUTO DE HABILITACION EL ROSARIO</v>
          </cell>
          <cell r="D401" t="str">
            <v xml:space="preserve">PRINCIPAL </v>
          </cell>
          <cell r="E401" t="str">
            <v>CRA 81 #22-229</v>
          </cell>
          <cell r="F401" t="str">
            <v>SAN FERNANDO</v>
          </cell>
          <cell r="G401">
            <v>14</v>
          </cell>
          <cell r="H401" t="str">
            <v>INDUSTRIAL Y DE LA BAHIA</v>
          </cell>
          <cell r="I401" t="str">
            <v>INDUSTRIAL Y DE LA BAHIA</v>
          </cell>
          <cell r="J401" t="str">
            <v>URBANO</v>
          </cell>
          <cell r="K401">
            <v>113001012583</v>
          </cell>
          <cell r="L401">
            <v>113001012583</v>
          </cell>
          <cell r="M401">
            <v>544</v>
          </cell>
          <cell r="N401">
            <v>544</v>
          </cell>
          <cell r="O401" t="str">
            <v>PRIVADO</v>
          </cell>
          <cell r="P401" t="str">
            <v>A</v>
          </cell>
          <cell r="Q401" t="str">
            <v>ISABEL LARA OSPINO</v>
          </cell>
          <cell r="R401" t="str">
            <v>6816687 - 6522948</v>
          </cell>
          <cell r="S401" t="str">
            <v>fundacionelrosario@hotmail.com</v>
          </cell>
        </row>
        <row r="402">
          <cell r="A402">
            <v>574</v>
          </cell>
          <cell r="B402">
            <v>401</v>
          </cell>
          <cell r="C402" t="str">
            <v>CORP. C.E. COMUNITARIO AMOR A MI PATRIA</v>
          </cell>
          <cell r="D402" t="str">
            <v xml:space="preserve">PRINCIPAL </v>
          </cell>
          <cell r="E402" t="str">
            <v>SAN JOSE DE LOS CAMPANOS SC MARTA CURI MZ A LT 35</v>
          </cell>
          <cell r="F402" t="str">
            <v>SAN JOSE DE LOS CAMPANOS</v>
          </cell>
          <cell r="G402">
            <v>13</v>
          </cell>
          <cell r="H402" t="str">
            <v>INDUSTRIAL Y DE LA BAHIA</v>
          </cell>
          <cell r="I402" t="str">
            <v>INDUSTRIAL Y DE LA BAHIA</v>
          </cell>
          <cell r="J402" t="str">
            <v>URBANO</v>
          </cell>
          <cell r="K402">
            <v>313001027237</v>
          </cell>
          <cell r="L402">
            <v>313001027237</v>
          </cell>
          <cell r="M402">
            <v>574</v>
          </cell>
          <cell r="N402">
            <v>574</v>
          </cell>
          <cell r="O402" t="str">
            <v>PRIVADO</v>
          </cell>
          <cell r="P402" t="str">
            <v>A</v>
          </cell>
          <cell r="Q402" t="str">
            <v>CECILIA ROMERO DE SUAREZ</v>
          </cell>
          <cell r="R402">
            <v>6754464</v>
          </cell>
          <cell r="S402" t="str">
            <v>corpoamor@hotmail.com</v>
          </cell>
        </row>
        <row r="403">
          <cell r="A403">
            <v>581</v>
          </cell>
          <cell r="B403">
            <v>402</v>
          </cell>
          <cell r="C403" t="str">
            <v>C.E INTEGRAL APRENDER CON ALEGRIA</v>
          </cell>
          <cell r="D403" t="str">
            <v xml:space="preserve">PRINCIPAL </v>
          </cell>
          <cell r="E403" t="str">
            <v>EL SOCORRO MZA 40 LTE 2 PLAN 250</v>
          </cell>
          <cell r="F403" t="str">
            <v>EL SOCORRO</v>
          </cell>
          <cell r="G403">
            <v>12</v>
          </cell>
          <cell r="H403" t="str">
            <v>INDUSTRIAL Y DE LA BAHIA</v>
          </cell>
          <cell r="I403" t="str">
            <v>INDUSTRIAL Y DE LA BAHIA</v>
          </cell>
          <cell r="J403" t="str">
            <v>URBANO</v>
          </cell>
          <cell r="K403">
            <v>313001028012</v>
          </cell>
          <cell r="L403">
            <v>313001028012</v>
          </cell>
          <cell r="M403">
            <v>581</v>
          </cell>
          <cell r="N403">
            <v>581</v>
          </cell>
          <cell r="O403" t="str">
            <v>PRIVADO</v>
          </cell>
          <cell r="P403" t="str">
            <v>A</v>
          </cell>
          <cell r="Q403" t="str">
            <v>FELICIANA BARRIOS TORRES</v>
          </cell>
          <cell r="R403">
            <v>6631589</v>
          </cell>
          <cell r="S403" t="str">
            <v>aprenderconalegria@hotmail.com</v>
          </cell>
        </row>
        <row r="404">
          <cell r="A404">
            <v>615</v>
          </cell>
          <cell r="B404">
            <v>403</v>
          </cell>
          <cell r="C404" t="str">
            <v xml:space="preserve">CORP. CENTRO EDUCATIVO COMUNITARIO FUENTE DE VALORES </v>
          </cell>
          <cell r="D404" t="str">
            <v xml:space="preserve">PRINCIPAL </v>
          </cell>
          <cell r="E404" t="str">
            <v>EL POZON ST SAN NICOLAS M 257 L 9</v>
          </cell>
          <cell r="F404" t="str">
            <v>EL POZON</v>
          </cell>
          <cell r="G404">
            <v>6</v>
          </cell>
          <cell r="H404" t="str">
            <v>DE LA VIRGEN Y TURISTICA</v>
          </cell>
          <cell r="I404" t="str">
            <v>DE LA VIRGEN Y TURISTICA</v>
          </cell>
          <cell r="J404" t="str">
            <v>URBANO</v>
          </cell>
          <cell r="K404">
            <v>313001028225</v>
          </cell>
          <cell r="L404">
            <v>313001028225</v>
          </cell>
          <cell r="M404">
            <v>615</v>
          </cell>
          <cell r="N404">
            <v>615</v>
          </cell>
          <cell r="O404" t="str">
            <v>PRIVADO</v>
          </cell>
          <cell r="P404" t="str">
            <v>A</v>
          </cell>
          <cell r="Q404" t="str">
            <v>MARIA SEGURA MEDRANO</v>
          </cell>
          <cell r="R404">
            <v>6525123</v>
          </cell>
          <cell r="S404" t="str">
            <v>cenefuvaruiz@hotmail.com</v>
          </cell>
        </row>
        <row r="405">
          <cell r="A405">
            <v>620</v>
          </cell>
          <cell r="B405">
            <v>404</v>
          </cell>
          <cell r="C405" t="str">
            <v>FUNDACION INSTITUCION EDUCATIVA FUNASER</v>
          </cell>
          <cell r="D405" t="str">
            <v xml:space="preserve">PRINCIPAL </v>
          </cell>
          <cell r="E405" t="str">
            <v>SAN JOSE DE LOS CAMPANOS SC MARTA CURI MZ F LT 8</v>
          </cell>
          <cell r="F405" t="str">
            <v>SAN JOSE DE LOS CAMPANOS</v>
          </cell>
          <cell r="G405">
            <v>13</v>
          </cell>
          <cell r="H405" t="str">
            <v>INDUSTRIAL Y DE LA BAHIA</v>
          </cell>
          <cell r="I405" t="str">
            <v>INDUSTRIAL Y DE LA BAHIA</v>
          </cell>
          <cell r="J405" t="str">
            <v>URBANO</v>
          </cell>
          <cell r="K405">
            <v>313001028829</v>
          </cell>
          <cell r="L405">
            <v>313001028829</v>
          </cell>
          <cell r="M405">
            <v>620</v>
          </cell>
          <cell r="N405">
            <v>620</v>
          </cell>
          <cell r="O405" t="str">
            <v>PRIVADO</v>
          </cell>
          <cell r="P405" t="str">
            <v>A</v>
          </cell>
          <cell r="Q405" t="str">
            <v>ORFELINA MORALES FAJARDO</v>
          </cell>
          <cell r="R405">
            <v>6719432</v>
          </cell>
          <cell r="S405" t="str">
            <v>funaramorservicio72@hotmail.com</v>
          </cell>
        </row>
        <row r="406">
          <cell r="A406">
            <v>630</v>
          </cell>
          <cell r="B406">
            <v>405</v>
          </cell>
          <cell r="C406" t="str">
            <v>CORP. DE EDUCACION  ESPECIAL MENTE ACTIVA</v>
          </cell>
          <cell r="D406" t="str">
            <v xml:space="preserve">PRINCIPAL </v>
          </cell>
          <cell r="E406" t="str">
            <v>CL COLOMBIA MZ B LT 20</v>
          </cell>
          <cell r="F406" t="str">
            <v>EL CARMELO</v>
          </cell>
          <cell r="G406">
            <v>12</v>
          </cell>
          <cell r="H406" t="str">
            <v>INDUSTRIAL Y DE LA BAHIA</v>
          </cell>
          <cell r="I406" t="str">
            <v>INDUSTRIAL Y DE LA BAHIA</v>
          </cell>
          <cell r="J406" t="str">
            <v>URBANO</v>
          </cell>
          <cell r="K406">
            <v>313001028789</v>
          </cell>
          <cell r="L406">
            <v>313001028789</v>
          </cell>
          <cell r="M406">
            <v>630</v>
          </cell>
          <cell r="N406">
            <v>630</v>
          </cell>
          <cell r="O406" t="str">
            <v>PRIVADO</v>
          </cell>
          <cell r="P406" t="str">
            <v>A</v>
          </cell>
          <cell r="Q406" t="str">
            <v>BETTY PINTO LEONES</v>
          </cell>
          <cell r="R406">
            <v>6511255</v>
          </cell>
          <cell r="S406" t="str">
            <v>corpmenteactiva@hotmail.com</v>
          </cell>
        </row>
        <row r="407">
          <cell r="A407">
            <v>637</v>
          </cell>
          <cell r="B407">
            <v>406</v>
          </cell>
          <cell r="C407" t="str">
            <v>CENT. EDUC. ALBERTO JIMENEZ FUENTES (ANTES MI ABUELO Y</v>
          </cell>
          <cell r="D407" t="str">
            <v xml:space="preserve">PRINCIPAL </v>
          </cell>
          <cell r="E407" t="str">
            <v>OLAYA HERRERA CARRERA 67 # 32B-60 ST PUNTILLA</v>
          </cell>
          <cell r="F407" t="str">
            <v>OLAYA HERRERA</v>
          </cell>
          <cell r="G407">
            <v>5</v>
          </cell>
          <cell r="H407" t="str">
            <v>DE LA VIRGEN Y TURISTICA</v>
          </cell>
          <cell r="I407" t="str">
            <v>DE LA VIRGEN Y TURISTICA</v>
          </cell>
          <cell r="J407" t="str">
            <v>URBANO</v>
          </cell>
          <cell r="K407">
            <v>313001028875</v>
          </cell>
          <cell r="L407">
            <v>313001028875</v>
          </cell>
          <cell r="M407">
            <v>637</v>
          </cell>
          <cell r="N407">
            <v>637</v>
          </cell>
          <cell r="O407" t="str">
            <v>PRIVADO</v>
          </cell>
          <cell r="P407" t="str">
            <v>A</v>
          </cell>
          <cell r="Q407" t="str">
            <v>LIDA ESTHER JIMENEZ URZOLA</v>
          </cell>
          <cell r="R407">
            <v>6531996</v>
          </cell>
          <cell r="S407" t="str">
            <v>lidaesther@yahoo.com</v>
          </cell>
        </row>
        <row r="408">
          <cell r="A408">
            <v>723</v>
          </cell>
          <cell r="B408">
            <v>407</v>
          </cell>
          <cell r="C408" t="str">
            <v>INST. JEROME S. BRUNER</v>
          </cell>
          <cell r="D408" t="str">
            <v xml:space="preserve">PRINCIPAL </v>
          </cell>
          <cell r="E408" t="str">
            <v>LOS EJECUTIVOS II ETAPA LOCAL 380</v>
          </cell>
          <cell r="F408" t="str">
            <v>LOS EJECUTIVOS</v>
          </cell>
          <cell r="G408">
            <v>8</v>
          </cell>
          <cell r="H408" t="str">
            <v>HISTORICA Y CARIBE NORTE</v>
          </cell>
          <cell r="I408" t="str">
            <v>COUNTRY</v>
          </cell>
          <cell r="J408" t="str">
            <v>URBANO</v>
          </cell>
          <cell r="K408">
            <v>313001029183</v>
          </cell>
          <cell r="L408">
            <v>313001029183</v>
          </cell>
          <cell r="M408">
            <v>723</v>
          </cell>
          <cell r="N408">
            <v>723</v>
          </cell>
          <cell r="O408" t="str">
            <v>PRIVADO</v>
          </cell>
          <cell r="P408" t="str">
            <v>A</v>
          </cell>
          <cell r="Q408" t="str">
            <v>MAGALI MORALES P</v>
          </cell>
          <cell r="R408">
            <v>6710178</v>
          </cell>
          <cell r="S408" t="str">
            <v>magalimorales57@hotmail.com</v>
          </cell>
        </row>
        <row r="409">
          <cell r="A409">
            <v>808</v>
          </cell>
          <cell r="B409">
            <v>408</v>
          </cell>
          <cell r="C409" t="str">
            <v>FUND. ALUNA</v>
          </cell>
          <cell r="D409" t="str">
            <v xml:space="preserve">PRINCIPAL </v>
          </cell>
          <cell r="E409" t="str">
            <v>REPUBLICA DE CHILE DIAG 26 N 47-49</v>
          </cell>
          <cell r="F409" t="str">
            <v>REPUBLICA DE CHILE</v>
          </cell>
          <cell r="G409">
            <v>10</v>
          </cell>
          <cell r="H409" t="str">
            <v>HISTORICA Y CARIBE NORTE</v>
          </cell>
          <cell r="I409" t="str">
            <v>COUNTRY</v>
          </cell>
          <cell r="J409" t="str">
            <v>URBANO</v>
          </cell>
          <cell r="K409">
            <v>313001029388</v>
          </cell>
          <cell r="L409">
            <v>313001029388</v>
          </cell>
          <cell r="M409">
            <v>808</v>
          </cell>
          <cell r="N409">
            <v>808</v>
          </cell>
          <cell r="O409" t="str">
            <v>PRIVADO</v>
          </cell>
          <cell r="P409" t="str">
            <v>A</v>
          </cell>
          <cell r="Q409" t="str">
            <v>MARIA ESTELLA BARRETO HERNANDEZ</v>
          </cell>
          <cell r="R409" t="str">
            <v>6746444-6742470</v>
          </cell>
          <cell r="S409" t="str">
            <v>aluna@aluna.org.co</v>
          </cell>
        </row>
        <row r="410">
          <cell r="A410">
            <v>864</v>
          </cell>
          <cell r="B410">
            <v>409</v>
          </cell>
          <cell r="C410" t="str">
            <v>CENTRO EDUCATIVO EL OASIS DEL SABER</v>
          </cell>
          <cell r="D410" t="str">
            <v xml:space="preserve">PRINCIPAL </v>
          </cell>
          <cell r="E410" t="str">
            <v>CHIPRE CLL 31A No 64-36</v>
          </cell>
          <cell r="F410" t="str">
            <v>CHIPRE</v>
          </cell>
          <cell r="G410">
            <v>10</v>
          </cell>
          <cell r="H410" t="str">
            <v>HISTORICA Y CARIBE NORTE</v>
          </cell>
          <cell r="I410" t="str">
            <v>COUNTRY</v>
          </cell>
          <cell r="J410" t="str">
            <v>URBANO</v>
          </cell>
          <cell r="K410">
            <v>313001030149</v>
          </cell>
          <cell r="L410">
            <v>313001030149</v>
          </cell>
          <cell r="M410">
            <v>864</v>
          </cell>
          <cell r="N410">
            <v>864</v>
          </cell>
          <cell r="O410" t="str">
            <v>PRIVADO</v>
          </cell>
          <cell r="P410" t="str">
            <v>A</v>
          </cell>
          <cell r="Q410" t="str">
            <v>ENITH RUIZ MONTES</v>
          </cell>
          <cell r="R410">
            <v>6511141</v>
          </cell>
          <cell r="S410" t="str">
            <v>eloasisdelsaber@gmail.com</v>
          </cell>
        </row>
        <row r="411">
          <cell r="A411">
            <v>879</v>
          </cell>
          <cell r="B411">
            <v>410</v>
          </cell>
          <cell r="C411" t="str">
            <v>ESCUELA LA ALEGRIA DE APRENDER JUGANDO</v>
          </cell>
          <cell r="D411" t="str">
            <v xml:space="preserve">PRINCIPAL </v>
          </cell>
          <cell r="E411" t="str">
            <v>CAMPESTRE MZ 17 LT 20 1 A ET</v>
          </cell>
          <cell r="F411" t="str">
            <v>CAMPESTRE</v>
          </cell>
          <cell r="G411">
            <v>12</v>
          </cell>
          <cell r="H411" t="str">
            <v>INDUSTRIAL Y DE LA BAHIA</v>
          </cell>
          <cell r="I411" t="str">
            <v>INDUSTRIAL Y DE LA BAHIA</v>
          </cell>
          <cell r="J411" t="str">
            <v>URBANO</v>
          </cell>
          <cell r="K411">
            <v>313001800050</v>
          </cell>
          <cell r="L411">
            <v>313001800050</v>
          </cell>
          <cell r="M411">
            <v>879</v>
          </cell>
          <cell r="N411">
            <v>879</v>
          </cell>
          <cell r="O411" t="str">
            <v>PRIVADO</v>
          </cell>
          <cell r="P411" t="str">
            <v>A</v>
          </cell>
          <cell r="Q411" t="str">
            <v>TERESA GULFO MANJARREZ</v>
          </cell>
          <cell r="R411">
            <v>6671212</v>
          </cell>
          <cell r="S411" t="str">
            <v>teresalgm@hotmail.com</v>
          </cell>
        </row>
        <row r="412">
          <cell r="A412">
            <v>882</v>
          </cell>
          <cell r="B412">
            <v>411</v>
          </cell>
          <cell r="C412" t="str">
            <v>COLEGIO BEN AVID</v>
          </cell>
          <cell r="D412" t="str">
            <v xml:space="preserve">PRINCIPAL </v>
          </cell>
          <cell r="E412" t="str">
            <v>ARMENIA, KR 44 30 68</v>
          </cell>
          <cell r="F412" t="str">
            <v>ARMENIA</v>
          </cell>
          <cell r="G412">
            <v>9</v>
          </cell>
          <cell r="H412" t="str">
            <v>HISTORICA Y CARIBE NORTE</v>
          </cell>
          <cell r="I412" t="str">
            <v>COUNTRY</v>
          </cell>
          <cell r="J412" t="str">
            <v>URBANO</v>
          </cell>
          <cell r="K412">
            <v>313001800092</v>
          </cell>
          <cell r="L412">
            <v>313001800092</v>
          </cell>
          <cell r="M412">
            <v>882</v>
          </cell>
          <cell r="N412">
            <v>882</v>
          </cell>
          <cell r="O412" t="str">
            <v>PRIVADO</v>
          </cell>
          <cell r="P412" t="str">
            <v>A</v>
          </cell>
          <cell r="Q412" t="str">
            <v>JORGE L. BERRIO BABILONIA,</v>
          </cell>
          <cell r="R412">
            <v>3002145147</v>
          </cell>
          <cell r="S412" t="str">
            <v>libertad12@hotmail.es</v>
          </cell>
        </row>
        <row r="413">
          <cell r="A413">
            <v>885</v>
          </cell>
          <cell r="B413">
            <v>412</v>
          </cell>
          <cell r="C413" t="str">
            <v>GIMNASIO REAL DE LA SABIDURIA</v>
          </cell>
          <cell r="D413" t="str">
            <v xml:space="preserve">PRINCIPAL </v>
          </cell>
          <cell r="E413" t="str">
            <v>TORICES, KR 14 49 58</v>
          </cell>
          <cell r="F413" t="str">
            <v>TORICES</v>
          </cell>
          <cell r="G413">
            <v>2</v>
          </cell>
          <cell r="H413" t="str">
            <v>HISTORICA Y CARIBE NORTE</v>
          </cell>
          <cell r="I413" t="str">
            <v>SANTA RITA</v>
          </cell>
          <cell r="J413" t="str">
            <v>URBANO</v>
          </cell>
          <cell r="K413">
            <v>313001800106</v>
          </cell>
          <cell r="L413">
            <v>313001800106</v>
          </cell>
          <cell r="M413">
            <v>885</v>
          </cell>
          <cell r="N413">
            <v>885</v>
          </cell>
          <cell r="O413" t="str">
            <v>PRIVADO</v>
          </cell>
          <cell r="P413" t="str">
            <v>A</v>
          </cell>
          <cell r="Q413" t="str">
            <v>ROSA MARIA DEL TORO DE MARIMON</v>
          </cell>
          <cell r="R413">
            <v>6581138</v>
          </cell>
          <cell r="S413" t="str">
            <v>gimredelsa@hotmail.com</v>
          </cell>
        </row>
        <row r="414">
          <cell r="A414">
            <v>888</v>
          </cell>
          <cell r="B414">
            <v>413</v>
          </cell>
          <cell r="C414" t="str">
            <v>JARDIN INFANTIL Y CENTRO DE ESTIMULACION MIS PRIMEROS PASOS</v>
          </cell>
          <cell r="D414" t="str">
            <v>PRINCIPAL</v>
          </cell>
          <cell r="E414" t="str">
            <v>SOCORRO PLAN 332 MZ 50 LOTE 12</v>
          </cell>
          <cell r="F414" t="str">
            <v>SOCORRO</v>
          </cell>
          <cell r="G414">
            <v>12</v>
          </cell>
          <cell r="H414" t="str">
            <v>INDUSTRIAL Y DE LA BAHIA</v>
          </cell>
          <cell r="I414" t="str">
            <v>INDUSTRIAL Y DE LA BAHIA</v>
          </cell>
          <cell r="J414" t="str">
            <v>URBANO</v>
          </cell>
          <cell r="K414">
            <v>313001800165</v>
          </cell>
          <cell r="L414">
            <v>313001800165</v>
          </cell>
          <cell r="M414">
            <v>888</v>
          </cell>
          <cell r="N414">
            <v>888</v>
          </cell>
          <cell r="O414" t="str">
            <v>PRIVADO</v>
          </cell>
          <cell r="P414" t="str">
            <v>A</v>
          </cell>
          <cell r="Q414" t="str">
            <v>yirha porras burgos</v>
          </cell>
          <cell r="R414">
            <v>6719867</v>
          </cell>
          <cell r="S414" t="str">
            <v>misprimerospasoscartagena@gmail.com</v>
          </cell>
        </row>
        <row r="415">
          <cell r="A415">
            <v>889</v>
          </cell>
          <cell r="B415">
            <v>414</v>
          </cell>
          <cell r="C415" t="str">
            <v>CENTRO EDUCATIVO ANDALUCIA</v>
          </cell>
          <cell r="D415" t="str">
            <v>PRINCIPAL</v>
          </cell>
          <cell r="E415" t="str">
            <v>ANDALUCIA, KR 46 29 22</v>
          </cell>
          <cell r="F415" t="str">
            <v>BARRIO ANDALUCIA</v>
          </cell>
          <cell r="G415">
            <v>9</v>
          </cell>
          <cell r="H415" t="str">
            <v>DE LA VIRGEN Y TURISTICA</v>
          </cell>
          <cell r="I415" t="str">
            <v>COUNTRY</v>
          </cell>
          <cell r="J415" t="str">
            <v>URBANO</v>
          </cell>
          <cell r="K415">
            <v>313001800157</v>
          </cell>
          <cell r="L415">
            <v>313001800157</v>
          </cell>
          <cell r="M415">
            <v>889</v>
          </cell>
          <cell r="N415">
            <v>889</v>
          </cell>
          <cell r="O415" t="str">
            <v>PRIVADO</v>
          </cell>
          <cell r="P415" t="str">
            <v>A</v>
          </cell>
          <cell r="Q415" t="str">
            <v>MARIA LUZ BARANDICA DONADO</v>
          </cell>
          <cell r="R415">
            <v>6629094</v>
          </cell>
          <cell r="S415" t="str">
            <v>centroeducativoandalucia@hotmail.com</v>
          </cell>
        </row>
        <row r="416">
          <cell r="A416">
            <v>890</v>
          </cell>
          <cell r="B416">
            <v>415</v>
          </cell>
          <cell r="C416" t="str">
            <v>CORPORACIÓN EDUCATIVA GIMNASIO CANADIENSE DE CARTAGENA</v>
          </cell>
          <cell r="D416" t="str">
            <v>PRINCIPAL</v>
          </cell>
          <cell r="E416" t="str">
            <v>CRESPOCALLE 69 #4-71</v>
          </cell>
          <cell r="F416" t="str">
            <v>CRESPO</v>
          </cell>
          <cell r="G416">
            <v>1</v>
          </cell>
          <cell r="H416" t="str">
            <v>HISTORICA Y CARIBE NORTE</v>
          </cell>
          <cell r="I416" t="str">
            <v>SANTA RITA</v>
          </cell>
          <cell r="J416" t="str">
            <v>URBANO</v>
          </cell>
          <cell r="K416">
            <v>313001800114</v>
          </cell>
          <cell r="L416">
            <v>313001800114</v>
          </cell>
          <cell r="M416">
            <v>890</v>
          </cell>
          <cell r="N416">
            <v>890</v>
          </cell>
          <cell r="O416" t="str">
            <v>PRIVADO</v>
          </cell>
          <cell r="P416" t="str">
            <v>A</v>
          </cell>
          <cell r="Q416" t="str">
            <v>MARIA JOSE RACERO BURGOS</v>
          </cell>
          <cell r="R416">
            <v>6415493</v>
          </cell>
          <cell r="S416" t="str">
            <v>gimnasiocanadiensedecartagena@hotmail.com</v>
          </cell>
        </row>
        <row r="417">
          <cell r="A417">
            <v>891</v>
          </cell>
          <cell r="B417">
            <v>416</v>
          </cell>
          <cell r="C417" t="str">
            <v xml:space="preserve">INSTITUTO EDUCATIVO HERMANOS EN CRISTO	</v>
          </cell>
          <cell r="D417" t="str">
            <v>PRINCIPAL</v>
          </cell>
          <cell r="E417" t="str">
            <v>PIE DE LA POPA  I29 D 22 97</v>
          </cell>
          <cell r="F417" t="str">
            <v xml:space="preserve">PIE DE LA POPA </v>
          </cell>
          <cell r="G417">
            <v>1</v>
          </cell>
          <cell r="H417" t="str">
            <v>HISTORICA Y CARIBE NORTE</v>
          </cell>
          <cell r="I417" t="str">
            <v>SANTA RITA</v>
          </cell>
          <cell r="J417" t="str">
            <v>URBANO</v>
          </cell>
          <cell r="K417">
            <v>313001800220</v>
          </cell>
          <cell r="L417">
            <v>313001800220</v>
          </cell>
          <cell r="M417">
            <v>891</v>
          </cell>
          <cell r="N417">
            <v>891</v>
          </cell>
          <cell r="O417" t="str">
            <v>PRIVADO</v>
          </cell>
          <cell r="P417" t="str">
            <v>A</v>
          </cell>
          <cell r="Q417" t="str">
            <v xml:space="preserve">OSLENNY CABEZA MORALES	</v>
          </cell>
          <cell r="R417">
            <v>6708298</v>
          </cell>
          <cell r="S417" t="str">
            <v>inshermanosencristo@gmail.com</v>
          </cell>
        </row>
        <row r="418">
          <cell r="A418">
            <v>814</v>
          </cell>
          <cell r="B418">
            <v>417</v>
          </cell>
          <cell r="C418" t="str">
            <v>INST. EDUC. CASTILLO DEL SABER</v>
          </cell>
          <cell r="D418" t="str">
            <v>PRINCIPAL</v>
          </cell>
          <cell r="E418" t="str">
            <v>VILLAS DE LA CANDELARIA MZ 48 LT 21</v>
          </cell>
          <cell r="F418" t="str">
            <v xml:space="preserve">VILLAS DE LA CANDELARIA </v>
          </cell>
          <cell r="G418">
            <v>6</v>
          </cell>
          <cell r="H418" t="str">
            <v>DE LA VIRGEN Y TURISTICA</v>
          </cell>
          <cell r="I418" t="str">
            <v>DE LA VIRGEN Y TURISTICA</v>
          </cell>
          <cell r="J418" t="str">
            <v>URBANO</v>
          </cell>
          <cell r="K418">
            <v>313001029582</v>
          </cell>
          <cell r="L418">
            <v>313001029582</v>
          </cell>
          <cell r="M418">
            <v>814</v>
          </cell>
          <cell r="N418">
            <v>814</v>
          </cell>
          <cell r="O418" t="str">
            <v>PRIVADO</v>
          </cell>
          <cell r="P418" t="str">
            <v>A</v>
          </cell>
          <cell r="Q418" t="str">
            <v>CAROLINA SANCHEZ M</v>
          </cell>
          <cell r="R418">
            <v>3126302415</v>
          </cell>
          <cell r="S418" t="str">
            <v>jsanchez_z@hotmail.com</v>
          </cell>
        </row>
        <row r="419">
          <cell r="A419">
            <v>902</v>
          </cell>
          <cell r="B419">
            <v>418</v>
          </cell>
          <cell r="C419" t="str">
            <v>CENTRO INTEGRAL MARIA AUXILIADORA</v>
          </cell>
          <cell r="D419" t="str">
            <v>PRINCIPAL</v>
          </cell>
          <cell r="E419" t="str">
            <v>ESCALLON VILLA  Cr52 30 H-12</v>
          </cell>
          <cell r="F419" t="str">
            <v>ESCALLON VILLA</v>
          </cell>
          <cell r="G419">
            <v>8</v>
          </cell>
          <cell r="H419" t="str">
            <v>DE LA VIRGEN Y TURISTICA</v>
          </cell>
          <cell r="I419" t="str">
            <v>COUNTRY</v>
          </cell>
          <cell r="J419" t="str">
            <v>URBANO</v>
          </cell>
          <cell r="K419">
            <v>313001013252</v>
          </cell>
          <cell r="L419">
            <v>313001013252</v>
          </cell>
          <cell r="M419">
            <v>902</v>
          </cell>
          <cell r="N419">
            <v>902</v>
          </cell>
          <cell r="O419" t="str">
            <v>PRIVADO</v>
          </cell>
          <cell r="P419" t="str">
            <v>A</v>
          </cell>
          <cell r="Q419" t="str">
            <v>KATIANNI ORTEGON</v>
          </cell>
          <cell r="R419">
            <v>6698119</v>
          </cell>
          <cell r="S419" t="str">
            <v>kceima76@hotmail.com</v>
          </cell>
        </row>
        <row r="420">
          <cell r="A420">
            <v>903</v>
          </cell>
          <cell r="B420">
            <v>419</v>
          </cell>
          <cell r="C420" t="str">
            <v xml:space="preserve">INSTITUCION EDUCATIVA VIRTUAL TRANSFORMEMOS	</v>
          </cell>
          <cell r="D420" t="str">
            <v>PRINCIPAL</v>
          </cell>
          <cell r="E420" t="str">
            <v>PIE DE LA POPA,  CALLE 29 # 28-83</v>
          </cell>
          <cell r="F420" t="str">
            <v>PIE DE LA POPA</v>
          </cell>
          <cell r="G420">
            <v>1</v>
          </cell>
          <cell r="H420" t="str">
            <v>HISTORICA Y CARIBE NORTE</v>
          </cell>
          <cell r="I420" t="str">
            <v>SANTA RITA</v>
          </cell>
          <cell r="J420" t="str">
            <v>URBANO</v>
          </cell>
          <cell r="K420">
            <v>313001800131</v>
          </cell>
          <cell r="L420">
            <v>313001800131</v>
          </cell>
          <cell r="M420">
            <v>903</v>
          </cell>
          <cell r="N420">
            <v>903</v>
          </cell>
          <cell r="O420" t="str">
            <v>PRIVADO</v>
          </cell>
          <cell r="P420" t="str">
            <v>A</v>
          </cell>
          <cell r="Q420" t="str">
            <v xml:space="preserve">MARIA AURORA CARRILLO	</v>
          </cell>
          <cell r="R420">
            <v>3126302415</v>
          </cell>
          <cell r="S420">
            <v>0</v>
          </cell>
        </row>
        <row r="421">
          <cell r="A421">
            <v>904</v>
          </cell>
          <cell r="B421">
            <v>420</v>
          </cell>
          <cell r="C421" t="str">
            <v>CORPORACION ESCUELA TALLER DIVERTIARTE FOLCKORE</v>
          </cell>
          <cell r="D421" t="str">
            <v>PRINCIPAL</v>
          </cell>
          <cell r="E421" t="str">
            <v xml:space="preserve">CRESPO CL 72 10 37 </v>
          </cell>
          <cell r="F421" t="str">
            <v>CRESPO</v>
          </cell>
          <cell r="G421">
            <v>1</v>
          </cell>
          <cell r="H421" t="str">
            <v>HISTORICA Y CARIBE NORTE</v>
          </cell>
          <cell r="I421" t="str">
            <v>SANTA RITA</v>
          </cell>
          <cell r="J421" t="str">
            <v>URBANO</v>
          </cell>
          <cell r="K421">
            <v>313001800203</v>
          </cell>
          <cell r="L421">
            <v>313001800203</v>
          </cell>
          <cell r="M421">
            <v>904</v>
          </cell>
          <cell r="N421">
            <v>904</v>
          </cell>
          <cell r="O421" t="str">
            <v>PRIVADO</v>
          </cell>
          <cell r="P421" t="str">
            <v>A</v>
          </cell>
          <cell r="Q421" t="str">
            <v xml:space="preserve">BLANCA VIVIANA GIL CANTOR	</v>
          </cell>
          <cell r="R421">
            <v>6453626</v>
          </cell>
          <cell r="S421" t="str">
            <v>escuelatallerdivertiarte@hotmail.com</v>
          </cell>
        </row>
        <row r="422">
          <cell r="A422">
            <v>905</v>
          </cell>
          <cell r="B422">
            <v>421</v>
          </cell>
          <cell r="C422" t="str">
            <v>INSTITUTO CARL ROS</v>
          </cell>
          <cell r="D422" t="str">
            <v>PRINCIPAL</v>
          </cell>
          <cell r="E422" t="str">
            <v>B ESPAÑA Crr 44D No 30A-37</v>
          </cell>
          <cell r="F422" t="str">
            <v>ESPAÑA</v>
          </cell>
          <cell r="G422">
            <v>9</v>
          </cell>
          <cell r="H422" t="str">
            <v>DE LA VIRGEN Y TURISTICA</v>
          </cell>
          <cell r="I422" t="str">
            <v>COUNTRY</v>
          </cell>
          <cell r="J422" t="str">
            <v>URBANO</v>
          </cell>
          <cell r="K422">
            <v>313001800149</v>
          </cell>
          <cell r="L422">
            <v>313001800149</v>
          </cell>
          <cell r="M422">
            <v>905</v>
          </cell>
          <cell r="N422">
            <v>905</v>
          </cell>
          <cell r="O422" t="str">
            <v>PRIVADO</v>
          </cell>
          <cell r="P422" t="str">
            <v>A</v>
          </cell>
          <cell r="Q422" t="str">
            <v xml:space="preserve">JULIO FABIAN ACOSTA CAICEDO	</v>
          </cell>
          <cell r="R422">
            <v>6629471</v>
          </cell>
          <cell r="S422">
            <v>0</v>
          </cell>
        </row>
        <row r="423">
          <cell r="A423">
            <v>906</v>
          </cell>
          <cell r="B423">
            <v>422</v>
          </cell>
          <cell r="C423" t="str">
            <v>GIMNASIO FRANCESCO TONUCCI</v>
          </cell>
          <cell r="D423" t="str">
            <v>PRINCIPAL</v>
          </cell>
          <cell r="E423" t="str">
            <v>URB 5 DE NOVIEMBRE  CLL 30 KR # 58 - 72 (Frente a las Gaviotas)</v>
          </cell>
          <cell r="F423" t="str">
            <v>URB 5 DE NOVIEMBRE</v>
          </cell>
          <cell r="G423">
            <v>7</v>
          </cell>
          <cell r="H423" t="str">
            <v>DE LA VIRGEN Y TURISTICA</v>
          </cell>
          <cell r="I423" t="str">
            <v>DE LA VIRGEN Y TURISTICA</v>
          </cell>
          <cell r="J423" t="str">
            <v>URBANO</v>
          </cell>
          <cell r="K423">
            <v>313001800190</v>
          </cell>
          <cell r="L423">
            <v>313001800190</v>
          </cell>
          <cell r="M423">
            <v>906</v>
          </cell>
          <cell r="N423">
            <v>906</v>
          </cell>
          <cell r="O423" t="str">
            <v>PRIVADO</v>
          </cell>
          <cell r="P423" t="str">
            <v>A</v>
          </cell>
          <cell r="Q423" t="str">
            <v>PIEDAD CAMARGO MERCHAN</v>
          </cell>
          <cell r="R423">
            <v>6714687</v>
          </cell>
          <cell r="S423" t="str">
            <v>coordinadora@gimnasiofrancescotonucci.com</v>
          </cell>
        </row>
        <row r="424">
          <cell r="A424">
            <v>908</v>
          </cell>
          <cell r="B424">
            <v>423</v>
          </cell>
          <cell r="C424" t="str">
            <v>INSTITUTO EDUCATIVO HUELLITAS INTERNATIONAL SCHOOL</v>
          </cell>
          <cell r="D424" t="str">
            <v>PRINCIPAL</v>
          </cell>
          <cell r="E424" t="str">
            <v>LOS CARACOLES MZ 15 LT 02 ET 2</v>
          </cell>
          <cell r="F424" t="str">
            <v>CARACOLES</v>
          </cell>
          <cell r="G424">
            <v>12</v>
          </cell>
          <cell r="H424" t="str">
            <v>INDUSTRIAL Y DE LA BAHIA</v>
          </cell>
          <cell r="I424" t="str">
            <v>INDUSTRIAL Y DE LA BAHIA</v>
          </cell>
          <cell r="J424" t="str">
            <v>URBANO</v>
          </cell>
          <cell r="K424">
            <v>313001800254</v>
          </cell>
          <cell r="L424">
            <v>313001800254</v>
          </cell>
          <cell r="M424">
            <v>908</v>
          </cell>
          <cell r="N424">
            <v>908</v>
          </cell>
          <cell r="O424" t="str">
            <v>PRIVADO</v>
          </cell>
          <cell r="P424" t="str">
            <v>A</v>
          </cell>
          <cell r="Q424" t="str">
            <v>ANA ALVARADO CEBALLOS</v>
          </cell>
          <cell r="R424">
            <v>6905138</v>
          </cell>
          <cell r="S424" t="str">
            <v>huellitasinternationalschool@gmail.com</v>
          </cell>
        </row>
        <row r="425">
          <cell r="A425">
            <v>909</v>
          </cell>
          <cell r="B425">
            <v>424</v>
          </cell>
          <cell r="C425" t="str">
            <v>COPR CENT EDUC AMERICA UNIDA</v>
          </cell>
          <cell r="D425" t="str">
            <v>PRINCIPAL</v>
          </cell>
          <cell r="E425" t="str">
            <v>BOSQUECITO TRANSV 52 NO23-C25</v>
          </cell>
          <cell r="F425" t="str">
            <v>BOSQUECITO</v>
          </cell>
          <cell r="G425">
            <v>10</v>
          </cell>
          <cell r="H425" t="str">
            <v>HISTORICA Y CARIBE NORTE</v>
          </cell>
          <cell r="I425" t="str">
            <v>SANTA RITA</v>
          </cell>
          <cell r="J425" t="str">
            <v>URBANO</v>
          </cell>
          <cell r="K425">
            <v>313001013686</v>
          </cell>
          <cell r="L425">
            <v>313001013686</v>
          </cell>
          <cell r="M425">
            <v>909</v>
          </cell>
          <cell r="N425">
            <v>909</v>
          </cell>
          <cell r="O425" t="str">
            <v>PRIVADO</v>
          </cell>
          <cell r="P425" t="str">
            <v>A</v>
          </cell>
          <cell r="Q425" t="str">
            <v>ELIDA MARIA MAY MATOS</v>
          </cell>
          <cell r="R425">
            <v>3116514662</v>
          </cell>
          <cell r="S425" t="str">
            <v>americaunida@hotmail.es</v>
          </cell>
        </row>
        <row r="426">
          <cell r="A426">
            <v>389</v>
          </cell>
          <cell r="B426">
            <v>425</v>
          </cell>
          <cell r="C426" t="str">
            <v>INST. EDUC. IVAN ILLICH</v>
          </cell>
          <cell r="D426" t="str">
            <v>PRINCIPAL</v>
          </cell>
          <cell r="E426" t="str">
            <v xml:space="preserve">PASEO BOLIVAR CALLE EL PROGRESO No. 18- 67 </v>
          </cell>
          <cell r="F426" t="str">
            <v>TORICES</v>
          </cell>
          <cell r="G426">
            <v>2</v>
          </cell>
          <cell r="H426" t="str">
            <v>HISTORICA Y CARIBE NORTE</v>
          </cell>
          <cell r="I426" t="str">
            <v>SANTA RITA</v>
          </cell>
          <cell r="J426" t="str">
            <v>URBANO</v>
          </cell>
          <cell r="K426">
            <v>313001008984</v>
          </cell>
          <cell r="L426">
            <v>313001008984</v>
          </cell>
          <cell r="M426">
            <v>389</v>
          </cell>
          <cell r="N426">
            <v>389</v>
          </cell>
          <cell r="O426" t="str">
            <v>PRIVADO</v>
          </cell>
          <cell r="P426" t="str">
            <v>A</v>
          </cell>
          <cell r="Q426" t="str">
            <v>NELCY MORALES BARRIOS</v>
          </cell>
          <cell r="R426">
            <v>6563243</v>
          </cell>
          <cell r="S426" t="str">
            <v>nemoba226@hotmail.com</v>
          </cell>
        </row>
        <row r="427">
          <cell r="A427">
            <v>408</v>
          </cell>
          <cell r="B427">
            <v>426</v>
          </cell>
          <cell r="C427" t="str">
            <v>INST. CRISTIANO REMY</v>
          </cell>
          <cell r="D427" t="str">
            <v>PRINCIPAL</v>
          </cell>
          <cell r="E427" t="str">
            <v>NUEVO BOSQUE TRNV 48 DIAG 30 29 E 62</v>
          </cell>
          <cell r="F427" t="str">
            <v>NUEVO BOSQUE</v>
          </cell>
          <cell r="G427">
            <v>10</v>
          </cell>
          <cell r="H427" t="str">
            <v>HISTORICA Y CARIBE NORTE</v>
          </cell>
          <cell r="I427" t="str">
            <v>COUNTRY</v>
          </cell>
          <cell r="J427" t="str">
            <v>URBANO</v>
          </cell>
          <cell r="K427">
            <v>313001009263</v>
          </cell>
          <cell r="L427">
            <v>313001009263</v>
          </cell>
          <cell r="M427">
            <v>408</v>
          </cell>
          <cell r="N427">
            <v>408</v>
          </cell>
          <cell r="O427" t="str">
            <v>PRIVADO</v>
          </cell>
          <cell r="P427" t="str">
            <v>A</v>
          </cell>
          <cell r="Q427" t="str">
            <v>TANIA MARIA OROZCO BAILEY</v>
          </cell>
          <cell r="R427">
            <v>6775983</v>
          </cell>
          <cell r="S427" t="str">
            <v xml:space="preserve">institutocristianoremy@hotmail.com </v>
          </cell>
        </row>
        <row r="428">
          <cell r="A428">
            <v>488</v>
          </cell>
          <cell r="B428">
            <v>427</v>
          </cell>
          <cell r="C428" t="str">
            <v>C.E NELSON MANDELA</v>
          </cell>
          <cell r="D428" t="str">
            <v>PRINCIPAL</v>
          </cell>
          <cell r="E428" t="str">
            <v>NELSON MANDELA SECT SAN FRANCISCO DE PAULA M C L 1</v>
          </cell>
          <cell r="F428" t="str">
            <v>NELSON MANDELA</v>
          </cell>
          <cell r="G428">
            <v>14</v>
          </cell>
          <cell r="H428" t="str">
            <v>INDUSTRIAL Y DE LA BAHIA</v>
          </cell>
          <cell r="I428" t="str">
            <v>INDUSTRIAL Y DE LA BAHIA</v>
          </cell>
          <cell r="J428" t="str">
            <v>URBANO</v>
          </cell>
          <cell r="K428">
            <v>313001013571</v>
          </cell>
          <cell r="L428">
            <v>313001013571</v>
          </cell>
          <cell r="M428">
            <v>488</v>
          </cell>
          <cell r="N428">
            <v>488</v>
          </cell>
          <cell r="O428" t="str">
            <v>PRIVADO</v>
          </cell>
          <cell r="P428" t="str">
            <v>A</v>
          </cell>
          <cell r="Q428" t="str">
            <v>OLGA DE MOYA ARIZA</v>
          </cell>
          <cell r="R428">
            <v>3106527782</v>
          </cell>
          <cell r="S428" t="str">
            <v>fundecen@gmail.com</v>
          </cell>
        </row>
        <row r="429">
          <cell r="A429">
            <v>604</v>
          </cell>
          <cell r="B429">
            <v>428</v>
          </cell>
          <cell r="C429" t="str">
            <v>INST. EDUCATIVO CELESTIN FREINET</v>
          </cell>
          <cell r="D429" t="str">
            <v>PRINCIPAL</v>
          </cell>
          <cell r="E429" t="str">
            <v>POLICARPA CLLE 73 No 60-06</v>
          </cell>
          <cell r="F429" t="str">
            <v>POLICARPA</v>
          </cell>
          <cell r="G429">
            <v>11</v>
          </cell>
          <cell r="H429" t="str">
            <v>INDUSTRIAL Y DE LA BAHIA</v>
          </cell>
          <cell r="I429" t="str">
            <v>INDUSTRIAL Y DE LA BAHIA</v>
          </cell>
          <cell r="J429" t="str">
            <v>URBANO</v>
          </cell>
          <cell r="K429">
            <v>313001027997</v>
          </cell>
          <cell r="L429">
            <v>313001027997</v>
          </cell>
          <cell r="M429">
            <v>604</v>
          </cell>
          <cell r="N429">
            <v>604</v>
          </cell>
          <cell r="O429" t="str">
            <v>PRIVADO</v>
          </cell>
          <cell r="P429" t="str">
            <v>A</v>
          </cell>
          <cell r="Q429" t="str">
            <v xml:space="preserve">CLAUDIA STELLA OSORIO BORDA </v>
          </cell>
          <cell r="R429">
            <v>3008026395</v>
          </cell>
          <cell r="S429" t="str">
            <v>cstellaosobo@hotmail.com</v>
          </cell>
        </row>
        <row r="430">
          <cell r="A430">
            <v>722</v>
          </cell>
          <cell r="B430">
            <v>429</v>
          </cell>
          <cell r="C430" t="str">
            <v>COL. DE BACHILLERATO DEL LITORAL, CODEBOL LTDA</v>
          </cell>
          <cell r="D430" t="str">
            <v>PRINCIPAL</v>
          </cell>
          <cell r="E430" t="str">
            <v>PIE DE LA POPA CLE REAL CL 30 # 21 85</v>
          </cell>
          <cell r="F430" t="str">
            <v>PIE DE LA POPA</v>
          </cell>
          <cell r="G430">
            <v>1</v>
          </cell>
          <cell r="H430" t="str">
            <v>HISTORICA Y CARIBE NORTE</v>
          </cell>
          <cell r="I430" t="str">
            <v>SANTA RITA</v>
          </cell>
          <cell r="J430" t="str">
            <v>URBANO</v>
          </cell>
          <cell r="K430">
            <v>313001029108</v>
          </cell>
          <cell r="L430">
            <v>313001029108</v>
          </cell>
          <cell r="M430">
            <v>722</v>
          </cell>
          <cell r="N430">
            <v>722</v>
          </cell>
          <cell r="O430" t="str">
            <v>PRIVADO</v>
          </cell>
          <cell r="P430" t="str">
            <v>A</v>
          </cell>
          <cell r="Q430" t="str">
            <v>ALFREDO ANDRES SIERRA BALLESTEROS</v>
          </cell>
          <cell r="R430" t="str">
            <v xml:space="preserve">6901820 - 6583885 </v>
          </cell>
          <cell r="S430" t="str">
            <v>mi-colegio-codebol@hotmail.com</v>
          </cell>
        </row>
        <row r="431">
          <cell r="A431">
            <v>911</v>
          </cell>
          <cell r="B431">
            <v>430</v>
          </cell>
          <cell r="C431" t="str">
            <v>COLEGIO TERRA NOVA</v>
          </cell>
          <cell r="D431" t="str">
            <v>PRINCIPAL</v>
          </cell>
          <cell r="E431" t="str">
            <v>LA CONCEPCION CALLE 3A 1 48</v>
          </cell>
          <cell r="F431" t="str">
            <v>CONCEPCION</v>
          </cell>
          <cell r="G431">
            <v>14</v>
          </cell>
          <cell r="H431" t="str">
            <v>INDUSTRIAL Y DE LA BAHIA</v>
          </cell>
          <cell r="I431" t="str">
            <v>INDUSTRIAL Y DE LA BAHIA</v>
          </cell>
          <cell r="J431" t="str">
            <v>URBANO</v>
          </cell>
          <cell r="K431">
            <v>313001800238</v>
          </cell>
          <cell r="L431">
            <v>313001800238</v>
          </cell>
          <cell r="M431">
            <v>911</v>
          </cell>
          <cell r="N431">
            <v>911</v>
          </cell>
          <cell r="O431" t="str">
            <v>PRIVADO</v>
          </cell>
          <cell r="P431" t="str">
            <v>A</v>
          </cell>
          <cell r="Q431" t="str">
            <v>MIRZA DEL CARMEN LIAN JULIO</v>
          </cell>
          <cell r="R431">
            <v>6414006</v>
          </cell>
          <cell r="S431" t="str">
            <v>cdhterranova@gmail.com</v>
          </cell>
        </row>
        <row r="432">
          <cell r="A432">
            <v>912</v>
          </cell>
          <cell r="B432">
            <v>431</v>
          </cell>
          <cell r="C432" t="str">
            <v>CENTRO EDUCATIVO PESCADOR DE LETRAS</v>
          </cell>
          <cell r="D432" t="str">
            <v>PRINCIPAL</v>
          </cell>
          <cell r="E432" t="str">
            <v>LA BOQUILLA KRA 2 102 02</v>
          </cell>
          <cell r="F432" t="str">
            <v>BOQUILLA</v>
          </cell>
          <cell r="G432" t="str">
            <v>Conti</v>
          </cell>
          <cell r="H432" t="str">
            <v>DE LA VIRGEN Y TURISTICA</v>
          </cell>
          <cell r="I432" t="str">
            <v>RURAL</v>
          </cell>
          <cell r="J432" t="str">
            <v>RURAL</v>
          </cell>
          <cell r="K432">
            <v>413001800402</v>
          </cell>
          <cell r="L432">
            <v>413001800402</v>
          </cell>
          <cell r="M432">
            <v>912</v>
          </cell>
          <cell r="N432">
            <v>912</v>
          </cell>
          <cell r="O432" t="str">
            <v>PRIVADO</v>
          </cell>
          <cell r="P432" t="str">
            <v>A</v>
          </cell>
          <cell r="Q432" t="str">
            <v xml:space="preserve">ALEXANDRA SPICKER GONZALEZ	</v>
          </cell>
          <cell r="R432">
            <v>3176579913</v>
          </cell>
          <cell r="S432" t="str">
            <v>gerente@fundacionpescadordeletras.com</v>
          </cell>
        </row>
        <row r="433">
          <cell r="A433">
            <v>913</v>
          </cell>
          <cell r="B433">
            <v>432</v>
          </cell>
          <cell r="C433" t="str">
            <v>GIMNASIO AMERICANO SUMMERHILL</v>
          </cell>
          <cell r="D433" t="str">
            <v>PRINCIPAL</v>
          </cell>
          <cell r="E433" t="str">
            <v>LA CONCEPCION DG 32 71 33</v>
          </cell>
          <cell r="F433" t="str">
            <v xml:space="preserve">LA CONCEPCIÓN </v>
          </cell>
          <cell r="G433">
            <v>14</v>
          </cell>
          <cell r="H433" t="str">
            <v>INDUSTRIAL Y DE LA BAHIA</v>
          </cell>
          <cell r="I433" t="str">
            <v>INDUSTRIAL Y DE LA BAHIA</v>
          </cell>
          <cell r="J433" t="str">
            <v>URBANO</v>
          </cell>
          <cell r="K433">
            <v>313001800378</v>
          </cell>
          <cell r="L433">
            <v>313001800378</v>
          </cell>
          <cell r="M433">
            <v>913</v>
          </cell>
          <cell r="N433">
            <v>913</v>
          </cell>
          <cell r="O433" t="str">
            <v>PRIVADO</v>
          </cell>
          <cell r="P433" t="str">
            <v>A</v>
          </cell>
          <cell r="Q433" t="str">
            <v>GORTRUDE MCLEAN CARDILES</v>
          </cell>
          <cell r="R433">
            <v>6467386</v>
          </cell>
          <cell r="S433" t="str">
            <v>gimnasiosummerhill2016@hotmail.com</v>
          </cell>
        </row>
        <row r="434">
          <cell r="A434">
            <v>822</v>
          </cell>
          <cell r="B434">
            <v>433</v>
          </cell>
          <cell r="C434" t="str">
            <v>INST. EDUC. CAMINO AL SABER</v>
          </cell>
          <cell r="D434" t="str">
            <v>PRINCIPAL</v>
          </cell>
          <cell r="E434" t="str">
            <v>EL CAMPESTRE, MZ 70 LT 11 ET 7</v>
          </cell>
          <cell r="F434" t="str">
            <v>EL CAMPESTRE</v>
          </cell>
          <cell r="G434">
            <v>12</v>
          </cell>
          <cell r="H434" t="str">
            <v>INDUSTRIAL Y DE LA BAHIA</v>
          </cell>
          <cell r="I434" t="str">
            <v>INDUSTRIAL Y DE LA BAHIA</v>
          </cell>
          <cell r="J434" t="str">
            <v>URBANO</v>
          </cell>
          <cell r="K434">
            <v>313001029752</v>
          </cell>
          <cell r="L434">
            <v>313001029752</v>
          </cell>
          <cell r="M434">
            <v>822</v>
          </cell>
          <cell r="N434">
            <v>822</v>
          </cell>
          <cell r="O434" t="str">
            <v>PRIVADO</v>
          </cell>
          <cell r="P434" t="str">
            <v>A</v>
          </cell>
          <cell r="Q434" t="str">
            <v>NELLY JAIMES LOZANO</v>
          </cell>
          <cell r="R434">
            <v>6766615</v>
          </cell>
          <cell r="S434" t="str">
            <v>iecaminoalsaber@hotmail.com</v>
          </cell>
        </row>
        <row r="435">
          <cell r="A435">
            <v>930</v>
          </cell>
          <cell r="B435">
            <v>434</v>
          </cell>
          <cell r="C435" t="str">
            <v>CENTRO EDUCATIVO SHALOM</v>
          </cell>
          <cell r="D435" t="str">
            <v>PRINCIPAL</v>
          </cell>
          <cell r="E435" t="str">
            <v>URB VILLAS DE LA CANDELARIA MZ 4 LT 24</v>
          </cell>
          <cell r="F435" t="str">
            <v xml:space="preserve">VILLAS DE LA CANDELARIA </v>
          </cell>
          <cell r="G435">
            <v>6</v>
          </cell>
          <cell r="H435" t="str">
            <v>DE LA VIRGEN Y TURISTICA</v>
          </cell>
          <cell r="I435" t="str">
            <v>DE LA VIRGEN Y TURISTICA</v>
          </cell>
          <cell r="J435" t="str">
            <v>URBANO</v>
          </cell>
          <cell r="K435">
            <v>313001029591</v>
          </cell>
          <cell r="L435">
            <v>313001029591</v>
          </cell>
          <cell r="M435">
            <v>930</v>
          </cell>
          <cell r="N435">
            <v>930</v>
          </cell>
          <cell r="O435" t="str">
            <v>PRIVADO</v>
          </cell>
          <cell r="P435" t="str">
            <v>A</v>
          </cell>
          <cell r="Q435" t="str">
            <v>INGRID RODRIGUES PEREZ</v>
          </cell>
          <cell r="R435">
            <v>6746269</v>
          </cell>
          <cell r="S435" t="str">
            <v>ceshalom@hotmail.com</v>
          </cell>
        </row>
        <row r="436">
          <cell r="A436">
            <v>917</v>
          </cell>
          <cell r="B436">
            <v>435</v>
          </cell>
          <cell r="C436" t="str">
            <v>CORPORACION EDUCATIVA NUEVAS ESPERANZAS</v>
          </cell>
          <cell r="D436" t="str">
            <v>PRINCIPAL</v>
          </cell>
          <cell r="E436" t="str">
            <v>TORICES CALLE 47 # 17-40</v>
          </cell>
          <cell r="F436" t="str">
            <v>TORICES</v>
          </cell>
          <cell r="G436">
            <v>2</v>
          </cell>
          <cell r="H436" t="str">
            <v>HISTORICA Y CARIBE NORTE</v>
          </cell>
          <cell r="I436" t="str">
            <v>SANTA RITA</v>
          </cell>
          <cell r="J436" t="str">
            <v>URBANO</v>
          </cell>
          <cell r="K436">
            <v>313001800246</v>
          </cell>
          <cell r="L436">
            <v>313001800246</v>
          </cell>
          <cell r="M436">
            <v>917</v>
          </cell>
          <cell r="N436">
            <v>917</v>
          </cell>
          <cell r="O436" t="str">
            <v>PRIVADO</v>
          </cell>
          <cell r="P436" t="str">
            <v>A</v>
          </cell>
          <cell r="Q436" t="str">
            <v>MARTHA ARCILA PEREZ</v>
          </cell>
          <cell r="R436">
            <v>3014339763</v>
          </cell>
          <cell r="S436" t="str">
            <v>nuevas.esperanzas@hotmail.com</v>
          </cell>
        </row>
        <row r="437">
          <cell r="A437">
            <v>919</v>
          </cell>
          <cell r="B437">
            <v>436</v>
          </cell>
          <cell r="C437" t="str">
            <v>INSTITUTO EDUCATIVO NUEVA LUZ</v>
          </cell>
          <cell r="D437" t="str">
            <v>PRINCIPAL</v>
          </cell>
          <cell r="E437" t="str">
            <v>URBANIZACION LA PRINCESA, MZ 9 LT 4</v>
          </cell>
          <cell r="F437" t="str">
            <v>URBANIZACION LA PRINCESA</v>
          </cell>
          <cell r="G437">
            <v>13</v>
          </cell>
          <cell r="H437" t="str">
            <v>INDUSTRIAL Y DE LA BAHIA</v>
          </cell>
          <cell r="I437" t="str">
            <v>INDUSTRIAL Y DE LA BAHIA</v>
          </cell>
          <cell r="J437" t="str">
            <v>URBANO</v>
          </cell>
          <cell r="K437">
            <v>313001800475</v>
          </cell>
          <cell r="L437">
            <v>313001800475</v>
          </cell>
          <cell r="M437">
            <v>919</v>
          </cell>
          <cell r="N437">
            <v>919</v>
          </cell>
          <cell r="O437" t="str">
            <v>PRIVADO</v>
          </cell>
          <cell r="P437" t="str">
            <v>A</v>
          </cell>
          <cell r="Q437" t="str">
            <v>DINEY VALENZUELA SANCHEZ</v>
          </cell>
          <cell r="R437">
            <v>6718821</v>
          </cell>
          <cell r="S437" t="str">
            <v>institutoeducativonuevaluz@hotmail.com</v>
          </cell>
        </row>
        <row r="438">
          <cell r="A438">
            <v>918</v>
          </cell>
          <cell r="B438">
            <v>437</v>
          </cell>
          <cell r="C438" t="str">
            <v>JARDIN INFANTIL DIVINA SABIDURIA</v>
          </cell>
          <cell r="D438" t="str">
            <v>PRINCIPAL</v>
          </cell>
          <cell r="E438" t="str">
            <v>ALAMEDA LA VICTORIA, URB EL NOGAL CASA 1</v>
          </cell>
          <cell r="F438" t="str">
            <v>ALAMEDA LA VICTORIA</v>
          </cell>
          <cell r="G438">
            <v>13</v>
          </cell>
          <cell r="H438" t="str">
            <v>INDUSTRIAL Y DE LA BAHIA</v>
          </cell>
          <cell r="I438" t="str">
            <v>INDUSTRIAL Y DE LA BAHIA</v>
          </cell>
          <cell r="J438" t="str">
            <v>URBANO</v>
          </cell>
          <cell r="K438">
            <v>313001800432</v>
          </cell>
          <cell r="L438">
            <v>313001800432</v>
          </cell>
          <cell r="M438">
            <v>918</v>
          </cell>
          <cell r="N438">
            <v>918</v>
          </cell>
          <cell r="O438" t="str">
            <v>PRIVADO</v>
          </cell>
          <cell r="P438" t="str">
            <v>A</v>
          </cell>
          <cell r="Q438" t="str">
            <v>NATHALY BUELVAS COGOLLO</v>
          </cell>
          <cell r="R438">
            <v>6456461</v>
          </cell>
          <cell r="S438" t="str">
            <v>divinasabiduria2018@gmail.com</v>
          </cell>
        </row>
        <row r="439">
          <cell r="A439">
            <v>932</v>
          </cell>
          <cell r="B439">
            <v>438</v>
          </cell>
          <cell r="C439" t="str">
            <v>INSTITUTO EDUCATIVO VILLA DEL CIELO</v>
          </cell>
          <cell r="D439" t="str">
            <v>PRINCIPAL</v>
          </cell>
          <cell r="E439" t="str">
            <v>SAN FERNANDO URB. VILLA DEL CIELO MZ 3 LT 9</v>
          </cell>
          <cell r="F439" t="str">
            <v>SAN FERNANDO</v>
          </cell>
          <cell r="G439">
            <v>14</v>
          </cell>
          <cell r="H439" t="str">
            <v>INDUSTRIAL Y DE LA BAHIA</v>
          </cell>
          <cell r="I439" t="str">
            <v>INDUSTRIAL Y DE LA BAHIA</v>
          </cell>
          <cell r="J439" t="str">
            <v>URBANO</v>
          </cell>
          <cell r="K439">
            <v>313001800513</v>
          </cell>
          <cell r="L439">
            <v>313001800513</v>
          </cell>
          <cell r="M439">
            <v>932</v>
          </cell>
          <cell r="N439">
            <v>932</v>
          </cell>
          <cell r="O439" t="str">
            <v>PRIVADO</v>
          </cell>
          <cell r="P439" t="str">
            <v>A</v>
          </cell>
          <cell r="Q439" t="str">
            <v>CATALINA MARRUGO RINCON</v>
          </cell>
          <cell r="R439">
            <v>6903105</v>
          </cell>
          <cell r="S439" t="str">
            <v>jardinvilladelcielo@gmail.com</v>
          </cell>
        </row>
        <row r="440">
          <cell r="A440">
            <v>935</v>
          </cell>
          <cell r="B440">
            <v>439</v>
          </cell>
          <cell r="C440" t="str">
            <v>CORPORACION EDUCATIVA GIMNASIO DAVID AUSUBEL</v>
          </cell>
          <cell r="D440" t="str">
            <v>PRINCIPAL</v>
          </cell>
          <cell r="E440" t="str">
            <v>ALAMEDA LA VICTORIA, MZ E LT 15</v>
          </cell>
          <cell r="F440" t="str">
            <v>ALAMEDA LA VICTORIA</v>
          </cell>
          <cell r="G440">
            <v>13</v>
          </cell>
          <cell r="H440" t="str">
            <v>INDUSTRIAL Y DE LA BAHIA</v>
          </cell>
          <cell r="I440" t="str">
            <v>INDUSTRIAL Y DE LA BAHIA</v>
          </cell>
          <cell r="J440" t="str">
            <v>URBANO</v>
          </cell>
          <cell r="K440">
            <v>313001800572</v>
          </cell>
          <cell r="L440">
            <v>313001800572</v>
          </cell>
          <cell r="M440">
            <v>935</v>
          </cell>
          <cell r="N440">
            <v>935</v>
          </cell>
          <cell r="O440" t="str">
            <v>PRIVADO</v>
          </cell>
          <cell r="P440" t="str">
            <v>A</v>
          </cell>
          <cell r="Q440" t="str">
            <v>ZAIDA ALVAREZ CAUSADO</v>
          </cell>
          <cell r="R440">
            <v>6665818</v>
          </cell>
          <cell r="S440" t="str">
            <v>gimnasioausubel@hotmail.com</v>
          </cell>
        </row>
        <row r="441">
          <cell r="A441">
            <v>920</v>
          </cell>
          <cell r="B441">
            <v>440</v>
          </cell>
          <cell r="C441" t="str">
            <v>CENTRO DE APRENDIZAJE DESPERTANDO TALENTOS</v>
          </cell>
          <cell r="D441" t="str">
            <v>PRINCIPAL</v>
          </cell>
          <cell r="E441" t="str">
            <v xml:space="preserve">LA CONSOLATA, KR 78 A 4 A 12 SC ROSEDAL </v>
          </cell>
          <cell r="F441" t="str">
            <v>LA CONSOLATA</v>
          </cell>
          <cell r="G441">
            <v>15</v>
          </cell>
          <cell r="H441" t="str">
            <v>INDUSTRIAL Y DE LA BAHIA</v>
          </cell>
          <cell r="I441" t="str">
            <v>INDUSTRIAL Y DE LA BAHIA</v>
          </cell>
          <cell r="J441" t="str">
            <v>URBANO</v>
          </cell>
          <cell r="K441">
            <v>313001800459</v>
          </cell>
          <cell r="L441">
            <v>313001800459</v>
          </cell>
          <cell r="M441">
            <v>920</v>
          </cell>
          <cell r="N441">
            <v>920</v>
          </cell>
          <cell r="O441" t="str">
            <v>PRIVADO</v>
          </cell>
          <cell r="P441" t="str">
            <v>A</v>
          </cell>
          <cell r="Q441" t="str">
            <v xml:space="preserve">DANIELA BERRIO MARTINEZ	</v>
          </cell>
          <cell r="R441">
            <v>6812682</v>
          </cell>
          <cell r="S441" t="str">
            <v>centrodeaprendizaje4@gmail.com</v>
          </cell>
        </row>
        <row r="442">
          <cell r="A442">
            <v>922</v>
          </cell>
          <cell r="B442">
            <v>441</v>
          </cell>
          <cell r="C442" t="str">
            <v>GIMNASIO CHAMBERI</v>
          </cell>
          <cell r="D442" t="str">
            <v>PRINCIPAL</v>
          </cell>
          <cell r="E442" t="str">
            <v>TORICES CALLE 43 N.16 22</v>
          </cell>
          <cell r="F442" t="str">
            <v>TORICES</v>
          </cell>
          <cell r="G442">
            <v>2</v>
          </cell>
          <cell r="H442" t="str">
            <v>HISTORICA Y CARIBE NORTE</v>
          </cell>
          <cell r="I442" t="str">
            <v>SANTA RITA</v>
          </cell>
          <cell r="J442" t="str">
            <v>URBANO</v>
          </cell>
          <cell r="K442">
            <v>313001800483</v>
          </cell>
          <cell r="L442">
            <v>313001800483</v>
          </cell>
          <cell r="M442">
            <v>922</v>
          </cell>
          <cell r="N442">
            <v>922</v>
          </cell>
          <cell r="O442" t="str">
            <v>PRIVADO</v>
          </cell>
          <cell r="P442" t="str">
            <v>A</v>
          </cell>
          <cell r="Q442" t="str">
            <v>ELSA CUADRO SILVA</v>
          </cell>
          <cell r="R442">
            <v>6663446</v>
          </cell>
          <cell r="S442" t="str">
            <v>beraca012@hotmail.com</v>
          </cell>
        </row>
        <row r="443">
          <cell r="A443">
            <v>916</v>
          </cell>
          <cell r="B443">
            <v>442</v>
          </cell>
          <cell r="C443" t="str">
            <v>GIMNASIO LOS ANGELES CARTAGENA</v>
          </cell>
          <cell r="D443" t="str">
            <v>PRINCIPAL</v>
          </cell>
          <cell r="E443" t="str">
            <v>CRESPITO, CLL 69B 13 60</v>
          </cell>
          <cell r="F443" t="str">
            <v>CRESPITO</v>
          </cell>
          <cell r="G443">
            <v>1</v>
          </cell>
          <cell r="H443" t="str">
            <v>HISTORICA Y CARIBE NORTE</v>
          </cell>
          <cell r="I443" t="str">
            <v>SANTA RITA</v>
          </cell>
          <cell r="J443" t="str">
            <v>URBANO</v>
          </cell>
          <cell r="K443">
            <v>313001800424</v>
          </cell>
          <cell r="L443">
            <v>313001800424</v>
          </cell>
          <cell r="M443">
            <v>916</v>
          </cell>
          <cell r="N443">
            <v>916</v>
          </cell>
          <cell r="O443" t="str">
            <v>PRIVADO</v>
          </cell>
          <cell r="P443" t="str">
            <v>A</v>
          </cell>
          <cell r="Q443" t="str">
            <v>TATIANA GARCES CUETO</v>
          </cell>
          <cell r="R443">
            <v>6904923</v>
          </cell>
          <cell r="S443" t="str">
            <v>tgarcesc@yahoo.es</v>
          </cell>
        </row>
        <row r="444">
          <cell r="A444">
            <v>931</v>
          </cell>
          <cell r="B444">
            <v>443</v>
          </cell>
          <cell r="C444" t="str">
            <v>INSTITUTO DAVID SANCHEZ JULIAO</v>
          </cell>
          <cell r="D444" t="str">
            <v>PRINCIPAL</v>
          </cell>
          <cell r="E444" t="str">
            <v>VILLAS DE LA CANDELARIA KR 95 N. 38 18 MZ 31 LT 17</v>
          </cell>
          <cell r="F444" t="str">
            <v xml:space="preserve">VILLAS DE LA CANDELARIA </v>
          </cell>
          <cell r="G444">
            <v>6</v>
          </cell>
          <cell r="H444" t="str">
            <v>DE LA VIRGEN Y TURISTICA</v>
          </cell>
          <cell r="I444" t="str">
            <v>DE LA VIRGEN Y TURISTICA</v>
          </cell>
          <cell r="J444" t="str">
            <v>URBANO</v>
          </cell>
          <cell r="K444">
            <v>313001800271</v>
          </cell>
          <cell r="L444">
            <v>313001800271</v>
          </cell>
          <cell r="M444">
            <v>931</v>
          </cell>
          <cell r="N444">
            <v>931</v>
          </cell>
          <cell r="O444" t="str">
            <v>PRIVADO</v>
          </cell>
          <cell r="P444" t="str">
            <v>A</v>
          </cell>
          <cell r="Q444" t="str">
            <v>AMELIA ESTHER DIMAS MARRUGO</v>
          </cell>
          <cell r="R444">
            <v>6964124</v>
          </cell>
          <cell r="S444" t="str">
            <v>gestradavasquez@yahoo.com</v>
          </cell>
        </row>
        <row r="445">
          <cell r="A445">
            <v>937</v>
          </cell>
          <cell r="B445">
            <v>444</v>
          </cell>
          <cell r="C445" t="str">
            <v>GIMNASIO SAN JUAN DE LAS AGUAS</v>
          </cell>
          <cell r="D445" t="str">
            <v>PRINCIPAL</v>
          </cell>
          <cell r="E445" t="str">
            <v>LAS GAVIOTAS MZ 21 LT 13-15 SEGUNDA ETAPA</v>
          </cell>
          <cell r="F445" t="str">
            <v>LAS GAVIOTAS</v>
          </cell>
          <cell r="G445">
            <v>7</v>
          </cell>
          <cell r="H445" t="str">
            <v>DE LA VIRGEN Y TURISTICA</v>
          </cell>
          <cell r="I445" t="str">
            <v>DE LA VIRGEN Y TURISTICA</v>
          </cell>
          <cell r="J445" t="str">
            <v>URBANO</v>
          </cell>
          <cell r="K445">
            <v>313001800530</v>
          </cell>
          <cell r="L445">
            <v>313001800530</v>
          </cell>
          <cell r="M445">
            <v>937</v>
          </cell>
          <cell r="N445">
            <v>937</v>
          </cell>
          <cell r="O445" t="str">
            <v>PRIVADO</v>
          </cell>
          <cell r="P445" t="str">
            <v>A</v>
          </cell>
          <cell r="Q445" t="str">
            <v>MADDY PATRICIA SANJUAN GANEM</v>
          </cell>
          <cell r="R445">
            <v>6766133</v>
          </cell>
          <cell r="S445" t="str">
            <v>gimnasiosanjuandelasaguas2018@gmail.com</v>
          </cell>
        </row>
        <row r="446">
          <cell r="A446">
            <v>929</v>
          </cell>
          <cell r="B446">
            <v>445</v>
          </cell>
          <cell r="C446" t="str">
            <v>CENTRO EDUCATIVO AMOR A COLOMBIA</v>
          </cell>
          <cell r="D446" t="str">
            <v>PRINCIPAL</v>
          </cell>
          <cell r="E446" t="str">
            <v>AMBERES CALLE 30 N. 39 46</v>
          </cell>
          <cell r="F446" t="str">
            <v>AMBERES</v>
          </cell>
          <cell r="G446">
            <v>9</v>
          </cell>
          <cell r="H446" t="str">
            <v>HISTORICA Y CARIBE NORTE</v>
          </cell>
          <cell r="I446" t="str">
            <v>COUNTRY</v>
          </cell>
          <cell r="J446" t="str">
            <v>URBANO</v>
          </cell>
          <cell r="K446">
            <v>313001800467</v>
          </cell>
          <cell r="L446">
            <v>313001800467</v>
          </cell>
          <cell r="M446">
            <v>929</v>
          </cell>
          <cell r="N446">
            <v>929</v>
          </cell>
          <cell r="O446" t="str">
            <v>PRIVADO</v>
          </cell>
          <cell r="P446" t="str">
            <v>A</v>
          </cell>
          <cell r="Q446" t="str">
            <v>JUAN RAMON PAJARO GUTIERREZ</v>
          </cell>
          <cell r="R446">
            <v>6620230</v>
          </cell>
          <cell r="S446" t="str">
            <v>ceneducamorcol@hotmail.com</v>
          </cell>
        </row>
        <row r="447">
          <cell r="A447">
            <v>921</v>
          </cell>
          <cell r="B447">
            <v>446</v>
          </cell>
          <cell r="C447" t="str">
            <v>CENTRO EDUCATIVO DE BAYUNCA CEINAB</v>
          </cell>
          <cell r="D447" t="str">
            <v>PRINCIPAL</v>
          </cell>
          <cell r="E447" t="str">
            <v xml:space="preserve">BAYUNCA, KR 18 11 26 </v>
          </cell>
          <cell r="F447" t="str">
            <v>BAYUNCA</v>
          </cell>
          <cell r="G447" t="str">
            <v>Conti</v>
          </cell>
          <cell r="H447" t="str">
            <v>DE LA VIRGEN Y TURISTICA</v>
          </cell>
          <cell r="I447" t="str">
            <v>DE LA VIRGEN Y TURISTICA</v>
          </cell>
          <cell r="J447" t="str">
            <v>RURAL</v>
          </cell>
          <cell r="K447">
            <v>413001800496</v>
          </cell>
          <cell r="L447">
            <v>413001800496</v>
          </cell>
          <cell r="M447">
            <v>921</v>
          </cell>
          <cell r="N447">
            <v>921</v>
          </cell>
          <cell r="O447" t="str">
            <v>PRIVADO</v>
          </cell>
          <cell r="P447" t="str">
            <v>A</v>
          </cell>
          <cell r="Q447" t="str">
            <v>NINFA ARROYO RODRIGUEZ</v>
          </cell>
          <cell r="R447">
            <v>6419014</v>
          </cell>
          <cell r="S447" t="str">
            <v>ninfarroyo@hotmail.com</v>
          </cell>
        </row>
        <row r="448">
          <cell r="A448">
            <v>928</v>
          </cell>
          <cell r="B448">
            <v>447</v>
          </cell>
          <cell r="C448" t="str">
            <v>INSTITUTO CRISTOCENTRICO DEL CARIBE</v>
          </cell>
          <cell r="D448" t="str">
            <v>PRINCIPAL</v>
          </cell>
          <cell r="E448" t="str">
            <v>AMBERES CALLE BOLIVAR CON 20 ESQUINA N.26 112</v>
          </cell>
          <cell r="F448" t="str">
            <v>AMBERES</v>
          </cell>
          <cell r="G448">
            <v>9</v>
          </cell>
          <cell r="H448" t="str">
            <v>HISTORICA Y CARIBE NORTE</v>
          </cell>
          <cell r="I448" t="str">
            <v>COUNTRY</v>
          </cell>
          <cell r="J448" t="str">
            <v>URBANO</v>
          </cell>
          <cell r="K448">
            <v>313001800599</v>
          </cell>
          <cell r="L448">
            <v>313001800599</v>
          </cell>
          <cell r="M448">
            <v>928</v>
          </cell>
          <cell r="N448">
            <v>928</v>
          </cell>
          <cell r="O448" t="str">
            <v>PRIVADO</v>
          </cell>
          <cell r="P448" t="str">
            <v>A</v>
          </cell>
          <cell r="Q448" t="str">
            <v>CIELO REVOLLEDO BARRAGAN</v>
          </cell>
          <cell r="R448">
            <v>6740358</v>
          </cell>
          <cell r="S448" t="str">
            <v>INS.ICCC@GMAIL.COM</v>
          </cell>
        </row>
      </sheetData>
      <sheetData sheetId="8"/>
      <sheetData sheetId="9"/>
      <sheetData sheetId="10"/>
      <sheetData sheetId="11">
        <row r="4">
          <cell r="XEV4">
            <v>1</v>
          </cell>
        </row>
      </sheetData>
      <sheetData sheetId="12"/>
      <sheetData sheetId="13">
        <row r="2">
          <cell r="XEX2">
            <v>0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1"/>
      <sheetName val="td2"/>
      <sheetName val="Hoja1"/>
      <sheetName val="Hoja4"/>
      <sheetName val="Hoja2"/>
      <sheetName val="Hoja3"/>
      <sheetName val="Hoja5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113001012788</v>
          </cell>
          <cell r="B2" t="str">
            <v>I.E CIUDAD DE TUNJA</v>
          </cell>
          <cell r="C2" t="str">
            <v>MARIA AUXILIADORA CAMINO DEL MEDIO # 39-266</v>
          </cell>
          <cell r="D2" t="str">
            <v>CAMINO DEL MEDIO</v>
          </cell>
          <cell r="E2">
            <v>4</v>
          </cell>
          <cell r="F2">
            <v>4</v>
          </cell>
          <cell r="G2" t="str">
            <v xml:space="preserve">PRINCIPAL </v>
          </cell>
        </row>
        <row r="3">
          <cell r="A3">
            <v>113001007296</v>
          </cell>
          <cell r="B3" t="str">
            <v>I.E CIUDAD DE TUNJA   SEDE ESCILDA MEDINA PACHECO</v>
          </cell>
          <cell r="C3" t="str">
            <v>LA CANDELARIA CLL 10 DE MAYO</v>
          </cell>
          <cell r="D3" t="str">
            <v>LA CANDELARIA</v>
          </cell>
          <cell r="E3">
            <v>4</v>
          </cell>
          <cell r="F3">
            <v>132</v>
          </cell>
          <cell r="G3" t="str">
            <v>SEDE</v>
          </cell>
        </row>
        <row r="4">
          <cell r="A4">
            <v>113001000143</v>
          </cell>
          <cell r="B4" t="str">
            <v>I.E ARROYO DE PIEDRA</v>
          </cell>
          <cell r="C4" t="str">
            <v>ARROYO DE PIEDRA (BOLIVAR)</v>
          </cell>
          <cell r="D4" t="str">
            <v>ARROYO DE PIEDRA</v>
          </cell>
          <cell r="E4">
            <v>9</v>
          </cell>
          <cell r="F4">
            <v>9</v>
          </cell>
          <cell r="G4" t="str">
            <v xml:space="preserve">PRINCIPAL </v>
          </cell>
        </row>
        <row r="5">
          <cell r="A5">
            <v>213001000083</v>
          </cell>
          <cell r="B5" t="str">
            <v>I.E ARROYO DE PIEDRA -  SEDE DE PUNTA CANOA</v>
          </cell>
          <cell r="C5" t="str">
            <v>CORREG DE PUNTA CANOA</v>
          </cell>
          <cell r="D5" t="str">
            <v>PUNTA CANOA</v>
          </cell>
          <cell r="E5">
            <v>9</v>
          </cell>
          <cell r="F5">
            <v>166</v>
          </cell>
          <cell r="G5" t="str">
            <v>SEDE</v>
          </cell>
        </row>
        <row r="6">
          <cell r="A6">
            <v>213001001951</v>
          </cell>
          <cell r="B6" t="str">
            <v>I.E ARROYO DE PIEDRA -  SEDE ARROYO DE LAS CANOAS</v>
          </cell>
          <cell r="C6" t="str">
            <v>ARROYO DE LAS CANOAS ANILLO VIAL CARRET AL MAR</v>
          </cell>
          <cell r="D6" t="str">
            <v>ARROYO DE LAS CANOAS</v>
          </cell>
          <cell r="E6">
            <v>9</v>
          </cell>
          <cell r="F6">
            <v>182</v>
          </cell>
          <cell r="G6" t="str">
            <v>SEDE</v>
          </cell>
        </row>
        <row r="7">
          <cell r="A7">
            <v>113001000160</v>
          </cell>
          <cell r="B7" t="str">
            <v>I.E CORAZON DE MARIA</v>
          </cell>
          <cell r="C7" t="str">
            <v>SAN FRANCISCO CRA 19 #77-21 AL LADO DEL CAI</v>
          </cell>
          <cell r="D7" t="str">
            <v>SAN FRANCISCO</v>
          </cell>
          <cell r="E7">
            <v>11</v>
          </cell>
          <cell r="F7">
            <v>11</v>
          </cell>
          <cell r="G7" t="str">
            <v xml:space="preserve">PRINCIPAL </v>
          </cell>
        </row>
        <row r="8">
          <cell r="A8">
            <v>113001003967</v>
          </cell>
          <cell r="B8" t="str">
            <v>I.E CORAZON DE MARIA   SEDE LAZARO MARTINEZ OLIER</v>
          </cell>
          <cell r="C8" t="str">
            <v>SAN FRANCISCO CLL PRINCIPAL DEL PARAISO # 1</v>
          </cell>
          <cell r="D8" t="str">
            <v>SAN FRANCISCO</v>
          </cell>
          <cell r="E8">
            <v>11</v>
          </cell>
          <cell r="F8">
            <v>102</v>
          </cell>
          <cell r="G8" t="str">
            <v>SEDE</v>
          </cell>
        </row>
        <row r="9">
          <cell r="A9">
            <v>113001012711</v>
          </cell>
          <cell r="B9" t="str">
            <v>I.E CORAZON DE MARIA   SEDE SAN JOSE CLAVERIANO</v>
          </cell>
          <cell r="C9" t="str">
            <v>SAN FRANCISCO ZONA ESCOLAR</v>
          </cell>
          <cell r="D9" t="str">
            <v>SAN FRANCISCO</v>
          </cell>
          <cell r="E9">
            <v>11</v>
          </cell>
          <cell r="F9">
            <v>5</v>
          </cell>
          <cell r="G9" t="str">
            <v>SEDE</v>
          </cell>
        </row>
        <row r="10">
          <cell r="A10">
            <v>113001000241</v>
          </cell>
          <cell r="B10" t="str">
            <v>I.E NUESTRO ESFUERZO</v>
          </cell>
          <cell r="C10" t="str">
            <v>SC SAGRADO CORAZ</v>
          </cell>
          <cell r="D10" t="str">
            <v>EL POZON</v>
          </cell>
          <cell r="E10">
            <v>18</v>
          </cell>
          <cell r="F10">
            <v>18</v>
          </cell>
          <cell r="G10" t="str">
            <v xml:space="preserve">PRINCIPAL </v>
          </cell>
        </row>
        <row r="11">
          <cell r="A11">
            <v>113001000348</v>
          </cell>
          <cell r="B11" t="str">
            <v>I.E AMBIENTALISTA DE CARTAGENA</v>
          </cell>
          <cell r="C11" t="str">
            <v>SAN JOSE DE LOS CAMPANOS MZA 31 No9 4a AVE</v>
          </cell>
          <cell r="D11" t="str">
            <v>SAN JOSE DE LOS CAMPANOS</v>
          </cell>
          <cell r="E11">
            <v>22</v>
          </cell>
          <cell r="F11">
            <v>22</v>
          </cell>
          <cell r="G11" t="str">
            <v xml:space="preserve">PRINCIPAL </v>
          </cell>
        </row>
        <row r="12">
          <cell r="A12">
            <v>113001000429</v>
          </cell>
          <cell r="B12" t="str">
            <v>I.E SALIM BECHARA</v>
          </cell>
          <cell r="C12" t="str">
            <v>CEBALLOS ANT CARRET A MAMONAL DG 30 56 46</v>
          </cell>
          <cell r="D12" t="str">
            <v>CEBALLOS</v>
          </cell>
          <cell r="E12">
            <v>24</v>
          </cell>
          <cell r="F12">
            <v>24</v>
          </cell>
          <cell r="G12" t="str">
            <v xml:space="preserve">PRINCIPAL </v>
          </cell>
        </row>
        <row r="13">
          <cell r="A13">
            <v>113001001981</v>
          </cell>
          <cell r="B13" t="str">
            <v>I.E SALIM BECHARA   SEDE DE ALBORNOZ</v>
          </cell>
          <cell r="C13" t="str">
            <v>ALBORNOZ CARRET A MAMONAL</v>
          </cell>
          <cell r="D13" t="str">
            <v>ALBORNOZ</v>
          </cell>
          <cell r="E13">
            <v>24</v>
          </cell>
          <cell r="F13">
            <v>67</v>
          </cell>
          <cell r="G13" t="str">
            <v>SEDE</v>
          </cell>
        </row>
        <row r="14">
          <cell r="A14">
            <v>113001000437</v>
          </cell>
          <cell r="B14" t="str">
            <v>I.E REPUBLICA DE ARGENTINA</v>
          </cell>
          <cell r="C14" t="str">
            <v>TR 53 # 32-51</v>
          </cell>
          <cell r="D14" t="str">
            <v>URB. ANITA</v>
          </cell>
          <cell r="E14">
            <v>25</v>
          </cell>
          <cell r="F14">
            <v>25</v>
          </cell>
          <cell r="G14" t="str">
            <v xml:space="preserve">PRINCIPAL </v>
          </cell>
        </row>
        <row r="15">
          <cell r="A15">
            <v>113001000721</v>
          </cell>
          <cell r="B15" t="str">
            <v>I.E LUIS CARLOS LOPEZ</v>
          </cell>
          <cell r="C15" t="str">
            <v>BLAS DE LEZO ST CIAL MZA I LTE 11</v>
          </cell>
          <cell r="D15" t="str">
            <v>BLAS DE LEZO</v>
          </cell>
          <cell r="E15">
            <v>30</v>
          </cell>
          <cell r="F15">
            <v>30</v>
          </cell>
          <cell r="G15" t="str">
            <v xml:space="preserve">PRINCIPAL </v>
          </cell>
        </row>
        <row r="16">
          <cell r="A16">
            <v>113001000739</v>
          </cell>
          <cell r="B16" t="str">
            <v>I.E ANA MARIA VELEZ DE TRUJILLO</v>
          </cell>
          <cell r="C16" t="str">
            <v>TORICES SECT SANTA RITA CRA 16 #17-53</v>
          </cell>
          <cell r="D16" t="str">
            <v>TORICES</v>
          </cell>
          <cell r="E16">
            <v>31</v>
          </cell>
          <cell r="F16">
            <v>31</v>
          </cell>
          <cell r="G16" t="str">
            <v xml:space="preserve">PRINCIPAL </v>
          </cell>
        </row>
        <row r="17">
          <cell r="A17">
            <v>113001002081</v>
          </cell>
          <cell r="B17" t="str">
            <v>I.E ANA MARIA VELEZ DE TRUJILLO SEDE JULIO R FACIO LINCE</v>
          </cell>
          <cell r="C17" t="str">
            <v>PABLO VI M 12 L 7</v>
          </cell>
          <cell r="D17" t="str">
            <v>PABLO VI</v>
          </cell>
          <cell r="E17">
            <v>31</v>
          </cell>
          <cell r="F17">
            <v>125</v>
          </cell>
          <cell r="G17" t="str">
            <v>SEDE</v>
          </cell>
        </row>
        <row r="18">
          <cell r="A18">
            <v>113001002553</v>
          </cell>
          <cell r="B18" t="str">
            <v>I.E ANA MARIA VELEZ DE TRUJILLO SEDE ACCION COMUNAL SAN PEDRO Y LIBERTAD</v>
          </cell>
          <cell r="C18" t="str">
            <v>SAN PEDRO (TORICES) CLL AURORA # 54-31</v>
          </cell>
          <cell r="D18" t="str">
            <v>TORICES</v>
          </cell>
          <cell r="E18">
            <v>31</v>
          </cell>
          <cell r="F18">
            <v>76</v>
          </cell>
          <cell r="G18" t="str">
            <v>SEDE</v>
          </cell>
        </row>
        <row r="19">
          <cell r="A19">
            <v>113001005889</v>
          </cell>
          <cell r="B19" t="str">
            <v>I.E ANA MARIA VELEZ DE TRUJILLO   SEDE PABLO VI</v>
          </cell>
          <cell r="C19" t="str">
            <v>PABLO VI 2 ST SANTA RITA</v>
          </cell>
          <cell r="D19" t="str">
            <v>PABLO VI - II</v>
          </cell>
          <cell r="E19">
            <v>31</v>
          </cell>
          <cell r="F19">
            <v>69</v>
          </cell>
          <cell r="G19" t="str">
            <v>SEDE</v>
          </cell>
        </row>
        <row r="20">
          <cell r="A20">
            <v>113001007806</v>
          </cell>
          <cell r="B20" t="str">
            <v>I.E ANA MARIA VELEZ DE TRUJILLO SEDE DISTRITAL DE LOMA FRESCA</v>
          </cell>
          <cell r="C20" t="str">
            <v>LOMA FRESCA ST SANTA RITA</v>
          </cell>
          <cell r="D20" t="str">
            <v>LOMA FRESCA</v>
          </cell>
          <cell r="E20">
            <v>31</v>
          </cell>
          <cell r="F20">
            <v>137</v>
          </cell>
          <cell r="G20" t="str">
            <v>SEDE</v>
          </cell>
        </row>
        <row r="21">
          <cell r="A21">
            <v>113001008217</v>
          </cell>
          <cell r="B21" t="str">
            <v>I.E ANA MARIA VELEZ DE TRUJILLO SEDE DISTRITAL REPUBLICA DEL CARIBE</v>
          </cell>
          <cell r="C21" t="str">
            <v>TORICES ST REPUBLICA DEL CARIBE CL PPAL</v>
          </cell>
          <cell r="D21" t="str">
            <v>TORICES</v>
          </cell>
          <cell r="E21">
            <v>31</v>
          </cell>
          <cell r="F21">
            <v>145</v>
          </cell>
          <cell r="G21" t="str">
            <v>SEDE</v>
          </cell>
        </row>
        <row r="22">
          <cell r="A22">
            <v>113001000771</v>
          </cell>
          <cell r="B22" t="str">
            <v>I.E SAN FRANCISCO DE ASIS   SEDE DE MEMBRILLAL</v>
          </cell>
          <cell r="C22" t="str">
            <v>EL POZON MZA 49 LOTE 13 CR 89</v>
          </cell>
          <cell r="D22" t="str">
            <v>EL POZON</v>
          </cell>
          <cell r="E22">
            <v>32</v>
          </cell>
          <cell r="F22">
            <v>32</v>
          </cell>
          <cell r="G22" t="str">
            <v xml:space="preserve">PRINCIPAL </v>
          </cell>
        </row>
        <row r="23">
          <cell r="A23">
            <v>113001000275</v>
          </cell>
          <cell r="B23" t="str">
            <v>I.E CAMILO TORRES DEL POZON  SEDE LOS CHULIANES</v>
          </cell>
          <cell r="C23" t="str">
            <v>EL POZON 1 CLL PRINCIPAL TRANV 56 # 87-46</v>
          </cell>
          <cell r="D23" t="str">
            <v>EL POZON</v>
          </cell>
          <cell r="E23">
            <v>32</v>
          </cell>
          <cell r="F23">
            <v>200</v>
          </cell>
          <cell r="G23" t="str">
            <v>SEDE</v>
          </cell>
        </row>
        <row r="24">
          <cell r="A24">
            <v>113001000852</v>
          </cell>
          <cell r="B24" t="str">
            <v>I.E NUESTRA SRA DEL CARMEN</v>
          </cell>
          <cell r="C24" t="str">
            <v>ESCALLON VILLA AVENIDA PEDRO DE HEREDIA</v>
          </cell>
          <cell r="D24" t="str">
            <v>CHIQUINQUIRA</v>
          </cell>
          <cell r="E24">
            <v>36</v>
          </cell>
          <cell r="F24">
            <v>36</v>
          </cell>
          <cell r="G24" t="str">
            <v xml:space="preserve">PRINCIPAL </v>
          </cell>
        </row>
        <row r="25">
          <cell r="A25">
            <v>113001000798</v>
          </cell>
          <cell r="B25" t="str">
            <v>I.E NUESTRA SRA DEL CARMEN   SEDE SOCIEDAD AMOR A C/GENA. # 4</v>
          </cell>
          <cell r="C25" t="str">
            <v>O HERRERA ANTIGUA CTR CORDIALIDAD CL 31D # 61A47</v>
          </cell>
          <cell r="D25" t="str">
            <v>OLAYA HERRERA</v>
          </cell>
          <cell r="E25">
            <v>36</v>
          </cell>
          <cell r="F25">
            <v>33</v>
          </cell>
          <cell r="G25" t="str">
            <v>SEDE</v>
          </cell>
        </row>
        <row r="26">
          <cell r="A26">
            <v>113001000836</v>
          </cell>
          <cell r="B26" t="str">
            <v>I.E NUESTRA SRA DEL CARMEN   SEDE CIUDAD DE SINCELEJO</v>
          </cell>
          <cell r="C26" t="str">
            <v>OLAYA HERRERA SEC 11 DE NOV KRA 56 #31C-C07</v>
          </cell>
          <cell r="D26" t="str">
            <v>REPUBLICA DEL LIBANO</v>
          </cell>
          <cell r="E26">
            <v>36</v>
          </cell>
          <cell r="F26">
            <v>35</v>
          </cell>
          <cell r="G26" t="str">
            <v>SEDE</v>
          </cell>
        </row>
        <row r="27">
          <cell r="A27">
            <v>113001002871</v>
          </cell>
          <cell r="B27" t="str">
            <v>I.E NUESTRA SRA DEL CARMEN   SEDE MIGUEL ANTONIO LENGUA</v>
          </cell>
          <cell r="C27" t="str">
            <v>OLAYA HERRERA ST CENTRO CLL NUEVA # 61-49</v>
          </cell>
          <cell r="D27" t="str">
            <v>OLAYA HERRERA</v>
          </cell>
          <cell r="E27">
            <v>36</v>
          </cell>
          <cell r="F27">
            <v>86</v>
          </cell>
          <cell r="G27" t="str">
            <v>SEDE</v>
          </cell>
        </row>
        <row r="28">
          <cell r="A28">
            <v>113001000879</v>
          </cell>
          <cell r="B28" t="str">
            <v>I.E SANTA MARIA</v>
          </cell>
          <cell r="C28" t="str">
            <v>DANIEL LEMAITRE cra 17 No. 70 B 119</v>
          </cell>
          <cell r="D28" t="str">
            <v>DANIEL LEMAITRE</v>
          </cell>
          <cell r="E28">
            <v>37</v>
          </cell>
          <cell r="F28">
            <v>37</v>
          </cell>
          <cell r="G28" t="str">
            <v xml:space="preserve">PRINCIPAL </v>
          </cell>
        </row>
        <row r="29">
          <cell r="A29">
            <v>113001000178</v>
          </cell>
          <cell r="B29" t="str">
            <v>I.E SANTA MARIA  SEDE SAGRADO CORAZON DE JESUS</v>
          </cell>
          <cell r="C29" t="str">
            <v>DANIEL LEMAITRE KRA 16 ENTRE CLLS 67 -30</v>
          </cell>
          <cell r="D29" t="str">
            <v>DANIEL LEMAITRE</v>
          </cell>
          <cell r="E29">
            <v>37</v>
          </cell>
          <cell r="F29">
            <v>12</v>
          </cell>
          <cell r="G29" t="str">
            <v>SEDE</v>
          </cell>
        </row>
        <row r="30">
          <cell r="A30">
            <v>113001000186</v>
          </cell>
          <cell r="B30" t="str">
            <v>I.E SANTA MARIA  SEDE MARCO FIDEL SUAREZ</v>
          </cell>
          <cell r="C30" t="str">
            <v>SANTA MARIA CLL PEDRO SALAZAR # 70-41</v>
          </cell>
          <cell r="D30" t="str">
            <v>PEDRO SALAZAR</v>
          </cell>
          <cell r="E30">
            <v>37</v>
          </cell>
          <cell r="F30">
            <v>13</v>
          </cell>
          <cell r="G30" t="str">
            <v>SEDE</v>
          </cell>
        </row>
        <row r="31">
          <cell r="A31">
            <v>113001000208</v>
          </cell>
          <cell r="B31" t="str">
            <v>I.E SANTA MARIA  SEDE NTRA. SRA. DE FATIMA</v>
          </cell>
          <cell r="C31" t="str">
            <v>DANIEL LEMAITRE CLL 69B ESQUINA</v>
          </cell>
          <cell r="D31" t="str">
            <v>DANIEL LEMAITRE</v>
          </cell>
          <cell r="E31">
            <v>37</v>
          </cell>
          <cell r="F31">
            <v>15</v>
          </cell>
          <cell r="G31" t="str">
            <v>SEDE</v>
          </cell>
        </row>
        <row r="32">
          <cell r="A32">
            <v>113001001336</v>
          </cell>
          <cell r="B32" t="str">
            <v>I.E JOHN F KENNEDY</v>
          </cell>
          <cell r="C32" t="str">
            <v>BLAS DE LEZO 3A ETAPA M3 LOTE 1</v>
          </cell>
          <cell r="D32" t="str">
            <v>BLAS DE LEZO</v>
          </cell>
          <cell r="E32">
            <v>38</v>
          </cell>
          <cell r="F32">
            <v>38</v>
          </cell>
          <cell r="G32" t="str">
            <v xml:space="preserve">PRINCIPAL </v>
          </cell>
        </row>
        <row r="33">
          <cell r="A33">
            <v>113001001450</v>
          </cell>
          <cell r="B33" t="str">
            <v>I.E PEDRO DE HEREDIA</v>
          </cell>
          <cell r="C33" t="str">
            <v>ALCIBIA AV PEDRO ROMERO CL 31 # 34-39</v>
          </cell>
          <cell r="D33" t="str">
            <v>ALCIBIA</v>
          </cell>
          <cell r="E33">
            <v>42</v>
          </cell>
          <cell r="F33">
            <v>42</v>
          </cell>
          <cell r="G33" t="str">
            <v xml:space="preserve">PRINCIPAL </v>
          </cell>
        </row>
        <row r="34">
          <cell r="A34">
            <v>313001000118</v>
          </cell>
          <cell r="B34" t="str">
            <v>I.E PEDRO DE HEREDIA SEDE NTRA. SRA. LA VICTORIA</v>
          </cell>
          <cell r="C34" t="str">
            <v>LA ESPERANZA CLL JORGE E GAITAN KRA 36#38-23</v>
          </cell>
          <cell r="D34" t="str">
            <v>LA ESPERANZA</v>
          </cell>
          <cell r="E34">
            <v>399</v>
          </cell>
          <cell r="F34">
            <v>399</v>
          </cell>
          <cell r="G34" t="str">
            <v>SEDE</v>
          </cell>
        </row>
        <row r="35">
          <cell r="A35">
            <v>113001001484</v>
          </cell>
          <cell r="B35" t="str">
            <v>I.E MERCEDES ABREGO</v>
          </cell>
          <cell r="C35" t="str">
            <v>SAN FERNANDO SECT KALAMARY CALLE 2A</v>
          </cell>
          <cell r="D35" t="str">
            <v>SAN FERNANDO</v>
          </cell>
          <cell r="E35">
            <v>44</v>
          </cell>
          <cell r="F35">
            <v>44</v>
          </cell>
          <cell r="G35" t="str">
            <v xml:space="preserve">PRINCIPAL </v>
          </cell>
        </row>
        <row r="36">
          <cell r="A36">
            <v>113001003754</v>
          </cell>
          <cell r="B36" t="str">
            <v>I.E MERCEDES ABREGO   SEDE CIUDAD MEDELLIN</v>
          </cell>
          <cell r="C36" t="str">
            <v>SAN FERNANDO ST MEDELLIN CARRET PPAL</v>
          </cell>
          <cell r="D36" t="str">
            <v>SAN FERNANDO</v>
          </cell>
          <cell r="E36">
            <v>44</v>
          </cell>
          <cell r="F36">
            <v>98</v>
          </cell>
          <cell r="G36" t="str">
            <v>SEDE</v>
          </cell>
        </row>
        <row r="37">
          <cell r="A37">
            <v>113001007709</v>
          </cell>
          <cell r="B37" t="str">
            <v>I.E MERCEDES ABREGO   SEDE CAMILO TORRES RESTREPO</v>
          </cell>
          <cell r="C37" t="str">
            <v>CAMILO TORRES RESTREPO CRA80 C NO4C - 85</v>
          </cell>
          <cell r="D37" t="str">
            <v>CAMILO TORRES</v>
          </cell>
          <cell r="E37">
            <v>44</v>
          </cell>
          <cell r="F37">
            <v>134</v>
          </cell>
          <cell r="G37" t="str">
            <v>SEDE</v>
          </cell>
        </row>
        <row r="38">
          <cell r="A38">
            <v>113001008926</v>
          </cell>
          <cell r="B38" t="str">
            <v>I.E MERCEDES ABREGO   SEDE SECTORES UNIDOS</v>
          </cell>
          <cell r="C38" t="str">
            <v>NUEVA JERUSALEN M 1 L 11 Y 12</v>
          </cell>
          <cell r="D38" t="str">
            <v>NUEVA JERUSALEN</v>
          </cell>
          <cell r="E38">
            <v>44</v>
          </cell>
          <cell r="F38">
            <v>154</v>
          </cell>
          <cell r="G38" t="str">
            <v>SEDE</v>
          </cell>
        </row>
        <row r="39">
          <cell r="A39">
            <v>113001001492</v>
          </cell>
          <cell r="B39" t="str">
            <v>I.E LICEO DE BOLIVAR</v>
          </cell>
          <cell r="C39" t="str">
            <v>DANIEL LEMAITRE KRA 17 # 71-25</v>
          </cell>
          <cell r="D39" t="str">
            <v>DANIEL LEMAITRE</v>
          </cell>
          <cell r="E39">
            <v>45</v>
          </cell>
          <cell r="F39">
            <v>45</v>
          </cell>
          <cell r="G39" t="str">
            <v xml:space="preserve">PRINCIPAL </v>
          </cell>
        </row>
        <row r="40">
          <cell r="A40">
            <v>113001000712</v>
          </cell>
          <cell r="B40" t="str">
            <v>I.E LICEO DE BOLIVAR  SEDE ONCE DE NOVIEMBRE</v>
          </cell>
          <cell r="C40" t="str">
            <v>PLAZA DE CANAPOTE CL 62 MAZ 12</v>
          </cell>
          <cell r="D40" t="str">
            <v>CANAPOTE</v>
          </cell>
          <cell r="E40">
            <v>45</v>
          </cell>
          <cell r="F40">
            <v>126</v>
          </cell>
          <cell r="G40" t="str">
            <v>SEDE</v>
          </cell>
        </row>
        <row r="41">
          <cell r="A41">
            <v>113001001786</v>
          </cell>
          <cell r="B41" t="str">
            <v>I.E LICEO DE BOLIVAR  SEDE SIETE DE AGOSTO</v>
          </cell>
          <cell r="C41" t="str">
            <v>7 DE AGOSTO CRA 17 # 75-22</v>
          </cell>
          <cell r="D41" t="str">
            <v>SIETE DE AGOSTO</v>
          </cell>
          <cell r="E41">
            <v>45</v>
          </cell>
          <cell r="F41">
            <v>63</v>
          </cell>
          <cell r="G41" t="str">
            <v>SEDE</v>
          </cell>
        </row>
        <row r="42">
          <cell r="A42">
            <v>113001008225</v>
          </cell>
          <cell r="B42" t="str">
            <v>I.E LICEO DE BOLIVAR  SEDE DISTRITAL LA PAZ</v>
          </cell>
          <cell r="C42" t="str">
            <v>DANIEL LEMAITRE SECT SN VICENTE DE PAUL MZ F L 14</v>
          </cell>
          <cell r="D42" t="str">
            <v>DANIEL LEMAITRE</v>
          </cell>
          <cell r="E42">
            <v>45</v>
          </cell>
          <cell r="F42">
            <v>146</v>
          </cell>
          <cell r="G42" t="str">
            <v>SEDE</v>
          </cell>
        </row>
        <row r="43">
          <cell r="A43">
            <v>113001001581</v>
          </cell>
          <cell r="B43" t="str">
            <v>I.E DE FREDONIA</v>
          </cell>
          <cell r="C43" t="str">
            <v>FREDONIA CLL 46 Cra.79-05</v>
          </cell>
          <cell r="D43" t="str">
            <v>FREDONIA</v>
          </cell>
          <cell r="E43">
            <v>50</v>
          </cell>
          <cell r="F43">
            <v>50</v>
          </cell>
          <cell r="G43" t="str">
            <v xml:space="preserve">PRINCIPAL </v>
          </cell>
        </row>
        <row r="44">
          <cell r="A44">
            <v>113001001697</v>
          </cell>
          <cell r="B44" t="str">
            <v>I.E MANUELA BELTRAN</v>
          </cell>
          <cell r="C44" t="str">
            <v>URB LOS CERROS DIAG 22 # 50 E 15</v>
          </cell>
          <cell r="D44" t="str">
            <v>LOS CERROS</v>
          </cell>
          <cell r="E44">
            <v>58</v>
          </cell>
          <cell r="F44">
            <v>58</v>
          </cell>
          <cell r="G44" t="str">
            <v xml:space="preserve">PRINCIPAL </v>
          </cell>
        </row>
        <row r="45">
          <cell r="A45">
            <v>113001007121</v>
          </cell>
          <cell r="B45" t="str">
            <v>I.E MANUELA BELTRAN -  SEDE HIJOS DEL CHOFER</v>
          </cell>
          <cell r="C45" t="str">
            <v>REPUBLICA DE CHILE MANZ75 L-1</v>
          </cell>
          <cell r="D45" t="str">
            <v>REPUBLICA DE CHILE</v>
          </cell>
          <cell r="E45">
            <v>58</v>
          </cell>
          <cell r="F45">
            <v>88</v>
          </cell>
          <cell r="G45" t="str">
            <v>SEDE</v>
          </cell>
        </row>
        <row r="46">
          <cell r="A46">
            <v>113001001719</v>
          </cell>
          <cell r="B46" t="str">
            <v>I.E PROMOCION SOCIAL DE C/GENA</v>
          </cell>
          <cell r="C46" t="str">
            <v>EL SOCORRO CL 25 # 71 - 24</v>
          </cell>
          <cell r="D46" t="str">
            <v>EL SOCORRO</v>
          </cell>
          <cell r="E46">
            <v>59</v>
          </cell>
          <cell r="F46">
            <v>59</v>
          </cell>
          <cell r="G46" t="str">
            <v xml:space="preserve">PRINCIPAL </v>
          </cell>
        </row>
        <row r="47">
          <cell r="A47">
            <v>113001006818</v>
          </cell>
          <cell r="B47" t="str">
            <v>I.E PROMOCION SOCIAL DE C/GENA   SEDE LA CONSOLATA</v>
          </cell>
          <cell r="C47" t="str">
            <v>LA CONSOLATA SECT SANTA ISABEL MZA O LTE 2</v>
          </cell>
          <cell r="D47" t="str">
            <v>LA CONSOLATA</v>
          </cell>
          <cell r="E47">
            <v>59</v>
          </cell>
          <cell r="F47">
            <v>123</v>
          </cell>
          <cell r="G47" t="str">
            <v>SEDE</v>
          </cell>
        </row>
        <row r="48">
          <cell r="A48">
            <v>113001008195</v>
          </cell>
          <cell r="B48" t="str">
            <v>I.E PROMOCION SOCIAL DE C/GENA   SEDE JORGE ELIECER GAITAN</v>
          </cell>
          <cell r="C48" t="str">
            <v>SAN FNANDO CLL 19B # 80A-50 SECT JORGE E GAITAN</v>
          </cell>
          <cell r="D48" t="str">
            <v>JORGE ELIECER GAITAN</v>
          </cell>
          <cell r="E48">
            <v>59</v>
          </cell>
          <cell r="F48">
            <v>144</v>
          </cell>
          <cell r="G48" t="str">
            <v>SEDE</v>
          </cell>
        </row>
        <row r="49">
          <cell r="A49">
            <v>113001001727</v>
          </cell>
          <cell r="B49" t="str">
            <v>I.E REPUBLICA DEL LIBANO</v>
          </cell>
          <cell r="C49" t="str">
            <v>REPUBLICA DEL LIBANO AV PEDRO ROMERO # 49 A 15</v>
          </cell>
          <cell r="D49" t="str">
            <v>REPUBLICA DEL LIBANO</v>
          </cell>
          <cell r="E49">
            <v>60</v>
          </cell>
          <cell r="F49">
            <v>60</v>
          </cell>
          <cell r="G49" t="str">
            <v xml:space="preserve">PRINCIPAL </v>
          </cell>
        </row>
        <row r="50">
          <cell r="A50">
            <v>113001001646</v>
          </cell>
          <cell r="B50" t="str">
            <v>I.E REPUBLICA DEL LIBANO   SEDE PRIMERO DE MAYO</v>
          </cell>
          <cell r="C50" t="str">
            <v>OLAYA ST RAFAEL NU?EZ CLL GUADALUPE</v>
          </cell>
          <cell r="D50" t="str">
            <v>OLAYA HERRERA</v>
          </cell>
          <cell r="E50">
            <v>60</v>
          </cell>
          <cell r="F50">
            <v>53</v>
          </cell>
          <cell r="G50" t="str">
            <v>SEDE</v>
          </cell>
        </row>
        <row r="51">
          <cell r="A51">
            <v>113001001816</v>
          </cell>
          <cell r="B51" t="str">
            <v>I.E JOSE DE LA VEGA</v>
          </cell>
          <cell r="C51" t="str">
            <v>TORICES ST SANTA RITA No. 53-52</v>
          </cell>
          <cell r="D51" t="str">
            <v>TORICES</v>
          </cell>
          <cell r="E51">
            <v>64</v>
          </cell>
          <cell r="F51">
            <v>64</v>
          </cell>
          <cell r="G51" t="str">
            <v xml:space="preserve">PRINCIPAL </v>
          </cell>
        </row>
        <row r="52">
          <cell r="A52">
            <v>113001000151</v>
          </cell>
          <cell r="B52" t="str">
            <v>I.E JOSE DE LA VEGA  SEDE ANTONIO JOSE IRIZARRI</v>
          </cell>
          <cell r="C52" t="str">
            <v>TORICES KRA 14 #48-28</v>
          </cell>
          <cell r="D52" t="str">
            <v>TORICES</v>
          </cell>
          <cell r="E52">
            <v>64</v>
          </cell>
          <cell r="F52">
            <v>10</v>
          </cell>
          <cell r="G52" t="str">
            <v>SEDE</v>
          </cell>
        </row>
        <row r="53">
          <cell r="A53">
            <v>113001001352</v>
          </cell>
          <cell r="B53" t="str">
            <v>I.E JOSE DE LA VEGA  SEDE NTRA. SRA. DEL CARMEN</v>
          </cell>
          <cell r="C53" t="str">
            <v>TORICES CLL CUCUTA #49-45</v>
          </cell>
          <cell r="D53" t="str">
            <v>TORICES</v>
          </cell>
          <cell r="E53">
            <v>64</v>
          </cell>
          <cell r="F53">
            <v>39</v>
          </cell>
          <cell r="G53" t="str">
            <v>SEDE</v>
          </cell>
        </row>
        <row r="54">
          <cell r="A54">
            <v>113001002162</v>
          </cell>
          <cell r="B54" t="str">
            <v>I.E JOSE DE LA VEGA SEDE SIMON BOLIVAR</v>
          </cell>
          <cell r="C54" t="str">
            <v>TORICES KRA 14 #49-10</v>
          </cell>
          <cell r="D54" t="str">
            <v>TORICES</v>
          </cell>
          <cell r="E54">
            <v>64</v>
          </cell>
          <cell r="F54">
            <v>72</v>
          </cell>
          <cell r="G54" t="str">
            <v>SEDE</v>
          </cell>
        </row>
        <row r="55">
          <cell r="A55">
            <v>113001001972</v>
          </cell>
          <cell r="B55" t="str">
            <v>I.E SEMINARIO DE C/GENA</v>
          </cell>
          <cell r="C55" t="str">
            <v>ALCIBIA ST Mª AUXILIADORA CLL 38 # 29-60</v>
          </cell>
          <cell r="D55" t="str">
            <v>ALCIBIA</v>
          </cell>
          <cell r="E55">
            <v>66</v>
          </cell>
          <cell r="F55">
            <v>66</v>
          </cell>
          <cell r="G55" t="str">
            <v xml:space="preserve">PRINCIPAL </v>
          </cell>
        </row>
        <row r="56">
          <cell r="A56">
            <v>113001002057</v>
          </cell>
          <cell r="B56" t="str">
            <v>I.E SOLEDAD ROMAN DE NUÑEZ</v>
          </cell>
          <cell r="C56" t="str">
            <v>ESCALLON VILLA CRA 57 # 30 D 47</v>
          </cell>
          <cell r="D56" t="str">
            <v>ESCALLON VILLA</v>
          </cell>
          <cell r="E56">
            <v>68</v>
          </cell>
          <cell r="F56">
            <v>68</v>
          </cell>
          <cell r="G56" t="str">
            <v xml:space="preserve">PRINCIPAL </v>
          </cell>
        </row>
        <row r="57">
          <cell r="A57">
            <v>113001001573</v>
          </cell>
          <cell r="B57" t="str">
            <v>I.E SOLEDAD ROMAN DE NUÑEZ - SEDE SOCIEDAD AMOR A C/GENA. # 10</v>
          </cell>
          <cell r="C57" t="str">
            <v>AV PEDRO DE HEREDIA CL 31 # 47-30</v>
          </cell>
          <cell r="D57" t="str">
            <v>ESCALLON VILLA</v>
          </cell>
          <cell r="E57">
            <v>68</v>
          </cell>
          <cell r="F57">
            <v>49</v>
          </cell>
          <cell r="G57" t="str">
            <v>SEDE</v>
          </cell>
        </row>
        <row r="58">
          <cell r="A58">
            <v>113001001590</v>
          </cell>
          <cell r="B58" t="str">
            <v>I.E SOLEDAD ROMAN DE NUÑEZ - SEDE DE ZARAGOCILLA</v>
          </cell>
          <cell r="C58" t="str">
            <v>ZARAGOCILLA KRA 50A #30E-07</v>
          </cell>
          <cell r="D58" t="str">
            <v>ZARAGOCILLA</v>
          </cell>
          <cell r="E58">
            <v>68</v>
          </cell>
          <cell r="F58">
            <v>51</v>
          </cell>
          <cell r="G58" t="str">
            <v>SEDE</v>
          </cell>
        </row>
        <row r="59">
          <cell r="A59">
            <v>113001002481</v>
          </cell>
          <cell r="B59" t="str">
            <v>I.E SOLEDAD ROMAN DE NUÑEZ - SEDE VICTORIA PAUTT LEON</v>
          </cell>
          <cell r="C59" t="str">
            <v>ESCALLON VILLA KRA 55 # 30 G 36</v>
          </cell>
          <cell r="D59" t="str">
            <v>ESCALLON VILLA</v>
          </cell>
          <cell r="E59">
            <v>68</v>
          </cell>
          <cell r="F59">
            <v>75</v>
          </cell>
          <cell r="G59" t="str">
            <v>SEDE</v>
          </cell>
        </row>
        <row r="60">
          <cell r="A60">
            <v>113001027157</v>
          </cell>
          <cell r="B60" t="str">
            <v>I.E SOLEDAD ROMAN DE NUÑEZ -   SEDE PROGRESO Y LIBERTAD</v>
          </cell>
          <cell r="C60" t="str">
            <v>ZARAGOCILLA CLL 7 DE AGOSTO # 24-52</v>
          </cell>
          <cell r="D60" t="str">
            <v>ZARAGOCILLA</v>
          </cell>
          <cell r="E60">
            <v>68</v>
          </cell>
          <cell r="F60">
            <v>121</v>
          </cell>
          <cell r="G60" t="str">
            <v>SEDE</v>
          </cell>
        </row>
        <row r="61">
          <cell r="A61">
            <v>113001002120</v>
          </cell>
          <cell r="B61" t="str">
            <v>I.E HIJOS DE MARIA</v>
          </cell>
          <cell r="C61" t="str">
            <v>13 DE JUNIO CLL 31 D # 64-94</v>
          </cell>
          <cell r="D61" t="str">
            <v>TRECE DE JUNIO</v>
          </cell>
          <cell r="E61">
            <v>70</v>
          </cell>
          <cell r="F61">
            <v>70</v>
          </cell>
          <cell r="G61" t="str">
            <v xml:space="preserve">PRINCIPAL </v>
          </cell>
        </row>
        <row r="62">
          <cell r="A62">
            <v>113001000267</v>
          </cell>
          <cell r="B62" t="str">
            <v>I.E HIJOS DE MARIA   SEDE REPUBLICA DE MEXICO</v>
          </cell>
          <cell r="C62" t="str">
            <v>CARRET PRINCIPAL DE OLAYA SEC CENTRAL N?32-31</v>
          </cell>
          <cell r="D62" t="str">
            <v>OLAYA HERRERA</v>
          </cell>
          <cell r="E62">
            <v>70</v>
          </cell>
          <cell r="F62">
            <v>19</v>
          </cell>
          <cell r="G62" t="str">
            <v>SEDE</v>
          </cell>
        </row>
        <row r="63">
          <cell r="A63">
            <v>113001002880</v>
          </cell>
          <cell r="B63" t="str">
            <v>I.E HIJOS DE MARIA   SEDE RAFAEL TONO</v>
          </cell>
          <cell r="C63" t="str">
            <v>13 DE JUNIO CLL 2 DE SEVILLA</v>
          </cell>
          <cell r="D63" t="str">
            <v>TRECE DE JUNIO</v>
          </cell>
          <cell r="E63">
            <v>70</v>
          </cell>
          <cell r="F63">
            <v>87</v>
          </cell>
          <cell r="G63" t="str">
            <v>SEDE</v>
          </cell>
        </row>
        <row r="64">
          <cell r="A64">
            <v>213001008084</v>
          </cell>
          <cell r="B64" t="str">
            <v>I.E HIJOS DE MARIA   SEDE DISTRITAL LUIS CARLOS GALAN SARMIENTO</v>
          </cell>
          <cell r="C64" t="str">
            <v>OLAYA HERRERA ST PROGRESO # 220</v>
          </cell>
          <cell r="D64" t="str">
            <v>OLAYA HERRERA</v>
          </cell>
          <cell r="E64">
            <v>70</v>
          </cell>
          <cell r="F64">
            <v>199</v>
          </cell>
          <cell r="G64" t="str">
            <v>SEDE</v>
          </cell>
        </row>
        <row r="65">
          <cell r="A65">
            <v>113001002138</v>
          </cell>
          <cell r="B65" t="str">
            <v>I.E NUESTRA SRA DEL PERPETUO SOCORRO</v>
          </cell>
          <cell r="C65" t="str">
            <v>CL JUAN C ARANGO KRA 49 #31 - 55</v>
          </cell>
          <cell r="D65" t="str">
            <v>LIBANO</v>
          </cell>
          <cell r="E65">
            <v>71</v>
          </cell>
          <cell r="F65">
            <v>71</v>
          </cell>
          <cell r="G65" t="str">
            <v>PRINCIPAL</v>
          </cell>
        </row>
        <row r="66">
          <cell r="A66">
            <v>113001002413</v>
          </cell>
          <cell r="B66" t="str">
            <v>I.E MADRE LAURA</v>
          </cell>
          <cell r="C66" t="str">
            <v>PIEDRA DE BOLIVAR CLL SANTA CRUZ No Cl-30 # 50-137</v>
          </cell>
          <cell r="D66" t="str">
            <v>PIEDRA DE BOLIVAR</v>
          </cell>
          <cell r="E66">
            <v>73</v>
          </cell>
          <cell r="F66">
            <v>73</v>
          </cell>
          <cell r="G66" t="str">
            <v>PRINCIPAL</v>
          </cell>
        </row>
        <row r="67">
          <cell r="A67">
            <v>113001000101</v>
          </cell>
          <cell r="B67" t="str">
            <v>I.E MADRE LAURA - SEDE ANDALUCIA</v>
          </cell>
          <cell r="C67" t="str">
            <v>PIEDRA BOLIVAR CL GRANADA N 29 CL 30 N 48-46</v>
          </cell>
          <cell r="D67" t="str">
            <v>PIEDRA DE BOLIVAR</v>
          </cell>
          <cell r="E67">
            <v>73</v>
          </cell>
          <cell r="F67">
            <v>43</v>
          </cell>
          <cell r="G67" t="str">
            <v>SEDE</v>
          </cell>
        </row>
        <row r="68">
          <cell r="A68">
            <v>113001000313</v>
          </cell>
          <cell r="B68" t="str">
            <v>I.E MADRE LAURA - SEDE JOSE MARIA DEL CASTILLO Y RADA</v>
          </cell>
          <cell r="C68" t="str">
            <v>ARMENIA CLL 46 ST CRUZ ROJA</v>
          </cell>
          <cell r="D68" t="str">
            <v>ARMENIA</v>
          </cell>
          <cell r="E68">
            <v>73</v>
          </cell>
          <cell r="F68">
            <v>21</v>
          </cell>
          <cell r="G68" t="str">
            <v>SEDE</v>
          </cell>
        </row>
        <row r="69">
          <cell r="A69">
            <v>113001002626</v>
          </cell>
          <cell r="B69" t="str">
            <v>I.E OLGA GONZALEZ ARRAUT</v>
          </cell>
          <cell r="C69" t="str">
            <v>AV CRISANTO LUQUE DIG 22 # 52-14</v>
          </cell>
          <cell r="D69" t="str">
            <v>ALTO BOSQUE</v>
          </cell>
          <cell r="E69">
            <v>79</v>
          </cell>
          <cell r="F69">
            <v>79</v>
          </cell>
          <cell r="G69" t="str">
            <v>PRINCIPAL</v>
          </cell>
        </row>
        <row r="70">
          <cell r="A70">
            <v>113001002812</v>
          </cell>
          <cell r="B70" t="str">
            <v>I.E MARIA REINA</v>
          </cell>
          <cell r="C70" t="str">
            <v>LA ESPERANZA Kr. 29 # 37-38</v>
          </cell>
          <cell r="D70" t="str">
            <v>LA ESPERANZA</v>
          </cell>
          <cell r="E70">
            <v>83</v>
          </cell>
          <cell r="F70">
            <v>83</v>
          </cell>
          <cell r="G70" t="str">
            <v>PRINCIPAL</v>
          </cell>
        </row>
        <row r="71">
          <cell r="A71">
            <v>113001001964</v>
          </cell>
          <cell r="B71" t="str">
            <v>I.E MARIA REINA   SEDE SOCIEDAD AMOR A CARTAGENA. # 7</v>
          </cell>
          <cell r="C71" t="str">
            <v>LA ESPERANZA CLL ALFONSO LOPEZ</v>
          </cell>
          <cell r="D71" t="str">
            <v>LA ESPERANZA</v>
          </cell>
          <cell r="E71">
            <v>83</v>
          </cell>
          <cell r="F71">
            <v>65</v>
          </cell>
          <cell r="G71" t="str">
            <v>SEDE</v>
          </cell>
        </row>
        <row r="72">
          <cell r="A72">
            <v>113001002596</v>
          </cell>
          <cell r="B72" t="str">
            <v>I.E MARIA REINA   SEDE ACCION COMUNAL LA QUINTA</v>
          </cell>
          <cell r="C72" t="str">
            <v>LA QUINTA CLL NUEVA</v>
          </cell>
          <cell r="D72" t="str">
            <v>LA QUINTA</v>
          </cell>
          <cell r="E72">
            <v>83</v>
          </cell>
          <cell r="F72">
            <v>77</v>
          </cell>
          <cell r="G72" t="str">
            <v>SEDE</v>
          </cell>
        </row>
        <row r="73">
          <cell r="A73">
            <v>113001002651</v>
          </cell>
          <cell r="B73" t="str">
            <v>I.E MARIA REINA   SEDE ESCUELA MIXTA LAS DELICIAS</v>
          </cell>
          <cell r="C73" t="str">
            <v>ESPERANZA ST DELICIAS CL 39 #28-91</v>
          </cell>
          <cell r="D73" t="str">
            <v>LA ESPERANZA</v>
          </cell>
          <cell r="E73">
            <v>83</v>
          </cell>
          <cell r="F73">
            <v>81</v>
          </cell>
          <cell r="G73" t="str">
            <v>SEDE</v>
          </cell>
        </row>
        <row r="74">
          <cell r="A74">
            <v>113001002952</v>
          </cell>
          <cell r="B74" t="str">
            <v>I.E DE TERNERA</v>
          </cell>
          <cell r="C74" t="str">
            <v>carreterra troncal de occidente (cl81) # 82-95</v>
          </cell>
          <cell r="D74" t="str">
            <v>TERNERA</v>
          </cell>
          <cell r="E74">
            <v>89</v>
          </cell>
          <cell r="F74">
            <v>89</v>
          </cell>
          <cell r="G74" t="str">
            <v>PRINCIPAL</v>
          </cell>
        </row>
        <row r="75">
          <cell r="A75">
            <v>113001020969</v>
          </cell>
          <cell r="B75" t="str">
            <v>I.E FRANCISCO DE PAULA SANTANDER</v>
          </cell>
          <cell r="C75" t="str">
            <v>LA MARIA CRA 36 # 33A 52</v>
          </cell>
          <cell r="D75" t="str">
            <v>LA MARIA</v>
          </cell>
          <cell r="E75">
            <v>90</v>
          </cell>
          <cell r="F75">
            <v>90</v>
          </cell>
          <cell r="G75" t="str">
            <v>PRINCIPAL</v>
          </cell>
        </row>
        <row r="76">
          <cell r="A76">
            <v>113001002979</v>
          </cell>
          <cell r="B76" t="str">
            <v>I.E LA MILAGROSA</v>
          </cell>
          <cell r="C76" t="str">
            <v>CLL ESPIRITU SANTO # 29 - 43</v>
          </cell>
          <cell r="D76" t="str">
            <v>GETSEMANI</v>
          </cell>
          <cell r="E76">
            <v>91</v>
          </cell>
          <cell r="F76">
            <v>91</v>
          </cell>
          <cell r="G76" t="str">
            <v>PRINCIPAL</v>
          </cell>
        </row>
        <row r="77">
          <cell r="A77">
            <v>113001000224</v>
          </cell>
          <cell r="B77" t="str">
            <v>I.E SOLEDAD ACOSTA DE SAMPER   SEDE EMILIANO ALCALA ROMERO</v>
          </cell>
          <cell r="C77" t="str">
            <v>EL SOCORRO PLAN 500 A MZA 36</v>
          </cell>
          <cell r="D77" t="str">
            <v>EL SOCORRO</v>
          </cell>
          <cell r="E77">
            <v>92</v>
          </cell>
          <cell r="F77">
            <v>16</v>
          </cell>
          <cell r="G77" t="str">
            <v>SEDE</v>
          </cell>
        </row>
        <row r="78">
          <cell r="A78">
            <v>113001003053</v>
          </cell>
          <cell r="B78" t="str">
            <v>I.E SOLEDAD ACOSTA DE SAMPER</v>
          </cell>
          <cell r="C78" t="str">
            <v>BLAS DE LEZO ST COMERCIAL</v>
          </cell>
          <cell r="D78" t="str">
            <v>BLAS DE LEZO</v>
          </cell>
          <cell r="E78">
            <v>92</v>
          </cell>
          <cell r="F78">
            <v>92</v>
          </cell>
          <cell r="G78" t="str">
            <v>PRINCIPAL</v>
          </cell>
        </row>
        <row r="79">
          <cell r="A79">
            <v>113001003797</v>
          </cell>
          <cell r="B79" t="str">
            <v>I.E SOLEDAD ACOSTA DE SAMPER   SEDE ANA MARIA PEREZ DE OTERO</v>
          </cell>
          <cell r="C79" t="str">
            <v>EL SOCORRO PLAN 332 MZ 34 CLL 23B #77-15</v>
          </cell>
          <cell r="D79" t="str">
            <v>EL SOCORRO</v>
          </cell>
          <cell r="E79">
            <v>92</v>
          </cell>
          <cell r="F79">
            <v>101</v>
          </cell>
          <cell r="G79" t="str">
            <v>SEDE</v>
          </cell>
        </row>
        <row r="80">
          <cell r="A80">
            <v>113001007083</v>
          </cell>
          <cell r="B80" t="str">
            <v>I.E SOLEDAD ACOSTA DE SAMPER   SEDE DE SAN FERNANDO</v>
          </cell>
          <cell r="C80" t="str">
            <v>SAN FERNANDO CRA 81 AVE PPAL</v>
          </cell>
          <cell r="D80" t="str">
            <v>SAN FERNANDO</v>
          </cell>
          <cell r="E80">
            <v>92</v>
          </cell>
          <cell r="F80">
            <v>128</v>
          </cell>
          <cell r="G80" t="str">
            <v>SEDE</v>
          </cell>
        </row>
        <row r="81">
          <cell r="A81">
            <v>113001003061</v>
          </cell>
          <cell r="B81" t="str">
            <v>I.E HERMANO ANTONIO RAMOS DE LA SALLE</v>
          </cell>
          <cell r="C81" t="str">
            <v>TORICES PASEO BOLIVAR CL NVA DEL ESPINAL</v>
          </cell>
          <cell r="D81" t="str">
            <v>TORICES</v>
          </cell>
          <cell r="E81">
            <v>93</v>
          </cell>
          <cell r="F81">
            <v>93</v>
          </cell>
          <cell r="G81" t="str">
            <v>PRINCIPAL</v>
          </cell>
        </row>
        <row r="82">
          <cell r="A82">
            <v>113001000810</v>
          </cell>
          <cell r="B82" t="str">
            <v>I.E FERNANDO DE LA VEGA - SEDE ALMIRANTE PADILLA</v>
          </cell>
          <cell r="C82" t="str">
            <v>BOSQUE ST MARTIN DE PORRES AV PEDRO VELEZ</v>
          </cell>
          <cell r="D82" t="str">
            <v>BOSQUE</v>
          </cell>
          <cell r="E82">
            <v>94</v>
          </cell>
          <cell r="F82">
            <v>34</v>
          </cell>
          <cell r="G82" t="str">
            <v>SEDE</v>
          </cell>
        </row>
        <row r="83">
          <cell r="A83">
            <v>113001003126</v>
          </cell>
          <cell r="B83" t="str">
            <v>I.E FERNANDO DE LA VEGA</v>
          </cell>
          <cell r="C83" t="str">
            <v>EL BOSQUE CLL SAN ISIDRO DIAG 21C # 53-40</v>
          </cell>
          <cell r="D83" t="str">
            <v>BOSQUE</v>
          </cell>
          <cell r="E83">
            <v>94</v>
          </cell>
          <cell r="F83">
            <v>94</v>
          </cell>
          <cell r="G83" t="str">
            <v>PRINCIPAL</v>
          </cell>
        </row>
        <row r="84">
          <cell r="A84">
            <v>113001003274</v>
          </cell>
          <cell r="B84" t="str">
            <v>I.E JOSE MANUEL RODRIGUEZ TORICES</v>
          </cell>
          <cell r="C84" t="str">
            <v>CARRET PRINCIPAL DEL BOSQUE</v>
          </cell>
          <cell r="D84" t="str">
            <v>ALMIRANTE COLON</v>
          </cell>
          <cell r="E84">
            <v>97</v>
          </cell>
          <cell r="F84">
            <v>97</v>
          </cell>
          <cell r="G84" t="str">
            <v>PRINCIPAL</v>
          </cell>
        </row>
        <row r="85">
          <cell r="A85">
            <v>113001005757</v>
          </cell>
          <cell r="B85" t="str">
            <v>I.E JOSE MANUEL RODRIGUEZ TORICES - SEDE JARDIN INFANTIL LOS CARACOLES</v>
          </cell>
          <cell r="C85" t="str">
            <v>LOS CARACOLES TRANSV55 NO22C-110 II ETAPA</v>
          </cell>
          <cell r="D85" t="str">
            <v>LOS CARACOLES</v>
          </cell>
          <cell r="E85">
            <v>97</v>
          </cell>
          <cell r="F85">
            <v>115</v>
          </cell>
          <cell r="G85" t="str">
            <v>SEDE</v>
          </cell>
        </row>
        <row r="86">
          <cell r="A86">
            <v>113001006826</v>
          </cell>
          <cell r="B86" t="str">
            <v>I.E JOSE MANUEL RODRIGUEZ TORICES   SEDE ISABEL LA CATOLICA</v>
          </cell>
          <cell r="C86" t="str">
            <v>ALMIRANTE COLON II ETAPA M O</v>
          </cell>
          <cell r="D86" t="str">
            <v>ALMIRANTE COLON</v>
          </cell>
          <cell r="E86">
            <v>97</v>
          </cell>
          <cell r="F86">
            <v>124</v>
          </cell>
          <cell r="G86" t="str">
            <v>SEDE</v>
          </cell>
        </row>
        <row r="87">
          <cell r="A87">
            <v>113001003771</v>
          </cell>
          <cell r="B87" t="str">
            <v>I.E LAS GAVIOTAS</v>
          </cell>
          <cell r="C87" t="str">
            <v>LAS GAVIOTAS TRANSV 65 # 31-111 ENTRADA PPAL</v>
          </cell>
          <cell r="D87" t="str">
            <v>LAS GAVIOTAS</v>
          </cell>
          <cell r="E87">
            <v>99</v>
          </cell>
          <cell r="F87">
            <v>99</v>
          </cell>
          <cell r="G87" t="str">
            <v>PRINCIPAL</v>
          </cell>
        </row>
        <row r="88">
          <cell r="A88">
            <v>113001005200</v>
          </cell>
          <cell r="B88" t="str">
            <v>I.E LAS GAVIOTAS   SEDE MOISES GOSSAIN LAJUD</v>
          </cell>
          <cell r="C88" t="str">
            <v>LAS GAVIOTAS 2A ETAPA MANZ 33 LOTE 8</v>
          </cell>
          <cell r="D88" t="str">
            <v>LAS GAVIOTAS</v>
          </cell>
          <cell r="E88">
            <v>99</v>
          </cell>
          <cell r="F88">
            <v>110</v>
          </cell>
          <cell r="G88" t="str">
            <v>SEDE</v>
          </cell>
        </row>
        <row r="89">
          <cell r="A89">
            <v>113001006010</v>
          </cell>
          <cell r="B89" t="str">
            <v>I.E LAS GAVIOTAS   SEDE JARDIN INFANTIL NIÑO JESUS</v>
          </cell>
          <cell r="C89" t="str">
            <v>GAVIOTAS MZ 70 LOTE 3 7A ETAPA</v>
          </cell>
          <cell r="D89" t="str">
            <v>LAS GAVIOTAS</v>
          </cell>
          <cell r="E89">
            <v>99</v>
          </cell>
          <cell r="F89">
            <v>116</v>
          </cell>
          <cell r="G89" t="str">
            <v>SEDE</v>
          </cell>
        </row>
        <row r="90">
          <cell r="A90">
            <v>113001004149</v>
          </cell>
          <cell r="B90" t="str">
            <v>I.E JUAN JOSE NIETO</v>
          </cell>
          <cell r="C90" t="str">
            <v>EL SOCORRO CLL 25 # 71-24 ENTRADA PPAL</v>
          </cell>
          <cell r="D90" t="str">
            <v>EL SOCORRO</v>
          </cell>
          <cell r="E90">
            <v>104</v>
          </cell>
          <cell r="F90">
            <v>104</v>
          </cell>
          <cell r="G90" t="str">
            <v>PRINCIPAL</v>
          </cell>
        </row>
        <row r="91">
          <cell r="A91">
            <v>313001008569</v>
          </cell>
          <cell r="B91" t="str">
            <v>I.E JUAN JOSE NIETO   SEDE EL EDUCADOR</v>
          </cell>
          <cell r="C91" t="str">
            <v>EL EDUCADOR CRA76 A # 4B - 31</v>
          </cell>
          <cell r="D91" t="str">
            <v>EL EDUCADOR</v>
          </cell>
          <cell r="E91">
            <v>104</v>
          </cell>
          <cell r="F91">
            <v>368</v>
          </cell>
          <cell r="G91" t="str">
            <v>SEDE</v>
          </cell>
        </row>
        <row r="92">
          <cell r="A92">
            <v>113001008284</v>
          </cell>
          <cell r="B92" t="str">
            <v>I.E SAN FELIPE NERI</v>
          </cell>
          <cell r="C92" t="str">
            <v>OLAYA HERRERA SECT RICAURTE CJ YANES KRA 57 #56-65</v>
          </cell>
          <cell r="D92" t="str">
            <v>OLAYA HERRERA</v>
          </cell>
          <cell r="E92">
            <v>105</v>
          </cell>
          <cell r="F92">
            <v>105</v>
          </cell>
          <cell r="G92" t="str">
            <v>PRINCIPAL</v>
          </cell>
        </row>
        <row r="93">
          <cell r="A93">
            <v>113001004254</v>
          </cell>
          <cell r="B93" t="str">
            <v>I.E FULGENCIO LEQUERICA VELEZ</v>
          </cell>
          <cell r="C93" t="str">
            <v>CHIQUINQUIRA MZ 56 LOTE 1</v>
          </cell>
          <cell r="D93" t="str">
            <v>CHIQUINQUIRA</v>
          </cell>
          <cell r="E93">
            <v>106</v>
          </cell>
          <cell r="F93">
            <v>106</v>
          </cell>
          <cell r="G93" t="str">
            <v>PRINCIPAL</v>
          </cell>
        </row>
        <row r="94">
          <cell r="A94">
            <v>113001001654</v>
          </cell>
          <cell r="B94" t="str">
            <v>I.E FULGENCIO LEQUERICA VELEZ   SEDE REPUBLICA DEL ECUADOR</v>
          </cell>
          <cell r="C94" t="str">
            <v>OLAYA HERRERA SECT CENTRAL #31D-60</v>
          </cell>
          <cell r="D94" t="str">
            <v>OLAYA HERRERA</v>
          </cell>
          <cell r="E94">
            <v>106</v>
          </cell>
          <cell r="F94">
            <v>54</v>
          </cell>
          <cell r="G94" t="str">
            <v>SEDE</v>
          </cell>
        </row>
        <row r="95">
          <cell r="A95">
            <v>113001007113</v>
          </cell>
          <cell r="B95" t="str">
            <v>I.E FULGENCIO LEQUERICA VELEZ   SEDE LA PUNTILLA</v>
          </cell>
          <cell r="C95" t="str">
            <v>BOLAYA HERRERA SECT PUNTILLA CLL COLON # 62-79</v>
          </cell>
          <cell r="D95" t="str">
            <v>OLAYA HERRERA</v>
          </cell>
          <cell r="E95">
            <v>106</v>
          </cell>
          <cell r="F95">
            <v>129</v>
          </cell>
          <cell r="G95" t="str">
            <v>SEDE</v>
          </cell>
        </row>
        <row r="96">
          <cell r="A96">
            <v>113001004289</v>
          </cell>
          <cell r="B96" t="str">
            <v>I.E SAN LUCAS</v>
          </cell>
          <cell r="C96" t="str">
            <v>CLL VALENCIA CON BOGOTA - EL MILAGRO CL 61-44</v>
          </cell>
          <cell r="D96" t="str">
            <v>EL MILAGRO</v>
          </cell>
          <cell r="E96">
            <v>107</v>
          </cell>
          <cell r="F96">
            <v>107</v>
          </cell>
          <cell r="G96" t="str">
            <v>PRINCIPAL</v>
          </cell>
        </row>
        <row r="97">
          <cell r="A97">
            <v>113001003789</v>
          </cell>
          <cell r="B97" t="str">
            <v>I.E SAN LUCAS   SEDE SAN PEDRO MARTIR</v>
          </cell>
          <cell r="C97" t="str">
            <v>SAN PEDRO MARTIR CRA # 65-5-52 CLL PPAL</v>
          </cell>
          <cell r="D97" t="str">
            <v>SAN PEDRO MARTIR</v>
          </cell>
          <cell r="E97">
            <v>107</v>
          </cell>
          <cell r="F97">
            <v>100</v>
          </cell>
          <cell r="G97" t="str">
            <v>SEDE</v>
          </cell>
        </row>
        <row r="98">
          <cell r="A98">
            <v>113001005358</v>
          </cell>
          <cell r="B98" t="str">
            <v>I.E ALBERTO E. FERNANDEZ BAENA</v>
          </cell>
          <cell r="C98" t="str">
            <v>BOSQUE DIAG 21A # 47-97 AV BUENOS AIRES</v>
          </cell>
          <cell r="D98" t="str">
            <v>BOSQUE</v>
          </cell>
          <cell r="E98">
            <v>111</v>
          </cell>
          <cell r="F98">
            <v>111</v>
          </cell>
          <cell r="G98" t="str">
            <v>PRINCIPAL</v>
          </cell>
        </row>
        <row r="99">
          <cell r="A99">
            <v>113001005374</v>
          </cell>
          <cell r="B99" t="str">
            <v>I.E ANTONIA SANTOS</v>
          </cell>
          <cell r="C99" t="str">
            <v>PIE DE LA POPA PLAYON GRANDE CL 31 # 18B-131</v>
          </cell>
          <cell r="D99" t="str">
            <v>PIE DEL CERRO</v>
          </cell>
          <cell r="E99">
            <v>112</v>
          </cell>
          <cell r="F99">
            <v>112</v>
          </cell>
          <cell r="G99" t="str">
            <v>PRINCIPAL</v>
          </cell>
        </row>
        <row r="100">
          <cell r="A100">
            <v>113001000674</v>
          </cell>
          <cell r="B100" t="str">
            <v>I.E ANTONIA SANTOS   SEDE ALFONSO ARAUJO</v>
          </cell>
          <cell r="C100" t="str">
            <v>LO AMADOR CLL BOLIVAR Y PI?ANGO # 35-50</v>
          </cell>
          <cell r="D100" t="str">
            <v>LO AMADOR</v>
          </cell>
          <cell r="E100">
            <v>112</v>
          </cell>
          <cell r="F100">
            <v>26</v>
          </cell>
          <cell r="G100" t="str">
            <v>SEDE</v>
          </cell>
        </row>
        <row r="101">
          <cell r="A101">
            <v>113001002642</v>
          </cell>
          <cell r="B101" t="str">
            <v>I.E ANTONIA SANTOS   SEDE SAN LUIS GONZAGA</v>
          </cell>
          <cell r="C101" t="str">
            <v>NARIÑO AV MARTINEZ MARTELO #38-38</v>
          </cell>
          <cell r="D101" t="str">
            <v>NARIÑO</v>
          </cell>
          <cell r="E101">
            <v>112</v>
          </cell>
          <cell r="F101">
            <v>80</v>
          </cell>
          <cell r="G101" t="str">
            <v>SEDE</v>
          </cell>
        </row>
        <row r="102">
          <cell r="A102">
            <v>113001012559</v>
          </cell>
          <cell r="B102" t="str">
            <v>I.E ANTONIA SANTOS   SEDE JUAN SALVADOR GAVIOTA</v>
          </cell>
          <cell r="C102" t="str">
            <v>AV ANTONIO AREVALO CLL REAL DEL ESPINAL #31A-34</v>
          </cell>
          <cell r="D102" t="str">
            <v>ESPINAL</v>
          </cell>
          <cell r="E102">
            <v>112</v>
          </cell>
          <cell r="F102">
            <v>163</v>
          </cell>
          <cell r="G102" t="str">
            <v>SEDE</v>
          </cell>
        </row>
        <row r="103">
          <cell r="A103">
            <v>113001005544</v>
          </cell>
          <cell r="B103" t="str">
            <v>I.E ANTONIO NARIÑO</v>
          </cell>
          <cell r="C103" t="str">
            <v>LA ESPERANZA  CALLE ALFONSO LOPEZ No. 29-35</v>
          </cell>
          <cell r="D103" t="str">
            <v>LA ESPERANZA</v>
          </cell>
          <cell r="E103">
            <v>113</v>
          </cell>
          <cell r="F103">
            <v>113</v>
          </cell>
          <cell r="G103" t="str">
            <v>PRINCIPAL</v>
          </cell>
        </row>
        <row r="104">
          <cell r="A104">
            <v>113001004041</v>
          </cell>
          <cell r="B104" t="str">
            <v>I.E ANTONIO NARIÑO   SEDE EDUARDO SANTOS MONTEJO</v>
          </cell>
          <cell r="C104" t="str">
            <v>LA ESPERANZA C DV ST LA NAVIDAD</v>
          </cell>
          <cell r="D104" t="str">
            <v>LA ESPERANZA</v>
          </cell>
          <cell r="E104">
            <v>113</v>
          </cell>
          <cell r="F104">
            <v>103</v>
          </cell>
          <cell r="G104" t="str">
            <v>SEDE</v>
          </cell>
        </row>
        <row r="105">
          <cell r="A105">
            <v>113001006711</v>
          </cell>
          <cell r="B105" t="str">
            <v>I.E OMAIRA SANCHEZ GARZON</v>
          </cell>
          <cell r="C105" t="str">
            <v>CDV No. 2 LA CANDELARIA CRA 40 # 44-01</v>
          </cell>
          <cell r="D105" t="str">
            <v>LA CANDELARIA</v>
          </cell>
          <cell r="E105">
            <v>120</v>
          </cell>
          <cell r="F105">
            <v>120</v>
          </cell>
          <cell r="G105" t="str">
            <v>PRINCIPAL</v>
          </cell>
        </row>
        <row r="106">
          <cell r="A106">
            <v>113001006800</v>
          </cell>
          <cell r="B106" t="str">
            <v>I.E 20 DE JULIO</v>
          </cell>
          <cell r="C106" t="str">
            <v>20 DE JULIO CRA 58A No 8-86</v>
          </cell>
          <cell r="D106" t="str">
            <v>VEINTE DE JULIO</v>
          </cell>
          <cell r="E106">
            <v>122</v>
          </cell>
          <cell r="F106">
            <v>122</v>
          </cell>
          <cell r="G106" t="str">
            <v>PRINCIPAL</v>
          </cell>
        </row>
        <row r="107">
          <cell r="A107">
            <v>113001007563</v>
          </cell>
          <cell r="B107" t="str">
            <v>I.E 20 DE JULIO   SEDE YIRA CASTRO</v>
          </cell>
          <cell r="C107" t="str">
            <v>EL LIBERTADOR CLL PASTOR PEREZ NO60A-34</v>
          </cell>
          <cell r="D107" t="str">
            <v>EL LIBERTADOR</v>
          </cell>
          <cell r="E107">
            <v>122</v>
          </cell>
          <cell r="F107">
            <v>133</v>
          </cell>
          <cell r="G107" t="str">
            <v>SEDE</v>
          </cell>
        </row>
        <row r="108">
          <cell r="A108">
            <v>113001007199</v>
          </cell>
          <cell r="B108" t="str">
            <v>I.E FE Y ALEGRIA LAS AMERICAS</v>
          </cell>
          <cell r="C108" t="str">
            <v>OLAYA HERRERA CRA 84 # 32 B 152</v>
          </cell>
          <cell r="D108" t="str">
            <v>OLAYA HERRERA</v>
          </cell>
          <cell r="E108">
            <v>131</v>
          </cell>
          <cell r="F108">
            <v>131</v>
          </cell>
          <cell r="G108" t="str">
            <v>PRINCIPAL</v>
          </cell>
        </row>
        <row r="109">
          <cell r="A109">
            <v>113001028935</v>
          </cell>
          <cell r="B109" t="str">
            <v>I.E FE Y ALEGRIA LAS AMERICAS   SEDE LA FRATERNITE</v>
          </cell>
          <cell r="C109" t="str">
            <v>OLAYA HERRERA ST LAS AMERICAS</v>
          </cell>
          <cell r="D109" t="str">
            <v>OLAYA SECTOR LAS AMERICAS</v>
          </cell>
          <cell r="E109">
            <v>131</v>
          </cell>
          <cell r="F109">
            <v>661</v>
          </cell>
          <cell r="G109" t="str">
            <v>SEDE</v>
          </cell>
        </row>
        <row r="110">
          <cell r="A110">
            <v>113001007857</v>
          </cell>
          <cell r="B110" t="str">
            <v>I.E LA LIBERTAD</v>
          </cell>
          <cell r="C110" t="str">
            <v>EL POZON TRANV 60 M 89 L 7 CALLEJON 6</v>
          </cell>
          <cell r="D110" t="str">
            <v>EL POZON</v>
          </cell>
          <cell r="E110">
            <v>139</v>
          </cell>
          <cell r="F110">
            <v>139</v>
          </cell>
          <cell r="G110" t="str">
            <v>PRINCIPAL</v>
          </cell>
        </row>
        <row r="111">
          <cell r="A111">
            <v>113001008268</v>
          </cell>
          <cell r="B111" t="str">
            <v>I.E MARIA CANO</v>
          </cell>
          <cell r="C111" t="str">
            <v>MARIA CANO CLL 4B # 80 B 37</v>
          </cell>
          <cell r="D111" t="str">
            <v>MARIA CANO</v>
          </cell>
          <cell r="E111">
            <v>148</v>
          </cell>
          <cell r="F111">
            <v>148</v>
          </cell>
          <cell r="G111" t="str">
            <v>PRINCIPAL</v>
          </cell>
        </row>
        <row r="112">
          <cell r="A112">
            <v>113001008276</v>
          </cell>
          <cell r="B112" t="str">
            <v>I.E PLAYAS DE ACAPULCO</v>
          </cell>
          <cell r="C112" t="str">
            <v>LIBANO AVE PEDRO ROMERO ESQUINA 48 C 60</v>
          </cell>
          <cell r="D112" t="str">
            <v>REPUBLICA DEL LIBANO</v>
          </cell>
          <cell r="E112">
            <v>149</v>
          </cell>
          <cell r="F112">
            <v>149</v>
          </cell>
          <cell r="G112" t="str">
            <v>PRINCIPAL</v>
          </cell>
        </row>
        <row r="113">
          <cell r="A113">
            <v>113001000259</v>
          </cell>
          <cell r="B113" t="str">
            <v>I.E VALORES UNIDOS</v>
          </cell>
          <cell r="C113" t="str">
            <v>EL POZON SEC 19 DE FEBRERO CLL LA ESPERANZA</v>
          </cell>
          <cell r="D113" t="str">
            <v>EL POZON</v>
          </cell>
          <cell r="E113">
            <v>153</v>
          </cell>
          <cell r="F113">
            <v>153</v>
          </cell>
          <cell r="G113" t="str">
            <v xml:space="preserve">PRINCIPAL </v>
          </cell>
        </row>
        <row r="114">
          <cell r="A114">
            <v>113001009281</v>
          </cell>
          <cell r="B114" t="str">
            <v>I.E VILLA ESTRELLA</v>
          </cell>
          <cell r="C114" t="str">
            <v>VILLA ESTRELLA CLL 36 # 91-15</v>
          </cell>
          <cell r="D114" t="str">
            <v>VILLA ESTRELLA</v>
          </cell>
          <cell r="E114">
            <v>156</v>
          </cell>
          <cell r="F114">
            <v>156</v>
          </cell>
          <cell r="G114" t="str">
            <v>PRINCIPAL</v>
          </cell>
        </row>
        <row r="115">
          <cell r="A115">
            <v>113001012427</v>
          </cell>
          <cell r="B115" t="str">
            <v>I.E MANUELA VERGARA DE CURI</v>
          </cell>
          <cell r="C115" t="str">
            <v>LA GAITANA  CL PPAL MZA E LT 5</v>
          </cell>
          <cell r="D115" t="str">
            <v>MANUELA VERGARA DE CURI</v>
          </cell>
          <cell r="E115">
            <v>159</v>
          </cell>
          <cell r="F115">
            <v>159</v>
          </cell>
          <cell r="G115" t="str">
            <v>PRINCIPAL</v>
          </cell>
        </row>
        <row r="116">
          <cell r="A116">
            <v>113001012508</v>
          </cell>
          <cell r="B116" t="str">
            <v>ESC. NORMAL SUPERIOR DE CARTAGENA DE INDIAS</v>
          </cell>
          <cell r="C116" t="str">
            <v>NUEVO BOSQUE KRA 51 #23-35</v>
          </cell>
          <cell r="D116" t="str">
            <v>NUEVO BOSQUE</v>
          </cell>
          <cell r="E116">
            <v>162</v>
          </cell>
          <cell r="F116">
            <v>162</v>
          </cell>
          <cell r="G116" t="str">
            <v>PRINCIPAL</v>
          </cell>
        </row>
        <row r="117">
          <cell r="A117">
            <v>113001003151</v>
          </cell>
          <cell r="B117" t="str">
            <v>ESC. NORMAL SUPERIOR DE CARTAGENA DE INDIAS - SEDE EMMA VILLA DE ESCALLON</v>
          </cell>
          <cell r="C117" t="str">
            <v>BOSQUECITO TR 49 # 48-95</v>
          </cell>
          <cell r="D117" t="str">
            <v>BOSQUECITO</v>
          </cell>
          <cell r="E117">
            <v>162</v>
          </cell>
          <cell r="F117">
            <v>95</v>
          </cell>
          <cell r="G117" t="str">
            <v>SEDE</v>
          </cell>
        </row>
        <row r="118">
          <cell r="A118">
            <v>213001000075</v>
          </cell>
          <cell r="B118" t="str">
            <v>I.E PUERTO REY</v>
          </cell>
          <cell r="C118" t="str">
            <v>VDA PUERTO REY - ANILLO VIAL</v>
          </cell>
          <cell r="D118" t="str">
            <v>PUERTO REY</v>
          </cell>
          <cell r="E118">
            <v>165</v>
          </cell>
          <cell r="F118">
            <v>165</v>
          </cell>
          <cell r="G118" t="str">
            <v>PRINCIPAL</v>
          </cell>
        </row>
        <row r="119">
          <cell r="A119">
            <v>213001000091</v>
          </cell>
          <cell r="B119" t="str">
            <v>I.E ISLA FUERTE</v>
          </cell>
          <cell r="C119" t="str">
            <v>ISLA FUERTE</v>
          </cell>
          <cell r="D119" t="str">
            <v>ISLA FUERTE</v>
          </cell>
          <cell r="E119">
            <v>167</v>
          </cell>
          <cell r="F119">
            <v>167</v>
          </cell>
          <cell r="G119" t="str">
            <v>PRINCIPAL</v>
          </cell>
        </row>
        <row r="120">
          <cell r="A120">
            <v>213001000059</v>
          </cell>
          <cell r="B120" t="str">
            <v>I.E ISLAS DEL ROSARIO</v>
          </cell>
          <cell r="C120" t="str">
            <v>ISLA GRANDE EN ISLAS DEL ROSARIO</v>
          </cell>
          <cell r="D120" t="str">
            <v>ISLAS DEL ROSARIO</v>
          </cell>
          <cell r="E120">
            <v>168</v>
          </cell>
          <cell r="F120">
            <v>168</v>
          </cell>
          <cell r="G120" t="str">
            <v>PRINCIPAL</v>
          </cell>
        </row>
        <row r="121">
          <cell r="A121">
            <v>213001000245</v>
          </cell>
          <cell r="B121" t="str">
            <v>I.E DE TIERRA BAJA</v>
          </cell>
          <cell r="C121" t="str">
            <v>ANI_VIAL TRONCAL DEL CARIBE_TIERRA BAJA(BOQUILLA)</v>
          </cell>
          <cell r="D121" t="str">
            <v>TIERRA BAJA</v>
          </cell>
          <cell r="E121">
            <v>170</v>
          </cell>
          <cell r="F121">
            <v>170</v>
          </cell>
          <cell r="G121" t="str">
            <v>PRINCIPAL</v>
          </cell>
        </row>
        <row r="122">
          <cell r="A122">
            <v>213001001250</v>
          </cell>
          <cell r="B122" t="str">
            <v>I.E DE TIERRA BOMBA</v>
          </cell>
          <cell r="C122" t="str">
            <v>ISLA DE TIERRA BOMBA</v>
          </cell>
          <cell r="D122" t="str">
            <v>TIERRA BOMBA</v>
          </cell>
          <cell r="E122">
            <v>173</v>
          </cell>
          <cell r="F122">
            <v>173</v>
          </cell>
          <cell r="G122" t="str">
            <v>PRINCIPAL</v>
          </cell>
        </row>
        <row r="123">
          <cell r="A123">
            <v>213001001276</v>
          </cell>
          <cell r="B123" t="str">
            <v>I.E DE TIERRA BOMBA - SEDE DE PUNTA ARENA</v>
          </cell>
          <cell r="C123" t="str">
            <v>VEREDA PUNTA ARENAS (ISLA DE TIERRA BOMBA)</v>
          </cell>
          <cell r="D123" t="str">
            <v>PUNTA ARENA</v>
          </cell>
          <cell r="E123">
            <v>173</v>
          </cell>
          <cell r="F123">
            <v>175</v>
          </cell>
          <cell r="G123" t="str">
            <v>SEDE</v>
          </cell>
        </row>
        <row r="124">
          <cell r="A124">
            <v>213001001292</v>
          </cell>
          <cell r="B124" t="str">
            <v>I.E DE SANTA ANA</v>
          </cell>
          <cell r="C124" t="str">
            <v>SANTA ANA BOLIVAR ST PARAISO</v>
          </cell>
          <cell r="D124" t="str">
            <v>SANTA ANA</v>
          </cell>
          <cell r="E124">
            <v>176</v>
          </cell>
          <cell r="F124">
            <v>176</v>
          </cell>
          <cell r="G124" t="str">
            <v>PRINCIPAL</v>
          </cell>
        </row>
        <row r="125">
          <cell r="A125">
            <v>213001001306</v>
          </cell>
          <cell r="B125" t="str">
            <v>I.E DE PONTEZUELA</v>
          </cell>
          <cell r="C125" t="str">
            <v>ANILLO VIAL PONTEZUELA CL 167 MZA 070</v>
          </cell>
          <cell r="D125" t="str">
            <v>PONTEZUELA</v>
          </cell>
          <cell r="E125">
            <v>177</v>
          </cell>
          <cell r="F125">
            <v>177</v>
          </cell>
          <cell r="G125" t="str">
            <v>PRINCIPAL</v>
          </cell>
        </row>
        <row r="126">
          <cell r="A126">
            <v>213001001632</v>
          </cell>
          <cell r="B126" t="str">
            <v>I.E DE LETICIA</v>
          </cell>
          <cell r="C126" t="str">
            <v>LETICIA (CANAL DEL DIQUE)</v>
          </cell>
          <cell r="D126" t="str">
            <v>LETICIA</v>
          </cell>
          <cell r="E126">
            <v>179</v>
          </cell>
          <cell r="F126">
            <v>179</v>
          </cell>
          <cell r="G126" t="str">
            <v>PRINCIPAL</v>
          </cell>
        </row>
        <row r="127">
          <cell r="A127">
            <v>213001007550</v>
          </cell>
          <cell r="B127" t="str">
            <v>I.E DE LETICIA - SEDE EL RECREO</v>
          </cell>
          <cell r="C127" t="str">
            <v>VDA EL RECREO (CANAL DEL DIQUE)</v>
          </cell>
          <cell r="D127" t="str">
            <v>VEREDA EL RECREO</v>
          </cell>
          <cell r="E127">
            <v>179</v>
          </cell>
          <cell r="F127">
            <v>195</v>
          </cell>
          <cell r="G127" t="str">
            <v>SEDE</v>
          </cell>
        </row>
        <row r="128">
          <cell r="A128">
            <v>213001001900</v>
          </cell>
          <cell r="B128" t="str">
            <v>I.E DE ARARCA</v>
          </cell>
          <cell r="C128" t="str">
            <v xml:space="preserve">CACERIO DE ARARCA </v>
          </cell>
          <cell r="D128" t="str">
            <v>ARARCA -ISLA DE BARU</v>
          </cell>
          <cell r="E128">
            <v>180</v>
          </cell>
          <cell r="F128">
            <v>180</v>
          </cell>
          <cell r="G128" t="str">
            <v>PRINCIPAL</v>
          </cell>
        </row>
        <row r="129">
          <cell r="A129">
            <v>213001002531</v>
          </cell>
          <cell r="B129" t="str">
            <v>I.E MANZANILLO DEL MAR</v>
          </cell>
          <cell r="C129" t="str">
            <v>VEREDA MANZANILLO DEL MAR  ANILLO VIAL (BOQUILLA)</v>
          </cell>
          <cell r="D129" t="str">
            <v>MANZANILLO DEL MAR</v>
          </cell>
          <cell r="E129">
            <v>183</v>
          </cell>
          <cell r="F129">
            <v>183</v>
          </cell>
          <cell r="G129" t="str">
            <v>PRINCIPAL</v>
          </cell>
        </row>
        <row r="130">
          <cell r="A130">
            <v>213001002809</v>
          </cell>
          <cell r="B130" t="str">
            <v>I.E DE BAYUNCA</v>
          </cell>
          <cell r="C130" t="str">
            <v>BAYUNCA CARRET DE LA CORDIALIDAD</v>
          </cell>
          <cell r="D130" t="str">
            <v>BAYUNCA</v>
          </cell>
          <cell r="E130">
            <v>184</v>
          </cell>
          <cell r="F130">
            <v>184</v>
          </cell>
          <cell r="G130" t="str">
            <v>PRINCIPAL</v>
          </cell>
        </row>
        <row r="131">
          <cell r="A131">
            <v>213001007541</v>
          </cell>
          <cell r="B131" t="str">
            <v>I.E DE BAYUNCA - SEDE DIVINO NIÑO JESUS DEL ZAPATERO</v>
          </cell>
          <cell r="C131" t="str">
            <v>VEREDA EL ZAPATERO</v>
          </cell>
          <cell r="D131" t="str">
            <v>EL ZAPATERO</v>
          </cell>
          <cell r="E131">
            <v>184</v>
          </cell>
          <cell r="F131">
            <v>194</v>
          </cell>
          <cell r="G131" t="str">
            <v>SEDE</v>
          </cell>
        </row>
        <row r="132">
          <cell r="A132">
            <v>213001002949</v>
          </cell>
          <cell r="B132" t="str">
            <v>I.E SAN JOSE CAÑO DEL ORO</v>
          </cell>
          <cell r="C132" t="str">
            <v>(Bahia)Caño del Oro</v>
          </cell>
          <cell r="D132" t="str">
            <v>CAÑO DEL ORO</v>
          </cell>
          <cell r="E132">
            <v>185</v>
          </cell>
          <cell r="F132">
            <v>185</v>
          </cell>
          <cell r="G132" t="str">
            <v>PRINCIPAL</v>
          </cell>
        </row>
        <row r="133">
          <cell r="A133">
            <v>213001001942</v>
          </cell>
          <cell r="B133" t="str">
            <v>I.E LUIS FELIPE CABRERA DE BARU</v>
          </cell>
          <cell r="C133" t="str">
            <v>CALLE DEL PUERTO CON CALLE DE LA IGLESIA</v>
          </cell>
          <cell r="D133" t="str">
            <v>ISLA BARU</v>
          </cell>
          <cell r="E133">
            <v>186</v>
          </cell>
          <cell r="F133">
            <v>186</v>
          </cell>
          <cell r="G133" t="str">
            <v>PRINCIPAL</v>
          </cell>
        </row>
        <row r="134">
          <cell r="A134">
            <v>213001027020</v>
          </cell>
          <cell r="B134" t="str">
            <v>I.E DOMINGO BENKOS BIOHO</v>
          </cell>
          <cell r="C134" t="str">
            <v>BOCACHICA ST LA LOMA</v>
          </cell>
          <cell r="D134" t="str">
            <v>BOCACHICA</v>
          </cell>
          <cell r="E134">
            <v>189</v>
          </cell>
          <cell r="F134">
            <v>189</v>
          </cell>
          <cell r="G134" t="str">
            <v>PRINCIPAL</v>
          </cell>
        </row>
        <row r="135">
          <cell r="A135">
            <v>213001007231</v>
          </cell>
          <cell r="B135" t="str">
            <v>I.E SAN FRANCISCO DE ASIS</v>
          </cell>
          <cell r="C135" t="str">
            <v>CRA 3A No 8 - 71 ARROZ BARATO SECT MAMONAL</v>
          </cell>
          <cell r="D135" t="str">
            <v>ARROZ BARATO</v>
          </cell>
          <cell r="E135">
            <v>190</v>
          </cell>
          <cell r="F135">
            <v>190</v>
          </cell>
          <cell r="G135" t="str">
            <v>PRINCIPAL</v>
          </cell>
        </row>
        <row r="136">
          <cell r="A136">
            <v>113001006133</v>
          </cell>
          <cell r="B136" t="str">
            <v>I.E SAN FRANCISCO DE ASIS   SEDE POLICARPA SALAVARRIETA</v>
          </cell>
          <cell r="C136" t="str">
            <v>POLICARPA SALAVARRIETA</v>
          </cell>
          <cell r="D136" t="str">
            <v>POLICARPA</v>
          </cell>
          <cell r="E136">
            <v>190</v>
          </cell>
          <cell r="F136">
            <v>117</v>
          </cell>
          <cell r="G136" t="str">
            <v>SEDE</v>
          </cell>
        </row>
        <row r="137">
          <cell r="A137">
            <v>213001001501</v>
          </cell>
          <cell r="B137" t="str">
            <v>I.E SAN FRANCISCO DE ASIS   SEDE HIJOS DEL AGRICULTOR</v>
          </cell>
          <cell r="C137" t="str">
            <v>ARROZ BARATO</v>
          </cell>
          <cell r="D137" t="str">
            <v>ARROZ BARATO</v>
          </cell>
          <cell r="E137">
            <v>190</v>
          </cell>
          <cell r="F137">
            <v>178</v>
          </cell>
          <cell r="G137" t="str">
            <v>SEDE</v>
          </cell>
        </row>
        <row r="138">
          <cell r="A138">
            <v>213001004313</v>
          </cell>
          <cell r="B138" t="str">
            <v>I.E SAN FRANCISCO DE ASIS   SEDE PEDRO PASCASIO MARTINEZ</v>
          </cell>
          <cell r="C138" t="str">
            <v>HENEQUEN</v>
          </cell>
          <cell r="D138" t="str">
            <v>HENEQUEN</v>
          </cell>
          <cell r="E138">
            <v>190</v>
          </cell>
          <cell r="F138">
            <v>188</v>
          </cell>
          <cell r="G138" t="str">
            <v>SEDE</v>
          </cell>
        </row>
        <row r="139">
          <cell r="A139">
            <v>213001001268</v>
          </cell>
          <cell r="B139" t="str">
            <v>I.E SAN FRANCISCO DE ASIS   SEDE DE MEMBRILLAL</v>
          </cell>
          <cell r="C139" t="str">
            <v>MEMBRILLAL CALLE PRINCIPAL</v>
          </cell>
          <cell r="D139" t="str">
            <v>MEMBRILLAL</v>
          </cell>
          <cell r="E139">
            <v>190</v>
          </cell>
          <cell r="F139">
            <v>174</v>
          </cell>
          <cell r="G139" t="str">
            <v>SEDE</v>
          </cell>
        </row>
        <row r="140">
          <cell r="A140">
            <v>213001007401</v>
          </cell>
          <cell r="B140" t="str">
            <v>I.E SANTA CRUZ DEL ISLOTE</v>
          </cell>
          <cell r="C140" t="str">
            <v>ARCHIPIELAGO SAN BERNARDO</v>
          </cell>
          <cell r="D140" t="str">
            <v>ISLOTE ARCHIP DE SAN BERNARDO</v>
          </cell>
          <cell r="E140">
            <v>191</v>
          </cell>
          <cell r="F140">
            <v>191</v>
          </cell>
          <cell r="G140" t="str">
            <v>PRINCIPAL</v>
          </cell>
        </row>
        <row r="141">
          <cell r="A141">
            <v>313001005225</v>
          </cell>
          <cell r="B141" t="str">
            <v>I.E JOSE MARIA CORDOBA DE PASACABALLOS</v>
          </cell>
          <cell r="C141" t="str">
            <v>PLAZA PRINCIPAL Cr 8  # 18-25</v>
          </cell>
          <cell r="D141" t="str">
            <v>PASACABALLOS</v>
          </cell>
          <cell r="E141">
            <v>192</v>
          </cell>
          <cell r="F141">
            <v>192</v>
          </cell>
          <cell r="G141" t="str">
            <v>PRINCIPAL</v>
          </cell>
        </row>
        <row r="142">
          <cell r="A142">
            <v>213001012391</v>
          </cell>
          <cell r="B142" t="str">
            <v>I.E JOSE MARIA CORDOBA DE PASACABALLOS - SEDE BAJO DEL TIGRE</v>
          </cell>
          <cell r="C142" t="str">
            <v>VEREDA BAJOS DEL TIGRE</v>
          </cell>
          <cell r="D142" t="str">
            <v>BAJOS DEL TIGRE</v>
          </cell>
          <cell r="E142">
            <v>192</v>
          </cell>
          <cell r="F142">
            <v>204</v>
          </cell>
          <cell r="G142" t="str">
            <v>SEDE</v>
          </cell>
        </row>
        <row r="143">
          <cell r="A143">
            <v>213001007533</v>
          </cell>
          <cell r="B143" t="str">
            <v>I.E NUEVA ESPERANZA ARROYO GRANDE</v>
          </cell>
          <cell r="C143" t="str">
            <v>ARROYO GRANDE B BELLA VISTA</v>
          </cell>
          <cell r="D143" t="str">
            <v>ARROYO GRANDE</v>
          </cell>
          <cell r="E143">
            <v>193</v>
          </cell>
          <cell r="F143">
            <v>193</v>
          </cell>
          <cell r="G143" t="str">
            <v>PRINCIPAL</v>
          </cell>
        </row>
        <row r="144">
          <cell r="A144">
            <v>213001000164</v>
          </cell>
          <cell r="B144" t="str">
            <v>I.E NUEVA ESPERANZA ARROYO GRANDE - SEDE ANA UTRIA</v>
          </cell>
          <cell r="C144" t="str">
            <v>ARROYO GRANDE VDA LA EUROPA</v>
          </cell>
          <cell r="D144" t="str">
            <v>LA EUROPA</v>
          </cell>
          <cell r="E144">
            <v>193</v>
          </cell>
          <cell r="F144">
            <v>187</v>
          </cell>
          <cell r="G144" t="str">
            <v>SEDE</v>
          </cell>
        </row>
        <row r="145">
          <cell r="A145">
            <v>213001000211</v>
          </cell>
          <cell r="B145" t="str">
            <v>I.E NUEVA ESPERANZA ARROYO GRANDE - SEDE ARROYO GRANDE</v>
          </cell>
          <cell r="C145" t="str">
            <v>ARROYO GRANDE</v>
          </cell>
          <cell r="D145" t="str">
            <v>ARROYO GRANDE</v>
          </cell>
          <cell r="E145">
            <v>193</v>
          </cell>
          <cell r="F145">
            <v>169</v>
          </cell>
          <cell r="G145" t="str">
            <v>SEDE</v>
          </cell>
        </row>
        <row r="146">
          <cell r="A146">
            <v>213001007797</v>
          </cell>
          <cell r="B146" t="str">
            <v>I.E SAN JUAN DE DAMASCO</v>
          </cell>
          <cell r="C146" t="str">
            <v>AMBERES 1 ER CALLEJON CRA 41 # 26C-38</v>
          </cell>
          <cell r="D146" t="str">
            <v>AMBERES</v>
          </cell>
          <cell r="E146">
            <v>197</v>
          </cell>
          <cell r="F146">
            <v>197</v>
          </cell>
          <cell r="G146" t="str">
            <v>PRINCIPAL</v>
          </cell>
        </row>
        <row r="147">
          <cell r="A147">
            <v>113001002839</v>
          </cell>
          <cell r="B147" t="str">
            <v>I.E SAN JUAN DE DAMASCO - SEDE NUESTRA SENORA DEL ROSARIO</v>
          </cell>
          <cell r="C147" t="str">
            <v>ESPAÑA ST LAS LOMAS MC L 1</v>
          </cell>
          <cell r="D147" t="str">
            <v>B. ESPAÑA</v>
          </cell>
          <cell r="E147">
            <v>197</v>
          </cell>
          <cell r="F147">
            <v>164</v>
          </cell>
          <cell r="G147" t="str">
            <v>SEDE</v>
          </cell>
        </row>
        <row r="148">
          <cell r="A148">
            <v>113001008241</v>
          </cell>
          <cell r="B148" t="str">
            <v>I.E SAN JUAN DE DAMASCO - SEDE DISTRITAL JOSE ANTONIO GALAN</v>
          </cell>
          <cell r="C148" t="str">
            <v>J ANTONIO GALAN PLAZA CESAR FLOREZ MZ 218 L-32</v>
          </cell>
          <cell r="D148" t="str">
            <v>JOSE ANTONIO GALAN</v>
          </cell>
          <cell r="E148">
            <v>197</v>
          </cell>
          <cell r="F148">
            <v>147</v>
          </cell>
          <cell r="G148" t="str">
            <v>SEDE</v>
          </cell>
        </row>
        <row r="149">
          <cell r="A149">
            <v>113001000321</v>
          </cell>
          <cell r="B149" t="str">
            <v>I.E LUIS C GALAN SARMIENTO</v>
          </cell>
          <cell r="C149" t="str">
            <v>EL POZON ST NUEVO HORIZONTE M I L 11</v>
          </cell>
          <cell r="D149" t="str">
            <v>EL POZON</v>
          </cell>
          <cell r="E149">
            <v>198</v>
          </cell>
          <cell r="F149">
            <v>198</v>
          </cell>
          <cell r="G149" t="str">
            <v>PRINCIPAL</v>
          </cell>
        </row>
        <row r="150">
          <cell r="A150">
            <v>213001009048</v>
          </cell>
          <cell r="B150" t="str">
            <v>I.E TECNICA DE PASACABALLOS</v>
          </cell>
          <cell r="C150" t="str">
            <v>PASACABALLOS - ST POSITAS, Cl LA LOMA  # 17 75.</v>
          </cell>
          <cell r="D150" t="str">
            <v>PASACABALLOS</v>
          </cell>
          <cell r="E150">
            <v>202</v>
          </cell>
          <cell r="F150">
            <v>202</v>
          </cell>
          <cell r="G150" t="str">
            <v>PRINCIPAL</v>
          </cell>
        </row>
        <row r="151">
          <cell r="A151">
            <v>213001009056</v>
          </cell>
          <cell r="B151" t="str">
            <v>I.E NUESTRA SEÑORA DEL BUEN AIRE</v>
          </cell>
          <cell r="C151" t="str">
            <v>PASACABALLOS - ST NUEVO PORVENIR KR 62 CL 22</v>
          </cell>
          <cell r="D151" t="str">
            <v>PASACABALLOS</v>
          </cell>
          <cell r="E151">
            <v>203</v>
          </cell>
          <cell r="F151">
            <v>203</v>
          </cell>
          <cell r="G151" t="str">
            <v>PRINCIPAL</v>
          </cell>
        </row>
        <row r="152">
          <cell r="A152">
            <v>313001000568</v>
          </cell>
          <cell r="B152" t="str">
            <v>PIA SOCIEDAD SALESIANA ESCUELAS PROFESIONALES SALESIANAS</v>
          </cell>
          <cell r="C152" t="str">
            <v xml:space="preserve">SAN DIEGO CLL DE LAS BOVEDAS # 39 - 60 </v>
          </cell>
          <cell r="D152" t="str">
            <v>SAN DIEGO</v>
          </cell>
          <cell r="E152">
            <v>219</v>
          </cell>
          <cell r="F152">
            <v>219</v>
          </cell>
          <cell r="G152" t="str">
            <v>PRINCIPAL</v>
          </cell>
        </row>
        <row r="153">
          <cell r="A153">
            <v>313001001181</v>
          </cell>
          <cell r="B153" t="str">
            <v>I.E NUESTRA  SEÑORA  DE LA CONSOLATA</v>
          </cell>
          <cell r="C153" t="str">
            <v>BLAS DE LEZO AV KENEDY NO26-28</v>
          </cell>
          <cell r="D153" t="str">
            <v>BLAS DE LEZO</v>
          </cell>
          <cell r="E153">
            <v>240</v>
          </cell>
          <cell r="F153">
            <v>240</v>
          </cell>
          <cell r="G153" t="str">
            <v>PRINCIPAL</v>
          </cell>
        </row>
        <row r="154">
          <cell r="A154">
            <v>313001002251</v>
          </cell>
          <cell r="B154" t="str">
            <v>COL. NTRA. SRA. DE FATIMA DE LA POL NAL</v>
          </cell>
          <cell r="C154" t="str">
            <v>TERNERA CARRET TRONCAL</v>
          </cell>
          <cell r="D154" t="str">
            <v>TERNERA</v>
          </cell>
          <cell r="E154">
            <v>248</v>
          </cell>
          <cell r="F154">
            <v>248</v>
          </cell>
          <cell r="G154" t="str">
            <v>PRINCIPAL</v>
          </cell>
        </row>
        <row r="155">
          <cell r="A155">
            <v>313001002421</v>
          </cell>
          <cell r="B155" t="str">
            <v>COL. NAVAL DE CRESPO</v>
          </cell>
          <cell r="C155" t="str">
            <v xml:space="preserve">CRESPO CALLE 72 AVENIDA 9 </v>
          </cell>
          <cell r="D155" t="str">
            <v>CRESPO</v>
          </cell>
          <cell r="E155">
            <v>255</v>
          </cell>
          <cell r="F155">
            <v>255</v>
          </cell>
          <cell r="G155" t="str">
            <v>PRINCIPAL</v>
          </cell>
        </row>
        <row r="156">
          <cell r="A156">
            <v>313001002714</v>
          </cell>
          <cell r="B156" t="str">
            <v>I.E MARIA AUXILIADORA</v>
          </cell>
          <cell r="C156" t="str">
            <v>AV PEDRO DE HEREDIA B ALCIBIA # 29-59</v>
          </cell>
          <cell r="D156" t="str">
            <v>ALCIBIA</v>
          </cell>
          <cell r="E156">
            <v>257</v>
          </cell>
          <cell r="F156">
            <v>257</v>
          </cell>
          <cell r="G156" t="str">
            <v>PRINCIPAL</v>
          </cell>
        </row>
        <row r="157">
          <cell r="A157">
            <v>313001004750</v>
          </cell>
          <cell r="B157" t="str">
            <v>I.E MADRE GABRIELA DE SAN MARTIN</v>
          </cell>
          <cell r="C157" t="str">
            <v>B. OLAYA HRA SEC NVO PORVENIR CLL LAS CARRETAS</v>
          </cell>
          <cell r="D157" t="str">
            <v>NUEVO PORVENIR</v>
          </cell>
          <cell r="E157">
            <v>270</v>
          </cell>
          <cell r="F157">
            <v>270</v>
          </cell>
          <cell r="G157" t="str">
            <v>PRINCIPAL</v>
          </cell>
        </row>
        <row r="158">
          <cell r="A158">
            <v>113001000194</v>
          </cell>
          <cell r="B158" t="str">
            <v>I.E MADRE GABRIELA DE SAN MARTIN   SEDE LA MAGDALENA</v>
          </cell>
          <cell r="C158" t="str">
            <v>OLAYA HERRERA ST LA MAGDALENA</v>
          </cell>
          <cell r="D158" t="str">
            <v>OLAYA HERRERA</v>
          </cell>
          <cell r="E158">
            <v>270</v>
          </cell>
          <cell r="F158">
            <v>14</v>
          </cell>
          <cell r="G158" t="str">
            <v>SEDE</v>
          </cell>
        </row>
        <row r="159">
          <cell r="A159">
            <v>113001000364</v>
          </cell>
          <cell r="B159" t="str">
            <v>I.E MADRE GABRIELA DE SAN MARTIN   SEDE DIEZ DE MAYO</v>
          </cell>
          <cell r="C159" t="str">
            <v>OLAYA HERRERA SEC EL PORVENIR CLL JORGE E GA</v>
          </cell>
          <cell r="D159" t="str">
            <v>OLAYA HERRERA</v>
          </cell>
          <cell r="E159">
            <v>270</v>
          </cell>
          <cell r="F159">
            <v>23</v>
          </cell>
          <cell r="G159" t="str">
            <v>SEDE</v>
          </cell>
        </row>
        <row r="160">
          <cell r="A160">
            <v>113001003223</v>
          </cell>
          <cell r="B160" t="str">
            <v>I.E MADRE GABRIELA DE SAN MARTIN  SEDE SAN JOSE OBRERO</v>
          </cell>
          <cell r="C160" t="str">
            <v>OLAYA HRA SECT SAN JOSE CRA PPAL TV32B N?71-06</v>
          </cell>
          <cell r="D160" t="str">
            <v>OLAYA HERRERA</v>
          </cell>
          <cell r="E160">
            <v>270</v>
          </cell>
          <cell r="F160">
            <v>96</v>
          </cell>
          <cell r="G160" t="str">
            <v>SEDE</v>
          </cell>
        </row>
        <row r="161">
          <cell r="A161">
            <v>313001005331</v>
          </cell>
          <cell r="B161" t="str">
            <v>COL. NAVAL DEL SOCORRO</v>
          </cell>
          <cell r="C161" t="str">
            <v>EL SOCORRO MZA A LOTE 1</v>
          </cell>
          <cell r="D161" t="str">
            <v>EL SOCORRO</v>
          </cell>
          <cell r="E161">
            <v>285</v>
          </cell>
          <cell r="F161">
            <v>285</v>
          </cell>
          <cell r="G161" t="str">
            <v>PRINCIPAL</v>
          </cell>
        </row>
        <row r="162">
          <cell r="A162">
            <v>313001008411</v>
          </cell>
          <cell r="B162" t="str">
            <v>I.E FE Y ALEGRIA EL PROGRESO</v>
          </cell>
          <cell r="C162" t="str">
            <v>Calle 5a. No. 68 B 25</v>
          </cell>
          <cell r="D162" t="str">
            <v>SAN PEDRO MARTIR</v>
          </cell>
          <cell r="E162">
            <v>355</v>
          </cell>
          <cell r="F162">
            <v>355</v>
          </cell>
          <cell r="G162" t="str">
            <v>PRINCIPAL</v>
          </cell>
        </row>
        <row r="163">
          <cell r="A163">
            <v>113001007725</v>
          </cell>
          <cell r="B163" t="str">
            <v>I.E FE Y ALEGRIA EL PROGRESO   SEDE JOSE GONZALEZ VERGARA</v>
          </cell>
          <cell r="C163" t="str">
            <v>LA VICTORIA CRA 69 # 7 - 143</v>
          </cell>
          <cell r="D163" t="str">
            <v>LA VICTORIA</v>
          </cell>
          <cell r="E163">
            <v>355</v>
          </cell>
          <cell r="F163">
            <v>135</v>
          </cell>
          <cell r="G163" t="str">
            <v>SEDE</v>
          </cell>
        </row>
        <row r="164">
          <cell r="A164">
            <v>213001007339</v>
          </cell>
          <cell r="B164" t="str">
            <v>I.E FE Y ALEGRIA EL PROGRESO   SEDE DISTRITAL EL REPOSO</v>
          </cell>
          <cell r="C164" t="str">
            <v>SAN PEDRO MARTIR EL REPOSO CLL 5 # 68 B -37</v>
          </cell>
          <cell r="D164" t="str">
            <v>SAN PEDRO MARTIR</v>
          </cell>
          <cell r="E164">
            <v>355</v>
          </cell>
          <cell r="F164">
            <v>196</v>
          </cell>
          <cell r="G164" t="str">
            <v>SEDE</v>
          </cell>
        </row>
        <row r="165">
          <cell r="A165">
            <v>413001004703</v>
          </cell>
          <cell r="B165" t="str">
            <v>I.E DE LA BOQUILLA</v>
          </cell>
          <cell r="C165" t="str">
            <v>BOQUILLA CR 3 # 76-21</v>
          </cell>
          <cell r="D165" t="str">
            <v>BOQUILLA</v>
          </cell>
          <cell r="E165">
            <v>492</v>
          </cell>
          <cell r="F165">
            <v>492</v>
          </cell>
          <cell r="G165" t="str">
            <v>PRINCIPAL</v>
          </cell>
        </row>
        <row r="166">
          <cell r="A166">
            <v>213001001918</v>
          </cell>
          <cell r="B166" t="str">
            <v>I.E DE LA BOQUILLA -SEDE SAN FELIPE DE LA BOQUILLA</v>
          </cell>
          <cell r="C166" t="str">
            <v>BOQUILLA KRA 9A # 45-08</v>
          </cell>
          <cell r="D166" t="str">
            <v>BOQUILLA</v>
          </cell>
          <cell r="E166">
            <v>492</v>
          </cell>
          <cell r="F166">
            <v>181</v>
          </cell>
          <cell r="G166" t="str">
            <v>SEDE</v>
          </cell>
        </row>
        <row r="167">
          <cell r="A167">
            <v>413001006234</v>
          </cell>
          <cell r="B167" t="str">
            <v>I.E DE LA BOQUILLA -SEDE  ESC. MADRE BERNARDA</v>
          </cell>
          <cell r="C167" t="str">
            <v>LA BOQUILLA CLL DE LAS FLORES CRA 7 # 71-08</v>
          </cell>
          <cell r="D167" t="str">
            <v>BOQUILLA</v>
          </cell>
          <cell r="E167">
            <v>492</v>
          </cell>
          <cell r="F167">
            <v>494</v>
          </cell>
          <cell r="G167" t="str">
            <v>SEDE</v>
          </cell>
        </row>
        <row r="168">
          <cell r="A168">
            <v>413001006315</v>
          </cell>
          <cell r="B168" t="str">
            <v>I.E DE LA BOQUILLA - SEDE SAN JUAN BAUTISTA DE LA BOQUILLA</v>
          </cell>
          <cell r="C168" t="str">
            <v>LA BOQUILLA KRA 4 # 84-36</v>
          </cell>
          <cell r="D168" t="str">
            <v>BOQUILLA</v>
          </cell>
          <cell r="E168">
            <v>492</v>
          </cell>
          <cell r="F168">
            <v>151</v>
          </cell>
          <cell r="G168" t="str">
            <v>SEDE</v>
          </cell>
        </row>
        <row r="169">
          <cell r="A169">
            <v>113001013814</v>
          </cell>
          <cell r="B169" t="str">
            <v>I.E BERTHA GEDEON DE BALADI</v>
          </cell>
          <cell r="C169" t="str">
            <v>EL CAMPESTRE 7A ETAPA CL 12 CRA 58 ESQUINA</v>
          </cell>
          <cell r="D169" t="str">
            <v>EL CAMPESTRE</v>
          </cell>
          <cell r="E169">
            <v>503</v>
          </cell>
          <cell r="F169">
            <v>503</v>
          </cell>
          <cell r="G169" t="str">
            <v>PRINCIPAL</v>
          </cell>
        </row>
        <row r="170">
          <cell r="A170">
            <v>313001013783</v>
          </cell>
          <cell r="B170" t="str">
            <v>I.E BERNARDO FOEGEN</v>
          </cell>
          <cell r="C170" t="str">
            <v>NELSON MANDELA SECT LAS VEGAS MZ Q LOTE 1</v>
          </cell>
          <cell r="D170" t="str">
            <v>NELSON MANDELA</v>
          </cell>
          <cell r="E170">
            <v>543</v>
          </cell>
          <cell r="F170">
            <v>543</v>
          </cell>
          <cell r="G170" t="str">
            <v>PRINCIPAL</v>
          </cell>
        </row>
        <row r="171">
          <cell r="A171">
            <v>313001027059</v>
          </cell>
          <cell r="B171" t="str">
            <v>I.E BERTHA SUTTNER</v>
          </cell>
          <cell r="C171" t="str">
            <v>SECTOR  VILLA GLORIA M 2 L 1</v>
          </cell>
          <cell r="D171" t="str">
            <v>NELSON MANDELA</v>
          </cell>
          <cell r="E171">
            <v>556</v>
          </cell>
          <cell r="F171">
            <v>556</v>
          </cell>
          <cell r="G171" t="str">
            <v>PRINCIPAL</v>
          </cell>
        </row>
        <row r="172">
          <cell r="A172">
            <v>313001027075</v>
          </cell>
          <cell r="B172" t="str">
            <v>I.E EL SALVADOR</v>
          </cell>
          <cell r="C172" t="str">
            <v>NELSON MANDELA SECT EL OLIVO M J L 12</v>
          </cell>
          <cell r="D172" t="str">
            <v>NELSON MANDELA</v>
          </cell>
          <cell r="E172">
            <v>558</v>
          </cell>
          <cell r="F172">
            <v>558</v>
          </cell>
          <cell r="G172" t="str">
            <v>PRINCIPAL</v>
          </cell>
        </row>
        <row r="173">
          <cell r="A173">
            <v>313001027199</v>
          </cell>
          <cell r="B173" t="str">
            <v>COL. SUEÑOS Y OPORTUNIDADES JESUS MAESTRO</v>
          </cell>
          <cell r="C173" t="str">
            <v>NELSON MANDELA SECT LOS OLIVOS</v>
          </cell>
          <cell r="D173" t="str">
            <v>NELSON MANDELA</v>
          </cell>
          <cell r="E173">
            <v>566</v>
          </cell>
          <cell r="F173">
            <v>566</v>
          </cell>
          <cell r="G173" t="str">
            <v>PRINCIPAL</v>
          </cell>
        </row>
        <row r="174">
          <cell r="A174">
            <v>313001027253</v>
          </cell>
          <cell r="B174" t="str">
            <v>COL. JUAN BAUTISTA SCALABRINI</v>
          </cell>
          <cell r="C174" t="str">
            <v>VILLA HERMOSA SECT CENTRAL 1 LTE 10-78</v>
          </cell>
          <cell r="D174" t="str">
            <v>NELSON MANDELA</v>
          </cell>
          <cell r="E174">
            <v>577</v>
          </cell>
          <cell r="F174">
            <v>577</v>
          </cell>
          <cell r="G174" t="str">
            <v>PRINCIPAL</v>
          </cell>
        </row>
        <row r="175">
          <cell r="A175">
            <v>113001028483</v>
          </cell>
          <cell r="B175" t="str">
            <v>I.E CASD MANUELA BELTRAN</v>
          </cell>
          <cell r="C175" t="str">
            <v>AV PEDRO DE HEREDIA CLL 31 N 57-106</v>
          </cell>
          <cell r="D175" t="str">
            <v>ESCALLON VILLA</v>
          </cell>
          <cell r="E175">
            <v>605</v>
          </cell>
          <cell r="F175">
            <v>605</v>
          </cell>
          <cell r="G175" t="str">
            <v>PRINCIPAL</v>
          </cell>
        </row>
        <row r="176">
          <cell r="A176">
            <v>113001028469</v>
          </cell>
          <cell r="B176" t="str">
            <v>I.E RAFAEL NUÑEZ</v>
          </cell>
          <cell r="C176" t="str">
            <v>MARTINEZ MARTELO AV DEL LAGO TRASV 33 #19-02</v>
          </cell>
          <cell r="D176" t="str">
            <v>MARTINEZ MARTELO</v>
          </cell>
          <cell r="E176">
            <v>606</v>
          </cell>
          <cell r="F176">
            <v>606</v>
          </cell>
          <cell r="G176" t="str">
            <v>PRINCIPAL</v>
          </cell>
        </row>
        <row r="177">
          <cell r="A177">
            <v>113001000704</v>
          </cell>
          <cell r="B177" t="str">
            <v>I.E RAFAEL NUÑEZ -  SEDE CIUDAD DE SANTA MARTA</v>
          </cell>
          <cell r="C177" t="str">
            <v>CHINO CLLJON CARRILLO</v>
          </cell>
          <cell r="D177" t="str">
            <v>BARRIO CHINO</v>
          </cell>
          <cell r="E177">
            <v>606</v>
          </cell>
          <cell r="F177">
            <v>29</v>
          </cell>
          <cell r="G177" t="str">
            <v>SEDE</v>
          </cell>
        </row>
        <row r="178">
          <cell r="A178">
            <v>113001012494</v>
          </cell>
          <cell r="B178" t="str">
            <v>I.E RAFAEL NUÑEZ - SEDE SIMON J. VELEZ</v>
          </cell>
          <cell r="C178" t="str">
            <v>EL PRADO AV PRINCIPAL CRA 33</v>
          </cell>
          <cell r="D178" t="str">
            <v>EL PRADO</v>
          </cell>
          <cell r="E178">
            <v>606</v>
          </cell>
          <cell r="F178">
            <v>161</v>
          </cell>
          <cell r="G178" t="str">
            <v>SEDE</v>
          </cell>
        </row>
        <row r="179">
          <cell r="A179">
            <v>113001028919</v>
          </cell>
          <cell r="B179" t="str">
            <v>I.E NUEVO BOSQUE</v>
          </cell>
          <cell r="C179" t="str">
            <v>URB BARLOVENTO TRASNV 53 #23A - 104 MZA I</v>
          </cell>
          <cell r="D179" t="str">
            <v>URB. BRITANIA</v>
          </cell>
          <cell r="E179">
            <v>633</v>
          </cell>
          <cell r="F179">
            <v>633</v>
          </cell>
          <cell r="G179" t="str">
            <v>PRINCIPAL</v>
          </cell>
        </row>
        <row r="180">
          <cell r="A180">
            <v>113001000283</v>
          </cell>
          <cell r="B180" t="str">
            <v>I.E NUEVO BOSQUE - SEDE JOSE MARIA CORDOBA</v>
          </cell>
          <cell r="C180" t="str">
            <v>NUEVO BOSQUE PRIMERA ETAPA</v>
          </cell>
          <cell r="D180" t="str">
            <v>NUEVO BOSQUE</v>
          </cell>
          <cell r="E180">
            <v>633</v>
          </cell>
          <cell r="F180">
            <v>20</v>
          </cell>
          <cell r="G180" t="str">
            <v>SEDE</v>
          </cell>
        </row>
        <row r="181">
          <cell r="A181">
            <v>113001007776</v>
          </cell>
          <cell r="B181" t="str">
            <v xml:space="preserve">I.E NUEVO BOSQUE - SEDE LUIS CARLOS GALAN </v>
          </cell>
          <cell r="C181" t="str">
            <v>CALAMARES 3A ETAPA CAMPI?A</v>
          </cell>
          <cell r="D181" t="str">
            <v>LA CAMPIÑA</v>
          </cell>
          <cell r="E181">
            <v>633</v>
          </cell>
          <cell r="F181">
            <v>136</v>
          </cell>
          <cell r="G181" t="str">
            <v>SEDE</v>
          </cell>
        </row>
        <row r="182">
          <cell r="A182">
            <v>113001028421</v>
          </cell>
          <cell r="B182" t="str">
            <v>I.E 14 DE FEBRERO</v>
          </cell>
          <cell r="C182" t="str">
            <v>EL POZON M D LOTE 1 SECT 14 DE FEBRERO</v>
          </cell>
          <cell r="D182" t="str">
            <v>EL POZON</v>
          </cell>
          <cell r="E182">
            <v>636</v>
          </cell>
          <cell r="F182">
            <v>636</v>
          </cell>
          <cell r="G182" t="str">
            <v>PRINCIPAL</v>
          </cell>
        </row>
        <row r="183">
          <cell r="A183">
            <v>113001028927</v>
          </cell>
          <cell r="B183" t="str">
            <v>I.E CIUDADELA 2000</v>
          </cell>
          <cell r="C183" t="str">
            <v>TERNERA ST SANTA ELENA</v>
          </cell>
          <cell r="D183" t="str">
            <v>SAN FERNANDO</v>
          </cell>
          <cell r="E183">
            <v>663</v>
          </cell>
          <cell r="F183">
            <v>663</v>
          </cell>
          <cell r="G183" t="str">
            <v>PRINCIPAL</v>
          </cell>
        </row>
        <row r="184">
          <cell r="A184">
            <v>113001029095</v>
          </cell>
          <cell r="B184" t="str">
            <v>I.E FOCO ROJO</v>
          </cell>
          <cell r="C184" t="str">
            <v>OLAYA HERRA SECT RAFAEL NU</v>
          </cell>
          <cell r="D184" t="str">
            <v>OLAYA HERRERA</v>
          </cell>
          <cell r="E184">
            <v>717</v>
          </cell>
          <cell r="F184">
            <v>717</v>
          </cell>
          <cell r="G184" t="str">
            <v>PRINCIPAL</v>
          </cell>
        </row>
        <row r="185">
          <cell r="A185">
            <v>313001029264</v>
          </cell>
          <cell r="B185" t="str">
            <v>I.E CEAD SIMON BOLIVAR U NAL ABIERTA Y A DISTANCIA -UNAD-</v>
          </cell>
          <cell r="C185" t="str">
            <v>PARAGUAY AV. ACUEDUCTO #44 A-221</v>
          </cell>
          <cell r="D185" t="str">
            <v>PARAGUAY</v>
          </cell>
          <cell r="E185">
            <v>738</v>
          </cell>
          <cell r="F185">
            <v>738</v>
          </cell>
          <cell r="G185" t="str">
            <v>PRINCIPAL</v>
          </cell>
        </row>
        <row r="186">
          <cell r="A186">
            <v>313001029396</v>
          </cell>
          <cell r="B186" t="str">
            <v>I.E  CLEMENTE MANUEL ZABALA</v>
          </cell>
          <cell r="C186" t="str">
            <v>FLOR DEL CAMPO CARRETERA DE LA CORDIALIDAD MZ 7</v>
          </cell>
          <cell r="D186" t="str">
            <v>FLOR DEL CAMPO</v>
          </cell>
          <cell r="E186">
            <v>788</v>
          </cell>
          <cell r="F186">
            <v>788</v>
          </cell>
          <cell r="G186" t="str">
            <v>PRINCIPAL</v>
          </cell>
        </row>
        <row r="187">
          <cell r="A187">
            <v>113001029800</v>
          </cell>
          <cell r="B187" t="str">
            <v>C.E COLOMBIATON GUSTAVO PULECIO GOMEZ</v>
          </cell>
          <cell r="C187" t="str">
            <v>URB COLOMBIATON M 1</v>
          </cell>
          <cell r="D187" t="str">
            <v>COLOMBIATON</v>
          </cell>
          <cell r="E187">
            <v>828</v>
          </cell>
          <cell r="F187">
            <v>828</v>
          </cell>
          <cell r="G187" t="str">
            <v>PRINCIPAL</v>
          </cell>
        </row>
        <row r="188">
          <cell r="A188">
            <v>113001029851</v>
          </cell>
          <cell r="B188" t="str">
            <v>I.E JORGE ARTEL</v>
          </cell>
          <cell r="C188" t="str">
            <v>VIA PERIMETRAL LOTES 1A y 1B (Piscinas 11 y 12)</v>
          </cell>
          <cell r="D188" t="str">
            <v>LA MARIA</v>
          </cell>
          <cell r="E188">
            <v>839</v>
          </cell>
          <cell r="F188">
            <v>839</v>
          </cell>
          <cell r="G188" t="str">
            <v>PRINCIPAL</v>
          </cell>
        </row>
        <row r="189">
          <cell r="A189">
            <v>113001029893</v>
          </cell>
          <cell r="B189" t="str">
            <v>I.E ROSEDAL</v>
          </cell>
          <cell r="C189" t="str">
            <v>SECTOR ROSEDAL N</v>
          </cell>
          <cell r="D189" t="str">
            <v>SAN PEDRO MARTIR</v>
          </cell>
          <cell r="E189">
            <v>842</v>
          </cell>
          <cell r="F189">
            <v>842</v>
          </cell>
          <cell r="G189" t="str">
            <v>PRINCIPAL</v>
          </cell>
        </row>
        <row r="190">
          <cell r="A190">
            <v>113001030085</v>
          </cell>
          <cell r="B190" t="str">
            <v>I.E MANDELA</v>
          </cell>
          <cell r="C190" t="str">
            <v>NELSON MANDELA CLL 76A 510</v>
          </cell>
          <cell r="D190" t="str">
            <v>NELSON MANDELA</v>
          </cell>
          <cell r="E190">
            <v>858</v>
          </cell>
          <cell r="F190">
            <v>858</v>
          </cell>
          <cell r="G190" t="str">
            <v>PRINCIPAL</v>
          </cell>
        </row>
        <row r="191">
          <cell r="A191">
            <v>113001030093</v>
          </cell>
          <cell r="B191" t="str">
            <v>I.E FUNDACION PIES DESCALZOS</v>
          </cell>
          <cell r="C191" t="str">
            <v>Calle 52 Nï¿½ 33 E 06 Barrio la Maria Localidad Nï¿½2 de la Virgen y Turistica, Sector Lomas de Peye</v>
          </cell>
          <cell r="D191" t="str">
            <v>LOMA DE PEYE</v>
          </cell>
          <cell r="E191">
            <v>857</v>
          </cell>
          <cell r="F191">
            <v>857</v>
          </cell>
          <cell r="G191" t="str">
            <v>PRINCIPAL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1"/>
      <sheetName val="td2"/>
      <sheetName val="Hoja1"/>
      <sheetName val="Hoja4"/>
      <sheetName val="Hoja2"/>
      <sheetName val="Hoja3"/>
      <sheetName val="Hoja5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113001012788</v>
          </cell>
          <cell r="B2" t="str">
            <v>I.E CIUDAD DE TUNJA</v>
          </cell>
          <cell r="C2" t="str">
            <v>MARIA AUXILIADORA CAMINO DEL MEDIO # 39-266</v>
          </cell>
          <cell r="D2" t="str">
            <v>CAMINO DEL MEDIO</v>
          </cell>
          <cell r="E2">
            <v>4</v>
          </cell>
          <cell r="F2">
            <v>4</v>
          </cell>
          <cell r="G2" t="str">
            <v xml:space="preserve">PRINCIPAL </v>
          </cell>
        </row>
        <row r="3">
          <cell r="A3">
            <v>113001007296</v>
          </cell>
          <cell r="B3" t="str">
            <v>I.E CIUDAD DE TUNJA   SEDE ESCILDA MEDINA PACHECO</v>
          </cell>
          <cell r="C3" t="str">
            <v>LA CANDELARIA CLL 10 DE MAYO</v>
          </cell>
          <cell r="D3" t="str">
            <v>LA CANDELARIA</v>
          </cell>
          <cell r="E3">
            <v>4</v>
          </cell>
          <cell r="F3">
            <v>132</v>
          </cell>
          <cell r="G3" t="str">
            <v>SEDE</v>
          </cell>
        </row>
        <row r="4">
          <cell r="A4">
            <v>113001000143</v>
          </cell>
          <cell r="B4" t="str">
            <v>I.E ARROYO DE PIEDRA</v>
          </cell>
          <cell r="C4" t="str">
            <v>ARROYO DE PIEDRA (BOLIVAR)</v>
          </cell>
          <cell r="D4" t="str">
            <v>ARROYO DE PIEDRA</v>
          </cell>
          <cell r="E4">
            <v>9</v>
          </cell>
          <cell r="F4">
            <v>9</v>
          </cell>
          <cell r="G4" t="str">
            <v xml:space="preserve">PRINCIPAL </v>
          </cell>
        </row>
        <row r="5">
          <cell r="A5">
            <v>213001000083</v>
          </cell>
          <cell r="B5" t="str">
            <v>I.E ARROYO DE PIEDRA -  SEDE DE PUNTA CANOA</v>
          </cell>
          <cell r="C5" t="str">
            <v>CORREG DE PUNTA CANOA</v>
          </cell>
          <cell r="D5" t="str">
            <v>PUNTA CANOA</v>
          </cell>
          <cell r="E5">
            <v>9</v>
          </cell>
          <cell r="F5">
            <v>166</v>
          </cell>
          <cell r="G5" t="str">
            <v>SEDE</v>
          </cell>
        </row>
        <row r="6">
          <cell r="A6">
            <v>213001001951</v>
          </cell>
          <cell r="B6" t="str">
            <v>I.E ARROYO DE PIEDRA -  SEDE ARROYO DE LAS CANOAS</v>
          </cell>
          <cell r="C6" t="str">
            <v>ARROYO DE LAS CANOAS ANILLO VIAL CARRET AL MAR</v>
          </cell>
          <cell r="D6" t="str">
            <v>ARROYO DE LAS CANOAS</v>
          </cell>
          <cell r="E6">
            <v>9</v>
          </cell>
          <cell r="F6">
            <v>182</v>
          </cell>
          <cell r="G6" t="str">
            <v>SEDE</v>
          </cell>
        </row>
        <row r="7">
          <cell r="A7">
            <v>113001000160</v>
          </cell>
          <cell r="B7" t="str">
            <v>I.E CORAZON DE MARIA</v>
          </cell>
          <cell r="C7" t="str">
            <v>SAN FRANCISCO CRA 19 #77-21 AL LADO DEL CAI</v>
          </cell>
          <cell r="D7" t="str">
            <v>SAN FRANCISCO</v>
          </cell>
          <cell r="E7">
            <v>11</v>
          </cell>
          <cell r="F7">
            <v>11</v>
          </cell>
          <cell r="G7" t="str">
            <v xml:space="preserve">PRINCIPAL </v>
          </cell>
        </row>
        <row r="8">
          <cell r="A8">
            <v>113001003967</v>
          </cell>
          <cell r="B8" t="str">
            <v>I.E CORAZON DE MARIA   SEDE LAZARO MARTINEZ OLIER</v>
          </cell>
          <cell r="C8" t="str">
            <v>SAN FRANCISCO CLL PRINCIPAL DEL PARAISO # 1</v>
          </cell>
          <cell r="D8" t="str">
            <v>SAN FRANCISCO</v>
          </cell>
          <cell r="E8">
            <v>11</v>
          </cell>
          <cell r="F8">
            <v>102</v>
          </cell>
          <cell r="G8" t="str">
            <v>SEDE</v>
          </cell>
        </row>
        <row r="9">
          <cell r="A9">
            <v>113001012711</v>
          </cell>
          <cell r="B9" t="str">
            <v>I.E CORAZON DE MARIA   SEDE SAN JOSE CLAVERIANO</v>
          </cell>
          <cell r="C9" t="str">
            <v>SAN FRANCISCO ZONA ESCOLAR</v>
          </cell>
          <cell r="D9" t="str">
            <v>SAN FRANCISCO</v>
          </cell>
          <cell r="E9">
            <v>11</v>
          </cell>
          <cell r="F9">
            <v>5</v>
          </cell>
          <cell r="G9" t="str">
            <v>SEDE</v>
          </cell>
        </row>
        <row r="10">
          <cell r="A10">
            <v>113001000241</v>
          </cell>
          <cell r="B10" t="str">
            <v>I.E NUESTRO ESFUERZO</v>
          </cell>
          <cell r="C10" t="str">
            <v>SC SAGRADO CORAZ</v>
          </cell>
          <cell r="D10" t="str">
            <v>EL POZON</v>
          </cell>
          <cell r="E10">
            <v>18</v>
          </cell>
          <cell r="F10">
            <v>18</v>
          </cell>
          <cell r="G10" t="str">
            <v xml:space="preserve">PRINCIPAL </v>
          </cell>
        </row>
        <row r="11">
          <cell r="A11">
            <v>113001000348</v>
          </cell>
          <cell r="B11" t="str">
            <v>I.E AMBIENTALISTA DE CARTAGENA</v>
          </cell>
          <cell r="C11" t="str">
            <v>SAN JOSE DE LOS CAMPANOS MZA 31 No9 4a AVE</v>
          </cell>
          <cell r="D11" t="str">
            <v>SAN JOSE DE LOS CAMPANOS</v>
          </cell>
          <cell r="E11">
            <v>22</v>
          </cell>
          <cell r="F11">
            <v>22</v>
          </cell>
          <cell r="G11" t="str">
            <v xml:space="preserve">PRINCIPAL </v>
          </cell>
        </row>
        <row r="12">
          <cell r="A12">
            <v>113001000429</v>
          </cell>
          <cell r="B12" t="str">
            <v>I.E SALIM BECHARA</v>
          </cell>
          <cell r="C12" t="str">
            <v>CEBALLOS ANT CARRET A MAMONAL DG 30 56 46</v>
          </cell>
          <cell r="D12" t="str">
            <v>CEBALLOS</v>
          </cell>
          <cell r="E12">
            <v>24</v>
          </cell>
          <cell r="F12">
            <v>24</v>
          </cell>
          <cell r="G12" t="str">
            <v xml:space="preserve">PRINCIPAL </v>
          </cell>
        </row>
        <row r="13">
          <cell r="A13">
            <v>113001001981</v>
          </cell>
          <cell r="B13" t="str">
            <v>I.E SALIM BECHARA   SEDE DE ALBORNOZ</v>
          </cell>
          <cell r="C13" t="str">
            <v>ALBORNOZ CARRET A MAMONAL</v>
          </cell>
          <cell r="D13" t="str">
            <v>ALBORNOZ</v>
          </cell>
          <cell r="E13">
            <v>24</v>
          </cell>
          <cell r="F13">
            <v>67</v>
          </cell>
          <cell r="G13" t="str">
            <v>SEDE</v>
          </cell>
        </row>
        <row r="14">
          <cell r="A14">
            <v>113001000437</v>
          </cell>
          <cell r="B14" t="str">
            <v>I.E REPUBLICA DE ARGENTINA</v>
          </cell>
          <cell r="C14" t="str">
            <v>TR 53 # 32-51</v>
          </cell>
          <cell r="D14" t="str">
            <v>URB. ANITA</v>
          </cell>
          <cell r="E14">
            <v>25</v>
          </cell>
          <cell r="F14">
            <v>25</v>
          </cell>
          <cell r="G14" t="str">
            <v xml:space="preserve">PRINCIPAL </v>
          </cell>
        </row>
        <row r="15">
          <cell r="A15">
            <v>113001000721</v>
          </cell>
          <cell r="B15" t="str">
            <v>I.E LUIS CARLOS LOPEZ</v>
          </cell>
          <cell r="C15" t="str">
            <v>BLAS DE LEZO ST CIAL MZA I LTE 11</v>
          </cell>
          <cell r="D15" t="str">
            <v>BLAS DE LEZO</v>
          </cell>
          <cell r="E15">
            <v>30</v>
          </cell>
          <cell r="F15">
            <v>30</v>
          </cell>
          <cell r="G15" t="str">
            <v xml:space="preserve">PRINCIPAL </v>
          </cell>
        </row>
        <row r="16">
          <cell r="A16">
            <v>113001000739</v>
          </cell>
          <cell r="B16" t="str">
            <v>I.E ANA MARIA VELEZ DE TRUJILLO</v>
          </cell>
          <cell r="C16" t="str">
            <v>TORICES SECT SANTA RITA CRA 16 #17-53</v>
          </cell>
          <cell r="D16" t="str">
            <v>TORICES</v>
          </cell>
          <cell r="E16">
            <v>31</v>
          </cell>
          <cell r="F16">
            <v>31</v>
          </cell>
          <cell r="G16" t="str">
            <v xml:space="preserve">PRINCIPAL </v>
          </cell>
        </row>
        <row r="17">
          <cell r="A17">
            <v>113001002081</v>
          </cell>
          <cell r="B17" t="str">
            <v>I.E ANA MARIA VELEZ DE TRUJILLO SEDE JULIO R FACIO LINCE</v>
          </cell>
          <cell r="C17" t="str">
            <v>PABLO VI M 12 L 7</v>
          </cell>
          <cell r="D17" t="str">
            <v>PABLO VI</v>
          </cell>
          <cell r="E17">
            <v>31</v>
          </cell>
          <cell r="F17">
            <v>125</v>
          </cell>
          <cell r="G17" t="str">
            <v>SEDE</v>
          </cell>
        </row>
        <row r="18">
          <cell r="A18">
            <v>113001002553</v>
          </cell>
          <cell r="B18" t="str">
            <v>I.E ANA MARIA VELEZ DE TRUJILLO SEDE ACCION COMUNAL SAN PEDRO Y LIBERTAD</v>
          </cell>
          <cell r="C18" t="str">
            <v>SAN PEDRO (TORICES) CLL AURORA # 54-31</v>
          </cell>
          <cell r="D18" t="str">
            <v>TORICES</v>
          </cell>
          <cell r="E18">
            <v>31</v>
          </cell>
          <cell r="F18">
            <v>76</v>
          </cell>
          <cell r="G18" t="str">
            <v>SEDE</v>
          </cell>
        </row>
        <row r="19">
          <cell r="A19">
            <v>113001005889</v>
          </cell>
          <cell r="B19" t="str">
            <v>I.E ANA MARIA VELEZ DE TRUJILLO   SEDE PABLO VI</v>
          </cell>
          <cell r="C19" t="str">
            <v>PABLO VI 2 ST SANTA RITA</v>
          </cell>
          <cell r="D19" t="str">
            <v>PABLO VI - II</v>
          </cell>
          <cell r="E19">
            <v>31</v>
          </cell>
          <cell r="F19">
            <v>69</v>
          </cell>
          <cell r="G19" t="str">
            <v>SEDE</v>
          </cell>
        </row>
        <row r="20">
          <cell r="A20">
            <v>113001007806</v>
          </cell>
          <cell r="B20" t="str">
            <v>I.E ANA MARIA VELEZ DE TRUJILLO SEDE DISTRITAL DE LOMA FRESCA</v>
          </cell>
          <cell r="C20" t="str">
            <v>LOMA FRESCA ST SANTA RITA</v>
          </cell>
          <cell r="D20" t="str">
            <v>LOMA FRESCA</v>
          </cell>
          <cell r="E20">
            <v>31</v>
          </cell>
          <cell r="F20">
            <v>137</v>
          </cell>
          <cell r="G20" t="str">
            <v>SEDE</v>
          </cell>
        </row>
        <row r="21">
          <cell r="A21">
            <v>113001008217</v>
          </cell>
          <cell r="B21" t="str">
            <v>I.E ANA MARIA VELEZ DE TRUJILLO SEDE DISTRITAL REPUBLICA DEL CARIBE</v>
          </cell>
          <cell r="C21" t="str">
            <v>TORICES ST REPUBLICA DEL CARIBE CL PPAL</v>
          </cell>
          <cell r="D21" t="str">
            <v>TORICES</v>
          </cell>
          <cell r="E21">
            <v>31</v>
          </cell>
          <cell r="F21">
            <v>145</v>
          </cell>
          <cell r="G21" t="str">
            <v>SEDE</v>
          </cell>
        </row>
        <row r="22">
          <cell r="A22">
            <v>113001000771</v>
          </cell>
          <cell r="B22" t="str">
            <v>I.E SAN FRANCISCO DE ASIS   SEDE DE MEMBRILLAL</v>
          </cell>
          <cell r="C22" t="str">
            <v>EL POZON MZA 49 LOTE 13 CR 89</v>
          </cell>
          <cell r="D22" t="str">
            <v>EL POZON</v>
          </cell>
          <cell r="E22">
            <v>32</v>
          </cell>
          <cell r="F22">
            <v>32</v>
          </cell>
          <cell r="G22" t="str">
            <v xml:space="preserve">PRINCIPAL </v>
          </cell>
        </row>
        <row r="23">
          <cell r="A23">
            <v>113001000275</v>
          </cell>
          <cell r="B23" t="str">
            <v>I.E CAMILO TORRES DEL POZON  SEDE LOS CHULIANES</v>
          </cell>
          <cell r="C23" t="str">
            <v>EL POZON 1 CLL PRINCIPAL TRANV 56 # 87-46</v>
          </cell>
          <cell r="D23" t="str">
            <v>EL POZON</v>
          </cell>
          <cell r="E23">
            <v>32</v>
          </cell>
          <cell r="F23">
            <v>200</v>
          </cell>
          <cell r="G23" t="str">
            <v>SEDE</v>
          </cell>
        </row>
        <row r="24">
          <cell r="A24">
            <v>113001000852</v>
          </cell>
          <cell r="B24" t="str">
            <v>I.E NUESTRA SRA DEL CARMEN</v>
          </cell>
          <cell r="C24" t="str">
            <v>ESCALLON VILLA AVENIDA PEDRO DE HEREDIA</v>
          </cell>
          <cell r="D24" t="str">
            <v>CHIQUINQUIRA</v>
          </cell>
          <cell r="E24">
            <v>36</v>
          </cell>
          <cell r="F24">
            <v>36</v>
          </cell>
          <cell r="G24" t="str">
            <v xml:space="preserve">PRINCIPAL </v>
          </cell>
        </row>
        <row r="25">
          <cell r="A25">
            <v>113001000798</v>
          </cell>
          <cell r="B25" t="str">
            <v>I.E NUESTRA SRA DEL CARMEN   SEDE SOCIEDAD AMOR A C/GENA. # 4</v>
          </cell>
          <cell r="C25" t="str">
            <v>O HERRERA ANTIGUA CTR CORDIALIDAD CL 31D # 61A47</v>
          </cell>
          <cell r="D25" t="str">
            <v>OLAYA HERRERA</v>
          </cell>
          <cell r="E25">
            <v>36</v>
          </cell>
          <cell r="F25">
            <v>33</v>
          </cell>
          <cell r="G25" t="str">
            <v>SEDE</v>
          </cell>
        </row>
        <row r="26">
          <cell r="A26">
            <v>113001000836</v>
          </cell>
          <cell r="B26" t="str">
            <v>I.E NUESTRA SRA DEL CARMEN   SEDE CIUDAD DE SINCELEJO</v>
          </cell>
          <cell r="C26" t="str">
            <v>OLAYA HERRERA SEC 11 DE NOV KRA 56 #31C-C07</v>
          </cell>
          <cell r="D26" t="str">
            <v>REPUBLICA DEL LIBANO</v>
          </cell>
          <cell r="E26">
            <v>36</v>
          </cell>
          <cell r="F26">
            <v>35</v>
          </cell>
          <cell r="G26" t="str">
            <v>SEDE</v>
          </cell>
        </row>
        <row r="27">
          <cell r="A27">
            <v>113001002871</v>
          </cell>
          <cell r="B27" t="str">
            <v>I.E NUESTRA SRA DEL CARMEN   SEDE MIGUEL ANTONIO LENGUA</v>
          </cell>
          <cell r="C27" t="str">
            <v>OLAYA HERRERA ST CENTRO CLL NUEVA # 61-49</v>
          </cell>
          <cell r="D27" t="str">
            <v>OLAYA HERRERA</v>
          </cell>
          <cell r="E27">
            <v>36</v>
          </cell>
          <cell r="F27">
            <v>86</v>
          </cell>
          <cell r="G27" t="str">
            <v>SEDE</v>
          </cell>
        </row>
        <row r="28">
          <cell r="A28">
            <v>113001000879</v>
          </cell>
          <cell r="B28" t="str">
            <v>I.E SANTA MARIA</v>
          </cell>
          <cell r="C28" t="str">
            <v>DANIEL LEMAITRE cra 17 No. 70 B 119</v>
          </cell>
          <cell r="D28" t="str">
            <v>DANIEL LEMAITRE</v>
          </cell>
          <cell r="E28">
            <v>37</v>
          </cell>
          <cell r="F28">
            <v>37</v>
          </cell>
          <cell r="G28" t="str">
            <v xml:space="preserve">PRINCIPAL </v>
          </cell>
        </row>
        <row r="29">
          <cell r="A29">
            <v>113001000178</v>
          </cell>
          <cell r="B29" t="str">
            <v>I.E SANTA MARIA  SEDE SAGRADO CORAZON DE JESUS</v>
          </cell>
          <cell r="C29" t="str">
            <v>DANIEL LEMAITRE KRA 16 ENTRE CLLS 67 -30</v>
          </cell>
          <cell r="D29" t="str">
            <v>DANIEL LEMAITRE</v>
          </cell>
          <cell r="E29">
            <v>37</v>
          </cell>
          <cell r="F29">
            <v>12</v>
          </cell>
          <cell r="G29" t="str">
            <v>SEDE</v>
          </cell>
        </row>
        <row r="30">
          <cell r="A30">
            <v>113001000186</v>
          </cell>
          <cell r="B30" t="str">
            <v>I.E SANTA MARIA  SEDE MARCO FIDEL SUAREZ</v>
          </cell>
          <cell r="C30" t="str">
            <v>SANTA MARIA CLL PEDRO SALAZAR # 70-41</v>
          </cell>
          <cell r="D30" t="str">
            <v>PEDRO SALAZAR</v>
          </cell>
          <cell r="E30">
            <v>37</v>
          </cell>
          <cell r="F30">
            <v>13</v>
          </cell>
          <cell r="G30" t="str">
            <v>SEDE</v>
          </cell>
        </row>
        <row r="31">
          <cell r="A31">
            <v>113001000208</v>
          </cell>
          <cell r="B31" t="str">
            <v>I.E SANTA MARIA  SEDE NTRA. SRA. DE FATIMA</v>
          </cell>
          <cell r="C31" t="str">
            <v>DANIEL LEMAITRE CLL 69B ESQUINA</v>
          </cell>
          <cell r="D31" t="str">
            <v>DANIEL LEMAITRE</v>
          </cell>
          <cell r="E31">
            <v>37</v>
          </cell>
          <cell r="F31">
            <v>15</v>
          </cell>
          <cell r="G31" t="str">
            <v>SEDE</v>
          </cell>
        </row>
        <row r="32">
          <cell r="A32">
            <v>113001001336</v>
          </cell>
          <cell r="B32" t="str">
            <v>I.E JOHN F KENNEDY</v>
          </cell>
          <cell r="C32" t="str">
            <v>BLAS DE LEZO 3A ETAPA M3 LOTE 1</v>
          </cell>
          <cell r="D32" t="str">
            <v>BLAS DE LEZO</v>
          </cell>
          <cell r="E32">
            <v>38</v>
          </cell>
          <cell r="F32">
            <v>38</v>
          </cell>
          <cell r="G32" t="str">
            <v xml:space="preserve">PRINCIPAL </v>
          </cell>
        </row>
        <row r="33">
          <cell r="A33">
            <v>113001001450</v>
          </cell>
          <cell r="B33" t="str">
            <v>I.E PEDRO DE HEREDIA</v>
          </cell>
          <cell r="C33" t="str">
            <v>ALCIBIA AV PEDRO ROMERO CL 31 # 34-39</v>
          </cell>
          <cell r="D33" t="str">
            <v>ALCIBIA</v>
          </cell>
          <cell r="E33">
            <v>42</v>
          </cell>
          <cell r="F33">
            <v>42</v>
          </cell>
          <cell r="G33" t="str">
            <v xml:space="preserve">PRINCIPAL </v>
          </cell>
        </row>
        <row r="34">
          <cell r="A34">
            <v>313001000118</v>
          </cell>
          <cell r="B34" t="str">
            <v>I.E PEDRO DE HEREDIA SEDE NTRA. SRA. LA VICTORIA</v>
          </cell>
          <cell r="C34" t="str">
            <v>LA ESPERANZA CLL JORGE E GAITAN KRA 36#38-23</v>
          </cell>
          <cell r="D34" t="str">
            <v>LA ESPERANZA</v>
          </cell>
          <cell r="E34">
            <v>399</v>
          </cell>
          <cell r="F34">
            <v>399</v>
          </cell>
          <cell r="G34" t="str">
            <v>SEDE</v>
          </cell>
        </row>
        <row r="35">
          <cell r="A35">
            <v>113001001484</v>
          </cell>
          <cell r="B35" t="str">
            <v>I.E MERCEDES ABREGO</v>
          </cell>
          <cell r="C35" t="str">
            <v>SAN FERNANDO SECT KALAMARY CALLE 2A</v>
          </cell>
          <cell r="D35" t="str">
            <v>SAN FERNANDO</v>
          </cell>
          <cell r="E35">
            <v>44</v>
          </cell>
          <cell r="F35">
            <v>44</v>
          </cell>
          <cell r="G35" t="str">
            <v xml:space="preserve">PRINCIPAL </v>
          </cell>
        </row>
        <row r="36">
          <cell r="A36">
            <v>113001003754</v>
          </cell>
          <cell r="B36" t="str">
            <v>I.E MERCEDES ABREGO   SEDE CIUDAD MEDELLIN</v>
          </cell>
          <cell r="C36" t="str">
            <v>SAN FERNANDO ST MEDELLIN CARRET PPAL</v>
          </cell>
          <cell r="D36" t="str">
            <v>SAN FERNANDO</v>
          </cell>
          <cell r="E36">
            <v>44</v>
          </cell>
          <cell r="F36">
            <v>98</v>
          </cell>
          <cell r="G36" t="str">
            <v>SEDE</v>
          </cell>
        </row>
        <row r="37">
          <cell r="A37">
            <v>113001007709</v>
          </cell>
          <cell r="B37" t="str">
            <v>I.E MERCEDES ABREGO   SEDE CAMILO TORRES RESTREPO</v>
          </cell>
          <cell r="C37" t="str">
            <v>CAMILO TORRES RESTREPO CRA80 C NO4C - 85</v>
          </cell>
          <cell r="D37" t="str">
            <v>CAMILO TORRES</v>
          </cell>
          <cell r="E37">
            <v>44</v>
          </cell>
          <cell r="F37">
            <v>134</v>
          </cell>
          <cell r="G37" t="str">
            <v>SEDE</v>
          </cell>
        </row>
        <row r="38">
          <cell r="A38">
            <v>113001008926</v>
          </cell>
          <cell r="B38" t="str">
            <v>I.E MERCEDES ABREGO   SEDE SECTORES UNIDOS</v>
          </cell>
          <cell r="C38" t="str">
            <v>NUEVA JERUSALEN M 1 L 11 Y 12</v>
          </cell>
          <cell r="D38" t="str">
            <v>NUEVA JERUSALEN</v>
          </cell>
          <cell r="E38">
            <v>44</v>
          </cell>
          <cell r="F38">
            <v>154</v>
          </cell>
          <cell r="G38" t="str">
            <v>SEDE</v>
          </cell>
        </row>
        <row r="39">
          <cell r="A39">
            <v>113001001492</v>
          </cell>
          <cell r="B39" t="str">
            <v>I.E LICEO DE BOLIVAR</v>
          </cell>
          <cell r="C39" t="str">
            <v>DANIEL LEMAITRE KRA 17 # 71-25</v>
          </cell>
          <cell r="D39" t="str">
            <v>DANIEL LEMAITRE</v>
          </cell>
          <cell r="E39">
            <v>45</v>
          </cell>
          <cell r="F39">
            <v>45</v>
          </cell>
          <cell r="G39" t="str">
            <v xml:space="preserve">PRINCIPAL </v>
          </cell>
        </row>
        <row r="40">
          <cell r="A40">
            <v>113001000712</v>
          </cell>
          <cell r="B40" t="str">
            <v>I.E LICEO DE BOLIVAR  SEDE ONCE DE NOVIEMBRE</v>
          </cell>
          <cell r="C40" t="str">
            <v>PLAZA DE CANAPOTE CL 62 MAZ 12</v>
          </cell>
          <cell r="D40" t="str">
            <v>CANAPOTE</v>
          </cell>
          <cell r="E40">
            <v>45</v>
          </cell>
          <cell r="F40">
            <v>126</v>
          </cell>
          <cell r="G40" t="str">
            <v>SEDE</v>
          </cell>
        </row>
        <row r="41">
          <cell r="A41">
            <v>113001001786</v>
          </cell>
          <cell r="B41" t="str">
            <v>I.E LICEO DE BOLIVAR  SEDE SIETE DE AGOSTO</v>
          </cell>
          <cell r="C41" t="str">
            <v>7 DE AGOSTO CRA 17 # 75-22</v>
          </cell>
          <cell r="D41" t="str">
            <v>SIETE DE AGOSTO</v>
          </cell>
          <cell r="E41">
            <v>45</v>
          </cell>
          <cell r="F41">
            <v>63</v>
          </cell>
          <cell r="G41" t="str">
            <v>SEDE</v>
          </cell>
        </row>
        <row r="42">
          <cell r="A42">
            <v>113001008225</v>
          </cell>
          <cell r="B42" t="str">
            <v>I.E LICEO DE BOLIVAR  SEDE DISTRITAL LA PAZ</v>
          </cell>
          <cell r="C42" t="str">
            <v>DANIEL LEMAITRE SECT SN VICENTE DE PAUL MZ F L 14</v>
          </cell>
          <cell r="D42" t="str">
            <v>DANIEL LEMAITRE</v>
          </cell>
          <cell r="E42">
            <v>45</v>
          </cell>
          <cell r="F42">
            <v>146</v>
          </cell>
          <cell r="G42" t="str">
            <v>SEDE</v>
          </cell>
        </row>
        <row r="43">
          <cell r="A43">
            <v>113001001581</v>
          </cell>
          <cell r="B43" t="str">
            <v>I.E DE FREDONIA</v>
          </cell>
          <cell r="C43" t="str">
            <v>FREDONIA CLL 46 Cra.79-05</v>
          </cell>
          <cell r="D43" t="str">
            <v>FREDONIA</v>
          </cell>
          <cell r="E43">
            <v>50</v>
          </cell>
          <cell r="F43">
            <v>50</v>
          </cell>
          <cell r="G43" t="str">
            <v xml:space="preserve">PRINCIPAL </v>
          </cell>
        </row>
        <row r="44">
          <cell r="A44">
            <v>113001001697</v>
          </cell>
          <cell r="B44" t="str">
            <v>I.E MANUELA BELTRAN</v>
          </cell>
          <cell r="C44" t="str">
            <v>URB LOS CERROS DIAG 22 # 50 E 15</v>
          </cell>
          <cell r="D44" t="str">
            <v>LOS CERROS</v>
          </cell>
          <cell r="E44">
            <v>58</v>
          </cell>
          <cell r="F44">
            <v>58</v>
          </cell>
          <cell r="G44" t="str">
            <v xml:space="preserve">PRINCIPAL </v>
          </cell>
        </row>
        <row r="45">
          <cell r="A45">
            <v>113001007121</v>
          </cell>
          <cell r="B45" t="str">
            <v>I.E MANUELA BELTRAN -  SEDE HIJOS DEL CHOFER</v>
          </cell>
          <cell r="C45" t="str">
            <v>REPUBLICA DE CHILE MANZ75 L-1</v>
          </cell>
          <cell r="D45" t="str">
            <v>REPUBLICA DE CHILE</v>
          </cell>
          <cell r="E45">
            <v>58</v>
          </cell>
          <cell r="F45">
            <v>88</v>
          </cell>
          <cell r="G45" t="str">
            <v>SEDE</v>
          </cell>
        </row>
        <row r="46">
          <cell r="A46">
            <v>113001001719</v>
          </cell>
          <cell r="B46" t="str">
            <v>I.E PROMOCION SOCIAL DE C/GENA</v>
          </cell>
          <cell r="C46" t="str">
            <v>EL SOCORRO CL 25 # 71 - 24</v>
          </cell>
          <cell r="D46" t="str">
            <v>EL SOCORRO</v>
          </cell>
          <cell r="E46">
            <v>59</v>
          </cell>
          <cell r="F46">
            <v>59</v>
          </cell>
          <cell r="G46" t="str">
            <v xml:space="preserve">PRINCIPAL </v>
          </cell>
        </row>
        <row r="47">
          <cell r="A47">
            <v>113001006818</v>
          </cell>
          <cell r="B47" t="str">
            <v>I.E PROMOCION SOCIAL DE C/GENA   SEDE LA CONSOLATA</v>
          </cell>
          <cell r="C47" t="str">
            <v>LA CONSOLATA SECT SANTA ISABEL MZA O LTE 2</v>
          </cell>
          <cell r="D47" t="str">
            <v>LA CONSOLATA</v>
          </cell>
          <cell r="E47">
            <v>59</v>
          </cell>
          <cell r="F47">
            <v>123</v>
          </cell>
          <cell r="G47" t="str">
            <v>SEDE</v>
          </cell>
        </row>
        <row r="48">
          <cell r="A48">
            <v>113001008195</v>
          </cell>
          <cell r="B48" t="str">
            <v>I.E PROMOCION SOCIAL DE C/GENA   SEDE JORGE ELIECER GAITAN</v>
          </cell>
          <cell r="C48" t="str">
            <v>SAN FNANDO CLL 19B # 80A-50 SECT JORGE E GAITAN</v>
          </cell>
          <cell r="D48" t="str">
            <v>JORGE ELIECER GAITAN</v>
          </cell>
          <cell r="E48">
            <v>59</v>
          </cell>
          <cell r="F48">
            <v>144</v>
          </cell>
          <cell r="G48" t="str">
            <v>SEDE</v>
          </cell>
        </row>
        <row r="49">
          <cell r="A49">
            <v>113001001727</v>
          </cell>
          <cell r="B49" t="str">
            <v>I.E REPUBLICA DEL LIBANO</v>
          </cell>
          <cell r="C49" t="str">
            <v>REPUBLICA DEL LIBANO AV PEDRO ROMERO # 49 A 15</v>
          </cell>
          <cell r="D49" t="str">
            <v>REPUBLICA DEL LIBANO</v>
          </cell>
          <cell r="E49">
            <v>60</v>
          </cell>
          <cell r="F49">
            <v>60</v>
          </cell>
          <cell r="G49" t="str">
            <v xml:space="preserve">PRINCIPAL </v>
          </cell>
        </row>
        <row r="50">
          <cell r="A50">
            <v>113001001646</v>
          </cell>
          <cell r="B50" t="str">
            <v>I.E REPUBLICA DEL LIBANO   SEDE PRIMERO DE MAYO</v>
          </cell>
          <cell r="C50" t="str">
            <v>OLAYA ST RAFAEL NU?EZ CLL GUADALUPE</v>
          </cell>
          <cell r="D50" t="str">
            <v>OLAYA HERRERA</v>
          </cell>
          <cell r="E50">
            <v>60</v>
          </cell>
          <cell r="F50">
            <v>53</v>
          </cell>
          <cell r="G50" t="str">
            <v>SEDE</v>
          </cell>
        </row>
        <row r="51">
          <cell r="A51">
            <v>113001001816</v>
          </cell>
          <cell r="B51" t="str">
            <v>I.E JOSE DE LA VEGA</v>
          </cell>
          <cell r="C51" t="str">
            <v>TORICES ST SANTA RITA No. 53-52</v>
          </cell>
          <cell r="D51" t="str">
            <v>TORICES</v>
          </cell>
          <cell r="E51">
            <v>64</v>
          </cell>
          <cell r="F51">
            <v>64</v>
          </cell>
          <cell r="G51" t="str">
            <v xml:space="preserve">PRINCIPAL </v>
          </cell>
        </row>
        <row r="52">
          <cell r="A52">
            <v>113001000151</v>
          </cell>
          <cell r="B52" t="str">
            <v>I.E JOSE DE LA VEGA  SEDE ANTONIO JOSE IRIZARRI</v>
          </cell>
          <cell r="C52" t="str">
            <v>TORICES KRA 14 #48-28</v>
          </cell>
          <cell r="D52" t="str">
            <v>TORICES</v>
          </cell>
          <cell r="E52">
            <v>64</v>
          </cell>
          <cell r="F52">
            <v>10</v>
          </cell>
          <cell r="G52" t="str">
            <v>SEDE</v>
          </cell>
        </row>
        <row r="53">
          <cell r="A53">
            <v>113001001352</v>
          </cell>
          <cell r="B53" t="str">
            <v>I.E JOSE DE LA VEGA  SEDE NTRA. SRA. DEL CARMEN</v>
          </cell>
          <cell r="C53" t="str">
            <v>TORICES CLL CUCUTA #49-45</v>
          </cell>
          <cell r="D53" t="str">
            <v>TORICES</v>
          </cell>
          <cell r="E53">
            <v>64</v>
          </cell>
          <cell r="F53">
            <v>39</v>
          </cell>
          <cell r="G53" t="str">
            <v>SEDE</v>
          </cell>
        </row>
        <row r="54">
          <cell r="A54">
            <v>113001002162</v>
          </cell>
          <cell r="B54" t="str">
            <v>I.E JOSE DE LA VEGA SEDE SIMON BOLIVAR</v>
          </cell>
          <cell r="C54" t="str">
            <v>TORICES KRA 14 #49-10</v>
          </cell>
          <cell r="D54" t="str">
            <v>TORICES</v>
          </cell>
          <cell r="E54">
            <v>64</v>
          </cell>
          <cell r="F54">
            <v>72</v>
          </cell>
          <cell r="G54" t="str">
            <v>SEDE</v>
          </cell>
        </row>
        <row r="55">
          <cell r="A55">
            <v>113001001972</v>
          </cell>
          <cell r="B55" t="str">
            <v>I.E SEMINARIO DE C/GENA</v>
          </cell>
          <cell r="C55" t="str">
            <v>ALCIBIA ST Mª AUXILIADORA CLL 38 # 29-60</v>
          </cell>
          <cell r="D55" t="str">
            <v>ALCIBIA</v>
          </cell>
          <cell r="E55">
            <v>66</v>
          </cell>
          <cell r="F55">
            <v>66</v>
          </cell>
          <cell r="G55" t="str">
            <v xml:space="preserve">PRINCIPAL </v>
          </cell>
        </row>
        <row r="56">
          <cell r="A56">
            <v>113001002057</v>
          </cell>
          <cell r="B56" t="str">
            <v>I.E SOLEDAD ROMAN DE NUÑEZ</v>
          </cell>
          <cell r="C56" t="str">
            <v>ESCALLON VILLA CRA 57 # 30 D 47</v>
          </cell>
          <cell r="D56" t="str">
            <v>ESCALLON VILLA</v>
          </cell>
          <cell r="E56">
            <v>68</v>
          </cell>
          <cell r="F56">
            <v>68</v>
          </cell>
          <cell r="G56" t="str">
            <v xml:space="preserve">PRINCIPAL </v>
          </cell>
        </row>
        <row r="57">
          <cell r="A57">
            <v>113001001573</v>
          </cell>
          <cell r="B57" t="str">
            <v>I.E SOLEDAD ROMAN DE NUÑEZ - SEDE SOCIEDAD AMOR A C/GENA. # 10</v>
          </cell>
          <cell r="C57" t="str">
            <v>AV PEDRO DE HEREDIA CL 31 # 47-30</v>
          </cell>
          <cell r="D57" t="str">
            <v>ESCALLON VILLA</v>
          </cell>
          <cell r="E57">
            <v>68</v>
          </cell>
          <cell r="F57">
            <v>49</v>
          </cell>
          <cell r="G57" t="str">
            <v>SEDE</v>
          </cell>
        </row>
        <row r="58">
          <cell r="A58">
            <v>113001001590</v>
          </cell>
          <cell r="B58" t="str">
            <v>I.E SOLEDAD ROMAN DE NUÑEZ - SEDE DE ZARAGOCILLA</v>
          </cell>
          <cell r="C58" t="str">
            <v>ZARAGOCILLA KRA 50A #30E-07</v>
          </cell>
          <cell r="D58" t="str">
            <v>ZARAGOCILLA</v>
          </cell>
          <cell r="E58">
            <v>68</v>
          </cell>
          <cell r="F58">
            <v>51</v>
          </cell>
          <cell r="G58" t="str">
            <v>SEDE</v>
          </cell>
        </row>
        <row r="59">
          <cell r="A59">
            <v>113001002481</v>
          </cell>
          <cell r="B59" t="str">
            <v>I.E SOLEDAD ROMAN DE NUÑEZ - SEDE VICTORIA PAUTT LEON</v>
          </cell>
          <cell r="C59" t="str">
            <v>ESCALLON VILLA KRA 55 # 30 G 36</v>
          </cell>
          <cell r="D59" t="str">
            <v>ESCALLON VILLA</v>
          </cell>
          <cell r="E59">
            <v>68</v>
          </cell>
          <cell r="F59">
            <v>75</v>
          </cell>
          <cell r="G59" t="str">
            <v>SEDE</v>
          </cell>
        </row>
        <row r="60">
          <cell r="A60">
            <v>113001027157</v>
          </cell>
          <cell r="B60" t="str">
            <v>I.E SOLEDAD ROMAN DE NUÑEZ -   SEDE PROGRESO Y LIBERTAD</v>
          </cell>
          <cell r="C60" t="str">
            <v>ZARAGOCILLA CLL 7 DE AGOSTO # 24-52</v>
          </cell>
          <cell r="D60" t="str">
            <v>ZARAGOCILLA</v>
          </cell>
          <cell r="E60">
            <v>68</v>
          </cell>
          <cell r="F60">
            <v>121</v>
          </cell>
          <cell r="G60" t="str">
            <v>SEDE</v>
          </cell>
        </row>
        <row r="61">
          <cell r="A61">
            <v>113001002120</v>
          </cell>
          <cell r="B61" t="str">
            <v>I.E HIJOS DE MARIA</v>
          </cell>
          <cell r="C61" t="str">
            <v>13 DE JUNIO CLL 31 D # 64-94</v>
          </cell>
          <cell r="D61" t="str">
            <v>TRECE DE JUNIO</v>
          </cell>
          <cell r="E61">
            <v>70</v>
          </cell>
          <cell r="F61">
            <v>70</v>
          </cell>
          <cell r="G61" t="str">
            <v xml:space="preserve">PRINCIPAL </v>
          </cell>
        </row>
        <row r="62">
          <cell r="A62">
            <v>113001000267</v>
          </cell>
          <cell r="B62" t="str">
            <v>I.E HIJOS DE MARIA   SEDE REPUBLICA DE MEXICO</v>
          </cell>
          <cell r="C62" t="str">
            <v>CARRET PRINCIPAL DE OLAYA SEC CENTRAL N?32-31</v>
          </cell>
          <cell r="D62" t="str">
            <v>OLAYA HERRERA</v>
          </cell>
          <cell r="E62">
            <v>70</v>
          </cell>
          <cell r="F62">
            <v>19</v>
          </cell>
          <cell r="G62" t="str">
            <v>SEDE</v>
          </cell>
        </row>
        <row r="63">
          <cell r="A63">
            <v>113001002880</v>
          </cell>
          <cell r="B63" t="str">
            <v>I.E HIJOS DE MARIA   SEDE RAFAEL TONO</v>
          </cell>
          <cell r="C63" t="str">
            <v>13 DE JUNIO CLL 2 DE SEVILLA</v>
          </cell>
          <cell r="D63" t="str">
            <v>TRECE DE JUNIO</v>
          </cell>
          <cell r="E63">
            <v>70</v>
          </cell>
          <cell r="F63">
            <v>87</v>
          </cell>
          <cell r="G63" t="str">
            <v>SEDE</v>
          </cell>
        </row>
        <row r="64">
          <cell r="A64">
            <v>213001008084</v>
          </cell>
          <cell r="B64" t="str">
            <v>I.E HIJOS DE MARIA   SEDE DISTRITAL LUIS CARLOS GALAN SARMIENTO</v>
          </cell>
          <cell r="C64" t="str">
            <v>OLAYA HERRERA ST PROGRESO # 220</v>
          </cell>
          <cell r="D64" t="str">
            <v>OLAYA HERRERA</v>
          </cell>
          <cell r="E64">
            <v>70</v>
          </cell>
          <cell r="F64">
            <v>199</v>
          </cell>
          <cell r="G64" t="str">
            <v>SEDE</v>
          </cell>
        </row>
        <row r="65">
          <cell r="A65">
            <v>113001002138</v>
          </cell>
          <cell r="B65" t="str">
            <v>I.E NUESTRA SRA DEL PERPETUO SOCORRO</v>
          </cell>
          <cell r="C65" t="str">
            <v>CL JUAN C ARANGO KRA 49 #31 - 55</v>
          </cell>
          <cell r="D65" t="str">
            <v>LIBANO</v>
          </cell>
          <cell r="E65">
            <v>71</v>
          </cell>
          <cell r="F65">
            <v>71</v>
          </cell>
          <cell r="G65" t="str">
            <v>PRINCIPAL</v>
          </cell>
        </row>
        <row r="66">
          <cell r="A66">
            <v>113001002413</v>
          </cell>
          <cell r="B66" t="str">
            <v>I.E MADRE LAURA</v>
          </cell>
          <cell r="C66" t="str">
            <v>PIEDRA DE BOLIVAR CLL SANTA CRUZ No Cl-30 # 50-137</v>
          </cell>
          <cell r="D66" t="str">
            <v>PIEDRA DE BOLIVAR</v>
          </cell>
          <cell r="E66">
            <v>73</v>
          </cell>
          <cell r="F66">
            <v>73</v>
          </cell>
          <cell r="G66" t="str">
            <v>PRINCIPAL</v>
          </cell>
        </row>
        <row r="67">
          <cell r="A67">
            <v>113001000101</v>
          </cell>
          <cell r="B67" t="str">
            <v>I.E MADRE LAURA - SEDE ANDALUCIA</v>
          </cell>
          <cell r="C67" t="str">
            <v>PIEDRA BOLIVAR CL GRANADA N 29 CL 30 N 48-46</v>
          </cell>
          <cell r="D67" t="str">
            <v>PIEDRA DE BOLIVAR</v>
          </cell>
          <cell r="E67">
            <v>73</v>
          </cell>
          <cell r="F67">
            <v>43</v>
          </cell>
          <cell r="G67" t="str">
            <v>SEDE</v>
          </cell>
        </row>
        <row r="68">
          <cell r="A68">
            <v>113001000313</v>
          </cell>
          <cell r="B68" t="str">
            <v>I.E MADRE LAURA - SEDE JOSE MARIA DEL CASTILLO Y RADA</v>
          </cell>
          <cell r="C68" t="str">
            <v>ARMENIA CLL 46 ST CRUZ ROJA</v>
          </cell>
          <cell r="D68" t="str">
            <v>ARMENIA</v>
          </cell>
          <cell r="E68">
            <v>73</v>
          </cell>
          <cell r="F68">
            <v>21</v>
          </cell>
          <cell r="G68" t="str">
            <v>SEDE</v>
          </cell>
        </row>
        <row r="69">
          <cell r="A69">
            <v>113001002626</v>
          </cell>
          <cell r="B69" t="str">
            <v>I.E OLGA GONZALEZ ARRAUT</v>
          </cell>
          <cell r="C69" t="str">
            <v>AV CRISANTO LUQUE DIG 22 # 52-14</v>
          </cell>
          <cell r="D69" t="str">
            <v>ALTO BOSQUE</v>
          </cell>
          <cell r="E69">
            <v>79</v>
          </cell>
          <cell r="F69">
            <v>79</v>
          </cell>
          <cell r="G69" t="str">
            <v>PRINCIPAL</v>
          </cell>
        </row>
        <row r="70">
          <cell r="A70">
            <v>113001002812</v>
          </cell>
          <cell r="B70" t="str">
            <v>I.E MARIA REINA</v>
          </cell>
          <cell r="C70" t="str">
            <v>LA ESPERANZA Kr. 29 # 37-38</v>
          </cell>
          <cell r="D70" t="str">
            <v>LA ESPERANZA</v>
          </cell>
          <cell r="E70">
            <v>83</v>
          </cell>
          <cell r="F70">
            <v>83</v>
          </cell>
          <cell r="G70" t="str">
            <v>PRINCIPAL</v>
          </cell>
        </row>
        <row r="71">
          <cell r="A71">
            <v>113001001964</v>
          </cell>
          <cell r="B71" t="str">
            <v>I.E MARIA REINA   SEDE SOCIEDAD AMOR A CARTAGENA. # 7</v>
          </cell>
          <cell r="C71" t="str">
            <v>LA ESPERANZA CLL ALFONSO LOPEZ</v>
          </cell>
          <cell r="D71" t="str">
            <v>LA ESPERANZA</v>
          </cell>
          <cell r="E71">
            <v>83</v>
          </cell>
          <cell r="F71">
            <v>65</v>
          </cell>
          <cell r="G71" t="str">
            <v>SEDE</v>
          </cell>
        </row>
        <row r="72">
          <cell r="A72">
            <v>113001002596</v>
          </cell>
          <cell r="B72" t="str">
            <v>I.E MARIA REINA   SEDE ACCION COMUNAL LA QUINTA</v>
          </cell>
          <cell r="C72" t="str">
            <v>LA QUINTA CLL NUEVA</v>
          </cell>
          <cell r="D72" t="str">
            <v>LA QUINTA</v>
          </cell>
          <cell r="E72">
            <v>83</v>
          </cell>
          <cell r="F72">
            <v>77</v>
          </cell>
          <cell r="G72" t="str">
            <v>SEDE</v>
          </cell>
        </row>
        <row r="73">
          <cell r="A73">
            <v>113001002651</v>
          </cell>
          <cell r="B73" t="str">
            <v>I.E MARIA REINA   SEDE ESCUELA MIXTA LAS DELICIAS</v>
          </cell>
          <cell r="C73" t="str">
            <v>ESPERANZA ST DELICIAS CL 39 #28-91</v>
          </cell>
          <cell r="D73" t="str">
            <v>LA ESPERANZA</v>
          </cell>
          <cell r="E73">
            <v>83</v>
          </cell>
          <cell r="F73">
            <v>81</v>
          </cell>
          <cell r="G73" t="str">
            <v>SEDE</v>
          </cell>
        </row>
        <row r="74">
          <cell r="A74">
            <v>113001002952</v>
          </cell>
          <cell r="B74" t="str">
            <v>I.E DE TERNERA</v>
          </cell>
          <cell r="C74" t="str">
            <v>carreterra troncal de occidente (cl81) # 82-95</v>
          </cell>
          <cell r="D74" t="str">
            <v>TERNERA</v>
          </cell>
          <cell r="E74">
            <v>89</v>
          </cell>
          <cell r="F74">
            <v>89</v>
          </cell>
          <cell r="G74" t="str">
            <v>PRINCIPAL</v>
          </cell>
        </row>
        <row r="75">
          <cell r="A75">
            <v>113001020969</v>
          </cell>
          <cell r="B75" t="str">
            <v>I.E FRANCISCO DE PAULA SANTANDER</v>
          </cell>
          <cell r="C75" t="str">
            <v>LA MARIA CRA 36 # 33A 52</v>
          </cell>
          <cell r="D75" t="str">
            <v>LA MARIA</v>
          </cell>
          <cell r="E75">
            <v>90</v>
          </cell>
          <cell r="F75">
            <v>90</v>
          </cell>
          <cell r="G75" t="str">
            <v>PRINCIPAL</v>
          </cell>
        </row>
        <row r="76">
          <cell r="A76">
            <v>113001002979</v>
          </cell>
          <cell r="B76" t="str">
            <v>I.E LA MILAGROSA</v>
          </cell>
          <cell r="C76" t="str">
            <v>CLL ESPIRITU SANTO # 29 - 43</v>
          </cell>
          <cell r="D76" t="str">
            <v>GETSEMANI</v>
          </cell>
          <cell r="E76">
            <v>91</v>
          </cell>
          <cell r="F76">
            <v>91</v>
          </cell>
          <cell r="G76" t="str">
            <v>PRINCIPAL</v>
          </cell>
        </row>
        <row r="77">
          <cell r="A77">
            <v>113001000224</v>
          </cell>
          <cell r="B77" t="str">
            <v>I.E SOLEDAD ACOSTA DE SAMPER   SEDE EMILIANO ALCALA ROMERO</v>
          </cell>
          <cell r="C77" t="str">
            <v>EL SOCORRO PLAN 500 A MZA 36</v>
          </cell>
          <cell r="D77" t="str">
            <v>EL SOCORRO</v>
          </cell>
          <cell r="E77">
            <v>92</v>
          </cell>
          <cell r="F77">
            <v>16</v>
          </cell>
          <cell r="G77" t="str">
            <v>SEDE</v>
          </cell>
        </row>
        <row r="78">
          <cell r="A78">
            <v>113001003053</v>
          </cell>
          <cell r="B78" t="str">
            <v>I.E SOLEDAD ACOSTA DE SAMPER</v>
          </cell>
          <cell r="C78" t="str">
            <v>BLAS DE LEZO ST COMERCIAL</v>
          </cell>
          <cell r="D78" t="str">
            <v>BLAS DE LEZO</v>
          </cell>
          <cell r="E78">
            <v>92</v>
          </cell>
          <cell r="F78">
            <v>92</v>
          </cell>
          <cell r="G78" t="str">
            <v>PRINCIPAL</v>
          </cell>
        </row>
        <row r="79">
          <cell r="A79">
            <v>113001003797</v>
          </cell>
          <cell r="B79" t="str">
            <v>I.E SOLEDAD ACOSTA DE SAMPER   SEDE ANA MARIA PEREZ DE OTERO</v>
          </cell>
          <cell r="C79" t="str">
            <v>EL SOCORRO PLAN 332 MZ 34 CLL 23B #77-15</v>
          </cell>
          <cell r="D79" t="str">
            <v>EL SOCORRO</v>
          </cell>
          <cell r="E79">
            <v>92</v>
          </cell>
          <cell r="F79">
            <v>101</v>
          </cell>
          <cell r="G79" t="str">
            <v>SEDE</v>
          </cell>
        </row>
        <row r="80">
          <cell r="A80">
            <v>113001007083</v>
          </cell>
          <cell r="B80" t="str">
            <v>I.E SOLEDAD ACOSTA DE SAMPER   SEDE DE SAN FERNANDO</v>
          </cell>
          <cell r="C80" t="str">
            <v>SAN FERNANDO CRA 81 AVE PPAL</v>
          </cell>
          <cell r="D80" t="str">
            <v>SAN FERNANDO</v>
          </cell>
          <cell r="E80">
            <v>92</v>
          </cell>
          <cell r="F80">
            <v>128</v>
          </cell>
          <cell r="G80" t="str">
            <v>SEDE</v>
          </cell>
        </row>
        <row r="81">
          <cell r="A81">
            <v>113001003061</v>
          </cell>
          <cell r="B81" t="str">
            <v>I.E HERMANO ANTONIO RAMOS DE LA SALLE</v>
          </cell>
          <cell r="C81" t="str">
            <v>TORICES PASEO BOLIVAR CL NVA DEL ESPINAL</v>
          </cell>
          <cell r="D81" t="str">
            <v>TORICES</v>
          </cell>
          <cell r="E81">
            <v>93</v>
          </cell>
          <cell r="F81">
            <v>93</v>
          </cell>
          <cell r="G81" t="str">
            <v>PRINCIPAL</v>
          </cell>
        </row>
        <row r="82">
          <cell r="A82">
            <v>113001000810</v>
          </cell>
          <cell r="B82" t="str">
            <v>I.E FERNANDO DE LA VEGA - SEDE ALMIRANTE PADILLA</v>
          </cell>
          <cell r="C82" t="str">
            <v>BOSQUE ST MARTIN DE PORRES AV PEDRO VELEZ</v>
          </cell>
          <cell r="D82" t="str">
            <v>BOSQUE</v>
          </cell>
          <cell r="E82">
            <v>94</v>
          </cell>
          <cell r="F82">
            <v>34</v>
          </cell>
          <cell r="G82" t="str">
            <v>SEDE</v>
          </cell>
        </row>
        <row r="83">
          <cell r="A83">
            <v>113001003126</v>
          </cell>
          <cell r="B83" t="str">
            <v>I.E FERNANDO DE LA VEGA</v>
          </cell>
          <cell r="C83" t="str">
            <v>EL BOSQUE CLL SAN ISIDRO DIAG 21C # 53-40</v>
          </cell>
          <cell r="D83" t="str">
            <v>BOSQUE</v>
          </cell>
          <cell r="E83">
            <v>94</v>
          </cell>
          <cell r="F83">
            <v>94</v>
          </cell>
          <cell r="G83" t="str">
            <v>PRINCIPAL</v>
          </cell>
        </row>
        <row r="84">
          <cell r="A84">
            <v>113001003274</v>
          </cell>
          <cell r="B84" t="str">
            <v>I.E JOSE MANUEL RODRIGUEZ TORICES</v>
          </cell>
          <cell r="C84" t="str">
            <v>CARRET PRINCIPAL DEL BOSQUE</v>
          </cell>
          <cell r="D84" t="str">
            <v>ALMIRANTE COLON</v>
          </cell>
          <cell r="E84">
            <v>97</v>
          </cell>
          <cell r="F84">
            <v>97</v>
          </cell>
          <cell r="G84" t="str">
            <v>PRINCIPAL</v>
          </cell>
        </row>
        <row r="85">
          <cell r="A85">
            <v>113001005757</v>
          </cell>
          <cell r="B85" t="str">
            <v>I.E JOSE MANUEL RODRIGUEZ TORICES - SEDE JARDIN INFANTIL LOS CARACOLES</v>
          </cell>
          <cell r="C85" t="str">
            <v>LOS CARACOLES TRANSV55 NO22C-110 II ETAPA</v>
          </cell>
          <cell r="D85" t="str">
            <v>LOS CARACOLES</v>
          </cell>
          <cell r="E85">
            <v>97</v>
          </cell>
          <cell r="F85">
            <v>115</v>
          </cell>
          <cell r="G85" t="str">
            <v>SEDE</v>
          </cell>
        </row>
        <row r="86">
          <cell r="A86">
            <v>113001006826</v>
          </cell>
          <cell r="B86" t="str">
            <v>I.E JOSE MANUEL RODRIGUEZ TORICES   SEDE ISABEL LA CATOLICA</v>
          </cell>
          <cell r="C86" t="str">
            <v>ALMIRANTE COLON II ETAPA M O</v>
          </cell>
          <cell r="D86" t="str">
            <v>ALMIRANTE COLON</v>
          </cell>
          <cell r="E86">
            <v>97</v>
          </cell>
          <cell r="F86">
            <v>124</v>
          </cell>
          <cell r="G86" t="str">
            <v>SEDE</v>
          </cell>
        </row>
        <row r="87">
          <cell r="A87">
            <v>113001003771</v>
          </cell>
          <cell r="B87" t="str">
            <v>I.E LAS GAVIOTAS</v>
          </cell>
          <cell r="C87" t="str">
            <v>LAS GAVIOTAS TRANSV 65 # 31-111 ENTRADA PPAL</v>
          </cell>
          <cell r="D87" t="str">
            <v>LAS GAVIOTAS</v>
          </cell>
          <cell r="E87">
            <v>99</v>
          </cell>
          <cell r="F87">
            <v>99</v>
          </cell>
          <cell r="G87" t="str">
            <v>PRINCIPAL</v>
          </cell>
        </row>
        <row r="88">
          <cell r="A88">
            <v>113001005200</v>
          </cell>
          <cell r="B88" t="str">
            <v>I.E LAS GAVIOTAS   SEDE MOISES GOSSAIN LAJUD</v>
          </cell>
          <cell r="C88" t="str">
            <v>LAS GAVIOTAS 2A ETAPA MANZ 33 LOTE 8</v>
          </cell>
          <cell r="D88" t="str">
            <v>LAS GAVIOTAS</v>
          </cell>
          <cell r="E88">
            <v>99</v>
          </cell>
          <cell r="F88">
            <v>110</v>
          </cell>
          <cell r="G88" t="str">
            <v>SEDE</v>
          </cell>
        </row>
        <row r="89">
          <cell r="A89">
            <v>113001006010</v>
          </cell>
          <cell r="B89" t="str">
            <v>I.E LAS GAVIOTAS   SEDE JARDIN INFANTIL NIÑO JESUS</v>
          </cell>
          <cell r="C89" t="str">
            <v>GAVIOTAS MZ 70 LOTE 3 7A ETAPA</v>
          </cell>
          <cell r="D89" t="str">
            <v>LAS GAVIOTAS</v>
          </cell>
          <cell r="E89">
            <v>99</v>
          </cell>
          <cell r="F89">
            <v>116</v>
          </cell>
          <cell r="G89" t="str">
            <v>SEDE</v>
          </cell>
        </row>
        <row r="90">
          <cell r="A90">
            <v>113001004149</v>
          </cell>
          <cell r="B90" t="str">
            <v>I.E JUAN JOSE NIETO</v>
          </cell>
          <cell r="C90" t="str">
            <v>EL SOCORRO CLL 25 # 71-24 ENTRADA PPAL</v>
          </cell>
          <cell r="D90" t="str">
            <v>EL SOCORRO</v>
          </cell>
          <cell r="E90">
            <v>104</v>
          </cell>
          <cell r="F90">
            <v>104</v>
          </cell>
          <cell r="G90" t="str">
            <v>PRINCIPAL</v>
          </cell>
        </row>
        <row r="91">
          <cell r="A91">
            <v>313001008569</v>
          </cell>
          <cell r="B91" t="str">
            <v>I.E JUAN JOSE NIETO   SEDE EL EDUCADOR</v>
          </cell>
          <cell r="C91" t="str">
            <v>EL EDUCADOR CRA76 A # 4B - 31</v>
          </cell>
          <cell r="D91" t="str">
            <v>EL EDUCADOR</v>
          </cell>
          <cell r="E91">
            <v>104</v>
          </cell>
          <cell r="F91">
            <v>368</v>
          </cell>
          <cell r="G91" t="str">
            <v>SEDE</v>
          </cell>
        </row>
        <row r="92">
          <cell r="A92">
            <v>113001008284</v>
          </cell>
          <cell r="B92" t="str">
            <v>I.E SAN FELIPE NERI</v>
          </cell>
          <cell r="C92" t="str">
            <v>OLAYA HERRERA SECT RICAURTE CJ YANES KRA 57 #56-65</v>
          </cell>
          <cell r="D92" t="str">
            <v>OLAYA HERRERA</v>
          </cell>
          <cell r="E92">
            <v>105</v>
          </cell>
          <cell r="F92">
            <v>105</v>
          </cell>
          <cell r="G92" t="str">
            <v>PRINCIPAL</v>
          </cell>
        </row>
        <row r="93">
          <cell r="A93">
            <v>113001004254</v>
          </cell>
          <cell r="B93" t="str">
            <v>I.E FULGENCIO LEQUERICA VELEZ</v>
          </cell>
          <cell r="C93" t="str">
            <v>CHIQUINQUIRA MZ 56 LOTE 1</v>
          </cell>
          <cell r="D93" t="str">
            <v>CHIQUINQUIRA</v>
          </cell>
          <cell r="E93">
            <v>106</v>
          </cell>
          <cell r="F93">
            <v>106</v>
          </cell>
          <cell r="G93" t="str">
            <v>PRINCIPAL</v>
          </cell>
        </row>
        <row r="94">
          <cell r="A94">
            <v>113001001654</v>
          </cell>
          <cell r="B94" t="str">
            <v>I.E FULGENCIO LEQUERICA VELEZ   SEDE REPUBLICA DEL ECUADOR</v>
          </cell>
          <cell r="C94" t="str">
            <v>OLAYA HERRERA SECT CENTRAL #31D-60</v>
          </cell>
          <cell r="D94" t="str">
            <v>OLAYA HERRERA</v>
          </cell>
          <cell r="E94">
            <v>106</v>
          </cell>
          <cell r="F94">
            <v>54</v>
          </cell>
          <cell r="G94" t="str">
            <v>SEDE</v>
          </cell>
        </row>
        <row r="95">
          <cell r="A95">
            <v>113001007113</v>
          </cell>
          <cell r="B95" t="str">
            <v>I.E FULGENCIO LEQUERICA VELEZ   SEDE LA PUNTILLA</v>
          </cell>
          <cell r="C95" t="str">
            <v>BOLAYA HERRERA SECT PUNTILLA CLL COLON # 62-79</v>
          </cell>
          <cell r="D95" t="str">
            <v>OLAYA HERRERA</v>
          </cell>
          <cell r="E95">
            <v>106</v>
          </cell>
          <cell r="F95">
            <v>129</v>
          </cell>
          <cell r="G95" t="str">
            <v>SEDE</v>
          </cell>
        </row>
        <row r="96">
          <cell r="A96">
            <v>113001004289</v>
          </cell>
          <cell r="B96" t="str">
            <v>I.E SAN LUCAS</v>
          </cell>
          <cell r="C96" t="str">
            <v>CLL VALENCIA CON BOGOTA - EL MILAGRO CL 61-44</v>
          </cell>
          <cell r="D96" t="str">
            <v>EL MILAGRO</v>
          </cell>
          <cell r="E96">
            <v>107</v>
          </cell>
          <cell r="F96">
            <v>107</v>
          </cell>
          <cell r="G96" t="str">
            <v>PRINCIPAL</v>
          </cell>
        </row>
        <row r="97">
          <cell r="A97">
            <v>113001003789</v>
          </cell>
          <cell r="B97" t="str">
            <v>I.E SAN LUCAS   SEDE SAN PEDRO MARTIR</v>
          </cell>
          <cell r="C97" t="str">
            <v>SAN PEDRO MARTIR CRA # 65-5-52 CLL PPAL</v>
          </cell>
          <cell r="D97" t="str">
            <v>SAN PEDRO MARTIR</v>
          </cell>
          <cell r="E97">
            <v>107</v>
          </cell>
          <cell r="F97">
            <v>100</v>
          </cell>
          <cell r="G97" t="str">
            <v>SEDE</v>
          </cell>
        </row>
        <row r="98">
          <cell r="A98">
            <v>113001005358</v>
          </cell>
          <cell r="B98" t="str">
            <v>I.E ALBERTO E. FERNANDEZ BAENA</v>
          </cell>
          <cell r="C98" t="str">
            <v>BOSQUE DIAG 21A # 47-97 AV BUENOS AIRES</v>
          </cell>
          <cell r="D98" t="str">
            <v>BOSQUE</v>
          </cell>
          <cell r="E98">
            <v>111</v>
          </cell>
          <cell r="F98">
            <v>111</v>
          </cell>
          <cell r="G98" t="str">
            <v>PRINCIPAL</v>
          </cell>
        </row>
        <row r="99">
          <cell r="A99">
            <v>113001005374</v>
          </cell>
          <cell r="B99" t="str">
            <v>I.E ANTONIA SANTOS</v>
          </cell>
          <cell r="C99" t="str">
            <v>PIE DE LA POPA PLAYON GRANDE CL 31 # 18B-131</v>
          </cell>
          <cell r="D99" t="str">
            <v>PIE DEL CERRO</v>
          </cell>
          <cell r="E99">
            <v>112</v>
          </cell>
          <cell r="F99">
            <v>112</v>
          </cell>
          <cell r="G99" t="str">
            <v>PRINCIPAL</v>
          </cell>
        </row>
        <row r="100">
          <cell r="A100">
            <v>113001000674</v>
          </cell>
          <cell r="B100" t="str">
            <v>I.E ANTONIA SANTOS   SEDE ALFONSO ARAUJO</v>
          </cell>
          <cell r="C100" t="str">
            <v>LO AMADOR CLL BOLIVAR Y PI?ANGO # 35-50</v>
          </cell>
          <cell r="D100" t="str">
            <v>LO AMADOR</v>
          </cell>
          <cell r="E100">
            <v>112</v>
          </cell>
          <cell r="F100">
            <v>26</v>
          </cell>
          <cell r="G100" t="str">
            <v>SEDE</v>
          </cell>
        </row>
        <row r="101">
          <cell r="A101">
            <v>113001002642</v>
          </cell>
          <cell r="B101" t="str">
            <v>I.E ANTONIA SANTOS   SEDE SAN LUIS GONZAGA</v>
          </cell>
          <cell r="C101" t="str">
            <v>NARIÑO AV MARTINEZ MARTELO #38-38</v>
          </cell>
          <cell r="D101" t="str">
            <v>NARIÑO</v>
          </cell>
          <cell r="E101">
            <v>112</v>
          </cell>
          <cell r="F101">
            <v>80</v>
          </cell>
          <cell r="G101" t="str">
            <v>SEDE</v>
          </cell>
        </row>
        <row r="102">
          <cell r="A102">
            <v>113001012559</v>
          </cell>
          <cell r="B102" t="str">
            <v>I.E ANTONIA SANTOS   SEDE JUAN SALVADOR GAVIOTA</v>
          </cell>
          <cell r="C102" t="str">
            <v>AV ANTONIO AREVALO CLL REAL DEL ESPINAL #31A-34</v>
          </cell>
          <cell r="D102" t="str">
            <v>ESPINAL</v>
          </cell>
          <cell r="E102">
            <v>112</v>
          </cell>
          <cell r="F102">
            <v>163</v>
          </cell>
          <cell r="G102" t="str">
            <v>SEDE</v>
          </cell>
        </row>
        <row r="103">
          <cell r="A103">
            <v>113001005544</v>
          </cell>
          <cell r="B103" t="str">
            <v>I.E ANTONIO NARIÑO</v>
          </cell>
          <cell r="C103" t="str">
            <v>LA ESPERANZA  CALLE ALFONSO LOPEZ No. 29-35</v>
          </cell>
          <cell r="D103" t="str">
            <v>LA ESPERANZA</v>
          </cell>
          <cell r="E103">
            <v>113</v>
          </cell>
          <cell r="F103">
            <v>113</v>
          </cell>
          <cell r="G103" t="str">
            <v>PRINCIPAL</v>
          </cell>
        </row>
        <row r="104">
          <cell r="A104">
            <v>113001004041</v>
          </cell>
          <cell r="B104" t="str">
            <v>I.E ANTONIO NARIÑO   SEDE EDUARDO SANTOS MONTEJO</v>
          </cell>
          <cell r="C104" t="str">
            <v>LA ESPERANZA C DV ST LA NAVIDAD</v>
          </cell>
          <cell r="D104" t="str">
            <v>LA ESPERANZA</v>
          </cell>
          <cell r="E104">
            <v>113</v>
          </cell>
          <cell r="F104">
            <v>103</v>
          </cell>
          <cell r="G104" t="str">
            <v>SEDE</v>
          </cell>
        </row>
        <row r="105">
          <cell r="A105">
            <v>113001006711</v>
          </cell>
          <cell r="B105" t="str">
            <v>I.E OMAIRA SANCHEZ GARZON</v>
          </cell>
          <cell r="C105" t="str">
            <v>CDV No. 2 LA CANDELARIA CRA 40 # 44-01</v>
          </cell>
          <cell r="D105" t="str">
            <v>LA CANDELARIA</v>
          </cell>
          <cell r="E105">
            <v>120</v>
          </cell>
          <cell r="F105">
            <v>120</v>
          </cell>
          <cell r="G105" t="str">
            <v>PRINCIPAL</v>
          </cell>
        </row>
        <row r="106">
          <cell r="A106">
            <v>113001006800</v>
          </cell>
          <cell r="B106" t="str">
            <v>I.E 20 DE JULIO</v>
          </cell>
          <cell r="C106" t="str">
            <v>20 DE JULIO CRA 58A No 8-86</v>
          </cell>
          <cell r="D106" t="str">
            <v>VEINTE DE JULIO</v>
          </cell>
          <cell r="E106">
            <v>122</v>
          </cell>
          <cell r="F106">
            <v>122</v>
          </cell>
          <cell r="G106" t="str">
            <v>PRINCIPAL</v>
          </cell>
        </row>
        <row r="107">
          <cell r="A107">
            <v>113001007563</v>
          </cell>
          <cell r="B107" t="str">
            <v>I.E 20 DE JULIO   SEDE YIRA CASTRO</v>
          </cell>
          <cell r="C107" t="str">
            <v>EL LIBERTADOR CLL PASTOR PEREZ NO60A-34</v>
          </cell>
          <cell r="D107" t="str">
            <v>EL LIBERTADOR</v>
          </cell>
          <cell r="E107">
            <v>122</v>
          </cell>
          <cell r="F107">
            <v>133</v>
          </cell>
          <cell r="G107" t="str">
            <v>SEDE</v>
          </cell>
        </row>
        <row r="108">
          <cell r="A108">
            <v>113001007199</v>
          </cell>
          <cell r="B108" t="str">
            <v>I.E FE Y ALEGRIA LAS AMERICAS</v>
          </cell>
          <cell r="C108" t="str">
            <v>OLAYA HERRERA CRA 84 # 32 B 152</v>
          </cell>
          <cell r="D108" t="str">
            <v>OLAYA HERRERA</v>
          </cell>
          <cell r="E108">
            <v>131</v>
          </cell>
          <cell r="F108">
            <v>131</v>
          </cell>
          <cell r="G108" t="str">
            <v>PRINCIPAL</v>
          </cell>
        </row>
        <row r="109">
          <cell r="A109">
            <v>113001028935</v>
          </cell>
          <cell r="B109" t="str">
            <v>I.E FE Y ALEGRIA LAS AMERICAS   SEDE LA FRATERNITE</v>
          </cell>
          <cell r="C109" t="str">
            <v>OLAYA HERRERA ST LAS AMERICAS</v>
          </cell>
          <cell r="D109" t="str">
            <v>OLAYA SECTOR LAS AMERICAS</v>
          </cell>
          <cell r="E109">
            <v>131</v>
          </cell>
          <cell r="F109">
            <v>661</v>
          </cell>
          <cell r="G109" t="str">
            <v>SEDE</v>
          </cell>
        </row>
        <row r="110">
          <cell r="A110">
            <v>113001007857</v>
          </cell>
          <cell r="B110" t="str">
            <v>I.E LA LIBERTAD</v>
          </cell>
          <cell r="C110" t="str">
            <v>EL POZON TRANV 60 M 89 L 7 CALLEJON 6</v>
          </cell>
          <cell r="D110" t="str">
            <v>EL POZON</v>
          </cell>
          <cell r="E110">
            <v>139</v>
          </cell>
          <cell r="F110">
            <v>139</v>
          </cell>
          <cell r="G110" t="str">
            <v>PRINCIPAL</v>
          </cell>
        </row>
        <row r="111">
          <cell r="A111">
            <v>113001008268</v>
          </cell>
          <cell r="B111" t="str">
            <v>I.E MARIA CANO</v>
          </cell>
          <cell r="C111" t="str">
            <v>MARIA CANO CLL 4B # 80 B 37</v>
          </cell>
          <cell r="D111" t="str">
            <v>MARIA CANO</v>
          </cell>
          <cell r="E111">
            <v>148</v>
          </cell>
          <cell r="F111">
            <v>148</v>
          </cell>
          <cell r="G111" t="str">
            <v>PRINCIPAL</v>
          </cell>
        </row>
        <row r="112">
          <cell r="A112">
            <v>113001008276</v>
          </cell>
          <cell r="B112" t="str">
            <v>I.E PLAYAS DE ACAPULCO</v>
          </cell>
          <cell r="C112" t="str">
            <v>LIBANO AVE PEDRO ROMERO ESQUINA 48 C 60</v>
          </cell>
          <cell r="D112" t="str">
            <v>REPUBLICA DEL LIBANO</v>
          </cell>
          <cell r="E112">
            <v>149</v>
          </cell>
          <cell r="F112">
            <v>149</v>
          </cell>
          <cell r="G112" t="str">
            <v>PRINCIPAL</v>
          </cell>
        </row>
        <row r="113">
          <cell r="A113">
            <v>113001000259</v>
          </cell>
          <cell r="B113" t="str">
            <v>I.E VALORES UNIDOS</v>
          </cell>
          <cell r="C113" t="str">
            <v>EL POZON SEC 19 DE FEBRERO CLL LA ESPERANZA</v>
          </cell>
          <cell r="D113" t="str">
            <v>EL POZON</v>
          </cell>
          <cell r="E113">
            <v>153</v>
          </cell>
          <cell r="F113">
            <v>153</v>
          </cell>
          <cell r="G113" t="str">
            <v xml:space="preserve">PRINCIPAL </v>
          </cell>
        </row>
        <row r="114">
          <cell r="A114">
            <v>113001009281</v>
          </cell>
          <cell r="B114" t="str">
            <v>I.E VILLA ESTRELLA</v>
          </cell>
          <cell r="C114" t="str">
            <v>VILLA ESTRELLA CLL 36 # 91-15</v>
          </cell>
          <cell r="D114" t="str">
            <v>VILLA ESTRELLA</v>
          </cell>
          <cell r="E114">
            <v>156</v>
          </cell>
          <cell r="F114">
            <v>156</v>
          </cell>
          <cell r="G114" t="str">
            <v>PRINCIPAL</v>
          </cell>
        </row>
        <row r="115">
          <cell r="A115">
            <v>113001012427</v>
          </cell>
          <cell r="B115" t="str">
            <v>I.E MANUELA VERGARA DE CURI</v>
          </cell>
          <cell r="C115" t="str">
            <v>LA GAITANA  CL PPAL MZA E LT 5</v>
          </cell>
          <cell r="D115" t="str">
            <v>MANUELA VERGARA DE CURI</v>
          </cell>
          <cell r="E115">
            <v>159</v>
          </cell>
          <cell r="F115">
            <v>159</v>
          </cell>
          <cell r="G115" t="str">
            <v>PRINCIPAL</v>
          </cell>
        </row>
        <row r="116">
          <cell r="A116">
            <v>113001012508</v>
          </cell>
          <cell r="B116" t="str">
            <v>ESC. NORMAL SUPERIOR DE CARTAGENA DE INDIAS</v>
          </cell>
          <cell r="C116" t="str">
            <v>NUEVO BOSQUE KRA 51 #23-35</v>
          </cell>
          <cell r="D116" t="str">
            <v>NUEVO BOSQUE</v>
          </cell>
          <cell r="E116">
            <v>162</v>
          </cell>
          <cell r="F116">
            <v>162</v>
          </cell>
          <cell r="G116" t="str">
            <v>PRINCIPAL</v>
          </cell>
        </row>
        <row r="117">
          <cell r="A117">
            <v>113001003151</v>
          </cell>
          <cell r="B117" t="str">
            <v>ESC. NORMAL SUPERIOR DE CARTAGENA DE INDIAS - SEDE EMMA VILLA DE ESCALLON</v>
          </cell>
          <cell r="C117" t="str">
            <v>BOSQUECITO TR 49 # 48-95</v>
          </cell>
          <cell r="D117" t="str">
            <v>BOSQUECITO</v>
          </cell>
          <cell r="E117">
            <v>162</v>
          </cell>
          <cell r="F117">
            <v>95</v>
          </cell>
          <cell r="G117" t="str">
            <v>SEDE</v>
          </cell>
        </row>
        <row r="118">
          <cell r="A118">
            <v>213001000075</v>
          </cell>
          <cell r="B118" t="str">
            <v>I.E PUERTO REY</v>
          </cell>
          <cell r="C118" t="str">
            <v>VDA PUERTO REY - ANILLO VIAL</v>
          </cell>
          <cell r="D118" t="str">
            <v>PUERTO REY</v>
          </cell>
          <cell r="E118">
            <v>165</v>
          </cell>
          <cell r="F118">
            <v>165</v>
          </cell>
          <cell r="G118" t="str">
            <v>PRINCIPAL</v>
          </cell>
        </row>
        <row r="119">
          <cell r="A119">
            <v>213001000091</v>
          </cell>
          <cell r="B119" t="str">
            <v>I.E ISLA FUERTE</v>
          </cell>
          <cell r="C119" t="str">
            <v>ISLA FUERTE</v>
          </cell>
          <cell r="D119" t="str">
            <v>ISLA FUERTE</v>
          </cell>
          <cell r="E119">
            <v>167</v>
          </cell>
          <cell r="F119">
            <v>167</v>
          </cell>
          <cell r="G119" t="str">
            <v>PRINCIPAL</v>
          </cell>
        </row>
        <row r="120">
          <cell r="A120">
            <v>213001000059</v>
          </cell>
          <cell r="B120" t="str">
            <v>I.E ISLAS DEL ROSARIO</v>
          </cell>
          <cell r="C120" t="str">
            <v>ISLA GRANDE EN ISLAS DEL ROSARIO</v>
          </cell>
          <cell r="D120" t="str">
            <v>ISLAS DEL ROSARIO</v>
          </cell>
          <cell r="E120">
            <v>168</v>
          </cell>
          <cell r="F120">
            <v>168</v>
          </cell>
          <cell r="G120" t="str">
            <v>PRINCIPAL</v>
          </cell>
        </row>
        <row r="121">
          <cell r="A121">
            <v>213001000245</v>
          </cell>
          <cell r="B121" t="str">
            <v>I.E DE TIERRA BAJA</v>
          </cell>
          <cell r="C121" t="str">
            <v>ANI_VIAL TRONCAL DEL CARIBE_TIERRA BAJA(BOQUILLA)</v>
          </cell>
          <cell r="D121" t="str">
            <v>TIERRA BAJA</v>
          </cell>
          <cell r="E121">
            <v>170</v>
          </cell>
          <cell r="F121">
            <v>170</v>
          </cell>
          <cell r="G121" t="str">
            <v>PRINCIPAL</v>
          </cell>
        </row>
        <row r="122">
          <cell r="A122">
            <v>213001001250</v>
          </cell>
          <cell r="B122" t="str">
            <v>I.E DE TIERRA BOMBA</v>
          </cell>
          <cell r="C122" t="str">
            <v>ISLA DE TIERRA BOMBA</v>
          </cell>
          <cell r="D122" t="str">
            <v>TIERRA BOMBA</v>
          </cell>
          <cell r="E122">
            <v>173</v>
          </cell>
          <cell r="F122">
            <v>173</v>
          </cell>
          <cell r="G122" t="str">
            <v>PRINCIPAL</v>
          </cell>
        </row>
        <row r="123">
          <cell r="A123">
            <v>213001001276</v>
          </cell>
          <cell r="B123" t="str">
            <v>I.E DE TIERRA BOMBA - SEDE DE PUNTA ARENA</v>
          </cell>
          <cell r="C123" t="str">
            <v>VEREDA PUNTA ARENAS (ISLA DE TIERRA BOMBA)</v>
          </cell>
          <cell r="D123" t="str">
            <v>PUNTA ARENA</v>
          </cell>
          <cell r="E123">
            <v>173</v>
          </cell>
          <cell r="F123">
            <v>175</v>
          </cell>
          <cell r="G123" t="str">
            <v>SEDE</v>
          </cell>
        </row>
        <row r="124">
          <cell r="A124">
            <v>213001001292</v>
          </cell>
          <cell r="B124" t="str">
            <v>I.E DE SANTA ANA</v>
          </cell>
          <cell r="C124" t="str">
            <v>SANTA ANA BOLIVAR ST PARAISO</v>
          </cell>
          <cell r="D124" t="str">
            <v>SANTA ANA</v>
          </cell>
          <cell r="E124">
            <v>176</v>
          </cell>
          <cell r="F124">
            <v>176</v>
          </cell>
          <cell r="G124" t="str">
            <v>PRINCIPAL</v>
          </cell>
        </row>
        <row r="125">
          <cell r="A125">
            <v>213001001306</v>
          </cell>
          <cell r="B125" t="str">
            <v>I.E DE PONTEZUELA</v>
          </cell>
          <cell r="C125" t="str">
            <v>ANILLO VIAL PONTEZUELA CL 167 MZA 070</v>
          </cell>
          <cell r="D125" t="str">
            <v>PONTEZUELA</v>
          </cell>
          <cell r="E125">
            <v>177</v>
          </cell>
          <cell r="F125">
            <v>177</v>
          </cell>
          <cell r="G125" t="str">
            <v>PRINCIPAL</v>
          </cell>
        </row>
        <row r="126">
          <cell r="A126">
            <v>213001001632</v>
          </cell>
          <cell r="B126" t="str">
            <v>I.E DE LETICIA</v>
          </cell>
          <cell r="C126" t="str">
            <v>LETICIA (CANAL DEL DIQUE)</v>
          </cell>
          <cell r="D126" t="str">
            <v>LETICIA</v>
          </cell>
          <cell r="E126">
            <v>179</v>
          </cell>
          <cell r="F126">
            <v>179</v>
          </cell>
          <cell r="G126" t="str">
            <v>PRINCIPAL</v>
          </cell>
        </row>
        <row r="127">
          <cell r="A127">
            <v>213001007550</v>
          </cell>
          <cell r="B127" t="str">
            <v>I.E DE LETICIA - SEDE EL RECREO</v>
          </cell>
          <cell r="C127" t="str">
            <v>VDA EL RECREO (CANAL DEL DIQUE)</v>
          </cell>
          <cell r="D127" t="str">
            <v>VEREDA EL RECREO</v>
          </cell>
          <cell r="E127">
            <v>179</v>
          </cell>
          <cell r="F127">
            <v>195</v>
          </cell>
          <cell r="G127" t="str">
            <v>SEDE</v>
          </cell>
        </row>
        <row r="128">
          <cell r="A128">
            <v>213001001900</v>
          </cell>
          <cell r="B128" t="str">
            <v>I.E DE ARARCA</v>
          </cell>
          <cell r="C128" t="str">
            <v xml:space="preserve">CACERIO DE ARARCA </v>
          </cell>
          <cell r="D128" t="str">
            <v>ARARCA -ISLA DE BARU</v>
          </cell>
          <cell r="E128">
            <v>180</v>
          </cell>
          <cell r="F128">
            <v>180</v>
          </cell>
          <cell r="G128" t="str">
            <v>PRINCIPAL</v>
          </cell>
        </row>
        <row r="129">
          <cell r="A129">
            <v>213001002531</v>
          </cell>
          <cell r="B129" t="str">
            <v>I.E MANZANILLO DEL MAR</v>
          </cell>
          <cell r="C129" t="str">
            <v>VEREDA MANZANILLO DEL MAR  ANILLO VIAL (BOQUILLA)</v>
          </cell>
          <cell r="D129" t="str">
            <v>MANZANILLO DEL MAR</v>
          </cell>
          <cell r="E129">
            <v>183</v>
          </cell>
          <cell r="F129">
            <v>183</v>
          </cell>
          <cell r="G129" t="str">
            <v>PRINCIPAL</v>
          </cell>
        </row>
        <row r="130">
          <cell r="A130">
            <v>213001002809</v>
          </cell>
          <cell r="B130" t="str">
            <v>I.E DE BAYUNCA</v>
          </cell>
          <cell r="C130" t="str">
            <v>BAYUNCA CARRET DE LA CORDIALIDAD</v>
          </cell>
          <cell r="D130" t="str">
            <v>BAYUNCA</v>
          </cell>
          <cell r="E130">
            <v>184</v>
          </cell>
          <cell r="F130">
            <v>184</v>
          </cell>
          <cell r="G130" t="str">
            <v>PRINCIPAL</v>
          </cell>
        </row>
        <row r="131">
          <cell r="A131">
            <v>213001007541</v>
          </cell>
          <cell r="B131" t="str">
            <v>I.E DE BAYUNCA - SEDE DIVINO NIÑO JESUS DEL ZAPATERO</v>
          </cell>
          <cell r="C131" t="str">
            <v>VEREDA EL ZAPATERO</v>
          </cell>
          <cell r="D131" t="str">
            <v>EL ZAPATERO</v>
          </cell>
          <cell r="E131">
            <v>184</v>
          </cell>
          <cell r="F131">
            <v>194</v>
          </cell>
          <cell r="G131" t="str">
            <v>SEDE</v>
          </cell>
        </row>
        <row r="132">
          <cell r="A132">
            <v>213001002949</v>
          </cell>
          <cell r="B132" t="str">
            <v>I.E SAN JOSE CAÑO DEL ORO</v>
          </cell>
          <cell r="C132" t="str">
            <v>(Bahia)Caño del Oro</v>
          </cell>
          <cell r="D132" t="str">
            <v>CAÑO DEL ORO</v>
          </cell>
          <cell r="E132">
            <v>185</v>
          </cell>
          <cell r="F132">
            <v>185</v>
          </cell>
          <cell r="G132" t="str">
            <v>PRINCIPAL</v>
          </cell>
        </row>
        <row r="133">
          <cell r="A133">
            <v>213001001942</v>
          </cell>
          <cell r="B133" t="str">
            <v>I.E LUIS FELIPE CABRERA DE BARU</v>
          </cell>
          <cell r="C133" t="str">
            <v>CALLE DEL PUERTO CON CALLE DE LA IGLESIA</v>
          </cell>
          <cell r="D133" t="str">
            <v>ISLA BARU</v>
          </cell>
          <cell r="E133">
            <v>186</v>
          </cell>
          <cell r="F133">
            <v>186</v>
          </cell>
          <cell r="G133" t="str">
            <v>PRINCIPAL</v>
          </cell>
        </row>
        <row r="134">
          <cell r="A134">
            <v>213001027020</v>
          </cell>
          <cell r="B134" t="str">
            <v>I.E DOMINGO BENKOS BIOHO</v>
          </cell>
          <cell r="C134" t="str">
            <v>BOCACHICA ST LA LOMA</v>
          </cell>
          <cell r="D134" t="str">
            <v>BOCACHICA</v>
          </cell>
          <cell r="E134">
            <v>189</v>
          </cell>
          <cell r="F134">
            <v>189</v>
          </cell>
          <cell r="G134" t="str">
            <v>PRINCIPAL</v>
          </cell>
        </row>
        <row r="135">
          <cell r="A135">
            <v>213001007231</v>
          </cell>
          <cell r="B135" t="str">
            <v>I.E SAN FRANCISCO DE ASIS</v>
          </cell>
          <cell r="C135" t="str">
            <v>CRA 3A No 8 - 71 ARROZ BARATO SECT MAMONAL</v>
          </cell>
          <cell r="D135" t="str">
            <v>ARROZ BARATO</v>
          </cell>
          <cell r="E135">
            <v>190</v>
          </cell>
          <cell r="F135">
            <v>190</v>
          </cell>
          <cell r="G135" t="str">
            <v>PRINCIPAL</v>
          </cell>
        </row>
        <row r="136">
          <cell r="A136">
            <v>113001006133</v>
          </cell>
          <cell r="B136" t="str">
            <v>I.E SAN FRANCISCO DE ASIS   SEDE POLICARPA SALAVARRIETA</v>
          </cell>
          <cell r="C136" t="str">
            <v>POLICARPA SALAVARRIETA</v>
          </cell>
          <cell r="D136" t="str">
            <v>POLICARPA</v>
          </cell>
          <cell r="E136">
            <v>190</v>
          </cell>
          <cell r="F136">
            <v>117</v>
          </cell>
          <cell r="G136" t="str">
            <v>SEDE</v>
          </cell>
        </row>
        <row r="137">
          <cell r="A137">
            <v>213001001501</v>
          </cell>
          <cell r="B137" t="str">
            <v>I.E SAN FRANCISCO DE ASIS   SEDE HIJOS DEL AGRICULTOR</v>
          </cell>
          <cell r="C137" t="str">
            <v>ARROZ BARATO</v>
          </cell>
          <cell r="D137" t="str">
            <v>ARROZ BARATO</v>
          </cell>
          <cell r="E137">
            <v>190</v>
          </cell>
          <cell r="F137">
            <v>178</v>
          </cell>
          <cell r="G137" t="str">
            <v>SEDE</v>
          </cell>
        </row>
        <row r="138">
          <cell r="A138">
            <v>213001004313</v>
          </cell>
          <cell r="B138" t="str">
            <v>I.E SAN FRANCISCO DE ASIS   SEDE PEDRO PASCASIO MARTINEZ</v>
          </cell>
          <cell r="C138" t="str">
            <v>HENEQUEN</v>
          </cell>
          <cell r="D138" t="str">
            <v>HENEQUEN</v>
          </cell>
          <cell r="E138">
            <v>190</v>
          </cell>
          <cell r="F138">
            <v>188</v>
          </cell>
          <cell r="G138" t="str">
            <v>SEDE</v>
          </cell>
        </row>
        <row r="139">
          <cell r="A139">
            <v>213001001268</v>
          </cell>
          <cell r="B139" t="str">
            <v>I.E SAN FRANCISCO DE ASIS   SEDE DE MEMBRILLAL</v>
          </cell>
          <cell r="C139" t="str">
            <v>MEMBRILLAL CALLE PRINCIPAL</v>
          </cell>
          <cell r="D139" t="str">
            <v>MEMBRILLAL</v>
          </cell>
          <cell r="E139">
            <v>190</v>
          </cell>
          <cell r="F139">
            <v>174</v>
          </cell>
          <cell r="G139" t="str">
            <v>SEDE</v>
          </cell>
        </row>
        <row r="140">
          <cell r="A140">
            <v>213001007401</v>
          </cell>
          <cell r="B140" t="str">
            <v>I.E SANTA CRUZ DEL ISLOTE</v>
          </cell>
          <cell r="C140" t="str">
            <v>ARCHIPIELAGO SAN BERNARDO</v>
          </cell>
          <cell r="D140" t="str">
            <v>ISLOTE ARCHIP DE SAN BERNARDO</v>
          </cell>
          <cell r="E140">
            <v>191</v>
          </cell>
          <cell r="F140">
            <v>191</v>
          </cell>
          <cell r="G140" t="str">
            <v>PRINCIPAL</v>
          </cell>
        </row>
        <row r="141">
          <cell r="A141">
            <v>313001005225</v>
          </cell>
          <cell r="B141" t="str">
            <v>I.E JOSE MARIA CORDOBA DE PASACABALLOS</v>
          </cell>
          <cell r="C141" t="str">
            <v>PLAZA PRINCIPAL Cr 8  # 18-25</v>
          </cell>
          <cell r="D141" t="str">
            <v>PASACABALLOS</v>
          </cell>
          <cell r="E141">
            <v>192</v>
          </cell>
          <cell r="F141">
            <v>192</v>
          </cell>
          <cell r="G141" t="str">
            <v>PRINCIPAL</v>
          </cell>
        </row>
        <row r="142">
          <cell r="A142">
            <v>213001012391</v>
          </cell>
          <cell r="B142" t="str">
            <v>I.E JOSE MARIA CORDOBA DE PASACABALLOS - SEDE BAJO DEL TIGRE</v>
          </cell>
          <cell r="C142" t="str">
            <v>VEREDA BAJOS DEL TIGRE</v>
          </cell>
          <cell r="D142" t="str">
            <v>BAJOS DEL TIGRE</v>
          </cell>
          <cell r="E142">
            <v>192</v>
          </cell>
          <cell r="F142">
            <v>204</v>
          </cell>
          <cell r="G142" t="str">
            <v>SEDE</v>
          </cell>
        </row>
        <row r="143">
          <cell r="A143">
            <v>213001007533</v>
          </cell>
          <cell r="B143" t="str">
            <v>I.E NUEVA ESPERANZA ARROYO GRANDE</v>
          </cell>
          <cell r="C143" t="str">
            <v>ARROYO GRANDE B BELLA VISTA</v>
          </cell>
          <cell r="D143" t="str">
            <v>ARROYO GRANDE</v>
          </cell>
          <cell r="E143">
            <v>193</v>
          </cell>
          <cell r="F143">
            <v>193</v>
          </cell>
          <cell r="G143" t="str">
            <v>PRINCIPAL</v>
          </cell>
        </row>
        <row r="144">
          <cell r="A144">
            <v>213001000164</v>
          </cell>
          <cell r="B144" t="str">
            <v>I.E NUEVA ESPERANZA ARROYO GRANDE - SEDE ANA UTRIA</v>
          </cell>
          <cell r="C144" t="str">
            <v>ARROYO GRANDE VDA LA EUROPA</v>
          </cell>
          <cell r="D144" t="str">
            <v>LA EUROPA</v>
          </cell>
          <cell r="E144">
            <v>193</v>
          </cell>
          <cell r="F144">
            <v>187</v>
          </cell>
          <cell r="G144" t="str">
            <v>SEDE</v>
          </cell>
        </row>
        <row r="145">
          <cell r="A145">
            <v>213001000211</v>
          </cell>
          <cell r="B145" t="str">
            <v>I.E NUEVA ESPERANZA ARROYO GRANDE - SEDE ARROYO GRANDE</v>
          </cell>
          <cell r="C145" t="str">
            <v>ARROYO GRANDE</v>
          </cell>
          <cell r="D145" t="str">
            <v>ARROYO GRANDE</v>
          </cell>
          <cell r="E145">
            <v>193</v>
          </cell>
          <cell r="F145">
            <v>169</v>
          </cell>
          <cell r="G145" t="str">
            <v>SEDE</v>
          </cell>
        </row>
        <row r="146">
          <cell r="A146">
            <v>213001007797</v>
          </cell>
          <cell r="B146" t="str">
            <v>I.E SAN JUAN DE DAMASCO</v>
          </cell>
          <cell r="C146" t="str">
            <v>AMBERES 1 ER CALLEJON CRA 41 # 26C-38</v>
          </cell>
          <cell r="D146" t="str">
            <v>AMBERES</v>
          </cell>
          <cell r="E146">
            <v>197</v>
          </cell>
          <cell r="F146">
            <v>197</v>
          </cell>
          <cell r="G146" t="str">
            <v>PRINCIPAL</v>
          </cell>
        </row>
        <row r="147">
          <cell r="A147">
            <v>113001002839</v>
          </cell>
          <cell r="B147" t="str">
            <v>I.E SAN JUAN DE DAMASCO - SEDE NUESTRA SENORA DEL ROSARIO</v>
          </cell>
          <cell r="C147" t="str">
            <v>ESPAÑA ST LAS LOMAS MC L 1</v>
          </cell>
          <cell r="D147" t="str">
            <v>B. ESPAÑA</v>
          </cell>
          <cell r="E147">
            <v>197</v>
          </cell>
          <cell r="F147">
            <v>164</v>
          </cell>
          <cell r="G147" t="str">
            <v>SEDE</v>
          </cell>
        </row>
        <row r="148">
          <cell r="A148">
            <v>113001008241</v>
          </cell>
          <cell r="B148" t="str">
            <v>I.E SAN JUAN DE DAMASCO - SEDE DISTRITAL JOSE ANTONIO GALAN</v>
          </cell>
          <cell r="C148" t="str">
            <v>J ANTONIO GALAN PLAZA CESAR FLOREZ MZ 218 L-32</v>
          </cell>
          <cell r="D148" t="str">
            <v>JOSE ANTONIO GALAN</v>
          </cell>
          <cell r="E148">
            <v>197</v>
          </cell>
          <cell r="F148">
            <v>147</v>
          </cell>
          <cell r="G148" t="str">
            <v>SEDE</v>
          </cell>
        </row>
        <row r="149">
          <cell r="A149">
            <v>113001000321</v>
          </cell>
          <cell r="B149" t="str">
            <v>I.E LUIS C GALAN SARMIENTO</v>
          </cell>
          <cell r="C149" t="str">
            <v>EL POZON ST NUEVO HORIZONTE M I L 11</v>
          </cell>
          <cell r="D149" t="str">
            <v>EL POZON</v>
          </cell>
          <cell r="E149">
            <v>198</v>
          </cell>
          <cell r="F149">
            <v>198</v>
          </cell>
          <cell r="G149" t="str">
            <v>PRINCIPAL</v>
          </cell>
        </row>
        <row r="150">
          <cell r="A150">
            <v>213001009048</v>
          </cell>
          <cell r="B150" t="str">
            <v>I.E TECNICA DE PASACABALLOS</v>
          </cell>
          <cell r="C150" t="str">
            <v>PASACABALLOS - ST POSITAS, Cl LA LOMA  # 17 75.</v>
          </cell>
          <cell r="D150" t="str">
            <v>PASACABALLOS</v>
          </cell>
          <cell r="E150">
            <v>202</v>
          </cell>
          <cell r="F150">
            <v>202</v>
          </cell>
          <cell r="G150" t="str">
            <v>PRINCIPAL</v>
          </cell>
        </row>
        <row r="151">
          <cell r="A151">
            <v>213001009056</v>
          </cell>
          <cell r="B151" t="str">
            <v>I.E NUESTRA SEÑORA DEL BUEN AIRE</v>
          </cell>
          <cell r="C151" t="str">
            <v>PASACABALLOS - ST NUEVO PORVENIR KR 62 CL 22</v>
          </cell>
          <cell r="D151" t="str">
            <v>PASACABALLOS</v>
          </cell>
          <cell r="E151">
            <v>203</v>
          </cell>
          <cell r="F151">
            <v>203</v>
          </cell>
          <cell r="G151" t="str">
            <v>PRINCIPAL</v>
          </cell>
        </row>
        <row r="152">
          <cell r="A152">
            <v>313001000568</v>
          </cell>
          <cell r="B152" t="str">
            <v>PIA SOCIEDAD SALESIANA ESCUELAS PROFESIONALES SALESIANAS</v>
          </cell>
          <cell r="C152" t="str">
            <v xml:space="preserve">SAN DIEGO CLL DE LAS BOVEDAS # 39 - 60 </v>
          </cell>
          <cell r="D152" t="str">
            <v>SAN DIEGO</v>
          </cell>
          <cell r="E152">
            <v>219</v>
          </cell>
          <cell r="F152">
            <v>219</v>
          </cell>
          <cell r="G152" t="str">
            <v>PRINCIPAL</v>
          </cell>
        </row>
        <row r="153">
          <cell r="A153">
            <v>313001001181</v>
          </cell>
          <cell r="B153" t="str">
            <v>I.E NUESTRA  SEÑORA  DE LA CONSOLATA</v>
          </cell>
          <cell r="C153" t="str">
            <v>BLAS DE LEZO AV KENEDY NO26-28</v>
          </cell>
          <cell r="D153" t="str">
            <v>BLAS DE LEZO</v>
          </cell>
          <cell r="E153">
            <v>240</v>
          </cell>
          <cell r="F153">
            <v>240</v>
          </cell>
          <cell r="G153" t="str">
            <v>PRINCIPAL</v>
          </cell>
        </row>
        <row r="154">
          <cell r="A154">
            <v>313001002251</v>
          </cell>
          <cell r="B154" t="str">
            <v>COL. NTRA. SRA. DE FATIMA DE LA POL NAL</v>
          </cell>
          <cell r="C154" t="str">
            <v>TERNERA CARRET TRONCAL</v>
          </cell>
          <cell r="D154" t="str">
            <v>TERNERA</v>
          </cell>
          <cell r="E154">
            <v>248</v>
          </cell>
          <cell r="F154">
            <v>248</v>
          </cell>
          <cell r="G154" t="str">
            <v>PRINCIPAL</v>
          </cell>
        </row>
        <row r="155">
          <cell r="A155">
            <v>313001002421</v>
          </cell>
          <cell r="B155" t="str">
            <v>COL. NAVAL DE CRESPO</v>
          </cell>
          <cell r="C155" t="str">
            <v xml:space="preserve">CRESPO CALLE 72 AVENIDA 9 </v>
          </cell>
          <cell r="D155" t="str">
            <v>CRESPO</v>
          </cell>
          <cell r="E155">
            <v>255</v>
          </cell>
          <cell r="F155">
            <v>255</v>
          </cell>
          <cell r="G155" t="str">
            <v>PRINCIPAL</v>
          </cell>
        </row>
        <row r="156">
          <cell r="A156">
            <v>313001002714</v>
          </cell>
          <cell r="B156" t="str">
            <v>I.E MARIA AUXILIADORA</v>
          </cell>
          <cell r="C156" t="str">
            <v>AV PEDRO DE HEREDIA B ALCIBIA # 29-59</v>
          </cell>
          <cell r="D156" t="str">
            <v>ALCIBIA</v>
          </cell>
          <cell r="E156">
            <v>257</v>
          </cell>
          <cell r="F156">
            <v>257</v>
          </cell>
          <cell r="G156" t="str">
            <v>PRINCIPAL</v>
          </cell>
        </row>
        <row r="157">
          <cell r="A157">
            <v>313001004750</v>
          </cell>
          <cell r="B157" t="str">
            <v>I.E MADRE GABRIELA DE SAN MARTIN</v>
          </cell>
          <cell r="C157" t="str">
            <v>B. OLAYA HRA SEC NVO PORVENIR CLL LAS CARRETAS</v>
          </cell>
          <cell r="D157" t="str">
            <v>NUEVO PORVENIR</v>
          </cell>
          <cell r="E157">
            <v>270</v>
          </cell>
          <cell r="F157">
            <v>270</v>
          </cell>
          <cell r="G157" t="str">
            <v>PRINCIPAL</v>
          </cell>
        </row>
        <row r="158">
          <cell r="A158">
            <v>113001000194</v>
          </cell>
          <cell r="B158" t="str">
            <v>I.E MADRE GABRIELA DE SAN MARTIN   SEDE LA MAGDALENA</v>
          </cell>
          <cell r="C158" t="str">
            <v>OLAYA HERRERA ST LA MAGDALENA</v>
          </cell>
          <cell r="D158" t="str">
            <v>OLAYA HERRERA</v>
          </cell>
          <cell r="E158">
            <v>270</v>
          </cell>
          <cell r="F158">
            <v>14</v>
          </cell>
          <cell r="G158" t="str">
            <v>SEDE</v>
          </cell>
        </row>
        <row r="159">
          <cell r="A159">
            <v>113001000364</v>
          </cell>
          <cell r="B159" t="str">
            <v>I.E MADRE GABRIELA DE SAN MARTIN   SEDE DIEZ DE MAYO</v>
          </cell>
          <cell r="C159" t="str">
            <v>OLAYA HERRERA SEC EL PORVENIR CLL JORGE E GA</v>
          </cell>
          <cell r="D159" t="str">
            <v>OLAYA HERRERA</v>
          </cell>
          <cell r="E159">
            <v>270</v>
          </cell>
          <cell r="F159">
            <v>23</v>
          </cell>
          <cell r="G159" t="str">
            <v>SEDE</v>
          </cell>
        </row>
        <row r="160">
          <cell r="A160">
            <v>113001003223</v>
          </cell>
          <cell r="B160" t="str">
            <v>I.E MADRE GABRIELA DE SAN MARTIN  SEDE SAN JOSE OBRERO</v>
          </cell>
          <cell r="C160" t="str">
            <v>OLAYA HRA SECT SAN JOSE CRA PPAL TV32B N?71-06</v>
          </cell>
          <cell r="D160" t="str">
            <v>OLAYA HERRERA</v>
          </cell>
          <cell r="E160">
            <v>270</v>
          </cell>
          <cell r="F160">
            <v>96</v>
          </cell>
          <cell r="G160" t="str">
            <v>SEDE</v>
          </cell>
        </row>
        <row r="161">
          <cell r="A161">
            <v>313001005331</v>
          </cell>
          <cell r="B161" t="str">
            <v>COL. NAVAL DEL SOCORRO</v>
          </cell>
          <cell r="C161" t="str">
            <v>EL SOCORRO MZA A LOTE 1</v>
          </cell>
          <cell r="D161" t="str">
            <v>EL SOCORRO</v>
          </cell>
          <cell r="E161">
            <v>285</v>
          </cell>
          <cell r="F161">
            <v>285</v>
          </cell>
          <cell r="G161" t="str">
            <v>PRINCIPAL</v>
          </cell>
        </row>
        <row r="162">
          <cell r="A162">
            <v>313001008411</v>
          </cell>
          <cell r="B162" t="str">
            <v>I.E FE Y ALEGRIA EL PROGRESO</v>
          </cell>
          <cell r="C162" t="str">
            <v>Calle 5a. No. 68 B 25</v>
          </cell>
          <cell r="D162" t="str">
            <v>SAN PEDRO MARTIR</v>
          </cell>
          <cell r="E162">
            <v>355</v>
          </cell>
          <cell r="F162">
            <v>355</v>
          </cell>
          <cell r="G162" t="str">
            <v>PRINCIPAL</v>
          </cell>
        </row>
        <row r="163">
          <cell r="A163">
            <v>113001007725</v>
          </cell>
          <cell r="B163" t="str">
            <v>I.E FE Y ALEGRIA EL PROGRESO   SEDE JOSE GONZALEZ VERGARA</v>
          </cell>
          <cell r="C163" t="str">
            <v>LA VICTORIA CRA 69 # 7 - 143</v>
          </cell>
          <cell r="D163" t="str">
            <v>LA VICTORIA</v>
          </cell>
          <cell r="E163">
            <v>355</v>
          </cell>
          <cell r="F163">
            <v>135</v>
          </cell>
          <cell r="G163" t="str">
            <v>SEDE</v>
          </cell>
        </row>
        <row r="164">
          <cell r="A164">
            <v>213001007339</v>
          </cell>
          <cell r="B164" t="str">
            <v>I.E FE Y ALEGRIA EL PROGRESO   SEDE DISTRITAL EL REPOSO</v>
          </cell>
          <cell r="C164" t="str">
            <v>SAN PEDRO MARTIR EL REPOSO CLL 5 # 68 B -37</v>
          </cell>
          <cell r="D164" t="str">
            <v>SAN PEDRO MARTIR</v>
          </cell>
          <cell r="E164">
            <v>355</v>
          </cell>
          <cell r="F164">
            <v>196</v>
          </cell>
          <cell r="G164" t="str">
            <v>SEDE</v>
          </cell>
        </row>
        <row r="165">
          <cell r="A165">
            <v>413001004703</v>
          </cell>
          <cell r="B165" t="str">
            <v>I.E DE LA BOQUILLA</v>
          </cell>
          <cell r="C165" t="str">
            <v>BOQUILLA CR 3 # 76-21</v>
          </cell>
          <cell r="D165" t="str">
            <v>BOQUILLA</v>
          </cell>
          <cell r="E165">
            <v>492</v>
          </cell>
          <cell r="F165">
            <v>492</v>
          </cell>
          <cell r="G165" t="str">
            <v>PRINCIPAL</v>
          </cell>
        </row>
        <row r="166">
          <cell r="A166">
            <v>213001001918</v>
          </cell>
          <cell r="B166" t="str">
            <v>I.E DE LA BOQUILLA -SEDE SAN FELIPE DE LA BOQUILLA</v>
          </cell>
          <cell r="C166" t="str">
            <v>BOQUILLA KRA 9A # 45-08</v>
          </cell>
          <cell r="D166" t="str">
            <v>BOQUILLA</v>
          </cell>
          <cell r="E166">
            <v>492</v>
          </cell>
          <cell r="F166">
            <v>181</v>
          </cell>
          <cell r="G166" t="str">
            <v>SEDE</v>
          </cell>
        </row>
        <row r="167">
          <cell r="A167">
            <v>413001006234</v>
          </cell>
          <cell r="B167" t="str">
            <v>I.E DE LA BOQUILLA -SEDE  ESC. MADRE BERNARDA</v>
          </cell>
          <cell r="C167" t="str">
            <v>LA BOQUILLA CLL DE LAS FLORES CRA 7 # 71-08</v>
          </cell>
          <cell r="D167" t="str">
            <v>BOQUILLA</v>
          </cell>
          <cell r="E167">
            <v>492</v>
          </cell>
          <cell r="F167">
            <v>494</v>
          </cell>
          <cell r="G167" t="str">
            <v>SEDE</v>
          </cell>
        </row>
        <row r="168">
          <cell r="A168">
            <v>413001006315</v>
          </cell>
          <cell r="B168" t="str">
            <v>I.E DE LA BOQUILLA - SEDE SAN JUAN BAUTISTA DE LA BOQUILLA</v>
          </cell>
          <cell r="C168" t="str">
            <v>LA BOQUILLA KRA 4 # 84-36</v>
          </cell>
          <cell r="D168" t="str">
            <v>BOQUILLA</v>
          </cell>
          <cell r="E168">
            <v>492</v>
          </cell>
          <cell r="F168">
            <v>151</v>
          </cell>
          <cell r="G168" t="str">
            <v>SEDE</v>
          </cell>
        </row>
        <row r="169">
          <cell r="A169">
            <v>113001013814</v>
          </cell>
          <cell r="B169" t="str">
            <v>I.E BERTHA GEDEON DE BALADI</v>
          </cell>
          <cell r="C169" t="str">
            <v>EL CAMPESTRE 7A ETAPA CL 12 CRA 58 ESQUINA</v>
          </cell>
          <cell r="D169" t="str">
            <v>EL CAMPESTRE</v>
          </cell>
          <cell r="E169">
            <v>503</v>
          </cell>
          <cell r="F169">
            <v>503</v>
          </cell>
          <cell r="G169" t="str">
            <v>PRINCIPAL</v>
          </cell>
        </row>
        <row r="170">
          <cell r="A170">
            <v>313001013783</v>
          </cell>
          <cell r="B170" t="str">
            <v>I.E BERNARDO FOEGEN</v>
          </cell>
          <cell r="C170" t="str">
            <v>NELSON MANDELA SECT LAS VEGAS MZ Q LOTE 1</v>
          </cell>
          <cell r="D170" t="str">
            <v>NELSON MANDELA</v>
          </cell>
          <cell r="E170">
            <v>543</v>
          </cell>
          <cell r="F170">
            <v>543</v>
          </cell>
          <cell r="G170" t="str">
            <v>PRINCIPAL</v>
          </cell>
        </row>
        <row r="171">
          <cell r="A171">
            <v>313001027059</v>
          </cell>
          <cell r="B171" t="str">
            <v>I.E BERTHA SUTTNER</v>
          </cell>
          <cell r="C171" t="str">
            <v>SECTOR  VILLA GLORIA M 2 L 1</v>
          </cell>
          <cell r="D171" t="str">
            <v>NELSON MANDELA</v>
          </cell>
          <cell r="E171">
            <v>556</v>
          </cell>
          <cell r="F171">
            <v>556</v>
          </cell>
          <cell r="G171" t="str">
            <v>PRINCIPAL</v>
          </cell>
        </row>
        <row r="172">
          <cell r="A172">
            <v>313001027075</v>
          </cell>
          <cell r="B172" t="str">
            <v>I.E EL SALVADOR</v>
          </cell>
          <cell r="C172" t="str">
            <v>NELSON MANDELA SECT EL OLIVO M J L 12</v>
          </cell>
          <cell r="D172" t="str">
            <v>NELSON MANDELA</v>
          </cell>
          <cell r="E172">
            <v>558</v>
          </cell>
          <cell r="F172">
            <v>558</v>
          </cell>
          <cell r="G172" t="str">
            <v>PRINCIPAL</v>
          </cell>
        </row>
        <row r="173">
          <cell r="A173">
            <v>313001027199</v>
          </cell>
          <cell r="B173" t="str">
            <v>COL. SUEÑOS Y OPORTUNIDADES JESUS MAESTRO</v>
          </cell>
          <cell r="C173" t="str">
            <v>NELSON MANDELA SECT LOS OLIVOS</v>
          </cell>
          <cell r="D173" t="str">
            <v>NELSON MANDELA</v>
          </cell>
          <cell r="E173">
            <v>566</v>
          </cell>
          <cell r="F173">
            <v>566</v>
          </cell>
          <cell r="G173" t="str">
            <v>PRINCIPAL</v>
          </cell>
        </row>
        <row r="174">
          <cell r="A174">
            <v>313001027253</v>
          </cell>
          <cell r="B174" t="str">
            <v>COL. JUAN BAUTISTA SCALABRINI</v>
          </cell>
          <cell r="C174" t="str">
            <v>VILLA HERMOSA SECT CENTRAL 1 LTE 10-78</v>
          </cell>
          <cell r="D174" t="str">
            <v>NELSON MANDELA</v>
          </cell>
          <cell r="E174">
            <v>577</v>
          </cell>
          <cell r="F174">
            <v>577</v>
          </cell>
          <cell r="G174" t="str">
            <v>PRINCIPAL</v>
          </cell>
        </row>
        <row r="175">
          <cell r="A175">
            <v>113001028483</v>
          </cell>
          <cell r="B175" t="str">
            <v>I.E CASD MANUELA BELTRAN</v>
          </cell>
          <cell r="C175" t="str">
            <v>AV PEDRO DE HEREDIA CLL 31 N 57-106</v>
          </cell>
          <cell r="D175" t="str">
            <v>ESCALLON VILLA</v>
          </cell>
          <cell r="E175">
            <v>605</v>
          </cell>
          <cell r="F175">
            <v>605</v>
          </cell>
          <cell r="G175" t="str">
            <v>PRINCIPAL</v>
          </cell>
        </row>
        <row r="176">
          <cell r="A176">
            <v>113001028469</v>
          </cell>
          <cell r="B176" t="str">
            <v>I.E RAFAEL NUÑEZ</v>
          </cell>
          <cell r="C176" t="str">
            <v>MARTINEZ MARTELO AV DEL LAGO TRASV 33 #19-02</v>
          </cell>
          <cell r="D176" t="str">
            <v>MARTINEZ MARTELO</v>
          </cell>
          <cell r="E176">
            <v>606</v>
          </cell>
          <cell r="F176">
            <v>606</v>
          </cell>
          <cell r="G176" t="str">
            <v>PRINCIPAL</v>
          </cell>
        </row>
        <row r="177">
          <cell r="A177">
            <v>113001000704</v>
          </cell>
          <cell r="B177" t="str">
            <v>I.E RAFAEL NUÑEZ -  SEDE CIUDAD DE SANTA MARTA</v>
          </cell>
          <cell r="C177" t="str">
            <v>CHINO CLLJON CARRILLO</v>
          </cell>
          <cell r="D177" t="str">
            <v>BARRIO CHINO</v>
          </cell>
          <cell r="E177">
            <v>606</v>
          </cell>
          <cell r="F177">
            <v>29</v>
          </cell>
          <cell r="G177" t="str">
            <v>SEDE</v>
          </cell>
        </row>
        <row r="178">
          <cell r="A178">
            <v>113001012494</v>
          </cell>
          <cell r="B178" t="str">
            <v>I.E RAFAEL NUÑEZ - SEDE SIMON J. VELEZ</v>
          </cell>
          <cell r="C178" t="str">
            <v>EL PRADO AV PRINCIPAL CRA 33</v>
          </cell>
          <cell r="D178" t="str">
            <v>EL PRADO</v>
          </cell>
          <cell r="E178">
            <v>606</v>
          </cell>
          <cell r="F178">
            <v>161</v>
          </cell>
          <cell r="G178" t="str">
            <v>SEDE</v>
          </cell>
        </row>
        <row r="179">
          <cell r="A179">
            <v>113001028919</v>
          </cell>
          <cell r="B179" t="str">
            <v>I.E NUEVO BOSQUE</v>
          </cell>
          <cell r="C179" t="str">
            <v>URB BARLOVENTO TRASNV 53 #23A - 104 MZA I</v>
          </cell>
          <cell r="D179" t="str">
            <v>URB. BRITANIA</v>
          </cell>
          <cell r="E179">
            <v>633</v>
          </cell>
          <cell r="F179">
            <v>633</v>
          </cell>
          <cell r="G179" t="str">
            <v>PRINCIPAL</v>
          </cell>
        </row>
        <row r="180">
          <cell r="A180">
            <v>113001000283</v>
          </cell>
          <cell r="B180" t="str">
            <v>I.E NUEVO BOSQUE - SEDE JOSE MARIA CORDOBA</v>
          </cell>
          <cell r="C180" t="str">
            <v>NUEVO BOSQUE PRIMERA ETAPA</v>
          </cell>
          <cell r="D180" t="str">
            <v>NUEVO BOSQUE</v>
          </cell>
          <cell r="E180">
            <v>633</v>
          </cell>
          <cell r="F180">
            <v>20</v>
          </cell>
          <cell r="G180" t="str">
            <v>SEDE</v>
          </cell>
        </row>
        <row r="181">
          <cell r="A181">
            <v>113001007776</v>
          </cell>
          <cell r="B181" t="str">
            <v xml:space="preserve">I.E NUEVO BOSQUE - SEDE LUIS CARLOS GALAN </v>
          </cell>
          <cell r="C181" t="str">
            <v>CALAMARES 3A ETAPA CAMPI?A</v>
          </cell>
          <cell r="D181" t="str">
            <v>LA CAMPIÑA</v>
          </cell>
          <cell r="E181">
            <v>633</v>
          </cell>
          <cell r="F181">
            <v>136</v>
          </cell>
          <cell r="G181" t="str">
            <v>SEDE</v>
          </cell>
        </row>
        <row r="182">
          <cell r="A182">
            <v>113001028421</v>
          </cell>
          <cell r="B182" t="str">
            <v>I.E 14 DE FEBRERO</v>
          </cell>
          <cell r="C182" t="str">
            <v>EL POZON M D LOTE 1 SECT 14 DE FEBRERO</v>
          </cell>
          <cell r="D182" t="str">
            <v>EL POZON</v>
          </cell>
          <cell r="E182">
            <v>636</v>
          </cell>
          <cell r="F182">
            <v>636</v>
          </cell>
          <cell r="G182" t="str">
            <v>PRINCIPAL</v>
          </cell>
        </row>
        <row r="183">
          <cell r="A183">
            <v>113001028927</v>
          </cell>
          <cell r="B183" t="str">
            <v>I.E CIUDADELA 2000</v>
          </cell>
          <cell r="C183" t="str">
            <v>TERNERA ST SANTA ELENA</v>
          </cell>
          <cell r="D183" t="str">
            <v>SAN FERNANDO</v>
          </cell>
          <cell r="E183">
            <v>663</v>
          </cell>
          <cell r="F183">
            <v>663</v>
          </cell>
          <cell r="G183" t="str">
            <v>PRINCIPAL</v>
          </cell>
        </row>
        <row r="184">
          <cell r="A184">
            <v>113001029095</v>
          </cell>
          <cell r="B184" t="str">
            <v>I.E FOCO ROJO</v>
          </cell>
          <cell r="C184" t="str">
            <v>OLAYA HERRA SECT RAFAEL NU</v>
          </cell>
          <cell r="D184" t="str">
            <v>OLAYA HERRERA</v>
          </cell>
          <cell r="E184">
            <v>717</v>
          </cell>
          <cell r="F184">
            <v>717</v>
          </cell>
          <cell r="G184" t="str">
            <v>PRINCIPAL</v>
          </cell>
        </row>
        <row r="185">
          <cell r="A185">
            <v>313001029264</v>
          </cell>
          <cell r="B185" t="str">
            <v>I.E CEAD SIMON BOLIVAR U NAL ABIERTA Y A DISTANCIA -UNAD-</v>
          </cell>
          <cell r="C185" t="str">
            <v>PARAGUAY AV. ACUEDUCTO #44 A-221</v>
          </cell>
          <cell r="D185" t="str">
            <v>PARAGUAY</v>
          </cell>
          <cell r="E185">
            <v>738</v>
          </cell>
          <cell r="F185">
            <v>738</v>
          </cell>
          <cell r="G185" t="str">
            <v>PRINCIPAL</v>
          </cell>
        </row>
        <row r="186">
          <cell r="A186">
            <v>313001029396</v>
          </cell>
          <cell r="B186" t="str">
            <v>I.E  CLEMENTE MANUEL ZABALA</v>
          </cell>
          <cell r="C186" t="str">
            <v>FLOR DEL CAMPO CARRETERA DE LA CORDIALIDAD MZ 7</v>
          </cell>
          <cell r="D186" t="str">
            <v>FLOR DEL CAMPO</v>
          </cell>
          <cell r="E186">
            <v>788</v>
          </cell>
          <cell r="F186">
            <v>788</v>
          </cell>
          <cell r="G186" t="str">
            <v>PRINCIPAL</v>
          </cell>
        </row>
        <row r="187">
          <cell r="A187">
            <v>113001029800</v>
          </cell>
          <cell r="B187" t="str">
            <v>C.E COLOMBIATON GUSTAVO PULECIO GOMEZ</v>
          </cell>
          <cell r="C187" t="str">
            <v>URB COLOMBIATON M 1</v>
          </cell>
          <cell r="D187" t="str">
            <v>COLOMBIATON</v>
          </cell>
          <cell r="E187">
            <v>828</v>
          </cell>
          <cell r="F187">
            <v>828</v>
          </cell>
          <cell r="G187" t="str">
            <v>PRINCIPAL</v>
          </cell>
        </row>
        <row r="188">
          <cell r="A188">
            <v>113001029851</v>
          </cell>
          <cell r="B188" t="str">
            <v>I.E JORGE ARTEL</v>
          </cell>
          <cell r="C188" t="str">
            <v>VIA PERIMETRAL LOTES 1A y 1B (Piscinas 11 y 12)</v>
          </cell>
          <cell r="D188" t="str">
            <v>LA MARIA</v>
          </cell>
          <cell r="E188">
            <v>839</v>
          </cell>
          <cell r="F188">
            <v>839</v>
          </cell>
          <cell r="G188" t="str">
            <v>PRINCIPAL</v>
          </cell>
        </row>
        <row r="189">
          <cell r="A189">
            <v>113001029893</v>
          </cell>
          <cell r="B189" t="str">
            <v>I.E ROSEDAL</v>
          </cell>
          <cell r="C189" t="str">
            <v>SECTOR ROSEDAL N</v>
          </cell>
          <cell r="D189" t="str">
            <v>SAN PEDRO MARTIR</v>
          </cell>
          <cell r="E189">
            <v>842</v>
          </cell>
          <cell r="F189">
            <v>842</v>
          </cell>
          <cell r="G189" t="str">
            <v>PRINCIPAL</v>
          </cell>
        </row>
        <row r="190">
          <cell r="A190">
            <v>113001030085</v>
          </cell>
          <cell r="B190" t="str">
            <v>I.E MANDELA</v>
          </cell>
          <cell r="C190" t="str">
            <v>NELSON MANDELA CLL 76A 510</v>
          </cell>
          <cell r="D190" t="str">
            <v>NELSON MANDELA</v>
          </cell>
          <cell r="E190">
            <v>858</v>
          </cell>
          <cell r="F190">
            <v>858</v>
          </cell>
          <cell r="G190" t="str">
            <v>PRINCIPAL</v>
          </cell>
        </row>
        <row r="191">
          <cell r="A191">
            <v>113001030093</v>
          </cell>
          <cell r="B191" t="str">
            <v>I.E FUNDACION PIES DESCALZOS</v>
          </cell>
          <cell r="C191" t="str">
            <v>Calle 52 Nï¿½ 33 E 06 Barrio la Maria Localidad Nï¿½2 de la Virgen y Turistica, Sector Lomas de Peye</v>
          </cell>
          <cell r="D191" t="str">
            <v>LOMA DE PEYE</v>
          </cell>
          <cell r="E191">
            <v>857</v>
          </cell>
          <cell r="F191">
            <v>857</v>
          </cell>
          <cell r="G191" t="str">
            <v>PRINCIPAL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3"/>
      <sheetName val="clasificacion"/>
      <sheetName val="Hoja1"/>
    </sheetNames>
    <sheetDataSet>
      <sheetData sheetId="0"/>
      <sheetData sheetId="1"/>
      <sheetData sheetId="2"/>
      <sheetData sheetId="3">
        <row r="2">
          <cell r="A2">
            <v>113001000101</v>
          </cell>
          <cell r="B2">
            <v>43</v>
          </cell>
          <cell r="C2">
            <v>73</v>
          </cell>
          <cell r="D2" t="str">
            <v>HISTORICA Y CARIBE NORTE</v>
          </cell>
          <cell r="E2" t="str">
            <v>COUNTRY</v>
          </cell>
          <cell r="F2">
            <v>9</v>
          </cell>
          <cell r="G2" t="str">
            <v>URBANA</v>
          </cell>
          <cell r="H2" t="str">
            <v>E. E. Oficial</v>
          </cell>
          <cell r="I2" t="str">
            <v>OFICIAL</v>
          </cell>
          <cell r="J2" t="str">
            <v>SEDE</v>
          </cell>
          <cell r="K2" t="str">
            <v>I.E MADRE LAURA - SEDE ANDALUCIA</v>
          </cell>
        </row>
        <row r="3">
          <cell r="A3">
            <v>113001000143</v>
          </cell>
          <cell r="B3">
            <v>9</v>
          </cell>
          <cell r="C3">
            <v>9</v>
          </cell>
          <cell r="D3" t="str">
            <v>DE LA VIRGEN Y TURISTICA</v>
          </cell>
          <cell r="E3" t="str">
            <v>RURAL</v>
          </cell>
          <cell r="G3" t="str">
            <v>RURAL</v>
          </cell>
          <cell r="H3" t="str">
            <v>E. E. Oficial</v>
          </cell>
          <cell r="I3" t="str">
            <v>OFICIAL</v>
          </cell>
          <cell r="J3" t="str">
            <v>PRINCIPAL</v>
          </cell>
          <cell r="K3" t="str">
            <v>I.E ARROYO DE PIEDRA</v>
          </cell>
        </row>
        <row r="4">
          <cell r="A4">
            <v>113001000151</v>
          </cell>
          <cell r="B4">
            <v>10</v>
          </cell>
          <cell r="C4">
            <v>64</v>
          </cell>
          <cell r="D4" t="str">
            <v>HISTORICA Y CARIBE NORTE</v>
          </cell>
          <cell r="E4" t="str">
            <v>SANTA RITA</v>
          </cell>
          <cell r="F4">
            <v>2</v>
          </cell>
          <cell r="G4" t="str">
            <v>URBANA</v>
          </cell>
          <cell r="H4" t="str">
            <v>E. E. Oficial</v>
          </cell>
          <cell r="I4" t="str">
            <v>OFICIAL</v>
          </cell>
          <cell r="J4" t="str">
            <v>SEDE</v>
          </cell>
          <cell r="K4" t="str">
            <v>I.E JOSE DE LA VEGA  SEDE ANTONIO JOSE IRIZARRI</v>
          </cell>
        </row>
        <row r="5">
          <cell r="A5">
            <v>113001000160</v>
          </cell>
          <cell r="B5">
            <v>11</v>
          </cell>
          <cell r="C5">
            <v>11</v>
          </cell>
          <cell r="D5" t="str">
            <v>HISTORICA Y CARIBE NORTE</v>
          </cell>
          <cell r="E5" t="str">
            <v>SANTA RITA</v>
          </cell>
          <cell r="F5">
            <v>3</v>
          </cell>
          <cell r="G5" t="str">
            <v>URBANA</v>
          </cell>
          <cell r="H5" t="str">
            <v>E. E. Oficial</v>
          </cell>
          <cell r="I5" t="str">
            <v>OFICIAL</v>
          </cell>
          <cell r="J5" t="str">
            <v>PRINCIPAL</v>
          </cell>
          <cell r="K5" t="str">
            <v>I.E CORAZON DE MARIA</v>
          </cell>
        </row>
        <row r="6">
          <cell r="A6">
            <v>113001000178</v>
          </cell>
          <cell r="B6">
            <v>12</v>
          </cell>
          <cell r="C6">
            <v>37</v>
          </cell>
          <cell r="D6" t="str">
            <v>HISTORICA Y CARIBE NORTE</v>
          </cell>
          <cell r="E6" t="str">
            <v>SANTA RITA</v>
          </cell>
          <cell r="F6">
            <v>3</v>
          </cell>
          <cell r="G6" t="str">
            <v>URBANA</v>
          </cell>
          <cell r="H6" t="str">
            <v>E. E. Oficial</v>
          </cell>
          <cell r="I6" t="str">
            <v>OFICIAL</v>
          </cell>
          <cell r="J6" t="str">
            <v>SEDE</v>
          </cell>
          <cell r="K6" t="str">
            <v>I.E SANTA MARIA  SEDE SAGRADO CORAZON DE JESUS</v>
          </cell>
        </row>
        <row r="7">
          <cell r="A7">
            <v>113001000186</v>
          </cell>
          <cell r="B7">
            <v>13</v>
          </cell>
          <cell r="C7">
            <v>37</v>
          </cell>
          <cell r="D7" t="str">
            <v>HISTORICA Y CARIBE NORTE</v>
          </cell>
          <cell r="E7" t="str">
            <v>SANTA RITA</v>
          </cell>
          <cell r="F7">
            <v>3</v>
          </cell>
          <cell r="G7" t="str">
            <v>URBANA</v>
          </cell>
          <cell r="H7" t="str">
            <v>E. E. Oficial</v>
          </cell>
          <cell r="I7" t="str">
            <v>OFICIAL</v>
          </cell>
          <cell r="J7" t="str">
            <v>SEDE</v>
          </cell>
          <cell r="K7" t="str">
            <v>I.E SANTA MARIA  SEDE MARCO FIDEL SUAREZ</v>
          </cell>
        </row>
        <row r="8">
          <cell r="A8">
            <v>113001000194</v>
          </cell>
          <cell r="B8">
            <v>14</v>
          </cell>
          <cell r="C8">
            <v>270</v>
          </cell>
          <cell r="D8" t="str">
            <v>DE LA VIRGEN Y TURISTICA</v>
          </cell>
          <cell r="E8" t="str">
            <v>DE LA VIRGEN Y TURISTICA</v>
          </cell>
          <cell r="F8">
            <v>7</v>
          </cell>
          <cell r="G8" t="str">
            <v>URBANA</v>
          </cell>
          <cell r="H8" t="str">
            <v>E. E. Oficial</v>
          </cell>
          <cell r="I8" t="str">
            <v>OFICIAL</v>
          </cell>
          <cell r="J8" t="str">
            <v>SEDE</v>
          </cell>
          <cell r="K8" t="str">
            <v>I.E MADRE GABRIELA DE SAN MARTIN   SEDE LA MAGDALENA</v>
          </cell>
        </row>
        <row r="9">
          <cell r="A9">
            <v>113001000208</v>
          </cell>
          <cell r="B9">
            <v>15</v>
          </cell>
          <cell r="C9">
            <v>37</v>
          </cell>
          <cell r="D9" t="str">
            <v>HISTORICA Y CARIBE NORTE</v>
          </cell>
          <cell r="E9" t="str">
            <v>SANTA RITA</v>
          </cell>
          <cell r="F9">
            <v>3</v>
          </cell>
          <cell r="G9" t="str">
            <v>URBANA</v>
          </cell>
          <cell r="H9" t="str">
            <v>E. E. Oficial</v>
          </cell>
          <cell r="I9" t="str">
            <v>OFICIAL</v>
          </cell>
          <cell r="J9" t="str">
            <v>SEDE</v>
          </cell>
          <cell r="K9" t="str">
            <v>I.E SANTA MARIA  SEDE NTRA. SRA. DE FATIMA</v>
          </cell>
        </row>
        <row r="10">
          <cell r="A10">
            <v>113001000224</v>
          </cell>
          <cell r="B10">
            <v>16</v>
          </cell>
          <cell r="C10">
            <v>92</v>
          </cell>
          <cell r="D10" t="str">
            <v>INDUSTRIAL Y DE LA BAHIA</v>
          </cell>
          <cell r="E10" t="str">
            <v>INDUSTRIAL Y DE LA BAHIA</v>
          </cell>
          <cell r="F10">
            <v>12</v>
          </cell>
          <cell r="G10" t="str">
            <v>URBANA</v>
          </cell>
          <cell r="H10" t="str">
            <v>E. E. Oficial</v>
          </cell>
          <cell r="I10" t="str">
            <v>OFICIAL</v>
          </cell>
          <cell r="J10" t="str">
            <v>SEDE</v>
          </cell>
          <cell r="K10" t="str">
            <v>I.E SOLEDAD ACOSTA DE SAMPER   SEDE EMILIANO ALCALA ROMERO</v>
          </cell>
        </row>
        <row r="11">
          <cell r="A11">
            <v>113001000241</v>
          </cell>
          <cell r="B11">
            <v>18</v>
          </cell>
          <cell r="C11">
            <v>18</v>
          </cell>
          <cell r="D11" t="str">
            <v>DE LA VIRGEN Y TURISTICA</v>
          </cell>
          <cell r="E11" t="str">
            <v>DE LA VIRGEN Y TURISTICA</v>
          </cell>
          <cell r="F11">
            <v>6</v>
          </cell>
          <cell r="G11" t="str">
            <v>URBANA</v>
          </cell>
          <cell r="H11" t="str">
            <v>E. E. Oficial</v>
          </cell>
          <cell r="I11" t="str">
            <v>OFICIAL</v>
          </cell>
          <cell r="J11" t="str">
            <v>PRINCIPAL</v>
          </cell>
          <cell r="K11" t="str">
            <v>I.E NUESTRO ESFUERZO</v>
          </cell>
        </row>
        <row r="12">
          <cell r="A12">
            <v>113001000259</v>
          </cell>
          <cell r="B12">
            <v>153</v>
          </cell>
          <cell r="C12">
            <v>153</v>
          </cell>
          <cell r="D12" t="str">
            <v>DE LA VIRGEN Y TURISTICA</v>
          </cell>
          <cell r="E12" t="str">
            <v>DE LA VIRGEN Y TURISTICA</v>
          </cell>
          <cell r="F12">
            <v>6</v>
          </cell>
          <cell r="G12" t="str">
            <v>URBANA</v>
          </cell>
          <cell r="H12" t="str">
            <v>E. E. Oficial</v>
          </cell>
          <cell r="I12" t="str">
            <v>OFICIAL</v>
          </cell>
          <cell r="J12" t="str">
            <v>PRINCIPAL</v>
          </cell>
          <cell r="K12" t="str">
            <v>I.E VALORES UNIDOS</v>
          </cell>
        </row>
        <row r="13">
          <cell r="A13">
            <v>113001000267</v>
          </cell>
          <cell r="B13">
            <v>19</v>
          </cell>
          <cell r="C13">
            <v>70</v>
          </cell>
          <cell r="D13" t="str">
            <v>DE LA VIRGEN Y TURISTICA</v>
          </cell>
          <cell r="E13" t="str">
            <v>DE LA VIRGEN Y TURISTICA</v>
          </cell>
          <cell r="F13">
            <v>7</v>
          </cell>
          <cell r="G13" t="str">
            <v>URBANA</v>
          </cell>
          <cell r="H13" t="str">
            <v>E. E. Oficial</v>
          </cell>
          <cell r="I13" t="str">
            <v>OFICIAL</v>
          </cell>
          <cell r="J13" t="str">
            <v>SEDE</v>
          </cell>
          <cell r="K13" t="str">
            <v>I.E HIJOS DE MARIA   SEDE REPUBLICA DE MEXICO</v>
          </cell>
        </row>
        <row r="14">
          <cell r="A14">
            <v>113001000275</v>
          </cell>
          <cell r="B14">
            <v>200</v>
          </cell>
          <cell r="C14">
            <v>32</v>
          </cell>
          <cell r="D14" t="str">
            <v>DE LA VIRGEN Y TURISTICA</v>
          </cell>
          <cell r="E14" t="str">
            <v>DE LA VIRGEN Y TURISTICA</v>
          </cell>
          <cell r="F14">
            <v>6</v>
          </cell>
          <cell r="G14" t="str">
            <v>URBANA</v>
          </cell>
          <cell r="H14" t="str">
            <v>E. E. Oficial</v>
          </cell>
          <cell r="I14" t="str">
            <v>OFICIAL</v>
          </cell>
          <cell r="J14" t="str">
            <v>SEDE</v>
          </cell>
          <cell r="K14" t="str">
            <v>I.E CAMILO TORRES DEL POZON  SEDE LOS CHULIANES</v>
          </cell>
        </row>
        <row r="15">
          <cell r="A15">
            <v>113001000283</v>
          </cell>
          <cell r="B15">
            <v>20</v>
          </cell>
          <cell r="C15">
            <v>633</v>
          </cell>
          <cell r="D15" t="str">
            <v>HISTORICA Y CARIBE NORTE</v>
          </cell>
          <cell r="E15" t="str">
            <v>COUNTRY</v>
          </cell>
          <cell r="F15">
            <v>8</v>
          </cell>
          <cell r="G15" t="str">
            <v>URBANA</v>
          </cell>
          <cell r="H15" t="str">
            <v>E. E. Oficial</v>
          </cell>
          <cell r="I15" t="str">
            <v>OFICIAL</v>
          </cell>
          <cell r="J15" t="str">
            <v>SEDE</v>
          </cell>
          <cell r="K15" t="str">
            <v>I.E NUEVO BOSQUE - SEDE JOSE MARIA CORDOBA</v>
          </cell>
        </row>
        <row r="16">
          <cell r="A16">
            <v>113001000313</v>
          </cell>
          <cell r="B16">
            <v>21</v>
          </cell>
          <cell r="C16">
            <v>73</v>
          </cell>
          <cell r="D16" t="str">
            <v>HISTORICA Y CARIBE NORTE</v>
          </cell>
          <cell r="E16" t="str">
            <v>COUNTRY</v>
          </cell>
          <cell r="F16">
            <v>9</v>
          </cell>
          <cell r="G16" t="str">
            <v>URBANA</v>
          </cell>
          <cell r="H16" t="str">
            <v>E. E. Oficial</v>
          </cell>
          <cell r="I16" t="str">
            <v>OFICIAL</v>
          </cell>
          <cell r="J16" t="str">
            <v>SEDE</v>
          </cell>
          <cell r="K16" t="str">
            <v>I.E MADRE LAURA - SEDE JOSE MARIA DEL CASTILLO Y RADA</v>
          </cell>
        </row>
        <row r="17">
          <cell r="A17">
            <v>113001000321</v>
          </cell>
          <cell r="B17">
            <v>198</v>
          </cell>
          <cell r="C17">
            <v>198</v>
          </cell>
          <cell r="D17" t="str">
            <v>DE LA VIRGEN Y TURISTICA</v>
          </cell>
          <cell r="E17" t="str">
            <v>DE LA VIRGEN Y TURISTICA</v>
          </cell>
          <cell r="F17">
            <v>6</v>
          </cell>
          <cell r="G17" t="str">
            <v>URBANA</v>
          </cell>
          <cell r="H17" t="str">
            <v>E. E. Oficial</v>
          </cell>
          <cell r="I17" t="str">
            <v>OFICIAL</v>
          </cell>
          <cell r="J17" t="str">
            <v>PRINCIPAL</v>
          </cell>
          <cell r="K17" t="str">
            <v>I.E LUIS C GALAN SARMIENTO</v>
          </cell>
        </row>
        <row r="18">
          <cell r="A18">
            <v>113001000348</v>
          </cell>
          <cell r="B18">
            <v>22</v>
          </cell>
          <cell r="C18">
            <v>22</v>
          </cell>
          <cell r="D18" t="str">
            <v>INDUSTRIAL Y DE LA BAHIA</v>
          </cell>
          <cell r="E18" t="str">
            <v>INDUSTRIAL Y DE LA BAHIA</v>
          </cell>
          <cell r="F18">
            <v>13</v>
          </cell>
          <cell r="G18" t="str">
            <v>URBANA</v>
          </cell>
          <cell r="H18" t="str">
            <v>E. E. Oficial</v>
          </cell>
          <cell r="I18" t="str">
            <v>OFICIAL</v>
          </cell>
          <cell r="J18" t="str">
            <v>PRINCIPAL</v>
          </cell>
          <cell r="K18" t="str">
            <v>I.E AMBIENTALISTA DE CARTAGENA</v>
          </cell>
        </row>
        <row r="19">
          <cell r="A19">
            <v>113001000364</v>
          </cell>
          <cell r="B19">
            <v>23</v>
          </cell>
          <cell r="C19">
            <v>270</v>
          </cell>
          <cell r="D19" t="str">
            <v>DE LA VIRGEN Y TURISTICA</v>
          </cell>
          <cell r="E19" t="str">
            <v>DE LA VIRGEN Y TURISTICA</v>
          </cell>
          <cell r="G19" t="str">
            <v>URBANA</v>
          </cell>
          <cell r="H19" t="str">
            <v>E. E. Oficial</v>
          </cell>
          <cell r="I19" t="str">
            <v>OFICIAL</v>
          </cell>
          <cell r="J19" t="str">
            <v>SEDE</v>
          </cell>
          <cell r="K19" t="str">
            <v>I.E MADRE GABRIELA DE SAN MARTIN  SEDE SAN JOSE OBRERO</v>
          </cell>
        </row>
        <row r="20">
          <cell r="A20">
            <v>113001000429</v>
          </cell>
          <cell r="B20">
            <v>24</v>
          </cell>
          <cell r="C20">
            <v>24</v>
          </cell>
          <cell r="D20" t="str">
            <v>INDUSTRIAL Y DE LA BAHIA</v>
          </cell>
          <cell r="E20" t="str">
            <v>INDUSTRIAL Y DE LA BAHIA</v>
          </cell>
          <cell r="F20">
            <v>11</v>
          </cell>
          <cell r="G20" t="str">
            <v>URBANA</v>
          </cell>
          <cell r="H20" t="str">
            <v>E. E. Oficial</v>
          </cell>
          <cell r="I20" t="str">
            <v>OFICIAL</v>
          </cell>
          <cell r="J20" t="str">
            <v>PRINCIPAL</v>
          </cell>
          <cell r="K20" t="str">
            <v>I.E SALIM BECHARA</v>
          </cell>
        </row>
        <row r="21">
          <cell r="A21">
            <v>113001000437</v>
          </cell>
          <cell r="B21">
            <v>25</v>
          </cell>
          <cell r="C21">
            <v>25</v>
          </cell>
          <cell r="D21" t="str">
            <v>INDUSTRIAL Y DE LA BAHIA</v>
          </cell>
          <cell r="E21" t="str">
            <v>INDUSTRIAL Y DE LA BAHIA</v>
          </cell>
          <cell r="F21">
            <v>13</v>
          </cell>
          <cell r="G21" t="str">
            <v>URBANA</v>
          </cell>
          <cell r="H21" t="str">
            <v>E. E. Oficial</v>
          </cell>
          <cell r="I21" t="str">
            <v>OFICIAL</v>
          </cell>
          <cell r="J21" t="str">
            <v>PRINCIPAL</v>
          </cell>
          <cell r="K21" t="str">
            <v>I.E REPUBLICA DE ARGENTINA</v>
          </cell>
        </row>
        <row r="22">
          <cell r="A22">
            <v>113001000674</v>
          </cell>
          <cell r="B22">
            <v>26</v>
          </cell>
          <cell r="C22">
            <v>112</v>
          </cell>
          <cell r="D22" t="str">
            <v>HISTORICA Y CARIBE NORTE</v>
          </cell>
          <cell r="E22" t="str">
            <v>SANTA RITA</v>
          </cell>
          <cell r="F22">
            <v>2</v>
          </cell>
          <cell r="G22" t="str">
            <v>URBANA</v>
          </cell>
          <cell r="H22" t="str">
            <v>E. E. Oficial</v>
          </cell>
          <cell r="I22" t="str">
            <v>OFICIAL</v>
          </cell>
          <cell r="J22" t="str">
            <v>SEDE</v>
          </cell>
          <cell r="K22" t="str">
            <v>I.E ANTONIA SANTOS   SEDE ALFONSO ARAUJO</v>
          </cell>
        </row>
        <row r="23">
          <cell r="A23">
            <v>113001000704</v>
          </cell>
          <cell r="B23">
            <v>29</v>
          </cell>
          <cell r="C23">
            <v>606</v>
          </cell>
          <cell r="D23" t="str">
            <v>HISTORICA Y CARIBE NORTE</v>
          </cell>
          <cell r="E23" t="str">
            <v>COUNTRY</v>
          </cell>
          <cell r="F23">
            <v>9</v>
          </cell>
          <cell r="G23" t="str">
            <v>URBANA</v>
          </cell>
          <cell r="H23" t="str">
            <v>E. E. Oficial</v>
          </cell>
          <cell r="I23" t="str">
            <v>OFICIAL</v>
          </cell>
          <cell r="J23" t="str">
            <v>SEDE</v>
          </cell>
          <cell r="K23" t="str">
            <v>I.E RAFAEL NUÑEZ -  SEDE CIUDAD DE SANTA MARTA</v>
          </cell>
        </row>
        <row r="24">
          <cell r="A24">
            <v>113001000712</v>
          </cell>
          <cell r="B24">
            <v>126</v>
          </cell>
          <cell r="C24">
            <v>45</v>
          </cell>
          <cell r="D24" t="str">
            <v>HISTORICA Y CARIBE NORTE</v>
          </cell>
          <cell r="E24" t="str">
            <v>SANTA RITA</v>
          </cell>
          <cell r="F24">
            <v>3</v>
          </cell>
          <cell r="G24" t="str">
            <v>URBANA</v>
          </cell>
          <cell r="H24" t="str">
            <v>E. E. Oficial</v>
          </cell>
          <cell r="I24" t="str">
            <v>OFICIAL</v>
          </cell>
          <cell r="J24" t="str">
            <v>SEDE</v>
          </cell>
          <cell r="K24" t="str">
            <v>I.E LICEO DE BOLIVAR  SEDE ONCE DE NOVIEMBRE</v>
          </cell>
        </row>
        <row r="25">
          <cell r="A25">
            <v>113001000721</v>
          </cell>
          <cell r="B25">
            <v>30</v>
          </cell>
          <cell r="C25">
            <v>30</v>
          </cell>
          <cell r="D25" t="str">
            <v>INDUSTRIAL Y DE LA BAHIA</v>
          </cell>
          <cell r="E25" t="str">
            <v>INDUSTRIAL Y DE LA BAHIA</v>
          </cell>
          <cell r="F25">
            <v>12</v>
          </cell>
          <cell r="G25" t="str">
            <v>URBANA</v>
          </cell>
          <cell r="H25" t="str">
            <v>E. E. Oficial</v>
          </cell>
          <cell r="I25" t="str">
            <v>OFICIAL</v>
          </cell>
          <cell r="J25" t="str">
            <v>PRINCIPAL</v>
          </cell>
          <cell r="K25" t="str">
            <v>I.E LUIS CARLOS LOPEZ</v>
          </cell>
        </row>
        <row r="26">
          <cell r="A26">
            <v>113001000739</v>
          </cell>
          <cell r="B26">
            <v>31</v>
          </cell>
          <cell r="C26">
            <v>31</v>
          </cell>
          <cell r="D26" t="str">
            <v>HISTORICA Y CARIBE NORTE</v>
          </cell>
          <cell r="E26" t="str">
            <v>SANTA RITA</v>
          </cell>
          <cell r="F26">
            <v>2</v>
          </cell>
          <cell r="G26" t="str">
            <v>URBANA</v>
          </cell>
          <cell r="H26" t="str">
            <v>E. E. Oficial</v>
          </cell>
          <cell r="I26" t="str">
            <v>OFICIAL</v>
          </cell>
          <cell r="J26" t="str">
            <v>PRINCIPAL</v>
          </cell>
          <cell r="K26" t="str">
            <v>I.E ANA MARIA VELEZ DE TRUJILLO</v>
          </cell>
        </row>
        <row r="27">
          <cell r="A27">
            <v>113001000771</v>
          </cell>
          <cell r="B27">
            <v>32</v>
          </cell>
          <cell r="C27">
            <v>32</v>
          </cell>
          <cell r="D27" t="str">
            <v>DE LA VIRGEN Y TURISTICA</v>
          </cell>
          <cell r="E27" t="str">
            <v>DE LA VIRGEN Y TURISTICA</v>
          </cell>
          <cell r="F27">
            <v>6</v>
          </cell>
          <cell r="G27" t="str">
            <v>URBANA</v>
          </cell>
          <cell r="H27" t="str">
            <v>E. E. Oficial</v>
          </cell>
          <cell r="I27" t="str">
            <v>OFICIAL</v>
          </cell>
          <cell r="J27" t="str">
            <v>PRINCIPAL</v>
          </cell>
          <cell r="K27" t="str">
            <v>I.E CAMILO TORRES DEL POZON</v>
          </cell>
        </row>
        <row r="28">
          <cell r="A28">
            <v>113001000798</v>
          </cell>
          <cell r="B28">
            <v>33</v>
          </cell>
          <cell r="C28">
            <v>36</v>
          </cell>
          <cell r="D28" t="str">
            <v>DE LA VIRGEN Y TURISTICA</v>
          </cell>
          <cell r="E28" t="str">
            <v>DE LA VIRGEN Y TURISTICA</v>
          </cell>
          <cell r="F28">
            <v>5</v>
          </cell>
          <cell r="G28" t="str">
            <v>URBANA</v>
          </cell>
          <cell r="H28" t="str">
            <v>E. E. Oficial</v>
          </cell>
          <cell r="I28" t="str">
            <v>OFICIAL</v>
          </cell>
          <cell r="J28" t="str">
            <v>SEDE</v>
          </cell>
          <cell r="K28" t="str">
            <v>I.E NUESTRA SRA DEL CARMEN   SEDE SOCIEDAD AMOR A C/GENA. # 4</v>
          </cell>
        </row>
        <row r="29">
          <cell r="A29">
            <v>113001000810</v>
          </cell>
          <cell r="B29">
            <v>34</v>
          </cell>
          <cell r="C29">
            <v>94</v>
          </cell>
          <cell r="D29" t="str">
            <v>HISTORICA Y CARIBE NORTE</v>
          </cell>
          <cell r="E29" t="str">
            <v>COUNTRY</v>
          </cell>
          <cell r="F29">
            <v>10</v>
          </cell>
          <cell r="G29" t="str">
            <v>URBANA</v>
          </cell>
          <cell r="H29" t="str">
            <v>E. E. Oficial</v>
          </cell>
          <cell r="I29" t="str">
            <v>OFICIAL</v>
          </cell>
          <cell r="J29" t="str">
            <v>SEDE</v>
          </cell>
          <cell r="K29" t="str">
            <v>I.E FERNANDO DE LA VEGA - SEDE ALMIRANTE PADILLA</v>
          </cell>
        </row>
        <row r="30">
          <cell r="A30">
            <v>113001000836</v>
          </cell>
          <cell r="B30">
            <v>35</v>
          </cell>
          <cell r="C30">
            <v>36</v>
          </cell>
          <cell r="D30" t="str">
            <v>DE LA VIRGEN Y TURISTICA</v>
          </cell>
          <cell r="E30" t="str">
            <v>DE LA VIRGEN Y TURISTICA</v>
          </cell>
          <cell r="F30">
            <v>5</v>
          </cell>
          <cell r="G30" t="str">
            <v>URBANA</v>
          </cell>
          <cell r="H30" t="str">
            <v>E. E. Oficial</v>
          </cell>
          <cell r="I30" t="str">
            <v>OFICIAL</v>
          </cell>
          <cell r="J30" t="str">
            <v>SEDE</v>
          </cell>
          <cell r="K30" t="str">
            <v>I.E NUESTRA SRA DEL CARMEN   SEDE CIUDAD DE SINCELEJO</v>
          </cell>
        </row>
        <row r="31">
          <cell r="A31">
            <v>113001000852</v>
          </cell>
          <cell r="B31">
            <v>36</v>
          </cell>
          <cell r="C31">
            <v>36</v>
          </cell>
          <cell r="D31" t="str">
            <v>DE LA VIRGEN Y TURISTICA</v>
          </cell>
          <cell r="E31" t="str">
            <v>DE LA VIRGEN Y TURISTICA</v>
          </cell>
          <cell r="F31">
            <v>5</v>
          </cell>
          <cell r="G31" t="str">
            <v>URBANA</v>
          </cell>
          <cell r="H31" t="str">
            <v>E. E. Oficial</v>
          </cell>
          <cell r="I31" t="str">
            <v>OFICIAL</v>
          </cell>
          <cell r="J31" t="str">
            <v>PRINCIPAL</v>
          </cell>
          <cell r="K31" t="str">
            <v>I.E NUESTRA SRA DEL CARMEN</v>
          </cell>
        </row>
        <row r="32">
          <cell r="A32">
            <v>113001000879</v>
          </cell>
          <cell r="B32">
            <v>37</v>
          </cell>
          <cell r="C32">
            <v>37</v>
          </cell>
          <cell r="D32" t="str">
            <v>HISTORICA Y CARIBE NORTE</v>
          </cell>
          <cell r="E32" t="str">
            <v>SANTA RITA</v>
          </cell>
          <cell r="F32">
            <v>3</v>
          </cell>
          <cell r="G32" t="str">
            <v>URBANA</v>
          </cell>
          <cell r="H32" t="str">
            <v>E. E. Oficial</v>
          </cell>
          <cell r="I32" t="str">
            <v>OFICIAL</v>
          </cell>
          <cell r="J32" t="str">
            <v>PRINCIPAL</v>
          </cell>
          <cell r="K32" t="str">
            <v>I.E SANTA MARIA</v>
          </cell>
        </row>
        <row r="33">
          <cell r="A33">
            <v>113001001336</v>
          </cell>
          <cell r="B33">
            <v>38</v>
          </cell>
          <cell r="C33">
            <v>38</v>
          </cell>
          <cell r="D33" t="str">
            <v>INDUSTRIAL Y DE LA BAHIA</v>
          </cell>
          <cell r="E33" t="str">
            <v>INDUSTRIAL Y DE LA BAHIA</v>
          </cell>
          <cell r="F33">
            <v>12</v>
          </cell>
          <cell r="G33" t="str">
            <v>URBANA</v>
          </cell>
          <cell r="H33" t="str">
            <v>E. E. Oficial</v>
          </cell>
          <cell r="I33" t="str">
            <v>OFICIAL</v>
          </cell>
          <cell r="J33" t="str">
            <v>PRINCIPAL</v>
          </cell>
          <cell r="K33" t="str">
            <v>I.E JOHN F KENNEDY</v>
          </cell>
        </row>
        <row r="34">
          <cell r="A34">
            <v>113001001352</v>
          </cell>
          <cell r="B34">
            <v>39</v>
          </cell>
          <cell r="C34">
            <v>64</v>
          </cell>
          <cell r="D34" t="str">
            <v>HISTORICA Y CARIBE NORTE</v>
          </cell>
          <cell r="E34" t="str">
            <v>SANTA RITA</v>
          </cell>
          <cell r="F34">
            <v>2</v>
          </cell>
          <cell r="G34" t="str">
            <v>URBANA</v>
          </cell>
          <cell r="H34" t="str">
            <v>E. E. Oficial</v>
          </cell>
          <cell r="I34" t="str">
            <v>OFICIAL</v>
          </cell>
          <cell r="J34" t="str">
            <v>SEDE</v>
          </cell>
          <cell r="K34" t="str">
            <v>I.E JOSE DE LA VEGA  SEDE NTRA. SRA. DEL CARMEN</v>
          </cell>
        </row>
        <row r="35">
          <cell r="A35">
            <v>113001001450</v>
          </cell>
          <cell r="B35">
            <v>42</v>
          </cell>
          <cell r="C35">
            <v>42</v>
          </cell>
          <cell r="D35" t="str">
            <v>DE LA VIRGEN Y TURISTICA</v>
          </cell>
          <cell r="E35" t="str">
            <v>DE LA VIRGEN Y TURISTICA</v>
          </cell>
          <cell r="F35">
            <v>4</v>
          </cell>
          <cell r="G35" t="str">
            <v>URBANA</v>
          </cell>
          <cell r="H35" t="str">
            <v>E. E. Oficial</v>
          </cell>
          <cell r="I35" t="str">
            <v>OFICIAL</v>
          </cell>
          <cell r="J35" t="str">
            <v>PRINCIPAL</v>
          </cell>
          <cell r="K35" t="str">
            <v>I.E PEDRO DE HEREDIA</v>
          </cell>
        </row>
        <row r="36">
          <cell r="A36">
            <v>113001001484</v>
          </cell>
          <cell r="B36">
            <v>44</v>
          </cell>
          <cell r="C36">
            <v>44</v>
          </cell>
          <cell r="D36" t="str">
            <v>INDUSTRIAL Y DE LA BAHIA</v>
          </cell>
          <cell r="E36" t="str">
            <v>INDUSTRIAL Y DE LA BAHIA</v>
          </cell>
          <cell r="F36">
            <v>14</v>
          </cell>
          <cell r="G36" t="str">
            <v>URBANA</v>
          </cell>
          <cell r="H36" t="str">
            <v>E. E. Oficial</v>
          </cell>
          <cell r="I36" t="str">
            <v>OFICIAL</v>
          </cell>
          <cell r="J36" t="str">
            <v>PRINCIPAL</v>
          </cell>
          <cell r="K36" t="str">
            <v>I.E MERCEDES ABREGO</v>
          </cell>
        </row>
        <row r="37">
          <cell r="A37">
            <v>113001001492</v>
          </cell>
          <cell r="B37">
            <v>45</v>
          </cell>
          <cell r="C37">
            <v>45</v>
          </cell>
          <cell r="D37" t="str">
            <v>HISTORICA Y CARIBE NORTE</v>
          </cell>
          <cell r="E37" t="str">
            <v>SANTA RITA</v>
          </cell>
          <cell r="F37">
            <v>3</v>
          </cell>
          <cell r="G37" t="str">
            <v>URBANA</v>
          </cell>
          <cell r="H37" t="str">
            <v>E. E. Oficial</v>
          </cell>
          <cell r="I37" t="str">
            <v>OFICIAL</v>
          </cell>
          <cell r="J37" t="str">
            <v>PRINCIPAL</v>
          </cell>
          <cell r="K37" t="str">
            <v>I.E LICEO DE BOLIVAR</v>
          </cell>
        </row>
        <row r="38">
          <cell r="A38">
            <v>113001001573</v>
          </cell>
          <cell r="B38">
            <v>49</v>
          </cell>
          <cell r="C38">
            <v>68</v>
          </cell>
          <cell r="D38" t="str">
            <v>HISTORICA Y CARIBE NORTE</v>
          </cell>
          <cell r="E38" t="str">
            <v>COUNTRY</v>
          </cell>
          <cell r="F38">
            <v>8</v>
          </cell>
          <cell r="G38" t="str">
            <v>URBANA</v>
          </cell>
          <cell r="H38" t="str">
            <v>E. E. Oficial</v>
          </cell>
          <cell r="I38" t="str">
            <v>OFICIAL</v>
          </cell>
          <cell r="J38" t="str">
            <v>SEDE</v>
          </cell>
          <cell r="K38" t="str">
            <v>I.E SOLEDAD ROMAN DE NUÑEZ - SEDE SOCIEDAD AMOR A C/GENA. # 10</v>
          </cell>
        </row>
        <row r="39">
          <cell r="A39">
            <v>113001001581</v>
          </cell>
          <cell r="B39">
            <v>50</v>
          </cell>
          <cell r="C39">
            <v>50</v>
          </cell>
          <cell r="D39" t="str">
            <v>DE LA VIRGEN Y TURISTICA</v>
          </cell>
          <cell r="E39" t="str">
            <v>DE LA VIRGEN Y TURISTICA</v>
          </cell>
          <cell r="F39">
            <v>6</v>
          </cell>
          <cell r="G39" t="str">
            <v>URBANA</v>
          </cell>
          <cell r="H39" t="str">
            <v>E. E. Oficial</v>
          </cell>
          <cell r="I39" t="str">
            <v>OFICIAL</v>
          </cell>
          <cell r="J39" t="str">
            <v>PRINCIPAL</v>
          </cell>
          <cell r="K39" t="str">
            <v>I.E DE FREDONIA</v>
          </cell>
        </row>
        <row r="40">
          <cell r="A40">
            <v>113001001590</v>
          </cell>
          <cell r="B40">
            <v>51</v>
          </cell>
          <cell r="C40">
            <v>68</v>
          </cell>
          <cell r="D40" t="str">
            <v>HISTORICA Y CARIBE NORTE</v>
          </cell>
          <cell r="E40" t="str">
            <v>COUNTRY</v>
          </cell>
          <cell r="F40">
            <v>8</v>
          </cell>
          <cell r="G40" t="str">
            <v>URBANA</v>
          </cell>
          <cell r="H40" t="str">
            <v>E. E. Oficial</v>
          </cell>
          <cell r="I40" t="str">
            <v>OFICIAL</v>
          </cell>
          <cell r="J40" t="str">
            <v>SEDE</v>
          </cell>
          <cell r="K40" t="str">
            <v>I.E SOLEDAD ROMAN DE NUÑEZ - SEDE DE ZARAGOCILLA</v>
          </cell>
        </row>
        <row r="41">
          <cell r="A41">
            <v>113001001646</v>
          </cell>
          <cell r="B41">
            <v>53</v>
          </cell>
          <cell r="C41">
            <v>60</v>
          </cell>
          <cell r="D41" t="str">
            <v>DE LA VIRGEN Y TURISTICA</v>
          </cell>
          <cell r="E41" t="str">
            <v>DE LA VIRGEN Y TURISTICA</v>
          </cell>
          <cell r="F41">
            <v>5</v>
          </cell>
          <cell r="G41" t="str">
            <v>URBANA</v>
          </cell>
          <cell r="H41" t="str">
            <v>E. E. Oficial</v>
          </cell>
          <cell r="I41" t="str">
            <v>OFICIAL</v>
          </cell>
          <cell r="J41" t="str">
            <v>SEDE</v>
          </cell>
          <cell r="K41" t="str">
            <v>I.E REPUBLICA DEL LIBANO   SEDE PRIMERO DE MAYO</v>
          </cell>
        </row>
        <row r="42">
          <cell r="A42">
            <v>113001001654</v>
          </cell>
          <cell r="B42">
            <v>54</v>
          </cell>
          <cell r="C42">
            <v>106</v>
          </cell>
          <cell r="D42" t="str">
            <v>DE LA VIRGEN Y TURISTICA</v>
          </cell>
          <cell r="E42" t="str">
            <v>DE LA VIRGEN Y TURISTICA</v>
          </cell>
          <cell r="F42">
            <v>5</v>
          </cell>
          <cell r="G42" t="str">
            <v>URBANA</v>
          </cell>
          <cell r="H42" t="str">
            <v>E. E. Oficial</v>
          </cell>
          <cell r="I42" t="str">
            <v>OFICIAL</v>
          </cell>
          <cell r="J42" t="str">
            <v>SEDE</v>
          </cell>
          <cell r="K42" t="str">
            <v>I.E FULGENCIO LEQUERICA VELEZ   SEDE REPUBLICA DEL ECUADOR</v>
          </cell>
        </row>
        <row r="43">
          <cell r="A43">
            <v>113001001697</v>
          </cell>
          <cell r="B43">
            <v>58</v>
          </cell>
          <cell r="C43">
            <v>58</v>
          </cell>
          <cell r="D43" t="str">
            <v>HISTORICA Y CARIBE NORTE</v>
          </cell>
          <cell r="E43" t="str">
            <v>COUNTRY</v>
          </cell>
          <cell r="F43">
            <v>10</v>
          </cell>
          <cell r="G43" t="str">
            <v>URBANA</v>
          </cell>
          <cell r="H43" t="str">
            <v>E. E. Oficial</v>
          </cell>
          <cell r="I43" t="str">
            <v>OFICIAL</v>
          </cell>
          <cell r="J43" t="str">
            <v>PRINCIPAL</v>
          </cell>
          <cell r="K43" t="str">
            <v>I.E MANUELA BELTRAN</v>
          </cell>
        </row>
        <row r="44">
          <cell r="A44">
            <v>113001001719</v>
          </cell>
          <cell r="B44">
            <v>59</v>
          </cell>
          <cell r="C44">
            <v>59</v>
          </cell>
          <cell r="D44" t="str">
            <v>INDUSTRIAL Y DE LA BAHIA</v>
          </cell>
          <cell r="E44" t="str">
            <v>INDUSTRIAL Y DE LA BAHIA</v>
          </cell>
          <cell r="F44">
            <v>12</v>
          </cell>
          <cell r="G44" t="str">
            <v>URBANA</v>
          </cell>
          <cell r="H44" t="str">
            <v>E. E. Oficial</v>
          </cell>
          <cell r="I44" t="str">
            <v>OFICIAL</v>
          </cell>
          <cell r="J44" t="str">
            <v>PRINCIPAL</v>
          </cell>
          <cell r="K44" t="str">
            <v>I.E PROMOCION SOCIAL DE C/GENA</v>
          </cell>
        </row>
        <row r="45">
          <cell r="A45">
            <v>113001001727</v>
          </cell>
          <cell r="B45">
            <v>60</v>
          </cell>
          <cell r="C45">
            <v>60</v>
          </cell>
          <cell r="D45" t="str">
            <v>DE LA VIRGEN Y TURISTICA</v>
          </cell>
          <cell r="E45" t="str">
            <v>DE LA VIRGEN Y TURISTICA</v>
          </cell>
          <cell r="F45">
            <v>5</v>
          </cell>
          <cell r="G45" t="str">
            <v>URBANA</v>
          </cell>
          <cell r="H45" t="str">
            <v>E. E. Oficial</v>
          </cell>
          <cell r="I45" t="str">
            <v>OFICIAL</v>
          </cell>
          <cell r="J45" t="str">
            <v>PRINCIPAL</v>
          </cell>
          <cell r="K45" t="str">
            <v>I.E REPUBLICA DEL LIBANO</v>
          </cell>
        </row>
        <row r="46">
          <cell r="A46">
            <v>113001001786</v>
          </cell>
          <cell r="B46">
            <v>63</v>
          </cell>
          <cell r="C46">
            <v>45</v>
          </cell>
          <cell r="D46" t="str">
            <v>HISTORICA Y CARIBE NORTE</v>
          </cell>
          <cell r="E46" t="str">
            <v>SANTA RITA</v>
          </cell>
          <cell r="F46">
            <v>3</v>
          </cell>
          <cell r="G46" t="str">
            <v>URBANA</v>
          </cell>
          <cell r="H46" t="str">
            <v>E. E. Oficial</v>
          </cell>
          <cell r="I46" t="str">
            <v>OFICIAL</v>
          </cell>
          <cell r="J46" t="str">
            <v>SEDE</v>
          </cell>
          <cell r="K46" t="str">
            <v>I.E LICEO DE BOLIVAR  SEDE SIETE DE AGOSTO</v>
          </cell>
        </row>
        <row r="47">
          <cell r="A47">
            <v>113001001816</v>
          </cell>
          <cell r="B47">
            <v>64</v>
          </cell>
          <cell r="C47">
            <v>64</v>
          </cell>
          <cell r="D47" t="str">
            <v>HISTORICA Y CARIBE NORTE</v>
          </cell>
          <cell r="E47" t="str">
            <v>SANTA RITA</v>
          </cell>
          <cell r="F47">
            <v>2</v>
          </cell>
          <cell r="G47" t="str">
            <v>URBANA</v>
          </cell>
          <cell r="H47" t="str">
            <v>E. E. Oficial</v>
          </cell>
          <cell r="I47" t="str">
            <v>OFICIAL</v>
          </cell>
          <cell r="J47" t="str">
            <v>PRINCIPAL</v>
          </cell>
          <cell r="K47" t="str">
            <v>I.E JOSE DE LA VEGA</v>
          </cell>
        </row>
        <row r="48">
          <cell r="A48">
            <v>113001001964</v>
          </cell>
          <cell r="B48">
            <v>65</v>
          </cell>
          <cell r="C48">
            <v>83</v>
          </cell>
          <cell r="D48" t="str">
            <v>DE LA VIRGEN Y TURISTICA</v>
          </cell>
          <cell r="E48" t="str">
            <v>DE LA VIRGEN Y TURISTICA</v>
          </cell>
          <cell r="F48">
            <v>4</v>
          </cell>
          <cell r="G48" t="str">
            <v>URBANA</v>
          </cell>
          <cell r="H48" t="str">
            <v>E. E. Oficial</v>
          </cell>
          <cell r="I48" t="str">
            <v>OFICIAL</v>
          </cell>
          <cell r="J48" t="str">
            <v>SEDE</v>
          </cell>
          <cell r="K48" t="str">
            <v>I.E MARIA REINA   SEDE SOCIEDAD AMOR A CARTAGENA. # 7</v>
          </cell>
        </row>
        <row r="49">
          <cell r="A49">
            <v>113001001972</v>
          </cell>
          <cell r="B49">
            <v>66</v>
          </cell>
          <cell r="C49">
            <v>66</v>
          </cell>
          <cell r="D49" t="str">
            <v>HISTORICA Y CARIBE NORTE</v>
          </cell>
          <cell r="E49" t="str">
            <v>COUNTRY</v>
          </cell>
          <cell r="F49">
            <v>9</v>
          </cell>
          <cell r="G49" t="str">
            <v>URBANA</v>
          </cell>
          <cell r="H49" t="str">
            <v>E. E. en Administración</v>
          </cell>
          <cell r="I49" t="str">
            <v>OFICIAL</v>
          </cell>
          <cell r="J49" t="str">
            <v>PRINCIPAL</v>
          </cell>
          <cell r="K49" t="str">
            <v>I.E SEMINARIO DE C/GENA</v>
          </cell>
        </row>
        <row r="50">
          <cell r="A50">
            <v>113001001981</v>
          </cell>
          <cell r="B50">
            <v>67</v>
          </cell>
          <cell r="C50">
            <v>24</v>
          </cell>
          <cell r="D50" t="str">
            <v>INDUSTRIAL Y DE LA BAHIA</v>
          </cell>
          <cell r="E50" t="str">
            <v>INDUSTRIAL Y DE LA BAHIA</v>
          </cell>
          <cell r="F50">
            <v>11</v>
          </cell>
          <cell r="G50" t="str">
            <v>URBANA</v>
          </cell>
          <cell r="H50" t="str">
            <v>E. E. Oficial</v>
          </cell>
          <cell r="I50" t="str">
            <v>OFICIAL</v>
          </cell>
          <cell r="J50" t="str">
            <v>SEDE</v>
          </cell>
          <cell r="K50" t="str">
            <v>I.E SALIM BECHARA   SEDE DE ALBORNOZ</v>
          </cell>
        </row>
        <row r="51">
          <cell r="A51">
            <v>113001002057</v>
          </cell>
          <cell r="B51">
            <v>68</v>
          </cell>
          <cell r="C51">
            <v>68</v>
          </cell>
          <cell r="D51" t="str">
            <v>HISTORICA Y CARIBE NORTE</v>
          </cell>
          <cell r="E51" t="str">
            <v>COUNTRY</v>
          </cell>
          <cell r="F51">
            <v>8</v>
          </cell>
          <cell r="G51" t="str">
            <v>URBANA</v>
          </cell>
          <cell r="H51" t="str">
            <v>E. E. Oficial</v>
          </cell>
          <cell r="I51" t="str">
            <v>OFICIAL</v>
          </cell>
          <cell r="J51" t="str">
            <v>PRINCIPAL</v>
          </cell>
          <cell r="K51" t="str">
            <v>I.E SOLEDAD ROMAN DE NUÑEZ</v>
          </cell>
        </row>
        <row r="52">
          <cell r="A52">
            <v>113001002081</v>
          </cell>
          <cell r="B52">
            <v>125</v>
          </cell>
          <cell r="C52">
            <v>31</v>
          </cell>
          <cell r="D52" t="str">
            <v>HISTORICA Y CARIBE NORTE</v>
          </cell>
          <cell r="E52" t="str">
            <v>SANTA RITA</v>
          </cell>
          <cell r="F52">
            <v>2</v>
          </cell>
          <cell r="G52" t="str">
            <v>URBANA</v>
          </cell>
          <cell r="H52" t="str">
            <v>E. E. Oficial</v>
          </cell>
          <cell r="I52" t="str">
            <v>OFICIAL</v>
          </cell>
          <cell r="J52" t="str">
            <v>SEDE</v>
          </cell>
          <cell r="K52" t="str">
            <v>I.E ANA MARIA VELEZ DE TRUJILLO SEDE JULIO R FACIO LINCE</v>
          </cell>
        </row>
        <row r="53">
          <cell r="A53">
            <v>113001002120</v>
          </cell>
          <cell r="B53">
            <v>70</v>
          </cell>
          <cell r="C53">
            <v>70</v>
          </cell>
          <cell r="D53" t="str">
            <v>DE LA VIRGEN Y TURISTICA</v>
          </cell>
          <cell r="E53" t="str">
            <v>DE LA VIRGEN Y TURISTICA</v>
          </cell>
          <cell r="F53">
            <v>7</v>
          </cell>
          <cell r="G53" t="str">
            <v>URBANA</v>
          </cell>
          <cell r="H53" t="str">
            <v>E. E. Oficial</v>
          </cell>
          <cell r="I53" t="str">
            <v>OFICIAL</v>
          </cell>
          <cell r="J53" t="str">
            <v>PRINCIPAL</v>
          </cell>
          <cell r="K53" t="str">
            <v>I.E HIJOS DE MARIA</v>
          </cell>
        </row>
        <row r="54">
          <cell r="A54">
            <v>113001002138</v>
          </cell>
          <cell r="B54">
            <v>71</v>
          </cell>
          <cell r="C54">
            <v>71</v>
          </cell>
          <cell r="D54" t="str">
            <v>DE LA VIRGEN Y TURISTICA</v>
          </cell>
          <cell r="E54" t="str">
            <v>DE LA VIRGEN Y TURISTICA</v>
          </cell>
          <cell r="F54">
            <v>5</v>
          </cell>
          <cell r="G54" t="str">
            <v>URBANA</v>
          </cell>
          <cell r="H54" t="str">
            <v>E. E. Oficial</v>
          </cell>
          <cell r="I54" t="str">
            <v>OFICIAL</v>
          </cell>
          <cell r="J54" t="str">
            <v>PRINCIPAL</v>
          </cell>
          <cell r="K54" t="str">
            <v>I.E NUESTRA SRA DEL PERPETUO SOCORRO</v>
          </cell>
        </row>
        <row r="55">
          <cell r="A55">
            <v>113001002162</v>
          </cell>
          <cell r="B55">
            <v>72</v>
          </cell>
          <cell r="C55">
            <v>64</v>
          </cell>
          <cell r="D55" t="str">
            <v>HISTORICA Y CARIBE NORTE</v>
          </cell>
          <cell r="E55" t="str">
            <v>SANTA RITA</v>
          </cell>
          <cell r="F55">
            <v>2</v>
          </cell>
          <cell r="G55" t="str">
            <v>URBANA</v>
          </cell>
          <cell r="H55" t="str">
            <v>E. E. Oficial</v>
          </cell>
          <cell r="I55" t="str">
            <v>OFICIAL</v>
          </cell>
          <cell r="J55" t="str">
            <v>SEDE</v>
          </cell>
          <cell r="K55" t="str">
            <v>I.E JOSE DE LA VEGA SEDE SIMON BOLIVAR</v>
          </cell>
        </row>
        <row r="56">
          <cell r="A56">
            <v>113001002413</v>
          </cell>
          <cell r="B56">
            <v>73</v>
          </cell>
          <cell r="C56">
            <v>73</v>
          </cell>
          <cell r="D56" t="str">
            <v>HISTORICA Y CARIBE NORTE</v>
          </cell>
          <cell r="E56" t="str">
            <v>COUNTRY</v>
          </cell>
          <cell r="F56">
            <v>9</v>
          </cell>
          <cell r="G56" t="str">
            <v>URBANA</v>
          </cell>
          <cell r="H56" t="str">
            <v>E. E. Oficial</v>
          </cell>
          <cell r="I56" t="str">
            <v>OFICIAL</v>
          </cell>
          <cell r="J56" t="str">
            <v>PRINCIPAL</v>
          </cell>
          <cell r="K56" t="str">
            <v>I.E MADRE LAURA</v>
          </cell>
        </row>
        <row r="57">
          <cell r="A57">
            <v>113001002481</v>
          </cell>
          <cell r="B57">
            <v>75</v>
          </cell>
          <cell r="C57">
            <v>68</v>
          </cell>
          <cell r="D57" t="str">
            <v>HISTORICA Y CARIBE NORTE</v>
          </cell>
          <cell r="E57" t="str">
            <v>COUNTRY</v>
          </cell>
          <cell r="F57">
            <v>8</v>
          </cell>
          <cell r="G57" t="str">
            <v>URBANA</v>
          </cell>
          <cell r="H57" t="str">
            <v>E. E. Oficial</v>
          </cell>
          <cell r="I57" t="str">
            <v>OFICIAL</v>
          </cell>
          <cell r="J57" t="str">
            <v>SEDE</v>
          </cell>
          <cell r="K57" t="str">
            <v>I.E SOLEDAD ROMAN DE NUÑEZ - SEDE VICTORIA PAUTT LEON</v>
          </cell>
        </row>
        <row r="58">
          <cell r="A58">
            <v>113001002553</v>
          </cell>
          <cell r="B58">
            <v>76</v>
          </cell>
          <cell r="C58">
            <v>31</v>
          </cell>
          <cell r="D58" t="str">
            <v>HISTORICA Y CARIBE NORTE</v>
          </cell>
          <cell r="E58" t="str">
            <v>SANTA RITA</v>
          </cell>
          <cell r="F58">
            <v>2</v>
          </cell>
          <cell r="G58" t="str">
            <v>URBANA</v>
          </cell>
          <cell r="H58" t="str">
            <v>E. E. Oficial</v>
          </cell>
          <cell r="I58" t="str">
            <v>OFICIAL</v>
          </cell>
          <cell r="J58" t="str">
            <v>SEDE</v>
          </cell>
          <cell r="K58" t="str">
            <v>I.E ANA MARIA VELEZ DE TRUJILLO SEDE ACCION COMUNAL SAN PEDRO Y LIBERTAD</v>
          </cell>
        </row>
        <row r="59">
          <cell r="A59">
            <v>113001002596</v>
          </cell>
          <cell r="B59">
            <v>77</v>
          </cell>
          <cell r="C59">
            <v>83</v>
          </cell>
          <cell r="D59" t="str">
            <v>DE LA VIRGEN Y TURISTICA</v>
          </cell>
          <cell r="E59" t="str">
            <v>DE LA VIRGEN Y TURISTICA</v>
          </cell>
          <cell r="F59">
            <v>4</v>
          </cell>
          <cell r="G59" t="str">
            <v>URBANA</v>
          </cell>
          <cell r="H59" t="str">
            <v>E. E. Oficial</v>
          </cell>
          <cell r="I59" t="str">
            <v>OFICIAL</v>
          </cell>
          <cell r="J59" t="str">
            <v>SEDE</v>
          </cell>
          <cell r="K59" t="str">
            <v>I.E MARIA REINA   SEDE ACCION COMUNAL LA QUINTA</v>
          </cell>
        </row>
        <row r="60">
          <cell r="A60">
            <v>113001002626</v>
          </cell>
          <cell r="B60">
            <v>79</v>
          </cell>
          <cell r="C60">
            <v>79</v>
          </cell>
          <cell r="D60" t="str">
            <v>HISTORICA Y CARIBE NORTE</v>
          </cell>
          <cell r="E60" t="str">
            <v>COUNTRY</v>
          </cell>
          <cell r="F60">
            <v>10</v>
          </cell>
          <cell r="G60" t="str">
            <v>URBANA</v>
          </cell>
          <cell r="H60" t="str">
            <v>E. E. Oficial</v>
          </cell>
          <cell r="I60" t="str">
            <v>OFICIAL</v>
          </cell>
          <cell r="J60" t="str">
            <v>PRINCIPAL</v>
          </cell>
          <cell r="K60" t="str">
            <v>I.E OLGA GONZALEZ ARRAUT</v>
          </cell>
        </row>
        <row r="61">
          <cell r="A61">
            <v>113001002642</v>
          </cell>
          <cell r="B61">
            <v>80</v>
          </cell>
          <cell r="C61">
            <v>112</v>
          </cell>
          <cell r="D61" t="str">
            <v>HISTORICA Y CARIBE NORTE</v>
          </cell>
          <cell r="E61" t="str">
            <v>SANTA RITA</v>
          </cell>
          <cell r="F61">
            <v>2</v>
          </cell>
          <cell r="G61" t="str">
            <v>URBANA</v>
          </cell>
          <cell r="H61" t="str">
            <v>E. E. Oficial</v>
          </cell>
          <cell r="I61" t="str">
            <v>OFICIAL</v>
          </cell>
          <cell r="J61" t="str">
            <v>SEDE</v>
          </cell>
          <cell r="K61" t="str">
            <v>I.E ANTONIA SANTOS   SEDE SAN LUIS GONZAGA</v>
          </cell>
        </row>
        <row r="62">
          <cell r="A62">
            <v>113001002651</v>
          </cell>
          <cell r="B62">
            <v>81</v>
          </cell>
          <cell r="C62">
            <v>83</v>
          </cell>
          <cell r="D62" t="str">
            <v>DE LA VIRGEN Y TURISTICA</v>
          </cell>
          <cell r="E62" t="str">
            <v>DE LA VIRGEN Y TURISTICA</v>
          </cell>
          <cell r="F62">
            <v>4</v>
          </cell>
          <cell r="G62" t="str">
            <v>URBANA</v>
          </cell>
          <cell r="H62" t="str">
            <v>E. E. Oficial</v>
          </cell>
          <cell r="I62" t="str">
            <v>OFICIAL</v>
          </cell>
          <cell r="J62" t="str">
            <v>SEDE</v>
          </cell>
          <cell r="K62" t="str">
            <v>I.E MARIA REINA   SEDE ESCUELA MIXTA LAS DELICIAS</v>
          </cell>
        </row>
        <row r="63">
          <cell r="A63">
            <v>113001002812</v>
          </cell>
          <cell r="B63">
            <v>83</v>
          </cell>
          <cell r="C63">
            <v>83</v>
          </cell>
          <cell r="D63" t="str">
            <v>DE LA VIRGEN Y TURISTICA</v>
          </cell>
          <cell r="E63" t="str">
            <v>DE LA VIRGEN Y TURISTICA</v>
          </cell>
          <cell r="F63">
            <v>4</v>
          </cell>
          <cell r="G63" t="str">
            <v>URBANA</v>
          </cell>
          <cell r="H63" t="str">
            <v>E. E. Oficial (en Direccion)</v>
          </cell>
          <cell r="I63" t="str">
            <v>OFICIAL</v>
          </cell>
          <cell r="J63" t="str">
            <v>PRINCIPAL</v>
          </cell>
          <cell r="K63" t="str">
            <v>I.E MARIA REINA</v>
          </cell>
        </row>
        <row r="64">
          <cell r="A64">
            <v>113001002839</v>
          </cell>
          <cell r="B64">
            <v>164</v>
          </cell>
          <cell r="C64">
            <v>197</v>
          </cell>
          <cell r="D64" t="str">
            <v>HISTORICA Y CARIBE NORTE</v>
          </cell>
          <cell r="E64" t="str">
            <v>COUNTRY</v>
          </cell>
          <cell r="F64">
            <v>9</v>
          </cell>
          <cell r="G64" t="str">
            <v>URBANA</v>
          </cell>
          <cell r="H64" t="str">
            <v>E. E. Oficial</v>
          </cell>
          <cell r="I64" t="str">
            <v>OFICIAL</v>
          </cell>
          <cell r="J64" t="str">
            <v>SEDE</v>
          </cell>
          <cell r="K64" t="str">
            <v>I.E SAN JUAN DE DAMASCO - SEDE NUESTRA SENORA DEL ROSARIO</v>
          </cell>
        </row>
        <row r="65">
          <cell r="A65">
            <v>113001002871</v>
          </cell>
          <cell r="B65">
            <v>86</v>
          </cell>
          <cell r="C65">
            <v>36</v>
          </cell>
          <cell r="D65" t="str">
            <v>DE LA VIRGEN Y TURISTICA</v>
          </cell>
          <cell r="E65" t="str">
            <v>DE LA VIRGEN Y TURISTICA</v>
          </cell>
          <cell r="F65">
            <v>5</v>
          </cell>
          <cell r="G65" t="str">
            <v>URBANA</v>
          </cell>
          <cell r="H65" t="str">
            <v>E. E. Oficial</v>
          </cell>
          <cell r="I65" t="str">
            <v>OFICIAL</v>
          </cell>
          <cell r="J65" t="str">
            <v>SEDE</v>
          </cell>
          <cell r="K65" t="str">
            <v>I.E NUESTRA SRA DEL CARMEN   SEDE MIGUEL ANTONIO LENGUA</v>
          </cell>
        </row>
        <row r="66">
          <cell r="A66">
            <v>113001002880</v>
          </cell>
          <cell r="B66">
            <v>87</v>
          </cell>
          <cell r="C66">
            <v>70</v>
          </cell>
          <cell r="D66" t="str">
            <v>DE LA VIRGEN Y TURISTICA</v>
          </cell>
          <cell r="E66" t="str">
            <v>DE LA VIRGEN Y TURISTICA</v>
          </cell>
          <cell r="F66">
            <v>7</v>
          </cell>
          <cell r="G66" t="str">
            <v>URBANA</v>
          </cell>
          <cell r="H66" t="str">
            <v>E. E. Oficial</v>
          </cell>
          <cell r="I66" t="str">
            <v>OFICIAL</v>
          </cell>
          <cell r="J66" t="str">
            <v>SEDE</v>
          </cell>
          <cell r="K66" t="str">
            <v>I.E HIJOS DE MARIA   SEDE RAFAEL TONO</v>
          </cell>
        </row>
        <row r="67">
          <cell r="A67">
            <v>113001002952</v>
          </cell>
          <cell r="B67">
            <v>89</v>
          </cell>
          <cell r="C67">
            <v>89</v>
          </cell>
          <cell r="D67" t="str">
            <v>INDUSTRIAL Y DE LA BAHIA</v>
          </cell>
          <cell r="E67" t="str">
            <v>INDUSTRIAL Y DE LA BAHIA</v>
          </cell>
          <cell r="F67">
            <v>13</v>
          </cell>
          <cell r="G67" t="str">
            <v>URBANA</v>
          </cell>
          <cell r="H67" t="str">
            <v>E. E. Oficial</v>
          </cell>
          <cell r="I67" t="str">
            <v>OFICIAL</v>
          </cell>
          <cell r="J67" t="str">
            <v>PRINCIPAL</v>
          </cell>
          <cell r="K67" t="str">
            <v>I.E DE TERNERA</v>
          </cell>
        </row>
        <row r="68">
          <cell r="A68">
            <v>113001002979</v>
          </cell>
          <cell r="B68">
            <v>91</v>
          </cell>
          <cell r="C68">
            <v>91</v>
          </cell>
          <cell r="D68" t="str">
            <v>HISTORICA Y CARIBE NORTE</v>
          </cell>
          <cell r="E68" t="str">
            <v>SANTA RITA</v>
          </cell>
          <cell r="F68">
            <v>1</v>
          </cell>
          <cell r="G68" t="str">
            <v>URBANA</v>
          </cell>
          <cell r="H68" t="str">
            <v>E. E. Oficial</v>
          </cell>
          <cell r="I68" t="str">
            <v>OFICIAL</v>
          </cell>
          <cell r="J68" t="str">
            <v>PRINCIPAL</v>
          </cell>
          <cell r="K68" t="str">
            <v>I.E LA MILAGROSA</v>
          </cell>
        </row>
        <row r="69">
          <cell r="A69">
            <v>113001003053</v>
          </cell>
          <cell r="B69">
            <v>92</v>
          </cell>
          <cell r="C69">
            <v>92</v>
          </cell>
          <cell r="D69" t="str">
            <v>INDUSTRIAL Y DE LA BAHIA</v>
          </cell>
          <cell r="E69" t="str">
            <v>INDUSTRIAL Y DE LA BAHIA</v>
          </cell>
          <cell r="F69">
            <v>12</v>
          </cell>
          <cell r="G69" t="str">
            <v>URBANA</v>
          </cell>
          <cell r="H69" t="str">
            <v>E. E. Oficial</v>
          </cell>
          <cell r="I69" t="str">
            <v>OFICIAL</v>
          </cell>
          <cell r="J69" t="str">
            <v>PRINCIPAL</v>
          </cell>
          <cell r="K69" t="str">
            <v>I.E SOLEDAD ACOSTA DE SAMPER</v>
          </cell>
        </row>
        <row r="70">
          <cell r="A70">
            <v>113001003061</v>
          </cell>
          <cell r="B70">
            <v>93</v>
          </cell>
          <cell r="C70">
            <v>93</v>
          </cell>
          <cell r="D70" t="str">
            <v>HISTORICA Y CARIBE NORTE</v>
          </cell>
          <cell r="E70" t="str">
            <v>SANTA RITA</v>
          </cell>
          <cell r="F70">
            <v>2</v>
          </cell>
          <cell r="G70" t="str">
            <v>URBANA</v>
          </cell>
          <cell r="H70" t="str">
            <v>E. E. Oficial (en Direccion)</v>
          </cell>
          <cell r="I70" t="str">
            <v>OFICIAL</v>
          </cell>
          <cell r="J70" t="str">
            <v>PRINCIPAL</v>
          </cell>
          <cell r="K70" t="str">
            <v>I.E HERMANO ANTONIO RAMOS DE LA SALLE</v>
          </cell>
        </row>
        <row r="71">
          <cell r="A71">
            <v>113001003126</v>
          </cell>
          <cell r="B71">
            <v>94</v>
          </cell>
          <cell r="C71">
            <v>94</v>
          </cell>
          <cell r="D71" t="str">
            <v>HISTORICA Y CARIBE NORTE</v>
          </cell>
          <cell r="E71" t="str">
            <v>COUNTRY</v>
          </cell>
          <cell r="F71">
            <v>10</v>
          </cell>
          <cell r="G71" t="str">
            <v>URBANA</v>
          </cell>
          <cell r="H71" t="str">
            <v>E. E. Oficial</v>
          </cell>
          <cell r="I71" t="str">
            <v>OFICIAL</v>
          </cell>
          <cell r="J71" t="str">
            <v>PRINCIPAL</v>
          </cell>
          <cell r="K71" t="str">
            <v>I.E FERNANDO DE LA VEGA</v>
          </cell>
        </row>
        <row r="72">
          <cell r="A72">
            <v>113001003151</v>
          </cell>
          <cell r="B72">
            <v>95</v>
          </cell>
          <cell r="C72">
            <v>162</v>
          </cell>
          <cell r="D72" t="str">
            <v>HISTORICA Y CARIBE NORTE</v>
          </cell>
          <cell r="E72" t="str">
            <v>COUNTRY</v>
          </cell>
          <cell r="F72">
            <v>10</v>
          </cell>
          <cell r="G72" t="str">
            <v>URBANA</v>
          </cell>
          <cell r="H72" t="str">
            <v>E. E. Oficial</v>
          </cell>
          <cell r="I72" t="str">
            <v>OFICIAL</v>
          </cell>
          <cell r="J72" t="str">
            <v>SEDE</v>
          </cell>
          <cell r="K72" t="str">
            <v>ESC. NORMAL SUPERIOR DE CARTAGENA DE INDIAS - SEDE EMMA VILLA DE ESCALLON</v>
          </cell>
        </row>
        <row r="73">
          <cell r="A73">
            <v>113001003223</v>
          </cell>
          <cell r="B73">
            <v>96</v>
          </cell>
          <cell r="C73">
            <v>270</v>
          </cell>
          <cell r="D73" t="str">
            <v>DE LA VIRGEN Y TURISTICA</v>
          </cell>
          <cell r="E73" t="str">
            <v>DE LA VIRGEN Y TURISTICA</v>
          </cell>
          <cell r="F73">
            <v>7</v>
          </cell>
          <cell r="G73" t="str">
            <v>URBANA</v>
          </cell>
          <cell r="H73" t="str">
            <v>E. E. Oficial</v>
          </cell>
          <cell r="I73" t="str">
            <v>OFICIAL</v>
          </cell>
          <cell r="J73" t="str">
            <v>SEDE</v>
          </cell>
          <cell r="K73" t="str">
            <v>I.E MADRE GABRIELA DE SAN MARTIN   SEDE DIEZ DE MAYO</v>
          </cell>
        </row>
        <row r="74">
          <cell r="A74">
            <v>113001003274</v>
          </cell>
          <cell r="B74">
            <v>97</v>
          </cell>
          <cell r="C74">
            <v>97</v>
          </cell>
          <cell r="D74" t="str">
            <v>INDUSTRIAL Y DE LA BAHIA</v>
          </cell>
          <cell r="E74" t="str">
            <v>INDUSTRIAL Y DE LA BAHIA</v>
          </cell>
          <cell r="F74">
            <v>12</v>
          </cell>
          <cell r="G74" t="str">
            <v>URBANA</v>
          </cell>
          <cell r="H74" t="str">
            <v>E. E. Oficial</v>
          </cell>
          <cell r="I74" t="str">
            <v>OFICIAL</v>
          </cell>
          <cell r="J74" t="str">
            <v>PRINCIPAL</v>
          </cell>
          <cell r="K74" t="str">
            <v>I.E JOSE MANUEL RODRIGUEZ TORICES</v>
          </cell>
        </row>
        <row r="75">
          <cell r="A75">
            <v>113001003754</v>
          </cell>
          <cell r="B75">
            <v>98</v>
          </cell>
          <cell r="C75">
            <v>44</v>
          </cell>
          <cell r="D75" t="str">
            <v>INDUSTRIAL Y DE LA BAHIA</v>
          </cell>
          <cell r="E75" t="str">
            <v>INDUSTRIAL Y DE LA BAHIA</v>
          </cell>
          <cell r="F75">
            <v>14</v>
          </cell>
          <cell r="G75" t="str">
            <v>URBANA</v>
          </cell>
          <cell r="H75" t="str">
            <v>E. E. Oficial</v>
          </cell>
          <cell r="I75" t="str">
            <v>OFICIAL</v>
          </cell>
          <cell r="J75" t="str">
            <v>SEDE</v>
          </cell>
          <cell r="K75" t="str">
            <v>I.E MERCEDES ABREGO   SEDE CIUDAD MEDELLIN</v>
          </cell>
        </row>
        <row r="76">
          <cell r="A76">
            <v>113001003771</v>
          </cell>
          <cell r="B76">
            <v>99</v>
          </cell>
          <cell r="C76">
            <v>99</v>
          </cell>
          <cell r="D76" t="str">
            <v>DE LA VIRGEN Y TURISTICA</v>
          </cell>
          <cell r="E76" t="str">
            <v>DE LA VIRGEN Y TURISTICA</v>
          </cell>
          <cell r="F76">
            <v>7</v>
          </cell>
          <cell r="G76" t="str">
            <v>URBANA</v>
          </cell>
          <cell r="H76" t="str">
            <v>E. E. Oficial</v>
          </cell>
          <cell r="I76" t="str">
            <v>OFICIAL</v>
          </cell>
          <cell r="J76" t="str">
            <v>PRINCIPAL</v>
          </cell>
          <cell r="K76" t="str">
            <v>I.E FE Y ALEGRIA LAS GAVIOTAS</v>
          </cell>
        </row>
        <row r="77">
          <cell r="A77">
            <v>113001003789</v>
          </cell>
          <cell r="B77">
            <v>100</v>
          </cell>
          <cell r="C77">
            <v>107</v>
          </cell>
          <cell r="D77" t="str">
            <v>INDUSTRIAL Y DE LA BAHIA</v>
          </cell>
          <cell r="E77" t="str">
            <v>INDUSTRIAL Y DE LA BAHIA</v>
          </cell>
          <cell r="F77">
            <v>12</v>
          </cell>
          <cell r="G77" t="str">
            <v>URBANA</v>
          </cell>
          <cell r="H77" t="str">
            <v>E. E. Oficial</v>
          </cell>
          <cell r="I77" t="str">
            <v>OFICIAL</v>
          </cell>
          <cell r="J77" t="str">
            <v>SEDE</v>
          </cell>
          <cell r="K77" t="str">
            <v>I.E SAN LUCAS   SEDE SAN PEDRO MARTIR</v>
          </cell>
        </row>
        <row r="78">
          <cell r="A78">
            <v>113001003797</v>
          </cell>
          <cell r="B78">
            <v>101</v>
          </cell>
          <cell r="C78">
            <v>92</v>
          </cell>
          <cell r="D78" t="str">
            <v>INDUSTRIAL Y DE LA BAHIA</v>
          </cell>
          <cell r="E78" t="str">
            <v>INDUSTRIAL Y DE LA BAHIA</v>
          </cell>
          <cell r="F78">
            <v>12</v>
          </cell>
          <cell r="G78" t="str">
            <v>URBANA</v>
          </cell>
          <cell r="H78" t="str">
            <v>E. E. Oficial</v>
          </cell>
          <cell r="I78" t="str">
            <v>OFICIAL</v>
          </cell>
          <cell r="J78" t="str">
            <v>SEDE</v>
          </cell>
          <cell r="K78" t="str">
            <v>I.E SOLEDAD ACOSTA DE SAMPER   SEDE ANA MARIA PEREZ DE OTERO</v>
          </cell>
        </row>
        <row r="79">
          <cell r="A79">
            <v>113001003967</v>
          </cell>
          <cell r="B79">
            <v>102</v>
          </cell>
          <cell r="C79">
            <v>11</v>
          </cell>
          <cell r="D79" t="str">
            <v>HISTORICA Y CARIBE NORTE</v>
          </cell>
          <cell r="E79" t="str">
            <v>SANTA RITA</v>
          </cell>
          <cell r="F79">
            <v>3</v>
          </cell>
          <cell r="G79" t="str">
            <v>URBANA</v>
          </cell>
          <cell r="H79" t="str">
            <v>E. E. Oficial</v>
          </cell>
          <cell r="I79" t="str">
            <v>OFICIAL</v>
          </cell>
          <cell r="J79" t="str">
            <v>SEDE</v>
          </cell>
          <cell r="K79" t="str">
            <v>I.E CORAZON DE MARIA   SEDE LAZARO MARTINEZ OLIER</v>
          </cell>
        </row>
        <row r="80">
          <cell r="A80">
            <v>113001004041</v>
          </cell>
          <cell r="B80">
            <v>103</v>
          </cell>
          <cell r="C80">
            <v>113</v>
          </cell>
          <cell r="D80" t="str">
            <v>DE LA VIRGEN Y TURISTICA</v>
          </cell>
          <cell r="E80" t="str">
            <v>DE LA VIRGEN Y TURISTICA</v>
          </cell>
          <cell r="F80">
            <v>4</v>
          </cell>
          <cell r="G80" t="str">
            <v>URBANA</v>
          </cell>
          <cell r="H80" t="str">
            <v>E. E. Oficial</v>
          </cell>
          <cell r="I80" t="str">
            <v>OFICIAL</v>
          </cell>
          <cell r="J80" t="str">
            <v>SEDE</v>
          </cell>
          <cell r="K80" t="str">
            <v>I.E ANTONIO NARIÑO   SEDE EDUARDO SANTOS MONTEJO</v>
          </cell>
        </row>
        <row r="81">
          <cell r="A81">
            <v>113001004149</v>
          </cell>
          <cell r="B81">
            <v>104</v>
          </cell>
          <cell r="C81">
            <v>104</v>
          </cell>
          <cell r="D81" t="str">
            <v>INDUSTRIAL Y DE LA BAHIA</v>
          </cell>
          <cell r="E81" t="str">
            <v>INDUSTRIAL Y DE LA BAHIA</v>
          </cell>
          <cell r="F81">
            <v>12</v>
          </cell>
          <cell r="G81" t="str">
            <v>URBANA</v>
          </cell>
          <cell r="H81" t="str">
            <v>E. E. Oficial</v>
          </cell>
          <cell r="I81" t="str">
            <v>OFICIAL</v>
          </cell>
          <cell r="J81" t="str">
            <v>PRINCIPAL</v>
          </cell>
          <cell r="K81" t="str">
            <v>I.E JUAN JOSE NIETO</v>
          </cell>
        </row>
        <row r="82">
          <cell r="A82">
            <v>113001004254</v>
          </cell>
          <cell r="B82">
            <v>106</v>
          </cell>
          <cell r="C82">
            <v>106</v>
          </cell>
          <cell r="D82" t="str">
            <v>DE LA VIRGEN Y TURISTICA</v>
          </cell>
          <cell r="E82" t="str">
            <v>DE LA VIRGEN Y TURISTICA</v>
          </cell>
          <cell r="F82">
            <v>5</v>
          </cell>
          <cell r="G82" t="str">
            <v>URBANA</v>
          </cell>
          <cell r="H82" t="str">
            <v>E. E. Oficial</v>
          </cell>
          <cell r="I82" t="str">
            <v>OFICIAL</v>
          </cell>
          <cell r="J82" t="str">
            <v>PRINCIPAL</v>
          </cell>
          <cell r="K82" t="str">
            <v>I.E FULGENCIO LEQUERICA VELEZ</v>
          </cell>
        </row>
        <row r="83">
          <cell r="A83">
            <v>113001004289</v>
          </cell>
          <cell r="B83">
            <v>107</v>
          </cell>
          <cell r="C83">
            <v>107</v>
          </cell>
          <cell r="D83" t="str">
            <v>INDUSTRIAL Y DE LA BAHIA</v>
          </cell>
          <cell r="E83" t="str">
            <v>INDUSTRIAL Y DE LA BAHIA</v>
          </cell>
          <cell r="F83">
            <v>12</v>
          </cell>
          <cell r="G83" t="str">
            <v>URBANA</v>
          </cell>
          <cell r="H83" t="str">
            <v>E. E. Oficial</v>
          </cell>
          <cell r="I83" t="str">
            <v>OFICIAL</v>
          </cell>
          <cell r="J83" t="str">
            <v>PRINCIPAL</v>
          </cell>
          <cell r="K83" t="str">
            <v>I.E SAN LUCAS</v>
          </cell>
        </row>
        <row r="84">
          <cell r="A84">
            <v>113001005200</v>
          </cell>
          <cell r="B84">
            <v>110</v>
          </cell>
          <cell r="C84">
            <v>99</v>
          </cell>
          <cell r="D84" t="str">
            <v>DE LA VIRGEN Y TURISTICA</v>
          </cell>
          <cell r="E84" t="str">
            <v>DE LA VIRGEN Y TURISTICA</v>
          </cell>
          <cell r="F84">
            <v>7</v>
          </cell>
          <cell r="G84" t="str">
            <v>URBANA</v>
          </cell>
          <cell r="H84" t="str">
            <v>E. E. Oficial</v>
          </cell>
          <cell r="I84" t="str">
            <v>OFICIAL</v>
          </cell>
          <cell r="J84" t="str">
            <v>SEDE</v>
          </cell>
          <cell r="K84" t="str">
            <v>I.E FE Y ALEGRIA LAS GAVIOTAS   SEDE MOISES GOSSAIN LAJUD</v>
          </cell>
        </row>
        <row r="85">
          <cell r="A85">
            <v>113001005358</v>
          </cell>
          <cell r="B85">
            <v>111</v>
          </cell>
          <cell r="C85">
            <v>111</v>
          </cell>
          <cell r="D85" t="str">
            <v>HISTORICA Y CARIBE NORTE</v>
          </cell>
          <cell r="E85" t="str">
            <v>COUNTRY</v>
          </cell>
          <cell r="F85">
            <v>10</v>
          </cell>
          <cell r="G85" t="str">
            <v>URBANA</v>
          </cell>
          <cell r="H85" t="str">
            <v>E. E. Oficial</v>
          </cell>
          <cell r="I85" t="str">
            <v>OFICIAL</v>
          </cell>
          <cell r="J85" t="str">
            <v>PRINCIPAL</v>
          </cell>
          <cell r="K85" t="str">
            <v>I.E ALBERTO E. FERNANDEZ BAENA</v>
          </cell>
        </row>
        <row r="86">
          <cell r="A86">
            <v>113001005374</v>
          </cell>
          <cell r="B86">
            <v>112</v>
          </cell>
          <cell r="C86">
            <v>112</v>
          </cell>
          <cell r="D86" t="str">
            <v>HISTORICA Y CARIBE NORTE</v>
          </cell>
          <cell r="E86" t="str">
            <v>SANTA RITA</v>
          </cell>
          <cell r="F86">
            <v>2</v>
          </cell>
          <cell r="G86" t="str">
            <v>URBANA</v>
          </cell>
          <cell r="H86" t="str">
            <v>E. E. Oficial</v>
          </cell>
          <cell r="I86" t="str">
            <v>OFICIAL</v>
          </cell>
          <cell r="J86" t="str">
            <v>PRINCIPAL</v>
          </cell>
          <cell r="K86" t="str">
            <v>I.E ANTONIA SANTOS</v>
          </cell>
        </row>
        <row r="87">
          <cell r="A87">
            <v>113001005544</v>
          </cell>
          <cell r="B87">
            <v>113</v>
          </cell>
          <cell r="C87">
            <v>113</v>
          </cell>
          <cell r="D87" t="str">
            <v>DE LA VIRGEN Y TURISTICA</v>
          </cell>
          <cell r="E87" t="str">
            <v>DE LA VIRGEN Y TURISTICA</v>
          </cell>
          <cell r="F87">
            <v>4</v>
          </cell>
          <cell r="G87" t="str">
            <v>URBANA</v>
          </cell>
          <cell r="H87" t="str">
            <v>E. E. Oficial</v>
          </cell>
          <cell r="I87" t="str">
            <v>OFICIAL</v>
          </cell>
          <cell r="J87" t="str">
            <v>PRINCIPAL</v>
          </cell>
          <cell r="K87" t="str">
            <v>I.E ANTONIO NARIÑO</v>
          </cell>
        </row>
        <row r="88">
          <cell r="A88">
            <v>113001005757</v>
          </cell>
          <cell r="B88">
            <v>115</v>
          </cell>
          <cell r="C88">
            <v>97</v>
          </cell>
          <cell r="D88" t="str">
            <v>INDUSTRIAL Y DE LA BAHIA</v>
          </cell>
          <cell r="E88" t="str">
            <v>INDUSTRIAL Y DE LA BAHIA</v>
          </cell>
          <cell r="F88">
            <v>12</v>
          </cell>
          <cell r="G88" t="str">
            <v>URBANA</v>
          </cell>
          <cell r="H88" t="str">
            <v>E. E. Oficial</v>
          </cell>
          <cell r="I88" t="str">
            <v>OFICIAL</v>
          </cell>
          <cell r="J88" t="str">
            <v>SEDE</v>
          </cell>
          <cell r="K88" t="str">
            <v>I.E JOSE MANUEL RODRIGUEZ TORICES - SEDE JARDIN INFANTIL LOS CARACOLES</v>
          </cell>
        </row>
        <row r="89">
          <cell r="A89">
            <v>113001005889</v>
          </cell>
          <cell r="B89">
            <v>69</v>
          </cell>
          <cell r="C89">
            <v>31</v>
          </cell>
          <cell r="D89" t="str">
            <v>HISTORICA Y CARIBE NORTE</v>
          </cell>
          <cell r="E89" t="str">
            <v>SANTA RITA</v>
          </cell>
          <cell r="F89">
            <v>2</v>
          </cell>
          <cell r="G89" t="str">
            <v>URBANA</v>
          </cell>
          <cell r="H89" t="str">
            <v>E. E. Oficial</v>
          </cell>
          <cell r="I89" t="str">
            <v>OFICIAL</v>
          </cell>
          <cell r="J89" t="str">
            <v>SEDE</v>
          </cell>
          <cell r="K89" t="str">
            <v>I.E ANA MARIA VELEZ DE TRUJILLO   SEDE PABLO VI</v>
          </cell>
        </row>
        <row r="90">
          <cell r="A90">
            <v>113001006010</v>
          </cell>
          <cell r="B90">
            <v>116</v>
          </cell>
          <cell r="C90">
            <v>99</v>
          </cell>
          <cell r="D90" t="str">
            <v>DE LA VIRGEN Y TURISTICA</v>
          </cell>
          <cell r="E90" t="str">
            <v>DE LA VIRGEN Y TURISTICA</v>
          </cell>
          <cell r="F90">
            <v>7</v>
          </cell>
          <cell r="G90" t="str">
            <v>URBANA</v>
          </cell>
          <cell r="H90" t="str">
            <v>E. E. Oficial</v>
          </cell>
          <cell r="I90" t="str">
            <v>OFICIAL</v>
          </cell>
          <cell r="J90" t="str">
            <v>SEDE</v>
          </cell>
          <cell r="K90" t="str">
            <v>I.E FE Y ALEGRIA LAS GAVIOTAS   SEDE JARDIN INFANTIL NIÑO JESUS</v>
          </cell>
        </row>
        <row r="91">
          <cell r="A91">
            <v>113001006133</v>
          </cell>
          <cell r="B91">
            <v>117</v>
          </cell>
          <cell r="C91">
            <v>190</v>
          </cell>
          <cell r="D91" t="str">
            <v>INDUSTRIAL Y DE LA BAHIA</v>
          </cell>
          <cell r="E91" t="str">
            <v>INDUSTRIAL Y DE LA BAHIA</v>
          </cell>
          <cell r="F91">
            <v>11</v>
          </cell>
          <cell r="G91" t="str">
            <v>URBANA</v>
          </cell>
          <cell r="H91" t="str">
            <v>E. E. Oficial</v>
          </cell>
          <cell r="I91" t="str">
            <v>OFICIAL</v>
          </cell>
          <cell r="J91" t="str">
            <v>SEDE</v>
          </cell>
          <cell r="K91" t="str">
            <v>I.E SAN FRANCISCO DE ASIS   SEDE POLICARPA SALAVARRIETA</v>
          </cell>
        </row>
        <row r="92">
          <cell r="A92">
            <v>113001006711</v>
          </cell>
          <cell r="B92">
            <v>120</v>
          </cell>
          <cell r="C92">
            <v>120</v>
          </cell>
          <cell r="D92" t="str">
            <v>DE LA VIRGEN Y TURISTICA</v>
          </cell>
          <cell r="E92" t="str">
            <v>DE LA VIRGEN Y TURISTICA</v>
          </cell>
          <cell r="F92">
            <v>4</v>
          </cell>
          <cell r="G92" t="str">
            <v>URBANA</v>
          </cell>
          <cell r="H92" t="str">
            <v>E. E. Oficial</v>
          </cell>
          <cell r="I92" t="str">
            <v>OFICIAL</v>
          </cell>
          <cell r="J92" t="str">
            <v>PRINCIPAL</v>
          </cell>
          <cell r="K92" t="str">
            <v>I.E OMAIRA SANCHEZ GARZON</v>
          </cell>
        </row>
        <row r="93">
          <cell r="A93">
            <v>113001006800</v>
          </cell>
          <cell r="B93">
            <v>122</v>
          </cell>
          <cell r="C93">
            <v>122</v>
          </cell>
          <cell r="D93" t="str">
            <v>INDUSTRIAL Y DE LA BAHIA</v>
          </cell>
          <cell r="E93" t="str">
            <v>INDUSTRIAL Y DE LA BAHIA</v>
          </cell>
          <cell r="F93">
            <v>11</v>
          </cell>
          <cell r="G93" t="str">
            <v>URBANA</v>
          </cell>
          <cell r="H93" t="str">
            <v>E. E. Oficial</v>
          </cell>
          <cell r="I93" t="str">
            <v>OFICIAL</v>
          </cell>
          <cell r="J93" t="str">
            <v>PRINCIPAL</v>
          </cell>
          <cell r="K93" t="str">
            <v>I.E 20 DE JULIO</v>
          </cell>
        </row>
        <row r="94">
          <cell r="A94">
            <v>113001006818</v>
          </cell>
          <cell r="B94">
            <v>123</v>
          </cell>
          <cell r="C94">
            <v>59</v>
          </cell>
          <cell r="D94" t="str">
            <v>INDUSTRIAL Y DE LA BAHIA</v>
          </cell>
          <cell r="E94" t="str">
            <v>INDUSTRIAL Y DE LA BAHIA</v>
          </cell>
          <cell r="F94">
            <v>12</v>
          </cell>
          <cell r="G94" t="str">
            <v>URBANA</v>
          </cell>
          <cell r="H94" t="str">
            <v>E. E. Oficial</v>
          </cell>
          <cell r="I94" t="str">
            <v>OFICIAL</v>
          </cell>
          <cell r="J94" t="str">
            <v>SEDE</v>
          </cell>
          <cell r="K94" t="str">
            <v>I.E PROMOCION SOCIAL DE C/GENA   SEDE LA CONSOLATA</v>
          </cell>
        </row>
        <row r="95">
          <cell r="A95">
            <v>113001006826</v>
          </cell>
          <cell r="B95">
            <v>124</v>
          </cell>
          <cell r="C95">
            <v>97</v>
          </cell>
          <cell r="D95" t="str">
            <v>INDUSTRIAL Y DE LA BAHIA</v>
          </cell>
          <cell r="E95" t="str">
            <v>INDUSTRIAL Y DE LA BAHIA</v>
          </cell>
          <cell r="F95">
            <v>12</v>
          </cell>
          <cell r="G95" t="str">
            <v>URBANA</v>
          </cell>
          <cell r="H95" t="str">
            <v>E. E. Oficial</v>
          </cell>
          <cell r="I95" t="str">
            <v>OFICIAL</v>
          </cell>
          <cell r="J95" t="str">
            <v>SEDE</v>
          </cell>
          <cell r="K95" t="str">
            <v>I.E JOSE MANUEL RODRIGUEZ TORICES   SEDE ISABEL LA CATOLICA</v>
          </cell>
        </row>
        <row r="96">
          <cell r="A96">
            <v>113001007083</v>
          </cell>
          <cell r="B96">
            <v>128</v>
          </cell>
          <cell r="C96">
            <v>92</v>
          </cell>
          <cell r="D96" t="str">
            <v>INDUSTRIAL Y DE LA BAHIA</v>
          </cell>
          <cell r="E96" t="str">
            <v>INDUSTRIAL Y DE LA BAHIA</v>
          </cell>
          <cell r="F96">
            <v>12</v>
          </cell>
          <cell r="G96" t="str">
            <v>URBANA</v>
          </cell>
          <cell r="H96" t="str">
            <v>E. E. Oficial</v>
          </cell>
          <cell r="I96" t="str">
            <v>OFICIAL</v>
          </cell>
          <cell r="J96" t="str">
            <v>SEDE</v>
          </cell>
          <cell r="K96" t="str">
            <v>I.E SOLEDAD ACOSTA DE SAMPER   SEDE DE SAN FERNANDO</v>
          </cell>
        </row>
        <row r="97">
          <cell r="A97">
            <v>113001007113</v>
          </cell>
          <cell r="B97">
            <v>129</v>
          </cell>
          <cell r="C97">
            <v>106</v>
          </cell>
          <cell r="D97" t="str">
            <v>DE LA VIRGEN Y TURISTICA</v>
          </cell>
          <cell r="E97" t="str">
            <v>DE LA VIRGEN Y TURISTICA</v>
          </cell>
          <cell r="F97">
            <v>5</v>
          </cell>
          <cell r="G97" t="str">
            <v>URBANA</v>
          </cell>
          <cell r="H97" t="str">
            <v>E. E. Oficial</v>
          </cell>
          <cell r="I97" t="str">
            <v>OFICIAL</v>
          </cell>
          <cell r="J97" t="str">
            <v>SEDE</v>
          </cell>
          <cell r="K97" t="str">
            <v>I.E FULGENCIO LEQUERICA VELEZ   SEDE LA PUNTILLA</v>
          </cell>
        </row>
        <row r="98">
          <cell r="A98">
            <v>113001007121</v>
          </cell>
          <cell r="B98">
            <v>88</v>
          </cell>
          <cell r="C98">
            <v>58</v>
          </cell>
          <cell r="D98" t="str">
            <v>HISTORICA Y CARIBE NORTE</v>
          </cell>
          <cell r="E98" t="str">
            <v>COUNTRY</v>
          </cell>
          <cell r="F98">
            <v>10</v>
          </cell>
          <cell r="G98" t="str">
            <v>URBANA</v>
          </cell>
          <cell r="H98" t="str">
            <v>E. E. Oficial</v>
          </cell>
          <cell r="I98" t="str">
            <v>OFICIAL</v>
          </cell>
          <cell r="J98" t="str">
            <v>SEDE</v>
          </cell>
          <cell r="K98" t="str">
            <v>I.E MANUELA BELTRAN -  SEDE HIJOS DEL CHOFER</v>
          </cell>
        </row>
        <row r="99">
          <cell r="A99">
            <v>113001007199</v>
          </cell>
          <cell r="B99">
            <v>131</v>
          </cell>
          <cell r="C99">
            <v>131</v>
          </cell>
          <cell r="D99" t="str">
            <v>DE LA VIRGEN Y TURISTICA</v>
          </cell>
          <cell r="E99" t="str">
            <v>DE LA VIRGEN Y TURISTICA</v>
          </cell>
          <cell r="F99">
            <v>6</v>
          </cell>
          <cell r="G99" t="str">
            <v>URBANA</v>
          </cell>
          <cell r="H99" t="str">
            <v>E. E. Oficial</v>
          </cell>
          <cell r="I99" t="str">
            <v>OFICIAL</v>
          </cell>
          <cell r="J99" t="str">
            <v>PRINCIPAL</v>
          </cell>
          <cell r="K99" t="str">
            <v>I.E FE Y ALEGRIA LAS AMERICAS</v>
          </cell>
        </row>
        <row r="100">
          <cell r="A100">
            <v>113001007296</v>
          </cell>
          <cell r="B100">
            <v>132</v>
          </cell>
          <cell r="C100">
            <v>4</v>
          </cell>
          <cell r="D100" t="str">
            <v>DE LA VIRGEN Y TURISTICA</v>
          </cell>
          <cell r="E100" t="str">
            <v>DE LA VIRGEN Y TURISTICA</v>
          </cell>
          <cell r="F100">
            <v>4</v>
          </cell>
          <cell r="G100" t="str">
            <v>URBANA</v>
          </cell>
          <cell r="H100" t="str">
            <v>E. E. Oficial</v>
          </cell>
          <cell r="I100" t="str">
            <v>OFICIAL</v>
          </cell>
          <cell r="J100" t="str">
            <v>SEDE</v>
          </cell>
          <cell r="K100" t="str">
            <v>I.E CIUDAD DE TUNJA   SEDE ESCILDA MEDINA PACHECO</v>
          </cell>
        </row>
        <row r="101">
          <cell r="A101">
            <v>113001007563</v>
          </cell>
          <cell r="B101">
            <v>133</v>
          </cell>
          <cell r="C101">
            <v>122</v>
          </cell>
          <cell r="D101" t="str">
            <v>INDUSTRIAL Y DE LA BAHIA</v>
          </cell>
          <cell r="E101" t="str">
            <v>INDUSTRIAL Y DE LA BAHIA</v>
          </cell>
          <cell r="F101">
            <v>11</v>
          </cell>
          <cell r="G101" t="str">
            <v>URBANA</v>
          </cell>
          <cell r="H101" t="str">
            <v>E. E. Oficial</v>
          </cell>
          <cell r="I101" t="str">
            <v>OFICIAL</v>
          </cell>
          <cell r="J101" t="str">
            <v>SEDE</v>
          </cell>
          <cell r="K101" t="str">
            <v>I.E 20 DE JULIO   SEDE YIRA CASTRO</v>
          </cell>
        </row>
        <row r="102">
          <cell r="A102">
            <v>113001007709</v>
          </cell>
          <cell r="B102">
            <v>134</v>
          </cell>
          <cell r="C102">
            <v>44</v>
          </cell>
          <cell r="D102" t="str">
            <v>INDUSTRIAL Y DE LA BAHIA</v>
          </cell>
          <cell r="E102" t="str">
            <v>INDUSTRIAL Y DE LA BAHIA</v>
          </cell>
          <cell r="F102">
            <v>14</v>
          </cell>
          <cell r="G102" t="str">
            <v>URBANA</v>
          </cell>
          <cell r="H102" t="str">
            <v>E. E. Oficial</v>
          </cell>
          <cell r="I102" t="str">
            <v>OFICIAL</v>
          </cell>
          <cell r="J102" t="str">
            <v>SEDE</v>
          </cell>
          <cell r="K102" t="str">
            <v>I.E MERCEDES ABREGO   SEDE CAMILO TORRES RESTREPO</v>
          </cell>
        </row>
        <row r="103">
          <cell r="A103">
            <v>113001007725</v>
          </cell>
          <cell r="B103">
            <v>135</v>
          </cell>
          <cell r="C103">
            <v>355</v>
          </cell>
          <cell r="D103" t="str">
            <v>INDUSTRIAL Y DE LA BAHIA</v>
          </cell>
          <cell r="E103" t="str">
            <v>INDUSTRIAL Y DE LA BAHIA</v>
          </cell>
          <cell r="F103">
            <v>15</v>
          </cell>
          <cell r="G103" t="str">
            <v>URBANA</v>
          </cell>
          <cell r="H103" t="str">
            <v>E. E. Oficial</v>
          </cell>
          <cell r="I103" t="str">
            <v>OFICIAL</v>
          </cell>
          <cell r="J103" t="str">
            <v>SEDE</v>
          </cell>
          <cell r="K103" t="str">
            <v>I.E FE Y ALEGRIA EL PROGRESO   SEDE JOSE GONZALEZ VERGARA</v>
          </cell>
        </row>
        <row r="104">
          <cell r="A104">
            <v>113001007776</v>
          </cell>
          <cell r="B104">
            <v>136</v>
          </cell>
          <cell r="C104">
            <v>633</v>
          </cell>
          <cell r="D104" t="str">
            <v>HISTORICA Y CARIBE NORTE</v>
          </cell>
          <cell r="E104" t="str">
            <v>COUNTRY</v>
          </cell>
          <cell r="F104">
            <v>8</v>
          </cell>
          <cell r="G104" t="str">
            <v>URBANA</v>
          </cell>
          <cell r="H104" t="str">
            <v>E. E. Oficial</v>
          </cell>
          <cell r="I104" t="str">
            <v>OFICIAL</v>
          </cell>
          <cell r="J104" t="str">
            <v>SEDE</v>
          </cell>
          <cell r="K104" t="str">
            <v xml:space="preserve">I.E NUEVO BOSQUE - SEDE LUIS CARLOS GALAN </v>
          </cell>
        </row>
        <row r="105">
          <cell r="A105">
            <v>113001007806</v>
          </cell>
          <cell r="B105">
            <v>137</v>
          </cell>
          <cell r="C105">
            <v>31</v>
          </cell>
          <cell r="D105" t="str">
            <v>HISTORICA Y CARIBE NORTE</v>
          </cell>
          <cell r="E105" t="str">
            <v>SANTA RITA</v>
          </cell>
          <cell r="F105">
            <v>2</v>
          </cell>
          <cell r="G105" t="str">
            <v>URBANA</v>
          </cell>
          <cell r="H105" t="str">
            <v>E. E. Oficial</v>
          </cell>
          <cell r="I105" t="str">
            <v>OFICIAL</v>
          </cell>
          <cell r="J105" t="str">
            <v>SEDE</v>
          </cell>
          <cell r="K105" t="str">
            <v>I.E ANA MARIA VELEZ DE TRUJILLO SEDE DISTRITAL DE LOMA FRESCA</v>
          </cell>
        </row>
        <row r="106">
          <cell r="A106">
            <v>113001007857</v>
          </cell>
          <cell r="B106">
            <v>139</v>
          </cell>
          <cell r="C106">
            <v>139</v>
          </cell>
          <cell r="D106" t="str">
            <v>DE LA VIRGEN Y TURISTICA</v>
          </cell>
          <cell r="E106" t="str">
            <v>DE LA VIRGEN Y TURISTICA</v>
          </cell>
          <cell r="F106">
            <v>6</v>
          </cell>
          <cell r="G106" t="str">
            <v>URBANA</v>
          </cell>
          <cell r="H106" t="str">
            <v>E. E. Oficial</v>
          </cell>
          <cell r="I106" t="str">
            <v>OFICIAL</v>
          </cell>
          <cell r="J106" t="str">
            <v>PRINCIPAL</v>
          </cell>
          <cell r="K106" t="str">
            <v>I.E LA LIBERTAD</v>
          </cell>
        </row>
        <row r="107">
          <cell r="A107">
            <v>113001008195</v>
          </cell>
          <cell r="B107">
            <v>144</v>
          </cell>
          <cell r="C107">
            <v>59</v>
          </cell>
          <cell r="D107" t="str">
            <v>INDUSTRIAL Y DE LA BAHIA</v>
          </cell>
          <cell r="E107" t="str">
            <v>INDUSTRIAL Y DE LA BAHIA</v>
          </cell>
          <cell r="F107">
            <v>12</v>
          </cell>
          <cell r="G107" t="str">
            <v>URBANA</v>
          </cell>
          <cell r="H107" t="str">
            <v>E. E. Oficial</v>
          </cell>
          <cell r="I107" t="str">
            <v>OFICIAL</v>
          </cell>
          <cell r="J107" t="str">
            <v>SEDE</v>
          </cell>
          <cell r="K107" t="str">
            <v>I.E PROMOCION SOCIAL DE C/GENA   SEDE JORGE ELIECER GAITAN</v>
          </cell>
        </row>
        <row r="108">
          <cell r="A108">
            <v>113001008217</v>
          </cell>
          <cell r="B108">
            <v>145</v>
          </cell>
          <cell r="C108">
            <v>31</v>
          </cell>
          <cell r="D108" t="str">
            <v>HISTORICA Y CARIBE NORTE</v>
          </cell>
          <cell r="E108" t="str">
            <v>SANTA RITA</v>
          </cell>
          <cell r="F108">
            <v>2</v>
          </cell>
          <cell r="G108" t="str">
            <v>URBANA</v>
          </cell>
          <cell r="H108" t="str">
            <v>E. E. Oficial</v>
          </cell>
          <cell r="I108" t="str">
            <v>OFICIAL</v>
          </cell>
          <cell r="J108" t="str">
            <v>SEDE</v>
          </cell>
          <cell r="K108" t="str">
            <v>I.E ANA MARIA VELEZ DE TRUJILLO SEDE DISTRITAL REPUBLICA DEL CARIBE</v>
          </cell>
        </row>
        <row r="109">
          <cell r="A109">
            <v>113001008225</v>
          </cell>
          <cell r="B109">
            <v>146</v>
          </cell>
          <cell r="C109">
            <v>45</v>
          </cell>
          <cell r="D109" t="str">
            <v>HISTORICA Y CARIBE NORTE</v>
          </cell>
          <cell r="E109" t="str">
            <v>SANTA RITA</v>
          </cell>
          <cell r="F109">
            <v>3</v>
          </cell>
          <cell r="G109" t="str">
            <v>URBANA</v>
          </cell>
          <cell r="H109" t="str">
            <v>E. E. Oficial</v>
          </cell>
          <cell r="I109" t="str">
            <v>OFICIAL</v>
          </cell>
          <cell r="J109" t="str">
            <v>SEDE</v>
          </cell>
          <cell r="K109" t="str">
            <v>I.E LICEO DE BOLIVAR  SEDE DISTRITAL LA PAZ</v>
          </cell>
        </row>
        <row r="110">
          <cell r="A110">
            <v>113001008241</v>
          </cell>
          <cell r="B110">
            <v>147</v>
          </cell>
          <cell r="C110">
            <v>197</v>
          </cell>
          <cell r="D110" t="str">
            <v>HISTORICA Y CARIBE NORTE</v>
          </cell>
          <cell r="E110" t="str">
            <v>COUNTRY</v>
          </cell>
          <cell r="F110">
            <v>9</v>
          </cell>
          <cell r="G110" t="str">
            <v>URBANA</v>
          </cell>
          <cell r="H110" t="str">
            <v>E. E. Oficial</v>
          </cell>
          <cell r="I110" t="str">
            <v>OFICIAL</v>
          </cell>
          <cell r="J110" t="str">
            <v>SEDE</v>
          </cell>
          <cell r="K110" t="str">
            <v>I.E SAN JUAN DE DAMASCO - SEDE DISTRITAL JOSE ANTONIO GALAN</v>
          </cell>
        </row>
        <row r="111">
          <cell r="A111">
            <v>113001008268</v>
          </cell>
          <cell r="B111">
            <v>148</v>
          </cell>
          <cell r="C111">
            <v>148</v>
          </cell>
          <cell r="D111" t="str">
            <v>INDUSTRIAL Y DE LA BAHIA</v>
          </cell>
          <cell r="E111" t="str">
            <v>INDUSTRIAL Y DE LA BAHIA</v>
          </cell>
          <cell r="F111">
            <v>14</v>
          </cell>
          <cell r="G111" t="str">
            <v>URBANA</v>
          </cell>
          <cell r="H111" t="str">
            <v>E. E. Oficial</v>
          </cell>
          <cell r="I111" t="str">
            <v>OFICIAL</v>
          </cell>
          <cell r="J111" t="str">
            <v>PRINCIPAL</v>
          </cell>
          <cell r="K111" t="str">
            <v>I.E MARIA CANO</v>
          </cell>
        </row>
        <row r="112">
          <cell r="A112">
            <v>113001008276</v>
          </cell>
          <cell r="B112">
            <v>149</v>
          </cell>
          <cell r="C112">
            <v>149</v>
          </cell>
          <cell r="D112" t="str">
            <v>DE LA VIRGEN Y TURISTICA</v>
          </cell>
          <cell r="E112" t="str">
            <v>DE LA VIRGEN Y TURISTICA</v>
          </cell>
          <cell r="F112">
            <v>5</v>
          </cell>
          <cell r="G112" t="str">
            <v>URBANA</v>
          </cell>
          <cell r="H112" t="str">
            <v>E. E. Oficial</v>
          </cell>
          <cell r="I112" t="str">
            <v>OFICIAL</v>
          </cell>
          <cell r="J112" t="str">
            <v>PRINCIPAL</v>
          </cell>
          <cell r="K112" t="str">
            <v>I.E PLAYAS DE ACAPULCO</v>
          </cell>
        </row>
        <row r="113">
          <cell r="A113">
            <v>113001008284</v>
          </cell>
          <cell r="B113">
            <v>105</v>
          </cell>
          <cell r="C113">
            <v>105</v>
          </cell>
          <cell r="D113" t="str">
            <v>DE LA VIRGEN Y TURISTICA</v>
          </cell>
          <cell r="E113" t="str">
            <v>DE LA VIRGEN Y TURISTICA</v>
          </cell>
          <cell r="F113">
            <v>5</v>
          </cell>
          <cell r="G113" t="str">
            <v>URBANA</v>
          </cell>
          <cell r="H113" t="str">
            <v>E. E. Oficial</v>
          </cell>
          <cell r="I113" t="str">
            <v>OFICIAL</v>
          </cell>
          <cell r="J113" t="str">
            <v>PRINCIPAL</v>
          </cell>
          <cell r="K113" t="str">
            <v>I.E SAN FELIPE NERI</v>
          </cell>
        </row>
        <row r="114">
          <cell r="A114">
            <v>113001008926</v>
          </cell>
          <cell r="B114">
            <v>154</v>
          </cell>
          <cell r="C114">
            <v>44</v>
          </cell>
          <cell r="D114" t="str">
            <v>INDUSTRIAL Y DE LA BAHIA</v>
          </cell>
          <cell r="E114" t="str">
            <v>INDUSTRIAL Y DE LA BAHIA</v>
          </cell>
          <cell r="F114">
            <v>14</v>
          </cell>
          <cell r="G114" t="str">
            <v>URBANA</v>
          </cell>
          <cell r="H114" t="str">
            <v>E. E. Oficial</v>
          </cell>
          <cell r="I114" t="str">
            <v>OFICIAL</v>
          </cell>
          <cell r="J114" t="str">
            <v>SEDE</v>
          </cell>
          <cell r="K114" t="str">
            <v>I.E MERCEDES ABREGO   SEDE SECTORES UNIDOS</v>
          </cell>
        </row>
        <row r="115">
          <cell r="A115">
            <v>113001009281</v>
          </cell>
          <cell r="B115">
            <v>156</v>
          </cell>
          <cell r="C115">
            <v>156</v>
          </cell>
          <cell r="D115" t="str">
            <v>DE LA VIRGEN Y TURISTICA</v>
          </cell>
          <cell r="E115" t="str">
            <v>DE LA VIRGEN Y TURISTICA</v>
          </cell>
          <cell r="F115">
            <v>13</v>
          </cell>
          <cell r="G115" t="str">
            <v>URBANA</v>
          </cell>
          <cell r="H115" t="str">
            <v>E. E. Oficial</v>
          </cell>
          <cell r="I115" t="str">
            <v>OFICIAL</v>
          </cell>
          <cell r="J115" t="str">
            <v>PRINCIPAL</v>
          </cell>
          <cell r="K115" t="str">
            <v>I.E VILLA ESTRELLA</v>
          </cell>
        </row>
        <row r="116">
          <cell r="A116">
            <v>113001012427</v>
          </cell>
          <cell r="B116">
            <v>159</v>
          </cell>
          <cell r="C116">
            <v>159</v>
          </cell>
          <cell r="D116" t="str">
            <v>INDUSTRIAL Y DE LA BAHIA</v>
          </cell>
          <cell r="E116" t="str">
            <v>INDUSTRIAL Y DE LA BAHIA</v>
          </cell>
          <cell r="F116">
            <v>15</v>
          </cell>
          <cell r="G116" t="str">
            <v>URBANA</v>
          </cell>
          <cell r="H116" t="str">
            <v>E. E. Oficial</v>
          </cell>
          <cell r="I116" t="str">
            <v>OFICIAL</v>
          </cell>
          <cell r="J116" t="str">
            <v>PRINCIPAL</v>
          </cell>
          <cell r="K116" t="str">
            <v>I.E MANUELA VERGARA DE CURI</v>
          </cell>
        </row>
        <row r="117">
          <cell r="A117">
            <v>113001012494</v>
          </cell>
          <cell r="B117">
            <v>161</v>
          </cell>
          <cell r="C117">
            <v>606</v>
          </cell>
          <cell r="D117" t="str">
            <v>HISTORICA Y CARIBE NORTE</v>
          </cell>
          <cell r="E117" t="str">
            <v>COUNTRY</v>
          </cell>
          <cell r="F117">
            <v>9</v>
          </cell>
          <cell r="G117" t="str">
            <v>URBANA</v>
          </cell>
          <cell r="H117" t="str">
            <v>E. E. Oficial</v>
          </cell>
          <cell r="I117" t="str">
            <v>OFICIAL</v>
          </cell>
          <cell r="J117" t="str">
            <v>SEDE</v>
          </cell>
          <cell r="K117" t="str">
            <v>I.E RAFAEL NUÑEZ - SEDE SIMON J. VELEZ</v>
          </cell>
        </row>
        <row r="118">
          <cell r="A118">
            <v>113001012508</v>
          </cell>
          <cell r="B118">
            <v>162</v>
          </cell>
          <cell r="C118">
            <v>162</v>
          </cell>
          <cell r="D118" t="str">
            <v>HISTORICA Y CARIBE NORTE</v>
          </cell>
          <cell r="E118" t="str">
            <v>COUNTRY</v>
          </cell>
          <cell r="F118">
            <v>10</v>
          </cell>
          <cell r="G118" t="str">
            <v>URBANA</v>
          </cell>
          <cell r="H118" t="str">
            <v>E. E. Oficial</v>
          </cell>
          <cell r="I118" t="str">
            <v>OFICIAL</v>
          </cell>
          <cell r="J118" t="str">
            <v>PRINCIPAL</v>
          </cell>
          <cell r="K118" t="str">
            <v>ESC. NORMAL SUPERIOR DE CARTAGENA DE INDIAS</v>
          </cell>
        </row>
        <row r="119">
          <cell r="A119">
            <v>113001012559</v>
          </cell>
          <cell r="B119">
            <v>163</v>
          </cell>
          <cell r="C119">
            <v>112</v>
          </cell>
          <cell r="D119" t="str">
            <v>HISTORICA Y CARIBE NORTE</v>
          </cell>
          <cell r="E119" t="str">
            <v>SANTA RITA</v>
          </cell>
          <cell r="F119">
            <v>2</v>
          </cell>
          <cell r="G119" t="str">
            <v>URBANA</v>
          </cell>
          <cell r="H119" t="str">
            <v>E. E. Oficial</v>
          </cell>
          <cell r="I119" t="str">
            <v>OFICIAL</v>
          </cell>
          <cell r="J119" t="str">
            <v>SEDE</v>
          </cell>
          <cell r="K119" t="str">
            <v>I.E ANTONIA SANTOS   SEDE JUAN SALVADOR GAVIOTA</v>
          </cell>
        </row>
        <row r="120">
          <cell r="A120">
            <v>113001012583</v>
          </cell>
          <cell r="B120">
            <v>544</v>
          </cell>
          <cell r="C120">
            <v>544</v>
          </cell>
          <cell r="D120" t="str">
            <v>INDUSTRIAL Y DE LA BAHIA</v>
          </cell>
          <cell r="E120" t="str">
            <v>INDUSTRIAL Y DE LA BAHIA</v>
          </cell>
          <cell r="F120">
            <v>14</v>
          </cell>
          <cell r="G120" t="str">
            <v>URBANA</v>
          </cell>
          <cell r="H120" t="str">
            <v>PRIVADO</v>
          </cell>
          <cell r="I120" t="str">
            <v>PRIVADO</v>
          </cell>
          <cell r="J120" t="str">
            <v>PRINCIPAL</v>
          </cell>
          <cell r="K120" t="str">
            <v>FUND. INST. DE HABILITACION EL ROSARIO</v>
          </cell>
        </row>
        <row r="121">
          <cell r="A121">
            <v>113001012711</v>
          </cell>
          <cell r="B121">
            <v>5</v>
          </cell>
          <cell r="C121">
            <v>11</v>
          </cell>
          <cell r="D121" t="str">
            <v>HISTORICA Y CARIBE NORTE</v>
          </cell>
          <cell r="E121" t="str">
            <v>SANTA RITA</v>
          </cell>
          <cell r="F121">
            <v>3</v>
          </cell>
          <cell r="G121" t="str">
            <v>URBANA</v>
          </cell>
          <cell r="H121" t="str">
            <v>E. E. Oficial</v>
          </cell>
          <cell r="I121" t="str">
            <v>OFICIAL</v>
          </cell>
          <cell r="J121" t="str">
            <v>SEDE</v>
          </cell>
          <cell r="K121" t="str">
            <v>I.E CORAZON DE MARIA   SEDE SAN JOSE CLAVERIANO</v>
          </cell>
        </row>
        <row r="122">
          <cell r="A122">
            <v>113001012788</v>
          </cell>
          <cell r="B122">
            <v>4</v>
          </cell>
          <cell r="C122">
            <v>4</v>
          </cell>
          <cell r="D122" t="str">
            <v>DE LA VIRGEN Y TURISTICA</v>
          </cell>
          <cell r="E122" t="str">
            <v>DE LA VIRGEN Y TURISTICA</v>
          </cell>
          <cell r="F122">
            <v>4</v>
          </cell>
          <cell r="G122" t="str">
            <v>URBANA</v>
          </cell>
          <cell r="H122" t="str">
            <v>E. E. Oficial</v>
          </cell>
          <cell r="I122" t="str">
            <v>OFICIAL</v>
          </cell>
          <cell r="J122" t="str">
            <v>PRINCIPAL</v>
          </cell>
          <cell r="K122" t="str">
            <v>I.E CIUDAD DE TUNJA</v>
          </cell>
        </row>
        <row r="123">
          <cell r="A123">
            <v>113001013814</v>
          </cell>
          <cell r="B123">
            <v>503</v>
          </cell>
          <cell r="C123">
            <v>503</v>
          </cell>
          <cell r="D123" t="str">
            <v>INDUSTRIAL Y DE LA BAHIA</v>
          </cell>
          <cell r="E123" t="str">
            <v>INDUSTRIAL Y DE LA BAHIA</v>
          </cell>
          <cell r="F123">
            <v>12</v>
          </cell>
          <cell r="G123" t="str">
            <v>URBANA</v>
          </cell>
          <cell r="H123" t="str">
            <v>E. E. Oficial</v>
          </cell>
          <cell r="I123" t="str">
            <v>OFICIAL</v>
          </cell>
          <cell r="J123" t="str">
            <v>PRINCIPAL</v>
          </cell>
          <cell r="K123" t="str">
            <v>I.E BERTHA GEDEON DE BALADI</v>
          </cell>
        </row>
        <row r="124">
          <cell r="A124">
            <v>113001020969</v>
          </cell>
          <cell r="B124">
            <v>90</v>
          </cell>
          <cell r="C124">
            <v>90</v>
          </cell>
          <cell r="D124" t="str">
            <v>DE LA VIRGEN Y TURISTICA</v>
          </cell>
          <cell r="E124" t="str">
            <v>DE LA VIRGEN Y TURISTICA</v>
          </cell>
          <cell r="F124">
            <v>4</v>
          </cell>
          <cell r="G124" t="str">
            <v>URBANA</v>
          </cell>
          <cell r="H124" t="str">
            <v>E. E. Oficial</v>
          </cell>
          <cell r="I124" t="str">
            <v>OFICIAL</v>
          </cell>
          <cell r="J124" t="str">
            <v>PRINCIPAL</v>
          </cell>
          <cell r="K124" t="str">
            <v>I.E FRANCISCO DE PAULA SANTANDER</v>
          </cell>
        </row>
        <row r="125">
          <cell r="A125">
            <v>113001027157</v>
          </cell>
          <cell r="B125">
            <v>121</v>
          </cell>
          <cell r="C125">
            <v>68</v>
          </cell>
          <cell r="D125" t="str">
            <v>HISTORICA Y CARIBE NORTE</v>
          </cell>
          <cell r="E125" t="str">
            <v>COUNTRY</v>
          </cell>
          <cell r="F125">
            <v>8</v>
          </cell>
          <cell r="G125" t="str">
            <v>URBANA</v>
          </cell>
          <cell r="H125" t="str">
            <v>E. E. Oficial</v>
          </cell>
          <cell r="I125" t="str">
            <v>OFICIAL</v>
          </cell>
          <cell r="J125" t="str">
            <v>SEDE</v>
          </cell>
          <cell r="K125" t="str">
            <v>I.E SOLEDAD ROMAN DE NUÑEZ -   SEDE PROGRESO Y LIBERTAD</v>
          </cell>
        </row>
        <row r="126">
          <cell r="A126">
            <v>113001028421</v>
          </cell>
          <cell r="B126">
            <v>636</v>
          </cell>
          <cell r="C126">
            <v>636</v>
          </cell>
          <cell r="D126" t="str">
            <v>DE LA VIRGEN Y TURISTICA</v>
          </cell>
          <cell r="E126" t="str">
            <v>DE LA VIRGEN Y TURISTICA</v>
          </cell>
          <cell r="F126">
            <v>6</v>
          </cell>
          <cell r="G126" t="str">
            <v>URBANA</v>
          </cell>
          <cell r="H126" t="str">
            <v>E. E. en Administración</v>
          </cell>
          <cell r="I126" t="str">
            <v>OFICIAL</v>
          </cell>
          <cell r="J126" t="str">
            <v>PRINCIPAL</v>
          </cell>
          <cell r="K126" t="str">
            <v>I.E 14 DE FEBRERO</v>
          </cell>
        </row>
        <row r="127">
          <cell r="A127">
            <v>113001028469</v>
          </cell>
          <cell r="B127">
            <v>606</v>
          </cell>
          <cell r="C127">
            <v>606</v>
          </cell>
          <cell r="D127" t="str">
            <v>HISTORICA Y CARIBE NORTE</v>
          </cell>
          <cell r="E127" t="str">
            <v>COUNTRY</v>
          </cell>
          <cell r="F127">
            <v>9</v>
          </cell>
          <cell r="G127" t="str">
            <v>URBANA</v>
          </cell>
          <cell r="H127" t="str">
            <v>E. E. Oficial</v>
          </cell>
          <cell r="I127" t="str">
            <v>OFICIAL</v>
          </cell>
          <cell r="J127" t="str">
            <v>PRINCIPAL</v>
          </cell>
          <cell r="K127" t="str">
            <v>I.E RAFAEL NUÑEZ</v>
          </cell>
        </row>
        <row r="128">
          <cell r="A128">
            <v>113001028483</v>
          </cell>
          <cell r="B128">
            <v>605</v>
          </cell>
          <cell r="C128">
            <v>605</v>
          </cell>
          <cell r="D128" t="str">
            <v>HISTORICA Y CARIBE NORTE</v>
          </cell>
          <cell r="E128" t="str">
            <v>COUNTRY</v>
          </cell>
          <cell r="F128">
            <v>8</v>
          </cell>
          <cell r="G128" t="str">
            <v>URBANA</v>
          </cell>
          <cell r="H128" t="str">
            <v>E. E. Oficial</v>
          </cell>
          <cell r="I128" t="str">
            <v>OFICIAL</v>
          </cell>
          <cell r="J128" t="str">
            <v>PRINCIPAL</v>
          </cell>
          <cell r="K128" t="str">
            <v>I.E CASD MANUELA BELTRAN</v>
          </cell>
        </row>
        <row r="129">
          <cell r="A129">
            <v>113001028919</v>
          </cell>
          <cell r="B129">
            <v>633</v>
          </cell>
          <cell r="C129">
            <v>633</v>
          </cell>
          <cell r="D129" t="str">
            <v>HISTORICA Y CARIBE NORTE</v>
          </cell>
          <cell r="E129" t="str">
            <v>COUNTRY</v>
          </cell>
          <cell r="F129">
            <v>8</v>
          </cell>
          <cell r="G129" t="str">
            <v>URBANA</v>
          </cell>
          <cell r="H129" t="str">
            <v>E. E. Oficial</v>
          </cell>
          <cell r="I129" t="str">
            <v>OFICIAL</v>
          </cell>
          <cell r="J129" t="str">
            <v>PRINCIPAL</v>
          </cell>
          <cell r="K129" t="str">
            <v>I.E NUEVO BOSQUE</v>
          </cell>
        </row>
        <row r="130">
          <cell r="A130">
            <v>113001028927</v>
          </cell>
          <cell r="B130">
            <v>663</v>
          </cell>
          <cell r="C130">
            <v>663</v>
          </cell>
          <cell r="D130" t="str">
            <v>INDUSTRIAL Y DE LA BAHIA</v>
          </cell>
          <cell r="E130" t="str">
            <v>INDUSTRIAL Y DE LA BAHIA</v>
          </cell>
          <cell r="F130">
            <v>14</v>
          </cell>
          <cell r="G130" t="str">
            <v>URBANA</v>
          </cell>
          <cell r="H130" t="str">
            <v>E. E. en Administración</v>
          </cell>
          <cell r="I130" t="str">
            <v>OFICIAL</v>
          </cell>
          <cell r="J130" t="str">
            <v>PRINCIPAL</v>
          </cell>
          <cell r="K130" t="str">
            <v>I.E CIUDADELA 2000</v>
          </cell>
        </row>
        <row r="131">
          <cell r="A131">
            <v>113001028935</v>
          </cell>
          <cell r="B131">
            <v>661</v>
          </cell>
          <cell r="C131">
            <v>131</v>
          </cell>
          <cell r="D131" t="str">
            <v>DE LA VIRGEN Y TURISTICA</v>
          </cell>
          <cell r="E131" t="str">
            <v>DE LA VIRGEN Y TURISTICA</v>
          </cell>
          <cell r="F131">
            <v>6</v>
          </cell>
          <cell r="G131" t="str">
            <v>URBANA</v>
          </cell>
          <cell r="H131" t="str">
            <v>E. E. Oficial</v>
          </cell>
          <cell r="I131" t="str">
            <v>OFICIAL</v>
          </cell>
          <cell r="J131" t="str">
            <v>SEDE</v>
          </cell>
          <cell r="K131" t="str">
            <v>I.E FE Y ALEGRIA LAS AMERICAS   SEDE LA FRATERNITE</v>
          </cell>
        </row>
        <row r="132">
          <cell r="A132">
            <v>113001029095</v>
          </cell>
          <cell r="B132">
            <v>717</v>
          </cell>
          <cell r="C132">
            <v>717</v>
          </cell>
          <cell r="D132" t="str">
            <v>DE LA VIRGEN Y TURISTICA</v>
          </cell>
          <cell r="E132" t="str">
            <v>DE LA VIRGEN Y TURISTICA</v>
          </cell>
          <cell r="F132">
            <v>5</v>
          </cell>
          <cell r="G132" t="str">
            <v>URBANA</v>
          </cell>
          <cell r="H132" t="str">
            <v>E. E. Oficial</v>
          </cell>
          <cell r="I132" t="str">
            <v>OFICIAL</v>
          </cell>
          <cell r="J132" t="str">
            <v>PRINCIPAL</v>
          </cell>
          <cell r="K132" t="str">
            <v>I.E FOCO ROJO</v>
          </cell>
        </row>
        <row r="133">
          <cell r="A133">
            <v>113001029800</v>
          </cell>
          <cell r="B133">
            <v>828</v>
          </cell>
          <cell r="C133">
            <v>828</v>
          </cell>
          <cell r="D133" t="str">
            <v>DE LA VIRGEN Y TURISTICA</v>
          </cell>
          <cell r="E133" t="str">
            <v>DE LA VIRGEN Y TURISTICA</v>
          </cell>
          <cell r="F133">
            <v>6</v>
          </cell>
          <cell r="G133" t="str">
            <v>URBANA</v>
          </cell>
          <cell r="H133" t="str">
            <v>E. E. en Administración</v>
          </cell>
          <cell r="I133" t="str">
            <v>OFICIAL</v>
          </cell>
          <cell r="J133" t="str">
            <v>PRINCIPAL</v>
          </cell>
          <cell r="K133" t="str">
            <v>C.E COLOMBIATON GUSTAVO PULECIO GOMEZ</v>
          </cell>
        </row>
        <row r="134">
          <cell r="A134">
            <v>113001029851</v>
          </cell>
          <cell r="B134">
            <v>839</v>
          </cell>
          <cell r="C134">
            <v>839</v>
          </cell>
          <cell r="D134" t="str">
            <v>DE LA VIRGEN Y TURISTICA</v>
          </cell>
          <cell r="E134" t="str">
            <v>DE LA VIRGEN Y TURISTICA</v>
          </cell>
          <cell r="G134" t="str">
            <v>URBANA</v>
          </cell>
          <cell r="H134" t="str">
            <v>E.E Oficial en Concesion</v>
          </cell>
          <cell r="I134" t="str">
            <v>OFICIAL</v>
          </cell>
          <cell r="J134" t="str">
            <v>PRINCIPAL</v>
          </cell>
          <cell r="K134" t="str">
            <v>I.E JORGE ARTEL</v>
          </cell>
        </row>
        <row r="135">
          <cell r="A135">
            <v>113001029893</v>
          </cell>
          <cell r="B135">
            <v>842</v>
          </cell>
          <cell r="C135">
            <v>842</v>
          </cell>
          <cell r="D135" t="str">
            <v>INDUSTRIAL Y DE LA BAHIA</v>
          </cell>
          <cell r="E135" t="str">
            <v>INDUSTRIAL Y DE LA BAHIA</v>
          </cell>
          <cell r="F135">
            <v>14</v>
          </cell>
          <cell r="G135" t="str">
            <v>URBANA</v>
          </cell>
          <cell r="H135" t="str">
            <v>E.E Oficial en Concesion</v>
          </cell>
          <cell r="I135" t="str">
            <v>OFICIAL</v>
          </cell>
          <cell r="J135" t="str">
            <v>PRINCIPAL</v>
          </cell>
          <cell r="K135" t="str">
            <v>I.E ROSEDAL</v>
          </cell>
        </row>
        <row r="136">
          <cell r="A136">
            <v>113001030085</v>
          </cell>
          <cell r="B136">
            <v>858</v>
          </cell>
          <cell r="C136">
            <v>858</v>
          </cell>
          <cell r="D136" t="str">
            <v>INDUSTRIAL Y DE LA BAHIA</v>
          </cell>
          <cell r="E136" t="str">
            <v>INDUSTRIAL Y DE LA BAHIA</v>
          </cell>
          <cell r="G136" t="str">
            <v>URBANA</v>
          </cell>
          <cell r="H136" t="str">
            <v>E.E Oficial en Concesion</v>
          </cell>
          <cell r="I136" t="str">
            <v>OFICIAL</v>
          </cell>
          <cell r="J136" t="str">
            <v>PRINCIPAL</v>
          </cell>
          <cell r="K136" t="str">
            <v>I.E MANDELA</v>
          </cell>
        </row>
        <row r="137">
          <cell r="A137">
            <v>113001030093</v>
          </cell>
          <cell r="B137">
            <v>857</v>
          </cell>
          <cell r="C137">
            <v>857</v>
          </cell>
          <cell r="D137" t="str">
            <v>DE LA VIRGEN Y TURISTICA</v>
          </cell>
          <cell r="E137" t="str">
            <v>DE LA VIRGEN Y TURISTICA</v>
          </cell>
          <cell r="G137" t="str">
            <v>URBANA</v>
          </cell>
          <cell r="H137" t="str">
            <v>E. E. Oficial (en Direccion)</v>
          </cell>
          <cell r="I137" t="str">
            <v>OFICIAL</v>
          </cell>
          <cell r="J137" t="str">
            <v>PRINCIPAL</v>
          </cell>
          <cell r="K137" t="str">
            <v>I.E FUNDACION PIES DESCALZOS</v>
          </cell>
        </row>
        <row r="138">
          <cell r="A138">
            <v>213001000059</v>
          </cell>
          <cell r="B138">
            <v>168</v>
          </cell>
          <cell r="C138">
            <v>168</v>
          </cell>
          <cell r="D138" t="str">
            <v>HISTORICA Y CARIBE NORTE</v>
          </cell>
          <cell r="E138" t="str">
            <v>RURAL</v>
          </cell>
          <cell r="G138" t="str">
            <v>RURAL</v>
          </cell>
          <cell r="H138" t="str">
            <v>E. E. Oficial</v>
          </cell>
          <cell r="I138" t="str">
            <v>OFICIAL</v>
          </cell>
          <cell r="J138" t="str">
            <v>PRINCIPAL</v>
          </cell>
          <cell r="K138" t="str">
            <v>I.E ISLAS DEL ROSARIO</v>
          </cell>
        </row>
        <row r="139">
          <cell r="A139">
            <v>213001000075</v>
          </cell>
          <cell r="B139">
            <v>165</v>
          </cell>
          <cell r="C139">
            <v>165</v>
          </cell>
          <cell r="D139" t="str">
            <v>DE LA VIRGEN Y TURISTICA</v>
          </cell>
          <cell r="E139" t="str">
            <v>RURAL</v>
          </cell>
          <cell r="G139" t="str">
            <v>RURAL</v>
          </cell>
          <cell r="H139" t="str">
            <v>E. E. Oficial</v>
          </cell>
          <cell r="I139" t="str">
            <v>OFICIAL</v>
          </cell>
          <cell r="J139" t="str">
            <v>PRINCIPAL</v>
          </cell>
          <cell r="K139" t="str">
            <v>I.E PUERTO REY</v>
          </cell>
        </row>
        <row r="140">
          <cell r="A140">
            <v>213001000083</v>
          </cell>
          <cell r="B140">
            <v>166</v>
          </cell>
          <cell r="C140">
            <v>9</v>
          </cell>
          <cell r="D140" t="str">
            <v>DE LA VIRGEN Y TURISTICA</v>
          </cell>
          <cell r="E140" t="str">
            <v>RURAL</v>
          </cell>
          <cell r="G140" t="str">
            <v>RURAL</v>
          </cell>
          <cell r="H140" t="str">
            <v>E. E. Oficial</v>
          </cell>
          <cell r="I140" t="str">
            <v>OFICIAL</v>
          </cell>
          <cell r="J140" t="str">
            <v>SEDE</v>
          </cell>
          <cell r="K140" t="str">
            <v>I.E ARROYO DE PIEDRA -  SEDE DE PUNTA CANOA</v>
          </cell>
        </row>
        <row r="141">
          <cell r="A141">
            <v>213001000091</v>
          </cell>
          <cell r="B141">
            <v>167</v>
          </cell>
          <cell r="C141">
            <v>167</v>
          </cell>
          <cell r="D141" t="str">
            <v>HISTORICA Y CARIBE NORTE</v>
          </cell>
          <cell r="E141" t="str">
            <v>RURAL</v>
          </cell>
          <cell r="G141" t="str">
            <v>RURAL</v>
          </cell>
          <cell r="H141" t="str">
            <v>E. E. Oficial</v>
          </cell>
          <cell r="I141" t="str">
            <v>OFICIAL</v>
          </cell>
          <cell r="J141" t="str">
            <v>PRINCIPAL</v>
          </cell>
          <cell r="K141" t="str">
            <v>I.E ISLA FUERTE</v>
          </cell>
        </row>
        <row r="142">
          <cell r="A142">
            <v>213001000164</v>
          </cell>
          <cell r="B142">
            <v>187</v>
          </cell>
          <cell r="C142">
            <v>193</v>
          </cell>
          <cell r="D142" t="str">
            <v>DE LA VIRGEN Y TURISTICA</v>
          </cell>
          <cell r="E142" t="str">
            <v>RURAL</v>
          </cell>
          <cell r="G142" t="str">
            <v>RURAL</v>
          </cell>
          <cell r="H142" t="str">
            <v>E. E. Oficial</v>
          </cell>
          <cell r="I142" t="str">
            <v>OFICIAL</v>
          </cell>
          <cell r="J142" t="str">
            <v>SEDE</v>
          </cell>
          <cell r="K142" t="str">
            <v>I.E NUEVA ESPERANZA ARROYO GRANDE - SEDE ANA UTRIA</v>
          </cell>
        </row>
        <row r="143">
          <cell r="A143">
            <v>213001000211</v>
          </cell>
          <cell r="B143">
            <v>169</v>
          </cell>
          <cell r="C143">
            <v>193</v>
          </cell>
          <cell r="D143" t="str">
            <v>DE LA VIRGEN Y TURISTICA</v>
          </cell>
          <cell r="E143" t="str">
            <v>RURAL</v>
          </cell>
          <cell r="G143" t="str">
            <v>RURAL</v>
          </cell>
          <cell r="H143" t="str">
            <v>E. E. Oficial</v>
          </cell>
          <cell r="I143" t="str">
            <v>OFICIAL</v>
          </cell>
          <cell r="J143" t="str">
            <v>SEDE</v>
          </cell>
          <cell r="K143" t="str">
            <v>I.E NUEVA ESPERANZA ARROYO GRANDE - SEDE ARROYO GRANDE</v>
          </cell>
        </row>
        <row r="144">
          <cell r="A144">
            <v>213001000245</v>
          </cell>
          <cell r="B144">
            <v>170</v>
          </cell>
          <cell r="C144">
            <v>170</v>
          </cell>
          <cell r="D144" t="str">
            <v>DE LA VIRGEN Y TURISTICA</v>
          </cell>
          <cell r="E144" t="str">
            <v>RURAL</v>
          </cell>
          <cell r="G144" t="str">
            <v>RURAL</v>
          </cell>
          <cell r="H144" t="str">
            <v>E. E. Oficial</v>
          </cell>
          <cell r="I144" t="str">
            <v>OFICIAL</v>
          </cell>
          <cell r="J144" t="str">
            <v>PRINCIPAL</v>
          </cell>
          <cell r="K144" t="str">
            <v>I.E DE TIERRA BAJA</v>
          </cell>
        </row>
        <row r="145">
          <cell r="A145">
            <v>213001001250</v>
          </cell>
          <cell r="B145">
            <v>173</v>
          </cell>
          <cell r="C145">
            <v>173</v>
          </cell>
          <cell r="D145" t="str">
            <v>HISTORICA Y CARIBE NORTE</v>
          </cell>
          <cell r="E145" t="str">
            <v>RURAL</v>
          </cell>
          <cell r="G145" t="str">
            <v>RURAL</v>
          </cell>
          <cell r="H145" t="str">
            <v>E. E. Oficial</v>
          </cell>
          <cell r="I145" t="str">
            <v>OFICIAL</v>
          </cell>
          <cell r="J145" t="str">
            <v>PRINCIPAL</v>
          </cell>
          <cell r="K145" t="str">
            <v>I.E DE TIERRA BOMBA</v>
          </cell>
        </row>
        <row r="146">
          <cell r="A146">
            <v>213001001268</v>
          </cell>
          <cell r="B146">
            <v>174</v>
          </cell>
          <cell r="C146">
            <v>190</v>
          </cell>
          <cell r="D146" t="str">
            <v>INDUSTRIAL Y DE LA BAHIA</v>
          </cell>
          <cell r="E146" t="str">
            <v>INDUSTRIAL Y DE LA BAHIA</v>
          </cell>
          <cell r="F146">
            <v>11</v>
          </cell>
          <cell r="G146" t="str">
            <v>URBANA</v>
          </cell>
          <cell r="H146" t="str">
            <v>E. E. Oficial</v>
          </cell>
          <cell r="I146" t="str">
            <v>OFICIAL</v>
          </cell>
          <cell r="J146" t="str">
            <v>SEDE</v>
          </cell>
          <cell r="K146" t="str">
            <v>I.E SAN FRANCISCO DE ASIS   SEDE DE MEMBRILLAL</v>
          </cell>
        </row>
        <row r="147">
          <cell r="A147">
            <v>213001001276</v>
          </cell>
          <cell r="B147">
            <v>175</v>
          </cell>
          <cell r="C147">
            <v>173</v>
          </cell>
          <cell r="D147" t="str">
            <v>HISTORICA Y CARIBE NORTE</v>
          </cell>
          <cell r="E147" t="str">
            <v>RURAL</v>
          </cell>
          <cell r="G147" t="str">
            <v>RURAL</v>
          </cell>
          <cell r="H147" t="str">
            <v>E. E. Oficial</v>
          </cell>
          <cell r="I147" t="str">
            <v>OFICIAL</v>
          </cell>
          <cell r="J147" t="str">
            <v>SEDE</v>
          </cell>
          <cell r="K147" t="str">
            <v>I.E DE TIERRA BOMBA - SEDE DE PUNTA ARENA</v>
          </cell>
        </row>
        <row r="148">
          <cell r="A148">
            <v>213001001292</v>
          </cell>
          <cell r="B148">
            <v>176</v>
          </cell>
          <cell r="C148">
            <v>176</v>
          </cell>
          <cell r="D148" t="str">
            <v>HISTORICA Y CARIBE NORTE</v>
          </cell>
          <cell r="E148" t="str">
            <v>RURAL</v>
          </cell>
          <cell r="G148" t="str">
            <v>RURAL</v>
          </cell>
          <cell r="H148" t="str">
            <v>E. E. Oficial</v>
          </cell>
          <cell r="I148" t="str">
            <v>OFICIAL</v>
          </cell>
          <cell r="J148" t="str">
            <v>PRINCIPAL</v>
          </cell>
          <cell r="K148" t="str">
            <v>I.E DE SANTA ANA</v>
          </cell>
        </row>
        <row r="149">
          <cell r="A149">
            <v>213001001306</v>
          </cell>
          <cell r="B149">
            <v>177</v>
          </cell>
          <cell r="C149">
            <v>177</v>
          </cell>
          <cell r="D149" t="str">
            <v>DE LA VIRGEN Y TURISTICA</v>
          </cell>
          <cell r="E149" t="str">
            <v>RURAL</v>
          </cell>
          <cell r="G149" t="str">
            <v>RURAL</v>
          </cell>
          <cell r="H149" t="str">
            <v>E. E. Oficial</v>
          </cell>
          <cell r="I149" t="str">
            <v>OFICIAL</v>
          </cell>
          <cell r="J149" t="str">
            <v>PRINCIPAL</v>
          </cell>
          <cell r="K149" t="str">
            <v>I.E DE PONTEZUELA</v>
          </cell>
        </row>
        <row r="150">
          <cell r="A150">
            <v>213001001501</v>
          </cell>
          <cell r="B150">
            <v>178</v>
          </cell>
          <cell r="C150">
            <v>190</v>
          </cell>
          <cell r="D150" t="str">
            <v>INDUSTRIAL Y DE LA BAHIA</v>
          </cell>
          <cell r="E150" t="str">
            <v>INDUSTRIAL Y DE LA BAHIA</v>
          </cell>
          <cell r="F150">
            <v>11</v>
          </cell>
          <cell r="G150" t="str">
            <v>URBANA</v>
          </cell>
          <cell r="H150" t="str">
            <v>E. E. Oficial</v>
          </cell>
          <cell r="I150" t="str">
            <v>OFICIAL</v>
          </cell>
          <cell r="J150" t="str">
            <v>SEDE</v>
          </cell>
          <cell r="K150" t="str">
            <v>I.E SAN FRANCISCO DE ASIS   SEDE HIJOS DEL AGRICULTOR</v>
          </cell>
        </row>
        <row r="151">
          <cell r="A151">
            <v>213001001632</v>
          </cell>
          <cell r="B151">
            <v>179</v>
          </cell>
          <cell r="C151">
            <v>192</v>
          </cell>
          <cell r="D151" t="str">
            <v>INDUSTRIAL Y DE LA BAHIA</v>
          </cell>
          <cell r="E151" t="str">
            <v>RURAL</v>
          </cell>
          <cell r="G151" t="str">
            <v>RURAL</v>
          </cell>
          <cell r="H151" t="str">
            <v>E. E. Oficial</v>
          </cell>
          <cell r="I151" t="str">
            <v>OFICIAL</v>
          </cell>
          <cell r="J151" t="str">
            <v>SEDE</v>
          </cell>
          <cell r="K151" t="str">
            <v>I.E JOSE MARIA CORDOBA DE PASACABALLOS - SEDE LETICIA</v>
          </cell>
        </row>
        <row r="152">
          <cell r="A152">
            <v>213001001900</v>
          </cell>
          <cell r="B152">
            <v>180</v>
          </cell>
          <cell r="C152">
            <v>180</v>
          </cell>
          <cell r="D152" t="str">
            <v>HISTORICA Y CARIBE NORTE</v>
          </cell>
          <cell r="E152" t="str">
            <v>RURAL</v>
          </cell>
          <cell r="G152" t="str">
            <v>RURAL</v>
          </cell>
          <cell r="H152" t="str">
            <v>E. E. Oficial</v>
          </cell>
          <cell r="I152" t="str">
            <v>OFICIAL</v>
          </cell>
          <cell r="J152" t="str">
            <v>PRINCIPAL</v>
          </cell>
          <cell r="K152" t="str">
            <v>I.E DE ARARCA</v>
          </cell>
        </row>
        <row r="153">
          <cell r="A153">
            <v>213001001918</v>
          </cell>
          <cell r="B153">
            <v>181</v>
          </cell>
          <cell r="C153">
            <v>492</v>
          </cell>
          <cell r="D153" t="str">
            <v>DE LA VIRGEN Y TURISTICA</v>
          </cell>
          <cell r="E153" t="str">
            <v>RURAL</v>
          </cell>
          <cell r="G153" t="str">
            <v>RURAL</v>
          </cell>
          <cell r="H153" t="str">
            <v>E. E. Oficial</v>
          </cell>
          <cell r="I153" t="str">
            <v>OFICIAL</v>
          </cell>
          <cell r="J153" t="str">
            <v>SEDE</v>
          </cell>
          <cell r="K153" t="str">
            <v>I.E TECNICA DE LA BOQUILLA -SEDE SAN FELIPE DE LA BOQUILLA</v>
          </cell>
        </row>
        <row r="154">
          <cell r="A154">
            <v>213001001942</v>
          </cell>
          <cell r="B154">
            <v>186</v>
          </cell>
          <cell r="C154">
            <v>186</v>
          </cell>
          <cell r="D154" t="str">
            <v>HISTORICA Y CARIBE NORTE</v>
          </cell>
          <cell r="E154" t="str">
            <v>RURAL</v>
          </cell>
          <cell r="G154" t="str">
            <v>RURAL</v>
          </cell>
          <cell r="H154" t="str">
            <v>E. E. en Administración</v>
          </cell>
          <cell r="I154" t="str">
            <v>OFICIAL</v>
          </cell>
          <cell r="J154" t="str">
            <v>PRINCIPAL</v>
          </cell>
          <cell r="K154" t="str">
            <v>I.E LUIS FELIPE CABRERA DE BARU</v>
          </cell>
        </row>
        <row r="155">
          <cell r="A155">
            <v>213001001951</v>
          </cell>
          <cell r="B155">
            <v>182</v>
          </cell>
          <cell r="C155">
            <v>9</v>
          </cell>
          <cell r="D155" t="str">
            <v>DE LA VIRGEN Y TURISTICA</v>
          </cell>
          <cell r="E155" t="str">
            <v>RURAL</v>
          </cell>
          <cell r="G155" t="str">
            <v>RURAL</v>
          </cell>
          <cell r="H155" t="str">
            <v>E. E. Oficial</v>
          </cell>
          <cell r="I155" t="str">
            <v>OFICIAL</v>
          </cell>
          <cell r="J155" t="str">
            <v>SEDE</v>
          </cell>
          <cell r="K155" t="str">
            <v>I.E ARROYO DE PIEDRA -  SEDE ARROYO DE LAS CANOAS</v>
          </cell>
        </row>
        <row r="156">
          <cell r="A156">
            <v>213001002531</v>
          </cell>
          <cell r="B156">
            <v>183</v>
          </cell>
          <cell r="C156">
            <v>183</v>
          </cell>
          <cell r="D156" t="str">
            <v>DE LA VIRGEN Y TURISTICA</v>
          </cell>
          <cell r="E156" t="str">
            <v>RURAL</v>
          </cell>
          <cell r="G156" t="str">
            <v>RURAL</v>
          </cell>
          <cell r="H156" t="str">
            <v>E. E. Oficial</v>
          </cell>
          <cell r="I156" t="str">
            <v>OFICIAL</v>
          </cell>
          <cell r="J156" t="str">
            <v>PRINCIPAL</v>
          </cell>
          <cell r="K156" t="str">
            <v>I.E MANZANILLO DEL MAR</v>
          </cell>
        </row>
        <row r="157">
          <cell r="A157">
            <v>213001002809</v>
          </cell>
          <cell r="B157">
            <v>184</v>
          </cell>
          <cell r="C157">
            <v>184</v>
          </cell>
          <cell r="D157" t="str">
            <v>DE LA VIRGEN Y TURISTICA</v>
          </cell>
          <cell r="E157" t="str">
            <v>RURAL</v>
          </cell>
          <cell r="G157" t="str">
            <v>RURAL</v>
          </cell>
          <cell r="H157" t="str">
            <v>E. E. Oficial</v>
          </cell>
          <cell r="I157" t="str">
            <v>OFICIAL</v>
          </cell>
          <cell r="J157" t="str">
            <v>PRINCIPAL</v>
          </cell>
          <cell r="K157" t="str">
            <v>I.E DE BAYUNCA</v>
          </cell>
        </row>
        <row r="158">
          <cell r="A158">
            <v>213001002949</v>
          </cell>
          <cell r="B158">
            <v>185</v>
          </cell>
          <cell r="C158">
            <v>185</v>
          </cell>
          <cell r="D158" t="str">
            <v>HISTORICA Y CARIBE NORTE</v>
          </cell>
          <cell r="E158" t="str">
            <v>RURAL</v>
          </cell>
          <cell r="G158" t="str">
            <v>RURAL</v>
          </cell>
          <cell r="H158" t="str">
            <v>E. E. Oficial</v>
          </cell>
          <cell r="I158" t="str">
            <v>OFICIAL</v>
          </cell>
          <cell r="J158" t="str">
            <v>PRINCIPAL</v>
          </cell>
          <cell r="K158" t="str">
            <v>I.E SAN JOSE CAÑO DEL ORO</v>
          </cell>
        </row>
        <row r="159">
          <cell r="A159">
            <v>213001004313</v>
          </cell>
          <cell r="B159">
            <v>188</v>
          </cell>
          <cell r="C159">
            <v>190</v>
          </cell>
          <cell r="D159" t="str">
            <v>INDUSTRIAL Y DE LA BAHIA</v>
          </cell>
          <cell r="E159" t="str">
            <v>INDUSTRIAL Y DE LA BAHIA</v>
          </cell>
          <cell r="F159">
            <v>11</v>
          </cell>
          <cell r="G159" t="str">
            <v>URBANA</v>
          </cell>
          <cell r="H159" t="str">
            <v>E. E. Oficial</v>
          </cell>
          <cell r="I159" t="str">
            <v>OFICIAL</v>
          </cell>
          <cell r="J159" t="str">
            <v>SEDE</v>
          </cell>
          <cell r="K159" t="str">
            <v>I.E SAN FRANCISCO DE ASIS   SEDE PEDRO PASCASIO MARTINEZ</v>
          </cell>
        </row>
        <row r="160">
          <cell r="A160">
            <v>213001007231</v>
          </cell>
          <cell r="B160">
            <v>190</v>
          </cell>
          <cell r="C160">
            <v>190</v>
          </cell>
          <cell r="D160" t="str">
            <v>INDUSTRIAL Y DE LA BAHIA</v>
          </cell>
          <cell r="E160" t="str">
            <v>INDUSTRIAL Y DE LA BAHIA</v>
          </cell>
          <cell r="F160">
            <v>11</v>
          </cell>
          <cell r="G160" t="str">
            <v>URBANA</v>
          </cell>
          <cell r="H160" t="str">
            <v>E. E. Oficial (en Direccion)</v>
          </cell>
          <cell r="I160" t="str">
            <v>OFICIAL</v>
          </cell>
          <cell r="J160" t="str">
            <v>PRINCIPAL</v>
          </cell>
          <cell r="K160" t="str">
            <v>I.E SAN FRANCISCO DE ASIS</v>
          </cell>
        </row>
        <row r="161">
          <cell r="A161">
            <v>213001007339</v>
          </cell>
          <cell r="B161">
            <v>196</v>
          </cell>
          <cell r="C161">
            <v>355</v>
          </cell>
          <cell r="D161" t="str">
            <v>INDUSTRIAL Y DE LA BAHIA</v>
          </cell>
          <cell r="E161" t="str">
            <v>INDUSTRIAL Y DE LA BAHIA</v>
          </cell>
          <cell r="F161">
            <v>15</v>
          </cell>
          <cell r="G161" t="str">
            <v>URBANA</v>
          </cell>
          <cell r="H161" t="str">
            <v>E. E. Oficial</v>
          </cell>
          <cell r="I161" t="str">
            <v>OFICIAL</v>
          </cell>
          <cell r="J161" t="str">
            <v>SEDE</v>
          </cell>
          <cell r="K161" t="str">
            <v>I.E FE Y ALEGRIA EL PROGRESO   SEDE DISTRITAL EL REPOSO</v>
          </cell>
        </row>
        <row r="162">
          <cell r="A162">
            <v>213001007401</v>
          </cell>
          <cell r="B162">
            <v>191</v>
          </cell>
          <cell r="C162">
            <v>191</v>
          </cell>
          <cell r="D162" t="str">
            <v>HISTORICA Y CARIBE NORTE</v>
          </cell>
          <cell r="E162" t="str">
            <v>RURAL</v>
          </cell>
          <cell r="G162" t="str">
            <v>RURAL</v>
          </cell>
          <cell r="H162" t="str">
            <v>E. E. Oficial</v>
          </cell>
          <cell r="I162" t="str">
            <v>OFICIAL</v>
          </cell>
          <cell r="J162" t="str">
            <v>PRINCIPAL</v>
          </cell>
          <cell r="K162" t="str">
            <v>I.E SANTA CRUZ DEL ISLOTE</v>
          </cell>
        </row>
        <row r="163">
          <cell r="A163">
            <v>213001007533</v>
          </cell>
          <cell r="B163">
            <v>193</v>
          </cell>
          <cell r="C163">
            <v>193</v>
          </cell>
          <cell r="D163" t="str">
            <v>DE LA VIRGEN Y TURISTICA</v>
          </cell>
          <cell r="E163" t="str">
            <v>RURAL</v>
          </cell>
          <cell r="G163" t="str">
            <v>RURAL</v>
          </cell>
          <cell r="H163" t="str">
            <v>E. E. Oficial</v>
          </cell>
          <cell r="I163" t="str">
            <v>OFICIAL</v>
          </cell>
          <cell r="J163" t="str">
            <v>PRINCIPAL</v>
          </cell>
          <cell r="K163" t="str">
            <v>I.E NUEVA ESPERANZA ARROYO GRANDE</v>
          </cell>
        </row>
        <row r="164">
          <cell r="A164">
            <v>213001007541</v>
          </cell>
          <cell r="B164">
            <v>194</v>
          </cell>
          <cell r="C164">
            <v>184</v>
          </cell>
          <cell r="D164" t="str">
            <v>DE LA VIRGEN Y TURISTICA</v>
          </cell>
          <cell r="E164" t="str">
            <v>RURAL</v>
          </cell>
          <cell r="G164" t="str">
            <v>RURAL</v>
          </cell>
          <cell r="H164" t="str">
            <v>E. E. Oficial</v>
          </cell>
          <cell r="I164" t="str">
            <v>OFICIAL</v>
          </cell>
          <cell r="J164" t="str">
            <v>SEDE</v>
          </cell>
          <cell r="K164" t="str">
            <v>I.E DE BAYUNCA - SEDE DIVINO NIÑO JESUS DEL ZAPATERO</v>
          </cell>
        </row>
        <row r="165">
          <cell r="A165">
            <v>213001007550</v>
          </cell>
          <cell r="B165">
            <v>195</v>
          </cell>
          <cell r="C165">
            <v>192</v>
          </cell>
          <cell r="D165" t="str">
            <v>INDUSTRIAL Y DE LA BAHIA</v>
          </cell>
          <cell r="E165" t="str">
            <v>RURAL</v>
          </cell>
          <cell r="G165" t="str">
            <v>RURAL</v>
          </cell>
          <cell r="H165" t="str">
            <v>E. E. Oficial</v>
          </cell>
          <cell r="I165" t="str">
            <v>OFICIAL</v>
          </cell>
          <cell r="J165" t="str">
            <v>SEDE</v>
          </cell>
          <cell r="K165" t="str">
            <v>I.E JOSE MARIA CORDOBA DE PASACABALLOS - SEDE EL RECREO</v>
          </cell>
        </row>
        <row r="166">
          <cell r="A166">
            <v>213001007797</v>
          </cell>
          <cell r="B166">
            <v>197</v>
          </cell>
          <cell r="C166">
            <v>197</v>
          </cell>
          <cell r="D166" t="str">
            <v>HISTORICA Y CARIBE NORTE</v>
          </cell>
          <cell r="E166" t="str">
            <v>COUNTRY</v>
          </cell>
          <cell r="F166">
            <v>9</v>
          </cell>
          <cell r="G166" t="str">
            <v>URBANA</v>
          </cell>
          <cell r="H166" t="str">
            <v>E. E. Oficial</v>
          </cell>
          <cell r="I166" t="str">
            <v>OFICIAL</v>
          </cell>
          <cell r="J166" t="str">
            <v>PRINCIPAL</v>
          </cell>
          <cell r="K166" t="str">
            <v>I.E SAN JUAN DE DAMASCO</v>
          </cell>
        </row>
        <row r="167">
          <cell r="A167">
            <v>213001008084</v>
          </cell>
          <cell r="B167">
            <v>199</v>
          </cell>
          <cell r="C167">
            <v>70</v>
          </cell>
          <cell r="D167" t="str">
            <v>DE LA VIRGEN Y TURISTICA</v>
          </cell>
          <cell r="E167" t="str">
            <v>DE LA VIRGEN Y TURISTICA</v>
          </cell>
          <cell r="F167">
            <v>7</v>
          </cell>
          <cell r="G167" t="str">
            <v>URBANA</v>
          </cell>
          <cell r="H167" t="str">
            <v>E. E. Oficial</v>
          </cell>
          <cell r="I167" t="str">
            <v>OFICIAL</v>
          </cell>
          <cell r="J167" t="str">
            <v>SEDE</v>
          </cell>
          <cell r="K167" t="str">
            <v>I.E HIJOS DE MARIA   SEDE DISTRITAL LUIS CARLOS GALAN SARMIENTO</v>
          </cell>
        </row>
        <row r="168">
          <cell r="A168">
            <v>213001009048</v>
          </cell>
          <cell r="B168">
            <v>202</v>
          </cell>
          <cell r="C168">
            <v>202</v>
          </cell>
          <cell r="D168" t="str">
            <v>INDUSTRIAL Y DE LA BAHIA</v>
          </cell>
          <cell r="E168" t="str">
            <v>RURAL</v>
          </cell>
          <cell r="G168" t="str">
            <v>RURAL</v>
          </cell>
          <cell r="H168" t="str">
            <v>E. E. Oficial</v>
          </cell>
          <cell r="I168" t="str">
            <v>OFICIAL</v>
          </cell>
          <cell r="J168" t="str">
            <v>PRINCIPAL</v>
          </cell>
          <cell r="K168" t="str">
            <v>I.E TECNICA DE PASACABALLOS</v>
          </cell>
        </row>
        <row r="169">
          <cell r="A169">
            <v>213001009056</v>
          </cell>
          <cell r="B169">
            <v>203</v>
          </cell>
          <cell r="C169">
            <v>203</v>
          </cell>
          <cell r="D169" t="str">
            <v>INDUSTRIAL Y DE LA BAHIA</v>
          </cell>
          <cell r="E169" t="str">
            <v>RURAL</v>
          </cell>
          <cell r="G169" t="str">
            <v>RURAL</v>
          </cell>
          <cell r="H169" t="str">
            <v>E. E. Oficial</v>
          </cell>
          <cell r="I169" t="str">
            <v>OFICIAL</v>
          </cell>
          <cell r="J169" t="str">
            <v>PRINCIPAL</v>
          </cell>
          <cell r="K169" t="str">
            <v>I.E NUESTRA SEÑORA DEL BUEN AIRE</v>
          </cell>
        </row>
        <row r="170">
          <cell r="A170">
            <v>213001012391</v>
          </cell>
          <cell r="B170">
            <v>204</v>
          </cell>
          <cell r="C170">
            <v>192</v>
          </cell>
          <cell r="D170" t="str">
            <v>INDUSTRIAL Y DE LA BAHIA</v>
          </cell>
          <cell r="E170" t="str">
            <v>RURAL</v>
          </cell>
          <cell r="G170" t="str">
            <v>RURAL</v>
          </cell>
          <cell r="H170" t="str">
            <v>E. E. Oficial</v>
          </cell>
          <cell r="I170" t="str">
            <v>OFICIAL</v>
          </cell>
          <cell r="J170" t="str">
            <v>SEDE</v>
          </cell>
          <cell r="K170" t="str">
            <v>I.E JOSE MARIA CORDOBA DE PASACABALLOS - SEDE BAJO DEL TIGRE</v>
          </cell>
        </row>
        <row r="171">
          <cell r="A171">
            <v>213001027020</v>
          </cell>
          <cell r="B171">
            <v>189</v>
          </cell>
          <cell r="C171">
            <v>189</v>
          </cell>
          <cell r="D171" t="str">
            <v>HISTORICA Y CARIBE NORTE</v>
          </cell>
          <cell r="E171" t="str">
            <v>RURAL</v>
          </cell>
          <cell r="G171" t="str">
            <v>RURAL</v>
          </cell>
          <cell r="H171" t="str">
            <v>E. E. Oficial</v>
          </cell>
          <cell r="I171" t="str">
            <v>OFICIAL</v>
          </cell>
          <cell r="J171" t="str">
            <v>PRINCIPAL</v>
          </cell>
          <cell r="K171" t="str">
            <v>I.E DOMINGO BENKOS BIOHO</v>
          </cell>
        </row>
        <row r="172">
          <cell r="A172">
            <v>313001000045</v>
          </cell>
          <cell r="B172">
            <v>205</v>
          </cell>
          <cell r="C172">
            <v>205</v>
          </cell>
          <cell r="D172" t="str">
            <v>HISTORICA Y CARIBE NORTE</v>
          </cell>
          <cell r="E172" t="str">
            <v>SANTA RITA</v>
          </cell>
          <cell r="F172">
            <v>1</v>
          </cell>
          <cell r="G172" t="str">
            <v>URBANA</v>
          </cell>
          <cell r="H172" t="str">
            <v>PRIVADO</v>
          </cell>
          <cell r="I172" t="str">
            <v>PRIVADO</v>
          </cell>
          <cell r="J172" t="str">
            <v>PRINCIPAL</v>
          </cell>
          <cell r="K172" t="str">
            <v>CORP. COL. CRISTO REY</v>
          </cell>
        </row>
        <row r="173">
          <cell r="A173">
            <v>313001000118</v>
          </cell>
          <cell r="B173">
            <v>399</v>
          </cell>
          <cell r="C173">
            <v>399</v>
          </cell>
          <cell r="D173" t="str">
            <v>DE LA VIRGEN Y TURISTICA</v>
          </cell>
          <cell r="E173" t="str">
            <v>DE LA VIRGEN Y TURISTICA</v>
          </cell>
          <cell r="F173">
            <v>4</v>
          </cell>
          <cell r="G173" t="str">
            <v>URBANA</v>
          </cell>
          <cell r="H173" t="str">
            <v>E. E. Oficial</v>
          </cell>
          <cell r="I173" t="str">
            <v>OFICIAL</v>
          </cell>
          <cell r="J173" t="str">
            <v>SEDE</v>
          </cell>
          <cell r="K173" t="str">
            <v>I.E PEDRO DE HEREDIA SEDE NTRA. SRA. LA VICTORIA</v>
          </cell>
        </row>
        <row r="174">
          <cell r="A174">
            <v>313001000142</v>
          </cell>
          <cell r="B174">
            <v>207</v>
          </cell>
          <cell r="C174">
            <v>207</v>
          </cell>
          <cell r="D174" t="str">
            <v>INDUSTRIAL Y DE LA BAHIA</v>
          </cell>
          <cell r="E174" t="str">
            <v>INDUSTRIAL Y DE LA BAHIA</v>
          </cell>
          <cell r="F174">
            <v>15</v>
          </cell>
          <cell r="G174" t="str">
            <v>URBANA</v>
          </cell>
          <cell r="H174" t="str">
            <v>PRIVADO</v>
          </cell>
          <cell r="I174" t="str">
            <v>PRIVADO</v>
          </cell>
          <cell r="J174" t="str">
            <v>PRINCIPAL</v>
          </cell>
          <cell r="K174" t="str">
            <v>INST. MADRE TERESA DE CALCUTA</v>
          </cell>
        </row>
        <row r="175">
          <cell r="A175">
            <v>313001000169</v>
          </cell>
          <cell r="B175">
            <v>341</v>
          </cell>
          <cell r="C175">
            <v>341</v>
          </cell>
          <cell r="D175" t="str">
            <v>HISTORICA Y CARIBE NORTE</v>
          </cell>
          <cell r="E175" t="str">
            <v>COUNTRY</v>
          </cell>
          <cell r="F175">
            <v>9</v>
          </cell>
          <cell r="G175" t="str">
            <v>URBANA</v>
          </cell>
          <cell r="H175" t="str">
            <v>PRIVADO</v>
          </cell>
          <cell r="I175" t="str">
            <v>PRIVADO</v>
          </cell>
          <cell r="J175" t="str">
            <v>PRINCIPAL</v>
          </cell>
          <cell r="K175" t="str">
            <v>ESC. ELEMENTAL POPULAR</v>
          </cell>
        </row>
        <row r="176">
          <cell r="A176">
            <v>313001000185</v>
          </cell>
          <cell r="B176">
            <v>208</v>
          </cell>
          <cell r="C176">
            <v>208</v>
          </cell>
          <cell r="D176" t="str">
            <v>HISTORICA Y CARIBE NORTE</v>
          </cell>
          <cell r="E176" t="str">
            <v>COUNTRY</v>
          </cell>
          <cell r="F176">
            <v>10</v>
          </cell>
          <cell r="G176" t="str">
            <v>URBANA</v>
          </cell>
          <cell r="H176" t="str">
            <v>PRIVADO</v>
          </cell>
          <cell r="I176" t="str">
            <v>PRIVADO</v>
          </cell>
          <cell r="J176" t="str">
            <v>PRINCIPAL</v>
          </cell>
          <cell r="K176" t="str">
            <v>INST. EDUCATIVO ANGELITOS ALEGRES</v>
          </cell>
        </row>
        <row r="177">
          <cell r="A177">
            <v>313001000193</v>
          </cell>
          <cell r="B177">
            <v>209</v>
          </cell>
          <cell r="C177">
            <v>209</v>
          </cell>
          <cell r="D177" t="str">
            <v>HISTORICA Y CARIBE NORTE</v>
          </cell>
          <cell r="E177" t="str">
            <v>COUNTRY</v>
          </cell>
          <cell r="F177">
            <v>10</v>
          </cell>
          <cell r="G177" t="str">
            <v>URBANA</v>
          </cell>
          <cell r="H177" t="str">
            <v>PRIVADO</v>
          </cell>
          <cell r="I177" t="str">
            <v>PRIVADO</v>
          </cell>
          <cell r="J177" t="str">
            <v>PRINCIPAL</v>
          </cell>
          <cell r="K177" t="str">
            <v>INST. EDUCATIVO ENCANTO DE NIÑOS</v>
          </cell>
        </row>
        <row r="178">
          <cell r="A178">
            <v>313001000215</v>
          </cell>
          <cell r="B178">
            <v>211</v>
          </cell>
          <cell r="C178">
            <v>211</v>
          </cell>
          <cell r="D178" t="str">
            <v>HISTORICA Y CARIBE NORTE</v>
          </cell>
          <cell r="E178" t="str">
            <v>SANTA RITA</v>
          </cell>
          <cell r="F178">
            <v>1</v>
          </cell>
          <cell r="G178" t="str">
            <v>URBANA</v>
          </cell>
          <cell r="H178" t="str">
            <v>PRIVADO</v>
          </cell>
          <cell r="I178" t="str">
            <v>PRIVADO</v>
          </cell>
          <cell r="J178" t="str">
            <v>PRINCIPAL</v>
          </cell>
          <cell r="K178" t="str">
            <v>GIMN. NUEVA GRANADA</v>
          </cell>
        </row>
        <row r="179">
          <cell r="A179">
            <v>313001000240</v>
          </cell>
          <cell r="B179">
            <v>213</v>
          </cell>
          <cell r="C179">
            <v>213</v>
          </cell>
          <cell r="D179" t="str">
            <v>HISTORICA Y CARIBE NORTE</v>
          </cell>
          <cell r="E179" t="str">
            <v>COUNTRY</v>
          </cell>
          <cell r="F179">
            <v>10</v>
          </cell>
          <cell r="G179" t="str">
            <v>URBANA</v>
          </cell>
          <cell r="H179" t="str">
            <v>PRIVADO</v>
          </cell>
          <cell r="I179" t="str">
            <v>PRIVADO</v>
          </cell>
          <cell r="J179" t="str">
            <v>PRINCIPAL</v>
          </cell>
          <cell r="K179" t="str">
            <v>INST. EDUC. NUEVA AMERICA</v>
          </cell>
        </row>
        <row r="180">
          <cell r="A180">
            <v>313001000282</v>
          </cell>
          <cell r="B180">
            <v>214</v>
          </cell>
          <cell r="C180">
            <v>214</v>
          </cell>
          <cell r="D180" t="str">
            <v>HISTORICA Y CARIBE NORTE</v>
          </cell>
          <cell r="E180" t="str">
            <v>COUNTRY</v>
          </cell>
          <cell r="F180">
            <v>8</v>
          </cell>
          <cell r="G180" t="str">
            <v>URBANA</v>
          </cell>
          <cell r="H180" t="str">
            <v>PRIVADO</v>
          </cell>
          <cell r="I180" t="str">
            <v>PRIVADO</v>
          </cell>
          <cell r="J180" t="str">
            <v>PRINCIPAL</v>
          </cell>
          <cell r="K180" t="str">
            <v>INST. SOL DE BRITANIA</v>
          </cell>
        </row>
        <row r="181">
          <cell r="A181">
            <v>313001000495</v>
          </cell>
          <cell r="B181">
            <v>216</v>
          </cell>
          <cell r="C181">
            <v>216</v>
          </cell>
          <cell r="D181" t="str">
            <v>HISTORICA Y CARIBE NORTE</v>
          </cell>
          <cell r="E181" t="str">
            <v>COUNTRY</v>
          </cell>
          <cell r="F181">
            <v>9</v>
          </cell>
          <cell r="G181" t="str">
            <v>URBANA</v>
          </cell>
          <cell r="H181" t="str">
            <v>PRIVADO</v>
          </cell>
          <cell r="I181" t="str">
            <v>PRIVADO</v>
          </cell>
          <cell r="J181" t="str">
            <v>PRINCIPAL</v>
          </cell>
          <cell r="K181" t="str">
            <v>COL. OCTAVIANA DEL C. VIVES C</v>
          </cell>
        </row>
        <row r="182">
          <cell r="A182">
            <v>313001000509</v>
          </cell>
          <cell r="B182">
            <v>403</v>
          </cell>
          <cell r="C182">
            <v>403</v>
          </cell>
          <cell r="D182" t="str">
            <v>HISTORICA Y CARIBE NORTE</v>
          </cell>
          <cell r="E182" t="str">
            <v>COUNTRY</v>
          </cell>
          <cell r="F182">
            <v>9</v>
          </cell>
          <cell r="G182" t="str">
            <v>URBANA</v>
          </cell>
          <cell r="H182" t="str">
            <v>PRIVADO</v>
          </cell>
          <cell r="I182" t="str">
            <v>PRIVADO</v>
          </cell>
          <cell r="J182" t="str">
            <v>PRINCIPAL</v>
          </cell>
          <cell r="K182" t="str">
            <v>GIMN. LATINOAMERICANO</v>
          </cell>
        </row>
        <row r="183">
          <cell r="A183">
            <v>313001000525</v>
          </cell>
          <cell r="B183">
            <v>217</v>
          </cell>
          <cell r="C183">
            <v>217</v>
          </cell>
          <cell r="D183" t="str">
            <v>HISTORICA Y CARIBE NORTE</v>
          </cell>
          <cell r="E183" t="str">
            <v>SANTA RITA</v>
          </cell>
          <cell r="F183">
            <v>1</v>
          </cell>
          <cell r="G183" t="str">
            <v>URBANA</v>
          </cell>
          <cell r="H183" t="str">
            <v>PRIVADO</v>
          </cell>
          <cell r="I183" t="str">
            <v>PRIVADO</v>
          </cell>
          <cell r="J183" t="str">
            <v>PRINCIPAL</v>
          </cell>
          <cell r="K183" t="str">
            <v>COL. MIXTO LA POPA</v>
          </cell>
        </row>
        <row r="184">
          <cell r="A184">
            <v>313001000541</v>
          </cell>
          <cell r="B184">
            <v>218</v>
          </cell>
          <cell r="C184">
            <v>218</v>
          </cell>
          <cell r="D184" t="str">
            <v>HISTORICA Y CARIBE NORTE</v>
          </cell>
          <cell r="E184" t="str">
            <v>COUNTRY</v>
          </cell>
          <cell r="F184">
            <v>9</v>
          </cell>
          <cell r="G184" t="str">
            <v>URBANA</v>
          </cell>
          <cell r="H184" t="str">
            <v>PRIVADO</v>
          </cell>
          <cell r="I184" t="str">
            <v>PRIVADO</v>
          </cell>
          <cell r="J184" t="str">
            <v>PRINCIPAL</v>
          </cell>
          <cell r="K184" t="str">
            <v>COL. LA ANUNCIACION</v>
          </cell>
        </row>
        <row r="185">
          <cell r="A185">
            <v>313001000568</v>
          </cell>
          <cell r="B185">
            <v>219</v>
          </cell>
          <cell r="C185">
            <v>219</v>
          </cell>
          <cell r="D185" t="str">
            <v>HISTORICA Y CARIBE NORTE</v>
          </cell>
          <cell r="E185" t="str">
            <v>SANTA RITA</v>
          </cell>
          <cell r="F185">
            <v>1</v>
          </cell>
          <cell r="G185" t="str">
            <v>URBANA</v>
          </cell>
          <cell r="H185" t="str">
            <v>E. E. en Administración</v>
          </cell>
          <cell r="I185" t="str">
            <v>OFICIAL</v>
          </cell>
          <cell r="J185" t="str">
            <v>PRINCIPAL</v>
          </cell>
          <cell r="K185" t="str">
            <v>PIA SOCIEDAD SALESIANA ESCUELAS PROFESIONALES SALESIANAS</v>
          </cell>
        </row>
        <row r="186">
          <cell r="A186">
            <v>313001000592</v>
          </cell>
          <cell r="B186">
            <v>222</v>
          </cell>
          <cell r="C186">
            <v>222</v>
          </cell>
          <cell r="D186" t="str">
            <v>HISTORICA Y CARIBE NORTE</v>
          </cell>
          <cell r="E186" t="str">
            <v>SANTA RITA</v>
          </cell>
          <cell r="F186">
            <v>1</v>
          </cell>
          <cell r="G186" t="str">
            <v>URBANA</v>
          </cell>
          <cell r="H186" t="str">
            <v>PRIVADO</v>
          </cell>
          <cell r="I186" t="str">
            <v>PRIVADO</v>
          </cell>
          <cell r="J186" t="str">
            <v>PRINCIPAL</v>
          </cell>
          <cell r="K186" t="str">
            <v>GIMN. LUJAN</v>
          </cell>
        </row>
        <row r="187">
          <cell r="A187">
            <v>313001000622</v>
          </cell>
          <cell r="B187">
            <v>223</v>
          </cell>
          <cell r="C187">
            <v>223</v>
          </cell>
          <cell r="D187" t="str">
            <v>HISTORICA Y CARIBE NORTE</v>
          </cell>
          <cell r="E187" t="str">
            <v>SANTA RITA</v>
          </cell>
          <cell r="F187">
            <v>2</v>
          </cell>
          <cell r="G187" t="str">
            <v>URBANA</v>
          </cell>
          <cell r="H187" t="str">
            <v>PRIVADO</v>
          </cell>
          <cell r="I187" t="str">
            <v>PRIVADO</v>
          </cell>
          <cell r="J187" t="str">
            <v>PRINCIPAL</v>
          </cell>
          <cell r="K187" t="str">
            <v>COL. DE LA SALLE</v>
          </cell>
        </row>
        <row r="188">
          <cell r="A188">
            <v>313001000916</v>
          </cell>
          <cell r="B188">
            <v>227</v>
          </cell>
          <cell r="C188">
            <v>227</v>
          </cell>
          <cell r="D188" t="str">
            <v>HISTORICA Y CARIBE NORTE</v>
          </cell>
          <cell r="E188" t="str">
            <v>SANTA RITA</v>
          </cell>
          <cell r="F188">
            <v>1</v>
          </cell>
          <cell r="G188" t="str">
            <v>URBANA</v>
          </cell>
          <cell r="H188" t="str">
            <v>PRIVADO</v>
          </cell>
          <cell r="I188" t="str">
            <v>PRIVADO</v>
          </cell>
          <cell r="J188" t="str">
            <v>PRINCIPAL</v>
          </cell>
          <cell r="K188" t="str">
            <v>COL. DE LA ESPERANZA</v>
          </cell>
        </row>
        <row r="189">
          <cell r="A189">
            <v>313001000924</v>
          </cell>
          <cell r="B189">
            <v>228</v>
          </cell>
          <cell r="C189">
            <v>228</v>
          </cell>
          <cell r="D189" t="str">
            <v>HISTORICA Y CARIBE NORTE</v>
          </cell>
          <cell r="E189" t="str">
            <v>SANTA RITA</v>
          </cell>
          <cell r="F189">
            <v>1</v>
          </cell>
          <cell r="G189" t="str">
            <v>URBANA</v>
          </cell>
          <cell r="H189" t="str">
            <v>PRIVADO</v>
          </cell>
          <cell r="I189" t="str">
            <v>PRIVADO</v>
          </cell>
          <cell r="J189" t="str">
            <v>PRINCIPAL</v>
          </cell>
          <cell r="K189" t="str">
            <v>COL. SALESIANO SAN PEDRO CLAVER</v>
          </cell>
        </row>
        <row r="190">
          <cell r="A190">
            <v>313001000975</v>
          </cell>
          <cell r="B190">
            <v>231</v>
          </cell>
          <cell r="C190">
            <v>231</v>
          </cell>
          <cell r="D190" t="str">
            <v>HISTORICA Y CARIBE NORTE</v>
          </cell>
          <cell r="E190" t="str">
            <v>SANTA RITA</v>
          </cell>
          <cell r="F190">
            <v>2</v>
          </cell>
          <cell r="G190" t="str">
            <v>URBANA</v>
          </cell>
          <cell r="H190" t="str">
            <v>PRIVADO</v>
          </cell>
          <cell r="I190" t="str">
            <v>PRIVADO</v>
          </cell>
          <cell r="J190" t="str">
            <v>PRINCIPAL</v>
          </cell>
          <cell r="K190" t="str">
            <v>COL. EUCARISTICO NTRA. SRA. DEL CARMEN</v>
          </cell>
        </row>
        <row r="191">
          <cell r="A191">
            <v>313001001050</v>
          </cell>
          <cell r="B191">
            <v>233</v>
          </cell>
          <cell r="C191">
            <v>233</v>
          </cell>
          <cell r="D191" t="str">
            <v>INDUSTRIAL Y DE LA BAHIA</v>
          </cell>
          <cell r="E191" t="str">
            <v>INDUSTRIAL Y DE LA BAHIA</v>
          </cell>
          <cell r="F191">
            <v>13</v>
          </cell>
          <cell r="G191" t="str">
            <v>URBANA</v>
          </cell>
          <cell r="H191" t="str">
            <v>PRIVADO</v>
          </cell>
          <cell r="I191" t="str">
            <v>PRIVADO</v>
          </cell>
          <cell r="J191" t="str">
            <v>PRINCIPAL</v>
          </cell>
          <cell r="K191" t="str">
            <v>COL. BIFFI</v>
          </cell>
        </row>
        <row r="192">
          <cell r="A192">
            <v>313001001068</v>
          </cell>
          <cell r="B192">
            <v>234</v>
          </cell>
          <cell r="C192">
            <v>234</v>
          </cell>
          <cell r="D192" t="str">
            <v>HISTORICA Y CARIBE NORTE</v>
          </cell>
          <cell r="E192" t="str">
            <v>SANTA RITA</v>
          </cell>
          <cell r="F192">
            <v>1</v>
          </cell>
          <cell r="G192" t="str">
            <v>URBANA</v>
          </cell>
          <cell r="H192" t="str">
            <v>PRIVADO</v>
          </cell>
          <cell r="I192" t="str">
            <v>PRIVADO</v>
          </cell>
          <cell r="J192" t="str">
            <v>PRINCIPAL</v>
          </cell>
          <cell r="K192" t="str">
            <v>COL. EUCARISTICO DE SANTA TERESA</v>
          </cell>
        </row>
        <row r="193">
          <cell r="A193">
            <v>313001001076</v>
          </cell>
          <cell r="B193">
            <v>235</v>
          </cell>
          <cell r="C193">
            <v>235</v>
          </cell>
          <cell r="D193" t="str">
            <v>HISTORICA Y CARIBE NORTE</v>
          </cell>
          <cell r="E193" t="str">
            <v>SANTA RITA</v>
          </cell>
          <cell r="F193">
            <v>1</v>
          </cell>
          <cell r="G193" t="str">
            <v>URBANA</v>
          </cell>
          <cell r="H193" t="str">
            <v>PRIVADO</v>
          </cell>
          <cell r="I193" t="str">
            <v>PRIVADO</v>
          </cell>
          <cell r="J193" t="str">
            <v>PRINCIPAL</v>
          </cell>
          <cell r="K193" t="str">
            <v>COL. NTRA. SEÑORA DE LA CANDELARIA</v>
          </cell>
        </row>
        <row r="194">
          <cell r="A194">
            <v>313001001165</v>
          </cell>
          <cell r="B194">
            <v>239</v>
          </cell>
          <cell r="C194">
            <v>239</v>
          </cell>
          <cell r="D194" t="str">
            <v>HISTORICA Y CARIBE NORTE</v>
          </cell>
          <cell r="E194" t="str">
            <v>SANTA RITA</v>
          </cell>
          <cell r="F194">
            <v>1</v>
          </cell>
          <cell r="G194" t="str">
            <v>URBANA</v>
          </cell>
          <cell r="H194" t="str">
            <v>PRIVADO</v>
          </cell>
          <cell r="I194" t="str">
            <v>PRIVADO</v>
          </cell>
          <cell r="J194" t="str">
            <v>PRINCIPAL</v>
          </cell>
          <cell r="K194" t="str">
            <v>CORP. DE PADRES DE FAMILIA COL. EL CARMELO</v>
          </cell>
        </row>
        <row r="195">
          <cell r="A195">
            <v>313001001181</v>
          </cell>
          <cell r="B195">
            <v>240</v>
          </cell>
          <cell r="C195">
            <v>240</v>
          </cell>
          <cell r="D195" t="str">
            <v>INDUSTRIAL Y DE LA BAHIA</v>
          </cell>
          <cell r="E195" t="str">
            <v>INDUSTRIAL Y DE LA BAHIA</v>
          </cell>
          <cell r="F195">
            <v>12</v>
          </cell>
          <cell r="G195" t="str">
            <v>URBANA</v>
          </cell>
          <cell r="H195" t="str">
            <v>E. E. en Administración</v>
          </cell>
          <cell r="I195" t="str">
            <v>OFICIAL</v>
          </cell>
          <cell r="J195" t="str">
            <v>PRINCIPAL</v>
          </cell>
          <cell r="K195" t="str">
            <v>I.E NUESTRA  SEÑORA  DE LA CONSOLATA</v>
          </cell>
        </row>
        <row r="196">
          <cell r="A196">
            <v>313001001190</v>
          </cell>
          <cell r="B196">
            <v>241</v>
          </cell>
          <cell r="C196">
            <v>241</v>
          </cell>
          <cell r="D196" t="str">
            <v>HISTORICA Y CARIBE NORTE</v>
          </cell>
          <cell r="E196" t="str">
            <v>COUNTRY</v>
          </cell>
          <cell r="F196">
            <v>9</v>
          </cell>
          <cell r="G196" t="str">
            <v>URBANA</v>
          </cell>
          <cell r="H196" t="str">
            <v>PRIVADO</v>
          </cell>
          <cell r="I196" t="str">
            <v>PRIVADO</v>
          </cell>
          <cell r="J196" t="str">
            <v>PRINCIPAL</v>
          </cell>
          <cell r="K196" t="str">
            <v>CORP. COL. LATINOAMERICANO</v>
          </cell>
        </row>
        <row r="197">
          <cell r="A197">
            <v>313001001211</v>
          </cell>
          <cell r="B197">
            <v>242</v>
          </cell>
          <cell r="C197">
            <v>242</v>
          </cell>
          <cell r="D197" t="str">
            <v>DE LA VIRGEN Y TURISTICA</v>
          </cell>
          <cell r="E197" t="str">
            <v>DE LA VIRGEN Y TURISTICA</v>
          </cell>
          <cell r="F197">
            <v>5</v>
          </cell>
          <cell r="G197" t="str">
            <v>URBANA</v>
          </cell>
          <cell r="H197" t="str">
            <v>PRIVADO</v>
          </cell>
          <cell r="I197" t="str">
            <v>PRIVADO</v>
          </cell>
          <cell r="J197" t="str">
            <v>PRINCIPAL</v>
          </cell>
          <cell r="K197" t="str">
            <v>INST. CARTAGENA. DEL MAR</v>
          </cell>
        </row>
        <row r="198">
          <cell r="A198">
            <v>313001002234</v>
          </cell>
          <cell r="B198">
            <v>246</v>
          </cell>
          <cell r="C198">
            <v>246</v>
          </cell>
          <cell r="D198" t="str">
            <v>HISTORICA Y CARIBE NORTE</v>
          </cell>
          <cell r="E198" t="str">
            <v>SANTA RITA</v>
          </cell>
          <cell r="F198">
            <v>2</v>
          </cell>
          <cell r="G198" t="str">
            <v>URBANA</v>
          </cell>
          <cell r="H198" t="str">
            <v>PRIVADO</v>
          </cell>
          <cell r="I198" t="str">
            <v>PRIVADO</v>
          </cell>
          <cell r="J198" t="str">
            <v>PRINCIPAL</v>
          </cell>
          <cell r="K198" t="str">
            <v>CORP. COL. SAN RAFAEL</v>
          </cell>
        </row>
        <row r="199">
          <cell r="A199">
            <v>313001002251</v>
          </cell>
          <cell r="B199">
            <v>248</v>
          </cell>
          <cell r="C199">
            <v>248</v>
          </cell>
          <cell r="D199" t="str">
            <v>INDUSTRIAL Y DE LA BAHIA</v>
          </cell>
          <cell r="E199" t="str">
            <v>INDUSTRIAL Y DE LA BAHIA</v>
          </cell>
          <cell r="F199">
            <v>13</v>
          </cell>
          <cell r="G199" t="str">
            <v>URBANA</v>
          </cell>
          <cell r="H199" t="str">
            <v>E. E. de Rég. Especial</v>
          </cell>
          <cell r="I199" t="str">
            <v>OFICIAL</v>
          </cell>
          <cell r="J199" t="str">
            <v>PRINCIPAL</v>
          </cell>
          <cell r="K199" t="str">
            <v>COL. NTRA. SRA. DE FATIMA DE LA POL NAL</v>
          </cell>
        </row>
        <row r="200">
          <cell r="A200">
            <v>313001002269</v>
          </cell>
          <cell r="B200">
            <v>249</v>
          </cell>
          <cell r="C200">
            <v>249</v>
          </cell>
          <cell r="D200" t="str">
            <v>HISTORICA Y CARIBE NORTE</v>
          </cell>
          <cell r="E200" t="str">
            <v>COUNTRY</v>
          </cell>
          <cell r="F200">
            <v>10</v>
          </cell>
          <cell r="G200" t="str">
            <v>URBANA</v>
          </cell>
          <cell r="H200" t="str">
            <v>PRIVADO</v>
          </cell>
          <cell r="I200" t="str">
            <v>PRIVADO</v>
          </cell>
          <cell r="J200" t="str">
            <v>PRINCIPAL</v>
          </cell>
          <cell r="K200" t="str">
            <v>COL. NAVAL DE MANZANILLO</v>
          </cell>
        </row>
        <row r="201">
          <cell r="A201">
            <v>313001002277</v>
          </cell>
          <cell r="B201">
            <v>250</v>
          </cell>
          <cell r="C201">
            <v>250</v>
          </cell>
          <cell r="D201" t="str">
            <v>HISTORICA Y CARIBE NORTE</v>
          </cell>
          <cell r="E201" t="str">
            <v>SANTA RITA</v>
          </cell>
          <cell r="F201">
            <v>1</v>
          </cell>
          <cell r="G201" t="str">
            <v>URBANA</v>
          </cell>
          <cell r="H201" t="str">
            <v>PRIVADO</v>
          </cell>
          <cell r="I201" t="str">
            <v>PRIVADO</v>
          </cell>
          <cell r="J201" t="str">
            <v>PRINCIPAL</v>
          </cell>
          <cell r="K201" t="str">
            <v>COL. MONTESSORI</v>
          </cell>
        </row>
        <row r="202">
          <cell r="A202">
            <v>313001002307</v>
          </cell>
          <cell r="B202">
            <v>251</v>
          </cell>
          <cell r="C202">
            <v>251</v>
          </cell>
          <cell r="D202" t="str">
            <v>DE LA VIRGEN Y TURISTICA</v>
          </cell>
          <cell r="E202" t="str">
            <v>DE LA VIRGEN Y TURISTICA</v>
          </cell>
          <cell r="F202">
            <v>4</v>
          </cell>
          <cell r="G202" t="str">
            <v>URBANA</v>
          </cell>
          <cell r="H202" t="str">
            <v>PRIVADO</v>
          </cell>
          <cell r="I202" t="str">
            <v>PRIVADO</v>
          </cell>
          <cell r="J202" t="str">
            <v>PRINCIPAL</v>
          </cell>
          <cell r="K202" t="str">
            <v>COL. ADVENTISTA DE CARTAGENA</v>
          </cell>
        </row>
        <row r="203">
          <cell r="A203">
            <v>313001002340</v>
          </cell>
          <cell r="B203">
            <v>252</v>
          </cell>
          <cell r="C203">
            <v>252</v>
          </cell>
          <cell r="D203" t="str">
            <v>HISTORICA Y CARIBE NORTE</v>
          </cell>
          <cell r="E203" t="str">
            <v>COUNTRY</v>
          </cell>
          <cell r="F203">
            <v>8</v>
          </cell>
          <cell r="G203" t="str">
            <v>URBANA</v>
          </cell>
          <cell r="H203" t="str">
            <v>PRIVADO</v>
          </cell>
          <cell r="I203" t="str">
            <v>PRIVADO</v>
          </cell>
          <cell r="J203" t="str">
            <v>PRINCIPAL</v>
          </cell>
          <cell r="K203" t="str">
            <v>INST. COLOMBO BOLIVARIANO</v>
          </cell>
        </row>
        <row r="204">
          <cell r="A204">
            <v>313001002421</v>
          </cell>
          <cell r="B204">
            <v>255</v>
          </cell>
          <cell r="C204">
            <v>255</v>
          </cell>
          <cell r="D204" t="str">
            <v>HISTORICA Y CARIBE NORTE</v>
          </cell>
          <cell r="E204" t="str">
            <v>SANTA RITA</v>
          </cell>
          <cell r="F204">
            <v>1</v>
          </cell>
          <cell r="G204" t="str">
            <v>URBANA</v>
          </cell>
          <cell r="H204" t="str">
            <v>E. E. de Rég. Especial</v>
          </cell>
          <cell r="I204" t="str">
            <v>OFICIAL</v>
          </cell>
          <cell r="J204" t="str">
            <v>PRINCIPAL</v>
          </cell>
          <cell r="K204" t="str">
            <v>COL. NAVAL DE CRESPO</v>
          </cell>
        </row>
        <row r="205">
          <cell r="A205">
            <v>313001002714</v>
          </cell>
          <cell r="B205">
            <v>257</v>
          </cell>
          <cell r="C205">
            <v>257</v>
          </cell>
          <cell r="D205" t="str">
            <v>HISTORICA Y CARIBE NORTE</v>
          </cell>
          <cell r="E205" t="str">
            <v>COUNTRY</v>
          </cell>
          <cell r="F205">
            <v>9</v>
          </cell>
          <cell r="G205" t="str">
            <v>URBANA</v>
          </cell>
          <cell r="H205" t="str">
            <v>E. E. Oficial</v>
          </cell>
          <cell r="I205" t="str">
            <v>OFICIAL</v>
          </cell>
          <cell r="J205" t="str">
            <v>PRINCIPAL</v>
          </cell>
          <cell r="K205" t="str">
            <v>I.E MARIA AUXILIADORA</v>
          </cell>
        </row>
        <row r="206">
          <cell r="A206">
            <v>313001003095</v>
          </cell>
          <cell r="B206">
            <v>259</v>
          </cell>
          <cell r="C206">
            <v>259</v>
          </cell>
          <cell r="D206" t="str">
            <v>HISTORICA Y CARIBE NORTE</v>
          </cell>
          <cell r="E206" t="str">
            <v>COUNTRY</v>
          </cell>
          <cell r="F206">
            <v>8</v>
          </cell>
          <cell r="G206" t="str">
            <v>URBANA</v>
          </cell>
          <cell r="H206" t="str">
            <v>PRIVADO</v>
          </cell>
          <cell r="I206" t="str">
            <v>PRIVADO</v>
          </cell>
          <cell r="J206" t="str">
            <v>PRINCIPAL</v>
          </cell>
          <cell r="K206" t="str">
            <v>CIUDAD ESCOLAR COMFENALCO</v>
          </cell>
        </row>
        <row r="207">
          <cell r="A207">
            <v>313001003117</v>
          </cell>
          <cell r="B207">
            <v>260</v>
          </cell>
          <cell r="C207">
            <v>260</v>
          </cell>
          <cell r="D207" t="str">
            <v>INDUSTRIAL Y DE LA BAHIA</v>
          </cell>
          <cell r="E207" t="str">
            <v>INDUSTRIAL Y DE LA BAHIA</v>
          </cell>
          <cell r="F207">
            <v>12</v>
          </cell>
          <cell r="G207" t="str">
            <v>URBANA</v>
          </cell>
          <cell r="H207" t="str">
            <v>PRIVADO</v>
          </cell>
          <cell r="I207" t="str">
            <v>PRIVADO</v>
          </cell>
          <cell r="J207" t="str">
            <v>PRINCIPAL</v>
          </cell>
          <cell r="K207" t="str">
            <v>CORP. INST. CIRY</v>
          </cell>
        </row>
        <row r="208">
          <cell r="A208">
            <v>313001003800</v>
          </cell>
          <cell r="B208">
            <v>268</v>
          </cell>
          <cell r="C208">
            <v>268</v>
          </cell>
          <cell r="D208" t="str">
            <v>HISTORICA Y CARIBE NORTE</v>
          </cell>
          <cell r="E208" t="str">
            <v>COUNTRY</v>
          </cell>
          <cell r="F208">
            <v>9</v>
          </cell>
          <cell r="G208" t="str">
            <v>URBANA</v>
          </cell>
          <cell r="H208" t="str">
            <v>PRIVADO</v>
          </cell>
          <cell r="I208" t="str">
            <v>PRIVADO</v>
          </cell>
          <cell r="J208" t="str">
            <v>PRINCIPAL</v>
          </cell>
          <cell r="K208" t="str">
            <v>FUND. EDUC. LIC. SAN JOSE</v>
          </cell>
        </row>
        <row r="209">
          <cell r="A209">
            <v>313001003834</v>
          </cell>
          <cell r="B209">
            <v>263</v>
          </cell>
          <cell r="C209">
            <v>263</v>
          </cell>
          <cell r="D209" t="str">
            <v>INDUSTRIAL Y DE LA BAHIA</v>
          </cell>
          <cell r="E209" t="str">
            <v>INDUSTRIAL Y DE LA BAHIA</v>
          </cell>
          <cell r="F209">
            <v>13</v>
          </cell>
          <cell r="G209" t="str">
            <v>URBANA</v>
          </cell>
          <cell r="H209" t="str">
            <v>PRIVADO</v>
          </cell>
          <cell r="I209" t="str">
            <v>PRIVADO</v>
          </cell>
          <cell r="J209" t="str">
            <v>PRINCIPAL</v>
          </cell>
          <cell r="K209" t="str">
            <v>LIC. PEDRO DE HEREDIA</v>
          </cell>
        </row>
        <row r="210">
          <cell r="A210">
            <v>313001003842</v>
          </cell>
          <cell r="B210">
            <v>264</v>
          </cell>
          <cell r="C210">
            <v>264</v>
          </cell>
          <cell r="D210" t="str">
            <v>HISTORICA Y CARIBE NORTE</v>
          </cell>
          <cell r="E210" t="str">
            <v>SANTA RITA</v>
          </cell>
          <cell r="F210">
            <v>3</v>
          </cell>
          <cell r="G210" t="str">
            <v>URBANA</v>
          </cell>
          <cell r="H210" t="str">
            <v>PRIVADO</v>
          </cell>
          <cell r="I210" t="str">
            <v>PRIVADO</v>
          </cell>
          <cell r="J210" t="str">
            <v>PRINCIPAL</v>
          </cell>
          <cell r="K210" t="str">
            <v>ASOC. COL. GONZALO JIMENEZ DE QUESADA</v>
          </cell>
        </row>
        <row r="211">
          <cell r="A211">
            <v>313001003931</v>
          </cell>
          <cell r="B211">
            <v>266</v>
          </cell>
          <cell r="C211">
            <v>266</v>
          </cell>
          <cell r="D211" t="str">
            <v>DE LA VIRGEN Y TURISTICA</v>
          </cell>
          <cell r="E211" t="str">
            <v>RURAL</v>
          </cell>
          <cell r="G211" t="str">
            <v>URBANA(RURAL)</v>
          </cell>
          <cell r="H211" t="str">
            <v>PRIVADO</v>
          </cell>
          <cell r="I211" t="str">
            <v>PRIVADO</v>
          </cell>
          <cell r="J211" t="str">
            <v>PRINCIPAL</v>
          </cell>
          <cell r="K211" t="str">
            <v>COL. JORGE WASHINGTON</v>
          </cell>
        </row>
        <row r="212">
          <cell r="A212">
            <v>313001004750</v>
          </cell>
          <cell r="B212">
            <v>270</v>
          </cell>
          <cell r="C212">
            <v>270</v>
          </cell>
          <cell r="D212" t="str">
            <v>DE LA VIRGEN Y TURISTICA</v>
          </cell>
          <cell r="E212" t="str">
            <v>DE LA VIRGEN Y TURISTICA</v>
          </cell>
          <cell r="F212">
            <v>7</v>
          </cell>
          <cell r="G212" t="str">
            <v>URBANA</v>
          </cell>
          <cell r="H212" t="str">
            <v>E. E. Oficial</v>
          </cell>
          <cell r="I212" t="str">
            <v>OFICIAL</v>
          </cell>
          <cell r="J212" t="str">
            <v>PRINCIPAL</v>
          </cell>
          <cell r="K212" t="str">
            <v>I.E MADRE GABRIELA DE SAN MARTIN</v>
          </cell>
        </row>
        <row r="213">
          <cell r="A213">
            <v>313001004768</v>
          </cell>
          <cell r="B213">
            <v>271</v>
          </cell>
          <cell r="C213">
            <v>271</v>
          </cell>
          <cell r="D213" t="str">
            <v>DE LA VIRGEN Y TURISTICA</v>
          </cell>
          <cell r="E213" t="str">
            <v>RURAL</v>
          </cell>
          <cell r="G213" t="str">
            <v>URBANA(RURAL)</v>
          </cell>
          <cell r="H213" t="str">
            <v>PRIVADO</v>
          </cell>
          <cell r="I213" t="str">
            <v>PRIVADO</v>
          </cell>
          <cell r="J213" t="str">
            <v>PRINCIPAL</v>
          </cell>
          <cell r="K213" t="str">
            <v>CORP.  EDUCATIVA  COLEGIO BRITANICO DE CARTAGENA.</v>
          </cell>
        </row>
        <row r="214">
          <cell r="A214">
            <v>313001004857</v>
          </cell>
          <cell r="B214">
            <v>274</v>
          </cell>
          <cell r="C214">
            <v>274</v>
          </cell>
          <cell r="D214" t="str">
            <v>INDUSTRIAL Y DE LA BAHIA</v>
          </cell>
          <cell r="E214" t="str">
            <v>INDUSTRIAL Y DE LA BAHIA</v>
          </cell>
          <cell r="F214">
            <v>12</v>
          </cell>
          <cell r="G214" t="str">
            <v>URBANA</v>
          </cell>
          <cell r="H214" t="str">
            <v>PRIVADO</v>
          </cell>
          <cell r="I214" t="str">
            <v>PRIVADO</v>
          </cell>
          <cell r="J214" t="str">
            <v>PRINCIPAL</v>
          </cell>
          <cell r="K214" t="str">
            <v>ESC. EL SALVADOR</v>
          </cell>
        </row>
        <row r="215">
          <cell r="A215">
            <v>313001005098</v>
          </cell>
          <cell r="B215">
            <v>276</v>
          </cell>
          <cell r="C215">
            <v>276</v>
          </cell>
          <cell r="D215" t="str">
            <v>INDUSTRIAL Y DE LA BAHIA</v>
          </cell>
          <cell r="E215" t="str">
            <v>INDUSTRIAL Y DE LA BAHIA</v>
          </cell>
          <cell r="F215">
            <v>14</v>
          </cell>
          <cell r="G215" t="str">
            <v>URBANA</v>
          </cell>
          <cell r="H215" t="str">
            <v>PRIVADO</v>
          </cell>
          <cell r="I215" t="str">
            <v>PRIVADO</v>
          </cell>
          <cell r="J215" t="str">
            <v>PRINCIPAL</v>
          </cell>
          <cell r="K215" t="str">
            <v>COL. TRINITARIO</v>
          </cell>
        </row>
        <row r="216">
          <cell r="A216">
            <v>313001005136</v>
          </cell>
          <cell r="B216">
            <v>278</v>
          </cell>
          <cell r="C216">
            <v>278</v>
          </cell>
          <cell r="D216" t="str">
            <v>HISTORICA Y CARIBE NORTE</v>
          </cell>
          <cell r="E216" t="str">
            <v>SANTA RITA</v>
          </cell>
          <cell r="F216">
            <v>1</v>
          </cell>
          <cell r="G216" t="str">
            <v>URBANA</v>
          </cell>
          <cell r="H216" t="str">
            <v>PRIVADO</v>
          </cell>
          <cell r="I216" t="str">
            <v>PRIVADO</v>
          </cell>
          <cell r="J216" t="str">
            <v>PRINCIPAL</v>
          </cell>
          <cell r="K216" t="str">
            <v>COL. ANTARES DE CARTAGENA</v>
          </cell>
        </row>
        <row r="217">
          <cell r="A217">
            <v>313001005225</v>
          </cell>
          <cell r="B217">
            <v>192</v>
          </cell>
          <cell r="C217">
            <v>192</v>
          </cell>
          <cell r="D217" t="str">
            <v>INDUSTRIAL Y DE LA BAHIA</v>
          </cell>
          <cell r="E217" t="str">
            <v>RURAL</v>
          </cell>
          <cell r="G217" t="str">
            <v>RURAL</v>
          </cell>
          <cell r="H217" t="str">
            <v>E. E. Oficial</v>
          </cell>
          <cell r="I217" t="str">
            <v>OFICIAL</v>
          </cell>
          <cell r="J217" t="str">
            <v>PRINCIPAL</v>
          </cell>
          <cell r="K217" t="str">
            <v>I.E JOSE MARIA CORDOBA DE PASACABALLOS</v>
          </cell>
        </row>
        <row r="218">
          <cell r="A218">
            <v>313001005276</v>
          </cell>
          <cell r="B218">
            <v>283</v>
          </cell>
          <cell r="C218">
            <v>283</v>
          </cell>
          <cell r="D218" t="str">
            <v>INDUSTRIAL Y DE LA BAHIA</v>
          </cell>
          <cell r="E218" t="str">
            <v>INDUSTRIAL Y DE LA BAHIA</v>
          </cell>
          <cell r="F218">
            <v>13</v>
          </cell>
          <cell r="G218" t="str">
            <v>URBANA</v>
          </cell>
          <cell r="H218" t="str">
            <v>PRIVADO</v>
          </cell>
          <cell r="I218" t="str">
            <v>PRIVADO</v>
          </cell>
          <cell r="J218" t="str">
            <v>PRINCIPAL</v>
          </cell>
          <cell r="K218" t="str">
            <v>I.E. COMFAMILIAR</v>
          </cell>
        </row>
        <row r="219">
          <cell r="A219">
            <v>313001005284</v>
          </cell>
          <cell r="B219">
            <v>284</v>
          </cell>
          <cell r="C219">
            <v>284</v>
          </cell>
          <cell r="D219" t="str">
            <v>HISTORICA Y CARIBE NORTE</v>
          </cell>
          <cell r="E219" t="str">
            <v>COUNTRY</v>
          </cell>
          <cell r="F219">
            <v>10</v>
          </cell>
          <cell r="G219" t="str">
            <v>URBANA</v>
          </cell>
          <cell r="H219" t="str">
            <v>PRIVADO</v>
          </cell>
          <cell r="I219" t="str">
            <v>PRIVADO</v>
          </cell>
          <cell r="J219" t="str">
            <v>PRINCIPAL</v>
          </cell>
          <cell r="K219" t="str">
            <v>COL. SANTA LUCIA</v>
          </cell>
        </row>
        <row r="220">
          <cell r="A220">
            <v>313001005331</v>
          </cell>
          <cell r="B220">
            <v>285</v>
          </cell>
          <cell r="C220">
            <v>285</v>
          </cell>
          <cell r="D220" t="str">
            <v>INDUSTRIAL Y DE LA BAHIA</v>
          </cell>
          <cell r="E220" t="str">
            <v>INDUSTRIAL Y DE LA BAHIA</v>
          </cell>
          <cell r="F220">
            <v>12</v>
          </cell>
          <cell r="G220" t="str">
            <v>URBANA</v>
          </cell>
          <cell r="H220" t="str">
            <v>E. E. de Rég. Especial</v>
          </cell>
          <cell r="I220" t="str">
            <v>OFICIAL</v>
          </cell>
          <cell r="J220" t="str">
            <v>PRINCIPAL</v>
          </cell>
          <cell r="K220" t="str">
            <v>COL. NAVAL DEL SOCORRO</v>
          </cell>
        </row>
        <row r="221">
          <cell r="A221">
            <v>313001005411</v>
          </cell>
          <cell r="B221">
            <v>286</v>
          </cell>
          <cell r="C221">
            <v>286</v>
          </cell>
          <cell r="D221" t="str">
            <v>HISTORICA Y CARIBE NORTE</v>
          </cell>
          <cell r="E221" t="str">
            <v>SANTA RITA</v>
          </cell>
          <cell r="F221">
            <v>1</v>
          </cell>
          <cell r="G221" t="str">
            <v>URBANA</v>
          </cell>
          <cell r="H221" t="str">
            <v>PRIVADO</v>
          </cell>
          <cell r="I221" t="str">
            <v>PRIVADO</v>
          </cell>
          <cell r="J221" t="str">
            <v>PRINCIPAL</v>
          </cell>
          <cell r="K221" t="str">
            <v>CORP. COL. FERNANDEZ GUTIERREZ DE PIÑERES</v>
          </cell>
        </row>
        <row r="222">
          <cell r="A222">
            <v>313001005551</v>
          </cell>
          <cell r="B222">
            <v>287</v>
          </cell>
          <cell r="C222">
            <v>287</v>
          </cell>
          <cell r="D222" t="str">
            <v>HISTORICA Y CARIBE NORTE</v>
          </cell>
          <cell r="E222" t="str">
            <v>COUNTRY</v>
          </cell>
          <cell r="F222">
            <v>9</v>
          </cell>
          <cell r="G222" t="str">
            <v>URBANA</v>
          </cell>
          <cell r="H222" t="str">
            <v>PRIVADO</v>
          </cell>
          <cell r="I222" t="str">
            <v>PRIVADO</v>
          </cell>
          <cell r="J222" t="str">
            <v>PRINCIPAL</v>
          </cell>
          <cell r="K222" t="str">
            <v>COL. REAL CARTAGENA.</v>
          </cell>
        </row>
        <row r="223">
          <cell r="A223">
            <v>313001005594</v>
          </cell>
          <cell r="B223">
            <v>289</v>
          </cell>
          <cell r="C223">
            <v>289</v>
          </cell>
          <cell r="D223" t="str">
            <v>HISTORICA Y CARIBE NORTE</v>
          </cell>
          <cell r="E223" t="str">
            <v>COUNTRY</v>
          </cell>
          <cell r="F223">
            <v>8</v>
          </cell>
          <cell r="G223" t="str">
            <v>URBANA</v>
          </cell>
          <cell r="H223" t="str">
            <v>PRIVADO</v>
          </cell>
          <cell r="I223" t="str">
            <v>PRIVADO</v>
          </cell>
          <cell r="J223" t="str">
            <v>PRINCIPAL</v>
          </cell>
          <cell r="K223" t="str">
            <v>CORP. INST. CARRUSEL</v>
          </cell>
        </row>
        <row r="224">
          <cell r="A224">
            <v>313001005632</v>
          </cell>
          <cell r="B224">
            <v>290</v>
          </cell>
          <cell r="C224">
            <v>290</v>
          </cell>
          <cell r="D224" t="str">
            <v>INDUSTRIAL Y DE LA BAHIA</v>
          </cell>
          <cell r="E224" t="str">
            <v>INDUSTRIAL Y DE LA BAHIA</v>
          </cell>
          <cell r="F224">
            <v>11</v>
          </cell>
          <cell r="G224" t="str">
            <v>URBANA</v>
          </cell>
          <cell r="H224" t="str">
            <v>PRIVADO</v>
          </cell>
          <cell r="I224" t="str">
            <v>PRIVADO</v>
          </cell>
          <cell r="J224" t="str">
            <v>PRINCIPAL</v>
          </cell>
          <cell r="K224" t="str">
            <v>INST. DE EDUC. INTEGRAL I.D.I</v>
          </cell>
        </row>
        <row r="225">
          <cell r="A225">
            <v>313001005705</v>
          </cell>
          <cell r="B225">
            <v>293</v>
          </cell>
          <cell r="C225">
            <v>293</v>
          </cell>
          <cell r="D225" t="str">
            <v>DE LA VIRGEN Y TURISTICA</v>
          </cell>
          <cell r="E225" t="str">
            <v>RURAL</v>
          </cell>
          <cell r="G225" t="str">
            <v>URBANA(RURAL)</v>
          </cell>
          <cell r="H225" t="str">
            <v>PRIVADO</v>
          </cell>
          <cell r="I225" t="str">
            <v>PRIVADO</v>
          </cell>
          <cell r="J225" t="str">
            <v>PRINCIPAL</v>
          </cell>
          <cell r="K225" t="str">
            <v>CORP. EDUCATIVA COL. INTERNACIONAL CARTAGENA</v>
          </cell>
        </row>
        <row r="226">
          <cell r="A226">
            <v>313001005748</v>
          </cell>
          <cell r="B226">
            <v>294</v>
          </cell>
          <cell r="C226">
            <v>294</v>
          </cell>
          <cell r="D226" t="str">
            <v>DE LA VIRGEN Y TURISTICA</v>
          </cell>
          <cell r="E226" t="str">
            <v>RURAL</v>
          </cell>
          <cell r="G226" t="str">
            <v>URBANA(RURAL)</v>
          </cell>
          <cell r="H226" t="str">
            <v>PRIVADO</v>
          </cell>
          <cell r="I226" t="str">
            <v>PRIVADO</v>
          </cell>
          <cell r="J226" t="str">
            <v>PRINCIPAL</v>
          </cell>
          <cell r="K226" t="str">
            <v>GIMN. ALTAIR DE CARTAGENA</v>
          </cell>
        </row>
        <row r="227">
          <cell r="A227">
            <v>313001005845</v>
          </cell>
          <cell r="B227">
            <v>298</v>
          </cell>
          <cell r="C227">
            <v>298</v>
          </cell>
          <cell r="D227" t="str">
            <v>INDUSTRIAL Y DE LA BAHIA</v>
          </cell>
          <cell r="E227" t="str">
            <v>INDUSTRIAL Y DE LA BAHIA</v>
          </cell>
          <cell r="F227">
            <v>13</v>
          </cell>
          <cell r="G227" t="str">
            <v>URBANA</v>
          </cell>
          <cell r="H227" t="str">
            <v>PRIVADO</v>
          </cell>
          <cell r="I227" t="str">
            <v>PRIVADO</v>
          </cell>
          <cell r="J227" t="str">
            <v>PRINCIPAL</v>
          </cell>
          <cell r="K227" t="str">
            <v>COL. EL PILAR DEL SABER</v>
          </cell>
        </row>
        <row r="228">
          <cell r="A228">
            <v>313001005985</v>
          </cell>
          <cell r="B228">
            <v>299</v>
          </cell>
          <cell r="C228">
            <v>299</v>
          </cell>
          <cell r="D228" t="str">
            <v>HISTORICA Y CARIBE NORTE</v>
          </cell>
          <cell r="E228" t="str">
            <v>COUNTRY</v>
          </cell>
          <cell r="F228">
            <v>8</v>
          </cell>
          <cell r="G228" t="str">
            <v>URBANA</v>
          </cell>
          <cell r="H228" t="str">
            <v>PRIVADO</v>
          </cell>
          <cell r="I228" t="str">
            <v>PRIVADO</v>
          </cell>
          <cell r="J228" t="str">
            <v>PRINCIPAL</v>
          </cell>
          <cell r="K228" t="str">
            <v>CORP. EDUCATIVA LOS ANGELES (GUAR.JARD. INF. BAMBI)</v>
          </cell>
        </row>
        <row r="229">
          <cell r="A229">
            <v>313001006159</v>
          </cell>
          <cell r="B229">
            <v>302</v>
          </cell>
          <cell r="C229">
            <v>302</v>
          </cell>
          <cell r="D229" t="str">
            <v>DE LA VIRGEN Y TURISTICA</v>
          </cell>
          <cell r="E229" t="str">
            <v>DE LA VIRGEN Y TURISTICA</v>
          </cell>
          <cell r="F229">
            <v>5</v>
          </cell>
          <cell r="G229" t="str">
            <v>URBANA</v>
          </cell>
          <cell r="H229" t="str">
            <v>PRIVADO</v>
          </cell>
          <cell r="I229" t="str">
            <v>PRIVADO</v>
          </cell>
          <cell r="J229" t="str">
            <v>PRINCIPAL</v>
          </cell>
          <cell r="K229" t="str">
            <v>CORP. INSTITUTO CARTAGENA</v>
          </cell>
        </row>
        <row r="230">
          <cell r="A230">
            <v>313001006281</v>
          </cell>
          <cell r="B230">
            <v>303</v>
          </cell>
          <cell r="C230">
            <v>303</v>
          </cell>
          <cell r="D230" t="str">
            <v>DE LA VIRGEN Y TURISTICA</v>
          </cell>
          <cell r="E230" t="str">
            <v>DE LA VIRGEN Y TURISTICA</v>
          </cell>
          <cell r="F230">
            <v>7</v>
          </cell>
          <cell r="G230" t="str">
            <v>URBANA</v>
          </cell>
          <cell r="H230" t="str">
            <v>PRIVADO</v>
          </cell>
          <cell r="I230" t="str">
            <v>PRIVADO</v>
          </cell>
          <cell r="J230" t="str">
            <v>PRINCIPAL</v>
          </cell>
          <cell r="K230" t="str">
            <v>CORP. COL. AMOR A BOLIVAR</v>
          </cell>
        </row>
        <row r="231">
          <cell r="A231">
            <v>313001006337</v>
          </cell>
          <cell r="B231">
            <v>305</v>
          </cell>
          <cell r="C231">
            <v>305</v>
          </cell>
          <cell r="D231" t="str">
            <v>HISTORICA Y CARIBE NORTE</v>
          </cell>
          <cell r="E231" t="str">
            <v>COUNTRY</v>
          </cell>
          <cell r="F231">
            <v>10</v>
          </cell>
          <cell r="G231" t="str">
            <v>URBANA</v>
          </cell>
          <cell r="H231" t="str">
            <v>PRIVADO</v>
          </cell>
          <cell r="I231" t="str">
            <v>PRIVADO</v>
          </cell>
          <cell r="J231" t="str">
            <v>PRINCIPAL</v>
          </cell>
          <cell r="K231" t="str">
            <v>INST. EL LABRADOR</v>
          </cell>
        </row>
        <row r="232">
          <cell r="A232">
            <v>313001006345</v>
          </cell>
          <cell r="B232">
            <v>306</v>
          </cell>
          <cell r="C232">
            <v>306</v>
          </cell>
          <cell r="D232" t="str">
            <v>HISTORICA Y CARIBE NORTE</v>
          </cell>
          <cell r="E232" t="str">
            <v>COUNTRY</v>
          </cell>
          <cell r="F232">
            <v>9</v>
          </cell>
          <cell r="G232" t="str">
            <v>URBANA</v>
          </cell>
          <cell r="H232" t="str">
            <v>PRIVADO</v>
          </cell>
          <cell r="I232" t="str">
            <v>PRIVADO</v>
          </cell>
          <cell r="J232" t="str">
            <v>PRINCIPAL</v>
          </cell>
          <cell r="K232" t="str">
            <v>C.E AMOR A COLOMBIA</v>
          </cell>
        </row>
        <row r="233">
          <cell r="A233">
            <v>313001006485</v>
          </cell>
          <cell r="B233">
            <v>359</v>
          </cell>
          <cell r="C233">
            <v>359</v>
          </cell>
          <cell r="D233" t="str">
            <v>INDUSTRIAL Y DE LA BAHIA</v>
          </cell>
          <cell r="E233" t="str">
            <v>INDUSTRIAL Y DE LA BAHIA</v>
          </cell>
          <cell r="F233">
            <v>12</v>
          </cell>
          <cell r="G233" t="str">
            <v>URBANA</v>
          </cell>
          <cell r="H233" t="str">
            <v>PRIVADO</v>
          </cell>
          <cell r="I233" t="str">
            <v>PRIVADO</v>
          </cell>
          <cell r="J233" t="str">
            <v>PRINCIPAL</v>
          </cell>
          <cell r="K233" t="str">
            <v>CORP. EDUCATIVA COLEGIO ALTER - ALTERIS</v>
          </cell>
        </row>
        <row r="234">
          <cell r="A234">
            <v>313001006515</v>
          </cell>
          <cell r="B234">
            <v>334</v>
          </cell>
          <cell r="C234">
            <v>334</v>
          </cell>
          <cell r="D234" t="str">
            <v>HISTORICA Y CARIBE NORTE</v>
          </cell>
          <cell r="E234" t="str">
            <v>COUNTRY</v>
          </cell>
          <cell r="F234">
            <v>10</v>
          </cell>
          <cell r="G234" t="str">
            <v>URBANA</v>
          </cell>
          <cell r="H234" t="str">
            <v>PRIVADO</v>
          </cell>
          <cell r="I234" t="str">
            <v>PRIVADO</v>
          </cell>
          <cell r="J234" t="str">
            <v>PRINCIPAL</v>
          </cell>
          <cell r="K234" t="str">
            <v>INST. CHIQUITINES</v>
          </cell>
        </row>
        <row r="235">
          <cell r="A235">
            <v>313001006621</v>
          </cell>
          <cell r="B235">
            <v>310</v>
          </cell>
          <cell r="C235">
            <v>310</v>
          </cell>
          <cell r="D235" t="str">
            <v>INDUSTRIAL Y DE LA BAHIA</v>
          </cell>
          <cell r="E235" t="str">
            <v>INDUSTRIAL Y DE LA BAHIA</v>
          </cell>
          <cell r="F235">
            <v>12</v>
          </cell>
          <cell r="G235" t="str">
            <v>URBANA</v>
          </cell>
          <cell r="H235" t="str">
            <v>PRIVADO</v>
          </cell>
          <cell r="I235" t="str">
            <v>PRIVADO</v>
          </cell>
          <cell r="J235" t="str">
            <v>PRINCIPAL</v>
          </cell>
          <cell r="K235" t="str">
            <v>INST.  EL EDEN</v>
          </cell>
        </row>
        <row r="236">
          <cell r="A236">
            <v>313001006639</v>
          </cell>
          <cell r="B236">
            <v>311</v>
          </cell>
          <cell r="C236">
            <v>311</v>
          </cell>
          <cell r="D236" t="str">
            <v>HISTORICA Y CARIBE NORTE</v>
          </cell>
          <cell r="E236" t="str">
            <v>COUNTRY</v>
          </cell>
          <cell r="F236">
            <v>10</v>
          </cell>
          <cell r="G236" t="str">
            <v>URBANA</v>
          </cell>
          <cell r="H236" t="str">
            <v>PRIVADO</v>
          </cell>
          <cell r="I236" t="str">
            <v>PRIVADO</v>
          </cell>
          <cell r="J236" t="str">
            <v>PRINCIPAL</v>
          </cell>
          <cell r="K236" t="str">
            <v>CORP. INST. SOLEDAD VIVES DE JOLI</v>
          </cell>
        </row>
        <row r="237">
          <cell r="A237">
            <v>313001006647</v>
          </cell>
          <cell r="B237">
            <v>312</v>
          </cell>
          <cell r="C237">
            <v>312</v>
          </cell>
          <cell r="D237" t="str">
            <v>HISTORICA Y CARIBE NORTE</v>
          </cell>
          <cell r="E237" t="str">
            <v>COUNTRY</v>
          </cell>
          <cell r="F237">
            <v>8</v>
          </cell>
          <cell r="G237" t="str">
            <v>URBANA</v>
          </cell>
          <cell r="H237" t="str">
            <v>PRIVADO</v>
          </cell>
          <cell r="I237" t="str">
            <v>PRIVADO</v>
          </cell>
          <cell r="J237" t="str">
            <v>PRINCIPAL</v>
          </cell>
          <cell r="K237" t="str">
            <v>INST. MI BARQUITO</v>
          </cell>
        </row>
        <row r="238">
          <cell r="A238">
            <v>313001006698</v>
          </cell>
          <cell r="B238">
            <v>313</v>
          </cell>
          <cell r="C238">
            <v>313</v>
          </cell>
          <cell r="D238" t="str">
            <v>INDUSTRIAL Y DE LA BAHIA</v>
          </cell>
          <cell r="E238" t="str">
            <v>INDUSTRIAL Y DE LA BAHIA</v>
          </cell>
          <cell r="F238">
            <v>12</v>
          </cell>
          <cell r="G238" t="str">
            <v>URBANA</v>
          </cell>
          <cell r="H238" t="str">
            <v>PRIVADO</v>
          </cell>
          <cell r="I238" t="str">
            <v>PRIVADO</v>
          </cell>
          <cell r="J238" t="str">
            <v>PRINCIPAL</v>
          </cell>
          <cell r="K238" t="str">
            <v>COL. EL DIVINO SALVADOR</v>
          </cell>
        </row>
        <row r="239">
          <cell r="A239">
            <v>313001006701</v>
          </cell>
          <cell r="B239">
            <v>314</v>
          </cell>
          <cell r="C239">
            <v>314</v>
          </cell>
          <cell r="D239" t="str">
            <v>INDUSTRIAL Y DE LA BAHIA</v>
          </cell>
          <cell r="E239" t="str">
            <v>INDUSTRIAL Y DE LA BAHIA</v>
          </cell>
          <cell r="F239">
            <v>12</v>
          </cell>
          <cell r="G239" t="str">
            <v>URBANA</v>
          </cell>
          <cell r="H239" t="str">
            <v>PRIVADO</v>
          </cell>
          <cell r="I239" t="str">
            <v>PRIVADO</v>
          </cell>
          <cell r="J239" t="str">
            <v>PRINCIPAL</v>
          </cell>
          <cell r="K239" t="str">
            <v>COL. MIL. ALMIRANTE COLON</v>
          </cell>
        </row>
        <row r="240">
          <cell r="A240">
            <v>313001006736</v>
          </cell>
          <cell r="B240">
            <v>315</v>
          </cell>
          <cell r="C240">
            <v>315</v>
          </cell>
          <cell r="D240" t="str">
            <v>INDUSTRIAL Y DE LA BAHIA</v>
          </cell>
          <cell r="E240" t="str">
            <v>INDUSTRIAL Y DE LA BAHIA</v>
          </cell>
          <cell r="F240">
            <v>12</v>
          </cell>
          <cell r="G240" t="str">
            <v>URBANA</v>
          </cell>
          <cell r="H240" t="str">
            <v>PRIVADO</v>
          </cell>
          <cell r="I240" t="str">
            <v>PRIVADO</v>
          </cell>
          <cell r="J240" t="str">
            <v>PRINCIPAL</v>
          </cell>
          <cell r="K240" t="str">
            <v>ASOC. LIC. SAN FERNANDO</v>
          </cell>
        </row>
        <row r="241">
          <cell r="A241">
            <v>313001007007</v>
          </cell>
          <cell r="B241">
            <v>319</v>
          </cell>
          <cell r="C241">
            <v>319</v>
          </cell>
          <cell r="D241" t="str">
            <v>DE LA VIRGEN Y TURISTICA</v>
          </cell>
          <cell r="E241" t="str">
            <v>DE LA VIRGEN Y TURISTICA</v>
          </cell>
          <cell r="F241">
            <v>6</v>
          </cell>
          <cell r="G241" t="str">
            <v>URBANA</v>
          </cell>
          <cell r="H241" t="str">
            <v>PRIVADO</v>
          </cell>
          <cell r="I241" t="str">
            <v>PRIVADO</v>
          </cell>
          <cell r="J241" t="str">
            <v>PRINCIPAL</v>
          </cell>
          <cell r="K241" t="str">
            <v>COL. DEL CARIBE</v>
          </cell>
        </row>
        <row r="242">
          <cell r="A242">
            <v>313001007040</v>
          </cell>
          <cell r="B242">
            <v>320</v>
          </cell>
          <cell r="C242">
            <v>320</v>
          </cell>
          <cell r="D242" t="str">
            <v>INDUSTRIAL Y DE LA BAHIA</v>
          </cell>
          <cell r="E242" t="str">
            <v>INDUSTRIAL Y DE LA BAHIA</v>
          </cell>
          <cell r="F242">
            <v>15</v>
          </cell>
          <cell r="G242" t="str">
            <v>URBANA</v>
          </cell>
          <cell r="H242" t="str">
            <v>PRIVADO</v>
          </cell>
          <cell r="I242" t="str">
            <v>PRIVADO</v>
          </cell>
          <cell r="J242" t="str">
            <v>PRINCIPAL</v>
          </cell>
          <cell r="K242" t="str">
            <v>COL. MARIA MONTESORRI</v>
          </cell>
        </row>
        <row r="243">
          <cell r="A243">
            <v>313001007058</v>
          </cell>
          <cell r="B243">
            <v>321</v>
          </cell>
          <cell r="C243">
            <v>321</v>
          </cell>
          <cell r="D243" t="str">
            <v>INDUSTRIAL Y DE LA BAHIA</v>
          </cell>
          <cell r="E243" t="str">
            <v>INDUSTRIAL Y DE LA BAHIA</v>
          </cell>
          <cell r="F243">
            <v>13</v>
          </cell>
          <cell r="G243" t="str">
            <v>URBANA</v>
          </cell>
          <cell r="H243" t="str">
            <v>PRIVADO</v>
          </cell>
          <cell r="I243" t="str">
            <v>PRIVADO</v>
          </cell>
          <cell r="J243" t="str">
            <v>PRINCIPAL</v>
          </cell>
          <cell r="K243" t="str">
            <v>CENT. DE EDUCACIÓN EL RECREO (ANTES I.E. EL RECREO)</v>
          </cell>
        </row>
        <row r="244">
          <cell r="A244">
            <v>313001007074</v>
          </cell>
          <cell r="B244">
            <v>323</v>
          </cell>
          <cell r="C244">
            <v>323</v>
          </cell>
          <cell r="D244" t="str">
            <v>HISTORICA Y CARIBE NORTE</v>
          </cell>
          <cell r="E244" t="str">
            <v>SANTA RITA</v>
          </cell>
          <cell r="F244">
            <v>3</v>
          </cell>
          <cell r="G244" t="str">
            <v>URBANA</v>
          </cell>
          <cell r="H244" t="str">
            <v>PRIVADO</v>
          </cell>
          <cell r="I244" t="str">
            <v>PRIVADO</v>
          </cell>
          <cell r="J244" t="str">
            <v>PRINCIPAL</v>
          </cell>
          <cell r="K244" t="str">
            <v>CORP. INF. BLANCA NIEVES</v>
          </cell>
        </row>
        <row r="245">
          <cell r="A245">
            <v>313001007091</v>
          </cell>
          <cell r="B245">
            <v>324</v>
          </cell>
          <cell r="C245">
            <v>324</v>
          </cell>
          <cell r="D245" t="str">
            <v>DE LA VIRGEN Y TURISTICA</v>
          </cell>
          <cell r="E245" t="str">
            <v>DE LA VIRGEN Y TURISTICA</v>
          </cell>
          <cell r="F245">
            <v>7</v>
          </cell>
          <cell r="G245" t="str">
            <v>URBANA</v>
          </cell>
          <cell r="H245" t="str">
            <v>PRIVADO</v>
          </cell>
          <cell r="I245" t="str">
            <v>PRIVADO</v>
          </cell>
          <cell r="J245" t="str">
            <v>PRINCIPAL</v>
          </cell>
          <cell r="K245" t="str">
            <v>COL. MODERNO DEL NORTE</v>
          </cell>
        </row>
        <row r="246">
          <cell r="A246">
            <v>313001007163</v>
          </cell>
          <cell r="B246">
            <v>653</v>
          </cell>
          <cell r="C246">
            <v>653</v>
          </cell>
          <cell r="D246" t="str">
            <v>HISTORICA Y CARIBE NORTE</v>
          </cell>
          <cell r="E246" t="str">
            <v>SANTA RITA</v>
          </cell>
          <cell r="F246">
            <v>3</v>
          </cell>
          <cell r="G246" t="str">
            <v>URBANA</v>
          </cell>
          <cell r="H246" t="str">
            <v>PRIVADO</v>
          </cell>
          <cell r="I246" t="str">
            <v>PRIVADO</v>
          </cell>
          <cell r="J246" t="str">
            <v>PRINCIPAL</v>
          </cell>
          <cell r="K246" t="str">
            <v>GUARD. Y JARD. MI MUNDO MAGICO</v>
          </cell>
        </row>
        <row r="247">
          <cell r="A247">
            <v>313001007228</v>
          </cell>
          <cell r="B247">
            <v>326</v>
          </cell>
          <cell r="C247">
            <v>326</v>
          </cell>
          <cell r="D247" t="str">
            <v>DE LA VIRGEN Y TURISTICA</v>
          </cell>
          <cell r="E247" t="str">
            <v>DE LA VIRGEN Y TURISTICA</v>
          </cell>
          <cell r="F247">
            <v>5</v>
          </cell>
          <cell r="G247" t="str">
            <v>URBANA</v>
          </cell>
          <cell r="H247" t="str">
            <v>PRIVADO</v>
          </cell>
          <cell r="I247" t="str">
            <v>PRIVADO</v>
          </cell>
          <cell r="J247" t="str">
            <v>PRINCIPAL</v>
          </cell>
          <cell r="K247" t="str">
            <v>FUND. EDUC. CRISTO REY DE REYES</v>
          </cell>
        </row>
        <row r="248">
          <cell r="A248">
            <v>313001007244</v>
          </cell>
          <cell r="B248">
            <v>327</v>
          </cell>
          <cell r="C248">
            <v>327</v>
          </cell>
          <cell r="D248" t="str">
            <v>INDUSTRIAL Y DE LA BAHIA</v>
          </cell>
          <cell r="E248" t="str">
            <v>INDUSTRIAL Y DE LA BAHIA</v>
          </cell>
          <cell r="F248">
            <v>12</v>
          </cell>
          <cell r="G248" t="str">
            <v>URBANA</v>
          </cell>
          <cell r="H248" t="str">
            <v>PRIVADO</v>
          </cell>
          <cell r="I248" t="str">
            <v>PRIVADO</v>
          </cell>
          <cell r="J248" t="str">
            <v>PRINCIPAL</v>
          </cell>
          <cell r="K248" t="str">
            <v>INST. JUAN JACOBO ROUSSEAU</v>
          </cell>
        </row>
        <row r="249">
          <cell r="A249">
            <v>313001007309</v>
          </cell>
          <cell r="B249">
            <v>328</v>
          </cell>
          <cell r="C249">
            <v>328</v>
          </cell>
          <cell r="D249" t="str">
            <v>DE LA VIRGEN Y TURISTICA</v>
          </cell>
          <cell r="E249" t="str">
            <v>DE LA VIRGEN Y TURISTICA</v>
          </cell>
          <cell r="F249">
            <v>5</v>
          </cell>
          <cell r="G249" t="str">
            <v>URBANA</v>
          </cell>
          <cell r="H249" t="str">
            <v>PRIVADO</v>
          </cell>
          <cell r="I249" t="str">
            <v>PRIVADO</v>
          </cell>
          <cell r="J249" t="str">
            <v>PRINCIPAL</v>
          </cell>
          <cell r="K249" t="str">
            <v>INST. LAMPARA MARAVILLOSA</v>
          </cell>
        </row>
        <row r="250">
          <cell r="A250">
            <v>313001007325</v>
          </cell>
          <cell r="B250">
            <v>329</v>
          </cell>
          <cell r="C250">
            <v>329</v>
          </cell>
          <cell r="D250" t="str">
            <v>HISTORICA Y CARIBE NORTE</v>
          </cell>
          <cell r="E250" t="str">
            <v>SANTA RITA</v>
          </cell>
          <cell r="F250">
            <v>1</v>
          </cell>
          <cell r="G250" t="str">
            <v>URBANA</v>
          </cell>
          <cell r="H250" t="str">
            <v>PRIVADO</v>
          </cell>
          <cell r="I250" t="str">
            <v>PRIVADO</v>
          </cell>
          <cell r="J250" t="str">
            <v>PRINCIPAL</v>
          </cell>
          <cell r="K250" t="str">
            <v>JARD. INF. MI BELLO RINCON</v>
          </cell>
        </row>
        <row r="251">
          <cell r="A251">
            <v>313001007619</v>
          </cell>
          <cell r="B251">
            <v>335</v>
          </cell>
          <cell r="C251">
            <v>335</v>
          </cell>
          <cell r="D251" t="str">
            <v>INDUSTRIAL Y DE LA BAHIA</v>
          </cell>
          <cell r="E251" t="str">
            <v>INDUSTRIAL Y DE LA BAHIA</v>
          </cell>
          <cell r="F251">
            <v>12</v>
          </cell>
          <cell r="G251" t="str">
            <v>URBANA</v>
          </cell>
          <cell r="H251" t="str">
            <v>PRIVADO</v>
          </cell>
          <cell r="I251" t="str">
            <v>PRIVADO</v>
          </cell>
          <cell r="J251" t="str">
            <v>PRINCIPAL</v>
          </cell>
          <cell r="K251" t="str">
            <v>CORP. INST. EDUC. DEL SOCORRO</v>
          </cell>
        </row>
        <row r="252">
          <cell r="A252">
            <v>313001007627</v>
          </cell>
          <cell r="B252">
            <v>336</v>
          </cell>
          <cell r="C252">
            <v>336</v>
          </cell>
          <cell r="D252" t="str">
            <v>HISTORICA Y CARIBE NORTE</v>
          </cell>
          <cell r="E252" t="str">
            <v>COUNTRY</v>
          </cell>
          <cell r="F252">
            <v>8</v>
          </cell>
          <cell r="G252" t="str">
            <v>URBANA</v>
          </cell>
          <cell r="H252" t="str">
            <v>PRIVADO</v>
          </cell>
          <cell r="I252" t="str">
            <v>PRIVADO</v>
          </cell>
          <cell r="J252" t="str">
            <v>PRINCIPAL</v>
          </cell>
          <cell r="K252" t="str">
            <v>INST. INF. PABLO MONTESINOS</v>
          </cell>
        </row>
        <row r="253">
          <cell r="A253">
            <v>313001007651</v>
          </cell>
          <cell r="B253">
            <v>337</v>
          </cell>
          <cell r="C253">
            <v>337</v>
          </cell>
          <cell r="D253" t="str">
            <v>DE LA VIRGEN Y TURISTICA</v>
          </cell>
          <cell r="E253" t="str">
            <v>DE LA VIRGEN Y TURISTICA</v>
          </cell>
          <cell r="F253">
            <v>4</v>
          </cell>
          <cell r="G253" t="str">
            <v>URBANA</v>
          </cell>
          <cell r="H253" t="str">
            <v>PRIVADO</v>
          </cell>
          <cell r="I253" t="str">
            <v>PRIVADO</v>
          </cell>
          <cell r="J253" t="str">
            <v>PRINCIPAL</v>
          </cell>
          <cell r="K253" t="str">
            <v>INST. METROPOLITANO DE C/GENA.</v>
          </cell>
        </row>
        <row r="254">
          <cell r="A254">
            <v>313001007686</v>
          </cell>
          <cell r="B254">
            <v>339</v>
          </cell>
          <cell r="C254">
            <v>339</v>
          </cell>
          <cell r="D254" t="str">
            <v>HISTORICA Y CARIBE NORTE</v>
          </cell>
          <cell r="E254" t="str">
            <v>SANTA RITA</v>
          </cell>
          <cell r="F254">
            <v>1</v>
          </cell>
          <cell r="G254" t="str">
            <v>URBANA</v>
          </cell>
          <cell r="H254" t="str">
            <v>PRIVADO</v>
          </cell>
          <cell r="I254" t="str">
            <v>PRIVADO</v>
          </cell>
          <cell r="J254" t="str">
            <v>PRINCIPAL</v>
          </cell>
          <cell r="K254" t="str">
            <v>CENT DE EDUCACION INFANTIL ASPAEN PEPE GRILLO ALBORADA</v>
          </cell>
        </row>
        <row r="255">
          <cell r="A255">
            <v>313001007741</v>
          </cell>
          <cell r="B255">
            <v>340</v>
          </cell>
          <cell r="C255">
            <v>340</v>
          </cell>
          <cell r="D255" t="str">
            <v>INDUSTRIAL Y DE LA BAHIA</v>
          </cell>
          <cell r="E255" t="str">
            <v>INDUSTRIAL Y DE LA BAHIA</v>
          </cell>
          <cell r="F255">
            <v>12</v>
          </cell>
          <cell r="G255" t="str">
            <v>URBANA</v>
          </cell>
          <cell r="H255" t="str">
            <v>PRIVADO</v>
          </cell>
          <cell r="I255" t="str">
            <v>PRIVADO</v>
          </cell>
          <cell r="J255" t="str">
            <v>PRINCIPAL</v>
          </cell>
          <cell r="K255" t="str">
            <v>GIMN. CREATIVO JUAN PABLO</v>
          </cell>
        </row>
        <row r="256">
          <cell r="A256">
            <v>313001007821</v>
          </cell>
          <cell r="B256">
            <v>342</v>
          </cell>
          <cell r="C256">
            <v>342</v>
          </cell>
          <cell r="D256" t="str">
            <v>DE LA VIRGEN Y TURISTICA</v>
          </cell>
          <cell r="E256" t="str">
            <v>DE LA VIRGEN Y TURISTICA</v>
          </cell>
          <cell r="F256">
            <v>5</v>
          </cell>
          <cell r="G256" t="str">
            <v>URBANA</v>
          </cell>
          <cell r="H256" t="str">
            <v>PRIVADO</v>
          </cell>
          <cell r="I256" t="str">
            <v>PRIVADO</v>
          </cell>
          <cell r="J256" t="str">
            <v>PRINCIPAL</v>
          </cell>
          <cell r="K256" t="str">
            <v>FUND. R.E.I PARA LA REHABILITACION INTEGRAL I.P.S</v>
          </cell>
        </row>
        <row r="257">
          <cell r="A257">
            <v>313001007872</v>
          </cell>
          <cell r="B257">
            <v>343</v>
          </cell>
          <cell r="C257">
            <v>343</v>
          </cell>
          <cell r="D257" t="str">
            <v>HISTORICA Y CARIBE NORTE</v>
          </cell>
          <cell r="E257" t="str">
            <v>COUNTRY</v>
          </cell>
          <cell r="F257">
            <v>9</v>
          </cell>
          <cell r="G257" t="str">
            <v>URBANA</v>
          </cell>
          <cell r="H257" t="str">
            <v>PRIVADO</v>
          </cell>
          <cell r="I257" t="str">
            <v>PRIVADO</v>
          </cell>
          <cell r="J257" t="str">
            <v>PRINCIPAL</v>
          </cell>
          <cell r="K257" t="str">
            <v>INST. MIGUEL DE CERVANTES</v>
          </cell>
        </row>
        <row r="258">
          <cell r="A258">
            <v>313001007911</v>
          </cell>
          <cell r="B258">
            <v>345</v>
          </cell>
          <cell r="C258">
            <v>345</v>
          </cell>
          <cell r="D258" t="str">
            <v>DE LA VIRGEN Y TURISTICA</v>
          </cell>
          <cell r="E258" t="str">
            <v>DE LA VIRGEN Y TURISTICA</v>
          </cell>
          <cell r="F258">
            <v>7</v>
          </cell>
          <cell r="G258" t="str">
            <v>URBANA</v>
          </cell>
          <cell r="H258" t="str">
            <v>PRIVADO</v>
          </cell>
          <cell r="I258" t="str">
            <v>PRIVADO</v>
          </cell>
          <cell r="J258" t="str">
            <v>PRINCIPAL</v>
          </cell>
          <cell r="K258" t="str">
            <v>INST. INF. FEDERICO FROBEL</v>
          </cell>
        </row>
        <row r="259">
          <cell r="A259">
            <v>313001007929</v>
          </cell>
          <cell r="B259">
            <v>346</v>
          </cell>
          <cell r="C259">
            <v>346</v>
          </cell>
          <cell r="D259" t="str">
            <v>DE LA VIRGEN Y TURISTICA</v>
          </cell>
          <cell r="E259" t="str">
            <v>DE LA VIRGEN Y TURISTICA</v>
          </cell>
          <cell r="F259">
            <v>5</v>
          </cell>
          <cell r="G259" t="str">
            <v>URBANA</v>
          </cell>
          <cell r="H259" t="str">
            <v>PRIVADO</v>
          </cell>
          <cell r="I259" t="str">
            <v>PRIVADO</v>
          </cell>
          <cell r="J259" t="str">
            <v>PRINCIPAL</v>
          </cell>
          <cell r="K259" t="str">
            <v>INST. ANGLO AMERICANO DE C/GENA.</v>
          </cell>
        </row>
        <row r="260">
          <cell r="A260">
            <v>313001008046</v>
          </cell>
          <cell r="B260">
            <v>349</v>
          </cell>
          <cell r="C260">
            <v>349</v>
          </cell>
          <cell r="D260" t="str">
            <v>INDUSTRIAL Y DE LA BAHIA</v>
          </cell>
          <cell r="E260" t="str">
            <v>INDUSTRIAL Y DE LA BAHIA</v>
          </cell>
          <cell r="F260" t="str">
            <v>14</v>
          </cell>
          <cell r="G260" t="str">
            <v>URBANA</v>
          </cell>
          <cell r="H260" t="str">
            <v>PRIVADO</v>
          </cell>
          <cell r="I260" t="str">
            <v>PRIVADO</v>
          </cell>
          <cell r="J260" t="str">
            <v>PRINCIPAL</v>
          </cell>
          <cell r="K260" t="str">
            <v>CORP CENTRO MARIA DE NAZARETH</v>
          </cell>
        </row>
        <row r="261">
          <cell r="A261">
            <v>313001008381</v>
          </cell>
          <cell r="B261">
            <v>352</v>
          </cell>
          <cell r="C261">
            <v>352</v>
          </cell>
          <cell r="D261" t="str">
            <v>DE LA VIRGEN Y TURISTICA</v>
          </cell>
          <cell r="E261" t="str">
            <v>DE LA VIRGEN Y TURISTICA</v>
          </cell>
          <cell r="F261">
            <v>7</v>
          </cell>
          <cell r="G261" t="str">
            <v>URBANA</v>
          </cell>
          <cell r="H261" t="str">
            <v>PRIVADO</v>
          </cell>
          <cell r="I261" t="str">
            <v>PRIVADO</v>
          </cell>
          <cell r="J261" t="str">
            <v>PRINCIPAL</v>
          </cell>
          <cell r="K261" t="str">
            <v>CENT. DE ENSEÑANZA HIJOS DE BOLIVAR</v>
          </cell>
        </row>
        <row r="262">
          <cell r="A262">
            <v>313001008399</v>
          </cell>
          <cell r="B262">
            <v>353</v>
          </cell>
          <cell r="C262">
            <v>353</v>
          </cell>
          <cell r="D262" t="str">
            <v>DE LA VIRGEN Y TURISTICA</v>
          </cell>
          <cell r="E262" t="str">
            <v>DE LA VIRGEN Y TURISTICA</v>
          </cell>
          <cell r="F262">
            <v>7</v>
          </cell>
          <cell r="G262" t="str">
            <v>URBANA</v>
          </cell>
          <cell r="H262" t="str">
            <v>PRIVADO</v>
          </cell>
          <cell r="I262" t="str">
            <v>PRIVADO</v>
          </cell>
          <cell r="J262" t="str">
            <v>PRINCIPAL</v>
          </cell>
          <cell r="K262" t="str">
            <v>FUND. CENT. EDUC. LAS PALMERAS</v>
          </cell>
        </row>
        <row r="263">
          <cell r="A263">
            <v>313001008402</v>
          </cell>
          <cell r="B263">
            <v>354</v>
          </cell>
          <cell r="C263">
            <v>354</v>
          </cell>
          <cell r="D263" t="str">
            <v>HISTORICA Y CARIBE NORTE</v>
          </cell>
          <cell r="E263" t="str">
            <v>COUNTRY</v>
          </cell>
          <cell r="F263">
            <v>8</v>
          </cell>
          <cell r="G263" t="str">
            <v>URBANA</v>
          </cell>
          <cell r="H263" t="str">
            <v>PRIVADO</v>
          </cell>
          <cell r="I263" t="str">
            <v>PRIVADO</v>
          </cell>
          <cell r="J263" t="str">
            <v>PRINCIPAL</v>
          </cell>
          <cell r="K263" t="str">
            <v>C.E MI DESPERTAR</v>
          </cell>
        </row>
        <row r="264">
          <cell r="A264">
            <v>313001008411</v>
          </cell>
          <cell r="B264">
            <v>355</v>
          </cell>
          <cell r="C264">
            <v>355</v>
          </cell>
          <cell r="D264" t="str">
            <v>INDUSTRIAL Y DE LA BAHIA</v>
          </cell>
          <cell r="E264" t="str">
            <v>INDUSTRIAL Y DE LA BAHIA</v>
          </cell>
          <cell r="F264">
            <v>15</v>
          </cell>
          <cell r="G264" t="str">
            <v>URBANA</v>
          </cell>
          <cell r="H264" t="str">
            <v>E. E. Oficial (en Direccion)</v>
          </cell>
          <cell r="I264" t="str">
            <v>OFICIAL</v>
          </cell>
          <cell r="J264" t="str">
            <v>PRINCIPAL</v>
          </cell>
          <cell r="K264" t="str">
            <v>I.E FE Y ALEGRIA EL PROGRESO</v>
          </cell>
        </row>
        <row r="265">
          <cell r="A265">
            <v>313001008429</v>
          </cell>
          <cell r="B265">
            <v>356</v>
          </cell>
          <cell r="C265">
            <v>356</v>
          </cell>
          <cell r="D265" t="str">
            <v>HISTORICA Y CARIBE NORTE</v>
          </cell>
          <cell r="E265" t="str">
            <v>SANTA RITA</v>
          </cell>
          <cell r="F265">
            <v>1</v>
          </cell>
          <cell r="G265" t="str">
            <v>URBANA</v>
          </cell>
          <cell r="H265" t="str">
            <v>PRIVADO</v>
          </cell>
          <cell r="I265" t="str">
            <v>PRIVADO</v>
          </cell>
          <cell r="J265" t="str">
            <v>PRINCIPAL</v>
          </cell>
          <cell r="K265" t="str">
            <v>CENT. DE ENSEÑANZA PRECOZ " NUEVO MUNDO "</v>
          </cell>
        </row>
        <row r="266">
          <cell r="A266">
            <v>313001008518</v>
          </cell>
          <cell r="B266">
            <v>363</v>
          </cell>
          <cell r="C266">
            <v>363</v>
          </cell>
          <cell r="D266" t="str">
            <v>DE LA VIRGEN Y TURISTICA</v>
          </cell>
          <cell r="E266" t="str">
            <v>DE LA VIRGEN Y TURISTICA</v>
          </cell>
          <cell r="F266">
            <v>7</v>
          </cell>
          <cell r="G266" t="str">
            <v>URBANA</v>
          </cell>
          <cell r="H266" t="str">
            <v>PRIVADO</v>
          </cell>
          <cell r="I266" t="str">
            <v>PRIVADO</v>
          </cell>
          <cell r="J266" t="str">
            <v>PRINCIPAL</v>
          </cell>
          <cell r="K266" t="str">
            <v>INST. DE ENSEÑANZA MADDOX</v>
          </cell>
        </row>
        <row r="267">
          <cell r="A267">
            <v>313001008526</v>
          </cell>
          <cell r="B267">
            <v>364</v>
          </cell>
          <cell r="C267">
            <v>364</v>
          </cell>
          <cell r="D267" t="str">
            <v>HISTORICA Y CARIBE NORTE</v>
          </cell>
          <cell r="E267" t="str">
            <v>COUNTRY</v>
          </cell>
          <cell r="F267">
            <v>10</v>
          </cell>
          <cell r="G267" t="str">
            <v>URBANA</v>
          </cell>
          <cell r="H267" t="str">
            <v>PRIVADO</v>
          </cell>
          <cell r="I267" t="str">
            <v>PRIVADO</v>
          </cell>
          <cell r="J267" t="str">
            <v>PRINCIPAL</v>
          </cell>
          <cell r="K267" t="str">
            <v>INST. SAN ISIDRO LABRADOR</v>
          </cell>
        </row>
        <row r="268">
          <cell r="A268">
            <v>313001008534</v>
          </cell>
          <cell r="B268">
            <v>365</v>
          </cell>
          <cell r="C268">
            <v>365</v>
          </cell>
          <cell r="D268" t="str">
            <v>DE LA VIRGEN Y TURISTICA</v>
          </cell>
          <cell r="E268" t="str">
            <v>DE LA VIRGEN Y TURISTICA</v>
          </cell>
          <cell r="F268">
            <v>7</v>
          </cell>
          <cell r="G268" t="str">
            <v>URBANA</v>
          </cell>
          <cell r="H268" t="str">
            <v>PRIVADO</v>
          </cell>
          <cell r="I268" t="str">
            <v>PRIVADO</v>
          </cell>
          <cell r="J268" t="str">
            <v>PRINCIPAL</v>
          </cell>
          <cell r="K268" t="str">
            <v>INST. MODERNO EL CARMEN</v>
          </cell>
        </row>
        <row r="269">
          <cell r="A269">
            <v>313001008542</v>
          </cell>
          <cell r="B269">
            <v>366</v>
          </cell>
          <cell r="C269">
            <v>366</v>
          </cell>
          <cell r="D269" t="str">
            <v>INDUSTRIAL Y DE LA BAHIA</v>
          </cell>
          <cell r="E269" t="str">
            <v>INDUSTRIAL Y DE LA BAHIA</v>
          </cell>
          <cell r="F269">
            <v>12</v>
          </cell>
          <cell r="G269" t="str">
            <v>URBANA</v>
          </cell>
          <cell r="H269" t="str">
            <v>PRIVADO</v>
          </cell>
          <cell r="I269" t="str">
            <v>PRIVADO</v>
          </cell>
          <cell r="J269" t="str">
            <v>PRINCIPAL</v>
          </cell>
          <cell r="K269" t="str">
            <v>INST. JORGE LUIS BORGES</v>
          </cell>
        </row>
        <row r="270">
          <cell r="A270">
            <v>313001008551</v>
          </cell>
          <cell r="B270">
            <v>367</v>
          </cell>
          <cell r="C270">
            <v>367</v>
          </cell>
          <cell r="D270" t="str">
            <v>HISTORICA Y CARIBE NORTE</v>
          </cell>
          <cell r="E270" t="str">
            <v>COUNTRY</v>
          </cell>
          <cell r="F270">
            <v>10</v>
          </cell>
          <cell r="G270" t="str">
            <v>URBANA</v>
          </cell>
          <cell r="H270" t="str">
            <v>PRIVADO</v>
          </cell>
          <cell r="I270" t="str">
            <v>PRIVADO</v>
          </cell>
          <cell r="J270" t="str">
            <v>PRINCIPAL</v>
          </cell>
          <cell r="K270" t="str">
            <v>INST. PEDRO ROMERO</v>
          </cell>
        </row>
        <row r="271">
          <cell r="A271">
            <v>313001008569</v>
          </cell>
          <cell r="B271">
            <v>368</v>
          </cell>
          <cell r="C271">
            <v>104</v>
          </cell>
          <cell r="D271" t="str">
            <v>INDUSTRIAL Y DE LA BAHIA</v>
          </cell>
          <cell r="E271" t="str">
            <v>INDUSTRIAL Y DE LA BAHIA</v>
          </cell>
          <cell r="F271">
            <v>12</v>
          </cell>
          <cell r="G271" t="str">
            <v>URBANA</v>
          </cell>
          <cell r="H271" t="str">
            <v>E. E. Oficial</v>
          </cell>
          <cell r="I271" t="str">
            <v>OFICIAL</v>
          </cell>
          <cell r="J271" t="str">
            <v>SEDE</v>
          </cell>
          <cell r="K271" t="str">
            <v>I.E JUAN JOSE NIETO   SEDE EL EDUCADOR</v>
          </cell>
        </row>
        <row r="272">
          <cell r="A272">
            <v>313001008585</v>
          </cell>
          <cell r="B272">
            <v>370</v>
          </cell>
          <cell r="C272">
            <v>370</v>
          </cell>
          <cell r="D272" t="str">
            <v>INDUSTRIAL Y DE LA BAHIA</v>
          </cell>
          <cell r="E272" t="str">
            <v>INDUSTRIAL Y DE LA BAHIA</v>
          </cell>
          <cell r="F272">
            <v>15</v>
          </cell>
          <cell r="G272" t="str">
            <v>URBANA</v>
          </cell>
          <cell r="H272" t="str">
            <v>PRIVADO</v>
          </cell>
          <cell r="I272" t="str">
            <v>PRIVADO</v>
          </cell>
          <cell r="J272" t="str">
            <v>PRINCIPAL</v>
          </cell>
          <cell r="K272" t="str">
            <v>INST. JEAN  ITARD</v>
          </cell>
        </row>
        <row r="273">
          <cell r="A273">
            <v>313001008674</v>
          </cell>
          <cell r="B273">
            <v>374</v>
          </cell>
          <cell r="C273">
            <v>374</v>
          </cell>
          <cell r="D273" t="str">
            <v>DE LA VIRGEN Y TURISTICA</v>
          </cell>
          <cell r="E273" t="str">
            <v>DE LA VIRGEN Y TURISTICA</v>
          </cell>
          <cell r="F273">
            <v>6</v>
          </cell>
          <cell r="G273" t="str">
            <v>URBANA</v>
          </cell>
          <cell r="H273" t="str">
            <v>PRIVADO</v>
          </cell>
          <cell r="I273" t="str">
            <v>PRIVADO</v>
          </cell>
          <cell r="J273" t="str">
            <v>PRINCIPAL</v>
          </cell>
          <cell r="K273" t="str">
            <v>INST. EDUCATIVO JAIVEL</v>
          </cell>
        </row>
        <row r="274">
          <cell r="A274">
            <v>313001008739</v>
          </cell>
          <cell r="B274">
            <v>378</v>
          </cell>
          <cell r="C274">
            <v>378</v>
          </cell>
          <cell r="D274" t="str">
            <v>HISTORICA Y CARIBE NORTE</v>
          </cell>
          <cell r="E274" t="str">
            <v>SANTA RITA</v>
          </cell>
          <cell r="F274">
            <v>3</v>
          </cell>
          <cell r="G274" t="str">
            <v>URBANA</v>
          </cell>
          <cell r="H274" t="str">
            <v>PRIVADO</v>
          </cell>
          <cell r="I274" t="str">
            <v>PRIVADO</v>
          </cell>
          <cell r="J274" t="str">
            <v>PRINCIPAL</v>
          </cell>
          <cell r="K274" t="str">
            <v>INST. FERNANDA BELLO</v>
          </cell>
        </row>
        <row r="275">
          <cell r="A275">
            <v>313001008771</v>
          </cell>
          <cell r="B275">
            <v>381</v>
          </cell>
          <cell r="C275">
            <v>381</v>
          </cell>
          <cell r="D275" t="str">
            <v>HISTORICA Y CARIBE NORTE</v>
          </cell>
          <cell r="E275" t="str">
            <v>SANTA RITA</v>
          </cell>
          <cell r="F275">
            <v>1</v>
          </cell>
          <cell r="G275" t="str">
            <v>URBANA</v>
          </cell>
          <cell r="H275" t="str">
            <v>PRIVADO</v>
          </cell>
          <cell r="I275" t="str">
            <v>PRIVADO</v>
          </cell>
          <cell r="J275" t="str">
            <v>PRINCIPAL</v>
          </cell>
          <cell r="K275" t="str">
            <v>COL. GIMN. MOMPIANO</v>
          </cell>
        </row>
        <row r="276">
          <cell r="A276">
            <v>313001008879</v>
          </cell>
          <cell r="B276">
            <v>384</v>
          </cell>
          <cell r="C276">
            <v>384</v>
          </cell>
          <cell r="D276" t="str">
            <v>DE LA VIRGEN Y TURISTICA</v>
          </cell>
          <cell r="E276" t="str">
            <v>DE LA VIRGEN Y TURISTICA</v>
          </cell>
          <cell r="F276">
            <v>7</v>
          </cell>
          <cell r="G276" t="str">
            <v>URBANA</v>
          </cell>
          <cell r="H276" t="str">
            <v>PRIVADO</v>
          </cell>
          <cell r="I276" t="str">
            <v>PRIVADO</v>
          </cell>
          <cell r="J276" t="str">
            <v>PRINCIPAL</v>
          </cell>
          <cell r="K276" t="str">
            <v>CORPORACION INSTITUO PESTALOZZI</v>
          </cell>
        </row>
        <row r="277">
          <cell r="A277">
            <v>313001008933</v>
          </cell>
          <cell r="B277">
            <v>386</v>
          </cell>
          <cell r="C277">
            <v>386</v>
          </cell>
          <cell r="D277" t="str">
            <v>INDUSTRIAL Y DE LA BAHIA</v>
          </cell>
          <cell r="E277" t="str">
            <v>INDUSTRIAL Y DE LA BAHIA</v>
          </cell>
          <cell r="F277">
            <v>14</v>
          </cell>
          <cell r="G277" t="str">
            <v>URBANA</v>
          </cell>
          <cell r="H277" t="str">
            <v>PRIVADO</v>
          </cell>
          <cell r="I277" t="str">
            <v>PRIVADO</v>
          </cell>
          <cell r="J277" t="str">
            <v>PRINCIPAL</v>
          </cell>
          <cell r="K277" t="str">
            <v>INST. COLOMBO HOLANDES</v>
          </cell>
        </row>
        <row r="278">
          <cell r="A278">
            <v>313001008941</v>
          </cell>
          <cell r="B278">
            <v>387</v>
          </cell>
          <cell r="C278">
            <v>387</v>
          </cell>
          <cell r="D278" t="str">
            <v>INDUSTRIAL Y DE LA BAHIA</v>
          </cell>
          <cell r="E278" t="str">
            <v>INDUSTRIAL Y DE LA BAHIA</v>
          </cell>
          <cell r="F278">
            <v>13</v>
          </cell>
          <cell r="G278" t="str">
            <v>URBANA</v>
          </cell>
          <cell r="H278" t="str">
            <v>PRIVADO</v>
          </cell>
          <cell r="I278" t="str">
            <v>PRIVADO</v>
          </cell>
          <cell r="J278" t="str">
            <v>PRINCIPAL</v>
          </cell>
          <cell r="K278" t="str">
            <v>C.E DE NIVELACION "CEN"</v>
          </cell>
        </row>
        <row r="279">
          <cell r="A279">
            <v>313001008984</v>
          </cell>
          <cell r="B279">
            <v>389</v>
          </cell>
          <cell r="C279">
            <v>389</v>
          </cell>
          <cell r="D279" t="str">
            <v>HISTORICA Y CARIBE NORTE</v>
          </cell>
          <cell r="E279" t="str">
            <v>SANTA RITA</v>
          </cell>
          <cell r="F279">
            <v>2</v>
          </cell>
          <cell r="G279" t="str">
            <v>URBANA</v>
          </cell>
          <cell r="H279" t="str">
            <v>PRIVADO</v>
          </cell>
          <cell r="I279" t="str">
            <v>PRIVADO</v>
          </cell>
          <cell r="J279" t="str">
            <v>PRINCIPAL</v>
          </cell>
          <cell r="K279" t="str">
            <v>INST. EDUC. IVAN ILLICH</v>
          </cell>
        </row>
        <row r="280">
          <cell r="A280">
            <v>313001009034</v>
          </cell>
          <cell r="B280">
            <v>393</v>
          </cell>
          <cell r="C280">
            <v>393</v>
          </cell>
          <cell r="D280" t="str">
            <v>INDUSTRIAL Y DE LA BAHIA</v>
          </cell>
          <cell r="E280" t="str">
            <v>INDUSTRIAL Y DE LA BAHIA</v>
          </cell>
          <cell r="F280">
            <v>11</v>
          </cell>
          <cell r="G280" t="str">
            <v>URBANA</v>
          </cell>
          <cell r="H280" t="str">
            <v>PRIVADO</v>
          </cell>
          <cell r="I280" t="str">
            <v>PRIVADO</v>
          </cell>
          <cell r="J280" t="str">
            <v>PRINCIPAL</v>
          </cell>
          <cell r="K280" t="str">
            <v>JARDIN INFANTIL LA HORMIGUITA</v>
          </cell>
        </row>
        <row r="281">
          <cell r="A281">
            <v>313001009085</v>
          </cell>
          <cell r="B281">
            <v>396</v>
          </cell>
          <cell r="C281">
            <v>396</v>
          </cell>
          <cell r="D281" t="str">
            <v>HISTORICA Y CARIBE NORTE</v>
          </cell>
          <cell r="E281" t="str">
            <v>COUNTRY</v>
          </cell>
          <cell r="F281">
            <v>9</v>
          </cell>
          <cell r="G281" t="str">
            <v>URBANA</v>
          </cell>
          <cell r="H281" t="str">
            <v>PRIVADO</v>
          </cell>
          <cell r="I281" t="str">
            <v>PRIVADO</v>
          </cell>
          <cell r="J281" t="str">
            <v>PRINCIPAL</v>
          </cell>
          <cell r="K281" t="str">
            <v>CORP. EDUCATIVA LICEO CARTAGENA</v>
          </cell>
        </row>
        <row r="282">
          <cell r="A282">
            <v>313001009174</v>
          </cell>
          <cell r="B282">
            <v>400</v>
          </cell>
          <cell r="C282">
            <v>400</v>
          </cell>
          <cell r="D282" t="str">
            <v>HISTORICA Y CARIBE NORTE</v>
          </cell>
          <cell r="E282" t="str">
            <v>COUNTRY</v>
          </cell>
          <cell r="F282">
            <v>9</v>
          </cell>
          <cell r="G282" t="str">
            <v>URBANA</v>
          </cell>
          <cell r="H282" t="str">
            <v>PRIVADO</v>
          </cell>
          <cell r="I282" t="str">
            <v>PRIVADO</v>
          </cell>
          <cell r="J282" t="str">
            <v>PRINCIPAL</v>
          </cell>
          <cell r="K282" t="str">
            <v>INST. MARIA MAZARELLO</v>
          </cell>
        </row>
        <row r="283">
          <cell r="A283">
            <v>313001009204</v>
          </cell>
          <cell r="B283">
            <v>402</v>
          </cell>
          <cell r="C283">
            <v>402</v>
          </cell>
          <cell r="D283" t="str">
            <v>DE LA VIRGEN Y TURISTICA</v>
          </cell>
          <cell r="E283" t="str">
            <v>DE LA VIRGEN Y TURISTICA</v>
          </cell>
          <cell r="F283">
            <v>4</v>
          </cell>
          <cell r="G283" t="str">
            <v>URBANA</v>
          </cell>
          <cell r="H283" t="str">
            <v>PRIVADO</v>
          </cell>
          <cell r="I283" t="str">
            <v>PRIVADO</v>
          </cell>
          <cell r="J283" t="str">
            <v>PRINCIPAL</v>
          </cell>
          <cell r="K283" t="str">
            <v>INST. INTEGRAL NUEVA COLOMBIA</v>
          </cell>
        </row>
        <row r="284">
          <cell r="A284">
            <v>313001009247</v>
          </cell>
          <cell r="B284">
            <v>406</v>
          </cell>
          <cell r="C284">
            <v>406</v>
          </cell>
          <cell r="D284" t="str">
            <v>DE LA VIRGEN Y TURISTICA</v>
          </cell>
          <cell r="E284" t="str">
            <v>DE LA VIRGEN Y TURISTICA</v>
          </cell>
          <cell r="F284">
            <v>4</v>
          </cell>
          <cell r="G284" t="str">
            <v>URBANA</v>
          </cell>
          <cell r="H284" t="str">
            <v>PRIVADO</v>
          </cell>
          <cell r="I284" t="str">
            <v>PRIVADO</v>
          </cell>
          <cell r="J284" t="str">
            <v>PRINCIPAL</v>
          </cell>
          <cell r="K284" t="str">
            <v>COL. ROBIN HOOD</v>
          </cell>
        </row>
        <row r="285">
          <cell r="A285">
            <v>313001009263</v>
          </cell>
          <cell r="B285">
            <v>408</v>
          </cell>
          <cell r="C285">
            <v>408</v>
          </cell>
          <cell r="D285" t="str">
            <v>HISTORICA Y CARIBE NORTE</v>
          </cell>
          <cell r="E285" t="str">
            <v>COUNTRY</v>
          </cell>
          <cell r="F285">
            <v>10</v>
          </cell>
          <cell r="G285" t="str">
            <v>URBANA</v>
          </cell>
          <cell r="H285" t="str">
            <v>PRIVADO</v>
          </cell>
          <cell r="I285" t="str">
            <v>PRIVADO</v>
          </cell>
          <cell r="J285" t="str">
            <v>PRINCIPAL</v>
          </cell>
          <cell r="K285" t="str">
            <v>INST. CRISTIANO REMY</v>
          </cell>
        </row>
        <row r="286">
          <cell r="A286">
            <v>313001009328</v>
          </cell>
          <cell r="B286">
            <v>409</v>
          </cell>
          <cell r="C286">
            <v>409</v>
          </cell>
          <cell r="D286" t="str">
            <v>HISTORICA Y CARIBE NORTE</v>
          </cell>
          <cell r="E286" t="str">
            <v>SANTA RITA</v>
          </cell>
          <cell r="F286">
            <v>1</v>
          </cell>
          <cell r="G286" t="str">
            <v>URBANA</v>
          </cell>
          <cell r="H286" t="str">
            <v>PRIVADO</v>
          </cell>
          <cell r="I286" t="str">
            <v>PRIVADO</v>
          </cell>
          <cell r="J286" t="str">
            <v>PRINCIPAL</v>
          </cell>
          <cell r="K286" t="str">
            <v>GIMN. MODERNO DE CARTAGENA</v>
          </cell>
        </row>
        <row r="287">
          <cell r="A287">
            <v>313001009361</v>
          </cell>
          <cell r="B287">
            <v>412</v>
          </cell>
          <cell r="C287">
            <v>412</v>
          </cell>
          <cell r="D287" t="str">
            <v>HISTORICA Y CARIBE NORTE</v>
          </cell>
          <cell r="E287" t="str">
            <v>SANTA RITA</v>
          </cell>
          <cell r="F287">
            <v>1</v>
          </cell>
          <cell r="G287" t="str">
            <v>URBANA</v>
          </cell>
          <cell r="H287" t="str">
            <v>PRIVADO</v>
          </cell>
          <cell r="I287" t="str">
            <v>PRIVADO</v>
          </cell>
          <cell r="J287" t="str">
            <v>PRINCIPAL</v>
          </cell>
          <cell r="K287" t="str">
            <v>COL. MODELO DE LA COSTA</v>
          </cell>
        </row>
        <row r="288">
          <cell r="A288">
            <v>313001009409</v>
          </cell>
          <cell r="B288">
            <v>414</v>
          </cell>
          <cell r="C288">
            <v>414</v>
          </cell>
          <cell r="D288" t="str">
            <v>HISTORICA Y CARIBE NORTE</v>
          </cell>
          <cell r="E288" t="str">
            <v>COUNTRY</v>
          </cell>
          <cell r="F288">
            <v>8</v>
          </cell>
          <cell r="G288" t="str">
            <v>URBANA</v>
          </cell>
          <cell r="H288" t="str">
            <v>PRIVADO</v>
          </cell>
          <cell r="I288" t="str">
            <v>PRIVADO</v>
          </cell>
          <cell r="J288" t="str">
            <v>PRINCIPAL</v>
          </cell>
          <cell r="K288" t="str">
            <v>LIC. GUILLERMO VALENCIA</v>
          </cell>
        </row>
        <row r="289">
          <cell r="A289">
            <v>313001009417</v>
          </cell>
          <cell r="B289">
            <v>415</v>
          </cell>
          <cell r="C289">
            <v>415</v>
          </cell>
          <cell r="D289" t="str">
            <v>DE LA VIRGEN Y TURISTICA</v>
          </cell>
          <cell r="E289" t="str">
            <v>DE LA VIRGEN Y TURISTICA</v>
          </cell>
          <cell r="F289">
            <v>7</v>
          </cell>
          <cell r="G289" t="str">
            <v>URBANA</v>
          </cell>
          <cell r="H289" t="str">
            <v>PRIVADO</v>
          </cell>
          <cell r="I289" t="str">
            <v>PRIVADO</v>
          </cell>
          <cell r="J289" t="str">
            <v>PRINCIPAL</v>
          </cell>
          <cell r="K289" t="str">
            <v>LIC. CRISTOBAL COLON</v>
          </cell>
        </row>
        <row r="290">
          <cell r="A290">
            <v>313001009450</v>
          </cell>
          <cell r="B290">
            <v>395</v>
          </cell>
          <cell r="C290">
            <v>395</v>
          </cell>
          <cell r="D290" t="str">
            <v>HISTORICA Y CARIBE NORTE</v>
          </cell>
          <cell r="E290" t="str">
            <v>SANTA RITA</v>
          </cell>
          <cell r="F290">
            <v>1</v>
          </cell>
          <cell r="G290" t="str">
            <v>URBANA</v>
          </cell>
          <cell r="H290" t="str">
            <v>PRIVADO</v>
          </cell>
          <cell r="I290" t="str">
            <v>PRIVADO</v>
          </cell>
          <cell r="J290" t="str">
            <v>PRINCIPAL</v>
          </cell>
          <cell r="K290" t="str">
            <v>GUARD. Y JARD. INF.  REFUGIO NAVAL</v>
          </cell>
        </row>
        <row r="291">
          <cell r="A291">
            <v>313001012264</v>
          </cell>
          <cell r="B291">
            <v>417</v>
          </cell>
          <cell r="C291">
            <v>417</v>
          </cell>
          <cell r="D291" t="str">
            <v>INDUSTRIAL Y DE LA BAHIA</v>
          </cell>
          <cell r="E291" t="str">
            <v>INDUSTRIAL Y DE LA BAHIA</v>
          </cell>
          <cell r="F291">
            <v>14</v>
          </cell>
          <cell r="G291" t="str">
            <v>URBANA</v>
          </cell>
          <cell r="H291" t="str">
            <v>PRIVADO</v>
          </cell>
          <cell r="I291" t="str">
            <v>PRIVADO</v>
          </cell>
          <cell r="J291" t="str">
            <v>PRINCIPAL</v>
          </cell>
          <cell r="K291" t="str">
            <v>COL. LA SABIDURIA</v>
          </cell>
        </row>
        <row r="292">
          <cell r="A292">
            <v>313001012281</v>
          </cell>
          <cell r="B292">
            <v>418</v>
          </cell>
          <cell r="C292">
            <v>418</v>
          </cell>
          <cell r="D292" t="str">
            <v>INDUSTRIAL Y DE LA BAHIA</v>
          </cell>
          <cell r="E292" t="str">
            <v>INDUSTRIAL Y DE LA BAHIA</v>
          </cell>
          <cell r="F292">
            <v>14</v>
          </cell>
          <cell r="G292" t="str">
            <v>URBANA</v>
          </cell>
          <cell r="H292" t="str">
            <v>PRIVADO</v>
          </cell>
          <cell r="I292" t="str">
            <v>PRIVADO</v>
          </cell>
          <cell r="J292" t="str">
            <v>PRINCIPAL</v>
          </cell>
          <cell r="K292" t="str">
            <v>COL. SANTO TOMAS DE AQUINO</v>
          </cell>
        </row>
        <row r="293">
          <cell r="A293">
            <v>313001012353</v>
          </cell>
          <cell r="B293">
            <v>419</v>
          </cell>
          <cell r="C293">
            <v>419</v>
          </cell>
          <cell r="D293" t="str">
            <v>INDUSTRIAL Y DE LA BAHIA</v>
          </cell>
          <cell r="E293" t="str">
            <v>INDUSTRIAL Y DE LA BAHIA</v>
          </cell>
          <cell r="F293">
            <v>12</v>
          </cell>
          <cell r="G293" t="str">
            <v>URBANA</v>
          </cell>
          <cell r="H293" t="str">
            <v>PRIVADO</v>
          </cell>
          <cell r="I293" t="str">
            <v>PRIVADO</v>
          </cell>
          <cell r="J293" t="str">
            <v>PRINCIPAL</v>
          </cell>
          <cell r="K293" t="str">
            <v>INST. JESUS DE LA DIVINA MISERICORDIA</v>
          </cell>
        </row>
        <row r="294">
          <cell r="A294">
            <v>313001012515</v>
          </cell>
          <cell r="B294">
            <v>420</v>
          </cell>
          <cell r="C294">
            <v>420</v>
          </cell>
          <cell r="D294" t="str">
            <v>INDUSTRIAL Y DE LA BAHIA</v>
          </cell>
          <cell r="E294" t="str">
            <v>INDUSTRIAL Y DE LA BAHIA</v>
          </cell>
          <cell r="F294">
            <v>12</v>
          </cell>
          <cell r="G294" t="str">
            <v>URBANA</v>
          </cell>
          <cell r="H294" t="str">
            <v>PRIVADO</v>
          </cell>
          <cell r="I294" t="str">
            <v>PRIVADO</v>
          </cell>
          <cell r="J294" t="str">
            <v>PRINCIPAL</v>
          </cell>
          <cell r="K294" t="str">
            <v>CORP. EDUCATIVA LA CONCEPCION</v>
          </cell>
        </row>
        <row r="295">
          <cell r="A295">
            <v>313001012540</v>
          </cell>
          <cell r="B295">
            <v>422</v>
          </cell>
          <cell r="C295">
            <v>422</v>
          </cell>
          <cell r="D295" t="str">
            <v>INDUSTRIAL Y DE LA BAHIA</v>
          </cell>
          <cell r="E295" t="str">
            <v>INDUSTRIAL Y DE LA BAHIA</v>
          </cell>
          <cell r="F295">
            <v>12</v>
          </cell>
          <cell r="G295" t="str">
            <v>URBANA</v>
          </cell>
          <cell r="H295" t="str">
            <v>PRIVADO</v>
          </cell>
          <cell r="I295" t="str">
            <v>PRIVADO</v>
          </cell>
          <cell r="J295" t="str">
            <v>PRINCIPAL</v>
          </cell>
          <cell r="K295" t="str">
            <v>INST. DE EDUCACION BONSAY DE CARTAGENA</v>
          </cell>
        </row>
        <row r="296">
          <cell r="A296">
            <v>313001012701</v>
          </cell>
          <cell r="B296">
            <v>394</v>
          </cell>
          <cell r="C296">
            <v>394</v>
          </cell>
          <cell r="D296" t="str">
            <v>HISTORICA Y CARIBE NORTE</v>
          </cell>
          <cell r="E296" t="str">
            <v>COUNTRY</v>
          </cell>
          <cell r="F296">
            <v>10</v>
          </cell>
          <cell r="G296" t="str">
            <v>URBANA</v>
          </cell>
          <cell r="H296" t="str">
            <v>PRIVADO</v>
          </cell>
          <cell r="I296" t="str">
            <v>PRIVADO</v>
          </cell>
          <cell r="J296" t="str">
            <v>PRINCIPAL</v>
          </cell>
          <cell r="K296" t="str">
            <v>FUND.INST. ALEGRIA DE SABER</v>
          </cell>
        </row>
        <row r="297">
          <cell r="A297">
            <v>313001012744</v>
          </cell>
          <cell r="B297">
            <v>426</v>
          </cell>
          <cell r="C297">
            <v>426</v>
          </cell>
          <cell r="D297" t="str">
            <v>DE LA VIRGEN Y TURISTICA</v>
          </cell>
          <cell r="E297" t="str">
            <v>RURAL</v>
          </cell>
          <cell r="G297" t="str">
            <v>RURAL</v>
          </cell>
          <cell r="H297" t="str">
            <v>PRIVADO</v>
          </cell>
          <cell r="I297" t="str">
            <v>PRIVADO</v>
          </cell>
          <cell r="J297" t="str">
            <v>PRINCIPAL</v>
          </cell>
          <cell r="K297" t="str">
            <v>INST. SKINNER II  (ANT.-JARD. INF. SKINNER II)</v>
          </cell>
        </row>
        <row r="298">
          <cell r="A298">
            <v>313001012761</v>
          </cell>
          <cell r="B298">
            <v>428</v>
          </cell>
          <cell r="C298">
            <v>428</v>
          </cell>
          <cell r="D298" t="str">
            <v>DE LA VIRGEN Y TURISTICA</v>
          </cell>
          <cell r="E298" t="str">
            <v>DE LA VIRGEN Y TURISTICA</v>
          </cell>
          <cell r="F298">
            <v>4</v>
          </cell>
          <cell r="G298" t="str">
            <v>URBANA</v>
          </cell>
          <cell r="H298" t="str">
            <v>PRIVADO</v>
          </cell>
          <cell r="I298" t="str">
            <v>PRIVADO</v>
          </cell>
          <cell r="J298" t="str">
            <v>PRINCIPAL</v>
          </cell>
          <cell r="K298" t="str">
            <v>JARD. INF.LOS CHAVITOS</v>
          </cell>
        </row>
        <row r="299">
          <cell r="A299">
            <v>313001012833</v>
          </cell>
          <cell r="B299">
            <v>433</v>
          </cell>
          <cell r="C299">
            <v>433</v>
          </cell>
          <cell r="D299" t="str">
            <v>INDUSTRIAL Y DE LA BAHIA</v>
          </cell>
          <cell r="E299" t="str">
            <v>INDUSTRIAL Y DE LA BAHIA</v>
          </cell>
          <cell r="F299">
            <v>12</v>
          </cell>
          <cell r="G299" t="str">
            <v>URBANA</v>
          </cell>
          <cell r="H299" t="str">
            <v>PRIVADO</v>
          </cell>
          <cell r="I299" t="str">
            <v>PRIVADO</v>
          </cell>
          <cell r="J299" t="str">
            <v>PRINCIPAL</v>
          </cell>
          <cell r="K299" t="str">
            <v>INST. EDUCATIVO  PRINCIPE DE PAZ</v>
          </cell>
        </row>
        <row r="300">
          <cell r="A300">
            <v>313001012841</v>
          </cell>
          <cell r="B300">
            <v>434</v>
          </cell>
          <cell r="C300">
            <v>434</v>
          </cell>
          <cell r="D300" t="str">
            <v>INDUSTRIAL Y DE LA BAHIA</v>
          </cell>
          <cell r="E300" t="str">
            <v>INDUSTRIAL Y DE LA BAHIA</v>
          </cell>
          <cell r="F300">
            <v>12</v>
          </cell>
          <cell r="G300" t="str">
            <v>URBANA</v>
          </cell>
          <cell r="H300" t="str">
            <v>PRIVADO</v>
          </cell>
          <cell r="I300" t="str">
            <v>PRIVADO</v>
          </cell>
          <cell r="J300" t="str">
            <v>PRINCIPAL</v>
          </cell>
          <cell r="K300" t="str">
            <v>INST. INF PICARDIAS</v>
          </cell>
        </row>
        <row r="301">
          <cell r="A301">
            <v>313001012868</v>
          </cell>
          <cell r="B301">
            <v>435</v>
          </cell>
          <cell r="C301">
            <v>435</v>
          </cell>
          <cell r="D301" t="str">
            <v>HISTORICA Y CARIBE NORTE</v>
          </cell>
          <cell r="E301" t="str">
            <v>SANTA RITA</v>
          </cell>
          <cell r="F301">
            <v>3</v>
          </cell>
          <cell r="G301" t="str">
            <v>URBANA</v>
          </cell>
          <cell r="H301" t="str">
            <v>PRIVADO</v>
          </cell>
          <cell r="I301" t="str">
            <v>PRIVADO</v>
          </cell>
          <cell r="J301" t="str">
            <v>PRINCIPAL</v>
          </cell>
          <cell r="K301" t="str">
            <v>CORP. TECNICA INSTITUTO ROCHY</v>
          </cell>
        </row>
        <row r="302">
          <cell r="A302">
            <v>313001012876</v>
          </cell>
          <cell r="B302">
            <v>436</v>
          </cell>
          <cell r="C302">
            <v>436</v>
          </cell>
          <cell r="D302" t="str">
            <v>INDUSTRIAL Y DE LA BAHIA</v>
          </cell>
          <cell r="E302" t="str">
            <v>INDUSTRIAL Y DE LA BAHIA</v>
          </cell>
          <cell r="F302">
            <v>12</v>
          </cell>
          <cell r="G302" t="str">
            <v>URBANA</v>
          </cell>
          <cell r="H302" t="str">
            <v>PRIVADO</v>
          </cell>
          <cell r="I302" t="str">
            <v>PRIVADO</v>
          </cell>
          <cell r="J302" t="str">
            <v>PRINCIPAL</v>
          </cell>
          <cell r="K302" t="str">
            <v>INST. GUADALUPE</v>
          </cell>
        </row>
        <row r="303">
          <cell r="A303">
            <v>313001012892</v>
          </cell>
          <cell r="B303">
            <v>437</v>
          </cell>
          <cell r="C303">
            <v>437</v>
          </cell>
          <cell r="D303" t="str">
            <v>HISTORICA Y CARIBE NORTE</v>
          </cell>
          <cell r="E303" t="str">
            <v>COUNTRY</v>
          </cell>
          <cell r="F303">
            <v>9</v>
          </cell>
          <cell r="G303" t="str">
            <v>URBANA</v>
          </cell>
          <cell r="H303" t="str">
            <v>PRIVADO</v>
          </cell>
          <cell r="I303" t="str">
            <v>PRIVADO</v>
          </cell>
          <cell r="J303" t="str">
            <v>PRINCIPAL</v>
          </cell>
          <cell r="K303" t="str">
            <v>CORP.INSTITUTO DOCENTE DEL CARIBE</v>
          </cell>
        </row>
        <row r="304">
          <cell r="A304">
            <v>313001012931</v>
          </cell>
          <cell r="B304">
            <v>439</v>
          </cell>
          <cell r="C304">
            <v>439</v>
          </cell>
          <cell r="D304" t="str">
            <v>INDUSTRIAL Y DE LA BAHIA</v>
          </cell>
          <cell r="E304" t="str">
            <v>INDUSTRIAL Y DE LA BAHIA</v>
          </cell>
          <cell r="F304">
            <v>12</v>
          </cell>
          <cell r="G304" t="str">
            <v>URBANA</v>
          </cell>
          <cell r="H304" t="str">
            <v>PRIVADO</v>
          </cell>
          <cell r="I304" t="str">
            <v>PRIVADO</v>
          </cell>
          <cell r="J304" t="str">
            <v>PRINCIPAL</v>
          </cell>
          <cell r="K304" t="str">
            <v>INST. LOS CORALES (JARD. INF. LOS CORALES)</v>
          </cell>
        </row>
        <row r="305">
          <cell r="A305">
            <v>313001012957</v>
          </cell>
          <cell r="B305">
            <v>440</v>
          </cell>
          <cell r="C305">
            <v>440</v>
          </cell>
          <cell r="D305" t="str">
            <v>HISTORICA Y CARIBE NORTE</v>
          </cell>
          <cell r="E305" t="str">
            <v>COUNTRY</v>
          </cell>
          <cell r="F305">
            <v>10</v>
          </cell>
          <cell r="G305" t="str">
            <v>URBANA</v>
          </cell>
          <cell r="H305" t="str">
            <v>PRIVADO</v>
          </cell>
          <cell r="I305" t="str">
            <v>PRIVADO</v>
          </cell>
          <cell r="J305" t="str">
            <v>PRINCIPAL</v>
          </cell>
          <cell r="K305" t="str">
            <v>COL. ALBORADA INFANTIL DE CHILE</v>
          </cell>
        </row>
        <row r="306">
          <cell r="A306">
            <v>313001012973</v>
          </cell>
          <cell r="B306">
            <v>441</v>
          </cell>
          <cell r="C306">
            <v>441</v>
          </cell>
          <cell r="D306" t="str">
            <v>HISTORICA Y CARIBE NORTE</v>
          </cell>
          <cell r="E306" t="str">
            <v>SANTA RITA</v>
          </cell>
          <cell r="F306">
            <v>3</v>
          </cell>
          <cell r="G306" t="str">
            <v>URBANA</v>
          </cell>
          <cell r="H306" t="str">
            <v>PRIVADO</v>
          </cell>
          <cell r="I306" t="str">
            <v>PRIVADO</v>
          </cell>
          <cell r="J306" t="str">
            <v>PRINCIPAL</v>
          </cell>
          <cell r="K306" t="str">
            <v>COL. CRISTIANO LUZ Y VERDAD</v>
          </cell>
        </row>
        <row r="307">
          <cell r="A307">
            <v>313001013082</v>
          </cell>
          <cell r="B307">
            <v>449</v>
          </cell>
          <cell r="C307">
            <v>449</v>
          </cell>
          <cell r="D307" t="str">
            <v>DE LA VIRGEN Y TURISTICA</v>
          </cell>
          <cell r="E307" t="str">
            <v>DE LA VIRGEN Y TURISTICA</v>
          </cell>
          <cell r="F307" t="str">
            <v>6</v>
          </cell>
          <cell r="G307" t="str">
            <v>URBANA</v>
          </cell>
          <cell r="H307" t="str">
            <v>PRIVADO</v>
          </cell>
          <cell r="I307" t="str">
            <v>PRIVADO</v>
          </cell>
          <cell r="J307" t="str">
            <v>PRINCIPAL</v>
          </cell>
          <cell r="K307" t="str">
            <v>COL. JOHN LOCKE</v>
          </cell>
        </row>
        <row r="308">
          <cell r="A308">
            <v>313001013091</v>
          </cell>
          <cell r="B308">
            <v>450</v>
          </cell>
          <cell r="C308">
            <v>450</v>
          </cell>
          <cell r="D308" t="str">
            <v>INDUSTRIAL Y DE LA BAHIA</v>
          </cell>
          <cell r="E308" t="str">
            <v>INDUSTRIAL Y DE LA BAHIA</v>
          </cell>
          <cell r="F308">
            <v>13</v>
          </cell>
          <cell r="G308" t="str">
            <v>URBANA</v>
          </cell>
          <cell r="H308" t="str">
            <v>PRIVADO</v>
          </cell>
          <cell r="I308" t="str">
            <v>PRIVADO</v>
          </cell>
          <cell r="J308" t="str">
            <v>PRINCIPAL</v>
          </cell>
          <cell r="K308" t="str">
            <v>CORP AYUDA AL MENOR COL. SAN JOSE DE LOS CAMPANOS</v>
          </cell>
        </row>
        <row r="309">
          <cell r="A309">
            <v>313001013163</v>
          </cell>
          <cell r="B309">
            <v>505</v>
          </cell>
          <cell r="C309">
            <v>505</v>
          </cell>
          <cell r="D309" t="str">
            <v>HISTORICA Y CARIBE NORTE</v>
          </cell>
          <cell r="E309" t="str">
            <v>SANTA RITA</v>
          </cell>
          <cell r="F309" t="str">
            <v>1</v>
          </cell>
          <cell r="G309" t="str">
            <v>URBANA</v>
          </cell>
          <cell r="H309" t="str">
            <v>PRIVADO</v>
          </cell>
          <cell r="I309" t="str">
            <v>PRIVADO</v>
          </cell>
          <cell r="J309" t="str">
            <v>PRINCIPAL</v>
          </cell>
          <cell r="K309" t="str">
            <v>COL. LA ENSEÑANZA</v>
          </cell>
        </row>
        <row r="310">
          <cell r="A310">
            <v>313001013198</v>
          </cell>
          <cell r="B310">
            <v>453</v>
          </cell>
          <cell r="C310">
            <v>453</v>
          </cell>
          <cell r="D310" t="str">
            <v>HISTORICA Y CARIBE NORTE</v>
          </cell>
          <cell r="E310" t="str">
            <v>SANTA RITA</v>
          </cell>
          <cell r="F310">
            <v>2</v>
          </cell>
          <cell r="G310" t="str">
            <v>URBANA</v>
          </cell>
          <cell r="H310" t="str">
            <v>PRIVADO</v>
          </cell>
          <cell r="I310" t="str">
            <v>PRIVADO</v>
          </cell>
          <cell r="J310" t="str">
            <v>PRINCIPAL</v>
          </cell>
          <cell r="K310" t="str">
            <v>INST. PAULO FREIRE</v>
          </cell>
        </row>
        <row r="311">
          <cell r="A311">
            <v>313001013261</v>
          </cell>
          <cell r="B311">
            <v>459</v>
          </cell>
          <cell r="C311">
            <v>459</v>
          </cell>
          <cell r="D311" t="str">
            <v>HISTORICA Y CARIBE NORTE</v>
          </cell>
          <cell r="E311" t="str">
            <v>COUNTRY</v>
          </cell>
          <cell r="F311">
            <v>8</v>
          </cell>
          <cell r="G311" t="str">
            <v>URBANA</v>
          </cell>
          <cell r="H311" t="str">
            <v>PRIVADO</v>
          </cell>
          <cell r="I311" t="str">
            <v>PRIVADO</v>
          </cell>
          <cell r="J311" t="str">
            <v>PRINCIPAL</v>
          </cell>
          <cell r="K311" t="str">
            <v>JARD. INF. JUEGOS Y RONDAS</v>
          </cell>
        </row>
        <row r="312">
          <cell r="A312">
            <v>313001013279</v>
          </cell>
          <cell r="B312">
            <v>809</v>
          </cell>
          <cell r="C312">
            <v>809</v>
          </cell>
          <cell r="D312" t="str">
            <v>DE LA VIRGEN Y TURISTICA</v>
          </cell>
          <cell r="E312" t="str">
            <v>DE LA VIRGEN Y TURISTICA</v>
          </cell>
          <cell r="F312">
            <v>7</v>
          </cell>
          <cell r="G312" t="str">
            <v>URBANA</v>
          </cell>
          <cell r="H312" t="str">
            <v>PRIVADO</v>
          </cell>
          <cell r="I312" t="str">
            <v>PRIVADO</v>
          </cell>
          <cell r="J312" t="str">
            <v>PRINCIPAL</v>
          </cell>
          <cell r="K312" t="str">
            <v>INST. SIGMUND FREUD       (C.INF LOS PEQUEÑOS SABIOS)</v>
          </cell>
        </row>
        <row r="313">
          <cell r="A313">
            <v>313001013309</v>
          </cell>
          <cell r="B313">
            <v>462</v>
          </cell>
          <cell r="C313">
            <v>462</v>
          </cell>
          <cell r="D313" t="str">
            <v>HISTORICA Y CARIBE NORTE</v>
          </cell>
          <cell r="E313" t="str">
            <v>COUNTRY</v>
          </cell>
          <cell r="F313">
            <v>8</v>
          </cell>
          <cell r="G313" t="str">
            <v>URBANA</v>
          </cell>
          <cell r="H313" t="str">
            <v>PRIVADO</v>
          </cell>
          <cell r="I313" t="str">
            <v>PRIVADO</v>
          </cell>
          <cell r="J313" t="str">
            <v>PRINCIPAL</v>
          </cell>
          <cell r="K313" t="str">
            <v>INST. EDUC. MIS ESTIMULACIONES</v>
          </cell>
        </row>
        <row r="314">
          <cell r="A314">
            <v>313001013317</v>
          </cell>
          <cell r="B314">
            <v>463</v>
          </cell>
          <cell r="C314">
            <v>463</v>
          </cell>
          <cell r="D314" t="str">
            <v>HISTORICA Y CARIBE NORTE</v>
          </cell>
          <cell r="E314" t="str">
            <v>COUNTRY</v>
          </cell>
          <cell r="F314">
            <v>10</v>
          </cell>
          <cell r="G314" t="str">
            <v>URBANA</v>
          </cell>
          <cell r="H314" t="str">
            <v>PRIVADO</v>
          </cell>
          <cell r="I314" t="str">
            <v>PRIVADO</v>
          </cell>
          <cell r="J314" t="str">
            <v>PRINCIPAL</v>
          </cell>
          <cell r="K314" t="str">
            <v>INST. LA GIRALDA</v>
          </cell>
        </row>
        <row r="315">
          <cell r="A315">
            <v>313001013325</v>
          </cell>
          <cell r="B315">
            <v>464</v>
          </cell>
          <cell r="C315">
            <v>464</v>
          </cell>
          <cell r="D315" t="str">
            <v>HISTORICA Y CARIBE NORTE</v>
          </cell>
          <cell r="E315" t="str">
            <v>COUNTRY</v>
          </cell>
          <cell r="F315">
            <v>9</v>
          </cell>
          <cell r="G315" t="str">
            <v>URBANA</v>
          </cell>
          <cell r="H315" t="str">
            <v>PRIVADO</v>
          </cell>
          <cell r="I315" t="str">
            <v>PRIVADO</v>
          </cell>
          <cell r="J315" t="str">
            <v>PRINCIPAL</v>
          </cell>
          <cell r="K315" t="str">
            <v>COL. ANDALUCIA</v>
          </cell>
        </row>
        <row r="316">
          <cell r="A316">
            <v>313001013333</v>
          </cell>
          <cell r="B316">
            <v>465</v>
          </cell>
          <cell r="C316">
            <v>465</v>
          </cell>
          <cell r="D316" t="str">
            <v>HISTORICA Y CARIBE NORTE</v>
          </cell>
          <cell r="E316" t="str">
            <v>COUNTRY</v>
          </cell>
          <cell r="F316">
            <v>9</v>
          </cell>
          <cell r="G316" t="str">
            <v>URBANA</v>
          </cell>
          <cell r="H316" t="str">
            <v>PRIVADO</v>
          </cell>
          <cell r="I316" t="str">
            <v>PRIVADO</v>
          </cell>
          <cell r="J316" t="str">
            <v>PRINCIPAL</v>
          </cell>
          <cell r="K316" t="str">
            <v>COL. GIMNASIO FUTURO DE COLOMBIA</v>
          </cell>
        </row>
        <row r="317">
          <cell r="A317">
            <v>313001013341</v>
          </cell>
          <cell r="B317">
            <v>466</v>
          </cell>
          <cell r="C317">
            <v>466</v>
          </cell>
          <cell r="D317" t="str">
            <v>HISTORICA Y CARIBE NORTE</v>
          </cell>
          <cell r="E317" t="str">
            <v>COUNTRY</v>
          </cell>
          <cell r="F317">
            <v>9</v>
          </cell>
          <cell r="G317" t="str">
            <v>URBANA</v>
          </cell>
          <cell r="H317" t="str">
            <v>PRIVADO</v>
          </cell>
          <cell r="I317" t="str">
            <v>PRIVADO</v>
          </cell>
          <cell r="J317" t="str">
            <v>PRINCIPAL</v>
          </cell>
          <cell r="K317" t="str">
            <v>COL. SAN NICOLAS DE LA ROCA</v>
          </cell>
        </row>
        <row r="318">
          <cell r="A318">
            <v>313001013376</v>
          </cell>
          <cell r="B318">
            <v>469</v>
          </cell>
          <cell r="C318">
            <v>469</v>
          </cell>
          <cell r="D318" t="str">
            <v>DE LA VIRGEN Y TURISTICA</v>
          </cell>
          <cell r="E318" t="str">
            <v>DE LA VIRGEN Y TURISTICA</v>
          </cell>
          <cell r="F318">
            <v>4</v>
          </cell>
          <cell r="G318" t="str">
            <v>URBANA</v>
          </cell>
          <cell r="H318" t="str">
            <v>PRIVADO</v>
          </cell>
          <cell r="I318" t="str">
            <v>PRIVADO</v>
          </cell>
          <cell r="J318" t="str">
            <v>PRINCIPAL</v>
          </cell>
          <cell r="K318" t="str">
            <v>INST. COM. BOLIVAR</v>
          </cell>
        </row>
        <row r="319">
          <cell r="A319">
            <v>313001013406</v>
          </cell>
          <cell r="B319">
            <v>472</v>
          </cell>
          <cell r="C319">
            <v>472</v>
          </cell>
          <cell r="D319" t="str">
            <v>DE LA VIRGEN Y TURISTICA</v>
          </cell>
          <cell r="E319" t="str">
            <v>DE LA VIRGEN Y TURISTICA</v>
          </cell>
          <cell r="F319">
            <v>5</v>
          </cell>
          <cell r="G319" t="str">
            <v>URBANA</v>
          </cell>
          <cell r="H319" t="str">
            <v>PRIVADO</v>
          </cell>
          <cell r="I319" t="str">
            <v>PRIVADO</v>
          </cell>
          <cell r="J319" t="str">
            <v>PRINCIPAL</v>
          </cell>
          <cell r="K319" t="str">
            <v>INST. LOS ANGELITOS</v>
          </cell>
        </row>
        <row r="320">
          <cell r="A320">
            <v>313001013422</v>
          </cell>
          <cell r="B320">
            <v>474</v>
          </cell>
          <cell r="C320">
            <v>474</v>
          </cell>
          <cell r="D320" t="str">
            <v>INDUSTRIAL Y DE LA BAHIA</v>
          </cell>
          <cell r="E320" t="str">
            <v>INDUSTRIAL Y DE LA BAHIA</v>
          </cell>
          <cell r="F320">
            <v>14</v>
          </cell>
          <cell r="G320" t="str">
            <v>URBANA</v>
          </cell>
          <cell r="H320" t="str">
            <v>PRIVADO</v>
          </cell>
          <cell r="I320" t="str">
            <v>PRIVADO</v>
          </cell>
          <cell r="J320" t="str">
            <v>PRINCIPAL</v>
          </cell>
          <cell r="K320" t="str">
            <v>CORP. EDUC. SAN AGUSTIN</v>
          </cell>
        </row>
        <row r="321">
          <cell r="A321">
            <v>313001013431</v>
          </cell>
          <cell r="B321">
            <v>475</v>
          </cell>
          <cell r="C321">
            <v>475</v>
          </cell>
          <cell r="D321" t="str">
            <v>INDUSTRIAL Y DE LA BAHIA</v>
          </cell>
          <cell r="E321" t="str">
            <v>INDUSTRIAL Y DE LA BAHIA</v>
          </cell>
          <cell r="F321">
            <v>15</v>
          </cell>
          <cell r="G321" t="str">
            <v>URBANA</v>
          </cell>
          <cell r="H321" t="str">
            <v>PRIVADO</v>
          </cell>
          <cell r="I321" t="str">
            <v>PRIVADO</v>
          </cell>
          <cell r="J321" t="str">
            <v>PRINCIPAL</v>
          </cell>
          <cell r="K321" t="str">
            <v>CORP. INST PROGRESO SOCIAL (ANTES INST. MIXTO LOS PAYASITOS)</v>
          </cell>
        </row>
        <row r="322">
          <cell r="A322">
            <v>313001013457</v>
          </cell>
          <cell r="B322">
            <v>477</v>
          </cell>
          <cell r="C322">
            <v>477</v>
          </cell>
          <cell r="D322" t="str">
            <v>INDUSTRIAL Y DE LA BAHIA</v>
          </cell>
          <cell r="E322" t="str">
            <v>INDUSTRIAL Y DE LA BAHIA</v>
          </cell>
          <cell r="F322">
            <v>12</v>
          </cell>
          <cell r="G322" t="str">
            <v>URBANA</v>
          </cell>
          <cell r="H322" t="str">
            <v>PRIVADO</v>
          </cell>
          <cell r="I322" t="str">
            <v>PRIVADO</v>
          </cell>
          <cell r="J322" t="str">
            <v>PRINCIPAL</v>
          </cell>
          <cell r="K322" t="str">
            <v>INST. SAN ANTONIO DEL CAMPESTRES(ANTESDE CARTAGENA FUND)</v>
          </cell>
        </row>
        <row r="323">
          <cell r="A323">
            <v>313001013465</v>
          </cell>
          <cell r="B323">
            <v>478</v>
          </cell>
          <cell r="C323">
            <v>478</v>
          </cell>
          <cell r="D323" t="str">
            <v>INDUSTRIAL Y DE LA BAHIA</v>
          </cell>
          <cell r="E323" t="str">
            <v>INDUSTRIAL Y DE LA BAHIA</v>
          </cell>
          <cell r="F323">
            <v>12</v>
          </cell>
          <cell r="G323" t="str">
            <v>URBANA</v>
          </cell>
          <cell r="H323" t="str">
            <v>PRIVADO</v>
          </cell>
          <cell r="I323" t="str">
            <v>PRIVADO</v>
          </cell>
          <cell r="J323" t="str">
            <v>PRINCIPAL</v>
          </cell>
          <cell r="K323" t="str">
            <v>CORP. EDUCATIVA INST. FROBEL</v>
          </cell>
        </row>
        <row r="324">
          <cell r="A324">
            <v>313001013481</v>
          </cell>
          <cell r="B324">
            <v>480</v>
          </cell>
          <cell r="C324">
            <v>480</v>
          </cell>
          <cell r="D324" t="str">
            <v>INDUSTRIAL Y DE LA BAHIA</v>
          </cell>
          <cell r="E324" t="str">
            <v>INDUSTRIAL Y DE LA BAHIA</v>
          </cell>
          <cell r="F324">
            <v>14</v>
          </cell>
          <cell r="G324" t="str">
            <v>URBANA</v>
          </cell>
          <cell r="H324" t="str">
            <v>PRIVADO</v>
          </cell>
          <cell r="I324" t="str">
            <v>PRIVADO</v>
          </cell>
          <cell r="J324" t="str">
            <v>PRINCIPAL</v>
          </cell>
          <cell r="K324" t="str">
            <v>C.E COMUNITARIO LOS ROBLES</v>
          </cell>
        </row>
        <row r="325">
          <cell r="A325">
            <v>313001013490</v>
          </cell>
          <cell r="B325">
            <v>481</v>
          </cell>
          <cell r="C325">
            <v>481</v>
          </cell>
          <cell r="D325" t="str">
            <v>INDUSTRIAL Y DE LA BAHIA</v>
          </cell>
          <cell r="E325" t="str">
            <v>INDUSTRIAL Y DE LA BAHIA</v>
          </cell>
          <cell r="F325">
            <v>14</v>
          </cell>
          <cell r="G325" t="str">
            <v>URBANA</v>
          </cell>
          <cell r="H325" t="str">
            <v>PRIVADO</v>
          </cell>
          <cell r="I325" t="str">
            <v>PRIVADO</v>
          </cell>
          <cell r="J325" t="str">
            <v>PRINCIPAL</v>
          </cell>
          <cell r="K325" t="str">
            <v>ESC. MIXTA COMUNITARIA 7 DE DICIEMBRE</v>
          </cell>
        </row>
        <row r="326">
          <cell r="A326">
            <v>313001013503</v>
          </cell>
          <cell r="B326">
            <v>482</v>
          </cell>
          <cell r="C326">
            <v>482</v>
          </cell>
          <cell r="D326" t="str">
            <v>INDUSTRIAL Y DE LA BAHIA</v>
          </cell>
          <cell r="E326" t="str">
            <v>INDUSTRIAL Y DE LA BAHIA</v>
          </cell>
          <cell r="F326">
            <v>15</v>
          </cell>
          <cell r="G326" t="str">
            <v>URBANA</v>
          </cell>
          <cell r="H326" t="str">
            <v>PRIVADO</v>
          </cell>
          <cell r="I326" t="str">
            <v>PRIVADO</v>
          </cell>
          <cell r="J326" t="str">
            <v>PRINCIPAL</v>
          </cell>
          <cell r="K326" t="str">
            <v>CORP.EDUC. COL. JOSE ANTONIO GALAN</v>
          </cell>
        </row>
        <row r="327">
          <cell r="A327">
            <v>313001013538</v>
          </cell>
          <cell r="B327">
            <v>485</v>
          </cell>
          <cell r="C327">
            <v>485</v>
          </cell>
          <cell r="D327" t="str">
            <v>INDUSTRIAL Y DE LA BAHIA</v>
          </cell>
          <cell r="E327" t="str">
            <v>INDUSTRIAL Y DE LA BAHIA</v>
          </cell>
          <cell r="F327">
            <v>13</v>
          </cell>
          <cell r="G327" t="str">
            <v>URBANA</v>
          </cell>
          <cell r="H327" t="str">
            <v>PRIVADO</v>
          </cell>
          <cell r="I327" t="str">
            <v>PRIVADO</v>
          </cell>
          <cell r="J327" t="str">
            <v>PRINCIPAL</v>
          </cell>
          <cell r="K327" t="str">
            <v>C.E COMUNITARIO SAN JOSE</v>
          </cell>
        </row>
        <row r="328">
          <cell r="A328">
            <v>313001013546</v>
          </cell>
          <cell r="B328">
            <v>486</v>
          </cell>
          <cell r="C328">
            <v>486</v>
          </cell>
          <cell r="D328" t="str">
            <v>INDUSTRIAL Y DE LA BAHIA</v>
          </cell>
          <cell r="E328" t="str">
            <v>INDUSTRIAL Y DE LA BAHIA</v>
          </cell>
          <cell r="F328">
            <v>14</v>
          </cell>
          <cell r="G328" t="str">
            <v>URBANA</v>
          </cell>
          <cell r="H328" t="str">
            <v>PRIVADO</v>
          </cell>
          <cell r="I328" t="str">
            <v>PRIVADO</v>
          </cell>
          <cell r="J328" t="str">
            <v>PRINCIPAL</v>
          </cell>
          <cell r="K328" t="str">
            <v>FUND. EDUC. INST. TÉCNICO EL REDENTOR</v>
          </cell>
        </row>
        <row r="329">
          <cell r="A329">
            <v>313001013554</v>
          </cell>
          <cell r="B329">
            <v>487</v>
          </cell>
          <cell r="C329">
            <v>487</v>
          </cell>
          <cell r="D329" t="str">
            <v>DE LA VIRGEN Y TURISTICA</v>
          </cell>
          <cell r="E329" t="str">
            <v>DE LA VIRGEN Y TURISTICA</v>
          </cell>
          <cell r="F329">
            <v>7</v>
          </cell>
          <cell r="G329" t="str">
            <v>URBANA</v>
          </cell>
          <cell r="H329" t="str">
            <v>PRIVADO</v>
          </cell>
          <cell r="I329" t="str">
            <v>PRIVADO</v>
          </cell>
          <cell r="J329" t="str">
            <v>PRINCIPAL</v>
          </cell>
          <cell r="K329" t="str">
            <v>C.E ESTRELLAS DEL PORVENIR</v>
          </cell>
        </row>
        <row r="330">
          <cell r="A330">
            <v>313001013571</v>
          </cell>
          <cell r="B330">
            <v>488</v>
          </cell>
          <cell r="C330">
            <v>488</v>
          </cell>
          <cell r="D330" t="str">
            <v>INDUSTRIAL Y DE LA BAHIA</v>
          </cell>
          <cell r="E330" t="str">
            <v>INDUSTRIAL Y DE LA BAHIA</v>
          </cell>
          <cell r="F330">
            <v>14</v>
          </cell>
          <cell r="G330" t="str">
            <v>URBANA</v>
          </cell>
          <cell r="H330" t="str">
            <v>PRIVADO</v>
          </cell>
          <cell r="I330" t="str">
            <v>PRIVADO</v>
          </cell>
          <cell r="J330" t="str">
            <v>PRINCIPAL</v>
          </cell>
          <cell r="K330" t="str">
            <v>C.E Y COMUNITARIO NELSON MANDELA</v>
          </cell>
        </row>
        <row r="331">
          <cell r="A331">
            <v>313001013589</v>
          </cell>
          <cell r="B331">
            <v>489</v>
          </cell>
          <cell r="C331">
            <v>489</v>
          </cell>
          <cell r="D331" t="str">
            <v>INDUSTRIAL Y DE LA BAHIA</v>
          </cell>
          <cell r="E331" t="str">
            <v>INDUSTRIAL Y DE LA BAHIA</v>
          </cell>
          <cell r="F331">
            <v>12</v>
          </cell>
          <cell r="G331" t="str">
            <v>URBANA</v>
          </cell>
          <cell r="H331" t="str">
            <v>PRIVADO</v>
          </cell>
          <cell r="I331" t="str">
            <v>PRIVADO</v>
          </cell>
          <cell r="J331" t="str">
            <v>PRINCIPAL</v>
          </cell>
          <cell r="K331" t="str">
            <v>INST. SONRISITAS ALEGRES</v>
          </cell>
        </row>
        <row r="332">
          <cell r="A332">
            <v>313001013597</v>
          </cell>
          <cell r="B332">
            <v>522</v>
          </cell>
          <cell r="C332">
            <v>522</v>
          </cell>
          <cell r="D332" t="str">
            <v>HISTORICA Y CARIBE NORTE</v>
          </cell>
          <cell r="E332" t="str">
            <v>COUNTRY</v>
          </cell>
          <cell r="F332">
            <v>10</v>
          </cell>
          <cell r="G332" t="str">
            <v>URBANA</v>
          </cell>
          <cell r="H332" t="str">
            <v>PRIVADO</v>
          </cell>
          <cell r="I332" t="str">
            <v>PRIVADO</v>
          </cell>
          <cell r="J332" t="str">
            <v>PRINCIPAL</v>
          </cell>
          <cell r="K332" t="str">
            <v>FUND. INST. COLOMBIA</v>
          </cell>
        </row>
        <row r="333">
          <cell r="A333">
            <v>313001013601</v>
          </cell>
          <cell r="B333">
            <v>504</v>
          </cell>
          <cell r="C333">
            <v>504</v>
          </cell>
          <cell r="D333" t="str">
            <v>HISTORICA Y CARIBE NORTE</v>
          </cell>
          <cell r="E333" t="str">
            <v>SANTA RITA</v>
          </cell>
          <cell r="F333">
            <v>2</v>
          </cell>
          <cell r="G333" t="str">
            <v>URBANA</v>
          </cell>
          <cell r="H333" t="str">
            <v>PRIVADO</v>
          </cell>
          <cell r="I333" t="str">
            <v>PRIVADO</v>
          </cell>
          <cell r="J333" t="str">
            <v>PRINCIPAL</v>
          </cell>
          <cell r="K333" t="str">
            <v>GIMN. BINET DE CARTAGENA (ANTES COL. MI PEQUEÑA ILUSION)</v>
          </cell>
        </row>
        <row r="334">
          <cell r="A334">
            <v>313001013619</v>
          </cell>
          <cell r="B334">
            <v>507</v>
          </cell>
          <cell r="C334">
            <v>507</v>
          </cell>
          <cell r="D334" t="str">
            <v>HISTORICA Y CARIBE NORTE</v>
          </cell>
          <cell r="E334" t="str">
            <v>SANTA RITA</v>
          </cell>
          <cell r="F334">
            <v>3</v>
          </cell>
          <cell r="G334" t="str">
            <v>URBANA</v>
          </cell>
          <cell r="H334" t="str">
            <v>PRIVADO</v>
          </cell>
          <cell r="I334" t="str">
            <v>PRIVADO</v>
          </cell>
          <cell r="J334" t="str">
            <v>PRINCIPAL</v>
          </cell>
          <cell r="K334" t="str">
            <v>COL. DE LAS AMERICAS</v>
          </cell>
        </row>
        <row r="335">
          <cell r="A335">
            <v>313001013635</v>
          </cell>
          <cell r="B335">
            <v>476</v>
          </cell>
          <cell r="C335">
            <v>476</v>
          </cell>
          <cell r="D335" t="str">
            <v>INDUSTRIAL Y DE LA BAHIA</v>
          </cell>
          <cell r="E335" t="str">
            <v>INDUSTRIAL Y DE LA BAHIA</v>
          </cell>
          <cell r="F335">
            <v>12</v>
          </cell>
          <cell r="G335" t="str">
            <v>URBANA</v>
          </cell>
          <cell r="H335" t="str">
            <v>PRIVADO</v>
          </cell>
          <cell r="I335" t="str">
            <v>PRIVADO</v>
          </cell>
          <cell r="J335" t="str">
            <v>PRINCIPAL</v>
          </cell>
          <cell r="K335" t="str">
            <v>C.E INTEGRAL COLOMBIA CEICOL</v>
          </cell>
        </row>
        <row r="336">
          <cell r="A336">
            <v>313001013643</v>
          </cell>
          <cell r="B336">
            <v>524</v>
          </cell>
          <cell r="C336">
            <v>524</v>
          </cell>
          <cell r="D336" t="str">
            <v>INDUSTRIAL Y DE LA BAHIA</v>
          </cell>
          <cell r="E336" t="str">
            <v>INDUSTRIAL Y DE LA BAHIA</v>
          </cell>
          <cell r="F336">
            <v>14</v>
          </cell>
          <cell r="G336" t="str">
            <v>URBANA</v>
          </cell>
          <cell r="H336" t="str">
            <v>PRIVADO</v>
          </cell>
          <cell r="I336" t="str">
            <v>PRIVADO</v>
          </cell>
          <cell r="J336" t="str">
            <v>PRINCIPAL</v>
          </cell>
          <cell r="K336" t="str">
            <v>CORP. C.E. INTEGRAL EL RODEO</v>
          </cell>
        </row>
        <row r="337">
          <cell r="A337">
            <v>313001013651</v>
          </cell>
          <cell r="B337">
            <v>526</v>
          </cell>
          <cell r="C337">
            <v>526</v>
          </cell>
          <cell r="D337" t="str">
            <v>INDUSTRIAL Y DE LA BAHIA</v>
          </cell>
          <cell r="E337" t="str">
            <v>INDUSTRIAL Y DE LA BAHIA</v>
          </cell>
          <cell r="F337">
            <v>13</v>
          </cell>
          <cell r="G337" t="str">
            <v>URBANA</v>
          </cell>
          <cell r="H337" t="str">
            <v>PRIVADO</v>
          </cell>
          <cell r="I337" t="str">
            <v>PRIVADO</v>
          </cell>
          <cell r="J337" t="str">
            <v>PRINCIPAL</v>
          </cell>
          <cell r="K337" t="str">
            <v>COL. INTEGRAL DEL NORTE ( ANTES INST. CLASE INFANTIL)</v>
          </cell>
        </row>
        <row r="338">
          <cell r="A338">
            <v>313001013775</v>
          </cell>
          <cell r="B338">
            <v>530</v>
          </cell>
          <cell r="C338">
            <v>530</v>
          </cell>
          <cell r="D338" t="str">
            <v>INDUSTRIAL Y DE LA BAHIA</v>
          </cell>
          <cell r="E338" t="str">
            <v>INDUSTRIAL Y DE LA BAHIA</v>
          </cell>
          <cell r="F338">
            <v>14</v>
          </cell>
          <cell r="G338" t="str">
            <v>URBANA</v>
          </cell>
          <cell r="H338" t="str">
            <v>PRIVADO</v>
          </cell>
          <cell r="I338" t="str">
            <v>PRIVADO</v>
          </cell>
          <cell r="J338" t="str">
            <v>PRINCIPAL</v>
          </cell>
          <cell r="K338" t="str">
            <v>CORP. C.E RABY</v>
          </cell>
        </row>
        <row r="339">
          <cell r="A339">
            <v>313001013783</v>
          </cell>
          <cell r="B339">
            <v>543</v>
          </cell>
          <cell r="C339">
            <v>543</v>
          </cell>
          <cell r="D339" t="str">
            <v>INDUSTRIAL Y DE LA BAHIA</v>
          </cell>
          <cell r="E339" t="str">
            <v>INDUSTRIAL Y DE LA BAHIA</v>
          </cell>
          <cell r="F339">
            <v>14</v>
          </cell>
          <cell r="G339" t="str">
            <v>URBANA</v>
          </cell>
          <cell r="H339" t="str">
            <v>E. E. en Administración</v>
          </cell>
          <cell r="I339" t="str">
            <v>OFICIAL</v>
          </cell>
          <cell r="J339" t="str">
            <v>PRINCIPAL</v>
          </cell>
          <cell r="K339" t="str">
            <v>I.E BERNARDO FOEGEN</v>
          </cell>
        </row>
        <row r="340">
          <cell r="A340">
            <v>313001013791</v>
          </cell>
          <cell r="B340">
            <v>529</v>
          </cell>
          <cell r="C340">
            <v>529</v>
          </cell>
          <cell r="D340" t="str">
            <v>INDUSTRIAL Y DE LA BAHIA</v>
          </cell>
          <cell r="E340" t="str">
            <v>INDUSTRIAL Y DE LA BAHIA</v>
          </cell>
          <cell r="F340">
            <v>14</v>
          </cell>
          <cell r="G340" t="str">
            <v>URBANA</v>
          </cell>
          <cell r="H340" t="str">
            <v>PRIVADO</v>
          </cell>
          <cell r="I340" t="str">
            <v>PRIVADO</v>
          </cell>
          <cell r="J340" t="str">
            <v>PRINCIPAL</v>
          </cell>
          <cell r="K340" t="str">
            <v>FUND. EDUC. REY NEPTUNO</v>
          </cell>
        </row>
        <row r="341">
          <cell r="A341">
            <v>313001013805</v>
          </cell>
          <cell r="B341">
            <v>528</v>
          </cell>
          <cell r="C341">
            <v>528</v>
          </cell>
          <cell r="D341" t="str">
            <v>INDUSTRIAL Y DE LA BAHIA</v>
          </cell>
          <cell r="E341" t="str">
            <v>INDUSTRIAL Y DE LA BAHIA</v>
          </cell>
          <cell r="F341">
            <v>14</v>
          </cell>
          <cell r="G341" t="str">
            <v>URBANA</v>
          </cell>
          <cell r="H341" t="str">
            <v>PRIVADO</v>
          </cell>
          <cell r="I341" t="str">
            <v>PRIVADO</v>
          </cell>
          <cell r="J341" t="str">
            <v>PRINCIPAL</v>
          </cell>
          <cell r="K341" t="str">
            <v>INST. EDUC. LOS CREADORES</v>
          </cell>
        </row>
        <row r="342">
          <cell r="A342">
            <v>313001013821</v>
          </cell>
          <cell r="B342">
            <v>625</v>
          </cell>
          <cell r="C342">
            <v>625</v>
          </cell>
          <cell r="D342" t="str">
            <v>HISTORICA Y CARIBE NORTE</v>
          </cell>
          <cell r="E342" t="str">
            <v>SANTA RITA</v>
          </cell>
          <cell r="F342">
            <v>1</v>
          </cell>
          <cell r="G342" t="str">
            <v>RURAL</v>
          </cell>
          <cell r="H342" t="str">
            <v>PRIVADO</v>
          </cell>
          <cell r="I342" t="str">
            <v>PRIVADO</v>
          </cell>
          <cell r="J342" t="str">
            <v>PRINCIPAL</v>
          </cell>
          <cell r="K342" t="str">
            <v>FUND. COL. CRISTIANO BILINGUE DE CARTAGENA</v>
          </cell>
        </row>
        <row r="343">
          <cell r="A343">
            <v>313001013848</v>
          </cell>
          <cell r="B343">
            <v>515</v>
          </cell>
          <cell r="C343">
            <v>515</v>
          </cell>
          <cell r="D343" t="str">
            <v>HISTORICA Y CARIBE NORTE</v>
          </cell>
          <cell r="E343" t="str">
            <v>COUNTRY</v>
          </cell>
          <cell r="F343">
            <v>8</v>
          </cell>
          <cell r="G343" t="str">
            <v>URBANA</v>
          </cell>
          <cell r="H343" t="str">
            <v>PRIVADO</v>
          </cell>
          <cell r="I343" t="str">
            <v>PRIVADO</v>
          </cell>
          <cell r="J343" t="str">
            <v>PRINCIPAL</v>
          </cell>
          <cell r="K343" t="str">
            <v>INST. BLANCA NIEVES</v>
          </cell>
        </row>
        <row r="344">
          <cell r="A344">
            <v>313001013856</v>
          </cell>
          <cell r="B344">
            <v>537</v>
          </cell>
          <cell r="C344">
            <v>537</v>
          </cell>
          <cell r="D344" t="str">
            <v>INDUSTRIAL Y DE LA BAHIA</v>
          </cell>
          <cell r="E344" t="str">
            <v>INDUSTRIAL Y DE LA BAHIA</v>
          </cell>
          <cell r="F344">
            <v>14</v>
          </cell>
          <cell r="G344" t="str">
            <v>URBANA</v>
          </cell>
          <cell r="H344" t="str">
            <v>PRIVADO</v>
          </cell>
          <cell r="I344" t="str">
            <v>PRIVADO</v>
          </cell>
          <cell r="J344" t="str">
            <v>PRINCIPAL</v>
          </cell>
          <cell r="K344" t="str">
            <v>FUND. ED. JHON DEWEY ( ANTES FUND. INST. RONDA MAGICA)</v>
          </cell>
        </row>
        <row r="345">
          <cell r="A345">
            <v>313001013872</v>
          </cell>
          <cell r="B345">
            <v>514</v>
          </cell>
          <cell r="C345">
            <v>514</v>
          </cell>
          <cell r="D345" t="str">
            <v>DE LA VIRGEN Y TURISTICA</v>
          </cell>
          <cell r="E345" t="str">
            <v>DE LA VIRGEN Y TURISTICA</v>
          </cell>
          <cell r="F345">
            <v>7</v>
          </cell>
          <cell r="G345" t="str">
            <v>URBANA</v>
          </cell>
          <cell r="H345" t="str">
            <v>PRIVADO</v>
          </cell>
          <cell r="I345" t="str">
            <v>PRIVADO</v>
          </cell>
          <cell r="J345" t="str">
            <v>PRINCIPAL</v>
          </cell>
          <cell r="K345" t="str">
            <v>INST. JHON DEWEY</v>
          </cell>
        </row>
        <row r="346">
          <cell r="A346">
            <v>313001013937</v>
          </cell>
          <cell r="B346">
            <v>534</v>
          </cell>
          <cell r="C346">
            <v>534</v>
          </cell>
          <cell r="D346" t="str">
            <v>INDUSTRIAL Y DE LA BAHIA</v>
          </cell>
          <cell r="E346" t="str">
            <v>INDUSTRIAL Y DE LA BAHIA</v>
          </cell>
          <cell r="F346">
            <v>13</v>
          </cell>
          <cell r="G346" t="str">
            <v>URBANA</v>
          </cell>
          <cell r="H346" t="str">
            <v>PRIVADO</v>
          </cell>
          <cell r="I346" t="str">
            <v>PRIVADO</v>
          </cell>
          <cell r="J346" t="str">
            <v>PRINCIPAL</v>
          </cell>
          <cell r="K346" t="str">
            <v>CORP. EDUC. LOS PEQUEÑOS SABIOS</v>
          </cell>
        </row>
        <row r="347">
          <cell r="A347">
            <v>313001013945</v>
          </cell>
          <cell r="B347">
            <v>536</v>
          </cell>
          <cell r="C347">
            <v>536</v>
          </cell>
          <cell r="D347" t="str">
            <v>INDUSTRIAL Y DE LA BAHIA</v>
          </cell>
          <cell r="E347" t="str">
            <v>INDUSTRIAL Y DE LA BAHIA</v>
          </cell>
          <cell r="F347">
            <v>14</v>
          </cell>
          <cell r="G347" t="str">
            <v>URBANA</v>
          </cell>
          <cell r="H347" t="str">
            <v>PRIVADO</v>
          </cell>
          <cell r="I347" t="str">
            <v>PRIVADO</v>
          </cell>
          <cell r="J347" t="str">
            <v>PRINCIPAL</v>
          </cell>
          <cell r="K347" t="str">
            <v>INST. EL RODEO</v>
          </cell>
        </row>
        <row r="348">
          <cell r="A348">
            <v>313001013953</v>
          </cell>
          <cell r="B348">
            <v>550</v>
          </cell>
          <cell r="C348">
            <v>550</v>
          </cell>
          <cell r="D348" t="str">
            <v>HISTORICA Y CARIBE NORTE</v>
          </cell>
          <cell r="E348" t="str">
            <v>SANTA RITA</v>
          </cell>
          <cell r="F348">
            <v>3</v>
          </cell>
          <cell r="G348" t="str">
            <v>URBANA</v>
          </cell>
          <cell r="H348" t="str">
            <v>PRIVADO</v>
          </cell>
          <cell r="I348" t="str">
            <v>PRIVADO</v>
          </cell>
          <cell r="J348" t="str">
            <v>PRINCIPAL</v>
          </cell>
          <cell r="K348" t="str">
            <v>FUND. REMANSO DE AMOR</v>
          </cell>
        </row>
        <row r="349">
          <cell r="A349">
            <v>313001013961</v>
          </cell>
          <cell r="B349">
            <v>562</v>
          </cell>
          <cell r="C349">
            <v>562</v>
          </cell>
          <cell r="D349" t="str">
            <v>DE LA VIRGEN Y TURISTICA</v>
          </cell>
          <cell r="E349" t="str">
            <v>DE LA VIRGEN Y TURISTICA</v>
          </cell>
          <cell r="F349">
            <v>4</v>
          </cell>
          <cell r="G349" t="str">
            <v>URBANA</v>
          </cell>
          <cell r="H349" t="str">
            <v>PRIVADO</v>
          </cell>
          <cell r="I349" t="str">
            <v>PRIVADO</v>
          </cell>
          <cell r="J349" t="str">
            <v>PRINCIPAL</v>
          </cell>
          <cell r="K349" t="str">
            <v>COL. BAUTISTA DIOS ES AMOR</v>
          </cell>
        </row>
        <row r="350">
          <cell r="A350">
            <v>313001014011</v>
          </cell>
          <cell r="B350">
            <v>545</v>
          </cell>
          <cell r="C350">
            <v>545</v>
          </cell>
          <cell r="D350" t="str">
            <v>HISTORICA Y CARIBE NORTE</v>
          </cell>
          <cell r="E350" t="str">
            <v>COUNTRY</v>
          </cell>
          <cell r="F350">
            <v>10</v>
          </cell>
          <cell r="G350" t="str">
            <v>URBANA</v>
          </cell>
          <cell r="H350" t="str">
            <v>PRIVADO</v>
          </cell>
          <cell r="I350" t="str">
            <v>PRIVADO</v>
          </cell>
          <cell r="J350" t="str">
            <v>PRINCIPAL</v>
          </cell>
          <cell r="K350" t="str">
            <v>JARD. INF. EL MILAGROSO DE LA VILLA</v>
          </cell>
        </row>
        <row r="351">
          <cell r="A351">
            <v>313001027059</v>
          </cell>
          <cell r="B351">
            <v>556</v>
          </cell>
          <cell r="C351">
            <v>556</v>
          </cell>
          <cell r="D351" t="str">
            <v>INDUSTRIAL Y DE LA BAHIA</v>
          </cell>
          <cell r="E351" t="str">
            <v>INDUSTRIAL Y DE LA BAHIA</v>
          </cell>
          <cell r="F351">
            <v>14</v>
          </cell>
          <cell r="G351" t="str">
            <v>URBANA</v>
          </cell>
          <cell r="H351" t="str">
            <v>E. E. en Administración</v>
          </cell>
          <cell r="I351" t="str">
            <v>OFICIAL</v>
          </cell>
          <cell r="J351" t="str">
            <v>PRINCIPAL</v>
          </cell>
          <cell r="K351" t="str">
            <v>I.E BERTHA SUTTNER</v>
          </cell>
        </row>
        <row r="352">
          <cell r="A352">
            <v>313001027067</v>
          </cell>
          <cell r="B352">
            <v>557</v>
          </cell>
          <cell r="C352">
            <v>557</v>
          </cell>
          <cell r="D352" t="str">
            <v>INDUSTRIAL Y DE LA BAHIA</v>
          </cell>
          <cell r="E352" t="str">
            <v>INDUSTRIAL Y DE LA BAHIA</v>
          </cell>
          <cell r="F352">
            <v>15</v>
          </cell>
          <cell r="G352" t="str">
            <v>URBANA</v>
          </cell>
          <cell r="H352" t="str">
            <v>PRIVADO</v>
          </cell>
          <cell r="I352" t="str">
            <v>PRIVADO</v>
          </cell>
          <cell r="J352" t="str">
            <v>PRINCIPAL</v>
          </cell>
          <cell r="K352" t="str">
            <v>INST EDUCATIVO LUZ Y VERDAD(CORP. EDUC INST  LUZ DEL SABER)</v>
          </cell>
        </row>
        <row r="353">
          <cell r="A353">
            <v>313001027075</v>
          </cell>
          <cell r="B353">
            <v>558</v>
          </cell>
          <cell r="C353">
            <v>558</v>
          </cell>
          <cell r="D353" t="str">
            <v>INDUSTRIAL Y DE LA BAHIA</v>
          </cell>
          <cell r="E353" t="str">
            <v>INDUSTRIAL Y DE LA BAHIA</v>
          </cell>
          <cell r="F353">
            <v>14</v>
          </cell>
          <cell r="G353" t="str">
            <v>URBANA</v>
          </cell>
          <cell r="H353" t="str">
            <v>E. E. en Administración</v>
          </cell>
          <cell r="I353" t="str">
            <v>OFICIAL</v>
          </cell>
          <cell r="J353" t="str">
            <v>PRINCIPAL</v>
          </cell>
          <cell r="K353" t="str">
            <v>I.E EL SALVADOR</v>
          </cell>
        </row>
        <row r="354">
          <cell r="A354">
            <v>313001027113</v>
          </cell>
          <cell r="B354">
            <v>564</v>
          </cell>
          <cell r="C354">
            <v>564</v>
          </cell>
          <cell r="D354" t="str">
            <v>DE LA VIRGEN Y TURISTICA</v>
          </cell>
          <cell r="E354" t="str">
            <v>DE LA VIRGEN Y TURISTICA</v>
          </cell>
          <cell r="F354">
            <v>6</v>
          </cell>
          <cell r="G354" t="str">
            <v>URBANA</v>
          </cell>
          <cell r="H354" t="str">
            <v>PRIVADO</v>
          </cell>
          <cell r="I354" t="str">
            <v>PRIVADO</v>
          </cell>
          <cell r="J354" t="str">
            <v>PRINCIPAL</v>
          </cell>
          <cell r="K354" t="str">
            <v>INST.  EDUC. MI NUEVO HOGAR</v>
          </cell>
        </row>
        <row r="355">
          <cell r="A355">
            <v>313001027130</v>
          </cell>
          <cell r="B355">
            <v>568</v>
          </cell>
          <cell r="C355">
            <v>568</v>
          </cell>
          <cell r="D355" t="str">
            <v>DE LA VIRGEN Y TURISTICA</v>
          </cell>
          <cell r="E355" t="str">
            <v>DE LA VIRGEN Y TURISTICA</v>
          </cell>
          <cell r="F355">
            <v>6</v>
          </cell>
          <cell r="G355" t="str">
            <v>URBANA</v>
          </cell>
          <cell r="H355" t="str">
            <v>PRIVADO</v>
          </cell>
          <cell r="I355" t="str">
            <v>PRIVADO</v>
          </cell>
          <cell r="J355" t="str">
            <v>PRINCIPAL</v>
          </cell>
          <cell r="K355" t="str">
            <v>ESC. COM. MIXTA  EL SABER</v>
          </cell>
        </row>
        <row r="356">
          <cell r="A356">
            <v>313001027148</v>
          </cell>
          <cell r="B356">
            <v>570</v>
          </cell>
          <cell r="C356">
            <v>570</v>
          </cell>
          <cell r="D356" t="str">
            <v>DE LA VIRGEN Y TURISTICA</v>
          </cell>
          <cell r="E356" t="str">
            <v>DE LA VIRGEN Y TURISTICA</v>
          </cell>
          <cell r="F356">
            <v>7</v>
          </cell>
          <cell r="G356" t="str">
            <v>URBANA</v>
          </cell>
          <cell r="H356" t="str">
            <v>PRIVADO</v>
          </cell>
          <cell r="I356" t="str">
            <v>PRIVADO</v>
          </cell>
          <cell r="J356" t="str">
            <v>PRINCIPAL</v>
          </cell>
          <cell r="K356" t="str">
            <v>JARD. INF. LLUVIAS DEL SABER</v>
          </cell>
        </row>
        <row r="357">
          <cell r="A357">
            <v>313001027164</v>
          </cell>
          <cell r="B357">
            <v>561</v>
          </cell>
          <cell r="C357">
            <v>561</v>
          </cell>
          <cell r="D357" t="str">
            <v>DE LA VIRGEN Y TURISTICA</v>
          </cell>
          <cell r="E357" t="str">
            <v>DE LA VIRGEN Y TURISTICA</v>
          </cell>
          <cell r="F357">
            <v>6</v>
          </cell>
          <cell r="G357" t="str">
            <v>URBANA</v>
          </cell>
          <cell r="H357" t="str">
            <v>PRIVADO</v>
          </cell>
          <cell r="I357" t="str">
            <v>PRIVADO</v>
          </cell>
          <cell r="J357" t="str">
            <v>PRINCIPAL</v>
          </cell>
          <cell r="K357" t="str">
            <v>CORP. COL. LICEO CENTRAL MIXTO</v>
          </cell>
        </row>
        <row r="358">
          <cell r="A358">
            <v>313001027199</v>
          </cell>
          <cell r="B358">
            <v>566</v>
          </cell>
          <cell r="C358">
            <v>566</v>
          </cell>
          <cell r="D358" t="str">
            <v>INDUSTRIAL Y DE LA BAHIA</v>
          </cell>
          <cell r="E358" t="str">
            <v>INDUSTRIAL Y DE LA BAHIA</v>
          </cell>
          <cell r="F358">
            <v>14</v>
          </cell>
          <cell r="G358" t="str">
            <v>URBANA</v>
          </cell>
          <cell r="H358" t="str">
            <v>E. E. en Administración</v>
          </cell>
          <cell r="I358" t="str">
            <v>OFICIAL</v>
          </cell>
          <cell r="J358" t="str">
            <v>PRINCIPAL</v>
          </cell>
          <cell r="K358" t="str">
            <v>COL. SUEÑOS Y OPORTUNIDADES JESUS MAESTRO</v>
          </cell>
        </row>
        <row r="359">
          <cell r="A359">
            <v>313001027202</v>
          </cell>
          <cell r="B359">
            <v>567</v>
          </cell>
          <cell r="C359">
            <v>567</v>
          </cell>
          <cell r="D359" t="str">
            <v>INDUSTRIAL Y DE LA BAHIA</v>
          </cell>
          <cell r="E359" t="str">
            <v>INDUSTRIAL Y DE LA BAHIA</v>
          </cell>
          <cell r="F359">
            <v>14</v>
          </cell>
          <cell r="G359" t="str">
            <v>URBANA</v>
          </cell>
          <cell r="H359" t="str">
            <v>PRIVADO</v>
          </cell>
          <cell r="I359" t="str">
            <v>PRIVADO</v>
          </cell>
          <cell r="J359" t="str">
            <v>PRINCIPAL</v>
          </cell>
          <cell r="K359" t="str">
            <v>CORP.EDUC. SANTA MAGDALENA DE LINZ "EL PROGRESO"</v>
          </cell>
        </row>
        <row r="360">
          <cell r="A360">
            <v>313001027229</v>
          </cell>
          <cell r="B360">
            <v>573</v>
          </cell>
          <cell r="C360">
            <v>573</v>
          </cell>
          <cell r="D360" t="str">
            <v>INDUSTRIAL Y DE LA BAHIA</v>
          </cell>
          <cell r="E360" t="str">
            <v>INDUSTRIAL Y DE LA BAHIA</v>
          </cell>
          <cell r="F360">
            <v>14</v>
          </cell>
          <cell r="G360" t="str">
            <v>URBANA</v>
          </cell>
          <cell r="H360" t="str">
            <v>PRIVADO</v>
          </cell>
          <cell r="I360" t="str">
            <v>PRIVADO</v>
          </cell>
          <cell r="J360" t="str">
            <v>PRINCIPAL</v>
          </cell>
          <cell r="K360" t="str">
            <v>CORP. EDUC NAZARETH</v>
          </cell>
        </row>
        <row r="361">
          <cell r="A361">
            <v>313001027237</v>
          </cell>
          <cell r="B361">
            <v>574</v>
          </cell>
          <cell r="C361">
            <v>574</v>
          </cell>
          <cell r="D361" t="str">
            <v>INDUSTRIAL Y DE LA BAHIA</v>
          </cell>
          <cell r="E361" t="str">
            <v>INDUSTRIAL Y DE LA BAHIA</v>
          </cell>
          <cell r="F361">
            <v>13</v>
          </cell>
          <cell r="G361" t="str">
            <v>URBANA</v>
          </cell>
          <cell r="H361" t="str">
            <v>PRIVADO</v>
          </cell>
          <cell r="I361" t="str">
            <v>PRIVADO</v>
          </cell>
          <cell r="J361" t="str">
            <v>PRINCIPAL</v>
          </cell>
          <cell r="K361" t="str">
            <v>CORP. C.E. COMUNITARIO AMOR A MI PATRIA</v>
          </cell>
        </row>
        <row r="362">
          <cell r="A362">
            <v>313001027253</v>
          </cell>
          <cell r="B362">
            <v>577</v>
          </cell>
          <cell r="C362">
            <v>577</v>
          </cell>
          <cell r="D362" t="str">
            <v>INDUSTRIAL Y DE LA BAHIA</v>
          </cell>
          <cell r="E362" t="str">
            <v>INDUSTRIAL Y DE LA BAHIA</v>
          </cell>
          <cell r="F362">
            <v>14</v>
          </cell>
          <cell r="G362" t="str">
            <v>URBANA</v>
          </cell>
          <cell r="H362" t="str">
            <v>E. E. en Administración</v>
          </cell>
          <cell r="I362" t="str">
            <v>OFICIAL</v>
          </cell>
          <cell r="J362" t="str">
            <v>PRINCIPAL</v>
          </cell>
          <cell r="K362" t="str">
            <v>COL. JUAN BAUTISTA SCALABRINI</v>
          </cell>
        </row>
        <row r="363">
          <cell r="A363">
            <v>313001027261</v>
          </cell>
          <cell r="B363">
            <v>578</v>
          </cell>
          <cell r="C363">
            <v>578</v>
          </cell>
          <cell r="D363" t="str">
            <v>INDUSTRIAL Y DE LA BAHIA</v>
          </cell>
          <cell r="E363" t="str">
            <v>INDUSTRIAL Y DE LA BAHIA</v>
          </cell>
          <cell r="F363">
            <v>11</v>
          </cell>
          <cell r="G363" t="str">
            <v>URBANA</v>
          </cell>
          <cell r="H363" t="str">
            <v>PRIVADO</v>
          </cell>
          <cell r="I363" t="str">
            <v>PRIVADO</v>
          </cell>
          <cell r="J363" t="str">
            <v>PRINCIPAL</v>
          </cell>
          <cell r="K363" t="str">
            <v>COL. COMUNITARIO CAMINO DE LUZ Y ESPERANZA</v>
          </cell>
        </row>
        <row r="364">
          <cell r="A364">
            <v>313001027288</v>
          </cell>
          <cell r="B364">
            <v>580</v>
          </cell>
          <cell r="C364">
            <v>580</v>
          </cell>
          <cell r="D364" t="str">
            <v>INDUSTRIAL Y DE LA BAHIA</v>
          </cell>
          <cell r="E364" t="str">
            <v>INDUSTRIAL Y DE LA BAHIA</v>
          </cell>
          <cell r="F364">
            <v>14</v>
          </cell>
          <cell r="G364" t="str">
            <v>URBANA</v>
          </cell>
          <cell r="H364" t="str">
            <v>PRIVADO</v>
          </cell>
          <cell r="I364" t="str">
            <v>PRIVADO</v>
          </cell>
          <cell r="J364" t="str">
            <v>PRINCIPAL</v>
          </cell>
          <cell r="K364" t="str">
            <v>C.E DIVINO MAESTRO EDUCADOR</v>
          </cell>
        </row>
        <row r="365">
          <cell r="A365">
            <v>313001027296</v>
          </cell>
          <cell r="B365">
            <v>582</v>
          </cell>
          <cell r="C365">
            <v>582</v>
          </cell>
          <cell r="D365" t="str">
            <v>INDUSTRIAL Y DE LA BAHIA</v>
          </cell>
          <cell r="E365" t="str">
            <v>INDUSTRIAL Y DE LA BAHIA</v>
          </cell>
          <cell r="F365">
            <v>12</v>
          </cell>
          <cell r="G365" t="str">
            <v>URBANA</v>
          </cell>
          <cell r="H365" t="str">
            <v>PRIVADO</v>
          </cell>
          <cell r="I365" t="str">
            <v>PRIVADO</v>
          </cell>
          <cell r="J365" t="str">
            <v>PRINCIPAL</v>
          </cell>
          <cell r="K365" t="str">
            <v>INST. EDUCATIVO PEQUEÑOS GIGANTES</v>
          </cell>
        </row>
        <row r="366">
          <cell r="A366">
            <v>313001027351</v>
          </cell>
          <cell r="B366">
            <v>506</v>
          </cell>
          <cell r="C366">
            <v>506</v>
          </cell>
          <cell r="D366" t="str">
            <v>HISTORICA Y CARIBE NORTE</v>
          </cell>
          <cell r="E366" t="str">
            <v>SANTA RITA</v>
          </cell>
          <cell r="F366">
            <v>2</v>
          </cell>
          <cell r="G366" t="str">
            <v>URBANA</v>
          </cell>
          <cell r="H366" t="str">
            <v>PRIVADO</v>
          </cell>
          <cell r="I366" t="str">
            <v>PRIVADO</v>
          </cell>
          <cell r="J366" t="str">
            <v>PRINCIPAL</v>
          </cell>
          <cell r="K366" t="str">
            <v>COL. SAN RAFAEL ARCANGEL</v>
          </cell>
        </row>
        <row r="367">
          <cell r="A367">
            <v>313001027440</v>
          </cell>
          <cell r="B367">
            <v>592</v>
          </cell>
          <cell r="C367">
            <v>592</v>
          </cell>
          <cell r="D367" t="str">
            <v>DE LA VIRGEN Y TURISTICA</v>
          </cell>
          <cell r="E367" t="str">
            <v>DE LA VIRGEN Y TURISTICA</v>
          </cell>
          <cell r="F367">
            <v>5</v>
          </cell>
          <cell r="G367" t="str">
            <v>URBANA</v>
          </cell>
          <cell r="H367" t="str">
            <v>PRIVADO</v>
          </cell>
          <cell r="I367" t="str">
            <v>PRIVADO</v>
          </cell>
          <cell r="J367" t="str">
            <v>PRINCIPAL</v>
          </cell>
          <cell r="K367" t="str">
            <v>INST.  EDUC. EL SEMBRADOR</v>
          </cell>
        </row>
        <row r="368">
          <cell r="A368">
            <v>313001027474</v>
          </cell>
          <cell r="B368">
            <v>588</v>
          </cell>
          <cell r="C368">
            <v>588</v>
          </cell>
          <cell r="D368" t="str">
            <v>DE LA VIRGEN Y TURISTICA</v>
          </cell>
          <cell r="E368" t="str">
            <v>DE LA VIRGEN Y TURISTICA</v>
          </cell>
          <cell r="F368">
            <v>6</v>
          </cell>
          <cell r="G368" t="str">
            <v>URBANA</v>
          </cell>
          <cell r="H368" t="str">
            <v>PRIVADO</v>
          </cell>
          <cell r="I368" t="str">
            <v>PRIVADO</v>
          </cell>
          <cell r="J368" t="str">
            <v>PRINCIPAL</v>
          </cell>
          <cell r="K368" t="str">
            <v>COL. MIXTO NUEVO PORVENIR</v>
          </cell>
        </row>
        <row r="369">
          <cell r="A369">
            <v>313001027539</v>
          </cell>
          <cell r="B369">
            <v>602</v>
          </cell>
          <cell r="C369">
            <v>602</v>
          </cell>
          <cell r="D369" t="str">
            <v>HISTORICA Y CARIBE NORTE</v>
          </cell>
          <cell r="E369" t="str">
            <v>SANTA RITA</v>
          </cell>
          <cell r="F369" t="str">
            <v>3</v>
          </cell>
          <cell r="G369" t="str">
            <v>URBANA</v>
          </cell>
          <cell r="H369" t="str">
            <v>PRIVADO</v>
          </cell>
          <cell r="I369" t="str">
            <v>PRIVADO</v>
          </cell>
          <cell r="J369" t="str">
            <v>PRINCIPAL</v>
          </cell>
          <cell r="K369" t="str">
            <v>CENT. EDUC. EDUCANDO PARA LA PAZ "CEDUPAZ"</v>
          </cell>
        </row>
        <row r="370">
          <cell r="A370">
            <v>313001027989</v>
          </cell>
          <cell r="B370">
            <v>629</v>
          </cell>
          <cell r="C370">
            <v>629</v>
          </cell>
          <cell r="D370" t="str">
            <v>INDUSTRIAL Y DE LA BAHIA</v>
          </cell>
          <cell r="E370" t="str">
            <v>INDUSTRIAL Y DE LA BAHIA</v>
          </cell>
          <cell r="F370">
            <v>15</v>
          </cell>
          <cell r="G370" t="str">
            <v>URBANA</v>
          </cell>
          <cell r="H370" t="str">
            <v>PRIVADO</v>
          </cell>
          <cell r="I370" t="str">
            <v>PRIVADO</v>
          </cell>
          <cell r="J370" t="str">
            <v>PRINCIPAL</v>
          </cell>
          <cell r="K370" t="str">
            <v>C.E GENIOS DEL MAÑANA</v>
          </cell>
        </row>
        <row r="371">
          <cell r="A371">
            <v>313001027997</v>
          </cell>
          <cell r="B371">
            <v>604</v>
          </cell>
          <cell r="C371">
            <v>604</v>
          </cell>
          <cell r="D371" t="str">
            <v>INDUSTRIAL Y DE LA BAHIA</v>
          </cell>
          <cell r="E371" t="str">
            <v>INDUSTRIAL Y DE LA BAHIA</v>
          </cell>
          <cell r="F371">
            <v>11</v>
          </cell>
          <cell r="G371" t="str">
            <v>URBANA</v>
          </cell>
          <cell r="H371" t="str">
            <v>PRIVADO</v>
          </cell>
          <cell r="I371" t="str">
            <v>PRIVADO</v>
          </cell>
          <cell r="J371" t="str">
            <v>PRINCIPAL</v>
          </cell>
          <cell r="K371" t="str">
            <v>INST. EDUCATIVO CELESTIN FREINET</v>
          </cell>
        </row>
        <row r="372">
          <cell r="A372">
            <v>313001028012</v>
          </cell>
          <cell r="B372">
            <v>581</v>
          </cell>
          <cell r="C372">
            <v>581</v>
          </cell>
          <cell r="D372" t="str">
            <v>INDUSTRIAL Y DE LA BAHIA</v>
          </cell>
          <cell r="E372" t="str">
            <v>INDUSTRIAL Y DE LA BAHIA</v>
          </cell>
          <cell r="F372">
            <v>12</v>
          </cell>
          <cell r="G372" t="str">
            <v>URBANA</v>
          </cell>
          <cell r="H372" t="str">
            <v>PRIVADO</v>
          </cell>
          <cell r="I372" t="str">
            <v>PRIVADO</v>
          </cell>
          <cell r="J372" t="str">
            <v>PRINCIPAL</v>
          </cell>
          <cell r="K372" t="str">
            <v>C.E INTEGRAL APRENDER CON ALEGRIA</v>
          </cell>
        </row>
        <row r="373">
          <cell r="A373">
            <v>313001028021</v>
          </cell>
          <cell r="B373">
            <v>622</v>
          </cell>
          <cell r="C373">
            <v>622</v>
          </cell>
          <cell r="D373" t="str">
            <v>INDUSTRIAL Y DE LA BAHIA</v>
          </cell>
          <cell r="E373" t="str">
            <v>INDUSTRIAL Y DE LA BAHIA</v>
          </cell>
          <cell r="F373">
            <v>8</v>
          </cell>
          <cell r="G373" t="str">
            <v>URBANA</v>
          </cell>
          <cell r="H373" t="str">
            <v>PRIVADO</v>
          </cell>
          <cell r="I373" t="str">
            <v>PRIVADO</v>
          </cell>
          <cell r="J373" t="str">
            <v>PRINCIPAL</v>
          </cell>
          <cell r="K373" t="str">
            <v>CENT. ESTIMULACION MANITAS CREATIVAS</v>
          </cell>
        </row>
        <row r="374">
          <cell r="A374">
            <v>313001028039</v>
          </cell>
          <cell r="B374">
            <v>610</v>
          </cell>
          <cell r="C374">
            <v>610</v>
          </cell>
          <cell r="D374" t="str">
            <v>INDUSTRIAL Y DE LA BAHIA</v>
          </cell>
          <cell r="E374" t="str">
            <v>INDUSTRIAL Y DE LA BAHIA</v>
          </cell>
          <cell r="F374">
            <v>12</v>
          </cell>
          <cell r="G374" t="str">
            <v>URBANA</v>
          </cell>
          <cell r="H374" t="str">
            <v>PRIVADO</v>
          </cell>
          <cell r="I374" t="str">
            <v>PRIVADO</v>
          </cell>
          <cell r="J374" t="str">
            <v>PRINCIPAL</v>
          </cell>
          <cell r="K374" t="str">
            <v>INST. SAN JUAN DE DIOS</v>
          </cell>
        </row>
        <row r="375">
          <cell r="A375">
            <v>313001028055</v>
          </cell>
          <cell r="B375">
            <v>621</v>
          </cell>
          <cell r="C375">
            <v>621</v>
          </cell>
          <cell r="D375" t="str">
            <v>INDUSTRIAL Y DE LA BAHIA</v>
          </cell>
          <cell r="E375" t="str">
            <v>INDUSTRIAL Y DE LA BAHIA</v>
          </cell>
          <cell r="F375">
            <v>13</v>
          </cell>
          <cell r="G375" t="str">
            <v>URBANA</v>
          </cell>
          <cell r="H375" t="str">
            <v>PRIVADO</v>
          </cell>
          <cell r="I375" t="str">
            <v>PRIVADO</v>
          </cell>
          <cell r="J375" t="str">
            <v>PRINCIPAL</v>
          </cell>
          <cell r="K375" t="str">
            <v>JARDIN INFANTIL MI PEQUEÑO ARTISTA</v>
          </cell>
        </row>
        <row r="376">
          <cell r="A376">
            <v>313001028098</v>
          </cell>
          <cell r="B376">
            <v>618</v>
          </cell>
          <cell r="C376">
            <v>618</v>
          </cell>
          <cell r="D376" t="str">
            <v>INDUSTRIAL Y DE LA BAHIA</v>
          </cell>
          <cell r="E376" t="str">
            <v>INDUSTRIAL Y DE LA BAHIA</v>
          </cell>
          <cell r="F376">
            <v>12</v>
          </cell>
          <cell r="G376" t="str">
            <v>URBANA</v>
          </cell>
          <cell r="H376" t="str">
            <v>PRIVADO</v>
          </cell>
          <cell r="I376" t="str">
            <v>PRIVADO</v>
          </cell>
          <cell r="J376" t="str">
            <v>PRINCIPAL</v>
          </cell>
          <cell r="K376" t="str">
            <v>JARD. INF.  LOS ANGELES (IE LOS ANGELES)</v>
          </cell>
        </row>
        <row r="377">
          <cell r="A377">
            <v>313001028101</v>
          </cell>
          <cell r="B377">
            <v>619</v>
          </cell>
          <cell r="C377">
            <v>619</v>
          </cell>
          <cell r="D377" t="str">
            <v>INDUSTRIAL Y DE LA BAHIA</v>
          </cell>
          <cell r="E377" t="str">
            <v>INDUSTRIAL Y DE LA BAHIA</v>
          </cell>
          <cell r="F377">
            <v>14</v>
          </cell>
          <cell r="G377" t="str">
            <v>URBANA</v>
          </cell>
          <cell r="H377" t="str">
            <v>PRIVADO</v>
          </cell>
          <cell r="I377" t="str">
            <v>PRIVADO</v>
          </cell>
          <cell r="J377" t="str">
            <v>PRINCIPAL</v>
          </cell>
          <cell r="K377" t="str">
            <v>C.E SIGEL (CENTRO EDUCAT. AMOR SIN FRONTERAS)</v>
          </cell>
        </row>
        <row r="378">
          <cell r="A378">
            <v>313001028110</v>
          </cell>
          <cell r="B378">
            <v>611</v>
          </cell>
          <cell r="C378">
            <v>611</v>
          </cell>
          <cell r="D378" t="str">
            <v>INDUSTRIAL Y DE LA BAHIA</v>
          </cell>
          <cell r="E378" t="str">
            <v>INDUSTRIAL Y DE LA BAHIA</v>
          </cell>
          <cell r="F378">
            <v>13</v>
          </cell>
          <cell r="G378" t="str">
            <v>URBANA</v>
          </cell>
          <cell r="H378" t="str">
            <v>PRIVADO</v>
          </cell>
          <cell r="I378" t="str">
            <v>PRIVADO</v>
          </cell>
          <cell r="J378" t="str">
            <v>PRINCIPAL</v>
          </cell>
          <cell r="K378" t="str">
            <v>INST. EDUC. LA EDAD DE ORO</v>
          </cell>
        </row>
        <row r="379">
          <cell r="A379">
            <v>313001028225</v>
          </cell>
          <cell r="B379">
            <v>615</v>
          </cell>
          <cell r="C379">
            <v>615</v>
          </cell>
          <cell r="D379" t="str">
            <v>DE LA VIRGEN Y TURISTICA</v>
          </cell>
          <cell r="E379" t="str">
            <v>DE LA VIRGEN Y TURISTICA</v>
          </cell>
          <cell r="F379">
            <v>6</v>
          </cell>
          <cell r="G379" t="str">
            <v>URBANA</v>
          </cell>
          <cell r="H379" t="str">
            <v>PRIVADO</v>
          </cell>
          <cell r="I379" t="str">
            <v>PRIVADO</v>
          </cell>
          <cell r="J379" t="str">
            <v>PRINCIPAL</v>
          </cell>
          <cell r="K379" t="str">
            <v>CORP. CENTRO EDUCATIVO COMUNITARIO FUENTE DE VALORES "CENEFU</v>
          </cell>
        </row>
        <row r="380">
          <cell r="A380">
            <v>313001028292</v>
          </cell>
          <cell r="B380">
            <v>612</v>
          </cell>
          <cell r="C380">
            <v>612</v>
          </cell>
          <cell r="D380" t="str">
            <v>DE LA VIRGEN Y TURISTICA</v>
          </cell>
          <cell r="E380" t="str">
            <v>DE LA VIRGEN Y TURISTICA</v>
          </cell>
          <cell r="F380">
            <v>7</v>
          </cell>
          <cell r="G380" t="str">
            <v>URBANA</v>
          </cell>
          <cell r="H380" t="str">
            <v>PRIVADO</v>
          </cell>
          <cell r="I380" t="str">
            <v>PRIVADO</v>
          </cell>
          <cell r="J380" t="str">
            <v>PRINCIPAL</v>
          </cell>
          <cell r="K380" t="str">
            <v>C.E MORAL Y LUCES</v>
          </cell>
        </row>
        <row r="381">
          <cell r="A381">
            <v>313001028314</v>
          </cell>
          <cell r="B381">
            <v>656</v>
          </cell>
          <cell r="C381">
            <v>656</v>
          </cell>
          <cell r="D381" t="str">
            <v>HISTORICA Y CARIBE NORTE</v>
          </cell>
          <cell r="E381" t="str">
            <v>COUNTRY</v>
          </cell>
          <cell r="F381">
            <v>10</v>
          </cell>
          <cell r="G381" t="str">
            <v>URBANA</v>
          </cell>
          <cell r="H381" t="str">
            <v>PRIVADO</v>
          </cell>
          <cell r="I381" t="str">
            <v>PRIVADO</v>
          </cell>
          <cell r="J381" t="str">
            <v>PRINCIPAL</v>
          </cell>
          <cell r="K381" t="str">
            <v>JARD. INF. MI SOLECITO</v>
          </cell>
        </row>
        <row r="382">
          <cell r="A382">
            <v>313001028322</v>
          </cell>
          <cell r="B382">
            <v>554</v>
          </cell>
          <cell r="C382">
            <v>554</v>
          </cell>
          <cell r="D382" t="str">
            <v>HISTORICA Y CARIBE NORTE</v>
          </cell>
          <cell r="E382" t="str">
            <v>COUNTRY</v>
          </cell>
          <cell r="F382">
            <v>8</v>
          </cell>
          <cell r="G382" t="str">
            <v>URBANA</v>
          </cell>
          <cell r="H382" t="str">
            <v>PRIVADO</v>
          </cell>
          <cell r="I382" t="str">
            <v>PRIVADO</v>
          </cell>
          <cell r="J382" t="str">
            <v>PRINCIPAL</v>
          </cell>
          <cell r="K382" t="str">
            <v>COL. CAMPIÑA REAL</v>
          </cell>
        </row>
        <row r="383">
          <cell r="A383">
            <v>313001028639</v>
          </cell>
          <cell r="B383">
            <v>591</v>
          </cell>
          <cell r="C383">
            <v>591</v>
          </cell>
          <cell r="D383" t="str">
            <v>HISTORICA Y CARIBE NORTE</v>
          </cell>
          <cell r="E383" t="str">
            <v>COUNTRY</v>
          </cell>
          <cell r="F383">
            <v>4</v>
          </cell>
          <cell r="G383" t="str">
            <v>URBANA</v>
          </cell>
          <cell r="H383" t="str">
            <v>PRIVADO</v>
          </cell>
          <cell r="I383" t="str">
            <v>PRIVADO</v>
          </cell>
          <cell r="J383" t="str">
            <v>PRINCIPAL</v>
          </cell>
          <cell r="K383" t="str">
            <v>INST. CENTRAL DE COLOMBIA PARA ADULTOS(ICCA)</v>
          </cell>
        </row>
        <row r="384">
          <cell r="A384">
            <v>313001028692</v>
          </cell>
          <cell r="B384">
            <v>608</v>
          </cell>
          <cell r="C384">
            <v>608</v>
          </cell>
          <cell r="D384" t="str">
            <v>INDUSTRIAL Y DE LA BAHIA</v>
          </cell>
          <cell r="E384" t="str">
            <v>INDUSTRIAL Y DE LA BAHIA</v>
          </cell>
          <cell r="F384">
            <v>14</v>
          </cell>
          <cell r="G384" t="str">
            <v>URBANA</v>
          </cell>
          <cell r="H384" t="str">
            <v>PRIVADO</v>
          </cell>
          <cell r="I384" t="str">
            <v>PRIVADO</v>
          </cell>
          <cell r="J384" t="str">
            <v>PRINCIPAL</v>
          </cell>
          <cell r="K384" t="str">
            <v>C.E CAMINOS DE ESPERANZA INS 1NVA LUZ DE ESPER.</v>
          </cell>
        </row>
        <row r="385">
          <cell r="A385">
            <v>313001028741</v>
          </cell>
          <cell r="B385">
            <v>626</v>
          </cell>
          <cell r="C385">
            <v>626</v>
          </cell>
          <cell r="D385" t="str">
            <v>INDUSTRIAL Y DE LA BAHIA</v>
          </cell>
          <cell r="E385" t="str">
            <v>INDUSTRIAL Y DE LA BAHIA</v>
          </cell>
          <cell r="F385">
            <v>12</v>
          </cell>
          <cell r="G385" t="str">
            <v>URBANA</v>
          </cell>
          <cell r="H385" t="str">
            <v>PRIVADO</v>
          </cell>
          <cell r="I385" t="str">
            <v>PRIVADO</v>
          </cell>
          <cell r="J385" t="str">
            <v>PRINCIPAL</v>
          </cell>
          <cell r="K385" t="str">
            <v>JARD. MAGICO DE LOS NIÑOS</v>
          </cell>
        </row>
        <row r="386">
          <cell r="A386">
            <v>313001028771</v>
          </cell>
          <cell r="B386">
            <v>641</v>
          </cell>
          <cell r="C386">
            <v>641</v>
          </cell>
          <cell r="D386" t="str">
            <v>DE LA VIRGEN Y TURISTICA</v>
          </cell>
          <cell r="E386" t="str">
            <v>DE LA VIRGEN Y TURISTICA</v>
          </cell>
          <cell r="F386">
            <v>7</v>
          </cell>
          <cell r="G386" t="str">
            <v>URBANA</v>
          </cell>
          <cell r="H386" t="str">
            <v>PRIVADO</v>
          </cell>
          <cell r="I386" t="str">
            <v>PRIVADO</v>
          </cell>
          <cell r="J386" t="str">
            <v>PRINCIPAL</v>
          </cell>
          <cell r="K386" t="str">
            <v>INST.  REAL DEL CARIBE</v>
          </cell>
        </row>
        <row r="387">
          <cell r="A387">
            <v>313001028789</v>
          </cell>
          <cell r="B387">
            <v>630</v>
          </cell>
          <cell r="C387">
            <v>630</v>
          </cell>
          <cell r="D387" t="str">
            <v>INDUSTRIAL Y DE LA BAHIA</v>
          </cell>
          <cell r="E387" t="str">
            <v>INDUSTRIAL Y DE LA BAHIA</v>
          </cell>
          <cell r="F387">
            <v>12</v>
          </cell>
          <cell r="G387" t="str">
            <v>URBANA</v>
          </cell>
          <cell r="H387" t="str">
            <v>PRIVADO</v>
          </cell>
          <cell r="I387" t="str">
            <v>PRIVADO</v>
          </cell>
          <cell r="J387" t="str">
            <v>PRINCIPAL</v>
          </cell>
          <cell r="K387" t="str">
            <v>CORP. DE EDUCACION  ESPECIAL MENTE ACTIVA</v>
          </cell>
        </row>
        <row r="388">
          <cell r="A388">
            <v>313001028811</v>
          </cell>
          <cell r="B388">
            <v>642</v>
          </cell>
          <cell r="C388">
            <v>642</v>
          </cell>
          <cell r="D388" t="str">
            <v>INDUSTRIAL Y DE LA BAHIA</v>
          </cell>
          <cell r="E388" t="str">
            <v>INDUSTRIAL Y DE LA BAHIA</v>
          </cell>
          <cell r="F388">
            <v>13</v>
          </cell>
          <cell r="G388" t="str">
            <v>URBANA</v>
          </cell>
          <cell r="H388" t="str">
            <v>PRIVADO</v>
          </cell>
          <cell r="I388" t="str">
            <v>PRIVADO</v>
          </cell>
          <cell r="J388" t="str">
            <v>PRINCIPAL</v>
          </cell>
          <cell r="K388" t="str">
            <v>COL. MANUEL ELKIN PATARROYO</v>
          </cell>
        </row>
        <row r="389">
          <cell r="A389">
            <v>313001028829</v>
          </cell>
          <cell r="B389">
            <v>620</v>
          </cell>
          <cell r="C389">
            <v>620</v>
          </cell>
          <cell r="D389" t="str">
            <v>INDUSTRIAL Y DE LA BAHIA</v>
          </cell>
          <cell r="E389" t="str">
            <v>INDUSTRIAL Y DE LA BAHIA</v>
          </cell>
          <cell r="F389">
            <v>13</v>
          </cell>
          <cell r="G389" t="str">
            <v>URBANA</v>
          </cell>
          <cell r="H389" t="str">
            <v>PRIVADO</v>
          </cell>
          <cell r="I389" t="str">
            <v>PRIVADO</v>
          </cell>
          <cell r="J389" t="str">
            <v>PRINCIPAL</v>
          </cell>
          <cell r="K389" t="str">
            <v>INST. COM. GISELA DIAZ DE VARGAS (FUNASER)</v>
          </cell>
        </row>
        <row r="390">
          <cell r="A390">
            <v>313001028843</v>
          </cell>
          <cell r="B390">
            <v>652</v>
          </cell>
          <cell r="C390">
            <v>652</v>
          </cell>
          <cell r="D390" t="str">
            <v>DE LA VIRGEN Y TURISTICA</v>
          </cell>
          <cell r="E390" t="str">
            <v>DE LA VIRGEN Y TURISTICA</v>
          </cell>
          <cell r="F390">
            <v>5</v>
          </cell>
          <cell r="G390" t="str">
            <v>URBANA</v>
          </cell>
          <cell r="H390" t="str">
            <v>PRIVADO</v>
          </cell>
          <cell r="I390" t="str">
            <v>PRIVADO</v>
          </cell>
          <cell r="J390" t="str">
            <v>PRINCIPAL</v>
          </cell>
          <cell r="K390" t="str">
            <v>COL. JUAN PABLO II (C.E SONRISITAS)</v>
          </cell>
        </row>
        <row r="391">
          <cell r="A391">
            <v>313001028868</v>
          </cell>
          <cell r="B391">
            <v>614</v>
          </cell>
          <cell r="C391">
            <v>614</v>
          </cell>
          <cell r="D391" t="str">
            <v>DE LA VIRGEN Y TURISTICA</v>
          </cell>
          <cell r="E391" t="str">
            <v>DE LA VIRGEN Y TURISTICA</v>
          </cell>
          <cell r="F391">
            <v>5</v>
          </cell>
          <cell r="G391" t="str">
            <v>URBANA</v>
          </cell>
          <cell r="H391" t="str">
            <v>PRIVADO</v>
          </cell>
          <cell r="I391" t="str">
            <v>PRIVADO</v>
          </cell>
          <cell r="J391" t="str">
            <v>PRINCIPAL</v>
          </cell>
          <cell r="K391" t="str">
            <v>COL. BILINGUE DE CARTAGENA</v>
          </cell>
        </row>
        <row r="392">
          <cell r="A392">
            <v>313001028875</v>
          </cell>
          <cell r="B392">
            <v>637</v>
          </cell>
          <cell r="C392">
            <v>637</v>
          </cell>
          <cell r="D392" t="str">
            <v>DE LA VIRGEN Y TURISTICA</v>
          </cell>
          <cell r="E392" t="str">
            <v>DE LA VIRGEN Y TURISTICA</v>
          </cell>
          <cell r="F392">
            <v>5</v>
          </cell>
          <cell r="G392" t="str">
            <v>URBANA</v>
          </cell>
          <cell r="H392" t="str">
            <v>PRIVADO</v>
          </cell>
          <cell r="I392" t="str">
            <v>PRIVADO</v>
          </cell>
          <cell r="J392" t="str">
            <v>PRINCIPAL</v>
          </cell>
          <cell r="K392" t="str">
            <v>CENT. EDUC. ALBERTO JIMENEZ FUENTES (ANTES MI ABUELO Y</v>
          </cell>
        </row>
        <row r="393">
          <cell r="A393">
            <v>313001028891</v>
          </cell>
          <cell r="B393">
            <v>655</v>
          </cell>
          <cell r="C393">
            <v>655</v>
          </cell>
          <cell r="D393" t="str">
            <v>HISTORICA Y CARIBE NORTE</v>
          </cell>
          <cell r="E393" t="str">
            <v>SANTA RITA</v>
          </cell>
          <cell r="F393">
            <v>1</v>
          </cell>
          <cell r="G393" t="str">
            <v>URBANA</v>
          </cell>
          <cell r="H393" t="str">
            <v>PRIVADO</v>
          </cell>
          <cell r="I393" t="str">
            <v>PRIVADO</v>
          </cell>
          <cell r="J393" t="str">
            <v>PRINCIPAL</v>
          </cell>
          <cell r="K393" t="str">
            <v>COL. FERNANDO DE ARAGON DE CARTAGENA</v>
          </cell>
        </row>
        <row r="394">
          <cell r="A394">
            <v>313001028985</v>
          </cell>
          <cell r="B394">
            <v>654</v>
          </cell>
          <cell r="C394">
            <v>654</v>
          </cell>
          <cell r="D394" t="str">
            <v>DE LA VIRGEN Y TURISTICA</v>
          </cell>
          <cell r="E394" t="str">
            <v>DE LA VIRGEN Y TURISTICA</v>
          </cell>
          <cell r="F394">
            <v>6</v>
          </cell>
          <cell r="G394" t="str">
            <v>URBANA</v>
          </cell>
          <cell r="H394" t="str">
            <v>PRIVADO</v>
          </cell>
          <cell r="I394" t="str">
            <v>PRIVADO</v>
          </cell>
          <cell r="J394" t="str">
            <v>PRINCIPAL</v>
          </cell>
          <cell r="K394" t="str">
            <v>COL. DIOS ES AMOR -SEDE CARTAGENA</v>
          </cell>
        </row>
        <row r="395">
          <cell r="A395">
            <v>313001029051</v>
          </cell>
          <cell r="B395">
            <v>720</v>
          </cell>
          <cell r="C395">
            <v>720</v>
          </cell>
          <cell r="D395" t="str">
            <v>HISTORICA Y CARIBE NORTE</v>
          </cell>
          <cell r="E395" t="str">
            <v>COUNTRY</v>
          </cell>
          <cell r="F395">
            <v>10</v>
          </cell>
          <cell r="G395" t="str">
            <v>URBANA</v>
          </cell>
          <cell r="H395" t="str">
            <v>PRIVADO</v>
          </cell>
          <cell r="I395" t="str">
            <v>PRIVADO</v>
          </cell>
          <cell r="J395" t="str">
            <v>PRINCIPAL</v>
          </cell>
          <cell r="K395" t="str">
            <v>INST. EDUCATIVO NUEVA ESPERANZA</v>
          </cell>
        </row>
        <row r="396">
          <cell r="A396">
            <v>313001029060</v>
          </cell>
          <cell r="B396">
            <v>719</v>
          </cell>
          <cell r="C396">
            <v>719</v>
          </cell>
          <cell r="D396" t="str">
            <v>INDUSTRIAL Y DE LA BAHIA</v>
          </cell>
          <cell r="E396" t="str">
            <v>INDUSTRIAL Y DE LA BAHIA</v>
          </cell>
          <cell r="F396">
            <v>13</v>
          </cell>
          <cell r="G396" t="str">
            <v>URBANA</v>
          </cell>
          <cell r="H396" t="str">
            <v>PRIVADO</v>
          </cell>
          <cell r="I396" t="str">
            <v>PRIVADO</v>
          </cell>
          <cell r="J396" t="str">
            <v>PRINCIPAL</v>
          </cell>
          <cell r="K396" t="str">
            <v>JARD. INF. ANCHILA</v>
          </cell>
        </row>
        <row r="397">
          <cell r="A397">
            <v>313001029108</v>
          </cell>
          <cell r="B397">
            <v>722</v>
          </cell>
          <cell r="C397">
            <v>722</v>
          </cell>
          <cell r="D397" t="str">
            <v>HISTORICA Y CARIBE NORTE</v>
          </cell>
          <cell r="E397" t="str">
            <v>SANTA RITA</v>
          </cell>
          <cell r="F397">
            <v>1</v>
          </cell>
          <cell r="G397" t="str">
            <v>URBANA</v>
          </cell>
          <cell r="H397" t="str">
            <v>PRIVADO</v>
          </cell>
          <cell r="I397" t="str">
            <v>PRIVADO</v>
          </cell>
          <cell r="J397" t="str">
            <v>PRINCIPAL</v>
          </cell>
          <cell r="K397" t="str">
            <v>COLEGIO DE BACHILLERATO DEL LITORAL, CODEBOL LTDA</v>
          </cell>
        </row>
        <row r="398">
          <cell r="A398">
            <v>313001029116</v>
          </cell>
          <cell r="B398">
            <v>721</v>
          </cell>
          <cell r="C398">
            <v>721</v>
          </cell>
          <cell r="D398" t="str">
            <v>INDUSTRIAL Y DE LA BAHIA</v>
          </cell>
          <cell r="E398" t="str">
            <v>INDUSTRIAL Y DE LA BAHIA</v>
          </cell>
          <cell r="F398">
            <v>11</v>
          </cell>
          <cell r="G398" t="str">
            <v>URBANA</v>
          </cell>
          <cell r="H398" t="str">
            <v>PRIVADO</v>
          </cell>
          <cell r="I398" t="str">
            <v>PRIVADO</v>
          </cell>
          <cell r="J398" t="str">
            <v>PRINCIPAL</v>
          </cell>
          <cell r="K398" t="str">
            <v>I.E COMUNITARIA LIRIO DE LOS VALLES</v>
          </cell>
        </row>
        <row r="399">
          <cell r="A399">
            <v>313001029124</v>
          </cell>
          <cell r="B399">
            <v>731</v>
          </cell>
          <cell r="C399">
            <v>731</v>
          </cell>
          <cell r="D399" t="str">
            <v>HISTORICA Y CARIBE NORTE</v>
          </cell>
          <cell r="E399" t="str">
            <v>SANTA RITA</v>
          </cell>
          <cell r="F399">
            <v>3</v>
          </cell>
          <cell r="G399" t="str">
            <v>URBANA</v>
          </cell>
          <cell r="H399" t="str">
            <v>PRIVADO</v>
          </cell>
          <cell r="I399" t="str">
            <v>PRIVADO</v>
          </cell>
          <cell r="J399" t="str">
            <v>PRINCIPAL</v>
          </cell>
          <cell r="K399" t="str">
            <v>CORP. INST. EDUCA.CARLOS ORTIZ SANCHEZ</v>
          </cell>
        </row>
        <row r="400">
          <cell r="A400">
            <v>313001029141</v>
          </cell>
          <cell r="B400">
            <v>797</v>
          </cell>
          <cell r="C400">
            <v>797</v>
          </cell>
          <cell r="D400" t="str">
            <v>DE LA VIRGEN Y TURISTICA</v>
          </cell>
          <cell r="E400" t="str">
            <v>DE LA VIRGEN Y TURISTICA</v>
          </cell>
          <cell r="F400">
            <v>4</v>
          </cell>
          <cell r="G400" t="str">
            <v>URBANA</v>
          </cell>
          <cell r="H400" t="str">
            <v>PRIVADO</v>
          </cell>
          <cell r="I400" t="str">
            <v>PRIVADO</v>
          </cell>
          <cell r="J400" t="str">
            <v>PRINCIPAL</v>
          </cell>
          <cell r="K400" t="str">
            <v>CORP. INST EDUC CIENAGA DE LA VIRGEN</v>
          </cell>
        </row>
        <row r="401">
          <cell r="A401">
            <v>313001029183</v>
          </cell>
          <cell r="B401">
            <v>723</v>
          </cell>
          <cell r="C401">
            <v>723</v>
          </cell>
          <cell r="D401" t="str">
            <v>HISTORICA Y CARIBE NORTE</v>
          </cell>
          <cell r="E401" t="str">
            <v>COUNTRY</v>
          </cell>
          <cell r="F401">
            <v>8</v>
          </cell>
          <cell r="G401" t="str">
            <v>URBANA</v>
          </cell>
          <cell r="H401" t="str">
            <v>PRIVADO</v>
          </cell>
          <cell r="I401" t="str">
            <v>PRIVADO</v>
          </cell>
          <cell r="J401" t="str">
            <v>PRINCIPAL</v>
          </cell>
          <cell r="K401" t="str">
            <v>INST. JEROME S. BRUNER</v>
          </cell>
        </row>
        <row r="402">
          <cell r="A402">
            <v>313001029205</v>
          </cell>
          <cell r="B402">
            <v>727</v>
          </cell>
          <cell r="C402">
            <v>727</v>
          </cell>
          <cell r="D402" t="str">
            <v>INDUSTRIAL Y DE LA BAHIA</v>
          </cell>
          <cell r="E402" t="str">
            <v>INDUSTRIAL Y DE LA BAHIA</v>
          </cell>
          <cell r="F402">
            <v>13</v>
          </cell>
          <cell r="G402" t="str">
            <v>URBANA</v>
          </cell>
          <cell r="H402" t="str">
            <v>PRIVADO</v>
          </cell>
          <cell r="I402" t="str">
            <v>PRIVADO</v>
          </cell>
          <cell r="J402" t="str">
            <v>PRINCIPAL</v>
          </cell>
          <cell r="K402" t="str">
            <v>CENT. DE ESTIMULACION Y JARDIN INFANTIL EL PINAR</v>
          </cell>
        </row>
        <row r="403">
          <cell r="A403">
            <v>313001029213</v>
          </cell>
          <cell r="B403">
            <v>725</v>
          </cell>
          <cell r="C403">
            <v>725</v>
          </cell>
          <cell r="D403" t="str">
            <v>INDUSTRIAL Y DE LA BAHIA</v>
          </cell>
          <cell r="E403" t="str">
            <v>INDUSTRIAL Y DE LA BAHIA</v>
          </cell>
          <cell r="F403">
            <v>13</v>
          </cell>
          <cell r="G403" t="str">
            <v>URBANA</v>
          </cell>
          <cell r="H403" t="str">
            <v>PRIVADO</v>
          </cell>
          <cell r="I403" t="str">
            <v>PRIVADO</v>
          </cell>
          <cell r="J403" t="str">
            <v>PRINCIPAL</v>
          </cell>
          <cell r="K403" t="str">
            <v>COL. MARIANO DE CARTAGENA</v>
          </cell>
        </row>
        <row r="404">
          <cell r="A404">
            <v>313001029264</v>
          </cell>
          <cell r="B404">
            <v>738</v>
          </cell>
          <cell r="C404">
            <v>738</v>
          </cell>
          <cell r="D404" t="str">
            <v>HISTORICA Y CARIBE NORTE</v>
          </cell>
          <cell r="E404" t="str">
            <v>COUNTRY</v>
          </cell>
          <cell r="G404" t="str">
            <v>URBANA</v>
          </cell>
          <cell r="H404" t="str">
            <v>E. E. Oficial (a Distancia)</v>
          </cell>
          <cell r="I404" t="str">
            <v>OFICIAL</v>
          </cell>
          <cell r="J404" t="str">
            <v>PRINCIPAL</v>
          </cell>
          <cell r="K404" t="str">
            <v>UNIVERSIDAD NACIONAL ABIERTA Y A DISTANCIA</v>
          </cell>
        </row>
        <row r="405">
          <cell r="A405">
            <v>313001029281</v>
          </cell>
          <cell r="B405">
            <v>743</v>
          </cell>
          <cell r="C405">
            <v>743</v>
          </cell>
          <cell r="D405" t="str">
            <v>DE LA VIRGEN Y TURISTICA</v>
          </cell>
          <cell r="E405" t="str">
            <v>DE LA VIRGEN Y TURISTICA</v>
          </cell>
          <cell r="F405">
            <v>7</v>
          </cell>
          <cell r="G405" t="str">
            <v>URBANA</v>
          </cell>
          <cell r="H405" t="str">
            <v>PRIVADO</v>
          </cell>
          <cell r="I405" t="str">
            <v>PRIVADO</v>
          </cell>
          <cell r="J405" t="str">
            <v>PRINCIPAL</v>
          </cell>
          <cell r="K405" t="str">
            <v>INST. MIXTO FREINET</v>
          </cell>
        </row>
        <row r="406">
          <cell r="A406">
            <v>313001029302</v>
          </cell>
          <cell r="B406">
            <v>746</v>
          </cell>
          <cell r="C406">
            <v>746</v>
          </cell>
          <cell r="D406" t="str">
            <v>DE LA VIRGEN Y TURISTICA</v>
          </cell>
          <cell r="E406" t="str">
            <v>DE LA VIRGEN Y TURISTICA</v>
          </cell>
          <cell r="F406">
            <v>7</v>
          </cell>
          <cell r="G406" t="str">
            <v>URBANA</v>
          </cell>
          <cell r="H406" t="str">
            <v>PRIVADO</v>
          </cell>
          <cell r="I406" t="str">
            <v>PRIVADO</v>
          </cell>
          <cell r="J406" t="str">
            <v>PRINCIPAL</v>
          </cell>
          <cell r="K406" t="str">
            <v>INST. EDUC. MÁGICA AVENTURA</v>
          </cell>
        </row>
        <row r="407">
          <cell r="A407">
            <v>313001029337</v>
          </cell>
          <cell r="B407">
            <v>748</v>
          </cell>
          <cell r="C407">
            <v>748</v>
          </cell>
          <cell r="D407" t="str">
            <v>INDUSTRIAL Y DE LA BAHIA</v>
          </cell>
          <cell r="E407" t="str">
            <v>INDUSTRIAL Y DE LA BAHIA</v>
          </cell>
          <cell r="F407">
            <v>12</v>
          </cell>
          <cell r="G407" t="str">
            <v>URBANA</v>
          </cell>
          <cell r="H407" t="str">
            <v>PRIVADO</v>
          </cell>
          <cell r="I407" t="str">
            <v>PRIVADO</v>
          </cell>
          <cell r="J407" t="str">
            <v>PRINCIPAL</v>
          </cell>
          <cell r="K407" t="str">
            <v>GORETTI SCHOOL</v>
          </cell>
        </row>
        <row r="408">
          <cell r="A408">
            <v>313001029353</v>
          </cell>
          <cell r="B408">
            <v>806</v>
          </cell>
          <cell r="C408">
            <v>806</v>
          </cell>
          <cell r="D408" t="str">
            <v>INDUSTRIAL Y DE LA BAHIA</v>
          </cell>
          <cell r="E408" t="str">
            <v>INDUSTRIAL Y DE LA BAHIA</v>
          </cell>
          <cell r="F408">
            <v>1</v>
          </cell>
          <cell r="G408" t="str">
            <v>URBANA</v>
          </cell>
          <cell r="H408" t="str">
            <v>PRIVADO</v>
          </cell>
          <cell r="I408" t="str">
            <v>PRIVADO</v>
          </cell>
          <cell r="J408" t="str">
            <v>PRINCIPAL</v>
          </cell>
          <cell r="K408" t="str">
            <v>CORP. BEVERLY HILLS</v>
          </cell>
        </row>
        <row r="409">
          <cell r="A409">
            <v>313001029388</v>
          </cell>
          <cell r="B409">
            <v>808</v>
          </cell>
          <cell r="C409">
            <v>808</v>
          </cell>
          <cell r="D409" t="str">
            <v>HISTORICA Y CARIBE NORTE</v>
          </cell>
          <cell r="E409" t="str">
            <v>COUNTRY</v>
          </cell>
          <cell r="F409">
            <v>10</v>
          </cell>
          <cell r="G409" t="str">
            <v>URBANA</v>
          </cell>
          <cell r="H409" t="str">
            <v>PRIVADO</v>
          </cell>
          <cell r="I409" t="str">
            <v>PRIVADO</v>
          </cell>
          <cell r="J409" t="str">
            <v>PRINCIPAL</v>
          </cell>
          <cell r="K409" t="str">
            <v>CENTRO DE HABILITACION Y CAPACITACION ALUNA</v>
          </cell>
        </row>
        <row r="410">
          <cell r="A410">
            <v>313001029396</v>
          </cell>
          <cell r="B410">
            <v>788</v>
          </cell>
          <cell r="C410">
            <v>788</v>
          </cell>
          <cell r="D410" t="str">
            <v>DE LA VIRGEN Y TURISTICA</v>
          </cell>
          <cell r="E410" t="str">
            <v>DE LA VIRGEN Y TURISTICA</v>
          </cell>
          <cell r="F410">
            <v>6</v>
          </cell>
          <cell r="G410" t="str">
            <v>URBANA</v>
          </cell>
          <cell r="H410" t="str">
            <v>E.E Oficial en Concesion</v>
          </cell>
          <cell r="I410" t="str">
            <v>OFICIAL</v>
          </cell>
          <cell r="J410" t="str">
            <v>PRINCIPAL</v>
          </cell>
          <cell r="K410" t="str">
            <v>INST.EDUCATIVA CLEMENTE MANUEL ZABALA</v>
          </cell>
        </row>
        <row r="411">
          <cell r="A411">
            <v>313001029418</v>
          </cell>
          <cell r="B411">
            <v>794</v>
          </cell>
          <cell r="C411">
            <v>794</v>
          </cell>
          <cell r="D411" t="str">
            <v>DE LA VIRGEN Y TURISTICA</v>
          </cell>
          <cell r="E411" t="str">
            <v>DE LA VIRGEN Y TURISTICA</v>
          </cell>
          <cell r="F411">
            <v>6</v>
          </cell>
          <cell r="G411" t="str">
            <v>URBANA</v>
          </cell>
          <cell r="H411" t="str">
            <v>PRIVADO</v>
          </cell>
          <cell r="I411" t="str">
            <v>PRIVADO</v>
          </cell>
          <cell r="J411" t="str">
            <v>PRINCIPAL</v>
          </cell>
          <cell r="K411" t="str">
            <v>INST. EDUC 1 DE MAYO</v>
          </cell>
        </row>
        <row r="412">
          <cell r="A412">
            <v>313001029426</v>
          </cell>
          <cell r="B412">
            <v>790</v>
          </cell>
          <cell r="C412">
            <v>790</v>
          </cell>
          <cell r="D412" t="str">
            <v>DE LA VIRGEN Y TURISTICA</v>
          </cell>
          <cell r="E412" t="str">
            <v>DE LA VIRGEN Y TURISTICA</v>
          </cell>
          <cell r="F412">
            <v>7</v>
          </cell>
          <cell r="G412" t="str">
            <v>URBANA</v>
          </cell>
          <cell r="H412" t="str">
            <v>PRIVADO</v>
          </cell>
          <cell r="I412" t="str">
            <v>PRIVADO</v>
          </cell>
          <cell r="J412" t="str">
            <v>PRINCIPAL</v>
          </cell>
          <cell r="K412" t="str">
            <v>C.E MUNDO DEL SABER</v>
          </cell>
        </row>
        <row r="413">
          <cell r="A413">
            <v>313001029434</v>
          </cell>
          <cell r="B413">
            <v>792</v>
          </cell>
          <cell r="C413">
            <v>792</v>
          </cell>
          <cell r="D413" t="str">
            <v>DE LA VIRGEN Y TURISTICA</v>
          </cell>
          <cell r="E413" t="str">
            <v>DE LA VIRGEN Y TURISTICA</v>
          </cell>
          <cell r="F413">
            <v>7</v>
          </cell>
          <cell r="G413" t="str">
            <v>URBANA</v>
          </cell>
          <cell r="H413" t="str">
            <v>PRIVADO</v>
          </cell>
          <cell r="I413" t="str">
            <v>PRIVADO</v>
          </cell>
          <cell r="J413" t="str">
            <v>PRINCIPAL</v>
          </cell>
          <cell r="K413" t="str">
            <v>INST. EDUC JULIO ENRIQUE</v>
          </cell>
        </row>
        <row r="414">
          <cell r="A414">
            <v>313001029451</v>
          </cell>
          <cell r="B414">
            <v>793</v>
          </cell>
          <cell r="C414">
            <v>793</v>
          </cell>
          <cell r="D414" t="str">
            <v>DE LA VIRGEN Y TURISTICA</v>
          </cell>
          <cell r="E414" t="str">
            <v>DE LA VIRGEN Y TURISTICA</v>
          </cell>
          <cell r="F414" t="str">
            <v>7</v>
          </cell>
          <cell r="G414" t="str">
            <v>URBANA</v>
          </cell>
          <cell r="H414" t="str">
            <v>PRIVADO</v>
          </cell>
          <cell r="I414" t="str">
            <v>PRIVADO</v>
          </cell>
          <cell r="J414" t="str">
            <v>PRINCIPAL</v>
          </cell>
          <cell r="K414" t="str">
            <v>COLEGIO MI PEQUEÑO JARDIN</v>
          </cell>
        </row>
        <row r="415">
          <cell r="A415">
            <v>313001029469</v>
          </cell>
          <cell r="B415">
            <v>801</v>
          </cell>
          <cell r="C415">
            <v>801</v>
          </cell>
          <cell r="D415" t="str">
            <v>INDUSTRIAL Y DE LA BAHIA</v>
          </cell>
          <cell r="E415" t="str">
            <v>INDUSTRIAL Y DE LA BAHIA</v>
          </cell>
          <cell r="F415">
            <v>13</v>
          </cell>
          <cell r="G415" t="str">
            <v>URBANA</v>
          </cell>
          <cell r="H415" t="str">
            <v>PRIVADO</v>
          </cell>
          <cell r="I415" t="str">
            <v>PRIVADO</v>
          </cell>
          <cell r="J415" t="str">
            <v>PRINCIPAL</v>
          </cell>
          <cell r="K415" t="str">
            <v>INST. MI ABECEDARIO</v>
          </cell>
        </row>
        <row r="416">
          <cell r="A416">
            <v>313001029507</v>
          </cell>
          <cell r="B416">
            <v>798</v>
          </cell>
          <cell r="C416">
            <v>798</v>
          </cell>
          <cell r="D416" t="str">
            <v>HISTORICA Y CARIBE NORTE</v>
          </cell>
          <cell r="E416" t="str">
            <v>COUNTRY</v>
          </cell>
          <cell r="F416">
            <v>9</v>
          </cell>
          <cell r="G416" t="str">
            <v>URBANA</v>
          </cell>
          <cell r="H416" t="str">
            <v>PRIVADO</v>
          </cell>
          <cell r="I416" t="str">
            <v>PRIVADO</v>
          </cell>
          <cell r="J416" t="str">
            <v>PRINCIPAL</v>
          </cell>
          <cell r="K416" t="str">
            <v>JARD. INF CHISPITAS MAGICAS (INST. EDUC. HERMANA ALICIA ALVAREZ)</v>
          </cell>
        </row>
        <row r="417">
          <cell r="A417">
            <v>313001029523</v>
          </cell>
          <cell r="B417">
            <v>789</v>
          </cell>
          <cell r="C417">
            <v>789</v>
          </cell>
          <cell r="D417" t="str">
            <v>HISTORICA Y CARIBE NORTE</v>
          </cell>
          <cell r="E417" t="str">
            <v>SANTA RITA</v>
          </cell>
          <cell r="F417">
            <v>1</v>
          </cell>
          <cell r="G417" t="str">
            <v>URBANA</v>
          </cell>
          <cell r="H417" t="str">
            <v>PRIVADO</v>
          </cell>
          <cell r="I417" t="str">
            <v>PRIVADO</v>
          </cell>
          <cell r="J417" t="str">
            <v>PRINCIPAL</v>
          </cell>
          <cell r="K417" t="str">
            <v>GIMN. BILINGÜE ALTAMAR DE CARTAGENA</v>
          </cell>
        </row>
        <row r="418">
          <cell r="A418">
            <v>313001029531</v>
          </cell>
          <cell r="B418">
            <v>817</v>
          </cell>
          <cell r="C418">
            <v>817</v>
          </cell>
          <cell r="D418" t="str">
            <v>INDUSTRIAL Y DE LA BAHIA</v>
          </cell>
          <cell r="E418" t="str">
            <v>INDUSTRIAL Y DE LA BAHIA</v>
          </cell>
          <cell r="F418">
            <v>13</v>
          </cell>
          <cell r="G418" t="str">
            <v>URBANA</v>
          </cell>
          <cell r="H418" t="str">
            <v>PRIVADO</v>
          </cell>
          <cell r="I418" t="str">
            <v>PRIVADO</v>
          </cell>
          <cell r="J418" t="str">
            <v>PRINCIPAL</v>
          </cell>
          <cell r="K418" t="str">
            <v>INST. EDUCATIVO NUEVA LUZ</v>
          </cell>
        </row>
        <row r="419">
          <cell r="A419">
            <v>313001029540</v>
          </cell>
          <cell r="B419">
            <v>816</v>
          </cell>
          <cell r="C419">
            <v>816</v>
          </cell>
          <cell r="D419" t="str">
            <v>INDUSTRIAL Y DE LA BAHIA</v>
          </cell>
          <cell r="E419" t="str">
            <v>INDUSTRIAL Y DE LA BAHIA</v>
          </cell>
          <cell r="F419">
            <v>12</v>
          </cell>
          <cell r="G419" t="str">
            <v>URBANA</v>
          </cell>
          <cell r="H419" t="str">
            <v>PRIVADO</v>
          </cell>
          <cell r="I419" t="str">
            <v>PRIVADO</v>
          </cell>
          <cell r="J419" t="str">
            <v>PRINCIPAL</v>
          </cell>
          <cell r="K419" t="str">
            <v>COLEGIO PITAGORAS -(JARD. INF. Y GUARDERIA MIS TAREAS )</v>
          </cell>
        </row>
        <row r="420">
          <cell r="A420">
            <v>313001029558</v>
          </cell>
          <cell r="B420">
            <v>805</v>
          </cell>
          <cell r="C420">
            <v>805</v>
          </cell>
          <cell r="D420" t="str">
            <v>HISTORICA Y CARIBE NORTE</v>
          </cell>
          <cell r="E420" t="str">
            <v>COUNTRY</v>
          </cell>
          <cell r="F420">
            <v>8</v>
          </cell>
          <cell r="G420" t="str">
            <v>URBANA</v>
          </cell>
          <cell r="H420" t="str">
            <v>PRIVADO</v>
          </cell>
          <cell r="I420" t="str">
            <v>PRIVADO</v>
          </cell>
          <cell r="J420" t="str">
            <v>PRINCIPAL</v>
          </cell>
          <cell r="K420" t="str">
            <v>INST. JUAN PABLO II</v>
          </cell>
        </row>
        <row r="421">
          <cell r="A421">
            <v>313001029647</v>
          </cell>
          <cell r="B421">
            <v>838</v>
          </cell>
          <cell r="C421">
            <v>838</v>
          </cell>
          <cell r="D421" t="str">
            <v>HISTORICA Y CARIBE NORTE</v>
          </cell>
          <cell r="E421" t="str">
            <v>SANTA RITA</v>
          </cell>
          <cell r="F421">
            <v>2</v>
          </cell>
          <cell r="G421" t="str">
            <v>URBANA</v>
          </cell>
          <cell r="H421" t="str">
            <v>PRIVADO</v>
          </cell>
          <cell r="I421" t="str">
            <v>PRIVADO</v>
          </cell>
          <cell r="J421" t="str">
            <v>PRINCIPAL</v>
          </cell>
          <cell r="K421" t="str">
            <v>COLEGIO SANTISIMA TRINIDAD</v>
          </cell>
        </row>
        <row r="422">
          <cell r="A422">
            <v>313001029655</v>
          </cell>
          <cell r="B422">
            <v>820</v>
          </cell>
          <cell r="C422">
            <v>820</v>
          </cell>
          <cell r="D422" t="str">
            <v>INDUSTRIAL Y DE LA BAHIA</v>
          </cell>
          <cell r="E422" t="str">
            <v>INDUSTRIAL Y DE LA BAHIA</v>
          </cell>
          <cell r="F422">
            <v>12</v>
          </cell>
          <cell r="G422" t="str">
            <v>URBANA</v>
          </cell>
          <cell r="H422" t="str">
            <v>PRIVADO</v>
          </cell>
          <cell r="I422" t="str">
            <v>PRIVADO</v>
          </cell>
          <cell r="J422" t="str">
            <v>PRINCIPAL</v>
          </cell>
          <cell r="K422" t="str">
            <v>INST. MI PRIMERA ESTACION</v>
          </cell>
        </row>
        <row r="423">
          <cell r="A423">
            <v>313001029671</v>
          </cell>
          <cell r="B423">
            <v>834</v>
          </cell>
          <cell r="C423">
            <v>834</v>
          </cell>
          <cell r="D423" t="str">
            <v>INDUSTRIAL Y DE LA BAHIA</v>
          </cell>
          <cell r="E423" t="str">
            <v>INDUSTRIAL Y DE LA BAHIA</v>
          </cell>
          <cell r="F423">
            <v>12</v>
          </cell>
          <cell r="G423" t="str">
            <v>URBANA</v>
          </cell>
          <cell r="H423" t="str">
            <v>PRIVADO</v>
          </cell>
          <cell r="I423" t="str">
            <v>PRIVADO</v>
          </cell>
          <cell r="J423" t="str">
            <v>PRINCIPAL</v>
          </cell>
          <cell r="K423" t="str">
            <v>INSTITUTO EDUCATIVO MUNDO HACIA EL FUTURO</v>
          </cell>
        </row>
        <row r="424">
          <cell r="A424">
            <v>313001029680</v>
          </cell>
          <cell r="B424">
            <v>819</v>
          </cell>
          <cell r="C424">
            <v>819</v>
          </cell>
          <cell r="D424" t="str">
            <v>INDUSTRIAL Y DE LA BAHIA</v>
          </cell>
          <cell r="E424" t="str">
            <v>INDUSTRIAL Y DE LA BAHIA</v>
          </cell>
          <cell r="F424">
            <v>13</v>
          </cell>
          <cell r="G424" t="str">
            <v>URBANA</v>
          </cell>
          <cell r="H424" t="str">
            <v>PRIVADO</v>
          </cell>
          <cell r="I424" t="str">
            <v>PRIVADO</v>
          </cell>
          <cell r="J424" t="str">
            <v>PRINCIPAL</v>
          </cell>
          <cell r="K424" t="str">
            <v>CENT. EDUC. INTEGRAL MODERNO</v>
          </cell>
        </row>
        <row r="425">
          <cell r="A425">
            <v>313001029698</v>
          </cell>
          <cell r="B425">
            <v>821</v>
          </cell>
          <cell r="C425">
            <v>821</v>
          </cell>
          <cell r="D425" t="str">
            <v>INDUSTRIAL Y DE LA BAHIA</v>
          </cell>
          <cell r="E425" t="str">
            <v>INDUSTRIAL Y DE LA BAHIA</v>
          </cell>
          <cell r="F425">
            <v>13</v>
          </cell>
          <cell r="G425" t="str">
            <v>URBANA</v>
          </cell>
          <cell r="H425" t="str">
            <v>PRIVADO</v>
          </cell>
          <cell r="I425" t="str">
            <v>PRIVADO</v>
          </cell>
          <cell r="J425" t="str">
            <v>PRINCIPAL</v>
          </cell>
          <cell r="K425" t="str">
            <v>INST. EDUC. QUERIDO AMIGO</v>
          </cell>
        </row>
        <row r="426">
          <cell r="A426">
            <v>313001029701</v>
          </cell>
          <cell r="B426">
            <v>825</v>
          </cell>
          <cell r="C426">
            <v>825</v>
          </cell>
          <cell r="D426" t="str">
            <v>INDUSTRIAL Y DE LA BAHIA</v>
          </cell>
          <cell r="E426" t="str">
            <v>INDUSTRIAL Y DE LA BAHIA</v>
          </cell>
          <cell r="F426">
            <v>11</v>
          </cell>
          <cell r="G426" t="str">
            <v>URBANA</v>
          </cell>
          <cell r="H426" t="str">
            <v>PRIVADO</v>
          </cell>
          <cell r="I426" t="str">
            <v>PRIVADO</v>
          </cell>
          <cell r="J426" t="str">
            <v>PRINCIPAL</v>
          </cell>
          <cell r="K426" t="str">
            <v>CENT. EDUC. SANTA CLARA</v>
          </cell>
        </row>
        <row r="427">
          <cell r="A427">
            <v>313001029710</v>
          </cell>
          <cell r="B427">
            <v>827</v>
          </cell>
          <cell r="C427">
            <v>827</v>
          </cell>
          <cell r="D427" t="str">
            <v>INDUSTRIAL Y DE LA BAHIA</v>
          </cell>
          <cell r="E427" t="str">
            <v>INDUSTRIAL Y DE LA BAHIA</v>
          </cell>
          <cell r="F427">
            <v>14</v>
          </cell>
          <cell r="G427" t="str">
            <v>URBANA</v>
          </cell>
          <cell r="H427" t="str">
            <v>PRIVADO</v>
          </cell>
          <cell r="I427" t="str">
            <v>PRIVADO</v>
          </cell>
          <cell r="J427" t="str">
            <v>PRINCIPAL</v>
          </cell>
          <cell r="K427" t="str">
            <v>INST. EDUC ISAVIDA</v>
          </cell>
        </row>
        <row r="428">
          <cell r="A428">
            <v>313001029728</v>
          </cell>
          <cell r="B428">
            <v>823</v>
          </cell>
          <cell r="C428">
            <v>823</v>
          </cell>
          <cell r="D428" t="str">
            <v>INDUSTRIAL Y DE LA BAHIA</v>
          </cell>
          <cell r="E428" t="str">
            <v>INDUSTRIAL Y DE LA BAHIA</v>
          </cell>
          <cell r="F428">
            <v>14</v>
          </cell>
          <cell r="G428" t="str">
            <v>URBANA</v>
          </cell>
          <cell r="H428" t="str">
            <v>PRIVADO</v>
          </cell>
          <cell r="I428" t="str">
            <v>PRIVADO</v>
          </cell>
          <cell r="J428" t="str">
            <v>PRINCIPAL</v>
          </cell>
          <cell r="K428" t="str">
            <v>CORPORACION EDUCATIVA RONDA MAGICA REAL</v>
          </cell>
        </row>
        <row r="429">
          <cell r="A429">
            <v>313001029736</v>
          </cell>
          <cell r="B429">
            <v>824</v>
          </cell>
          <cell r="C429">
            <v>824</v>
          </cell>
          <cell r="D429" t="str">
            <v>INDUSTRIAL Y DE LA BAHIA</v>
          </cell>
          <cell r="E429" t="str">
            <v>INDUSTRIAL Y DE LA BAHIA</v>
          </cell>
          <cell r="F429">
            <v>12</v>
          </cell>
          <cell r="G429" t="str">
            <v>URBANA</v>
          </cell>
          <cell r="H429" t="str">
            <v>PRIVADO</v>
          </cell>
          <cell r="I429" t="str">
            <v>PRIVADO</v>
          </cell>
          <cell r="J429" t="str">
            <v>PRINCIPAL</v>
          </cell>
          <cell r="K429" t="str">
            <v>MIMOS ESCUELA INFANTIL</v>
          </cell>
        </row>
        <row r="430">
          <cell r="A430">
            <v>313001029752</v>
          </cell>
          <cell r="B430">
            <v>822</v>
          </cell>
          <cell r="C430">
            <v>822</v>
          </cell>
          <cell r="D430" t="str">
            <v>INDUSTRIAL Y DE LA BAHIA</v>
          </cell>
          <cell r="E430" t="str">
            <v>INDUSTRIAL Y DE LA BAHIA</v>
          </cell>
          <cell r="F430">
            <v>12</v>
          </cell>
          <cell r="G430" t="str">
            <v>URBANA</v>
          </cell>
          <cell r="H430" t="str">
            <v>PRIVADO</v>
          </cell>
          <cell r="I430" t="str">
            <v>PRIVADO</v>
          </cell>
          <cell r="J430" t="str">
            <v>PRINCIPAL</v>
          </cell>
          <cell r="K430" t="str">
            <v>INST. EDUC. CAMINO AL SABER</v>
          </cell>
        </row>
        <row r="431">
          <cell r="A431">
            <v>313001029817</v>
          </cell>
          <cell r="B431">
            <v>829</v>
          </cell>
          <cell r="C431">
            <v>829</v>
          </cell>
          <cell r="D431" t="str">
            <v>INDUSTRIAL Y DE LA BAHIA</v>
          </cell>
          <cell r="E431" t="str">
            <v>INDUSTRIAL Y DE LA BAHIA</v>
          </cell>
          <cell r="G431" t="str">
            <v>URBANA</v>
          </cell>
          <cell r="H431" t="str">
            <v>PRIVADO</v>
          </cell>
          <cell r="I431" t="str">
            <v>PRIVADO</v>
          </cell>
          <cell r="J431" t="str">
            <v>PRINCIPAL</v>
          </cell>
          <cell r="K431" t="str">
            <v>FUNDACION EL CREADOR</v>
          </cell>
        </row>
        <row r="432">
          <cell r="A432">
            <v>313001029833</v>
          </cell>
          <cell r="B432">
            <v>836</v>
          </cell>
          <cell r="C432">
            <v>836</v>
          </cell>
          <cell r="D432" t="str">
            <v>INDUSTRIAL Y DE LA BAHIA</v>
          </cell>
          <cell r="E432" t="str">
            <v>INDUSTRIAL Y DE LA BAHIA</v>
          </cell>
          <cell r="F432">
            <v>13</v>
          </cell>
          <cell r="G432" t="str">
            <v>URBANA</v>
          </cell>
          <cell r="H432" t="str">
            <v>PRIVADO</v>
          </cell>
          <cell r="I432" t="str">
            <v>PRIVADO</v>
          </cell>
          <cell r="J432" t="str">
            <v>PRINCIPAL</v>
          </cell>
          <cell r="K432" t="str">
            <v>INSTITUTO EDUCATIVO SANTA LUCIA</v>
          </cell>
        </row>
        <row r="433">
          <cell r="A433">
            <v>313001029841</v>
          </cell>
          <cell r="B433">
            <v>837</v>
          </cell>
          <cell r="C433">
            <v>837</v>
          </cell>
          <cell r="D433" t="str">
            <v>HISTORICA Y CARIBE NORTE</v>
          </cell>
          <cell r="E433" t="str">
            <v>SANTA RITA</v>
          </cell>
          <cell r="F433">
            <v>2</v>
          </cell>
          <cell r="G433" t="str">
            <v>URBANA</v>
          </cell>
          <cell r="H433" t="str">
            <v>PRIVADO</v>
          </cell>
          <cell r="I433" t="str">
            <v>PRIVADO</v>
          </cell>
          <cell r="J433" t="str">
            <v>PRINCIPAL</v>
          </cell>
          <cell r="K433" t="str">
            <v>COLEGIO INFANTIL INICIOS DEL ARCO IRIS</v>
          </cell>
        </row>
        <row r="434">
          <cell r="A434">
            <v>313001029868</v>
          </cell>
          <cell r="B434">
            <v>841</v>
          </cell>
          <cell r="C434">
            <v>841</v>
          </cell>
          <cell r="D434" t="str">
            <v>INDUSTRIAL Y DE LA BAHIA</v>
          </cell>
          <cell r="E434" t="str">
            <v>INDUSTRIAL Y DE LA BAHIA</v>
          </cell>
          <cell r="F434">
            <v>13</v>
          </cell>
          <cell r="G434" t="str">
            <v>URBANA</v>
          </cell>
          <cell r="H434" t="str">
            <v>PRIVADO</v>
          </cell>
          <cell r="I434" t="str">
            <v>PRIVADO</v>
          </cell>
          <cell r="J434" t="str">
            <v>PRINCIPAL</v>
          </cell>
          <cell r="K434" t="str">
            <v>INST EDUCATIVO TECNOCIENCIA REGION CARIBE</v>
          </cell>
        </row>
        <row r="435">
          <cell r="A435">
            <v>313001029876</v>
          </cell>
          <cell r="B435">
            <v>843</v>
          </cell>
          <cell r="C435">
            <v>843</v>
          </cell>
          <cell r="D435" t="str">
            <v>INDUSTRIAL Y DE LA BAHIA</v>
          </cell>
          <cell r="E435" t="str">
            <v>INDUSTRIAL Y DE LA BAHIA</v>
          </cell>
          <cell r="F435">
            <v>14</v>
          </cell>
          <cell r="G435" t="str">
            <v>URBANA</v>
          </cell>
          <cell r="H435" t="str">
            <v>PRIVADO</v>
          </cell>
          <cell r="I435" t="str">
            <v>PRIVADO</v>
          </cell>
          <cell r="J435" t="str">
            <v>PRINCIPAL</v>
          </cell>
          <cell r="K435" t="str">
            <v>CORP. EDUC. PARQUE DE LOS NIÑOS</v>
          </cell>
        </row>
        <row r="436">
          <cell r="A436">
            <v>313001029884</v>
          </cell>
          <cell r="B436">
            <v>844</v>
          </cell>
          <cell r="C436">
            <v>844</v>
          </cell>
          <cell r="D436" t="str">
            <v>INDUSTRIAL Y DE LA BAHIA</v>
          </cell>
          <cell r="E436" t="str">
            <v>INDUSTRIAL Y DE LA BAHIA</v>
          </cell>
          <cell r="F436">
            <v>12</v>
          </cell>
          <cell r="G436" t="str">
            <v>URBANA</v>
          </cell>
          <cell r="H436" t="str">
            <v>PRIVADO</v>
          </cell>
          <cell r="I436" t="str">
            <v>PRIVADO</v>
          </cell>
          <cell r="J436" t="str">
            <v>PRINCIPAL</v>
          </cell>
          <cell r="K436" t="str">
            <v>INST. EDUCATIVO BRUNER</v>
          </cell>
        </row>
        <row r="437">
          <cell r="A437">
            <v>313001029906</v>
          </cell>
          <cell r="B437">
            <v>846</v>
          </cell>
          <cell r="C437">
            <v>846</v>
          </cell>
          <cell r="D437" t="str">
            <v>HISTORICA Y CARIBE NORTE</v>
          </cell>
          <cell r="E437" t="str">
            <v>COUNTRY</v>
          </cell>
          <cell r="F437">
            <v>10</v>
          </cell>
          <cell r="G437" t="str">
            <v>URBANA</v>
          </cell>
          <cell r="H437" t="str">
            <v>PRIVADO</v>
          </cell>
          <cell r="I437" t="str">
            <v>PRIVADO</v>
          </cell>
          <cell r="J437" t="str">
            <v>PRINCIPAL</v>
          </cell>
          <cell r="K437" t="str">
            <v>FUND. LUMBRERAS DEL MAÑANA (FUNDALUM)</v>
          </cell>
        </row>
        <row r="438">
          <cell r="A438">
            <v>313001029922</v>
          </cell>
          <cell r="B438">
            <v>848</v>
          </cell>
          <cell r="C438">
            <v>848</v>
          </cell>
          <cell r="D438" t="str">
            <v>HISTORICA Y CARIBE NORTE</v>
          </cell>
          <cell r="E438" t="str">
            <v>COUNTRY</v>
          </cell>
          <cell r="F438">
            <v>10</v>
          </cell>
          <cell r="G438" t="str">
            <v>URBANA</v>
          </cell>
          <cell r="H438" t="str">
            <v>PRIVADO</v>
          </cell>
          <cell r="I438" t="str">
            <v>PRIVADO</v>
          </cell>
          <cell r="J438" t="str">
            <v>PRINCIPAL</v>
          </cell>
          <cell r="K438" t="str">
            <v>INSTITUTO EDUCATIVO NISSI</v>
          </cell>
        </row>
        <row r="439">
          <cell r="A439">
            <v>313001029931</v>
          </cell>
          <cell r="B439">
            <v>854</v>
          </cell>
          <cell r="C439">
            <v>854</v>
          </cell>
          <cell r="D439" t="str">
            <v>INDUSTRIAL Y DE LA BAHIA</v>
          </cell>
          <cell r="E439" t="str">
            <v>INDUSTRIAL Y DE LA BAHIA</v>
          </cell>
          <cell r="F439" t="str">
            <v>10</v>
          </cell>
          <cell r="G439" t="str">
            <v>URBANA</v>
          </cell>
          <cell r="H439" t="str">
            <v>PRIVADO</v>
          </cell>
          <cell r="I439" t="str">
            <v>PRIVADO</v>
          </cell>
          <cell r="J439" t="str">
            <v>PRINCIPAL</v>
          </cell>
          <cell r="K439" t="str">
            <v>COLEGIO MANOS CREATIVAS</v>
          </cell>
        </row>
        <row r="440">
          <cell r="A440">
            <v>313001029957</v>
          </cell>
          <cell r="B440">
            <v>856</v>
          </cell>
          <cell r="C440">
            <v>856</v>
          </cell>
          <cell r="D440" t="str">
            <v>HISTORICA Y CARIBE NORTE</v>
          </cell>
          <cell r="E440" t="str">
            <v>COUNTRY</v>
          </cell>
          <cell r="F440">
            <v>8</v>
          </cell>
          <cell r="G440" t="str">
            <v>URBANA</v>
          </cell>
          <cell r="H440" t="str">
            <v>PRIVADO</v>
          </cell>
          <cell r="I440" t="str">
            <v>PRIVADO</v>
          </cell>
          <cell r="J440" t="str">
            <v>PRINCIPAL</v>
          </cell>
          <cell r="K440" t="str">
            <v>CORPORACION CENTRO DE DESARROLLO Y APRENDIZAJE LUZ DE LUZ</v>
          </cell>
        </row>
        <row r="441">
          <cell r="A441">
            <v>313001029965</v>
          </cell>
          <cell r="B441">
            <v>855</v>
          </cell>
          <cell r="C441">
            <v>855</v>
          </cell>
          <cell r="D441" t="str">
            <v>INDUSTRIAL Y DE LA BAHIA</v>
          </cell>
          <cell r="E441" t="str">
            <v>INDUSTRIAL Y DE LA BAHIA</v>
          </cell>
          <cell r="F441">
            <v>15</v>
          </cell>
          <cell r="G441" t="str">
            <v>URBANA</v>
          </cell>
          <cell r="H441" t="str">
            <v>PRIVADO</v>
          </cell>
          <cell r="I441" t="str">
            <v>PRIVADO</v>
          </cell>
          <cell r="J441" t="str">
            <v/>
          </cell>
          <cell r="K441" t="str">
            <v>INSTITUTO INFANTIL LOS CISNES</v>
          </cell>
        </row>
        <row r="442">
          <cell r="A442">
            <v>313001029973</v>
          </cell>
          <cell r="B442">
            <v>849</v>
          </cell>
          <cell r="C442">
            <v>849</v>
          </cell>
          <cell r="D442" t="str">
            <v>INDUSTRIAL Y DE LA BAHIA</v>
          </cell>
          <cell r="E442" t="str">
            <v>INDUSTRIAL Y DE LA BAHIA</v>
          </cell>
          <cell r="F442">
            <v>15</v>
          </cell>
          <cell r="G442" t="str">
            <v>URBANA</v>
          </cell>
          <cell r="H442" t="str">
            <v>PRIVADO</v>
          </cell>
          <cell r="I442" t="str">
            <v>PRIVADO</v>
          </cell>
          <cell r="J442" t="str">
            <v>PRINCIPAL</v>
          </cell>
          <cell r="K442" t="str">
            <v>INSTITUTO EL MANANTIAL</v>
          </cell>
        </row>
        <row r="443">
          <cell r="A443">
            <v>313001029981</v>
          </cell>
          <cell r="B443">
            <v>847</v>
          </cell>
          <cell r="C443">
            <v>847</v>
          </cell>
          <cell r="D443" t="str">
            <v>INDUSTRIAL Y DE LA BAHIA</v>
          </cell>
          <cell r="E443" t="str">
            <v>INDUSTRIAL Y DE LA BAHIA</v>
          </cell>
          <cell r="F443">
            <v>14</v>
          </cell>
          <cell r="G443" t="str">
            <v>URBANA</v>
          </cell>
          <cell r="H443" t="str">
            <v>PRIVADO</v>
          </cell>
          <cell r="I443" t="str">
            <v>PRIVADO</v>
          </cell>
          <cell r="J443" t="str">
            <v>PRINCIPAL</v>
          </cell>
          <cell r="K443" t="str">
            <v>COLEGIO ACADEMICO Y TECNICO JOSE MARIA GARCIA DE TOLEDO</v>
          </cell>
        </row>
        <row r="444">
          <cell r="A444">
            <v>313001029990</v>
          </cell>
          <cell r="B444">
            <v>852</v>
          </cell>
          <cell r="C444">
            <v>852</v>
          </cell>
          <cell r="D444" t="str">
            <v>INDUSTRIAL Y DE LA BAHIA</v>
          </cell>
          <cell r="E444" t="str">
            <v>INDUSTRIAL Y DE LA BAHIA</v>
          </cell>
          <cell r="F444" t="str">
            <v>15</v>
          </cell>
          <cell r="G444" t="str">
            <v>URBANA</v>
          </cell>
          <cell r="H444" t="str">
            <v>PRIVADO</v>
          </cell>
          <cell r="I444" t="str">
            <v>PRIVADO</v>
          </cell>
          <cell r="J444" t="str">
            <v>PRINCIPAL</v>
          </cell>
          <cell r="K444" t="str">
            <v>JARDIN INFANTIL Y CENTRO DE ESTIMULACION PASO A PASO</v>
          </cell>
        </row>
        <row r="445">
          <cell r="A445">
            <v>313001030009</v>
          </cell>
          <cell r="B445">
            <v>853</v>
          </cell>
          <cell r="C445">
            <v>853</v>
          </cell>
          <cell r="D445" t="str">
            <v>INDUSTRIAL Y DE LA BAHIA</v>
          </cell>
          <cell r="E445" t="str">
            <v>INDUSTRIAL Y DE LA BAHIA</v>
          </cell>
          <cell r="F445" t="str">
            <v>12</v>
          </cell>
          <cell r="G445" t="str">
            <v>URBANA</v>
          </cell>
          <cell r="H445" t="str">
            <v>PRIVADO</v>
          </cell>
          <cell r="I445" t="str">
            <v>PRIVADO</v>
          </cell>
          <cell r="J445" t="str">
            <v>PRINCIPAL</v>
          </cell>
          <cell r="K445" t="str">
            <v>MIS TRAZOS MAGICOS</v>
          </cell>
        </row>
        <row r="446">
          <cell r="A446">
            <v>313001030025</v>
          </cell>
          <cell r="B446">
            <v>850</v>
          </cell>
          <cell r="C446">
            <v>850</v>
          </cell>
          <cell r="D446" t="str">
            <v>HISTORICA Y CARIBE NORTE</v>
          </cell>
          <cell r="E446" t="str">
            <v>SANTA RITA</v>
          </cell>
          <cell r="F446">
            <v>1</v>
          </cell>
          <cell r="G446" t="str">
            <v>URBANA</v>
          </cell>
          <cell r="H446" t="str">
            <v>PRIVADO</v>
          </cell>
          <cell r="I446" t="str">
            <v>PRIVADO</v>
          </cell>
          <cell r="J446" t="str">
            <v>PRINCIPAL</v>
          </cell>
          <cell r="K446" t="str">
            <v>GIMNASIO AMERICANO HOWARD GARDNER</v>
          </cell>
        </row>
        <row r="447">
          <cell r="A447">
            <v>313001030068</v>
          </cell>
          <cell r="B447">
            <v>863</v>
          </cell>
          <cell r="C447">
            <v>863</v>
          </cell>
          <cell r="D447" t="str">
            <v>HISTORICA Y CARIBE NORTE</v>
          </cell>
          <cell r="E447" t="str">
            <v>COUNTRY</v>
          </cell>
          <cell r="F447">
            <v>9</v>
          </cell>
          <cell r="G447" t="str">
            <v>URBANA</v>
          </cell>
          <cell r="H447" t="str">
            <v>PRIVADO</v>
          </cell>
          <cell r="I447" t="str">
            <v>PRIVADO</v>
          </cell>
          <cell r="J447" t="str">
            <v>PRINCIPAL</v>
          </cell>
          <cell r="K447" t="str">
            <v>COL GENERACION XXI</v>
          </cell>
        </row>
        <row r="448">
          <cell r="A448">
            <v>313001030106</v>
          </cell>
          <cell r="B448">
            <v>859</v>
          </cell>
          <cell r="C448">
            <v>859</v>
          </cell>
          <cell r="D448" t="str">
            <v>DE LA VIRGEN Y TURISTICA</v>
          </cell>
          <cell r="E448" t="str">
            <v>DE LA VIRGEN Y TURISTICA</v>
          </cell>
          <cell r="F448">
            <v>7</v>
          </cell>
          <cell r="G448" t="str">
            <v>URBANA</v>
          </cell>
          <cell r="H448" t="str">
            <v>PRIVADO</v>
          </cell>
          <cell r="I448" t="str">
            <v>PRIVADO</v>
          </cell>
          <cell r="J448" t="str">
            <v>PRINCIPAL</v>
          </cell>
          <cell r="K448" t="str">
            <v>INT. EDUCATIVO LOS CEREZOS</v>
          </cell>
        </row>
        <row r="449">
          <cell r="A449">
            <v>313001030122</v>
          </cell>
          <cell r="B449">
            <v>861</v>
          </cell>
          <cell r="C449">
            <v>861</v>
          </cell>
          <cell r="D449" t="str">
            <v>HISTORICA Y CARIBE NORTE</v>
          </cell>
          <cell r="E449" t="str">
            <v>INDUSTRIAL Y DE LA BAHIA</v>
          </cell>
          <cell r="F449">
            <v>11</v>
          </cell>
          <cell r="G449" t="str">
            <v>URBANA</v>
          </cell>
          <cell r="H449" t="str">
            <v>PRIVADO</v>
          </cell>
          <cell r="I449" t="str">
            <v>PRIVADO</v>
          </cell>
          <cell r="J449" t="str">
            <v>PRINCIPAL</v>
          </cell>
          <cell r="K449" t="str">
            <v>INSTITUTO EDUCATIVO LINDO AMANECER</v>
          </cell>
        </row>
        <row r="450">
          <cell r="A450">
            <v>313001030131</v>
          </cell>
          <cell r="B450">
            <v>862</v>
          </cell>
          <cell r="C450">
            <v>862</v>
          </cell>
          <cell r="D450" t="str">
            <v>HISTORICA Y CARIBE NORTE</v>
          </cell>
          <cell r="E450" t="str">
            <v>SANTA RITA</v>
          </cell>
          <cell r="F450">
            <v>2</v>
          </cell>
          <cell r="G450" t="str">
            <v>URBANA</v>
          </cell>
          <cell r="H450" t="str">
            <v>PRIVADO</v>
          </cell>
          <cell r="I450" t="str">
            <v>PRIVADO</v>
          </cell>
          <cell r="J450" t="str">
            <v>PRINCIPAL</v>
          </cell>
          <cell r="K450" t="str">
            <v>GIMNASIO INTEGRAL CYGNI DE CARTAGENA</v>
          </cell>
        </row>
        <row r="451">
          <cell r="A451">
            <v>313001063690</v>
          </cell>
          <cell r="B451">
            <v>680</v>
          </cell>
          <cell r="C451">
            <v>680</v>
          </cell>
          <cell r="D451" t="str">
            <v>HISTORICA Y CARIBE NORTE</v>
          </cell>
          <cell r="E451" t="str">
            <v>SANTA RITA</v>
          </cell>
          <cell r="F451">
            <v>2</v>
          </cell>
          <cell r="G451" t="str">
            <v>URBANA</v>
          </cell>
          <cell r="H451" t="str">
            <v>PRIVADO</v>
          </cell>
          <cell r="I451" t="str">
            <v>PRIVADO</v>
          </cell>
          <cell r="J451" t="str">
            <v>PRINCIPAL</v>
          </cell>
          <cell r="K451" t="str">
            <v>FUND. INST. MIXTO EL NAZARENO</v>
          </cell>
        </row>
        <row r="452">
          <cell r="A452">
            <v>313836000348</v>
          </cell>
          <cell r="B452">
            <v>490</v>
          </cell>
          <cell r="C452">
            <v>490</v>
          </cell>
          <cell r="D452" t="str">
            <v>DE LA VIRGEN Y TURISTICA</v>
          </cell>
          <cell r="E452" t="str">
            <v>RURAL</v>
          </cell>
          <cell r="G452" t="str">
            <v>URBANA(RURAL)</v>
          </cell>
          <cell r="H452" t="str">
            <v>PRIVADO</v>
          </cell>
          <cell r="I452" t="str">
            <v>PRIVADO</v>
          </cell>
          <cell r="J452" t="str">
            <v>PRINCIPAL</v>
          </cell>
          <cell r="K452" t="str">
            <v>ASPAEN GIMN. CARTAGENA DE INDIAS</v>
          </cell>
        </row>
        <row r="453">
          <cell r="A453">
            <v>313836000623</v>
          </cell>
          <cell r="B453">
            <v>851</v>
          </cell>
          <cell r="C453">
            <v>851</v>
          </cell>
          <cell r="D453" t="str">
            <v>DE LA VIRGEN Y TURISTICA</v>
          </cell>
          <cell r="E453" t="str">
            <v>RURAL</v>
          </cell>
          <cell r="G453" t="str">
            <v>URBANA(RURAL)</v>
          </cell>
          <cell r="H453" t="str">
            <v>PRIVADO</v>
          </cell>
          <cell r="I453" t="str">
            <v>PRIVADO</v>
          </cell>
          <cell r="J453" t="str">
            <v>PRINCIPAL</v>
          </cell>
          <cell r="K453" t="str">
            <v>ASPAEN GIMN. CARTAGENA(ANTIGUO COL. UBICADO EN TURBACO)</v>
          </cell>
        </row>
        <row r="454">
          <cell r="A454">
            <v>413001004703</v>
          </cell>
          <cell r="B454">
            <v>492</v>
          </cell>
          <cell r="C454">
            <v>492</v>
          </cell>
          <cell r="D454" t="str">
            <v>DE LA VIRGEN Y TURISTICA</v>
          </cell>
          <cell r="E454" t="str">
            <v>RURAL</v>
          </cell>
          <cell r="G454" t="str">
            <v>RURAL</v>
          </cell>
          <cell r="H454" t="str">
            <v>E. E. Oficial</v>
          </cell>
          <cell r="I454" t="str">
            <v>OFICIAL</v>
          </cell>
          <cell r="J454" t="str">
            <v>PRINCIPAL</v>
          </cell>
          <cell r="K454" t="str">
            <v>I.E TECNICA DE LA BOQUILLA</v>
          </cell>
        </row>
        <row r="455">
          <cell r="A455">
            <v>413001006234</v>
          </cell>
          <cell r="B455">
            <v>494</v>
          </cell>
          <cell r="C455">
            <v>492</v>
          </cell>
          <cell r="D455" t="str">
            <v>DE LA VIRGEN Y TURISTICA</v>
          </cell>
          <cell r="E455" t="str">
            <v>RURAL</v>
          </cell>
          <cell r="G455" t="str">
            <v>RURAL</v>
          </cell>
          <cell r="H455" t="str">
            <v>E. E. Oficial</v>
          </cell>
          <cell r="I455" t="str">
            <v>OFICIAL</v>
          </cell>
          <cell r="J455" t="str">
            <v>SEDE</v>
          </cell>
          <cell r="K455" t="str">
            <v>I.E TECNICA DE LA BOQUILLA -SEDE  ESC. MADRE BERNARDA</v>
          </cell>
        </row>
        <row r="456">
          <cell r="A456">
            <v>413001006315</v>
          </cell>
          <cell r="B456">
            <v>151</v>
          </cell>
          <cell r="C456">
            <v>492</v>
          </cell>
          <cell r="D456" t="str">
            <v>DE LA VIRGEN Y TURISTICA</v>
          </cell>
          <cell r="E456" t="str">
            <v>RURAL</v>
          </cell>
          <cell r="G456" t="str">
            <v>RURAL</v>
          </cell>
          <cell r="H456" t="str">
            <v>E. E. Oficial</v>
          </cell>
          <cell r="I456" t="str">
            <v>OFICIAL</v>
          </cell>
          <cell r="J456" t="str">
            <v>SEDE</v>
          </cell>
          <cell r="K456" t="str">
            <v>I.E TECNICA DE LA BOQUILLA - SEDE SAN JUAN BAUTISTA DE LA BOQUILLA</v>
          </cell>
        </row>
        <row r="457">
          <cell r="A457">
            <v>413001007630</v>
          </cell>
          <cell r="B457">
            <v>495</v>
          </cell>
          <cell r="C457">
            <v>495</v>
          </cell>
          <cell r="D457" t="str">
            <v>INDUSTRIAL Y DE LA BAHIA</v>
          </cell>
          <cell r="E457" t="str">
            <v>INDUSTRIAL Y DE LA BAHIA</v>
          </cell>
          <cell r="F457">
            <v>13</v>
          </cell>
          <cell r="G457" t="str">
            <v>URBANA</v>
          </cell>
          <cell r="H457" t="str">
            <v>PRIVADO</v>
          </cell>
          <cell r="I457" t="str">
            <v>PRIVADO</v>
          </cell>
          <cell r="J457" t="str">
            <v>PRINCIPAL</v>
          </cell>
          <cell r="K457" t="str">
            <v>COL. CARIBE REAL</v>
          </cell>
        </row>
        <row r="458">
          <cell r="A458">
            <v>413001007648</v>
          </cell>
          <cell r="B458">
            <v>500</v>
          </cell>
          <cell r="C458">
            <v>500</v>
          </cell>
          <cell r="D458" t="str">
            <v>INDUSTRIAL Y DE LA BAHIA</v>
          </cell>
          <cell r="E458" t="str">
            <v>INDUSTRIAL Y DE LA BAHIA</v>
          </cell>
          <cell r="F458">
            <v>14</v>
          </cell>
          <cell r="G458" t="str">
            <v>URBANA</v>
          </cell>
          <cell r="H458" t="str">
            <v>PRIVADO</v>
          </cell>
          <cell r="I458" t="str">
            <v>PRIVADO</v>
          </cell>
          <cell r="J458" t="str">
            <v>PRINCIPAL</v>
          </cell>
          <cell r="K458" t="str">
            <v>COL. CAMINO DEL CORAL DE CARTAGENA</v>
          </cell>
        </row>
        <row r="459">
          <cell r="A459">
            <v>413001007982</v>
          </cell>
          <cell r="B459">
            <v>496</v>
          </cell>
          <cell r="C459">
            <v>496</v>
          </cell>
          <cell r="D459" t="str">
            <v>INDUSTRIAL Y DE LA BAHIA</v>
          </cell>
          <cell r="E459" t="str">
            <v>INDUSTRIAL Y DE LA BAHIA</v>
          </cell>
          <cell r="F459">
            <v>12</v>
          </cell>
          <cell r="G459" t="str">
            <v>URBANA</v>
          </cell>
          <cell r="H459" t="str">
            <v>PRIVADO</v>
          </cell>
          <cell r="I459" t="str">
            <v>PRIVADO</v>
          </cell>
          <cell r="J459" t="str">
            <v>PRINCIPAL</v>
          </cell>
          <cell r="K459" t="str">
            <v>INST. CARTAGENA DE INDIAS</v>
          </cell>
        </row>
        <row r="460">
          <cell r="A460">
            <v>413001008008</v>
          </cell>
          <cell r="B460">
            <v>497</v>
          </cell>
          <cell r="C460">
            <v>497</v>
          </cell>
          <cell r="D460" t="str">
            <v>HISTORICA Y CARIBE NORTE</v>
          </cell>
          <cell r="E460" t="str">
            <v>COUNTRY</v>
          </cell>
          <cell r="F460">
            <v>10</v>
          </cell>
          <cell r="G460" t="str">
            <v>URBANA</v>
          </cell>
          <cell r="H460" t="str">
            <v>PRIVADO</v>
          </cell>
          <cell r="I460" t="str">
            <v>PRIVADO</v>
          </cell>
          <cell r="J460" t="str">
            <v>PRINCIPAL</v>
          </cell>
          <cell r="K460" t="str">
            <v>INST. EDUC. CAMPANITAS DE SABIDURIA</v>
          </cell>
        </row>
        <row r="461">
          <cell r="A461">
            <v>413001008024</v>
          </cell>
          <cell r="B461">
            <v>498</v>
          </cell>
          <cell r="C461">
            <v>498</v>
          </cell>
          <cell r="D461" t="str">
            <v>INDUSTRIAL Y DE LA BAHIA</v>
          </cell>
          <cell r="E461" t="str">
            <v>INDUSTRIAL Y DE LA BAHIA</v>
          </cell>
          <cell r="F461">
            <v>14</v>
          </cell>
          <cell r="G461" t="str">
            <v>URBANA</v>
          </cell>
          <cell r="H461" t="str">
            <v>PRIVADO</v>
          </cell>
          <cell r="I461" t="str">
            <v>PRIVADO</v>
          </cell>
          <cell r="J461" t="str">
            <v>PRINCIPAL</v>
          </cell>
          <cell r="K461" t="str">
            <v>INST.  EDUCATIVO  EL PARAISO</v>
          </cell>
        </row>
        <row r="462">
          <cell r="A462">
            <v>413001008121</v>
          </cell>
          <cell r="B462">
            <v>421</v>
          </cell>
          <cell r="C462">
            <v>421</v>
          </cell>
          <cell r="D462" t="str">
            <v>INDUSTRIAL Y DE LA BAHIA</v>
          </cell>
          <cell r="E462" t="str">
            <v>INDUSTRIAL Y DE LA BAHIA</v>
          </cell>
          <cell r="F462">
            <v>12</v>
          </cell>
          <cell r="G462" t="str">
            <v>URBANA</v>
          </cell>
          <cell r="H462" t="str">
            <v>PRIVADO</v>
          </cell>
          <cell r="I462" t="str">
            <v>PRIVADO</v>
          </cell>
          <cell r="J462" t="str">
            <v>PRINCIPAL</v>
          </cell>
          <cell r="K462" t="str">
            <v>INST. Y JARD. INF. ANGELICA</v>
          </cell>
        </row>
        <row r="463">
          <cell r="A463">
            <v>413001013176</v>
          </cell>
          <cell r="B463">
            <v>501</v>
          </cell>
          <cell r="C463">
            <v>501</v>
          </cell>
          <cell r="D463" t="str">
            <v>INDUSTRIAL Y DE LA BAHIA</v>
          </cell>
          <cell r="E463" t="str">
            <v>RURAL</v>
          </cell>
          <cell r="G463" t="str">
            <v>RURAL</v>
          </cell>
          <cell r="H463" t="str">
            <v>PRIVADO</v>
          </cell>
          <cell r="I463" t="str">
            <v>PRIVADO</v>
          </cell>
          <cell r="J463" t="str">
            <v>PRINCIPAL</v>
          </cell>
          <cell r="K463" t="str">
            <v>FUND. EDUC. INST. ECOLOGICO BARBACOAS</v>
          </cell>
        </row>
        <row r="464">
          <cell r="A464">
            <v>413001027126</v>
          </cell>
          <cell r="B464">
            <v>569</v>
          </cell>
          <cell r="C464">
            <v>569</v>
          </cell>
          <cell r="D464" t="str">
            <v>DE LA VIRGEN Y TURISTICA</v>
          </cell>
          <cell r="E464" t="str">
            <v>RURAL</v>
          </cell>
          <cell r="G464" t="str">
            <v>RURAL</v>
          </cell>
          <cell r="H464" t="str">
            <v>PRIVADO</v>
          </cell>
          <cell r="I464" t="str">
            <v>PRIVADO</v>
          </cell>
          <cell r="J464" t="str">
            <v>PRINCIPAL</v>
          </cell>
          <cell r="K464" t="str">
            <v>INST. NUEVA LUZ DE ESPERANZA</v>
          </cell>
        </row>
        <row r="465">
          <cell r="A465">
            <v>413001029561</v>
          </cell>
          <cell r="B465">
            <v>807</v>
          </cell>
          <cell r="C465">
            <v>807</v>
          </cell>
          <cell r="D465" t="str">
            <v>DE LA VIRGEN Y TURISTICA</v>
          </cell>
          <cell r="E465" t="str">
            <v>RURAL</v>
          </cell>
          <cell r="G465" t="str">
            <v>RURAL</v>
          </cell>
          <cell r="H465" t="str">
            <v>PRIVADO</v>
          </cell>
          <cell r="I465" t="str">
            <v>PRIVADO</v>
          </cell>
          <cell r="J465" t="str">
            <v>PRINCIPAL</v>
          </cell>
          <cell r="K465" t="str">
            <v>CENT. EDUC. LA VECINA</v>
          </cell>
        </row>
        <row r="466">
          <cell r="A466">
            <v>413001029919</v>
          </cell>
          <cell r="B466">
            <v>845</v>
          </cell>
          <cell r="C466">
            <v>845</v>
          </cell>
          <cell r="D466" t="str">
            <v>DE LA VIRGEN Y TURISTICA</v>
          </cell>
          <cell r="E466" t="str">
            <v>RURAL</v>
          </cell>
          <cell r="G466" t="str">
            <v>RURAL</v>
          </cell>
          <cell r="H466" t="str">
            <v>PRIVADO</v>
          </cell>
          <cell r="I466" t="str">
            <v>PRIVADO</v>
          </cell>
          <cell r="J466" t="str">
            <v>PRINCIPAL</v>
          </cell>
          <cell r="K466" t="str">
            <v>CENTRO EDUCATIVO DE BAYUNCA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CARTAGENA -   AÑO 2002</v>
          </cell>
        </row>
      </sheetData>
      <sheetData sheetId="14">
        <row r="3">
          <cell r="A3" t="str">
            <v>CARTAGENA -   AÑO 2002</v>
          </cell>
        </row>
        <row r="10">
          <cell r="B10">
            <v>17.193086624145508</v>
          </cell>
          <cell r="E10">
            <v>29.817241668701172</v>
          </cell>
        </row>
        <row r="19">
          <cell r="B19">
            <v>19.378229141235352</v>
          </cell>
          <cell r="E19">
            <v>19.616607666015625</v>
          </cell>
        </row>
        <row r="31">
          <cell r="B31">
            <v>33.38299560546875</v>
          </cell>
          <cell r="E31">
            <v>27.890344619750977</v>
          </cell>
        </row>
        <row r="38">
          <cell r="B38">
            <v>18.792213439941406</v>
          </cell>
          <cell r="E38">
            <v>34.525226593017578</v>
          </cell>
        </row>
        <row r="45">
          <cell r="B45">
            <v>32.856716156005859</v>
          </cell>
          <cell r="E45">
            <v>40.909091949462891</v>
          </cell>
        </row>
      </sheetData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3"/>
      <sheetName val="clasificacion"/>
      <sheetName val="Hoja1"/>
    </sheetNames>
    <sheetDataSet>
      <sheetData sheetId="0"/>
      <sheetData sheetId="1"/>
      <sheetData sheetId="2"/>
      <sheetData sheetId="3">
        <row r="2">
          <cell r="A2">
            <v>113001000101</v>
          </cell>
          <cell r="B2">
            <v>43</v>
          </cell>
          <cell r="C2">
            <v>73</v>
          </cell>
          <cell r="D2" t="str">
            <v>HISTORICA Y CARIBE NORTE</v>
          </cell>
          <cell r="E2" t="str">
            <v>COUNTRY</v>
          </cell>
          <cell r="F2">
            <v>9</v>
          </cell>
          <cell r="G2" t="str">
            <v>URBANA</v>
          </cell>
          <cell r="H2" t="str">
            <v>E. E. Oficial</v>
          </cell>
          <cell r="I2" t="str">
            <v>OFICIAL</v>
          </cell>
          <cell r="J2" t="str">
            <v>SEDE</v>
          </cell>
          <cell r="K2" t="str">
            <v>I.E MADRE LAURA - SEDE ANDALUCIA</v>
          </cell>
        </row>
        <row r="3">
          <cell r="A3">
            <v>113001000143</v>
          </cell>
          <cell r="B3">
            <v>9</v>
          </cell>
          <cell r="C3">
            <v>9</v>
          </cell>
          <cell r="D3" t="str">
            <v>DE LA VIRGEN Y TURISTICA</v>
          </cell>
          <cell r="E3" t="str">
            <v>RURAL</v>
          </cell>
          <cell r="G3" t="str">
            <v>RURAL</v>
          </cell>
          <cell r="H3" t="str">
            <v>E. E. Oficial</v>
          </cell>
          <cell r="I3" t="str">
            <v>OFICIAL</v>
          </cell>
          <cell r="J3" t="str">
            <v>PRINCIPAL</v>
          </cell>
          <cell r="K3" t="str">
            <v>I.E ARROYO DE PIEDRA</v>
          </cell>
        </row>
        <row r="4">
          <cell r="A4">
            <v>113001000151</v>
          </cell>
          <cell r="B4">
            <v>10</v>
          </cell>
          <cell r="C4">
            <v>64</v>
          </cell>
          <cell r="D4" t="str">
            <v>HISTORICA Y CARIBE NORTE</v>
          </cell>
          <cell r="E4" t="str">
            <v>SANTA RITA</v>
          </cell>
          <cell r="F4">
            <v>2</v>
          </cell>
          <cell r="G4" t="str">
            <v>URBANA</v>
          </cell>
          <cell r="H4" t="str">
            <v>E. E. Oficial</v>
          </cell>
          <cell r="I4" t="str">
            <v>OFICIAL</v>
          </cell>
          <cell r="J4" t="str">
            <v>SEDE</v>
          </cell>
          <cell r="K4" t="str">
            <v>I.E JOSE DE LA VEGA  SEDE ANTONIO JOSE IRIZARRI</v>
          </cell>
        </row>
        <row r="5">
          <cell r="A5">
            <v>113001000160</v>
          </cell>
          <cell r="B5">
            <v>11</v>
          </cell>
          <cell r="C5">
            <v>11</v>
          </cell>
          <cell r="D5" t="str">
            <v>HISTORICA Y CARIBE NORTE</v>
          </cell>
          <cell r="E5" t="str">
            <v>SANTA RITA</v>
          </cell>
          <cell r="F5">
            <v>3</v>
          </cell>
          <cell r="G5" t="str">
            <v>URBANA</v>
          </cell>
          <cell r="H5" t="str">
            <v>E. E. Oficial</v>
          </cell>
          <cell r="I5" t="str">
            <v>OFICIAL</v>
          </cell>
          <cell r="J5" t="str">
            <v>PRINCIPAL</v>
          </cell>
          <cell r="K5" t="str">
            <v>I.E CORAZON DE MARIA</v>
          </cell>
        </row>
        <row r="6">
          <cell r="A6">
            <v>113001000178</v>
          </cell>
          <cell r="B6">
            <v>12</v>
          </cell>
          <cell r="C6">
            <v>37</v>
          </cell>
          <cell r="D6" t="str">
            <v>HISTORICA Y CARIBE NORTE</v>
          </cell>
          <cell r="E6" t="str">
            <v>SANTA RITA</v>
          </cell>
          <cell r="F6">
            <v>3</v>
          </cell>
          <cell r="G6" t="str">
            <v>URBANA</v>
          </cell>
          <cell r="H6" t="str">
            <v>E. E. Oficial</v>
          </cell>
          <cell r="I6" t="str">
            <v>OFICIAL</v>
          </cell>
          <cell r="J6" t="str">
            <v>SEDE</v>
          </cell>
          <cell r="K6" t="str">
            <v>I.E SANTA MARIA  SEDE SAGRADO CORAZON DE JESUS</v>
          </cell>
        </row>
        <row r="7">
          <cell r="A7">
            <v>113001000186</v>
          </cell>
          <cell r="B7">
            <v>13</v>
          </cell>
          <cell r="C7">
            <v>37</v>
          </cell>
          <cell r="D7" t="str">
            <v>HISTORICA Y CARIBE NORTE</v>
          </cell>
          <cell r="E7" t="str">
            <v>SANTA RITA</v>
          </cell>
          <cell r="F7">
            <v>3</v>
          </cell>
          <cell r="G7" t="str">
            <v>URBANA</v>
          </cell>
          <cell r="H7" t="str">
            <v>E. E. Oficial</v>
          </cell>
          <cell r="I7" t="str">
            <v>OFICIAL</v>
          </cell>
          <cell r="J7" t="str">
            <v>SEDE</v>
          </cell>
          <cell r="K7" t="str">
            <v>I.E SANTA MARIA  SEDE MARCO FIDEL SUAREZ</v>
          </cell>
        </row>
        <row r="8">
          <cell r="A8">
            <v>113001000194</v>
          </cell>
          <cell r="B8">
            <v>14</v>
          </cell>
          <cell r="C8">
            <v>270</v>
          </cell>
          <cell r="D8" t="str">
            <v>DE LA VIRGEN Y TURISTICA</v>
          </cell>
          <cell r="E8" t="str">
            <v>DE LA VIRGEN Y TURISTICA</v>
          </cell>
          <cell r="F8">
            <v>7</v>
          </cell>
          <cell r="G8" t="str">
            <v>URBANA</v>
          </cell>
          <cell r="H8" t="str">
            <v>E. E. Oficial</v>
          </cell>
          <cell r="I8" t="str">
            <v>OFICIAL</v>
          </cell>
          <cell r="J8" t="str">
            <v>SEDE</v>
          </cell>
          <cell r="K8" t="str">
            <v>I.E MADRE GABRIELA DE SAN MARTIN   SEDE LA MAGDALENA</v>
          </cell>
        </row>
        <row r="9">
          <cell r="A9">
            <v>113001000208</v>
          </cell>
          <cell r="B9">
            <v>15</v>
          </cell>
          <cell r="C9">
            <v>37</v>
          </cell>
          <cell r="D9" t="str">
            <v>HISTORICA Y CARIBE NORTE</v>
          </cell>
          <cell r="E9" t="str">
            <v>SANTA RITA</v>
          </cell>
          <cell r="F9">
            <v>3</v>
          </cell>
          <cell r="G9" t="str">
            <v>URBANA</v>
          </cell>
          <cell r="H9" t="str">
            <v>E. E. Oficial</v>
          </cell>
          <cell r="I9" t="str">
            <v>OFICIAL</v>
          </cell>
          <cell r="J9" t="str">
            <v>SEDE</v>
          </cell>
          <cell r="K9" t="str">
            <v>I.E SANTA MARIA  SEDE NTRA. SRA. DE FATIMA</v>
          </cell>
        </row>
        <row r="10">
          <cell r="A10">
            <v>113001000224</v>
          </cell>
          <cell r="B10">
            <v>16</v>
          </cell>
          <cell r="C10">
            <v>92</v>
          </cell>
          <cell r="D10" t="str">
            <v>INDUSTRIAL Y DE LA BAHIA</v>
          </cell>
          <cell r="E10" t="str">
            <v>INDUSTRIAL Y DE LA BAHIA</v>
          </cell>
          <cell r="F10">
            <v>12</v>
          </cell>
          <cell r="G10" t="str">
            <v>URBANA</v>
          </cell>
          <cell r="H10" t="str">
            <v>E. E. Oficial</v>
          </cell>
          <cell r="I10" t="str">
            <v>OFICIAL</v>
          </cell>
          <cell r="J10" t="str">
            <v>SEDE</v>
          </cell>
          <cell r="K10" t="str">
            <v>I.E SOLEDAD ACOSTA DE SAMPER   SEDE EMILIANO ALCALA ROMERO</v>
          </cell>
        </row>
        <row r="11">
          <cell r="A11">
            <v>113001000241</v>
          </cell>
          <cell r="B11">
            <v>18</v>
          </cell>
          <cell r="C11">
            <v>18</v>
          </cell>
          <cell r="D11" t="str">
            <v>DE LA VIRGEN Y TURISTICA</v>
          </cell>
          <cell r="E11" t="str">
            <v>DE LA VIRGEN Y TURISTICA</v>
          </cell>
          <cell r="F11">
            <v>6</v>
          </cell>
          <cell r="G11" t="str">
            <v>URBANA</v>
          </cell>
          <cell r="H11" t="str">
            <v>E. E. Oficial</v>
          </cell>
          <cell r="I11" t="str">
            <v>OFICIAL</v>
          </cell>
          <cell r="J11" t="str">
            <v>PRINCIPAL</v>
          </cell>
          <cell r="K11" t="str">
            <v>I.E NUESTRO ESFUERZO</v>
          </cell>
        </row>
        <row r="12">
          <cell r="A12">
            <v>113001000259</v>
          </cell>
          <cell r="B12">
            <v>153</v>
          </cell>
          <cell r="C12">
            <v>153</v>
          </cell>
          <cell r="D12" t="str">
            <v>DE LA VIRGEN Y TURISTICA</v>
          </cell>
          <cell r="E12" t="str">
            <v>DE LA VIRGEN Y TURISTICA</v>
          </cell>
          <cell r="F12">
            <v>6</v>
          </cell>
          <cell r="G12" t="str">
            <v>URBANA</v>
          </cell>
          <cell r="H12" t="str">
            <v>E. E. Oficial</v>
          </cell>
          <cell r="I12" t="str">
            <v>OFICIAL</v>
          </cell>
          <cell r="J12" t="str">
            <v>PRINCIPAL</v>
          </cell>
          <cell r="K12" t="str">
            <v>I.E VALORES UNIDOS</v>
          </cell>
        </row>
        <row r="13">
          <cell r="A13">
            <v>113001000267</v>
          </cell>
          <cell r="B13">
            <v>19</v>
          </cell>
          <cell r="C13">
            <v>70</v>
          </cell>
          <cell r="D13" t="str">
            <v>DE LA VIRGEN Y TURISTICA</v>
          </cell>
          <cell r="E13" t="str">
            <v>DE LA VIRGEN Y TURISTICA</v>
          </cell>
          <cell r="F13">
            <v>7</v>
          </cell>
          <cell r="G13" t="str">
            <v>URBANA</v>
          </cell>
          <cell r="H13" t="str">
            <v>E. E. Oficial</v>
          </cell>
          <cell r="I13" t="str">
            <v>OFICIAL</v>
          </cell>
          <cell r="J13" t="str">
            <v>SEDE</v>
          </cell>
          <cell r="K13" t="str">
            <v>I.E HIJOS DE MARIA   SEDE REPUBLICA DE MEXICO</v>
          </cell>
        </row>
        <row r="14">
          <cell r="A14">
            <v>113001000275</v>
          </cell>
          <cell r="B14">
            <v>200</v>
          </cell>
          <cell r="C14">
            <v>32</v>
          </cell>
          <cell r="D14" t="str">
            <v>DE LA VIRGEN Y TURISTICA</v>
          </cell>
          <cell r="E14" t="str">
            <v>DE LA VIRGEN Y TURISTICA</v>
          </cell>
          <cell r="F14">
            <v>6</v>
          </cell>
          <cell r="G14" t="str">
            <v>URBANA</v>
          </cell>
          <cell r="H14" t="str">
            <v>E. E. Oficial</v>
          </cell>
          <cell r="I14" t="str">
            <v>OFICIAL</v>
          </cell>
          <cell r="J14" t="str">
            <v>SEDE</v>
          </cell>
          <cell r="K14" t="str">
            <v>I.E CAMILO TORRES DEL POZON  SEDE LOS CHULIANES</v>
          </cell>
        </row>
        <row r="15">
          <cell r="A15">
            <v>113001000283</v>
          </cell>
          <cell r="B15">
            <v>20</v>
          </cell>
          <cell r="C15">
            <v>633</v>
          </cell>
          <cell r="D15" t="str">
            <v>HISTORICA Y CARIBE NORTE</v>
          </cell>
          <cell r="E15" t="str">
            <v>COUNTRY</v>
          </cell>
          <cell r="F15">
            <v>8</v>
          </cell>
          <cell r="G15" t="str">
            <v>URBANA</v>
          </cell>
          <cell r="H15" t="str">
            <v>E. E. Oficial</v>
          </cell>
          <cell r="I15" t="str">
            <v>OFICIAL</v>
          </cell>
          <cell r="J15" t="str">
            <v>SEDE</v>
          </cell>
          <cell r="K15" t="str">
            <v>I.E NUEVO BOSQUE - SEDE JOSE MARIA CORDOBA</v>
          </cell>
        </row>
        <row r="16">
          <cell r="A16">
            <v>113001000313</v>
          </cell>
          <cell r="B16">
            <v>21</v>
          </cell>
          <cell r="C16">
            <v>73</v>
          </cell>
          <cell r="D16" t="str">
            <v>HISTORICA Y CARIBE NORTE</v>
          </cell>
          <cell r="E16" t="str">
            <v>COUNTRY</v>
          </cell>
          <cell r="F16">
            <v>9</v>
          </cell>
          <cell r="G16" t="str">
            <v>URBANA</v>
          </cell>
          <cell r="H16" t="str">
            <v>E. E. Oficial</v>
          </cell>
          <cell r="I16" t="str">
            <v>OFICIAL</v>
          </cell>
          <cell r="J16" t="str">
            <v>SEDE</v>
          </cell>
          <cell r="K16" t="str">
            <v>I.E MADRE LAURA - SEDE JOSE MARIA DEL CASTILLO Y RADA</v>
          </cell>
        </row>
        <row r="17">
          <cell r="A17">
            <v>113001000321</v>
          </cell>
          <cell r="B17">
            <v>198</v>
          </cell>
          <cell r="C17">
            <v>198</v>
          </cell>
          <cell r="D17" t="str">
            <v>DE LA VIRGEN Y TURISTICA</v>
          </cell>
          <cell r="E17" t="str">
            <v>DE LA VIRGEN Y TURISTICA</v>
          </cell>
          <cell r="F17">
            <v>6</v>
          </cell>
          <cell r="G17" t="str">
            <v>URBANA</v>
          </cell>
          <cell r="H17" t="str">
            <v>E. E. Oficial</v>
          </cell>
          <cell r="I17" t="str">
            <v>OFICIAL</v>
          </cell>
          <cell r="J17" t="str">
            <v>PRINCIPAL</v>
          </cell>
          <cell r="K17" t="str">
            <v>I.E LUIS C GALAN SARMIENTO</v>
          </cell>
        </row>
        <row r="18">
          <cell r="A18">
            <v>113001000348</v>
          </cell>
          <cell r="B18">
            <v>22</v>
          </cell>
          <cell r="C18">
            <v>22</v>
          </cell>
          <cell r="D18" t="str">
            <v>INDUSTRIAL Y DE LA BAHIA</v>
          </cell>
          <cell r="E18" t="str">
            <v>INDUSTRIAL Y DE LA BAHIA</v>
          </cell>
          <cell r="F18">
            <v>13</v>
          </cell>
          <cell r="G18" t="str">
            <v>URBANA</v>
          </cell>
          <cell r="H18" t="str">
            <v>E. E. Oficial</v>
          </cell>
          <cell r="I18" t="str">
            <v>OFICIAL</v>
          </cell>
          <cell r="J18" t="str">
            <v>PRINCIPAL</v>
          </cell>
          <cell r="K18" t="str">
            <v>I.E AMBIENTALISTA DE CARTAGENA</v>
          </cell>
        </row>
        <row r="19">
          <cell r="A19">
            <v>113001000364</v>
          </cell>
          <cell r="B19">
            <v>23</v>
          </cell>
          <cell r="C19">
            <v>270</v>
          </cell>
          <cell r="D19" t="str">
            <v>DE LA VIRGEN Y TURISTICA</v>
          </cell>
          <cell r="E19" t="str">
            <v>DE LA VIRGEN Y TURISTICA</v>
          </cell>
          <cell r="G19" t="str">
            <v>URBANA</v>
          </cell>
          <cell r="H19" t="str">
            <v>E. E. Oficial</v>
          </cell>
          <cell r="I19" t="str">
            <v>OFICIAL</v>
          </cell>
          <cell r="J19" t="str">
            <v>SEDE</v>
          </cell>
          <cell r="K19" t="str">
            <v>I.E MADRE GABRIELA DE SAN MARTIN  SEDE SAN JOSE OBRERO</v>
          </cell>
        </row>
        <row r="20">
          <cell r="A20">
            <v>113001000429</v>
          </cell>
          <cell r="B20">
            <v>24</v>
          </cell>
          <cell r="C20">
            <v>24</v>
          </cell>
          <cell r="D20" t="str">
            <v>INDUSTRIAL Y DE LA BAHIA</v>
          </cell>
          <cell r="E20" t="str">
            <v>INDUSTRIAL Y DE LA BAHIA</v>
          </cell>
          <cell r="F20">
            <v>11</v>
          </cell>
          <cell r="G20" t="str">
            <v>URBANA</v>
          </cell>
          <cell r="H20" t="str">
            <v>E. E. Oficial</v>
          </cell>
          <cell r="I20" t="str">
            <v>OFICIAL</v>
          </cell>
          <cell r="J20" t="str">
            <v>PRINCIPAL</v>
          </cell>
          <cell r="K20" t="str">
            <v>I.E SALIM BECHARA</v>
          </cell>
        </row>
        <row r="21">
          <cell r="A21">
            <v>113001000437</v>
          </cell>
          <cell r="B21">
            <v>25</v>
          </cell>
          <cell r="C21">
            <v>25</v>
          </cell>
          <cell r="D21" t="str">
            <v>INDUSTRIAL Y DE LA BAHIA</v>
          </cell>
          <cell r="E21" t="str">
            <v>INDUSTRIAL Y DE LA BAHIA</v>
          </cell>
          <cell r="F21">
            <v>13</v>
          </cell>
          <cell r="G21" t="str">
            <v>URBANA</v>
          </cell>
          <cell r="H21" t="str">
            <v>E. E. Oficial</v>
          </cell>
          <cell r="I21" t="str">
            <v>OFICIAL</v>
          </cell>
          <cell r="J21" t="str">
            <v>PRINCIPAL</v>
          </cell>
          <cell r="K21" t="str">
            <v>I.E REPUBLICA DE ARGENTINA</v>
          </cell>
        </row>
        <row r="22">
          <cell r="A22">
            <v>113001000674</v>
          </cell>
          <cell r="B22">
            <v>26</v>
          </cell>
          <cell r="C22">
            <v>112</v>
          </cell>
          <cell r="D22" t="str">
            <v>HISTORICA Y CARIBE NORTE</v>
          </cell>
          <cell r="E22" t="str">
            <v>SANTA RITA</v>
          </cell>
          <cell r="F22">
            <v>2</v>
          </cell>
          <cell r="G22" t="str">
            <v>URBANA</v>
          </cell>
          <cell r="H22" t="str">
            <v>E. E. Oficial</v>
          </cell>
          <cell r="I22" t="str">
            <v>OFICIAL</v>
          </cell>
          <cell r="J22" t="str">
            <v>SEDE</v>
          </cell>
          <cell r="K22" t="str">
            <v>I.E ANTONIA SANTOS   SEDE ALFONSO ARAUJO</v>
          </cell>
        </row>
        <row r="23">
          <cell r="A23">
            <v>113001000704</v>
          </cell>
          <cell r="B23">
            <v>29</v>
          </cell>
          <cell r="C23">
            <v>606</v>
          </cell>
          <cell r="D23" t="str">
            <v>HISTORICA Y CARIBE NORTE</v>
          </cell>
          <cell r="E23" t="str">
            <v>COUNTRY</v>
          </cell>
          <cell r="F23">
            <v>9</v>
          </cell>
          <cell r="G23" t="str">
            <v>URBANA</v>
          </cell>
          <cell r="H23" t="str">
            <v>E. E. Oficial</v>
          </cell>
          <cell r="I23" t="str">
            <v>OFICIAL</v>
          </cell>
          <cell r="J23" t="str">
            <v>SEDE</v>
          </cell>
          <cell r="K23" t="str">
            <v>I.E RAFAEL NUÑEZ -  SEDE CIUDAD DE SANTA MARTA</v>
          </cell>
        </row>
        <row r="24">
          <cell r="A24">
            <v>113001000712</v>
          </cell>
          <cell r="B24">
            <v>126</v>
          </cell>
          <cell r="C24">
            <v>45</v>
          </cell>
          <cell r="D24" t="str">
            <v>HISTORICA Y CARIBE NORTE</v>
          </cell>
          <cell r="E24" t="str">
            <v>SANTA RITA</v>
          </cell>
          <cell r="F24">
            <v>3</v>
          </cell>
          <cell r="G24" t="str">
            <v>URBANA</v>
          </cell>
          <cell r="H24" t="str">
            <v>E. E. Oficial</v>
          </cell>
          <cell r="I24" t="str">
            <v>OFICIAL</v>
          </cell>
          <cell r="J24" t="str">
            <v>SEDE</v>
          </cell>
          <cell r="K24" t="str">
            <v>I.E LICEO DE BOLIVAR  SEDE ONCE DE NOVIEMBRE</v>
          </cell>
        </row>
        <row r="25">
          <cell r="A25">
            <v>113001000721</v>
          </cell>
          <cell r="B25">
            <v>30</v>
          </cell>
          <cell r="C25">
            <v>30</v>
          </cell>
          <cell r="D25" t="str">
            <v>INDUSTRIAL Y DE LA BAHIA</v>
          </cell>
          <cell r="E25" t="str">
            <v>INDUSTRIAL Y DE LA BAHIA</v>
          </cell>
          <cell r="F25">
            <v>12</v>
          </cell>
          <cell r="G25" t="str">
            <v>URBANA</v>
          </cell>
          <cell r="H25" t="str">
            <v>E. E. Oficial</v>
          </cell>
          <cell r="I25" t="str">
            <v>OFICIAL</v>
          </cell>
          <cell r="J25" t="str">
            <v>PRINCIPAL</v>
          </cell>
          <cell r="K25" t="str">
            <v>I.E LUIS CARLOS LOPEZ</v>
          </cell>
        </row>
        <row r="26">
          <cell r="A26">
            <v>113001000739</v>
          </cell>
          <cell r="B26">
            <v>31</v>
          </cell>
          <cell r="C26">
            <v>31</v>
          </cell>
          <cell r="D26" t="str">
            <v>HISTORICA Y CARIBE NORTE</v>
          </cell>
          <cell r="E26" t="str">
            <v>SANTA RITA</v>
          </cell>
          <cell r="F26">
            <v>2</v>
          </cell>
          <cell r="G26" t="str">
            <v>URBANA</v>
          </cell>
          <cell r="H26" t="str">
            <v>E. E. Oficial</v>
          </cell>
          <cell r="I26" t="str">
            <v>OFICIAL</v>
          </cell>
          <cell r="J26" t="str">
            <v>PRINCIPAL</v>
          </cell>
          <cell r="K26" t="str">
            <v>I.E ANA MARIA VELEZ DE TRUJILLO</v>
          </cell>
        </row>
        <row r="27">
          <cell r="A27">
            <v>113001000771</v>
          </cell>
          <cell r="B27">
            <v>32</v>
          </cell>
          <cell r="C27">
            <v>32</v>
          </cell>
          <cell r="D27" t="str">
            <v>DE LA VIRGEN Y TURISTICA</v>
          </cell>
          <cell r="E27" t="str">
            <v>DE LA VIRGEN Y TURISTICA</v>
          </cell>
          <cell r="F27">
            <v>6</v>
          </cell>
          <cell r="G27" t="str">
            <v>URBANA</v>
          </cell>
          <cell r="H27" t="str">
            <v>E. E. Oficial</v>
          </cell>
          <cell r="I27" t="str">
            <v>OFICIAL</v>
          </cell>
          <cell r="J27" t="str">
            <v>PRINCIPAL</v>
          </cell>
          <cell r="K27" t="str">
            <v>I.E CAMILO TORRES DEL POZON</v>
          </cell>
        </row>
        <row r="28">
          <cell r="A28">
            <v>113001000798</v>
          </cell>
          <cell r="B28">
            <v>33</v>
          </cell>
          <cell r="C28">
            <v>36</v>
          </cell>
          <cell r="D28" t="str">
            <v>DE LA VIRGEN Y TURISTICA</v>
          </cell>
          <cell r="E28" t="str">
            <v>DE LA VIRGEN Y TURISTICA</v>
          </cell>
          <cell r="F28">
            <v>5</v>
          </cell>
          <cell r="G28" t="str">
            <v>URBANA</v>
          </cell>
          <cell r="H28" t="str">
            <v>E. E. Oficial</v>
          </cell>
          <cell r="I28" t="str">
            <v>OFICIAL</v>
          </cell>
          <cell r="J28" t="str">
            <v>SEDE</v>
          </cell>
          <cell r="K28" t="str">
            <v>I.E NUESTRA SRA DEL CARMEN   SEDE SOCIEDAD AMOR A C/GENA. # 4</v>
          </cell>
        </row>
        <row r="29">
          <cell r="A29">
            <v>113001000810</v>
          </cell>
          <cell r="B29">
            <v>34</v>
          </cell>
          <cell r="C29">
            <v>94</v>
          </cell>
          <cell r="D29" t="str">
            <v>HISTORICA Y CARIBE NORTE</v>
          </cell>
          <cell r="E29" t="str">
            <v>COUNTRY</v>
          </cell>
          <cell r="F29">
            <v>10</v>
          </cell>
          <cell r="G29" t="str">
            <v>URBANA</v>
          </cell>
          <cell r="H29" t="str">
            <v>E. E. Oficial</v>
          </cell>
          <cell r="I29" t="str">
            <v>OFICIAL</v>
          </cell>
          <cell r="J29" t="str">
            <v>SEDE</v>
          </cell>
          <cell r="K29" t="str">
            <v>I.E FERNANDO DE LA VEGA - SEDE ALMIRANTE PADILLA</v>
          </cell>
        </row>
        <row r="30">
          <cell r="A30">
            <v>113001000836</v>
          </cell>
          <cell r="B30">
            <v>35</v>
          </cell>
          <cell r="C30">
            <v>36</v>
          </cell>
          <cell r="D30" t="str">
            <v>DE LA VIRGEN Y TURISTICA</v>
          </cell>
          <cell r="E30" t="str">
            <v>DE LA VIRGEN Y TURISTICA</v>
          </cell>
          <cell r="F30">
            <v>5</v>
          </cell>
          <cell r="G30" t="str">
            <v>URBANA</v>
          </cell>
          <cell r="H30" t="str">
            <v>E. E. Oficial</v>
          </cell>
          <cell r="I30" t="str">
            <v>OFICIAL</v>
          </cell>
          <cell r="J30" t="str">
            <v>SEDE</v>
          </cell>
          <cell r="K30" t="str">
            <v>I.E NUESTRA SRA DEL CARMEN   SEDE CIUDAD DE SINCELEJO</v>
          </cell>
        </row>
        <row r="31">
          <cell r="A31">
            <v>113001000852</v>
          </cell>
          <cell r="B31">
            <v>36</v>
          </cell>
          <cell r="C31">
            <v>36</v>
          </cell>
          <cell r="D31" t="str">
            <v>DE LA VIRGEN Y TURISTICA</v>
          </cell>
          <cell r="E31" t="str">
            <v>DE LA VIRGEN Y TURISTICA</v>
          </cell>
          <cell r="F31">
            <v>5</v>
          </cell>
          <cell r="G31" t="str">
            <v>URBANA</v>
          </cell>
          <cell r="H31" t="str">
            <v>E. E. Oficial</v>
          </cell>
          <cell r="I31" t="str">
            <v>OFICIAL</v>
          </cell>
          <cell r="J31" t="str">
            <v>PRINCIPAL</v>
          </cell>
          <cell r="K31" t="str">
            <v>I.E NUESTRA SRA DEL CARMEN</v>
          </cell>
        </row>
        <row r="32">
          <cell r="A32">
            <v>113001000879</v>
          </cell>
          <cell r="B32">
            <v>37</v>
          </cell>
          <cell r="C32">
            <v>37</v>
          </cell>
          <cell r="D32" t="str">
            <v>HISTORICA Y CARIBE NORTE</v>
          </cell>
          <cell r="E32" t="str">
            <v>SANTA RITA</v>
          </cell>
          <cell r="F32">
            <v>3</v>
          </cell>
          <cell r="G32" t="str">
            <v>URBANA</v>
          </cell>
          <cell r="H32" t="str">
            <v>E. E. Oficial</v>
          </cell>
          <cell r="I32" t="str">
            <v>OFICIAL</v>
          </cell>
          <cell r="J32" t="str">
            <v>PRINCIPAL</v>
          </cell>
          <cell r="K32" t="str">
            <v>I.E SANTA MARIA</v>
          </cell>
        </row>
        <row r="33">
          <cell r="A33">
            <v>113001001336</v>
          </cell>
          <cell r="B33">
            <v>38</v>
          </cell>
          <cell r="C33">
            <v>38</v>
          </cell>
          <cell r="D33" t="str">
            <v>INDUSTRIAL Y DE LA BAHIA</v>
          </cell>
          <cell r="E33" t="str">
            <v>INDUSTRIAL Y DE LA BAHIA</v>
          </cell>
          <cell r="F33">
            <v>12</v>
          </cell>
          <cell r="G33" t="str">
            <v>URBANA</v>
          </cell>
          <cell r="H33" t="str">
            <v>E. E. Oficial</v>
          </cell>
          <cell r="I33" t="str">
            <v>OFICIAL</v>
          </cell>
          <cell r="J33" t="str">
            <v>PRINCIPAL</v>
          </cell>
          <cell r="K33" t="str">
            <v>I.E JOHN F KENNEDY</v>
          </cell>
        </row>
        <row r="34">
          <cell r="A34">
            <v>113001001352</v>
          </cell>
          <cell r="B34">
            <v>39</v>
          </cell>
          <cell r="C34">
            <v>64</v>
          </cell>
          <cell r="D34" t="str">
            <v>HISTORICA Y CARIBE NORTE</v>
          </cell>
          <cell r="E34" t="str">
            <v>SANTA RITA</v>
          </cell>
          <cell r="F34">
            <v>2</v>
          </cell>
          <cell r="G34" t="str">
            <v>URBANA</v>
          </cell>
          <cell r="H34" t="str">
            <v>E. E. Oficial</v>
          </cell>
          <cell r="I34" t="str">
            <v>OFICIAL</v>
          </cell>
          <cell r="J34" t="str">
            <v>SEDE</v>
          </cell>
          <cell r="K34" t="str">
            <v>I.E JOSE DE LA VEGA  SEDE NTRA. SRA. DEL CARMEN</v>
          </cell>
        </row>
        <row r="35">
          <cell r="A35">
            <v>113001001450</v>
          </cell>
          <cell r="B35">
            <v>42</v>
          </cell>
          <cell r="C35">
            <v>42</v>
          </cell>
          <cell r="D35" t="str">
            <v>DE LA VIRGEN Y TURISTICA</v>
          </cell>
          <cell r="E35" t="str">
            <v>DE LA VIRGEN Y TURISTICA</v>
          </cell>
          <cell r="F35">
            <v>4</v>
          </cell>
          <cell r="G35" t="str">
            <v>URBANA</v>
          </cell>
          <cell r="H35" t="str">
            <v>E. E. Oficial</v>
          </cell>
          <cell r="I35" t="str">
            <v>OFICIAL</v>
          </cell>
          <cell r="J35" t="str">
            <v>PRINCIPAL</v>
          </cell>
          <cell r="K35" t="str">
            <v>I.E PEDRO DE HEREDIA</v>
          </cell>
        </row>
        <row r="36">
          <cell r="A36">
            <v>113001001484</v>
          </cell>
          <cell r="B36">
            <v>44</v>
          </cell>
          <cell r="C36">
            <v>44</v>
          </cell>
          <cell r="D36" t="str">
            <v>INDUSTRIAL Y DE LA BAHIA</v>
          </cell>
          <cell r="E36" t="str">
            <v>INDUSTRIAL Y DE LA BAHIA</v>
          </cell>
          <cell r="F36">
            <v>14</v>
          </cell>
          <cell r="G36" t="str">
            <v>URBANA</v>
          </cell>
          <cell r="H36" t="str">
            <v>E. E. Oficial</v>
          </cell>
          <cell r="I36" t="str">
            <v>OFICIAL</v>
          </cell>
          <cell r="J36" t="str">
            <v>PRINCIPAL</v>
          </cell>
          <cell r="K36" t="str">
            <v>I.E MERCEDES ABREGO</v>
          </cell>
        </row>
        <row r="37">
          <cell r="A37">
            <v>113001001492</v>
          </cell>
          <cell r="B37">
            <v>45</v>
          </cell>
          <cell r="C37">
            <v>45</v>
          </cell>
          <cell r="D37" t="str">
            <v>HISTORICA Y CARIBE NORTE</v>
          </cell>
          <cell r="E37" t="str">
            <v>SANTA RITA</v>
          </cell>
          <cell r="F37">
            <v>3</v>
          </cell>
          <cell r="G37" t="str">
            <v>URBANA</v>
          </cell>
          <cell r="H37" t="str">
            <v>E. E. Oficial</v>
          </cell>
          <cell r="I37" t="str">
            <v>OFICIAL</v>
          </cell>
          <cell r="J37" t="str">
            <v>PRINCIPAL</v>
          </cell>
          <cell r="K37" t="str">
            <v>I.E LICEO DE BOLIVAR</v>
          </cell>
        </row>
        <row r="38">
          <cell r="A38">
            <v>113001001573</v>
          </cell>
          <cell r="B38">
            <v>49</v>
          </cell>
          <cell r="C38">
            <v>68</v>
          </cell>
          <cell r="D38" t="str">
            <v>HISTORICA Y CARIBE NORTE</v>
          </cell>
          <cell r="E38" t="str">
            <v>COUNTRY</v>
          </cell>
          <cell r="F38">
            <v>8</v>
          </cell>
          <cell r="G38" t="str">
            <v>URBANA</v>
          </cell>
          <cell r="H38" t="str">
            <v>E. E. Oficial</v>
          </cell>
          <cell r="I38" t="str">
            <v>OFICIAL</v>
          </cell>
          <cell r="J38" t="str">
            <v>SEDE</v>
          </cell>
          <cell r="K38" t="str">
            <v>I.E SOLEDAD ROMAN DE NUÑEZ - SEDE SOCIEDAD AMOR A C/GENA. # 10</v>
          </cell>
        </row>
        <row r="39">
          <cell r="A39">
            <v>113001001581</v>
          </cell>
          <cell r="B39">
            <v>50</v>
          </cell>
          <cell r="C39">
            <v>50</v>
          </cell>
          <cell r="D39" t="str">
            <v>DE LA VIRGEN Y TURISTICA</v>
          </cell>
          <cell r="E39" t="str">
            <v>DE LA VIRGEN Y TURISTICA</v>
          </cell>
          <cell r="F39">
            <v>6</v>
          </cell>
          <cell r="G39" t="str">
            <v>URBANA</v>
          </cell>
          <cell r="H39" t="str">
            <v>E. E. Oficial</v>
          </cell>
          <cell r="I39" t="str">
            <v>OFICIAL</v>
          </cell>
          <cell r="J39" t="str">
            <v>PRINCIPAL</v>
          </cell>
          <cell r="K39" t="str">
            <v>I.E DE FREDONIA</v>
          </cell>
        </row>
        <row r="40">
          <cell r="A40">
            <v>113001001590</v>
          </cell>
          <cell r="B40">
            <v>51</v>
          </cell>
          <cell r="C40">
            <v>68</v>
          </cell>
          <cell r="D40" t="str">
            <v>HISTORICA Y CARIBE NORTE</v>
          </cell>
          <cell r="E40" t="str">
            <v>COUNTRY</v>
          </cell>
          <cell r="F40">
            <v>8</v>
          </cell>
          <cell r="G40" t="str">
            <v>URBANA</v>
          </cell>
          <cell r="H40" t="str">
            <v>E. E. Oficial</v>
          </cell>
          <cell r="I40" t="str">
            <v>OFICIAL</v>
          </cell>
          <cell r="J40" t="str">
            <v>SEDE</v>
          </cell>
          <cell r="K40" t="str">
            <v>I.E SOLEDAD ROMAN DE NUÑEZ - SEDE DE ZARAGOCILLA</v>
          </cell>
        </row>
        <row r="41">
          <cell r="A41">
            <v>113001001646</v>
          </cell>
          <cell r="B41">
            <v>53</v>
          </cell>
          <cell r="C41">
            <v>60</v>
          </cell>
          <cell r="D41" t="str">
            <v>DE LA VIRGEN Y TURISTICA</v>
          </cell>
          <cell r="E41" t="str">
            <v>DE LA VIRGEN Y TURISTICA</v>
          </cell>
          <cell r="F41">
            <v>5</v>
          </cell>
          <cell r="G41" t="str">
            <v>URBANA</v>
          </cell>
          <cell r="H41" t="str">
            <v>E. E. Oficial</v>
          </cell>
          <cell r="I41" t="str">
            <v>OFICIAL</v>
          </cell>
          <cell r="J41" t="str">
            <v>SEDE</v>
          </cell>
          <cell r="K41" t="str">
            <v>I.E REPUBLICA DEL LIBANO   SEDE PRIMERO DE MAYO</v>
          </cell>
        </row>
        <row r="42">
          <cell r="A42">
            <v>113001001654</v>
          </cell>
          <cell r="B42">
            <v>54</v>
          </cell>
          <cell r="C42">
            <v>106</v>
          </cell>
          <cell r="D42" t="str">
            <v>DE LA VIRGEN Y TURISTICA</v>
          </cell>
          <cell r="E42" t="str">
            <v>DE LA VIRGEN Y TURISTICA</v>
          </cell>
          <cell r="F42">
            <v>5</v>
          </cell>
          <cell r="G42" t="str">
            <v>URBANA</v>
          </cell>
          <cell r="H42" t="str">
            <v>E. E. Oficial</v>
          </cell>
          <cell r="I42" t="str">
            <v>OFICIAL</v>
          </cell>
          <cell r="J42" t="str">
            <v>SEDE</v>
          </cell>
          <cell r="K42" t="str">
            <v>I.E FULGENCIO LEQUERICA VELEZ   SEDE REPUBLICA DEL ECUADOR</v>
          </cell>
        </row>
        <row r="43">
          <cell r="A43">
            <v>113001001697</v>
          </cell>
          <cell r="B43">
            <v>58</v>
          </cell>
          <cell r="C43">
            <v>58</v>
          </cell>
          <cell r="D43" t="str">
            <v>HISTORICA Y CARIBE NORTE</v>
          </cell>
          <cell r="E43" t="str">
            <v>COUNTRY</v>
          </cell>
          <cell r="F43">
            <v>10</v>
          </cell>
          <cell r="G43" t="str">
            <v>URBANA</v>
          </cell>
          <cell r="H43" t="str">
            <v>E. E. Oficial</v>
          </cell>
          <cell r="I43" t="str">
            <v>OFICIAL</v>
          </cell>
          <cell r="J43" t="str">
            <v>PRINCIPAL</v>
          </cell>
          <cell r="K43" t="str">
            <v>I.E MANUELA BELTRAN</v>
          </cell>
        </row>
        <row r="44">
          <cell r="A44">
            <v>113001001719</v>
          </cell>
          <cell r="B44">
            <v>59</v>
          </cell>
          <cell r="C44">
            <v>59</v>
          </cell>
          <cell r="D44" t="str">
            <v>INDUSTRIAL Y DE LA BAHIA</v>
          </cell>
          <cell r="E44" t="str">
            <v>INDUSTRIAL Y DE LA BAHIA</v>
          </cell>
          <cell r="F44">
            <v>12</v>
          </cell>
          <cell r="G44" t="str">
            <v>URBANA</v>
          </cell>
          <cell r="H44" t="str">
            <v>E. E. Oficial</v>
          </cell>
          <cell r="I44" t="str">
            <v>OFICIAL</v>
          </cell>
          <cell r="J44" t="str">
            <v>PRINCIPAL</v>
          </cell>
          <cell r="K44" t="str">
            <v>I.E PROMOCION SOCIAL DE C/GENA</v>
          </cell>
        </row>
        <row r="45">
          <cell r="A45">
            <v>113001001727</v>
          </cell>
          <cell r="B45">
            <v>60</v>
          </cell>
          <cell r="C45">
            <v>60</v>
          </cell>
          <cell r="D45" t="str">
            <v>DE LA VIRGEN Y TURISTICA</v>
          </cell>
          <cell r="E45" t="str">
            <v>DE LA VIRGEN Y TURISTICA</v>
          </cell>
          <cell r="F45">
            <v>5</v>
          </cell>
          <cell r="G45" t="str">
            <v>URBANA</v>
          </cell>
          <cell r="H45" t="str">
            <v>E. E. Oficial</v>
          </cell>
          <cell r="I45" t="str">
            <v>OFICIAL</v>
          </cell>
          <cell r="J45" t="str">
            <v>PRINCIPAL</v>
          </cell>
          <cell r="K45" t="str">
            <v>I.E REPUBLICA DEL LIBANO</v>
          </cell>
        </row>
        <row r="46">
          <cell r="A46">
            <v>113001001786</v>
          </cell>
          <cell r="B46">
            <v>63</v>
          </cell>
          <cell r="C46">
            <v>45</v>
          </cell>
          <cell r="D46" t="str">
            <v>HISTORICA Y CARIBE NORTE</v>
          </cell>
          <cell r="E46" t="str">
            <v>SANTA RITA</v>
          </cell>
          <cell r="F46">
            <v>3</v>
          </cell>
          <cell r="G46" t="str">
            <v>URBANA</v>
          </cell>
          <cell r="H46" t="str">
            <v>E. E. Oficial</v>
          </cell>
          <cell r="I46" t="str">
            <v>OFICIAL</v>
          </cell>
          <cell r="J46" t="str">
            <v>SEDE</v>
          </cell>
          <cell r="K46" t="str">
            <v>I.E LICEO DE BOLIVAR  SEDE SIETE DE AGOSTO</v>
          </cell>
        </row>
        <row r="47">
          <cell r="A47">
            <v>113001001816</v>
          </cell>
          <cell r="B47">
            <v>64</v>
          </cell>
          <cell r="C47">
            <v>64</v>
          </cell>
          <cell r="D47" t="str">
            <v>HISTORICA Y CARIBE NORTE</v>
          </cell>
          <cell r="E47" t="str">
            <v>SANTA RITA</v>
          </cell>
          <cell r="F47">
            <v>2</v>
          </cell>
          <cell r="G47" t="str">
            <v>URBANA</v>
          </cell>
          <cell r="H47" t="str">
            <v>E. E. Oficial</v>
          </cell>
          <cell r="I47" t="str">
            <v>OFICIAL</v>
          </cell>
          <cell r="J47" t="str">
            <v>PRINCIPAL</v>
          </cell>
          <cell r="K47" t="str">
            <v>I.E JOSE DE LA VEGA</v>
          </cell>
        </row>
        <row r="48">
          <cell r="A48">
            <v>113001001964</v>
          </cell>
          <cell r="B48">
            <v>65</v>
          </cell>
          <cell r="C48">
            <v>83</v>
          </cell>
          <cell r="D48" t="str">
            <v>DE LA VIRGEN Y TURISTICA</v>
          </cell>
          <cell r="E48" t="str">
            <v>DE LA VIRGEN Y TURISTICA</v>
          </cell>
          <cell r="F48">
            <v>4</v>
          </cell>
          <cell r="G48" t="str">
            <v>URBANA</v>
          </cell>
          <cell r="H48" t="str">
            <v>E. E. Oficial</v>
          </cell>
          <cell r="I48" t="str">
            <v>OFICIAL</v>
          </cell>
          <cell r="J48" t="str">
            <v>SEDE</v>
          </cell>
          <cell r="K48" t="str">
            <v>I.E MARIA REINA   SEDE SOCIEDAD AMOR A CARTAGENA. # 7</v>
          </cell>
        </row>
        <row r="49">
          <cell r="A49">
            <v>113001001972</v>
          </cell>
          <cell r="B49">
            <v>66</v>
          </cell>
          <cell r="C49">
            <v>66</v>
          </cell>
          <cell r="D49" t="str">
            <v>HISTORICA Y CARIBE NORTE</v>
          </cell>
          <cell r="E49" t="str">
            <v>COUNTRY</v>
          </cell>
          <cell r="F49">
            <v>9</v>
          </cell>
          <cell r="G49" t="str">
            <v>URBANA</v>
          </cell>
          <cell r="H49" t="str">
            <v>E. E. en Administración</v>
          </cell>
          <cell r="I49" t="str">
            <v>OFICIAL</v>
          </cell>
          <cell r="J49" t="str">
            <v>PRINCIPAL</v>
          </cell>
          <cell r="K49" t="str">
            <v>I.E SEMINARIO DE C/GENA</v>
          </cell>
        </row>
        <row r="50">
          <cell r="A50">
            <v>113001001981</v>
          </cell>
          <cell r="B50">
            <v>67</v>
          </cell>
          <cell r="C50">
            <v>24</v>
          </cell>
          <cell r="D50" t="str">
            <v>INDUSTRIAL Y DE LA BAHIA</v>
          </cell>
          <cell r="E50" t="str">
            <v>INDUSTRIAL Y DE LA BAHIA</v>
          </cell>
          <cell r="F50">
            <v>11</v>
          </cell>
          <cell r="G50" t="str">
            <v>URBANA</v>
          </cell>
          <cell r="H50" t="str">
            <v>E. E. Oficial</v>
          </cell>
          <cell r="I50" t="str">
            <v>OFICIAL</v>
          </cell>
          <cell r="J50" t="str">
            <v>SEDE</v>
          </cell>
          <cell r="K50" t="str">
            <v>I.E SALIM BECHARA   SEDE DE ALBORNOZ</v>
          </cell>
        </row>
        <row r="51">
          <cell r="A51">
            <v>113001002057</v>
          </cell>
          <cell r="B51">
            <v>68</v>
          </cell>
          <cell r="C51">
            <v>68</v>
          </cell>
          <cell r="D51" t="str">
            <v>HISTORICA Y CARIBE NORTE</v>
          </cell>
          <cell r="E51" t="str">
            <v>COUNTRY</v>
          </cell>
          <cell r="F51">
            <v>8</v>
          </cell>
          <cell r="G51" t="str">
            <v>URBANA</v>
          </cell>
          <cell r="H51" t="str">
            <v>E. E. Oficial</v>
          </cell>
          <cell r="I51" t="str">
            <v>OFICIAL</v>
          </cell>
          <cell r="J51" t="str">
            <v>PRINCIPAL</v>
          </cell>
          <cell r="K51" t="str">
            <v>I.E SOLEDAD ROMAN DE NUÑEZ</v>
          </cell>
        </row>
        <row r="52">
          <cell r="A52">
            <v>113001002081</v>
          </cell>
          <cell r="B52">
            <v>125</v>
          </cell>
          <cell r="C52">
            <v>31</v>
          </cell>
          <cell r="D52" t="str">
            <v>HISTORICA Y CARIBE NORTE</v>
          </cell>
          <cell r="E52" t="str">
            <v>SANTA RITA</v>
          </cell>
          <cell r="F52">
            <v>2</v>
          </cell>
          <cell r="G52" t="str">
            <v>URBANA</v>
          </cell>
          <cell r="H52" t="str">
            <v>E. E. Oficial</v>
          </cell>
          <cell r="I52" t="str">
            <v>OFICIAL</v>
          </cell>
          <cell r="J52" t="str">
            <v>SEDE</v>
          </cell>
          <cell r="K52" t="str">
            <v>I.E ANA MARIA VELEZ DE TRUJILLO SEDE JULIO R FACIO LINCE</v>
          </cell>
        </row>
        <row r="53">
          <cell r="A53">
            <v>113001002120</v>
          </cell>
          <cell r="B53">
            <v>70</v>
          </cell>
          <cell r="C53">
            <v>70</v>
          </cell>
          <cell r="D53" t="str">
            <v>DE LA VIRGEN Y TURISTICA</v>
          </cell>
          <cell r="E53" t="str">
            <v>DE LA VIRGEN Y TURISTICA</v>
          </cell>
          <cell r="F53">
            <v>7</v>
          </cell>
          <cell r="G53" t="str">
            <v>URBANA</v>
          </cell>
          <cell r="H53" t="str">
            <v>E. E. Oficial</v>
          </cell>
          <cell r="I53" t="str">
            <v>OFICIAL</v>
          </cell>
          <cell r="J53" t="str">
            <v>PRINCIPAL</v>
          </cell>
          <cell r="K53" t="str">
            <v>I.E HIJOS DE MARIA</v>
          </cell>
        </row>
        <row r="54">
          <cell r="A54">
            <v>113001002138</v>
          </cell>
          <cell r="B54">
            <v>71</v>
          </cell>
          <cell r="C54">
            <v>71</v>
          </cell>
          <cell r="D54" t="str">
            <v>DE LA VIRGEN Y TURISTICA</v>
          </cell>
          <cell r="E54" t="str">
            <v>DE LA VIRGEN Y TURISTICA</v>
          </cell>
          <cell r="F54">
            <v>5</v>
          </cell>
          <cell r="G54" t="str">
            <v>URBANA</v>
          </cell>
          <cell r="H54" t="str">
            <v>E. E. Oficial</v>
          </cell>
          <cell r="I54" t="str">
            <v>OFICIAL</v>
          </cell>
          <cell r="J54" t="str">
            <v>PRINCIPAL</v>
          </cell>
          <cell r="K54" t="str">
            <v>I.E NUESTRA SRA DEL PERPETUO SOCORRO</v>
          </cell>
        </row>
        <row r="55">
          <cell r="A55">
            <v>113001002162</v>
          </cell>
          <cell r="B55">
            <v>72</v>
          </cell>
          <cell r="C55">
            <v>64</v>
          </cell>
          <cell r="D55" t="str">
            <v>HISTORICA Y CARIBE NORTE</v>
          </cell>
          <cell r="E55" t="str">
            <v>SANTA RITA</v>
          </cell>
          <cell r="F55">
            <v>2</v>
          </cell>
          <cell r="G55" t="str">
            <v>URBANA</v>
          </cell>
          <cell r="H55" t="str">
            <v>E. E. Oficial</v>
          </cell>
          <cell r="I55" t="str">
            <v>OFICIAL</v>
          </cell>
          <cell r="J55" t="str">
            <v>SEDE</v>
          </cell>
          <cell r="K55" t="str">
            <v>I.E JOSE DE LA VEGA SEDE SIMON BOLIVAR</v>
          </cell>
        </row>
        <row r="56">
          <cell r="A56">
            <v>113001002413</v>
          </cell>
          <cell r="B56">
            <v>73</v>
          </cell>
          <cell r="C56">
            <v>73</v>
          </cell>
          <cell r="D56" t="str">
            <v>HISTORICA Y CARIBE NORTE</v>
          </cell>
          <cell r="E56" t="str">
            <v>COUNTRY</v>
          </cell>
          <cell r="F56">
            <v>9</v>
          </cell>
          <cell r="G56" t="str">
            <v>URBANA</v>
          </cell>
          <cell r="H56" t="str">
            <v>E. E. Oficial</v>
          </cell>
          <cell r="I56" t="str">
            <v>OFICIAL</v>
          </cell>
          <cell r="J56" t="str">
            <v>PRINCIPAL</v>
          </cell>
          <cell r="K56" t="str">
            <v>I.E MADRE LAURA</v>
          </cell>
        </row>
        <row r="57">
          <cell r="A57">
            <v>113001002481</v>
          </cell>
          <cell r="B57">
            <v>75</v>
          </cell>
          <cell r="C57">
            <v>68</v>
          </cell>
          <cell r="D57" t="str">
            <v>HISTORICA Y CARIBE NORTE</v>
          </cell>
          <cell r="E57" t="str">
            <v>COUNTRY</v>
          </cell>
          <cell r="F57">
            <v>8</v>
          </cell>
          <cell r="G57" t="str">
            <v>URBANA</v>
          </cell>
          <cell r="H57" t="str">
            <v>E. E. Oficial</v>
          </cell>
          <cell r="I57" t="str">
            <v>OFICIAL</v>
          </cell>
          <cell r="J57" t="str">
            <v>SEDE</v>
          </cell>
          <cell r="K57" t="str">
            <v>I.E SOLEDAD ROMAN DE NUÑEZ - SEDE VICTORIA PAUTT LEON</v>
          </cell>
        </row>
        <row r="58">
          <cell r="A58">
            <v>113001002553</v>
          </cell>
          <cell r="B58">
            <v>76</v>
          </cell>
          <cell r="C58">
            <v>31</v>
          </cell>
          <cell r="D58" t="str">
            <v>HISTORICA Y CARIBE NORTE</v>
          </cell>
          <cell r="E58" t="str">
            <v>SANTA RITA</v>
          </cell>
          <cell r="F58">
            <v>2</v>
          </cell>
          <cell r="G58" t="str">
            <v>URBANA</v>
          </cell>
          <cell r="H58" t="str">
            <v>E. E. Oficial</v>
          </cell>
          <cell r="I58" t="str">
            <v>OFICIAL</v>
          </cell>
          <cell r="J58" t="str">
            <v>SEDE</v>
          </cell>
          <cell r="K58" t="str">
            <v>I.E ANA MARIA VELEZ DE TRUJILLO SEDE ACCION COMUNAL SAN PEDRO Y LIBERTAD</v>
          </cell>
        </row>
        <row r="59">
          <cell r="A59">
            <v>113001002596</v>
          </cell>
          <cell r="B59">
            <v>77</v>
          </cell>
          <cell r="C59">
            <v>83</v>
          </cell>
          <cell r="D59" t="str">
            <v>DE LA VIRGEN Y TURISTICA</v>
          </cell>
          <cell r="E59" t="str">
            <v>DE LA VIRGEN Y TURISTICA</v>
          </cell>
          <cell r="F59">
            <v>4</v>
          </cell>
          <cell r="G59" t="str">
            <v>URBANA</v>
          </cell>
          <cell r="H59" t="str">
            <v>E. E. Oficial</v>
          </cell>
          <cell r="I59" t="str">
            <v>OFICIAL</v>
          </cell>
          <cell r="J59" t="str">
            <v>SEDE</v>
          </cell>
          <cell r="K59" t="str">
            <v>I.E MARIA REINA   SEDE ACCION COMUNAL LA QUINTA</v>
          </cell>
        </row>
        <row r="60">
          <cell r="A60">
            <v>113001002626</v>
          </cell>
          <cell r="B60">
            <v>79</v>
          </cell>
          <cell r="C60">
            <v>79</v>
          </cell>
          <cell r="D60" t="str">
            <v>HISTORICA Y CARIBE NORTE</v>
          </cell>
          <cell r="E60" t="str">
            <v>COUNTRY</v>
          </cell>
          <cell r="F60">
            <v>10</v>
          </cell>
          <cell r="G60" t="str">
            <v>URBANA</v>
          </cell>
          <cell r="H60" t="str">
            <v>E. E. Oficial</v>
          </cell>
          <cell r="I60" t="str">
            <v>OFICIAL</v>
          </cell>
          <cell r="J60" t="str">
            <v>PRINCIPAL</v>
          </cell>
          <cell r="K60" t="str">
            <v>I.E OLGA GONZALEZ ARRAUT</v>
          </cell>
        </row>
        <row r="61">
          <cell r="A61">
            <v>113001002642</v>
          </cell>
          <cell r="B61">
            <v>80</v>
          </cell>
          <cell r="C61">
            <v>112</v>
          </cell>
          <cell r="D61" t="str">
            <v>HISTORICA Y CARIBE NORTE</v>
          </cell>
          <cell r="E61" t="str">
            <v>SANTA RITA</v>
          </cell>
          <cell r="F61">
            <v>2</v>
          </cell>
          <cell r="G61" t="str">
            <v>URBANA</v>
          </cell>
          <cell r="H61" t="str">
            <v>E. E. Oficial</v>
          </cell>
          <cell r="I61" t="str">
            <v>OFICIAL</v>
          </cell>
          <cell r="J61" t="str">
            <v>SEDE</v>
          </cell>
          <cell r="K61" t="str">
            <v>I.E ANTONIA SANTOS   SEDE SAN LUIS GONZAGA</v>
          </cell>
        </row>
        <row r="62">
          <cell r="A62">
            <v>113001002651</v>
          </cell>
          <cell r="B62">
            <v>81</v>
          </cell>
          <cell r="C62">
            <v>83</v>
          </cell>
          <cell r="D62" t="str">
            <v>DE LA VIRGEN Y TURISTICA</v>
          </cell>
          <cell r="E62" t="str">
            <v>DE LA VIRGEN Y TURISTICA</v>
          </cell>
          <cell r="F62">
            <v>4</v>
          </cell>
          <cell r="G62" t="str">
            <v>URBANA</v>
          </cell>
          <cell r="H62" t="str">
            <v>E. E. Oficial</v>
          </cell>
          <cell r="I62" t="str">
            <v>OFICIAL</v>
          </cell>
          <cell r="J62" t="str">
            <v>SEDE</v>
          </cell>
          <cell r="K62" t="str">
            <v>I.E MARIA REINA   SEDE ESCUELA MIXTA LAS DELICIAS</v>
          </cell>
        </row>
        <row r="63">
          <cell r="A63">
            <v>113001002812</v>
          </cell>
          <cell r="B63">
            <v>83</v>
          </cell>
          <cell r="C63">
            <v>83</v>
          </cell>
          <cell r="D63" t="str">
            <v>DE LA VIRGEN Y TURISTICA</v>
          </cell>
          <cell r="E63" t="str">
            <v>DE LA VIRGEN Y TURISTICA</v>
          </cell>
          <cell r="F63">
            <v>4</v>
          </cell>
          <cell r="G63" t="str">
            <v>URBANA</v>
          </cell>
          <cell r="H63" t="str">
            <v>E. E. Oficial (en Direccion)</v>
          </cell>
          <cell r="I63" t="str">
            <v>OFICIAL</v>
          </cell>
          <cell r="J63" t="str">
            <v>PRINCIPAL</v>
          </cell>
          <cell r="K63" t="str">
            <v>I.E MARIA REINA</v>
          </cell>
        </row>
        <row r="64">
          <cell r="A64">
            <v>113001002839</v>
          </cell>
          <cell r="B64">
            <v>164</v>
          </cell>
          <cell r="C64">
            <v>197</v>
          </cell>
          <cell r="D64" t="str">
            <v>HISTORICA Y CARIBE NORTE</v>
          </cell>
          <cell r="E64" t="str">
            <v>COUNTRY</v>
          </cell>
          <cell r="F64">
            <v>9</v>
          </cell>
          <cell r="G64" t="str">
            <v>URBANA</v>
          </cell>
          <cell r="H64" t="str">
            <v>E. E. Oficial</v>
          </cell>
          <cell r="I64" t="str">
            <v>OFICIAL</v>
          </cell>
          <cell r="J64" t="str">
            <v>SEDE</v>
          </cell>
          <cell r="K64" t="str">
            <v>I.E SAN JUAN DE DAMASCO - SEDE NUESTRA SENORA DEL ROSARIO</v>
          </cell>
        </row>
        <row r="65">
          <cell r="A65">
            <v>113001002871</v>
          </cell>
          <cell r="B65">
            <v>86</v>
          </cell>
          <cell r="C65">
            <v>36</v>
          </cell>
          <cell r="D65" t="str">
            <v>DE LA VIRGEN Y TURISTICA</v>
          </cell>
          <cell r="E65" t="str">
            <v>DE LA VIRGEN Y TURISTICA</v>
          </cell>
          <cell r="F65">
            <v>5</v>
          </cell>
          <cell r="G65" t="str">
            <v>URBANA</v>
          </cell>
          <cell r="H65" t="str">
            <v>E. E. Oficial</v>
          </cell>
          <cell r="I65" t="str">
            <v>OFICIAL</v>
          </cell>
          <cell r="J65" t="str">
            <v>SEDE</v>
          </cell>
          <cell r="K65" t="str">
            <v>I.E NUESTRA SRA DEL CARMEN   SEDE MIGUEL ANTONIO LENGUA</v>
          </cell>
        </row>
        <row r="66">
          <cell r="A66">
            <v>113001002880</v>
          </cell>
          <cell r="B66">
            <v>87</v>
          </cell>
          <cell r="C66">
            <v>70</v>
          </cell>
          <cell r="D66" t="str">
            <v>DE LA VIRGEN Y TURISTICA</v>
          </cell>
          <cell r="E66" t="str">
            <v>DE LA VIRGEN Y TURISTICA</v>
          </cell>
          <cell r="F66">
            <v>7</v>
          </cell>
          <cell r="G66" t="str">
            <v>URBANA</v>
          </cell>
          <cell r="H66" t="str">
            <v>E. E. Oficial</v>
          </cell>
          <cell r="I66" t="str">
            <v>OFICIAL</v>
          </cell>
          <cell r="J66" t="str">
            <v>SEDE</v>
          </cell>
          <cell r="K66" t="str">
            <v>I.E HIJOS DE MARIA   SEDE RAFAEL TONO</v>
          </cell>
        </row>
        <row r="67">
          <cell r="A67">
            <v>113001002952</v>
          </cell>
          <cell r="B67">
            <v>89</v>
          </cell>
          <cell r="C67">
            <v>89</v>
          </cell>
          <cell r="D67" t="str">
            <v>INDUSTRIAL Y DE LA BAHIA</v>
          </cell>
          <cell r="E67" t="str">
            <v>INDUSTRIAL Y DE LA BAHIA</v>
          </cell>
          <cell r="F67">
            <v>13</v>
          </cell>
          <cell r="G67" t="str">
            <v>URBANA</v>
          </cell>
          <cell r="H67" t="str">
            <v>E. E. Oficial</v>
          </cell>
          <cell r="I67" t="str">
            <v>OFICIAL</v>
          </cell>
          <cell r="J67" t="str">
            <v>PRINCIPAL</v>
          </cell>
          <cell r="K67" t="str">
            <v>I.E DE TERNERA</v>
          </cell>
        </row>
        <row r="68">
          <cell r="A68">
            <v>113001002979</v>
          </cell>
          <cell r="B68">
            <v>91</v>
          </cell>
          <cell r="C68">
            <v>91</v>
          </cell>
          <cell r="D68" t="str">
            <v>HISTORICA Y CARIBE NORTE</v>
          </cell>
          <cell r="E68" t="str">
            <v>SANTA RITA</v>
          </cell>
          <cell r="F68">
            <v>1</v>
          </cell>
          <cell r="G68" t="str">
            <v>URBANA</v>
          </cell>
          <cell r="H68" t="str">
            <v>E. E. Oficial</v>
          </cell>
          <cell r="I68" t="str">
            <v>OFICIAL</v>
          </cell>
          <cell r="J68" t="str">
            <v>PRINCIPAL</v>
          </cell>
          <cell r="K68" t="str">
            <v>I.E LA MILAGROSA</v>
          </cell>
        </row>
        <row r="69">
          <cell r="A69">
            <v>113001003053</v>
          </cell>
          <cell r="B69">
            <v>92</v>
          </cell>
          <cell r="C69">
            <v>92</v>
          </cell>
          <cell r="D69" t="str">
            <v>INDUSTRIAL Y DE LA BAHIA</v>
          </cell>
          <cell r="E69" t="str">
            <v>INDUSTRIAL Y DE LA BAHIA</v>
          </cell>
          <cell r="F69">
            <v>12</v>
          </cell>
          <cell r="G69" t="str">
            <v>URBANA</v>
          </cell>
          <cell r="H69" t="str">
            <v>E. E. Oficial</v>
          </cell>
          <cell r="I69" t="str">
            <v>OFICIAL</v>
          </cell>
          <cell r="J69" t="str">
            <v>PRINCIPAL</v>
          </cell>
          <cell r="K69" t="str">
            <v>I.E SOLEDAD ACOSTA DE SAMPER</v>
          </cell>
        </row>
        <row r="70">
          <cell r="A70">
            <v>113001003061</v>
          </cell>
          <cell r="B70">
            <v>93</v>
          </cell>
          <cell r="C70">
            <v>93</v>
          </cell>
          <cell r="D70" t="str">
            <v>HISTORICA Y CARIBE NORTE</v>
          </cell>
          <cell r="E70" t="str">
            <v>SANTA RITA</v>
          </cell>
          <cell r="F70">
            <v>2</v>
          </cell>
          <cell r="G70" t="str">
            <v>URBANA</v>
          </cell>
          <cell r="H70" t="str">
            <v>E. E. Oficial (en Direccion)</v>
          </cell>
          <cell r="I70" t="str">
            <v>OFICIAL</v>
          </cell>
          <cell r="J70" t="str">
            <v>PRINCIPAL</v>
          </cell>
          <cell r="K70" t="str">
            <v>I.E HERMANO ANTONIO RAMOS DE LA SALLE</v>
          </cell>
        </row>
        <row r="71">
          <cell r="A71">
            <v>113001003126</v>
          </cell>
          <cell r="B71">
            <v>94</v>
          </cell>
          <cell r="C71">
            <v>94</v>
          </cell>
          <cell r="D71" t="str">
            <v>HISTORICA Y CARIBE NORTE</v>
          </cell>
          <cell r="E71" t="str">
            <v>COUNTRY</v>
          </cell>
          <cell r="F71">
            <v>10</v>
          </cell>
          <cell r="G71" t="str">
            <v>URBANA</v>
          </cell>
          <cell r="H71" t="str">
            <v>E. E. Oficial</v>
          </cell>
          <cell r="I71" t="str">
            <v>OFICIAL</v>
          </cell>
          <cell r="J71" t="str">
            <v>PRINCIPAL</v>
          </cell>
          <cell r="K71" t="str">
            <v>I.E FERNANDO DE LA VEGA</v>
          </cell>
        </row>
        <row r="72">
          <cell r="A72">
            <v>113001003151</v>
          </cell>
          <cell r="B72">
            <v>95</v>
          </cell>
          <cell r="C72">
            <v>162</v>
          </cell>
          <cell r="D72" t="str">
            <v>HISTORICA Y CARIBE NORTE</v>
          </cell>
          <cell r="E72" t="str">
            <v>COUNTRY</v>
          </cell>
          <cell r="F72">
            <v>10</v>
          </cell>
          <cell r="G72" t="str">
            <v>URBANA</v>
          </cell>
          <cell r="H72" t="str">
            <v>E. E. Oficial</v>
          </cell>
          <cell r="I72" t="str">
            <v>OFICIAL</v>
          </cell>
          <cell r="J72" t="str">
            <v>SEDE</v>
          </cell>
          <cell r="K72" t="str">
            <v>ESC. NORMAL SUPERIOR DE CARTAGENA DE INDIAS - SEDE EMMA VILLA DE ESCALLON</v>
          </cell>
        </row>
        <row r="73">
          <cell r="A73">
            <v>113001003223</v>
          </cell>
          <cell r="B73">
            <v>96</v>
          </cell>
          <cell r="C73">
            <v>270</v>
          </cell>
          <cell r="D73" t="str">
            <v>DE LA VIRGEN Y TURISTICA</v>
          </cell>
          <cell r="E73" t="str">
            <v>DE LA VIRGEN Y TURISTICA</v>
          </cell>
          <cell r="F73">
            <v>7</v>
          </cell>
          <cell r="G73" t="str">
            <v>URBANA</v>
          </cell>
          <cell r="H73" t="str">
            <v>E. E. Oficial</v>
          </cell>
          <cell r="I73" t="str">
            <v>OFICIAL</v>
          </cell>
          <cell r="J73" t="str">
            <v>SEDE</v>
          </cell>
          <cell r="K73" t="str">
            <v>I.E MADRE GABRIELA DE SAN MARTIN   SEDE DIEZ DE MAYO</v>
          </cell>
        </row>
        <row r="74">
          <cell r="A74">
            <v>113001003274</v>
          </cell>
          <cell r="B74">
            <v>97</v>
          </cell>
          <cell r="C74">
            <v>97</v>
          </cell>
          <cell r="D74" t="str">
            <v>INDUSTRIAL Y DE LA BAHIA</v>
          </cell>
          <cell r="E74" t="str">
            <v>INDUSTRIAL Y DE LA BAHIA</v>
          </cell>
          <cell r="F74">
            <v>12</v>
          </cell>
          <cell r="G74" t="str">
            <v>URBANA</v>
          </cell>
          <cell r="H74" t="str">
            <v>E. E. Oficial</v>
          </cell>
          <cell r="I74" t="str">
            <v>OFICIAL</v>
          </cell>
          <cell r="J74" t="str">
            <v>PRINCIPAL</v>
          </cell>
          <cell r="K74" t="str">
            <v>I.E JOSE MANUEL RODRIGUEZ TORICES</v>
          </cell>
        </row>
        <row r="75">
          <cell r="A75">
            <v>113001003754</v>
          </cell>
          <cell r="B75">
            <v>98</v>
          </cell>
          <cell r="C75">
            <v>44</v>
          </cell>
          <cell r="D75" t="str">
            <v>INDUSTRIAL Y DE LA BAHIA</v>
          </cell>
          <cell r="E75" t="str">
            <v>INDUSTRIAL Y DE LA BAHIA</v>
          </cell>
          <cell r="F75">
            <v>14</v>
          </cell>
          <cell r="G75" t="str">
            <v>URBANA</v>
          </cell>
          <cell r="H75" t="str">
            <v>E. E. Oficial</v>
          </cell>
          <cell r="I75" t="str">
            <v>OFICIAL</v>
          </cell>
          <cell r="J75" t="str">
            <v>SEDE</v>
          </cell>
          <cell r="K75" t="str">
            <v>I.E MERCEDES ABREGO   SEDE CIUDAD MEDELLIN</v>
          </cell>
        </row>
        <row r="76">
          <cell r="A76">
            <v>113001003771</v>
          </cell>
          <cell r="B76">
            <v>99</v>
          </cell>
          <cell r="C76">
            <v>99</v>
          </cell>
          <cell r="D76" t="str">
            <v>DE LA VIRGEN Y TURISTICA</v>
          </cell>
          <cell r="E76" t="str">
            <v>DE LA VIRGEN Y TURISTICA</v>
          </cell>
          <cell r="F76">
            <v>7</v>
          </cell>
          <cell r="G76" t="str">
            <v>URBANA</v>
          </cell>
          <cell r="H76" t="str">
            <v>E. E. Oficial</v>
          </cell>
          <cell r="I76" t="str">
            <v>OFICIAL</v>
          </cell>
          <cell r="J76" t="str">
            <v>PRINCIPAL</v>
          </cell>
          <cell r="K76" t="str">
            <v>I.E FE Y ALEGRIA LAS GAVIOTAS</v>
          </cell>
        </row>
        <row r="77">
          <cell r="A77">
            <v>113001003789</v>
          </cell>
          <cell r="B77">
            <v>100</v>
          </cell>
          <cell r="C77">
            <v>107</v>
          </cell>
          <cell r="D77" t="str">
            <v>INDUSTRIAL Y DE LA BAHIA</v>
          </cell>
          <cell r="E77" t="str">
            <v>INDUSTRIAL Y DE LA BAHIA</v>
          </cell>
          <cell r="F77">
            <v>12</v>
          </cell>
          <cell r="G77" t="str">
            <v>URBANA</v>
          </cell>
          <cell r="H77" t="str">
            <v>E. E. Oficial</v>
          </cell>
          <cell r="I77" t="str">
            <v>OFICIAL</v>
          </cell>
          <cell r="J77" t="str">
            <v>SEDE</v>
          </cell>
          <cell r="K77" t="str">
            <v>I.E SAN LUCAS   SEDE SAN PEDRO MARTIR</v>
          </cell>
        </row>
        <row r="78">
          <cell r="A78">
            <v>113001003797</v>
          </cell>
          <cell r="B78">
            <v>101</v>
          </cell>
          <cell r="C78">
            <v>92</v>
          </cell>
          <cell r="D78" t="str">
            <v>INDUSTRIAL Y DE LA BAHIA</v>
          </cell>
          <cell r="E78" t="str">
            <v>INDUSTRIAL Y DE LA BAHIA</v>
          </cell>
          <cell r="F78">
            <v>12</v>
          </cell>
          <cell r="G78" t="str">
            <v>URBANA</v>
          </cell>
          <cell r="H78" t="str">
            <v>E. E. Oficial</v>
          </cell>
          <cell r="I78" t="str">
            <v>OFICIAL</v>
          </cell>
          <cell r="J78" t="str">
            <v>SEDE</v>
          </cell>
          <cell r="K78" t="str">
            <v>I.E SOLEDAD ACOSTA DE SAMPER   SEDE ANA MARIA PEREZ DE OTERO</v>
          </cell>
        </row>
        <row r="79">
          <cell r="A79">
            <v>113001003967</v>
          </cell>
          <cell r="B79">
            <v>102</v>
          </cell>
          <cell r="C79">
            <v>11</v>
          </cell>
          <cell r="D79" t="str">
            <v>HISTORICA Y CARIBE NORTE</v>
          </cell>
          <cell r="E79" t="str">
            <v>SANTA RITA</v>
          </cell>
          <cell r="F79">
            <v>3</v>
          </cell>
          <cell r="G79" t="str">
            <v>URBANA</v>
          </cell>
          <cell r="H79" t="str">
            <v>E. E. Oficial</v>
          </cell>
          <cell r="I79" t="str">
            <v>OFICIAL</v>
          </cell>
          <cell r="J79" t="str">
            <v>SEDE</v>
          </cell>
          <cell r="K79" t="str">
            <v>I.E CORAZON DE MARIA   SEDE LAZARO MARTINEZ OLIER</v>
          </cell>
        </row>
        <row r="80">
          <cell r="A80">
            <v>113001004041</v>
          </cell>
          <cell r="B80">
            <v>103</v>
          </cell>
          <cell r="C80">
            <v>113</v>
          </cell>
          <cell r="D80" t="str">
            <v>DE LA VIRGEN Y TURISTICA</v>
          </cell>
          <cell r="E80" t="str">
            <v>DE LA VIRGEN Y TURISTICA</v>
          </cell>
          <cell r="F80">
            <v>4</v>
          </cell>
          <cell r="G80" t="str">
            <v>URBANA</v>
          </cell>
          <cell r="H80" t="str">
            <v>E. E. Oficial</v>
          </cell>
          <cell r="I80" t="str">
            <v>OFICIAL</v>
          </cell>
          <cell r="J80" t="str">
            <v>SEDE</v>
          </cell>
          <cell r="K80" t="str">
            <v>I.E ANTONIO NARIÑO   SEDE EDUARDO SANTOS MONTEJO</v>
          </cell>
        </row>
        <row r="81">
          <cell r="A81">
            <v>113001004149</v>
          </cell>
          <cell r="B81">
            <v>104</v>
          </cell>
          <cell r="C81">
            <v>104</v>
          </cell>
          <cell r="D81" t="str">
            <v>INDUSTRIAL Y DE LA BAHIA</v>
          </cell>
          <cell r="E81" t="str">
            <v>INDUSTRIAL Y DE LA BAHIA</v>
          </cell>
          <cell r="F81">
            <v>12</v>
          </cell>
          <cell r="G81" t="str">
            <v>URBANA</v>
          </cell>
          <cell r="H81" t="str">
            <v>E. E. Oficial</v>
          </cell>
          <cell r="I81" t="str">
            <v>OFICIAL</v>
          </cell>
          <cell r="J81" t="str">
            <v>PRINCIPAL</v>
          </cell>
          <cell r="K81" t="str">
            <v>I.E JUAN JOSE NIETO</v>
          </cell>
        </row>
        <row r="82">
          <cell r="A82">
            <v>113001004254</v>
          </cell>
          <cell r="B82">
            <v>106</v>
          </cell>
          <cell r="C82">
            <v>106</v>
          </cell>
          <cell r="D82" t="str">
            <v>DE LA VIRGEN Y TURISTICA</v>
          </cell>
          <cell r="E82" t="str">
            <v>DE LA VIRGEN Y TURISTICA</v>
          </cell>
          <cell r="F82">
            <v>5</v>
          </cell>
          <cell r="G82" t="str">
            <v>URBANA</v>
          </cell>
          <cell r="H82" t="str">
            <v>E. E. Oficial</v>
          </cell>
          <cell r="I82" t="str">
            <v>OFICIAL</v>
          </cell>
          <cell r="J82" t="str">
            <v>PRINCIPAL</v>
          </cell>
          <cell r="K82" t="str">
            <v>I.E FULGENCIO LEQUERICA VELEZ</v>
          </cell>
        </row>
        <row r="83">
          <cell r="A83">
            <v>113001004289</v>
          </cell>
          <cell r="B83">
            <v>107</v>
          </cell>
          <cell r="C83">
            <v>107</v>
          </cell>
          <cell r="D83" t="str">
            <v>INDUSTRIAL Y DE LA BAHIA</v>
          </cell>
          <cell r="E83" t="str">
            <v>INDUSTRIAL Y DE LA BAHIA</v>
          </cell>
          <cell r="F83">
            <v>12</v>
          </cell>
          <cell r="G83" t="str">
            <v>URBANA</v>
          </cell>
          <cell r="H83" t="str">
            <v>E. E. Oficial</v>
          </cell>
          <cell r="I83" t="str">
            <v>OFICIAL</v>
          </cell>
          <cell r="J83" t="str">
            <v>PRINCIPAL</v>
          </cell>
          <cell r="K83" t="str">
            <v>I.E SAN LUCAS</v>
          </cell>
        </row>
        <row r="84">
          <cell r="A84">
            <v>113001005200</v>
          </cell>
          <cell r="B84">
            <v>110</v>
          </cell>
          <cell r="C84">
            <v>99</v>
          </cell>
          <cell r="D84" t="str">
            <v>DE LA VIRGEN Y TURISTICA</v>
          </cell>
          <cell r="E84" t="str">
            <v>DE LA VIRGEN Y TURISTICA</v>
          </cell>
          <cell r="F84">
            <v>7</v>
          </cell>
          <cell r="G84" t="str">
            <v>URBANA</v>
          </cell>
          <cell r="H84" t="str">
            <v>E. E. Oficial</v>
          </cell>
          <cell r="I84" t="str">
            <v>OFICIAL</v>
          </cell>
          <cell r="J84" t="str">
            <v>SEDE</v>
          </cell>
          <cell r="K84" t="str">
            <v>I.E FE Y ALEGRIA LAS GAVIOTAS   SEDE MOISES GOSSAIN LAJUD</v>
          </cell>
        </row>
        <row r="85">
          <cell r="A85">
            <v>113001005358</v>
          </cell>
          <cell r="B85">
            <v>111</v>
          </cell>
          <cell r="C85">
            <v>111</v>
          </cell>
          <cell r="D85" t="str">
            <v>HISTORICA Y CARIBE NORTE</v>
          </cell>
          <cell r="E85" t="str">
            <v>COUNTRY</v>
          </cell>
          <cell r="F85">
            <v>10</v>
          </cell>
          <cell r="G85" t="str">
            <v>URBANA</v>
          </cell>
          <cell r="H85" t="str">
            <v>E. E. Oficial</v>
          </cell>
          <cell r="I85" t="str">
            <v>OFICIAL</v>
          </cell>
          <cell r="J85" t="str">
            <v>PRINCIPAL</v>
          </cell>
          <cell r="K85" t="str">
            <v>I.E ALBERTO E. FERNANDEZ BAENA</v>
          </cell>
        </row>
        <row r="86">
          <cell r="A86">
            <v>113001005374</v>
          </cell>
          <cell r="B86">
            <v>112</v>
          </cell>
          <cell r="C86">
            <v>112</v>
          </cell>
          <cell r="D86" t="str">
            <v>HISTORICA Y CARIBE NORTE</v>
          </cell>
          <cell r="E86" t="str">
            <v>SANTA RITA</v>
          </cell>
          <cell r="F86">
            <v>2</v>
          </cell>
          <cell r="G86" t="str">
            <v>URBANA</v>
          </cell>
          <cell r="H86" t="str">
            <v>E. E. Oficial</v>
          </cell>
          <cell r="I86" t="str">
            <v>OFICIAL</v>
          </cell>
          <cell r="J86" t="str">
            <v>PRINCIPAL</v>
          </cell>
          <cell r="K86" t="str">
            <v>I.E ANTONIA SANTOS</v>
          </cell>
        </row>
        <row r="87">
          <cell r="A87">
            <v>113001005544</v>
          </cell>
          <cell r="B87">
            <v>113</v>
          </cell>
          <cell r="C87">
            <v>113</v>
          </cell>
          <cell r="D87" t="str">
            <v>DE LA VIRGEN Y TURISTICA</v>
          </cell>
          <cell r="E87" t="str">
            <v>DE LA VIRGEN Y TURISTICA</v>
          </cell>
          <cell r="F87">
            <v>4</v>
          </cell>
          <cell r="G87" t="str">
            <v>URBANA</v>
          </cell>
          <cell r="H87" t="str">
            <v>E. E. Oficial</v>
          </cell>
          <cell r="I87" t="str">
            <v>OFICIAL</v>
          </cell>
          <cell r="J87" t="str">
            <v>PRINCIPAL</v>
          </cell>
          <cell r="K87" t="str">
            <v>I.E ANTONIO NARIÑO</v>
          </cell>
        </row>
        <row r="88">
          <cell r="A88">
            <v>113001005757</v>
          </cell>
          <cell r="B88">
            <v>115</v>
          </cell>
          <cell r="C88">
            <v>97</v>
          </cell>
          <cell r="D88" t="str">
            <v>INDUSTRIAL Y DE LA BAHIA</v>
          </cell>
          <cell r="E88" t="str">
            <v>INDUSTRIAL Y DE LA BAHIA</v>
          </cell>
          <cell r="F88">
            <v>12</v>
          </cell>
          <cell r="G88" t="str">
            <v>URBANA</v>
          </cell>
          <cell r="H88" t="str">
            <v>E. E. Oficial</v>
          </cell>
          <cell r="I88" t="str">
            <v>OFICIAL</v>
          </cell>
          <cell r="J88" t="str">
            <v>SEDE</v>
          </cell>
          <cell r="K88" t="str">
            <v>I.E JOSE MANUEL RODRIGUEZ TORICES - SEDE JARDIN INFANTIL LOS CARACOLES</v>
          </cell>
        </row>
        <row r="89">
          <cell r="A89">
            <v>113001005889</v>
          </cell>
          <cell r="B89">
            <v>69</v>
          </cell>
          <cell r="C89">
            <v>31</v>
          </cell>
          <cell r="D89" t="str">
            <v>HISTORICA Y CARIBE NORTE</v>
          </cell>
          <cell r="E89" t="str">
            <v>SANTA RITA</v>
          </cell>
          <cell r="F89">
            <v>2</v>
          </cell>
          <cell r="G89" t="str">
            <v>URBANA</v>
          </cell>
          <cell r="H89" t="str">
            <v>E. E. Oficial</v>
          </cell>
          <cell r="I89" t="str">
            <v>OFICIAL</v>
          </cell>
          <cell r="J89" t="str">
            <v>SEDE</v>
          </cell>
          <cell r="K89" t="str">
            <v>I.E ANA MARIA VELEZ DE TRUJILLO   SEDE PABLO VI</v>
          </cell>
        </row>
        <row r="90">
          <cell r="A90">
            <v>113001006010</v>
          </cell>
          <cell r="B90">
            <v>116</v>
          </cell>
          <cell r="C90">
            <v>99</v>
          </cell>
          <cell r="D90" t="str">
            <v>DE LA VIRGEN Y TURISTICA</v>
          </cell>
          <cell r="E90" t="str">
            <v>DE LA VIRGEN Y TURISTICA</v>
          </cell>
          <cell r="F90">
            <v>7</v>
          </cell>
          <cell r="G90" t="str">
            <v>URBANA</v>
          </cell>
          <cell r="H90" t="str">
            <v>E. E. Oficial</v>
          </cell>
          <cell r="I90" t="str">
            <v>OFICIAL</v>
          </cell>
          <cell r="J90" t="str">
            <v>SEDE</v>
          </cell>
          <cell r="K90" t="str">
            <v>I.E FE Y ALEGRIA LAS GAVIOTAS   SEDE JARDIN INFANTIL NIÑO JESUS</v>
          </cell>
        </row>
        <row r="91">
          <cell r="A91">
            <v>113001006133</v>
          </cell>
          <cell r="B91">
            <v>117</v>
          </cell>
          <cell r="C91">
            <v>190</v>
          </cell>
          <cell r="D91" t="str">
            <v>INDUSTRIAL Y DE LA BAHIA</v>
          </cell>
          <cell r="E91" t="str">
            <v>INDUSTRIAL Y DE LA BAHIA</v>
          </cell>
          <cell r="F91">
            <v>11</v>
          </cell>
          <cell r="G91" t="str">
            <v>URBANA</v>
          </cell>
          <cell r="H91" t="str">
            <v>E. E. Oficial</v>
          </cell>
          <cell r="I91" t="str">
            <v>OFICIAL</v>
          </cell>
          <cell r="J91" t="str">
            <v>SEDE</v>
          </cell>
          <cell r="K91" t="str">
            <v>I.E SAN FRANCISCO DE ASIS   SEDE POLICARPA SALAVARRIETA</v>
          </cell>
        </row>
        <row r="92">
          <cell r="A92">
            <v>113001006711</v>
          </cell>
          <cell r="B92">
            <v>120</v>
          </cell>
          <cell r="C92">
            <v>120</v>
          </cell>
          <cell r="D92" t="str">
            <v>DE LA VIRGEN Y TURISTICA</v>
          </cell>
          <cell r="E92" t="str">
            <v>DE LA VIRGEN Y TURISTICA</v>
          </cell>
          <cell r="F92">
            <v>4</v>
          </cell>
          <cell r="G92" t="str">
            <v>URBANA</v>
          </cell>
          <cell r="H92" t="str">
            <v>E. E. Oficial</v>
          </cell>
          <cell r="I92" t="str">
            <v>OFICIAL</v>
          </cell>
          <cell r="J92" t="str">
            <v>PRINCIPAL</v>
          </cell>
          <cell r="K92" t="str">
            <v>I.E OMAIRA SANCHEZ GARZON</v>
          </cell>
        </row>
        <row r="93">
          <cell r="A93">
            <v>113001006800</v>
          </cell>
          <cell r="B93">
            <v>122</v>
          </cell>
          <cell r="C93">
            <v>122</v>
          </cell>
          <cell r="D93" t="str">
            <v>INDUSTRIAL Y DE LA BAHIA</v>
          </cell>
          <cell r="E93" t="str">
            <v>INDUSTRIAL Y DE LA BAHIA</v>
          </cell>
          <cell r="F93">
            <v>11</v>
          </cell>
          <cell r="G93" t="str">
            <v>URBANA</v>
          </cell>
          <cell r="H93" t="str">
            <v>E. E. Oficial</v>
          </cell>
          <cell r="I93" t="str">
            <v>OFICIAL</v>
          </cell>
          <cell r="J93" t="str">
            <v>PRINCIPAL</v>
          </cell>
          <cell r="K93" t="str">
            <v>I.E 20 DE JULIO</v>
          </cell>
        </row>
        <row r="94">
          <cell r="A94">
            <v>113001006818</v>
          </cell>
          <cell r="B94">
            <v>123</v>
          </cell>
          <cell r="C94">
            <v>59</v>
          </cell>
          <cell r="D94" t="str">
            <v>INDUSTRIAL Y DE LA BAHIA</v>
          </cell>
          <cell r="E94" t="str">
            <v>INDUSTRIAL Y DE LA BAHIA</v>
          </cell>
          <cell r="F94">
            <v>12</v>
          </cell>
          <cell r="G94" t="str">
            <v>URBANA</v>
          </cell>
          <cell r="H94" t="str">
            <v>E. E. Oficial</v>
          </cell>
          <cell r="I94" t="str">
            <v>OFICIAL</v>
          </cell>
          <cell r="J94" t="str">
            <v>SEDE</v>
          </cell>
          <cell r="K94" t="str">
            <v>I.E PROMOCION SOCIAL DE C/GENA   SEDE LA CONSOLATA</v>
          </cell>
        </row>
        <row r="95">
          <cell r="A95">
            <v>113001006826</v>
          </cell>
          <cell r="B95">
            <v>124</v>
          </cell>
          <cell r="C95">
            <v>97</v>
          </cell>
          <cell r="D95" t="str">
            <v>INDUSTRIAL Y DE LA BAHIA</v>
          </cell>
          <cell r="E95" t="str">
            <v>INDUSTRIAL Y DE LA BAHIA</v>
          </cell>
          <cell r="F95">
            <v>12</v>
          </cell>
          <cell r="G95" t="str">
            <v>URBANA</v>
          </cell>
          <cell r="H95" t="str">
            <v>E. E. Oficial</v>
          </cell>
          <cell r="I95" t="str">
            <v>OFICIAL</v>
          </cell>
          <cell r="J95" t="str">
            <v>SEDE</v>
          </cell>
          <cell r="K95" t="str">
            <v>I.E JOSE MANUEL RODRIGUEZ TORICES   SEDE ISABEL LA CATOLICA</v>
          </cell>
        </row>
        <row r="96">
          <cell r="A96">
            <v>113001007083</v>
          </cell>
          <cell r="B96">
            <v>128</v>
          </cell>
          <cell r="C96">
            <v>92</v>
          </cell>
          <cell r="D96" t="str">
            <v>INDUSTRIAL Y DE LA BAHIA</v>
          </cell>
          <cell r="E96" t="str">
            <v>INDUSTRIAL Y DE LA BAHIA</v>
          </cell>
          <cell r="F96">
            <v>12</v>
          </cell>
          <cell r="G96" t="str">
            <v>URBANA</v>
          </cell>
          <cell r="H96" t="str">
            <v>E. E. Oficial</v>
          </cell>
          <cell r="I96" t="str">
            <v>OFICIAL</v>
          </cell>
          <cell r="J96" t="str">
            <v>SEDE</v>
          </cell>
          <cell r="K96" t="str">
            <v>I.E SOLEDAD ACOSTA DE SAMPER   SEDE DE SAN FERNANDO</v>
          </cell>
        </row>
        <row r="97">
          <cell r="A97">
            <v>113001007113</v>
          </cell>
          <cell r="B97">
            <v>129</v>
          </cell>
          <cell r="C97">
            <v>106</v>
          </cell>
          <cell r="D97" t="str">
            <v>DE LA VIRGEN Y TURISTICA</v>
          </cell>
          <cell r="E97" t="str">
            <v>DE LA VIRGEN Y TURISTICA</v>
          </cell>
          <cell r="F97">
            <v>5</v>
          </cell>
          <cell r="G97" t="str">
            <v>URBANA</v>
          </cell>
          <cell r="H97" t="str">
            <v>E. E. Oficial</v>
          </cell>
          <cell r="I97" t="str">
            <v>OFICIAL</v>
          </cell>
          <cell r="J97" t="str">
            <v>SEDE</v>
          </cell>
          <cell r="K97" t="str">
            <v>I.E FULGENCIO LEQUERICA VELEZ   SEDE LA PUNTILLA</v>
          </cell>
        </row>
        <row r="98">
          <cell r="A98">
            <v>113001007121</v>
          </cell>
          <cell r="B98">
            <v>88</v>
          </cell>
          <cell r="C98">
            <v>58</v>
          </cell>
          <cell r="D98" t="str">
            <v>HISTORICA Y CARIBE NORTE</v>
          </cell>
          <cell r="E98" t="str">
            <v>COUNTRY</v>
          </cell>
          <cell r="F98">
            <v>10</v>
          </cell>
          <cell r="G98" t="str">
            <v>URBANA</v>
          </cell>
          <cell r="H98" t="str">
            <v>E. E. Oficial</v>
          </cell>
          <cell r="I98" t="str">
            <v>OFICIAL</v>
          </cell>
          <cell r="J98" t="str">
            <v>SEDE</v>
          </cell>
          <cell r="K98" t="str">
            <v>I.E MANUELA BELTRAN -  SEDE HIJOS DEL CHOFER</v>
          </cell>
        </row>
        <row r="99">
          <cell r="A99">
            <v>113001007199</v>
          </cell>
          <cell r="B99">
            <v>131</v>
          </cell>
          <cell r="C99">
            <v>131</v>
          </cell>
          <cell r="D99" t="str">
            <v>DE LA VIRGEN Y TURISTICA</v>
          </cell>
          <cell r="E99" t="str">
            <v>DE LA VIRGEN Y TURISTICA</v>
          </cell>
          <cell r="F99">
            <v>6</v>
          </cell>
          <cell r="G99" t="str">
            <v>URBANA</v>
          </cell>
          <cell r="H99" t="str">
            <v>E. E. Oficial</v>
          </cell>
          <cell r="I99" t="str">
            <v>OFICIAL</v>
          </cell>
          <cell r="J99" t="str">
            <v>PRINCIPAL</v>
          </cell>
          <cell r="K99" t="str">
            <v>I.E FE Y ALEGRIA LAS AMERICAS</v>
          </cell>
        </row>
        <row r="100">
          <cell r="A100">
            <v>113001007296</v>
          </cell>
          <cell r="B100">
            <v>132</v>
          </cell>
          <cell r="C100">
            <v>4</v>
          </cell>
          <cell r="D100" t="str">
            <v>DE LA VIRGEN Y TURISTICA</v>
          </cell>
          <cell r="E100" t="str">
            <v>DE LA VIRGEN Y TURISTICA</v>
          </cell>
          <cell r="F100">
            <v>4</v>
          </cell>
          <cell r="G100" t="str">
            <v>URBANA</v>
          </cell>
          <cell r="H100" t="str">
            <v>E. E. Oficial</v>
          </cell>
          <cell r="I100" t="str">
            <v>OFICIAL</v>
          </cell>
          <cell r="J100" t="str">
            <v>SEDE</v>
          </cell>
          <cell r="K100" t="str">
            <v>I.E CIUDAD DE TUNJA   SEDE ESCILDA MEDINA PACHECO</v>
          </cell>
        </row>
        <row r="101">
          <cell r="A101">
            <v>113001007563</v>
          </cell>
          <cell r="B101">
            <v>133</v>
          </cell>
          <cell r="C101">
            <v>122</v>
          </cell>
          <cell r="D101" t="str">
            <v>INDUSTRIAL Y DE LA BAHIA</v>
          </cell>
          <cell r="E101" t="str">
            <v>INDUSTRIAL Y DE LA BAHIA</v>
          </cell>
          <cell r="F101">
            <v>11</v>
          </cell>
          <cell r="G101" t="str">
            <v>URBANA</v>
          </cell>
          <cell r="H101" t="str">
            <v>E. E. Oficial</v>
          </cell>
          <cell r="I101" t="str">
            <v>OFICIAL</v>
          </cell>
          <cell r="J101" t="str">
            <v>SEDE</v>
          </cell>
          <cell r="K101" t="str">
            <v>I.E 20 DE JULIO   SEDE YIRA CASTRO</v>
          </cell>
        </row>
        <row r="102">
          <cell r="A102">
            <v>113001007709</v>
          </cell>
          <cell r="B102">
            <v>134</v>
          </cell>
          <cell r="C102">
            <v>44</v>
          </cell>
          <cell r="D102" t="str">
            <v>INDUSTRIAL Y DE LA BAHIA</v>
          </cell>
          <cell r="E102" t="str">
            <v>INDUSTRIAL Y DE LA BAHIA</v>
          </cell>
          <cell r="F102">
            <v>14</v>
          </cell>
          <cell r="G102" t="str">
            <v>URBANA</v>
          </cell>
          <cell r="H102" t="str">
            <v>E. E. Oficial</v>
          </cell>
          <cell r="I102" t="str">
            <v>OFICIAL</v>
          </cell>
          <cell r="J102" t="str">
            <v>SEDE</v>
          </cell>
          <cell r="K102" t="str">
            <v>I.E MERCEDES ABREGO   SEDE CAMILO TORRES RESTREPO</v>
          </cell>
        </row>
        <row r="103">
          <cell r="A103">
            <v>113001007725</v>
          </cell>
          <cell r="B103">
            <v>135</v>
          </cell>
          <cell r="C103">
            <v>355</v>
          </cell>
          <cell r="D103" t="str">
            <v>INDUSTRIAL Y DE LA BAHIA</v>
          </cell>
          <cell r="E103" t="str">
            <v>INDUSTRIAL Y DE LA BAHIA</v>
          </cell>
          <cell r="F103">
            <v>15</v>
          </cell>
          <cell r="G103" t="str">
            <v>URBANA</v>
          </cell>
          <cell r="H103" t="str">
            <v>E. E. Oficial</v>
          </cell>
          <cell r="I103" t="str">
            <v>OFICIAL</v>
          </cell>
          <cell r="J103" t="str">
            <v>SEDE</v>
          </cell>
          <cell r="K103" t="str">
            <v>I.E FE Y ALEGRIA EL PROGRESO   SEDE JOSE GONZALEZ VERGARA</v>
          </cell>
        </row>
        <row r="104">
          <cell r="A104">
            <v>113001007776</v>
          </cell>
          <cell r="B104">
            <v>136</v>
          </cell>
          <cell r="C104">
            <v>633</v>
          </cell>
          <cell r="D104" t="str">
            <v>HISTORICA Y CARIBE NORTE</v>
          </cell>
          <cell r="E104" t="str">
            <v>COUNTRY</v>
          </cell>
          <cell r="F104">
            <v>8</v>
          </cell>
          <cell r="G104" t="str">
            <v>URBANA</v>
          </cell>
          <cell r="H104" t="str">
            <v>E. E. Oficial</v>
          </cell>
          <cell r="I104" t="str">
            <v>OFICIAL</v>
          </cell>
          <cell r="J104" t="str">
            <v>SEDE</v>
          </cell>
          <cell r="K104" t="str">
            <v xml:space="preserve">I.E NUEVO BOSQUE - SEDE LUIS CARLOS GALAN </v>
          </cell>
        </row>
        <row r="105">
          <cell r="A105">
            <v>113001007806</v>
          </cell>
          <cell r="B105">
            <v>137</v>
          </cell>
          <cell r="C105">
            <v>31</v>
          </cell>
          <cell r="D105" t="str">
            <v>HISTORICA Y CARIBE NORTE</v>
          </cell>
          <cell r="E105" t="str">
            <v>SANTA RITA</v>
          </cell>
          <cell r="F105">
            <v>2</v>
          </cell>
          <cell r="G105" t="str">
            <v>URBANA</v>
          </cell>
          <cell r="H105" t="str">
            <v>E. E. Oficial</v>
          </cell>
          <cell r="I105" t="str">
            <v>OFICIAL</v>
          </cell>
          <cell r="J105" t="str">
            <v>SEDE</v>
          </cell>
          <cell r="K105" t="str">
            <v>I.E ANA MARIA VELEZ DE TRUJILLO SEDE DISTRITAL DE LOMA FRESCA</v>
          </cell>
        </row>
        <row r="106">
          <cell r="A106">
            <v>113001007857</v>
          </cell>
          <cell r="B106">
            <v>139</v>
          </cell>
          <cell r="C106">
            <v>139</v>
          </cell>
          <cell r="D106" t="str">
            <v>DE LA VIRGEN Y TURISTICA</v>
          </cell>
          <cell r="E106" t="str">
            <v>DE LA VIRGEN Y TURISTICA</v>
          </cell>
          <cell r="F106">
            <v>6</v>
          </cell>
          <cell r="G106" t="str">
            <v>URBANA</v>
          </cell>
          <cell r="H106" t="str">
            <v>E. E. Oficial</v>
          </cell>
          <cell r="I106" t="str">
            <v>OFICIAL</v>
          </cell>
          <cell r="J106" t="str">
            <v>PRINCIPAL</v>
          </cell>
          <cell r="K106" t="str">
            <v>I.E LA LIBERTAD</v>
          </cell>
        </row>
        <row r="107">
          <cell r="A107">
            <v>113001008195</v>
          </cell>
          <cell r="B107">
            <v>144</v>
          </cell>
          <cell r="C107">
            <v>59</v>
          </cell>
          <cell r="D107" t="str">
            <v>INDUSTRIAL Y DE LA BAHIA</v>
          </cell>
          <cell r="E107" t="str">
            <v>INDUSTRIAL Y DE LA BAHIA</v>
          </cell>
          <cell r="F107">
            <v>12</v>
          </cell>
          <cell r="G107" t="str">
            <v>URBANA</v>
          </cell>
          <cell r="H107" t="str">
            <v>E. E. Oficial</v>
          </cell>
          <cell r="I107" t="str">
            <v>OFICIAL</v>
          </cell>
          <cell r="J107" t="str">
            <v>SEDE</v>
          </cell>
          <cell r="K107" t="str">
            <v>I.E PROMOCION SOCIAL DE C/GENA   SEDE JORGE ELIECER GAITAN</v>
          </cell>
        </row>
        <row r="108">
          <cell r="A108">
            <v>113001008217</v>
          </cell>
          <cell r="B108">
            <v>145</v>
          </cell>
          <cell r="C108">
            <v>31</v>
          </cell>
          <cell r="D108" t="str">
            <v>HISTORICA Y CARIBE NORTE</v>
          </cell>
          <cell r="E108" t="str">
            <v>SANTA RITA</v>
          </cell>
          <cell r="F108">
            <v>2</v>
          </cell>
          <cell r="G108" t="str">
            <v>URBANA</v>
          </cell>
          <cell r="H108" t="str">
            <v>E. E. Oficial</v>
          </cell>
          <cell r="I108" t="str">
            <v>OFICIAL</v>
          </cell>
          <cell r="J108" t="str">
            <v>SEDE</v>
          </cell>
          <cell r="K108" t="str">
            <v>I.E ANA MARIA VELEZ DE TRUJILLO SEDE DISTRITAL REPUBLICA DEL CARIBE</v>
          </cell>
        </row>
        <row r="109">
          <cell r="A109">
            <v>113001008225</v>
          </cell>
          <cell r="B109">
            <v>146</v>
          </cell>
          <cell r="C109">
            <v>45</v>
          </cell>
          <cell r="D109" t="str">
            <v>HISTORICA Y CARIBE NORTE</v>
          </cell>
          <cell r="E109" t="str">
            <v>SANTA RITA</v>
          </cell>
          <cell r="F109">
            <v>3</v>
          </cell>
          <cell r="G109" t="str">
            <v>URBANA</v>
          </cell>
          <cell r="H109" t="str">
            <v>E. E. Oficial</v>
          </cell>
          <cell r="I109" t="str">
            <v>OFICIAL</v>
          </cell>
          <cell r="J109" t="str">
            <v>SEDE</v>
          </cell>
          <cell r="K109" t="str">
            <v>I.E LICEO DE BOLIVAR  SEDE DISTRITAL LA PAZ</v>
          </cell>
        </row>
        <row r="110">
          <cell r="A110">
            <v>113001008241</v>
          </cell>
          <cell r="B110">
            <v>147</v>
          </cell>
          <cell r="C110">
            <v>197</v>
          </cell>
          <cell r="D110" t="str">
            <v>HISTORICA Y CARIBE NORTE</v>
          </cell>
          <cell r="E110" t="str">
            <v>COUNTRY</v>
          </cell>
          <cell r="F110">
            <v>9</v>
          </cell>
          <cell r="G110" t="str">
            <v>URBANA</v>
          </cell>
          <cell r="H110" t="str">
            <v>E. E. Oficial</v>
          </cell>
          <cell r="I110" t="str">
            <v>OFICIAL</v>
          </cell>
          <cell r="J110" t="str">
            <v>SEDE</v>
          </cell>
          <cell r="K110" t="str">
            <v>I.E SAN JUAN DE DAMASCO - SEDE DISTRITAL JOSE ANTONIO GALAN</v>
          </cell>
        </row>
        <row r="111">
          <cell r="A111">
            <v>113001008268</v>
          </cell>
          <cell r="B111">
            <v>148</v>
          </cell>
          <cell r="C111">
            <v>148</v>
          </cell>
          <cell r="D111" t="str">
            <v>INDUSTRIAL Y DE LA BAHIA</v>
          </cell>
          <cell r="E111" t="str">
            <v>INDUSTRIAL Y DE LA BAHIA</v>
          </cell>
          <cell r="F111">
            <v>14</v>
          </cell>
          <cell r="G111" t="str">
            <v>URBANA</v>
          </cell>
          <cell r="H111" t="str">
            <v>E. E. Oficial</v>
          </cell>
          <cell r="I111" t="str">
            <v>OFICIAL</v>
          </cell>
          <cell r="J111" t="str">
            <v>PRINCIPAL</v>
          </cell>
          <cell r="K111" t="str">
            <v>I.E MARIA CANO</v>
          </cell>
        </row>
        <row r="112">
          <cell r="A112">
            <v>113001008276</v>
          </cell>
          <cell r="B112">
            <v>149</v>
          </cell>
          <cell r="C112">
            <v>149</v>
          </cell>
          <cell r="D112" t="str">
            <v>DE LA VIRGEN Y TURISTICA</v>
          </cell>
          <cell r="E112" t="str">
            <v>DE LA VIRGEN Y TURISTICA</v>
          </cell>
          <cell r="F112">
            <v>5</v>
          </cell>
          <cell r="G112" t="str">
            <v>URBANA</v>
          </cell>
          <cell r="H112" t="str">
            <v>E. E. Oficial</v>
          </cell>
          <cell r="I112" t="str">
            <v>OFICIAL</v>
          </cell>
          <cell r="J112" t="str">
            <v>PRINCIPAL</v>
          </cell>
          <cell r="K112" t="str">
            <v>I.E PLAYAS DE ACAPULCO</v>
          </cell>
        </row>
        <row r="113">
          <cell r="A113">
            <v>113001008284</v>
          </cell>
          <cell r="B113">
            <v>105</v>
          </cell>
          <cell r="C113">
            <v>105</v>
          </cell>
          <cell r="D113" t="str">
            <v>DE LA VIRGEN Y TURISTICA</v>
          </cell>
          <cell r="E113" t="str">
            <v>DE LA VIRGEN Y TURISTICA</v>
          </cell>
          <cell r="F113">
            <v>5</v>
          </cell>
          <cell r="G113" t="str">
            <v>URBANA</v>
          </cell>
          <cell r="H113" t="str">
            <v>E. E. Oficial</v>
          </cell>
          <cell r="I113" t="str">
            <v>OFICIAL</v>
          </cell>
          <cell r="J113" t="str">
            <v>PRINCIPAL</v>
          </cell>
          <cell r="K113" t="str">
            <v>I.E SAN FELIPE NERI</v>
          </cell>
        </row>
        <row r="114">
          <cell r="A114">
            <v>113001008926</v>
          </cell>
          <cell r="B114">
            <v>154</v>
          </cell>
          <cell r="C114">
            <v>44</v>
          </cell>
          <cell r="D114" t="str">
            <v>INDUSTRIAL Y DE LA BAHIA</v>
          </cell>
          <cell r="E114" t="str">
            <v>INDUSTRIAL Y DE LA BAHIA</v>
          </cell>
          <cell r="F114">
            <v>14</v>
          </cell>
          <cell r="G114" t="str">
            <v>URBANA</v>
          </cell>
          <cell r="H114" t="str">
            <v>E. E. Oficial</v>
          </cell>
          <cell r="I114" t="str">
            <v>OFICIAL</v>
          </cell>
          <cell r="J114" t="str">
            <v>SEDE</v>
          </cell>
          <cell r="K114" t="str">
            <v>I.E MERCEDES ABREGO   SEDE SECTORES UNIDOS</v>
          </cell>
        </row>
        <row r="115">
          <cell r="A115">
            <v>113001009281</v>
          </cell>
          <cell r="B115">
            <v>156</v>
          </cell>
          <cell r="C115">
            <v>156</v>
          </cell>
          <cell r="D115" t="str">
            <v>DE LA VIRGEN Y TURISTICA</v>
          </cell>
          <cell r="E115" t="str">
            <v>DE LA VIRGEN Y TURISTICA</v>
          </cell>
          <cell r="F115">
            <v>13</v>
          </cell>
          <cell r="G115" t="str">
            <v>URBANA</v>
          </cell>
          <cell r="H115" t="str">
            <v>E. E. Oficial</v>
          </cell>
          <cell r="I115" t="str">
            <v>OFICIAL</v>
          </cell>
          <cell r="J115" t="str">
            <v>PRINCIPAL</v>
          </cell>
          <cell r="K115" t="str">
            <v>I.E VILLA ESTRELLA</v>
          </cell>
        </row>
        <row r="116">
          <cell r="A116">
            <v>113001012427</v>
          </cell>
          <cell r="B116">
            <v>159</v>
          </cell>
          <cell r="C116">
            <v>159</v>
          </cell>
          <cell r="D116" t="str">
            <v>INDUSTRIAL Y DE LA BAHIA</v>
          </cell>
          <cell r="E116" t="str">
            <v>INDUSTRIAL Y DE LA BAHIA</v>
          </cell>
          <cell r="F116">
            <v>15</v>
          </cell>
          <cell r="G116" t="str">
            <v>URBANA</v>
          </cell>
          <cell r="H116" t="str">
            <v>E. E. Oficial</v>
          </cell>
          <cell r="I116" t="str">
            <v>OFICIAL</v>
          </cell>
          <cell r="J116" t="str">
            <v>PRINCIPAL</v>
          </cell>
          <cell r="K116" t="str">
            <v>I.E MANUELA VERGARA DE CURI</v>
          </cell>
        </row>
        <row r="117">
          <cell r="A117">
            <v>113001012494</v>
          </cell>
          <cell r="B117">
            <v>161</v>
          </cell>
          <cell r="C117">
            <v>606</v>
          </cell>
          <cell r="D117" t="str">
            <v>HISTORICA Y CARIBE NORTE</v>
          </cell>
          <cell r="E117" t="str">
            <v>COUNTRY</v>
          </cell>
          <cell r="F117">
            <v>9</v>
          </cell>
          <cell r="G117" t="str">
            <v>URBANA</v>
          </cell>
          <cell r="H117" t="str">
            <v>E. E. Oficial</v>
          </cell>
          <cell r="I117" t="str">
            <v>OFICIAL</v>
          </cell>
          <cell r="J117" t="str">
            <v>SEDE</v>
          </cell>
          <cell r="K117" t="str">
            <v>I.E RAFAEL NUÑEZ - SEDE SIMON J. VELEZ</v>
          </cell>
        </row>
        <row r="118">
          <cell r="A118">
            <v>113001012508</v>
          </cell>
          <cell r="B118">
            <v>162</v>
          </cell>
          <cell r="C118">
            <v>162</v>
          </cell>
          <cell r="D118" t="str">
            <v>HISTORICA Y CARIBE NORTE</v>
          </cell>
          <cell r="E118" t="str">
            <v>COUNTRY</v>
          </cell>
          <cell r="F118">
            <v>10</v>
          </cell>
          <cell r="G118" t="str">
            <v>URBANA</v>
          </cell>
          <cell r="H118" t="str">
            <v>E. E. Oficial</v>
          </cell>
          <cell r="I118" t="str">
            <v>OFICIAL</v>
          </cell>
          <cell r="J118" t="str">
            <v>PRINCIPAL</v>
          </cell>
          <cell r="K118" t="str">
            <v>ESC. NORMAL SUPERIOR DE CARTAGENA DE INDIAS</v>
          </cell>
        </row>
        <row r="119">
          <cell r="A119">
            <v>113001012559</v>
          </cell>
          <cell r="B119">
            <v>163</v>
          </cell>
          <cell r="C119">
            <v>112</v>
          </cell>
          <cell r="D119" t="str">
            <v>HISTORICA Y CARIBE NORTE</v>
          </cell>
          <cell r="E119" t="str">
            <v>SANTA RITA</v>
          </cell>
          <cell r="F119">
            <v>2</v>
          </cell>
          <cell r="G119" t="str">
            <v>URBANA</v>
          </cell>
          <cell r="H119" t="str">
            <v>E. E. Oficial</v>
          </cell>
          <cell r="I119" t="str">
            <v>OFICIAL</v>
          </cell>
          <cell r="J119" t="str">
            <v>SEDE</v>
          </cell>
          <cell r="K119" t="str">
            <v>I.E ANTONIA SANTOS   SEDE JUAN SALVADOR GAVIOTA</v>
          </cell>
        </row>
        <row r="120">
          <cell r="A120">
            <v>113001012583</v>
          </cell>
          <cell r="B120">
            <v>544</v>
          </cell>
          <cell r="C120">
            <v>544</v>
          </cell>
          <cell r="D120" t="str">
            <v>INDUSTRIAL Y DE LA BAHIA</v>
          </cell>
          <cell r="E120" t="str">
            <v>INDUSTRIAL Y DE LA BAHIA</v>
          </cell>
          <cell r="F120">
            <v>14</v>
          </cell>
          <cell r="G120" t="str">
            <v>URBANA</v>
          </cell>
          <cell r="H120" t="str">
            <v>PRIVADO</v>
          </cell>
          <cell r="I120" t="str">
            <v>PRIVADO</v>
          </cell>
          <cell r="J120" t="str">
            <v>PRINCIPAL</v>
          </cell>
          <cell r="K120" t="str">
            <v>FUND. INST. DE HABILITACION EL ROSARIO</v>
          </cell>
        </row>
        <row r="121">
          <cell r="A121">
            <v>113001012711</v>
          </cell>
          <cell r="B121">
            <v>5</v>
          </cell>
          <cell r="C121">
            <v>11</v>
          </cell>
          <cell r="D121" t="str">
            <v>HISTORICA Y CARIBE NORTE</v>
          </cell>
          <cell r="E121" t="str">
            <v>SANTA RITA</v>
          </cell>
          <cell r="F121">
            <v>3</v>
          </cell>
          <cell r="G121" t="str">
            <v>URBANA</v>
          </cell>
          <cell r="H121" t="str">
            <v>E. E. Oficial</v>
          </cell>
          <cell r="I121" t="str">
            <v>OFICIAL</v>
          </cell>
          <cell r="J121" t="str">
            <v>SEDE</v>
          </cell>
          <cell r="K121" t="str">
            <v>I.E CORAZON DE MARIA   SEDE SAN JOSE CLAVERIANO</v>
          </cell>
        </row>
        <row r="122">
          <cell r="A122">
            <v>113001012788</v>
          </cell>
          <cell r="B122">
            <v>4</v>
          </cell>
          <cell r="C122">
            <v>4</v>
          </cell>
          <cell r="D122" t="str">
            <v>DE LA VIRGEN Y TURISTICA</v>
          </cell>
          <cell r="E122" t="str">
            <v>DE LA VIRGEN Y TURISTICA</v>
          </cell>
          <cell r="F122">
            <v>4</v>
          </cell>
          <cell r="G122" t="str">
            <v>URBANA</v>
          </cell>
          <cell r="H122" t="str">
            <v>E. E. Oficial</v>
          </cell>
          <cell r="I122" t="str">
            <v>OFICIAL</v>
          </cell>
          <cell r="J122" t="str">
            <v>PRINCIPAL</v>
          </cell>
          <cell r="K122" t="str">
            <v>I.E CIUDAD DE TUNJA</v>
          </cell>
        </row>
        <row r="123">
          <cell r="A123">
            <v>113001013814</v>
          </cell>
          <cell r="B123">
            <v>503</v>
          </cell>
          <cell r="C123">
            <v>503</v>
          </cell>
          <cell r="D123" t="str">
            <v>INDUSTRIAL Y DE LA BAHIA</v>
          </cell>
          <cell r="E123" t="str">
            <v>INDUSTRIAL Y DE LA BAHIA</v>
          </cell>
          <cell r="F123">
            <v>12</v>
          </cell>
          <cell r="G123" t="str">
            <v>URBANA</v>
          </cell>
          <cell r="H123" t="str">
            <v>E. E. Oficial</v>
          </cell>
          <cell r="I123" t="str">
            <v>OFICIAL</v>
          </cell>
          <cell r="J123" t="str">
            <v>PRINCIPAL</v>
          </cell>
          <cell r="K123" t="str">
            <v>I.E BERTHA GEDEON DE BALADI</v>
          </cell>
        </row>
        <row r="124">
          <cell r="A124">
            <v>113001020969</v>
          </cell>
          <cell r="B124">
            <v>90</v>
          </cell>
          <cell r="C124">
            <v>90</v>
          </cell>
          <cell r="D124" t="str">
            <v>DE LA VIRGEN Y TURISTICA</v>
          </cell>
          <cell r="E124" t="str">
            <v>DE LA VIRGEN Y TURISTICA</v>
          </cell>
          <cell r="F124">
            <v>4</v>
          </cell>
          <cell r="G124" t="str">
            <v>URBANA</v>
          </cell>
          <cell r="H124" t="str">
            <v>E. E. Oficial</v>
          </cell>
          <cell r="I124" t="str">
            <v>OFICIAL</v>
          </cell>
          <cell r="J124" t="str">
            <v>PRINCIPAL</v>
          </cell>
          <cell r="K124" t="str">
            <v>I.E FRANCISCO DE PAULA SANTANDER</v>
          </cell>
        </row>
        <row r="125">
          <cell r="A125">
            <v>113001027157</v>
          </cell>
          <cell r="B125">
            <v>121</v>
          </cell>
          <cell r="C125">
            <v>68</v>
          </cell>
          <cell r="D125" t="str">
            <v>HISTORICA Y CARIBE NORTE</v>
          </cell>
          <cell r="E125" t="str">
            <v>COUNTRY</v>
          </cell>
          <cell r="F125">
            <v>8</v>
          </cell>
          <cell r="G125" t="str">
            <v>URBANA</v>
          </cell>
          <cell r="H125" t="str">
            <v>E. E. Oficial</v>
          </cell>
          <cell r="I125" t="str">
            <v>OFICIAL</v>
          </cell>
          <cell r="J125" t="str">
            <v>SEDE</v>
          </cell>
          <cell r="K125" t="str">
            <v>I.E SOLEDAD ROMAN DE NUÑEZ -   SEDE PROGRESO Y LIBERTAD</v>
          </cell>
        </row>
        <row r="126">
          <cell r="A126">
            <v>113001028421</v>
          </cell>
          <cell r="B126">
            <v>636</v>
          </cell>
          <cell r="C126">
            <v>636</v>
          </cell>
          <cell r="D126" t="str">
            <v>DE LA VIRGEN Y TURISTICA</v>
          </cell>
          <cell r="E126" t="str">
            <v>DE LA VIRGEN Y TURISTICA</v>
          </cell>
          <cell r="F126">
            <v>6</v>
          </cell>
          <cell r="G126" t="str">
            <v>URBANA</v>
          </cell>
          <cell r="H126" t="str">
            <v>E. E. en Administración</v>
          </cell>
          <cell r="I126" t="str">
            <v>OFICIAL</v>
          </cell>
          <cell r="J126" t="str">
            <v>PRINCIPAL</v>
          </cell>
          <cell r="K126" t="str">
            <v>I.E 14 DE FEBRERO</v>
          </cell>
        </row>
        <row r="127">
          <cell r="A127">
            <v>113001028469</v>
          </cell>
          <cell r="B127">
            <v>606</v>
          </cell>
          <cell r="C127">
            <v>606</v>
          </cell>
          <cell r="D127" t="str">
            <v>HISTORICA Y CARIBE NORTE</v>
          </cell>
          <cell r="E127" t="str">
            <v>COUNTRY</v>
          </cell>
          <cell r="F127">
            <v>9</v>
          </cell>
          <cell r="G127" t="str">
            <v>URBANA</v>
          </cell>
          <cell r="H127" t="str">
            <v>E. E. Oficial</v>
          </cell>
          <cell r="I127" t="str">
            <v>OFICIAL</v>
          </cell>
          <cell r="J127" t="str">
            <v>PRINCIPAL</v>
          </cell>
          <cell r="K127" t="str">
            <v>I.E RAFAEL NUÑEZ</v>
          </cell>
        </row>
        <row r="128">
          <cell r="A128">
            <v>113001028483</v>
          </cell>
          <cell r="B128">
            <v>605</v>
          </cell>
          <cell r="C128">
            <v>605</v>
          </cell>
          <cell r="D128" t="str">
            <v>HISTORICA Y CARIBE NORTE</v>
          </cell>
          <cell r="E128" t="str">
            <v>COUNTRY</v>
          </cell>
          <cell r="F128">
            <v>8</v>
          </cell>
          <cell r="G128" t="str">
            <v>URBANA</v>
          </cell>
          <cell r="H128" t="str">
            <v>E. E. Oficial</v>
          </cell>
          <cell r="I128" t="str">
            <v>OFICIAL</v>
          </cell>
          <cell r="J128" t="str">
            <v>PRINCIPAL</v>
          </cell>
          <cell r="K128" t="str">
            <v>I.E CASD MANUELA BELTRAN</v>
          </cell>
        </row>
        <row r="129">
          <cell r="A129">
            <v>113001028919</v>
          </cell>
          <cell r="B129">
            <v>633</v>
          </cell>
          <cell r="C129">
            <v>633</v>
          </cell>
          <cell r="D129" t="str">
            <v>HISTORICA Y CARIBE NORTE</v>
          </cell>
          <cell r="E129" t="str">
            <v>COUNTRY</v>
          </cell>
          <cell r="F129">
            <v>8</v>
          </cell>
          <cell r="G129" t="str">
            <v>URBANA</v>
          </cell>
          <cell r="H129" t="str">
            <v>E. E. Oficial</v>
          </cell>
          <cell r="I129" t="str">
            <v>OFICIAL</v>
          </cell>
          <cell r="J129" t="str">
            <v>PRINCIPAL</v>
          </cell>
          <cell r="K129" t="str">
            <v>I.E NUEVO BOSQUE</v>
          </cell>
        </row>
        <row r="130">
          <cell r="A130">
            <v>113001028927</v>
          </cell>
          <cell r="B130">
            <v>663</v>
          </cell>
          <cell r="C130">
            <v>663</v>
          </cell>
          <cell r="D130" t="str">
            <v>INDUSTRIAL Y DE LA BAHIA</v>
          </cell>
          <cell r="E130" t="str">
            <v>INDUSTRIAL Y DE LA BAHIA</v>
          </cell>
          <cell r="F130">
            <v>14</v>
          </cell>
          <cell r="G130" t="str">
            <v>URBANA</v>
          </cell>
          <cell r="H130" t="str">
            <v>E. E. en Administración</v>
          </cell>
          <cell r="I130" t="str">
            <v>OFICIAL</v>
          </cell>
          <cell r="J130" t="str">
            <v>PRINCIPAL</v>
          </cell>
          <cell r="K130" t="str">
            <v>I.E CIUDADELA 2000</v>
          </cell>
        </row>
        <row r="131">
          <cell r="A131">
            <v>113001028935</v>
          </cell>
          <cell r="B131">
            <v>661</v>
          </cell>
          <cell r="C131">
            <v>131</v>
          </cell>
          <cell r="D131" t="str">
            <v>DE LA VIRGEN Y TURISTICA</v>
          </cell>
          <cell r="E131" t="str">
            <v>DE LA VIRGEN Y TURISTICA</v>
          </cell>
          <cell r="F131">
            <v>6</v>
          </cell>
          <cell r="G131" t="str">
            <v>URBANA</v>
          </cell>
          <cell r="H131" t="str">
            <v>E. E. Oficial</v>
          </cell>
          <cell r="I131" t="str">
            <v>OFICIAL</v>
          </cell>
          <cell r="J131" t="str">
            <v>SEDE</v>
          </cell>
          <cell r="K131" t="str">
            <v>I.E FE Y ALEGRIA LAS AMERICAS   SEDE LA FRATERNITE</v>
          </cell>
        </row>
        <row r="132">
          <cell r="A132">
            <v>113001029095</v>
          </cell>
          <cell r="B132">
            <v>717</v>
          </cell>
          <cell r="C132">
            <v>717</v>
          </cell>
          <cell r="D132" t="str">
            <v>DE LA VIRGEN Y TURISTICA</v>
          </cell>
          <cell r="E132" t="str">
            <v>DE LA VIRGEN Y TURISTICA</v>
          </cell>
          <cell r="F132">
            <v>5</v>
          </cell>
          <cell r="G132" t="str">
            <v>URBANA</v>
          </cell>
          <cell r="H132" t="str">
            <v>E. E. Oficial</v>
          </cell>
          <cell r="I132" t="str">
            <v>OFICIAL</v>
          </cell>
          <cell r="J132" t="str">
            <v>PRINCIPAL</v>
          </cell>
          <cell r="K132" t="str">
            <v>I.E FOCO ROJO</v>
          </cell>
        </row>
        <row r="133">
          <cell r="A133">
            <v>113001029800</v>
          </cell>
          <cell r="B133">
            <v>828</v>
          </cell>
          <cell r="C133">
            <v>828</v>
          </cell>
          <cell r="D133" t="str">
            <v>DE LA VIRGEN Y TURISTICA</v>
          </cell>
          <cell r="E133" t="str">
            <v>DE LA VIRGEN Y TURISTICA</v>
          </cell>
          <cell r="F133">
            <v>6</v>
          </cell>
          <cell r="G133" t="str">
            <v>URBANA</v>
          </cell>
          <cell r="H133" t="str">
            <v>E. E. en Administración</v>
          </cell>
          <cell r="I133" t="str">
            <v>OFICIAL</v>
          </cell>
          <cell r="J133" t="str">
            <v>PRINCIPAL</v>
          </cell>
          <cell r="K133" t="str">
            <v>C.E COLOMBIATON GUSTAVO PULECIO GOMEZ</v>
          </cell>
        </row>
        <row r="134">
          <cell r="A134">
            <v>113001029851</v>
          </cell>
          <cell r="B134">
            <v>839</v>
          </cell>
          <cell r="C134">
            <v>839</v>
          </cell>
          <cell r="D134" t="str">
            <v>DE LA VIRGEN Y TURISTICA</v>
          </cell>
          <cell r="E134" t="str">
            <v>DE LA VIRGEN Y TURISTICA</v>
          </cell>
          <cell r="G134" t="str">
            <v>URBANA</v>
          </cell>
          <cell r="H134" t="str">
            <v>E.E Oficial en Concesion</v>
          </cell>
          <cell r="I134" t="str">
            <v>OFICIAL</v>
          </cell>
          <cell r="J134" t="str">
            <v>PRINCIPAL</v>
          </cell>
          <cell r="K134" t="str">
            <v>I.E JORGE ARTEL</v>
          </cell>
        </row>
        <row r="135">
          <cell r="A135">
            <v>113001029893</v>
          </cell>
          <cell r="B135">
            <v>842</v>
          </cell>
          <cell r="C135">
            <v>842</v>
          </cell>
          <cell r="D135" t="str">
            <v>INDUSTRIAL Y DE LA BAHIA</v>
          </cell>
          <cell r="E135" t="str">
            <v>INDUSTRIAL Y DE LA BAHIA</v>
          </cell>
          <cell r="F135">
            <v>14</v>
          </cell>
          <cell r="G135" t="str">
            <v>URBANA</v>
          </cell>
          <cell r="H135" t="str">
            <v>E.E Oficial en Concesion</v>
          </cell>
          <cell r="I135" t="str">
            <v>OFICIAL</v>
          </cell>
          <cell r="J135" t="str">
            <v>PRINCIPAL</v>
          </cell>
          <cell r="K135" t="str">
            <v>I.E ROSEDAL</v>
          </cell>
        </row>
        <row r="136">
          <cell r="A136">
            <v>113001030085</v>
          </cell>
          <cell r="B136">
            <v>858</v>
          </cell>
          <cell r="C136">
            <v>858</v>
          </cell>
          <cell r="D136" t="str">
            <v>INDUSTRIAL Y DE LA BAHIA</v>
          </cell>
          <cell r="E136" t="str">
            <v>INDUSTRIAL Y DE LA BAHIA</v>
          </cell>
          <cell r="G136" t="str">
            <v>URBANA</v>
          </cell>
          <cell r="H136" t="str">
            <v>E.E Oficial en Concesion</v>
          </cell>
          <cell r="I136" t="str">
            <v>OFICIAL</v>
          </cell>
          <cell r="J136" t="str">
            <v>PRINCIPAL</v>
          </cell>
          <cell r="K136" t="str">
            <v>I.E MANDELA</v>
          </cell>
        </row>
        <row r="137">
          <cell r="A137">
            <v>113001030093</v>
          </cell>
          <cell r="B137">
            <v>857</v>
          </cell>
          <cell r="C137">
            <v>857</v>
          </cell>
          <cell r="D137" t="str">
            <v>DE LA VIRGEN Y TURISTICA</v>
          </cell>
          <cell r="E137" t="str">
            <v>DE LA VIRGEN Y TURISTICA</v>
          </cell>
          <cell r="G137" t="str">
            <v>URBANA</v>
          </cell>
          <cell r="H137" t="str">
            <v>E. E. Oficial (en Direccion)</v>
          </cell>
          <cell r="I137" t="str">
            <v>OFICIAL</v>
          </cell>
          <cell r="J137" t="str">
            <v>PRINCIPAL</v>
          </cell>
          <cell r="K137" t="str">
            <v>I.E FUNDACION PIES DESCALZOS</v>
          </cell>
        </row>
        <row r="138">
          <cell r="A138">
            <v>213001000059</v>
          </cell>
          <cell r="B138">
            <v>168</v>
          </cell>
          <cell r="C138">
            <v>168</v>
          </cell>
          <cell r="D138" t="str">
            <v>HISTORICA Y CARIBE NORTE</v>
          </cell>
          <cell r="E138" t="str">
            <v>RURAL</v>
          </cell>
          <cell r="G138" t="str">
            <v>RURAL</v>
          </cell>
          <cell r="H138" t="str">
            <v>E. E. Oficial</v>
          </cell>
          <cell r="I138" t="str">
            <v>OFICIAL</v>
          </cell>
          <cell r="J138" t="str">
            <v>PRINCIPAL</v>
          </cell>
          <cell r="K138" t="str">
            <v>I.E ISLAS DEL ROSARIO</v>
          </cell>
        </row>
        <row r="139">
          <cell r="A139">
            <v>213001000075</v>
          </cell>
          <cell r="B139">
            <v>165</v>
          </cell>
          <cell r="C139">
            <v>165</v>
          </cell>
          <cell r="D139" t="str">
            <v>DE LA VIRGEN Y TURISTICA</v>
          </cell>
          <cell r="E139" t="str">
            <v>RURAL</v>
          </cell>
          <cell r="G139" t="str">
            <v>RURAL</v>
          </cell>
          <cell r="H139" t="str">
            <v>E. E. Oficial</v>
          </cell>
          <cell r="I139" t="str">
            <v>OFICIAL</v>
          </cell>
          <cell r="J139" t="str">
            <v>PRINCIPAL</v>
          </cell>
          <cell r="K139" t="str">
            <v>I.E PUERTO REY</v>
          </cell>
        </row>
        <row r="140">
          <cell r="A140">
            <v>213001000083</v>
          </cell>
          <cell r="B140">
            <v>166</v>
          </cell>
          <cell r="C140">
            <v>9</v>
          </cell>
          <cell r="D140" t="str">
            <v>DE LA VIRGEN Y TURISTICA</v>
          </cell>
          <cell r="E140" t="str">
            <v>RURAL</v>
          </cell>
          <cell r="G140" t="str">
            <v>RURAL</v>
          </cell>
          <cell r="H140" t="str">
            <v>E. E. Oficial</v>
          </cell>
          <cell r="I140" t="str">
            <v>OFICIAL</v>
          </cell>
          <cell r="J140" t="str">
            <v>SEDE</v>
          </cell>
          <cell r="K140" t="str">
            <v>I.E ARROYO DE PIEDRA -  SEDE DE PUNTA CANOA</v>
          </cell>
        </row>
        <row r="141">
          <cell r="A141">
            <v>213001000091</v>
          </cell>
          <cell r="B141">
            <v>167</v>
          </cell>
          <cell r="C141">
            <v>167</v>
          </cell>
          <cell r="D141" t="str">
            <v>HISTORICA Y CARIBE NORTE</v>
          </cell>
          <cell r="E141" t="str">
            <v>RURAL</v>
          </cell>
          <cell r="G141" t="str">
            <v>RURAL</v>
          </cell>
          <cell r="H141" t="str">
            <v>E. E. Oficial</v>
          </cell>
          <cell r="I141" t="str">
            <v>OFICIAL</v>
          </cell>
          <cell r="J141" t="str">
            <v>PRINCIPAL</v>
          </cell>
          <cell r="K141" t="str">
            <v>I.E ISLA FUERTE</v>
          </cell>
        </row>
        <row r="142">
          <cell r="A142">
            <v>213001000164</v>
          </cell>
          <cell r="B142">
            <v>187</v>
          </cell>
          <cell r="C142">
            <v>193</v>
          </cell>
          <cell r="D142" t="str">
            <v>DE LA VIRGEN Y TURISTICA</v>
          </cell>
          <cell r="E142" t="str">
            <v>RURAL</v>
          </cell>
          <cell r="G142" t="str">
            <v>RURAL</v>
          </cell>
          <cell r="H142" t="str">
            <v>E. E. Oficial</v>
          </cell>
          <cell r="I142" t="str">
            <v>OFICIAL</v>
          </cell>
          <cell r="J142" t="str">
            <v>SEDE</v>
          </cell>
          <cell r="K142" t="str">
            <v>I.E NUEVA ESPERANZA ARROYO GRANDE - SEDE ANA UTRIA</v>
          </cell>
        </row>
        <row r="143">
          <cell r="A143">
            <v>213001000211</v>
          </cell>
          <cell r="B143">
            <v>169</v>
          </cell>
          <cell r="C143">
            <v>193</v>
          </cell>
          <cell r="D143" t="str">
            <v>DE LA VIRGEN Y TURISTICA</v>
          </cell>
          <cell r="E143" t="str">
            <v>RURAL</v>
          </cell>
          <cell r="G143" t="str">
            <v>RURAL</v>
          </cell>
          <cell r="H143" t="str">
            <v>E. E. Oficial</v>
          </cell>
          <cell r="I143" t="str">
            <v>OFICIAL</v>
          </cell>
          <cell r="J143" t="str">
            <v>SEDE</v>
          </cell>
          <cell r="K143" t="str">
            <v>I.E NUEVA ESPERANZA ARROYO GRANDE - SEDE ARROYO GRANDE</v>
          </cell>
        </row>
        <row r="144">
          <cell r="A144">
            <v>213001000245</v>
          </cell>
          <cell r="B144">
            <v>170</v>
          </cell>
          <cell r="C144">
            <v>170</v>
          </cell>
          <cell r="D144" t="str">
            <v>DE LA VIRGEN Y TURISTICA</v>
          </cell>
          <cell r="E144" t="str">
            <v>RURAL</v>
          </cell>
          <cell r="G144" t="str">
            <v>RURAL</v>
          </cell>
          <cell r="H144" t="str">
            <v>E. E. Oficial</v>
          </cell>
          <cell r="I144" t="str">
            <v>OFICIAL</v>
          </cell>
          <cell r="J144" t="str">
            <v>PRINCIPAL</v>
          </cell>
          <cell r="K144" t="str">
            <v>I.E DE TIERRA BAJA</v>
          </cell>
        </row>
        <row r="145">
          <cell r="A145">
            <v>213001001250</v>
          </cell>
          <cell r="B145">
            <v>173</v>
          </cell>
          <cell r="C145">
            <v>173</v>
          </cell>
          <cell r="D145" t="str">
            <v>HISTORICA Y CARIBE NORTE</v>
          </cell>
          <cell r="E145" t="str">
            <v>RURAL</v>
          </cell>
          <cell r="G145" t="str">
            <v>RURAL</v>
          </cell>
          <cell r="H145" t="str">
            <v>E. E. Oficial</v>
          </cell>
          <cell r="I145" t="str">
            <v>OFICIAL</v>
          </cell>
          <cell r="J145" t="str">
            <v>PRINCIPAL</v>
          </cell>
          <cell r="K145" t="str">
            <v>I.E DE TIERRA BOMBA</v>
          </cell>
        </row>
        <row r="146">
          <cell r="A146">
            <v>213001001268</v>
          </cell>
          <cell r="B146">
            <v>174</v>
          </cell>
          <cell r="C146">
            <v>190</v>
          </cell>
          <cell r="D146" t="str">
            <v>INDUSTRIAL Y DE LA BAHIA</v>
          </cell>
          <cell r="E146" t="str">
            <v>INDUSTRIAL Y DE LA BAHIA</v>
          </cell>
          <cell r="F146">
            <v>11</v>
          </cell>
          <cell r="G146" t="str">
            <v>URBANA</v>
          </cell>
          <cell r="H146" t="str">
            <v>E. E. Oficial</v>
          </cell>
          <cell r="I146" t="str">
            <v>OFICIAL</v>
          </cell>
          <cell r="J146" t="str">
            <v>SEDE</v>
          </cell>
          <cell r="K146" t="str">
            <v>I.E SAN FRANCISCO DE ASIS   SEDE DE MEMBRILLAL</v>
          </cell>
        </row>
        <row r="147">
          <cell r="A147">
            <v>213001001276</v>
          </cell>
          <cell r="B147">
            <v>175</v>
          </cell>
          <cell r="C147">
            <v>173</v>
          </cell>
          <cell r="D147" t="str">
            <v>HISTORICA Y CARIBE NORTE</v>
          </cell>
          <cell r="E147" t="str">
            <v>RURAL</v>
          </cell>
          <cell r="G147" t="str">
            <v>RURAL</v>
          </cell>
          <cell r="H147" t="str">
            <v>E. E. Oficial</v>
          </cell>
          <cell r="I147" t="str">
            <v>OFICIAL</v>
          </cell>
          <cell r="J147" t="str">
            <v>SEDE</v>
          </cell>
          <cell r="K147" t="str">
            <v>I.E DE TIERRA BOMBA - SEDE DE PUNTA ARENA</v>
          </cell>
        </row>
        <row r="148">
          <cell r="A148">
            <v>213001001292</v>
          </cell>
          <cell r="B148">
            <v>176</v>
          </cell>
          <cell r="C148">
            <v>176</v>
          </cell>
          <cell r="D148" t="str">
            <v>HISTORICA Y CARIBE NORTE</v>
          </cell>
          <cell r="E148" t="str">
            <v>RURAL</v>
          </cell>
          <cell r="G148" t="str">
            <v>RURAL</v>
          </cell>
          <cell r="H148" t="str">
            <v>E. E. Oficial</v>
          </cell>
          <cell r="I148" t="str">
            <v>OFICIAL</v>
          </cell>
          <cell r="J148" t="str">
            <v>PRINCIPAL</v>
          </cell>
          <cell r="K148" t="str">
            <v>I.E DE SANTA ANA</v>
          </cell>
        </row>
        <row r="149">
          <cell r="A149">
            <v>213001001306</v>
          </cell>
          <cell r="B149">
            <v>177</v>
          </cell>
          <cell r="C149">
            <v>177</v>
          </cell>
          <cell r="D149" t="str">
            <v>DE LA VIRGEN Y TURISTICA</v>
          </cell>
          <cell r="E149" t="str">
            <v>RURAL</v>
          </cell>
          <cell r="G149" t="str">
            <v>RURAL</v>
          </cell>
          <cell r="H149" t="str">
            <v>E. E. Oficial</v>
          </cell>
          <cell r="I149" t="str">
            <v>OFICIAL</v>
          </cell>
          <cell r="J149" t="str">
            <v>PRINCIPAL</v>
          </cell>
          <cell r="K149" t="str">
            <v>I.E DE PONTEZUELA</v>
          </cell>
        </row>
        <row r="150">
          <cell r="A150">
            <v>213001001501</v>
          </cell>
          <cell r="B150">
            <v>178</v>
          </cell>
          <cell r="C150">
            <v>190</v>
          </cell>
          <cell r="D150" t="str">
            <v>INDUSTRIAL Y DE LA BAHIA</v>
          </cell>
          <cell r="E150" t="str">
            <v>INDUSTRIAL Y DE LA BAHIA</v>
          </cell>
          <cell r="F150">
            <v>11</v>
          </cell>
          <cell r="G150" t="str">
            <v>URBANA</v>
          </cell>
          <cell r="H150" t="str">
            <v>E. E. Oficial</v>
          </cell>
          <cell r="I150" t="str">
            <v>OFICIAL</v>
          </cell>
          <cell r="J150" t="str">
            <v>SEDE</v>
          </cell>
          <cell r="K150" t="str">
            <v>I.E SAN FRANCISCO DE ASIS   SEDE HIJOS DEL AGRICULTOR</v>
          </cell>
        </row>
        <row r="151">
          <cell r="A151">
            <v>213001001632</v>
          </cell>
          <cell r="B151">
            <v>179</v>
          </cell>
          <cell r="C151">
            <v>192</v>
          </cell>
          <cell r="D151" t="str">
            <v>INDUSTRIAL Y DE LA BAHIA</v>
          </cell>
          <cell r="E151" t="str">
            <v>RURAL</v>
          </cell>
          <cell r="G151" t="str">
            <v>RURAL</v>
          </cell>
          <cell r="H151" t="str">
            <v>E. E. Oficial</v>
          </cell>
          <cell r="I151" t="str">
            <v>OFICIAL</v>
          </cell>
          <cell r="J151" t="str">
            <v>SEDE</v>
          </cell>
          <cell r="K151" t="str">
            <v>I.E JOSE MARIA CORDOBA DE PASACABALLOS - SEDE LETICIA</v>
          </cell>
        </row>
        <row r="152">
          <cell r="A152">
            <v>213001001900</v>
          </cell>
          <cell r="B152">
            <v>180</v>
          </cell>
          <cell r="C152">
            <v>180</v>
          </cell>
          <cell r="D152" t="str">
            <v>HISTORICA Y CARIBE NORTE</v>
          </cell>
          <cell r="E152" t="str">
            <v>RURAL</v>
          </cell>
          <cell r="G152" t="str">
            <v>RURAL</v>
          </cell>
          <cell r="H152" t="str">
            <v>E. E. Oficial</v>
          </cell>
          <cell r="I152" t="str">
            <v>OFICIAL</v>
          </cell>
          <cell r="J152" t="str">
            <v>PRINCIPAL</v>
          </cell>
          <cell r="K152" t="str">
            <v>I.E DE ARARCA</v>
          </cell>
        </row>
        <row r="153">
          <cell r="A153">
            <v>213001001918</v>
          </cell>
          <cell r="B153">
            <v>181</v>
          </cell>
          <cell r="C153">
            <v>492</v>
          </cell>
          <cell r="D153" t="str">
            <v>DE LA VIRGEN Y TURISTICA</v>
          </cell>
          <cell r="E153" t="str">
            <v>RURAL</v>
          </cell>
          <cell r="G153" t="str">
            <v>RURAL</v>
          </cell>
          <cell r="H153" t="str">
            <v>E. E. Oficial</v>
          </cell>
          <cell r="I153" t="str">
            <v>OFICIAL</v>
          </cell>
          <cell r="J153" t="str">
            <v>SEDE</v>
          </cell>
          <cell r="K153" t="str">
            <v>I.E TECNICA DE LA BOQUILLA -SEDE SAN FELIPE DE LA BOQUILLA</v>
          </cell>
        </row>
        <row r="154">
          <cell r="A154">
            <v>213001001942</v>
          </cell>
          <cell r="B154">
            <v>186</v>
          </cell>
          <cell r="C154">
            <v>186</v>
          </cell>
          <cell r="D154" t="str">
            <v>HISTORICA Y CARIBE NORTE</v>
          </cell>
          <cell r="E154" t="str">
            <v>RURAL</v>
          </cell>
          <cell r="G154" t="str">
            <v>RURAL</v>
          </cell>
          <cell r="H154" t="str">
            <v>E. E. en Administración</v>
          </cell>
          <cell r="I154" t="str">
            <v>OFICIAL</v>
          </cell>
          <cell r="J154" t="str">
            <v>PRINCIPAL</v>
          </cell>
          <cell r="K154" t="str">
            <v>I.E LUIS FELIPE CABRERA DE BARU</v>
          </cell>
        </row>
        <row r="155">
          <cell r="A155">
            <v>213001001951</v>
          </cell>
          <cell r="B155">
            <v>182</v>
          </cell>
          <cell r="C155">
            <v>9</v>
          </cell>
          <cell r="D155" t="str">
            <v>DE LA VIRGEN Y TURISTICA</v>
          </cell>
          <cell r="E155" t="str">
            <v>RURAL</v>
          </cell>
          <cell r="G155" t="str">
            <v>RURAL</v>
          </cell>
          <cell r="H155" t="str">
            <v>E. E. Oficial</v>
          </cell>
          <cell r="I155" t="str">
            <v>OFICIAL</v>
          </cell>
          <cell r="J155" t="str">
            <v>SEDE</v>
          </cell>
          <cell r="K155" t="str">
            <v>I.E ARROYO DE PIEDRA -  SEDE ARROYO DE LAS CANOAS</v>
          </cell>
        </row>
        <row r="156">
          <cell r="A156">
            <v>213001002531</v>
          </cell>
          <cell r="B156">
            <v>183</v>
          </cell>
          <cell r="C156">
            <v>183</v>
          </cell>
          <cell r="D156" t="str">
            <v>DE LA VIRGEN Y TURISTICA</v>
          </cell>
          <cell r="E156" t="str">
            <v>RURAL</v>
          </cell>
          <cell r="G156" t="str">
            <v>RURAL</v>
          </cell>
          <cell r="H156" t="str">
            <v>E. E. Oficial</v>
          </cell>
          <cell r="I156" t="str">
            <v>OFICIAL</v>
          </cell>
          <cell r="J156" t="str">
            <v>PRINCIPAL</v>
          </cell>
          <cell r="K156" t="str">
            <v>I.E MANZANILLO DEL MAR</v>
          </cell>
        </row>
        <row r="157">
          <cell r="A157">
            <v>213001002809</v>
          </cell>
          <cell r="B157">
            <v>184</v>
          </cell>
          <cell r="C157">
            <v>184</v>
          </cell>
          <cell r="D157" t="str">
            <v>DE LA VIRGEN Y TURISTICA</v>
          </cell>
          <cell r="E157" t="str">
            <v>RURAL</v>
          </cell>
          <cell r="G157" t="str">
            <v>RURAL</v>
          </cell>
          <cell r="H157" t="str">
            <v>E. E. Oficial</v>
          </cell>
          <cell r="I157" t="str">
            <v>OFICIAL</v>
          </cell>
          <cell r="J157" t="str">
            <v>PRINCIPAL</v>
          </cell>
          <cell r="K157" t="str">
            <v>I.E DE BAYUNCA</v>
          </cell>
        </row>
        <row r="158">
          <cell r="A158">
            <v>213001002949</v>
          </cell>
          <cell r="B158">
            <v>185</v>
          </cell>
          <cell r="C158">
            <v>185</v>
          </cell>
          <cell r="D158" t="str">
            <v>HISTORICA Y CARIBE NORTE</v>
          </cell>
          <cell r="E158" t="str">
            <v>RURAL</v>
          </cell>
          <cell r="G158" t="str">
            <v>RURAL</v>
          </cell>
          <cell r="H158" t="str">
            <v>E. E. Oficial</v>
          </cell>
          <cell r="I158" t="str">
            <v>OFICIAL</v>
          </cell>
          <cell r="J158" t="str">
            <v>PRINCIPAL</v>
          </cell>
          <cell r="K158" t="str">
            <v>I.E SAN JOSE CAÑO DEL ORO</v>
          </cell>
        </row>
        <row r="159">
          <cell r="A159">
            <v>213001004313</v>
          </cell>
          <cell r="B159">
            <v>188</v>
          </cell>
          <cell r="C159">
            <v>190</v>
          </cell>
          <cell r="D159" t="str">
            <v>INDUSTRIAL Y DE LA BAHIA</v>
          </cell>
          <cell r="E159" t="str">
            <v>INDUSTRIAL Y DE LA BAHIA</v>
          </cell>
          <cell r="F159">
            <v>11</v>
          </cell>
          <cell r="G159" t="str">
            <v>URBANA</v>
          </cell>
          <cell r="H159" t="str">
            <v>E. E. Oficial</v>
          </cell>
          <cell r="I159" t="str">
            <v>OFICIAL</v>
          </cell>
          <cell r="J159" t="str">
            <v>SEDE</v>
          </cell>
          <cell r="K159" t="str">
            <v>I.E SAN FRANCISCO DE ASIS   SEDE PEDRO PASCASIO MARTINEZ</v>
          </cell>
        </row>
        <row r="160">
          <cell r="A160">
            <v>213001007231</v>
          </cell>
          <cell r="B160">
            <v>190</v>
          </cell>
          <cell r="C160">
            <v>190</v>
          </cell>
          <cell r="D160" t="str">
            <v>INDUSTRIAL Y DE LA BAHIA</v>
          </cell>
          <cell r="E160" t="str">
            <v>INDUSTRIAL Y DE LA BAHIA</v>
          </cell>
          <cell r="F160">
            <v>11</v>
          </cell>
          <cell r="G160" t="str">
            <v>URBANA</v>
          </cell>
          <cell r="H160" t="str">
            <v>E. E. Oficial (en Direccion)</v>
          </cell>
          <cell r="I160" t="str">
            <v>OFICIAL</v>
          </cell>
          <cell r="J160" t="str">
            <v>PRINCIPAL</v>
          </cell>
          <cell r="K160" t="str">
            <v>I.E SAN FRANCISCO DE ASIS</v>
          </cell>
        </row>
        <row r="161">
          <cell r="A161">
            <v>213001007339</v>
          </cell>
          <cell r="B161">
            <v>196</v>
          </cell>
          <cell r="C161">
            <v>355</v>
          </cell>
          <cell r="D161" t="str">
            <v>INDUSTRIAL Y DE LA BAHIA</v>
          </cell>
          <cell r="E161" t="str">
            <v>INDUSTRIAL Y DE LA BAHIA</v>
          </cell>
          <cell r="F161">
            <v>15</v>
          </cell>
          <cell r="G161" t="str">
            <v>URBANA</v>
          </cell>
          <cell r="H161" t="str">
            <v>E. E. Oficial</v>
          </cell>
          <cell r="I161" t="str">
            <v>OFICIAL</v>
          </cell>
          <cell r="J161" t="str">
            <v>SEDE</v>
          </cell>
          <cell r="K161" t="str">
            <v>I.E FE Y ALEGRIA EL PROGRESO   SEDE DISTRITAL EL REPOSO</v>
          </cell>
        </row>
        <row r="162">
          <cell r="A162">
            <v>213001007401</v>
          </cell>
          <cell r="B162">
            <v>191</v>
          </cell>
          <cell r="C162">
            <v>191</v>
          </cell>
          <cell r="D162" t="str">
            <v>HISTORICA Y CARIBE NORTE</v>
          </cell>
          <cell r="E162" t="str">
            <v>RURAL</v>
          </cell>
          <cell r="G162" t="str">
            <v>RURAL</v>
          </cell>
          <cell r="H162" t="str">
            <v>E. E. Oficial</v>
          </cell>
          <cell r="I162" t="str">
            <v>OFICIAL</v>
          </cell>
          <cell r="J162" t="str">
            <v>PRINCIPAL</v>
          </cell>
          <cell r="K162" t="str">
            <v>I.E SANTA CRUZ DEL ISLOTE</v>
          </cell>
        </row>
        <row r="163">
          <cell r="A163">
            <v>213001007533</v>
          </cell>
          <cell r="B163">
            <v>193</v>
          </cell>
          <cell r="C163">
            <v>193</v>
          </cell>
          <cell r="D163" t="str">
            <v>DE LA VIRGEN Y TURISTICA</v>
          </cell>
          <cell r="E163" t="str">
            <v>RURAL</v>
          </cell>
          <cell r="G163" t="str">
            <v>RURAL</v>
          </cell>
          <cell r="H163" t="str">
            <v>E. E. Oficial</v>
          </cell>
          <cell r="I163" t="str">
            <v>OFICIAL</v>
          </cell>
          <cell r="J163" t="str">
            <v>PRINCIPAL</v>
          </cell>
          <cell r="K163" t="str">
            <v>I.E NUEVA ESPERANZA ARROYO GRANDE</v>
          </cell>
        </row>
        <row r="164">
          <cell r="A164">
            <v>213001007541</v>
          </cell>
          <cell r="B164">
            <v>194</v>
          </cell>
          <cell r="C164">
            <v>184</v>
          </cell>
          <cell r="D164" t="str">
            <v>DE LA VIRGEN Y TURISTICA</v>
          </cell>
          <cell r="E164" t="str">
            <v>RURAL</v>
          </cell>
          <cell r="G164" t="str">
            <v>RURAL</v>
          </cell>
          <cell r="H164" t="str">
            <v>E. E. Oficial</v>
          </cell>
          <cell r="I164" t="str">
            <v>OFICIAL</v>
          </cell>
          <cell r="J164" t="str">
            <v>SEDE</v>
          </cell>
          <cell r="K164" t="str">
            <v>I.E DE BAYUNCA - SEDE DIVINO NIÑO JESUS DEL ZAPATERO</v>
          </cell>
        </row>
        <row r="165">
          <cell r="A165">
            <v>213001007550</v>
          </cell>
          <cell r="B165">
            <v>195</v>
          </cell>
          <cell r="C165">
            <v>192</v>
          </cell>
          <cell r="D165" t="str">
            <v>INDUSTRIAL Y DE LA BAHIA</v>
          </cell>
          <cell r="E165" t="str">
            <v>RURAL</v>
          </cell>
          <cell r="G165" t="str">
            <v>RURAL</v>
          </cell>
          <cell r="H165" t="str">
            <v>E. E. Oficial</v>
          </cell>
          <cell r="I165" t="str">
            <v>OFICIAL</v>
          </cell>
          <cell r="J165" t="str">
            <v>SEDE</v>
          </cell>
          <cell r="K165" t="str">
            <v>I.E JOSE MARIA CORDOBA DE PASACABALLOS - SEDE EL RECREO</v>
          </cell>
        </row>
        <row r="166">
          <cell r="A166">
            <v>213001007797</v>
          </cell>
          <cell r="B166">
            <v>197</v>
          </cell>
          <cell r="C166">
            <v>197</v>
          </cell>
          <cell r="D166" t="str">
            <v>HISTORICA Y CARIBE NORTE</v>
          </cell>
          <cell r="E166" t="str">
            <v>COUNTRY</v>
          </cell>
          <cell r="F166">
            <v>9</v>
          </cell>
          <cell r="G166" t="str">
            <v>URBANA</v>
          </cell>
          <cell r="H166" t="str">
            <v>E. E. Oficial</v>
          </cell>
          <cell r="I166" t="str">
            <v>OFICIAL</v>
          </cell>
          <cell r="J166" t="str">
            <v>PRINCIPAL</v>
          </cell>
          <cell r="K166" t="str">
            <v>I.E SAN JUAN DE DAMASCO</v>
          </cell>
        </row>
        <row r="167">
          <cell r="A167">
            <v>213001008084</v>
          </cell>
          <cell r="B167">
            <v>199</v>
          </cell>
          <cell r="C167">
            <v>70</v>
          </cell>
          <cell r="D167" t="str">
            <v>DE LA VIRGEN Y TURISTICA</v>
          </cell>
          <cell r="E167" t="str">
            <v>DE LA VIRGEN Y TURISTICA</v>
          </cell>
          <cell r="F167">
            <v>7</v>
          </cell>
          <cell r="G167" t="str">
            <v>URBANA</v>
          </cell>
          <cell r="H167" t="str">
            <v>E. E. Oficial</v>
          </cell>
          <cell r="I167" t="str">
            <v>OFICIAL</v>
          </cell>
          <cell r="J167" t="str">
            <v>SEDE</v>
          </cell>
          <cell r="K167" t="str">
            <v>I.E HIJOS DE MARIA   SEDE DISTRITAL LUIS CARLOS GALAN SARMIENTO</v>
          </cell>
        </row>
        <row r="168">
          <cell r="A168">
            <v>213001009048</v>
          </cell>
          <cell r="B168">
            <v>202</v>
          </cell>
          <cell r="C168">
            <v>202</v>
          </cell>
          <cell r="D168" t="str">
            <v>INDUSTRIAL Y DE LA BAHIA</v>
          </cell>
          <cell r="E168" t="str">
            <v>RURAL</v>
          </cell>
          <cell r="G168" t="str">
            <v>RURAL</v>
          </cell>
          <cell r="H168" t="str">
            <v>E. E. Oficial</v>
          </cell>
          <cell r="I168" t="str">
            <v>OFICIAL</v>
          </cell>
          <cell r="J168" t="str">
            <v>PRINCIPAL</v>
          </cell>
          <cell r="K168" t="str">
            <v>I.E TECNICA DE PASACABALLOS</v>
          </cell>
        </row>
        <row r="169">
          <cell r="A169">
            <v>213001009056</v>
          </cell>
          <cell r="B169">
            <v>203</v>
          </cell>
          <cell r="C169">
            <v>203</v>
          </cell>
          <cell r="D169" t="str">
            <v>INDUSTRIAL Y DE LA BAHIA</v>
          </cell>
          <cell r="E169" t="str">
            <v>RURAL</v>
          </cell>
          <cell r="G169" t="str">
            <v>RURAL</v>
          </cell>
          <cell r="H169" t="str">
            <v>E. E. Oficial</v>
          </cell>
          <cell r="I169" t="str">
            <v>OFICIAL</v>
          </cell>
          <cell r="J169" t="str">
            <v>PRINCIPAL</v>
          </cell>
          <cell r="K169" t="str">
            <v>I.E NUESTRA SEÑORA DEL BUEN AIRE</v>
          </cell>
        </row>
        <row r="170">
          <cell r="A170">
            <v>213001012391</v>
          </cell>
          <cell r="B170">
            <v>204</v>
          </cell>
          <cell r="C170">
            <v>192</v>
          </cell>
          <cell r="D170" t="str">
            <v>INDUSTRIAL Y DE LA BAHIA</v>
          </cell>
          <cell r="E170" t="str">
            <v>RURAL</v>
          </cell>
          <cell r="G170" t="str">
            <v>RURAL</v>
          </cell>
          <cell r="H170" t="str">
            <v>E. E. Oficial</v>
          </cell>
          <cell r="I170" t="str">
            <v>OFICIAL</v>
          </cell>
          <cell r="J170" t="str">
            <v>SEDE</v>
          </cell>
          <cell r="K170" t="str">
            <v>I.E JOSE MARIA CORDOBA DE PASACABALLOS - SEDE BAJO DEL TIGRE</v>
          </cell>
        </row>
        <row r="171">
          <cell r="A171">
            <v>213001027020</v>
          </cell>
          <cell r="B171">
            <v>189</v>
          </cell>
          <cell r="C171">
            <v>189</v>
          </cell>
          <cell r="D171" t="str">
            <v>HISTORICA Y CARIBE NORTE</v>
          </cell>
          <cell r="E171" t="str">
            <v>RURAL</v>
          </cell>
          <cell r="G171" t="str">
            <v>RURAL</v>
          </cell>
          <cell r="H171" t="str">
            <v>E. E. Oficial</v>
          </cell>
          <cell r="I171" t="str">
            <v>OFICIAL</v>
          </cell>
          <cell r="J171" t="str">
            <v>PRINCIPAL</v>
          </cell>
          <cell r="K171" t="str">
            <v>I.E DOMINGO BENKOS BIOHO</v>
          </cell>
        </row>
        <row r="172">
          <cell r="A172">
            <v>313001000045</v>
          </cell>
          <cell r="B172">
            <v>205</v>
          </cell>
          <cell r="C172">
            <v>205</v>
          </cell>
          <cell r="D172" t="str">
            <v>HISTORICA Y CARIBE NORTE</v>
          </cell>
          <cell r="E172" t="str">
            <v>SANTA RITA</v>
          </cell>
          <cell r="F172">
            <v>1</v>
          </cell>
          <cell r="G172" t="str">
            <v>URBANA</v>
          </cell>
          <cell r="H172" t="str">
            <v>PRIVADO</v>
          </cell>
          <cell r="I172" t="str">
            <v>PRIVADO</v>
          </cell>
          <cell r="J172" t="str">
            <v>PRINCIPAL</v>
          </cell>
          <cell r="K172" t="str">
            <v>CORP. COL. CRISTO REY</v>
          </cell>
        </row>
        <row r="173">
          <cell r="A173">
            <v>313001000118</v>
          </cell>
          <cell r="B173">
            <v>399</v>
          </cell>
          <cell r="C173">
            <v>399</v>
          </cell>
          <cell r="D173" t="str">
            <v>DE LA VIRGEN Y TURISTICA</v>
          </cell>
          <cell r="E173" t="str">
            <v>DE LA VIRGEN Y TURISTICA</v>
          </cell>
          <cell r="F173">
            <v>4</v>
          </cell>
          <cell r="G173" t="str">
            <v>URBANA</v>
          </cell>
          <cell r="H173" t="str">
            <v>E. E. Oficial</v>
          </cell>
          <cell r="I173" t="str">
            <v>OFICIAL</v>
          </cell>
          <cell r="J173" t="str">
            <v>SEDE</v>
          </cell>
          <cell r="K173" t="str">
            <v>I.E PEDRO DE HEREDIA SEDE NTRA. SRA. LA VICTORIA</v>
          </cell>
        </row>
        <row r="174">
          <cell r="A174">
            <v>313001000142</v>
          </cell>
          <cell r="B174">
            <v>207</v>
          </cell>
          <cell r="C174">
            <v>207</v>
          </cell>
          <cell r="D174" t="str">
            <v>INDUSTRIAL Y DE LA BAHIA</v>
          </cell>
          <cell r="E174" t="str">
            <v>INDUSTRIAL Y DE LA BAHIA</v>
          </cell>
          <cell r="F174">
            <v>15</v>
          </cell>
          <cell r="G174" t="str">
            <v>URBANA</v>
          </cell>
          <cell r="H174" t="str">
            <v>PRIVADO</v>
          </cell>
          <cell r="I174" t="str">
            <v>PRIVADO</v>
          </cell>
          <cell r="J174" t="str">
            <v>PRINCIPAL</v>
          </cell>
          <cell r="K174" t="str">
            <v>INST. MADRE TERESA DE CALCUTA</v>
          </cell>
        </row>
        <row r="175">
          <cell r="A175">
            <v>313001000169</v>
          </cell>
          <cell r="B175">
            <v>341</v>
          </cell>
          <cell r="C175">
            <v>341</v>
          </cell>
          <cell r="D175" t="str">
            <v>HISTORICA Y CARIBE NORTE</v>
          </cell>
          <cell r="E175" t="str">
            <v>COUNTRY</v>
          </cell>
          <cell r="F175">
            <v>9</v>
          </cell>
          <cell r="G175" t="str">
            <v>URBANA</v>
          </cell>
          <cell r="H175" t="str">
            <v>PRIVADO</v>
          </cell>
          <cell r="I175" t="str">
            <v>PRIVADO</v>
          </cell>
          <cell r="J175" t="str">
            <v>PRINCIPAL</v>
          </cell>
          <cell r="K175" t="str">
            <v>ESC. ELEMENTAL POPULAR</v>
          </cell>
        </row>
        <row r="176">
          <cell r="A176">
            <v>313001000185</v>
          </cell>
          <cell r="B176">
            <v>208</v>
          </cell>
          <cell r="C176">
            <v>208</v>
          </cell>
          <cell r="D176" t="str">
            <v>HISTORICA Y CARIBE NORTE</v>
          </cell>
          <cell r="E176" t="str">
            <v>COUNTRY</v>
          </cell>
          <cell r="F176">
            <v>10</v>
          </cell>
          <cell r="G176" t="str">
            <v>URBANA</v>
          </cell>
          <cell r="H176" t="str">
            <v>PRIVADO</v>
          </cell>
          <cell r="I176" t="str">
            <v>PRIVADO</v>
          </cell>
          <cell r="J176" t="str">
            <v>PRINCIPAL</v>
          </cell>
          <cell r="K176" t="str">
            <v>INST. EDUCATIVO ANGELITOS ALEGRES</v>
          </cell>
        </row>
        <row r="177">
          <cell r="A177">
            <v>313001000193</v>
          </cell>
          <cell r="B177">
            <v>209</v>
          </cell>
          <cell r="C177">
            <v>209</v>
          </cell>
          <cell r="D177" t="str">
            <v>HISTORICA Y CARIBE NORTE</v>
          </cell>
          <cell r="E177" t="str">
            <v>COUNTRY</v>
          </cell>
          <cell r="F177">
            <v>10</v>
          </cell>
          <cell r="G177" t="str">
            <v>URBANA</v>
          </cell>
          <cell r="H177" t="str">
            <v>PRIVADO</v>
          </cell>
          <cell r="I177" t="str">
            <v>PRIVADO</v>
          </cell>
          <cell r="J177" t="str">
            <v>PRINCIPAL</v>
          </cell>
          <cell r="K177" t="str">
            <v>INST. EDUCATIVO ENCANTO DE NIÑOS</v>
          </cell>
        </row>
        <row r="178">
          <cell r="A178">
            <v>313001000215</v>
          </cell>
          <cell r="B178">
            <v>211</v>
          </cell>
          <cell r="C178">
            <v>211</v>
          </cell>
          <cell r="D178" t="str">
            <v>HISTORICA Y CARIBE NORTE</v>
          </cell>
          <cell r="E178" t="str">
            <v>SANTA RITA</v>
          </cell>
          <cell r="F178">
            <v>1</v>
          </cell>
          <cell r="G178" t="str">
            <v>URBANA</v>
          </cell>
          <cell r="H178" t="str">
            <v>PRIVADO</v>
          </cell>
          <cell r="I178" t="str">
            <v>PRIVADO</v>
          </cell>
          <cell r="J178" t="str">
            <v>PRINCIPAL</v>
          </cell>
          <cell r="K178" t="str">
            <v>GIMN. NUEVA GRANADA</v>
          </cell>
        </row>
        <row r="179">
          <cell r="A179">
            <v>313001000240</v>
          </cell>
          <cell r="B179">
            <v>213</v>
          </cell>
          <cell r="C179">
            <v>213</v>
          </cell>
          <cell r="D179" t="str">
            <v>HISTORICA Y CARIBE NORTE</v>
          </cell>
          <cell r="E179" t="str">
            <v>COUNTRY</v>
          </cell>
          <cell r="F179">
            <v>10</v>
          </cell>
          <cell r="G179" t="str">
            <v>URBANA</v>
          </cell>
          <cell r="H179" t="str">
            <v>PRIVADO</v>
          </cell>
          <cell r="I179" t="str">
            <v>PRIVADO</v>
          </cell>
          <cell r="J179" t="str">
            <v>PRINCIPAL</v>
          </cell>
          <cell r="K179" t="str">
            <v>INST. EDUC. NUEVA AMERICA</v>
          </cell>
        </row>
        <row r="180">
          <cell r="A180">
            <v>313001000282</v>
          </cell>
          <cell r="B180">
            <v>214</v>
          </cell>
          <cell r="C180">
            <v>214</v>
          </cell>
          <cell r="D180" t="str">
            <v>HISTORICA Y CARIBE NORTE</v>
          </cell>
          <cell r="E180" t="str">
            <v>COUNTRY</v>
          </cell>
          <cell r="F180">
            <v>8</v>
          </cell>
          <cell r="G180" t="str">
            <v>URBANA</v>
          </cell>
          <cell r="H180" t="str">
            <v>PRIVADO</v>
          </cell>
          <cell r="I180" t="str">
            <v>PRIVADO</v>
          </cell>
          <cell r="J180" t="str">
            <v>PRINCIPAL</v>
          </cell>
          <cell r="K180" t="str">
            <v>INST. SOL DE BRITANIA</v>
          </cell>
        </row>
        <row r="181">
          <cell r="A181">
            <v>313001000495</v>
          </cell>
          <cell r="B181">
            <v>216</v>
          </cell>
          <cell r="C181">
            <v>216</v>
          </cell>
          <cell r="D181" t="str">
            <v>HISTORICA Y CARIBE NORTE</v>
          </cell>
          <cell r="E181" t="str">
            <v>COUNTRY</v>
          </cell>
          <cell r="F181">
            <v>9</v>
          </cell>
          <cell r="G181" t="str">
            <v>URBANA</v>
          </cell>
          <cell r="H181" t="str">
            <v>PRIVADO</v>
          </cell>
          <cell r="I181" t="str">
            <v>PRIVADO</v>
          </cell>
          <cell r="J181" t="str">
            <v>PRINCIPAL</v>
          </cell>
          <cell r="K181" t="str">
            <v>COL. OCTAVIANA DEL C. VIVES C</v>
          </cell>
        </row>
        <row r="182">
          <cell r="A182">
            <v>313001000509</v>
          </cell>
          <cell r="B182">
            <v>403</v>
          </cell>
          <cell r="C182">
            <v>403</v>
          </cell>
          <cell r="D182" t="str">
            <v>HISTORICA Y CARIBE NORTE</v>
          </cell>
          <cell r="E182" t="str">
            <v>COUNTRY</v>
          </cell>
          <cell r="F182">
            <v>9</v>
          </cell>
          <cell r="G182" t="str">
            <v>URBANA</v>
          </cell>
          <cell r="H182" t="str">
            <v>PRIVADO</v>
          </cell>
          <cell r="I182" t="str">
            <v>PRIVADO</v>
          </cell>
          <cell r="J182" t="str">
            <v>PRINCIPAL</v>
          </cell>
          <cell r="K182" t="str">
            <v>GIMN. LATINOAMERICANO</v>
          </cell>
        </row>
        <row r="183">
          <cell r="A183">
            <v>313001000525</v>
          </cell>
          <cell r="B183">
            <v>217</v>
          </cell>
          <cell r="C183">
            <v>217</v>
          </cell>
          <cell r="D183" t="str">
            <v>HISTORICA Y CARIBE NORTE</v>
          </cell>
          <cell r="E183" t="str">
            <v>SANTA RITA</v>
          </cell>
          <cell r="F183">
            <v>1</v>
          </cell>
          <cell r="G183" t="str">
            <v>URBANA</v>
          </cell>
          <cell r="H183" t="str">
            <v>PRIVADO</v>
          </cell>
          <cell r="I183" t="str">
            <v>PRIVADO</v>
          </cell>
          <cell r="J183" t="str">
            <v>PRINCIPAL</v>
          </cell>
          <cell r="K183" t="str">
            <v>COL. MIXTO LA POPA</v>
          </cell>
        </row>
        <row r="184">
          <cell r="A184">
            <v>313001000541</v>
          </cell>
          <cell r="B184">
            <v>218</v>
          </cell>
          <cell r="C184">
            <v>218</v>
          </cell>
          <cell r="D184" t="str">
            <v>HISTORICA Y CARIBE NORTE</v>
          </cell>
          <cell r="E184" t="str">
            <v>COUNTRY</v>
          </cell>
          <cell r="F184">
            <v>9</v>
          </cell>
          <cell r="G184" t="str">
            <v>URBANA</v>
          </cell>
          <cell r="H184" t="str">
            <v>PRIVADO</v>
          </cell>
          <cell r="I184" t="str">
            <v>PRIVADO</v>
          </cell>
          <cell r="J184" t="str">
            <v>PRINCIPAL</v>
          </cell>
          <cell r="K184" t="str">
            <v>COL. LA ANUNCIACION</v>
          </cell>
        </row>
        <row r="185">
          <cell r="A185">
            <v>313001000568</v>
          </cell>
          <cell r="B185">
            <v>219</v>
          </cell>
          <cell r="C185">
            <v>219</v>
          </cell>
          <cell r="D185" t="str">
            <v>HISTORICA Y CARIBE NORTE</v>
          </cell>
          <cell r="E185" t="str">
            <v>SANTA RITA</v>
          </cell>
          <cell r="F185">
            <v>1</v>
          </cell>
          <cell r="G185" t="str">
            <v>URBANA</v>
          </cell>
          <cell r="H185" t="str">
            <v>E. E. en Administración</v>
          </cell>
          <cell r="I185" t="str">
            <v>OFICIAL</v>
          </cell>
          <cell r="J185" t="str">
            <v>PRINCIPAL</v>
          </cell>
          <cell r="K185" t="str">
            <v>PIA SOCIEDAD SALESIANA ESCUELAS PROFESIONALES SALESIANAS</v>
          </cell>
        </row>
        <row r="186">
          <cell r="A186">
            <v>313001000592</v>
          </cell>
          <cell r="B186">
            <v>222</v>
          </cell>
          <cell r="C186">
            <v>222</v>
          </cell>
          <cell r="D186" t="str">
            <v>HISTORICA Y CARIBE NORTE</v>
          </cell>
          <cell r="E186" t="str">
            <v>SANTA RITA</v>
          </cell>
          <cell r="F186">
            <v>1</v>
          </cell>
          <cell r="G186" t="str">
            <v>URBANA</v>
          </cell>
          <cell r="H186" t="str">
            <v>PRIVADO</v>
          </cell>
          <cell r="I186" t="str">
            <v>PRIVADO</v>
          </cell>
          <cell r="J186" t="str">
            <v>PRINCIPAL</v>
          </cell>
          <cell r="K186" t="str">
            <v>GIMN. LUJAN</v>
          </cell>
        </row>
        <row r="187">
          <cell r="A187">
            <v>313001000622</v>
          </cell>
          <cell r="B187">
            <v>223</v>
          </cell>
          <cell r="C187">
            <v>223</v>
          </cell>
          <cell r="D187" t="str">
            <v>HISTORICA Y CARIBE NORTE</v>
          </cell>
          <cell r="E187" t="str">
            <v>SANTA RITA</v>
          </cell>
          <cell r="F187">
            <v>2</v>
          </cell>
          <cell r="G187" t="str">
            <v>URBANA</v>
          </cell>
          <cell r="H187" t="str">
            <v>PRIVADO</v>
          </cell>
          <cell r="I187" t="str">
            <v>PRIVADO</v>
          </cell>
          <cell r="J187" t="str">
            <v>PRINCIPAL</v>
          </cell>
          <cell r="K187" t="str">
            <v>COL. DE LA SALLE</v>
          </cell>
        </row>
        <row r="188">
          <cell r="A188">
            <v>313001000916</v>
          </cell>
          <cell r="B188">
            <v>227</v>
          </cell>
          <cell r="C188">
            <v>227</v>
          </cell>
          <cell r="D188" t="str">
            <v>HISTORICA Y CARIBE NORTE</v>
          </cell>
          <cell r="E188" t="str">
            <v>SANTA RITA</v>
          </cell>
          <cell r="F188">
            <v>1</v>
          </cell>
          <cell r="G188" t="str">
            <v>URBANA</v>
          </cell>
          <cell r="H188" t="str">
            <v>PRIVADO</v>
          </cell>
          <cell r="I188" t="str">
            <v>PRIVADO</v>
          </cell>
          <cell r="J188" t="str">
            <v>PRINCIPAL</v>
          </cell>
          <cell r="K188" t="str">
            <v>COL. DE LA ESPERANZA</v>
          </cell>
        </row>
        <row r="189">
          <cell r="A189">
            <v>313001000924</v>
          </cell>
          <cell r="B189">
            <v>228</v>
          </cell>
          <cell r="C189">
            <v>228</v>
          </cell>
          <cell r="D189" t="str">
            <v>HISTORICA Y CARIBE NORTE</v>
          </cell>
          <cell r="E189" t="str">
            <v>SANTA RITA</v>
          </cell>
          <cell r="F189">
            <v>1</v>
          </cell>
          <cell r="G189" t="str">
            <v>URBANA</v>
          </cell>
          <cell r="H189" t="str">
            <v>PRIVADO</v>
          </cell>
          <cell r="I189" t="str">
            <v>PRIVADO</v>
          </cell>
          <cell r="J189" t="str">
            <v>PRINCIPAL</v>
          </cell>
          <cell r="K189" t="str">
            <v>COL. SALESIANO SAN PEDRO CLAVER</v>
          </cell>
        </row>
        <row r="190">
          <cell r="A190">
            <v>313001000975</v>
          </cell>
          <cell r="B190">
            <v>231</v>
          </cell>
          <cell r="C190">
            <v>231</v>
          </cell>
          <cell r="D190" t="str">
            <v>HISTORICA Y CARIBE NORTE</v>
          </cell>
          <cell r="E190" t="str">
            <v>SANTA RITA</v>
          </cell>
          <cell r="F190">
            <v>2</v>
          </cell>
          <cell r="G190" t="str">
            <v>URBANA</v>
          </cell>
          <cell r="H190" t="str">
            <v>PRIVADO</v>
          </cell>
          <cell r="I190" t="str">
            <v>PRIVADO</v>
          </cell>
          <cell r="J190" t="str">
            <v>PRINCIPAL</v>
          </cell>
          <cell r="K190" t="str">
            <v>COL. EUCARISTICO NTRA. SRA. DEL CARMEN</v>
          </cell>
        </row>
        <row r="191">
          <cell r="A191">
            <v>313001001050</v>
          </cell>
          <cell r="B191">
            <v>233</v>
          </cell>
          <cell r="C191">
            <v>233</v>
          </cell>
          <cell r="D191" t="str">
            <v>INDUSTRIAL Y DE LA BAHIA</v>
          </cell>
          <cell r="E191" t="str">
            <v>INDUSTRIAL Y DE LA BAHIA</v>
          </cell>
          <cell r="F191">
            <v>13</v>
          </cell>
          <cell r="G191" t="str">
            <v>URBANA</v>
          </cell>
          <cell r="H191" t="str">
            <v>PRIVADO</v>
          </cell>
          <cell r="I191" t="str">
            <v>PRIVADO</v>
          </cell>
          <cell r="J191" t="str">
            <v>PRINCIPAL</v>
          </cell>
          <cell r="K191" t="str">
            <v>COL. BIFFI</v>
          </cell>
        </row>
        <row r="192">
          <cell r="A192">
            <v>313001001068</v>
          </cell>
          <cell r="B192">
            <v>234</v>
          </cell>
          <cell r="C192">
            <v>234</v>
          </cell>
          <cell r="D192" t="str">
            <v>HISTORICA Y CARIBE NORTE</v>
          </cell>
          <cell r="E192" t="str">
            <v>SANTA RITA</v>
          </cell>
          <cell r="F192">
            <v>1</v>
          </cell>
          <cell r="G192" t="str">
            <v>URBANA</v>
          </cell>
          <cell r="H192" t="str">
            <v>PRIVADO</v>
          </cell>
          <cell r="I192" t="str">
            <v>PRIVADO</v>
          </cell>
          <cell r="J192" t="str">
            <v>PRINCIPAL</v>
          </cell>
          <cell r="K192" t="str">
            <v>COL. EUCARISTICO DE SANTA TERESA</v>
          </cell>
        </row>
        <row r="193">
          <cell r="A193">
            <v>313001001076</v>
          </cell>
          <cell r="B193">
            <v>235</v>
          </cell>
          <cell r="C193">
            <v>235</v>
          </cell>
          <cell r="D193" t="str">
            <v>HISTORICA Y CARIBE NORTE</v>
          </cell>
          <cell r="E193" t="str">
            <v>SANTA RITA</v>
          </cell>
          <cell r="F193">
            <v>1</v>
          </cell>
          <cell r="G193" t="str">
            <v>URBANA</v>
          </cell>
          <cell r="H193" t="str">
            <v>PRIVADO</v>
          </cell>
          <cell r="I193" t="str">
            <v>PRIVADO</v>
          </cell>
          <cell r="J193" t="str">
            <v>PRINCIPAL</v>
          </cell>
          <cell r="K193" t="str">
            <v>COL. NTRA. SEÑORA DE LA CANDELARIA</v>
          </cell>
        </row>
        <row r="194">
          <cell r="A194">
            <v>313001001165</v>
          </cell>
          <cell r="B194">
            <v>239</v>
          </cell>
          <cell r="C194">
            <v>239</v>
          </cell>
          <cell r="D194" t="str">
            <v>HISTORICA Y CARIBE NORTE</v>
          </cell>
          <cell r="E194" t="str">
            <v>SANTA RITA</v>
          </cell>
          <cell r="F194">
            <v>1</v>
          </cell>
          <cell r="G194" t="str">
            <v>URBANA</v>
          </cell>
          <cell r="H194" t="str">
            <v>PRIVADO</v>
          </cell>
          <cell r="I194" t="str">
            <v>PRIVADO</v>
          </cell>
          <cell r="J194" t="str">
            <v>PRINCIPAL</v>
          </cell>
          <cell r="K194" t="str">
            <v>CORP. DE PADRES DE FAMILIA COL. EL CARMELO</v>
          </cell>
        </row>
        <row r="195">
          <cell r="A195">
            <v>313001001181</v>
          </cell>
          <cell r="B195">
            <v>240</v>
          </cell>
          <cell r="C195">
            <v>240</v>
          </cell>
          <cell r="D195" t="str">
            <v>INDUSTRIAL Y DE LA BAHIA</v>
          </cell>
          <cell r="E195" t="str">
            <v>INDUSTRIAL Y DE LA BAHIA</v>
          </cell>
          <cell r="F195">
            <v>12</v>
          </cell>
          <cell r="G195" t="str">
            <v>URBANA</v>
          </cell>
          <cell r="H195" t="str">
            <v>E. E. en Administración</v>
          </cell>
          <cell r="I195" t="str">
            <v>OFICIAL</v>
          </cell>
          <cell r="J195" t="str">
            <v>PRINCIPAL</v>
          </cell>
          <cell r="K195" t="str">
            <v>I.E NUESTRA  SEÑORA  DE LA CONSOLATA</v>
          </cell>
        </row>
        <row r="196">
          <cell r="A196">
            <v>313001001190</v>
          </cell>
          <cell r="B196">
            <v>241</v>
          </cell>
          <cell r="C196">
            <v>241</v>
          </cell>
          <cell r="D196" t="str">
            <v>HISTORICA Y CARIBE NORTE</v>
          </cell>
          <cell r="E196" t="str">
            <v>COUNTRY</v>
          </cell>
          <cell r="F196">
            <v>9</v>
          </cell>
          <cell r="G196" t="str">
            <v>URBANA</v>
          </cell>
          <cell r="H196" t="str">
            <v>PRIVADO</v>
          </cell>
          <cell r="I196" t="str">
            <v>PRIVADO</v>
          </cell>
          <cell r="J196" t="str">
            <v>PRINCIPAL</v>
          </cell>
          <cell r="K196" t="str">
            <v>CORP. COL. LATINOAMERICANO</v>
          </cell>
        </row>
        <row r="197">
          <cell r="A197">
            <v>313001001211</v>
          </cell>
          <cell r="B197">
            <v>242</v>
          </cell>
          <cell r="C197">
            <v>242</v>
          </cell>
          <cell r="D197" t="str">
            <v>DE LA VIRGEN Y TURISTICA</v>
          </cell>
          <cell r="E197" t="str">
            <v>DE LA VIRGEN Y TURISTICA</v>
          </cell>
          <cell r="F197">
            <v>5</v>
          </cell>
          <cell r="G197" t="str">
            <v>URBANA</v>
          </cell>
          <cell r="H197" t="str">
            <v>PRIVADO</v>
          </cell>
          <cell r="I197" t="str">
            <v>PRIVADO</v>
          </cell>
          <cell r="J197" t="str">
            <v>PRINCIPAL</v>
          </cell>
          <cell r="K197" t="str">
            <v>INST. CARTAGENA. DEL MAR</v>
          </cell>
        </row>
        <row r="198">
          <cell r="A198">
            <v>313001002234</v>
          </cell>
          <cell r="B198">
            <v>246</v>
          </cell>
          <cell r="C198">
            <v>246</v>
          </cell>
          <cell r="D198" t="str">
            <v>HISTORICA Y CARIBE NORTE</v>
          </cell>
          <cell r="E198" t="str">
            <v>SANTA RITA</v>
          </cell>
          <cell r="F198">
            <v>2</v>
          </cell>
          <cell r="G198" t="str">
            <v>URBANA</v>
          </cell>
          <cell r="H198" t="str">
            <v>PRIVADO</v>
          </cell>
          <cell r="I198" t="str">
            <v>PRIVADO</v>
          </cell>
          <cell r="J198" t="str">
            <v>PRINCIPAL</v>
          </cell>
          <cell r="K198" t="str">
            <v>CORP. COL. SAN RAFAEL</v>
          </cell>
        </row>
        <row r="199">
          <cell r="A199">
            <v>313001002251</v>
          </cell>
          <cell r="B199">
            <v>248</v>
          </cell>
          <cell r="C199">
            <v>248</v>
          </cell>
          <cell r="D199" t="str">
            <v>INDUSTRIAL Y DE LA BAHIA</v>
          </cell>
          <cell r="E199" t="str">
            <v>INDUSTRIAL Y DE LA BAHIA</v>
          </cell>
          <cell r="F199">
            <v>13</v>
          </cell>
          <cell r="G199" t="str">
            <v>URBANA</v>
          </cell>
          <cell r="H199" t="str">
            <v>E. E. de Rég. Especial</v>
          </cell>
          <cell r="I199" t="str">
            <v>OFICIAL</v>
          </cell>
          <cell r="J199" t="str">
            <v>PRINCIPAL</v>
          </cell>
          <cell r="K199" t="str">
            <v>COL. NTRA. SRA. DE FATIMA DE LA POL NAL</v>
          </cell>
        </row>
        <row r="200">
          <cell r="A200">
            <v>313001002269</v>
          </cell>
          <cell r="B200">
            <v>249</v>
          </cell>
          <cell r="C200">
            <v>249</v>
          </cell>
          <cell r="D200" t="str">
            <v>HISTORICA Y CARIBE NORTE</v>
          </cell>
          <cell r="E200" t="str">
            <v>COUNTRY</v>
          </cell>
          <cell r="F200">
            <v>10</v>
          </cell>
          <cell r="G200" t="str">
            <v>URBANA</v>
          </cell>
          <cell r="H200" t="str">
            <v>PRIVADO</v>
          </cell>
          <cell r="I200" t="str">
            <v>PRIVADO</v>
          </cell>
          <cell r="J200" t="str">
            <v>PRINCIPAL</v>
          </cell>
          <cell r="K200" t="str">
            <v>COL. NAVAL DE MANZANILLO</v>
          </cell>
        </row>
        <row r="201">
          <cell r="A201">
            <v>313001002277</v>
          </cell>
          <cell r="B201">
            <v>250</v>
          </cell>
          <cell r="C201">
            <v>250</v>
          </cell>
          <cell r="D201" t="str">
            <v>HISTORICA Y CARIBE NORTE</v>
          </cell>
          <cell r="E201" t="str">
            <v>SANTA RITA</v>
          </cell>
          <cell r="F201">
            <v>1</v>
          </cell>
          <cell r="G201" t="str">
            <v>URBANA</v>
          </cell>
          <cell r="H201" t="str">
            <v>PRIVADO</v>
          </cell>
          <cell r="I201" t="str">
            <v>PRIVADO</v>
          </cell>
          <cell r="J201" t="str">
            <v>PRINCIPAL</v>
          </cell>
          <cell r="K201" t="str">
            <v>COL. MONTESSORI</v>
          </cell>
        </row>
        <row r="202">
          <cell r="A202">
            <v>313001002307</v>
          </cell>
          <cell r="B202">
            <v>251</v>
          </cell>
          <cell r="C202">
            <v>251</v>
          </cell>
          <cell r="D202" t="str">
            <v>DE LA VIRGEN Y TURISTICA</v>
          </cell>
          <cell r="E202" t="str">
            <v>DE LA VIRGEN Y TURISTICA</v>
          </cell>
          <cell r="F202">
            <v>4</v>
          </cell>
          <cell r="G202" t="str">
            <v>URBANA</v>
          </cell>
          <cell r="H202" t="str">
            <v>PRIVADO</v>
          </cell>
          <cell r="I202" t="str">
            <v>PRIVADO</v>
          </cell>
          <cell r="J202" t="str">
            <v>PRINCIPAL</v>
          </cell>
          <cell r="K202" t="str">
            <v>COL. ADVENTISTA DE CARTAGENA</v>
          </cell>
        </row>
        <row r="203">
          <cell r="A203">
            <v>313001002340</v>
          </cell>
          <cell r="B203">
            <v>252</v>
          </cell>
          <cell r="C203">
            <v>252</v>
          </cell>
          <cell r="D203" t="str">
            <v>HISTORICA Y CARIBE NORTE</v>
          </cell>
          <cell r="E203" t="str">
            <v>COUNTRY</v>
          </cell>
          <cell r="F203">
            <v>8</v>
          </cell>
          <cell r="G203" t="str">
            <v>URBANA</v>
          </cell>
          <cell r="H203" t="str">
            <v>PRIVADO</v>
          </cell>
          <cell r="I203" t="str">
            <v>PRIVADO</v>
          </cell>
          <cell r="J203" t="str">
            <v>PRINCIPAL</v>
          </cell>
          <cell r="K203" t="str">
            <v>INST. COLOMBO BOLIVARIANO</v>
          </cell>
        </row>
        <row r="204">
          <cell r="A204">
            <v>313001002421</v>
          </cell>
          <cell r="B204">
            <v>255</v>
          </cell>
          <cell r="C204">
            <v>255</v>
          </cell>
          <cell r="D204" t="str">
            <v>HISTORICA Y CARIBE NORTE</v>
          </cell>
          <cell r="E204" t="str">
            <v>SANTA RITA</v>
          </cell>
          <cell r="F204">
            <v>1</v>
          </cell>
          <cell r="G204" t="str">
            <v>URBANA</v>
          </cell>
          <cell r="H204" t="str">
            <v>E. E. de Rég. Especial</v>
          </cell>
          <cell r="I204" t="str">
            <v>OFICIAL</v>
          </cell>
          <cell r="J204" t="str">
            <v>PRINCIPAL</v>
          </cell>
          <cell r="K204" t="str">
            <v>COL. NAVAL DE CRESPO</v>
          </cell>
        </row>
        <row r="205">
          <cell r="A205">
            <v>313001002714</v>
          </cell>
          <cell r="B205">
            <v>257</v>
          </cell>
          <cell r="C205">
            <v>257</v>
          </cell>
          <cell r="D205" t="str">
            <v>HISTORICA Y CARIBE NORTE</v>
          </cell>
          <cell r="E205" t="str">
            <v>COUNTRY</v>
          </cell>
          <cell r="F205">
            <v>9</v>
          </cell>
          <cell r="G205" t="str">
            <v>URBANA</v>
          </cell>
          <cell r="H205" t="str">
            <v>E. E. Oficial</v>
          </cell>
          <cell r="I205" t="str">
            <v>OFICIAL</v>
          </cell>
          <cell r="J205" t="str">
            <v>PRINCIPAL</v>
          </cell>
          <cell r="K205" t="str">
            <v>I.E MARIA AUXILIADORA</v>
          </cell>
        </row>
        <row r="206">
          <cell r="A206">
            <v>313001003095</v>
          </cell>
          <cell r="B206">
            <v>259</v>
          </cell>
          <cell r="C206">
            <v>259</v>
          </cell>
          <cell r="D206" t="str">
            <v>HISTORICA Y CARIBE NORTE</v>
          </cell>
          <cell r="E206" t="str">
            <v>COUNTRY</v>
          </cell>
          <cell r="F206">
            <v>8</v>
          </cell>
          <cell r="G206" t="str">
            <v>URBANA</v>
          </cell>
          <cell r="H206" t="str">
            <v>PRIVADO</v>
          </cell>
          <cell r="I206" t="str">
            <v>PRIVADO</v>
          </cell>
          <cell r="J206" t="str">
            <v>PRINCIPAL</v>
          </cell>
          <cell r="K206" t="str">
            <v>CIUDAD ESCOLAR COMFENALCO</v>
          </cell>
        </row>
        <row r="207">
          <cell r="A207">
            <v>313001003117</v>
          </cell>
          <cell r="B207">
            <v>260</v>
          </cell>
          <cell r="C207">
            <v>260</v>
          </cell>
          <cell r="D207" t="str">
            <v>INDUSTRIAL Y DE LA BAHIA</v>
          </cell>
          <cell r="E207" t="str">
            <v>INDUSTRIAL Y DE LA BAHIA</v>
          </cell>
          <cell r="F207">
            <v>12</v>
          </cell>
          <cell r="G207" t="str">
            <v>URBANA</v>
          </cell>
          <cell r="H207" t="str">
            <v>PRIVADO</v>
          </cell>
          <cell r="I207" t="str">
            <v>PRIVADO</v>
          </cell>
          <cell r="J207" t="str">
            <v>PRINCIPAL</v>
          </cell>
          <cell r="K207" t="str">
            <v>CORP. INST. CIRY</v>
          </cell>
        </row>
        <row r="208">
          <cell r="A208">
            <v>313001003800</v>
          </cell>
          <cell r="B208">
            <v>268</v>
          </cell>
          <cell r="C208">
            <v>268</v>
          </cell>
          <cell r="D208" t="str">
            <v>HISTORICA Y CARIBE NORTE</v>
          </cell>
          <cell r="E208" t="str">
            <v>COUNTRY</v>
          </cell>
          <cell r="F208">
            <v>9</v>
          </cell>
          <cell r="G208" t="str">
            <v>URBANA</v>
          </cell>
          <cell r="H208" t="str">
            <v>PRIVADO</v>
          </cell>
          <cell r="I208" t="str">
            <v>PRIVADO</v>
          </cell>
          <cell r="J208" t="str">
            <v>PRINCIPAL</v>
          </cell>
          <cell r="K208" t="str">
            <v>FUND. EDUC. LIC. SAN JOSE</v>
          </cell>
        </row>
        <row r="209">
          <cell r="A209">
            <v>313001003834</v>
          </cell>
          <cell r="B209">
            <v>263</v>
          </cell>
          <cell r="C209">
            <v>263</v>
          </cell>
          <cell r="D209" t="str">
            <v>INDUSTRIAL Y DE LA BAHIA</v>
          </cell>
          <cell r="E209" t="str">
            <v>INDUSTRIAL Y DE LA BAHIA</v>
          </cell>
          <cell r="F209">
            <v>13</v>
          </cell>
          <cell r="G209" t="str">
            <v>URBANA</v>
          </cell>
          <cell r="H209" t="str">
            <v>PRIVADO</v>
          </cell>
          <cell r="I209" t="str">
            <v>PRIVADO</v>
          </cell>
          <cell r="J209" t="str">
            <v>PRINCIPAL</v>
          </cell>
          <cell r="K209" t="str">
            <v>LIC. PEDRO DE HEREDIA</v>
          </cell>
        </row>
        <row r="210">
          <cell r="A210">
            <v>313001003842</v>
          </cell>
          <cell r="B210">
            <v>264</v>
          </cell>
          <cell r="C210">
            <v>264</v>
          </cell>
          <cell r="D210" t="str">
            <v>HISTORICA Y CARIBE NORTE</v>
          </cell>
          <cell r="E210" t="str">
            <v>SANTA RITA</v>
          </cell>
          <cell r="F210">
            <v>3</v>
          </cell>
          <cell r="G210" t="str">
            <v>URBANA</v>
          </cell>
          <cell r="H210" t="str">
            <v>PRIVADO</v>
          </cell>
          <cell r="I210" t="str">
            <v>PRIVADO</v>
          </cell>
          <cell r="J210" t="str">
            <v>PRINCIPAL</v>
          </cell>
          <cell r="K210" t="str">
            <v>ASOC. COL. GONZALO JIMENEZ DE QUESADA</v>
          </cell>
        </row>
        <row r="211">
          <cell r="A211">
            <v>313001003931</v>
          </cell>
          <cell r="B211">
            <v>266</v>
          </cell>
          <cell r="C211">
            <v>266</v>
          </cell>
          <cell r="D211" t="str">
            <v>DE LA VIRGEN Y TURISTICA</v>
          </cell>
          <cell r="E211" t="str">
            <v>RURAL</v>
          </cell>
          <cell r="G211" t="str">
            <v>URBANA(RURAL)</v>
          </cell>
          <cell r="H211" t="str">
            <v>PRIVADO</v>
          </cell>
          <cell r="I211" t="str">
            <v>PRIVADO</v>
          </cell>
          <cell r="J211" t="str">
            <v>PRINCIPAL</v>
          </cell>
          <cell r="K211" t="str">
            <v>COL. JORGE WASHINGTON</v>
          </cell>
        </row>
        <row r="212">
          <cell r="A212">
            <v>313001004750</v>
          </cell>
          <cell r="B212">
            <v>270</v>
          </cell>
          <cell r="C212">
            <v>270</v>
          </cell>
          <cell r="D212" t="str">
            <v>DE LA VIRGEN Y TURISTICA</v>
          </cell>
          <cell r="E212" t="str">
            <v>DE LA VIRGEN Y TURISTICA</v>
          </cell>
          <cell r="F212">
            <v>7</v>
          </cell>
          <cell r="G212" t="str">
            <v>URBANA</v>
          </cell>
          <cell r="H212" t="str">
            <v>E. E. Oficial</v>
          </cell>
          <cell r="I212" t="str">
            <v>OFICIAL</v>
          </cell>
          <cell r="J212" t="str">
            <v>PRINCIPAL</v>
          </cell>
          <cell r="K212" t="str">
            <v>I.E MADRE GABRIELA DE SAN MARTIN</v>
          </cell>
        </row>
        <row r="213">
          <cell r="A213">
            <v>313001004768</v>
          </cell>
          <cell r="B213">
            <v>271</v>
          </cell>
          <cell r="C213">
            <v>271</v>
          </cell>
          <cell r="D213" t="str">
            <v>DE LA VIRGEN Y TURISTICA</v>
          </cell>
          <cell r="E213" t="str">
            <v>RURAL</v>
          </cell>
          <cell r="G213" t="str">
            <v>URBANA(RURAL)</v>
          </cell>
          <cell r="H213" t="str">
            <v>PRIVADO</v>
          </cell>
          <cell r="I213" t="str">
            <v>PRIVADO</v>
          </cell>
          <cell r="J213" t="str">
            <v>PRINCIPAL</v>
          </cell>
          <cell r="K213" t="str">
            <v>CORP.  EDUCATIVA  COLEGIO BRITANICO DE CARTAGENA.</v>
          </cell>
        </row>
        <row r="214">
          <cell r="A214">
            <v>313001004857</v>
          </cell>
          <cell r="B214">
            <v>274</v>
          </cell>
          <cell r="C214">
            <v>274</v>
          </cell>
          <cell r="D214" t="str">
            <v>INDUSTRIAL Y DE LA BAHIA</v>
          </cell>
          <cell r="E214" t="str">
            <v>INDUSTRIAL Y DE LA BAHIA</v>
          </cell>
          <cell r="F214">
            <v>12</v>
          </cell>
          <cell r="G214" t="str">
            <v>URBANA</v>
          </cell>
          <cell r="H214" t="str">
            <v>PRIVADO</v>
          </cell>
          <cell r="I214" t="str">
            <v>PRIVADO</v>
          </cell>
          <cell r="J214" t="str">
            <v>PRINCIPAL</v>
          </cell>
          <cell r="K214" t="str">
            <v>ESC. EL SALVADOR</v>
          </cell>
        </row>
        <row r="215">
          <cell r="A215">
            <v>313001005098</v>
          </cell>
          <cell r="B215">
            <v>276</v>
          </cell>
          <cell r="C215">
            <v>276</v>
          </cell>
          <cell r="D215" t="str">
            <v>INDUSTRIAL Y DE LA BAHIA</v>
          </cell>
          <cell r="E215" t="str">
            <v>INDUSTRIAL Y DE LA BAHIA</v>
          </cell>
          <cell r="F215">
            <v>14</v>
          </cell>
          <cell r="G215" t="str">
            <v>URBANA</v>
          </cell>
          <cell r="H215" t="str">
            <v>PRIVADO</v>
          </cell>
          <cell r="I215" t="str">
            <v>PRIVADO</v>
          </cell>
          <cell r="J215" t="str">
            <v>PRINCIPAL</v>
          </cell>
          <cell r="K215" t="str">
            <v>COL. TRINITARIO</v>
          </cell>
        </row>
        <row r="216">
          <cell r="A216">
            <v>313001005136</v>
          </cell>
          <cell r="B216">
            <v>278</v>
          </cell>
          <cell r="C216">
            <v>278</v>
          </cell>
          <cell r="D216" t="str">
            <v>HISTORICA Y CARIBE NORTE</v>
          </cell>
          <cell r="E216" t="str">
            <v>SANTA RITA</v>
          </cell>
          <cell r="F216">
            <v>1</v>
          </cell>
          <cell r="G216" t="str">
            <v>URBANA</v>
          </cell>
          <cell r="H216" t="str">
            <v>PRIVADO</v>
          </cell>
          <cell r="I216" t="str">
            <v>PRIVADO</v>
          </cell>
          <cell r="J216" t="str">
            <v>PRINCIPAL</v>
          </cell>
          <cell r="K216" t="str">
            <v>COL. ANTARES DE CARTAGENA</v>
          </cell>
        </row>
        <row r="217">
          <cell r="A217">
            <v>313001005225</v>
          </cell>
          <cell r="B217">
            <v>192</v>
          </cell>
          <cell r="C217">
            <v>192</v>
          </cell>
          <cell r="D217" t="str">
            <v>INDUSTRIAL Y DE LA BAHIA</v>
          </cell>
          <cell r="E217" t="str">
            <v>RURAL</v>
          </cell>
          <cell r="G217" t="str">
            <v>RURAL</v>
          </cell>
          <cell r="H217" t="str">
            <v>E. E. Oficial</v>
          </cell>
          <cell r="I217" t="str">
            <v>OFICIAL</v>
          </cell>
          <cell r="J217" t="str">
            <v>PRINCIPAL</v>
          </cell>
          <cell r="K217" t="str">
            <v>I.E JOSE MARIA CORDOBA DE PASACABALLOS</v>
          </cell>
        </row>
        <row r="218">
          <cell r="A218">
            <v>313001005276</v>
          </cell>
          <cell r="B218">
            <v>283</v>
          </cell>
          <cell r="C218">
            <v>283</v>
          </cell>
          <cell r="D218" t="str">
            <v>INDUSTRIAL Y DE LA BAHIA</v>
          </cell>
          <cell r="E218" t="str">
            <v>INDUSTRIAL Y DE LA BAHIA</v>
          </cell>
          <cell r="F218">
            <v>13</v>
          </cell>
          <cell r="G218" t="str">
            <v>URBANA</v>
          </cell>
          <cell r="H218" t="str">
            <v>PRIVADO</v>
          </cell>
          <cell r="I218" t="str">
            <v>PRIVADO</v>
          </cell>
          <cell r="J218" t="str">
            <v>PRINCIPAL</v>
          </cell>
          <cell r="K218" t="str">
            <v>I.E. COMFAMILIAR</v>
          </cell>
        </row>
        <row r="219">
          <cell r="A219">
            <v>313001005284</v>
          </cell>
          <cell r="B219">
            <v>284</v>
          </cell>
          <cell r="C219">
            <v>284</v>
          </cell>
          <cell r="D219" t="str">
            <v>HISTORICA Y CARIBE NORTE</v>
          </cell>
          <cell r="E219" t="str">
            <v>COUNTRY</v>
          </cell>
          <cell r="F219">
            <v>10</v>
          </cell>
          <cell r="G219" t="str">
            <v>URBANA</v>
          </cell>
          <cell r="H219" t="str">
            <v>PRIVADO</v>
          </cell>
          <cell r="I219" t="str">
            <v>PRIVADO</v>
          </cell>
          <cell r="J219" t="str">
            <v>PRINCIPAL</v>
          </cell>
          <cell r="K219" t="str">
            <v>COL. SANTA LUCIA</v>
          </cell>
        </row>
        <row r="220">
          <cell r="A220">
            <v>313001005331</v>
          </cell>
          <cell r="B220">
            <v>285</v>
          </cell>
          <cell r="C220">
            <v>285</v>
          </cell>
          <cell r="D220" t="str">
            <v>INDUSTRIAL Y DE LA BAHIA</v>
          </cell>
          <cell r="E220" t="str">
            <v>INDUSTRIAL Y DE LA BAHIA</v>
          </cell>
          <cell r="F220">
            <v>12</v>
          </cell>
          <cell r="G220" t="str">
            <v>URBANA</v>
          </cell>
          <cell r="H220" t="str">
            <v>E. E. de Rég. Especial</v>
          </cell>
          <cell r="I220" t="str">
            <v>OFICIAL</v>
          </cell>
          <cell r="J220" t="str">
            <v>PRINCIPAL</v>
          </cell>
          <cell r="K220" t="str">
            <v>COL. NAVAL DEL SOCORRO</v>
          </cell>
        </row>
        <row r="221">
          <cell r="A221">
            <v>313001005411</v>
          </cell>
          <cell r="B221">
            <v>286</v>
          </cell>
          <cell r="C221">
            <v>286</v>
          </cell>
          <cell r="D221" t="str">
            <v>HISTORICA Y CARIBE NORTE</v>
          </cell>
          <cell r="E221" t="str">
            <v>SANTA RITA</v>
          </cell>
          <cell r="F221">
            <v>1</v>
          </cell>
          <cell r="G221" t="str">
            <v>URBANA</v>
          </cell>
          <cell r="H221" t="str">
            <v>PRIVADO</v>
          </cell>
          <cell r="I221" t="str">
            <v>PRIVADO</v>
          </cell>
          <cell r="J221" t="str">
            <v>PRINCIPAL</v>
          </cell>
          <cell r="K221" t="str">
            <v>CORP. COL. FERNANDEZ GUTIERREZ DE PIÑERES</v>
          </cell>
        </row>
        <row r="222">
          <cell r="A222">
            <v>313001005551</v>
          </cell>
          <cell r="B222">
            <v>287</v>
          </cell>
          <cell r="C222">
            <v>287</v>
          </cell>
          <cell r="D222" t="str">
            <v>HISTORICA Y CARIBE NORTE</v>
          </cell>
          <cell r="E222" t="str">
            <v>COUNTRY</v>
          </cell>
          <cell r="F222">
            <v>9</v>
          </cell>
          <cell r="G222" t="str">
            <v>URBANA</v>
          </cell>
          <cell r="H222" t="str">
            <v>PRIVADO</v>
          </cell>
          <cell r="I222" t="str">
            <v>PRIVADO</v>
          </cell>
          <cell r="J222" t="str">
            <v>PRINCIPAL</v>
          </cell>
          <cell r="K222" t="str">
            <v>COL. REAL CARTAGENA.</v>
          </cell>
        </row>
        <row r="223">
          <cell r="A223">
            <v>313001005594</v>
          </cell>
          <cell r="B223">
            <v>289</v>
          </cell>
          <cell r="C223">
            <v>289</v>
          </cell>
          <cell r="D223" t="str">
            <v>HISTORICA Y CARIBE NORTE</v>
          </cell>
          <cell r="E223" t="str">
            <v>COUNTRY</v>
          </cell>
          <cell r="F223">
            <v>8</v>
          </cell>
          <cell r="G223" t="str">
            <v>URBANA</v>
          </cell>
          <cell r="H223" t="str">
            <v>PRIVADO</v>
          </cell>
          <cell r="I223" t="str">
            <v>PRIVADO</v>
          </cell>
          <cell r="J223" t="str">
            <v>PRINCIPAL</v>
          </cell>
          <cell r="K223" t="str">
            <v>CORP. INST. CARRUSEL</v>
          </cell>
        </row>
        <row r="224">
          <cell r="A224">
            <v>313001005632</v>
          </cell>
          <cell r="B224">
            <v>290</v>
          </cell>
          <cell r="C224">
            <v>290</v>
          </cell>
          <cell r="D224" t="str">
            <v>INDUSTRIAL Y DE LA BAHIA</v>
          </cell>
          <cell r="E224" t="str">
            <v>INDUSTRIAL Y DE LA BAHIA</v>
          </cell>
          <cell r="F224">
            <v>11</v>
          </cell>
          <cell r="G224" t="str">
            <v>URBANA</v>
          </cell>
          <cell r="H224" t="str">
            <v>PRIVADO</v>
          </cell>
          <cell r="I224" t="str">
            <v>PRIVADO</v>
          </cell>
          <cell r="J224" t="str">
            <v>PRINCIPAL</v>
          </cell>
          <cell r="K224" t="str">
            <v>INST. DE EDUC. INTEGRAL I.D.I</v>
          </cell>
        </row>
        <row r="225">
          <cell r="A225">
            <v>313001005705</v>
          </cell>
          <cell r="B225">
            <v>293</v>
          </cell>
          <cell r="C225">
            <v>293</v>
          </cell>
          <cell r="D225" t="str">
            <v>DE LA VIRGEN Y TURISTICA</v>
          </cell>
          <cell r="E225" t="str">
            <v>RURAL</v>
          </cell>
          <cell r="G225" t="str">
            <v>URBANA(RURAL)</v>
          </cell>
          <cell r="H225" t="str">
            <v>PRIVADO</v>
          </cell>
          <cell r="I225" t="str">
            <v>PRIVADO</v>
          </cell>
          <cell r="J225" t="str">
            <v>PRINCIPAL</v>
          </cell>
          <cell r="K225" t="str">
            <v>CORP. EDUCATIVA COL. INTERNACIONAL CARTAGENA</v>
          </cell>
        </row>
        <row r="226">
          <cell r="A226">
            <v>313001005748</v>
          </cell>
          <cell r="B226">
            <v>294</v>
          </cell>
          <cell r="C226">
            <v>294</v>
          </cell>
          <cell r="D226" t="str">
            <v>DE LA VIRGEN Y TURISTICA</v>
          </cell>
          <cell r="E226" t="str">
            <v>RURAL</v>
          </cell>
          <cell r="G226" t="str">
            <v>URBANA(RURAL)</v>
          </cell>
          <cell r="H226" t="str">
            <v>PRIVADO</v>
          </cell>
          <cell r="I226" t="str">
            <v>PRIVADO</v>
          </cell>
          <cell r="J226" t="str">
            <v>PRINCIPAL</v>
          </cell>
          <cell r="K226" t="str">
            <v>GIMN. ALTAIR DE CARTAGENA</v>
          </cell>
        </row>
        <row r="227">
          <cell r="A227">
            <v>313001005845</v>
          </cell>
          <cell r="B227">
            <v>298</v>
          </cell>
          <cell r="C227">
            <v>298</v>
          </cell>
          <cell r="D227" t="str">
            <v>INDUSTRIAL Y DE LA BAHIA</v>
          </cell>
          <cell r="E227" t="str">
            <v>INDUSTRIAL Y DE LA BAHIA</v>
          </cell>
          <cell r="F227">
            <v>13</v>
          </cell>
          <cell r="G227" t="str">
            <v>URBANA</v>
          </cell>
          <cell r="H227" t="str">
            <v>PRIVADO</v>
          </cell>
          <cell r="I227" t="str">
            <v>PRIVADO</v>
          </cell>
          <cell r="J227" t="str">
            <v>PRINCIPAL</v>
          </cell>
          <cell r="K227" t="str">
            <v>COL. EL PILAR DEL SABER</v>
          </cell>
        </row>
        <row r="228">
          <cell r="A228">
            <v>313001005985</v>
          </cell>
          <cell r="B228">
            <v>299</v>
          </cell>
          <cell r="C228">
            <v>299</v>
          </cell>
          <cell r="D228" t="str">
            <v>HISTORICA Y CARIBE NORTE</v>
          </cell>
          <cell r="E228" t="str">
            <v>COUNTRY</v>
          </cell>
          <cell r="F228">
            <v>8</v>
          </cell>
          <cell r="G228" t="str">
            <v>URBANA</v>
          </cell>
          <cell r="H228" t="str">
            <v>PRIVADO</v>
          </cell>
          <cell r="I228" t="str">
            <v>PRIVADO</v>
          </cell>
          <cell r="J228" t="str">
            <v>PRINCIPAL</v>
          </cell>
          <cell r="K228" t="str">
            <v>CORP. EDUCATIVA LOS ANGELES (GUAR.JARD. INF. BAMBI)</v>
          </cell>
        </row>
        <row r="229">
          <cell r="A229">
            <v>313001006159</v>
          </cell>
          <cell r="B229">
            <v>302</v>
          </cell>
          <cell r="C229">
            <v>302</v>
          </cell>
          <cell r="D229" t="str">
            <v>DE LA VIRGEN Y TURISTICA</v>
          </cell>
          <cell r="E229" t="str">
            <v>DE LA VIRGEN Y TURISTICA</v>
          </cell>
          <cell r="F229">
            <v>5</v>
          </cell>
          <cell r="G229" t="str">
            <v>URBANA</v>
          </cell>
          <cell r="H229" t="str">
            <v>PRIVADO</v>
          </cell>
          <cell r="I229" t="str">
            <v>PRIVADO</v>
          </cell>
          <cell r="J229" t="str">
            <v>PRINCIPAL</v>
          </cell>
          <cell r="K229" t="str">
            <v>CORP. INSTITUTO CARTAGENA</v>
          </cell>
        </row>
        <row r="230">
          <cell r="A230">
            <v>313001006281</v>
          </cell>
          <cell r="B230">
            <v>303</v>
          </cell>
          <cell r="C230">
            <v>303</v>
          </cell>
          <cell r="D230" t="str">
            <v>DE LA VIRGEN Y TURISTICA</v>
          </cell>
          <cell r="E230" t="str">
            <v>DE LA VIRGEN Y TURISTICA</v>
          </cell>
          <cell r="F230">
            <v>7</v>
          </cell>
          <cell r="G230" t="str">
            <v>URBANA</v>
          </cell>
          <cell r="H230" t="str">
            <v>PRIVADO</v>
          </cell>
          <cell r="I230" t="str">
            <v>PRIVADO</v>
          </cell>
          <cell r="J230" t="str">
            <v>PRINCIPAL</v>
          </cell>
          <cell r="K230" t="str">
            <v>CORP. COL. AMOR A BOLIVAR</v>
          </cell>
        </row>
        <row r="231">
          <cell r="A231">
            <v>313001006337</v>
          </cell>
          <cell r="B231">
            <v>305</v>
          </cell>
          <cell r="C231">
            <v>305</v>
          </cell>
          <cell r="D231" t="str">
            <v>HISTORICA Y CARIBE NORTE</v>
          </cell>
          <cell r="E231" t="str">
            <v>COUNTRY</v>
          </cell>
          <cell r="F231">
            <v>10</v>
          </cell>
          <cell r="G231" t="str">
            <v>URBANA</v>
          </cell>
          <cell r="H231" t="str">
            <v>PRIVADO</v>
          </cell>
          <cell r="I231" t="str">
            <v>PRIVADO</v>
          </cell>
          <cell r="J231" t="str">
            <v>PRINCIPAL</v>
          </cell>
          <cell r="K231" t="str">
            <v>INST. EL LABRADOR</v>
          </cell>
        </row>
        <row r="232">
          <cell r="A232">
            <v>313001006345</v>
          </cell>
          <cell r="B232">
            <v>306</v>
          </cell>
          <cell r="C232">
            <v>306</v>
          </cell>
          <cell r="D232" t="str">
            <v>HISTORICA Y CARIBE NORTE</v>
          </cell>
          <cell r="E232" t="str">
            <v>COUNTRY</v>
          </cell>
          <cell r="F232">
            <v>9</v>
          </cell>
          <cell r="G232" t="str">
            <v>URBANA</v>
          </cell>
          <cell r="H232" t="str">
            <v>PRIVADO</v>
          </cell>
          <cell r="I232" t="str">
            <v>PRIVADO</v>
          </cell>
          <cell r="J232" t="str">
            <v>PRINCIPAL</v>
          </cell>
          <cell r="K232" t="str">
            <v>C.E AMOR A COLOMBIA</v>
          </cell>
        </row>
        <row r="233">
          <cell r="A233">
            <v>313001006485</v>
          </cell>
          <cell r="B233">
            <v>359</v>
          </cell>
          <cell r="C233">
            <v>359</v>
          </cell>
          <cell r="D233" t="str">
            <v>INDUSTRIAL Y DE LA BAHIA</v>
          </cell>
          <cell r="E233" t="str">
            <v>INDUSTRIAL Y DE LA BAHIA</v>
          </cell>
          <cell r="F233">
            <v>12</v>
          </cell>
          <cell r="G233" t="str">
            <v>URBANA</v>
          </cell>
          <cell r="H233" t="str">
            <v>PRIVADO</v>
          </cell>
          <cell r="I233" t="str">
            <v>PRIVADO</v>
          </cell>
          <cell r="J233" t="str">
            <v>PRINCIPAL</v>
          </cell>
          <cell r="K233" t="str">
            <v>CORP. EDUCATIVA COLEGIO ALTER - ALTERIS</v>
          </cell>
        </row>
        <row r="234">
          <cell r="A234">
            <v>313001006515</v>
          </cell>
          <cell r="B234">
            <v>334</v>
          </cell>
          <cell r="C234">
            <v>334</v>
          </cell>
          <cell r="D234" t="str">
            <v>HISTORICA Y CARIBE NORTE</v>
          </cell>
          <cell r="E234" t="str">
            <v>COUNTRY</v>
          </cell>
          <cell r="F234">
            <v>10</v>
          </cell>
          <cell r="G234" t="str">
            <v>URBANA</v>
          </cell>
          <cell r="H234" t="str">
            <v>PRIVADO</v>
          </cell>
          <cell r="I234" t="str">
            <v>PRIVADO</v>
          </cell>
          <cell r="J234" t="str">
            <v>PRINCIPAL</v>
          </cell>
          <cell r="K234" t="str">
            <v>INST. CHIQUITINES</v>
          </cell>
        </row>
        <row r="235">
          <cell r="A235">
            <v>313001006621</v>
          </cell>
          <cell r="B235">
            <v>310</v>
          </cell>
          <cell r="C235">
            <v>310</v>
          </cell>
          <cell r="D235" t="str">
            <v>INDUSTRIAL Y DE LA BAHIA</v>
          </cell>
          <cell r="E235" t="str">
            <v>INDUSTRIAL Y DE LA BAHIA</v>
          </cell>
          <cell r="F235">
            <v>12</v>
          </cell>
          <cell r="G235" t="str">
            <v>URBANA</v>
          </cell>
          <cell r="H235" t="str">
            <v>PRIVADO</v>
          </cell>
          <cell r="I235" t="str">
            <v>PRIVADO</v>
          </cell>
          <cell r="J235" t="str">
            <v>PRINCIPAL</v>
          </cell>
          <cell r="K235" t="str">
            <v>INST.  EL EDEN</v>
          </cell>
        </row>
        <row r="236">
          <cell r="A236">
            <v>313001006639</v>
          </cell>
          <cell r="B236">
            <v>311</v>
          </cell>
          <cell r="C236">
            <v>311</v>
          </cell>
          <cell r="D236" t="str">
            <v>HISTORICA Y CARIBE NORTE</v>
          </cell>
          <cell r="E236" t="str">
            <v>COUNTRY</v>
          </cell>
          <cell r="F236">
            <v>10</v>
          </cell>
          <cell r="G236" t="str">
            <v>URBANA</v>
          </cell>
          <cell r="H236" t="str">
            <v>PRIVADO</v>
          </cell>
          <cell r="I236" t="str">
            <v>PRIVADO</v>
          </cell>
          <cell r="J236" t="str">
            <v>PRINCIPAL</v>
          </cell>
          <cell r="K236" t="str">
            <v>CORP. INST. SOLEDAD VIVES DE JOLI</v>
          </cell>
        </row>
        <row r="237">
          <cell r="A237">
            <v>313001006647</v>
          </cell>
          <cell r="B237">
            <v>312</v>
          </cell>
          <cell r="C237">
            <v>312</v>
          </cell>
          <cell r="D237" t="str">
            <v>HISTORICA Y CARIBE NORTE</v>
          </cell>
          <cell r="E237" t="str">
            <v>COUNTRY</v>
          </cell>
          <cell r="F237">
            <v>8</v>
          </cell>
          <cell r="G237" t="str">
            <v>URBANA</v>
          </cell>
          <cell r="H237" t="str">
            <v>PRIVADO</v>
          </cell>
          <cell r="I237" t="str">
            <v>PRIVADO</v>
          </cell>
          <cell r="J237" t="str">
            <v>PRINCIPAL</v>
          </cell>
          <cell r="K237" t="str">
            <v>INST. MI BARQUITO</v>
          </cell>
        </row>
        <row r="238">
          <cell r="A238">
            <v>313001006698</v>
          </cell>
          <cell r="B238">
            <v>313</v>
          </cell>
          <cell r="C238">
            <v>313</v>
          </cell>
          <cell r="D238" t="str">
            <v>INDUSTRIAL Y DE LA BAHIA</v>
          </cell>
          <cell r="E238" t="str">
            <v>INDUSTRIAL Y DE LA BAHIA</v>
          </cell>
          <cell r="F238">
            <v>12</v>
          </cell>
          <cell r="G238" t="str">
            <v>URBANA</v>
          </cell>
          <cell r="H238" t="str">
            <v>PRIVADO</v>
          </cell>
          <cell r="I238" t="str">
            <v>PRIVADO</v>
          </cell>
          <cell r="J238" t="str">
            <v>PRINCIPAL</v>
          </cell>
          <cell r="K238" t="str">
            <v>COL. EL DIVINO SALVADOR</v>
          </cell>
        </row>
        <row r="239">
          <cell r="A239">
            <v>313001006701</v>
          </cell>
          <cell r="B239">
            <v>314</v>
          </cell>
          <cell r="C239">
            <v>314</v>
          </cell>
          <cell r="D239" t="str">
            <v>INDUSTRIAL Y DE LA BAHIA</v>
          </cell>
          <cell r="E239" t="str">
            <v>INDUSTRIAL Y DE LA BAHIA</v>
          </cell>
          <cell r="F239">
            <v>12</v>
          </cell>
          <cell r="G239" t="str">
            <v>URBANA</v>
          </cell>
          <cell r="H239" t="str">
            <v>PRIVADO</v>
          </cell>
          <cell r="I239" t="str">
            <v>PRIVADO</v>
          </cell>
          <cell r="J239" t="str">
            <v>PRINCIPAL</v>
          </cell>
          <cell r="K239" t="str">
            <v>COL. MIL. ALMIRANTE COLON</v>
          </cell>
        </row>
        <row r="240">
          <cell r="A240">
            <v>313001006736</v>
          </cell>
          <cell r="B240">
            <v>315</v>
          </cell>
          <cell r="C240">
            <v>315</v>
          </cell>
          <cell r="D240" t="str">
            <v>INDUSTRIAL Y DE LA BAHIA</v>
          </cell>
          <cell r="E240" t="str">
            <v>INDUSTRIAL Y DE LA BAHIA</v>
          </cell>
          <cell r="F240">
            <v>12</v>
          </cell>
          <cell r="G240" t="str">
            <v>URBANA</v>
          </cell>
          <cell r="H240" t="str">
            <v>PRIVADO</v>
          </cell>
          <cell r="I240" t="str">
            <v>PRIVADO</v>
          </cell>
          <cell r="J240" t="str">
            <v>PRINCIPAL</v>
          </cell>
          <cell r="K240" t="str">
            <v>ASOC. LIC. SAN FERNANDO</v>
          </cell>
        </row>
        <row r="241">
          <cell r="A241">
            <v>313001007007</v>
          </cell>
          <cell r="B241">
            <v>319</v>
          </cell>
          <cell r="C241">
            <v>319</v>
          </cell>
          <cell r="D241" t="str">
            <v>DE LA VIRGEN Y TURISTICA</v>
          </cell>
          <cell r="E241" t="str">
            <v>DE LA VIRGEN Y TURISTICA</v>
          </cell>
          <cell r="F241">
            <v>6</v>
          </cell>
          <cell r="G241" t="str">
            <v>URBANA</v>
          </cell>
          <cell r="H241" t="str">
            <v>PRIVADO</v>
          </cell>
          <cell r="I241" t="str">
            <v>PRIVADO</v>
          </cell>
          <cell r="J241" t="str">
            <v>PRINCIPAL</v>
          </cell>
          <cell r="K241" t="str">
            <v>COL. DEL CARIBE</v>
          </cell>
        </row>
        <row r="242">
          <cell r="A242">
            <v>313001007040</v>
          </cell>
          <cell r="B242">
            <v>320</v>
          </cell>
          <cell r="C242">
            <v>320</v>
          </cell>
          <cell r="D242" t="str">
            <v>INDUSTRIAL Y DE LA BAHIA</v>
          </cell>
          <cell r="E242" t="str">
            <v>INDUSTRIAL Y DE LA BAHIA</v>
          </cell>
          <cell r="F242">
            <v>15</v>
          </cell>
          <cell r="G242" t="str">
            <v>URBANA</v>
          </cell>
          <cell r="H242" t="str">
            <v>PRIVADO</v>
          </cell>
          <cell r="I242" t="str">
            <v>PRIVADO</v>
          </cell>
          <cell r="J242" t="str">
            <v>PRINCIPAL</v>
          </cell>
          <cell r="K242" t="str">
            <v>COL. MARIA MONTESORRI</v>
          </cell>
        </row>
        <row r="243">
          <cell r="A243">
            <v>313001007058</v>
          </cell>
          <cell r="B243">
            <v>321</v>
          </cell>
          <cell r="C243">
            <v>321</v>
          </cell>
          <cell r="D243" t="str">
            <v>INDUSTRIAL Y DE LA BAHIA</v>
          </cell>
          <cell r="E243" t="str">
            <v>INDUSTRIAL Y DE LA BAHIA</v>
          </cell>
          <cell r="F243">
            <v>13</v>
          </cell>
          <cell r="G243" t="str">
            <v>URBANA</v>
          </cell>
          <cell r="H243" t="str">
            <v>PRIVADO</v>
          </cell>
          <cell r="I243" t="str">
            <v>PRIVADO</v>
          </cell>
          <cell r="J243" t="str">
            <v>PRINCIPAL</v>
          </cell>
          <cell r="K243" t="str">
            <v>CENT. DE EDUCACIÓN EL RECREO (ANTES I.E. EL RECREO)</v>
          </cell>
        </row>
        <row r="244">
          <cell r="A244">
            <v>313001007074</v>
          </cell>
          <cell r="B244">
            <v>323</v>
          </cell>
          <cell r="C244">
            <v>323</v>
          </cell>
          <cell r="D244" t="str">
            <v>HISTORICA Y CARIBE NORTE</v>
          </cell>
          <cell r="E244" t="str">
            <v>SANTA RITA</v>
          </cell>
          <cell r="F244">
            <v>3</v>
          </cell>
          <cell r="G244" t="str">
            <v>URBANA</v>
          </cell>
          <cell r="H244" t="str">
            <v>PRIVADO</v>
          </cell>
          <cell r="I244" t="str">
            <v>PRIVADO</v>
          </cell>
          <cell r="J244" t="str">
            <v>PRINCIPAL</v>
          </cell>
          <cell r="K244" t="str">
            <v>CORP. INF. BLANCA NIEVES</v>
          </cell>
        </row>
        <row r="245">
          <cell r="A245">
            <v>313001007091</v>
          </cell>
          <cell r="B245">
            <v>324</v>
          </cell>
          <cell r="C245">
            <v>324</v>
          </cell>
          <cell r="D245" t="str">
            <v>DE LA VIRGEN Y TURISTICA</v>
          </cell>
          <cell r="E245" t="str">
            <v>DE LA VIRGEN Y TURISTICA</v>
          </cell>
          <cell r="F245">
            <v>7</v>
          </cell>
          <cell r="G245" t="str">
            <v>URBANA</v>
          </cell>
          <cell r="H245" t="str">
            <v>PRIVADO</v>
          </cell>
          <cell r="I245" t="str">
            <v>PRIVADO</v>
          </cell>
          <cell r="J245" t="str">
            <v>PRINCIPAL</v>
          </cell>
          <cell r="K245" t="str">
            <v>COL. MODERNO DEL NORTE</v>
          </cell>
        </row>
        <row r="246">
          <cell r="A246">
            <v>313001007163</v>
          </cell>
          <cell r="B246">
            <v>653</v>
          </cell>
          <cell r="C246">
            <v>653</v>
          </cell>
          <cell r="D246" t="str">
            <v>HISTORICA Y CARIBE NORTE</v>
          </cell>
          <cell r="E246" t="str">
            <v>SANTA RITA</v>
          </cell>
          <cell r="F246">
            <v>3</v>
          </cell>
          <cell r="G246" t="str">
            <v>URBANA</v>
          </cell>
          <cell r="H246" t="str">
            <v>PRIVADO</v>
          </cell>
          <cell r="I246" t="str">
            <v>PRIVADO</v>
          </cell>
          <cell r="J246" t="str">
            <v>PRINCIPAL</v>
          </cell>
          <cell r="K246" t="str">
            <v>GUARD. Y JARD. MI MUNDO MAGICO</v>
          </cell>
        </row>
        <row r="247">
          <cell r="A247">
            <v>313001007228</v>
          </cell>
          <cell r="B247">
            <v>326</v>
          </cell>
          <cell r="C247">
            <v>326</v>
          </cell>
          <cell r="D247" t="str">
            <v>DE LA VIRGEN Y TURISTICA</v>
          </cell>
          <cell r="E247" t="str">
            <v>DE LA VIRGEN Y TURISTICA</v>
          </cell>
          <cell r="F247">
            <v>5</v>
          </cell>
          <cell r="G247" t="str">
            <v>URBANA</v>
          </cell>
          <cell r="H247" t="str">
            <v>PRIVADO</v>
          </cell>
          <cell r="I247" t="str">
            <v>PRIVADO</v>
          </cell>
          <cell r="J247" t="str">
            <v>PRINCIPAL</v>
          </cell>
          <cell r="K247" t="str">
            <v>FUND. EDUC. CRISTO REY DE REYES</v>
          </cell>
        </row>
        <row r="248">
          <cell r="A248">
            <v>313001007244</v>
          </cell>
          <cell r="B248">
            <v>327</v>
          </cell>
          <cell r="C248">
            <v>327</v>
          </cell>
          <cell r="D248" t="str">
            <v>INDUSTRIAL Y DE LA BAHIA</v>
          </cell>
          <cell r="E248" t="str">
            <v>INDUSTRIAL Y DE LA BAHIA</v>
          </cell>
          <cell r="F248">
            <v>12</v>
          </cell>
          <cell r="G248" t="str">
            <v>URBANA</v>
          </cell>
          <cell r="H248" t="str">
            <v>PRIVADO</v>
          </cell>
          <cell r="I248" t="str">
            <v>PRIVADO</v>
          </cell>
          <cell r="J248" t="str">
            <v>PRINCIPAL</v>
          </cell>
          <cell r="K248" t="str">
            <v>INST. JUAN JACOBO ROUSSEAU</v>
          </cell>
        </row>
        <row r="249">
          <cell r="A249">
            <v>313001007309</v>
          </cell>
          <cell r="B249">
            <v>328</v>
          </cell>
          <cell r="C249">
            <v>328</v>
          </cell>
          <cell r="D249" t="str">
            <v>DE LA VIRGEN Y TURISTICA</v>
          </cell>
          <cell r="E249" t="str">
            <v>DE LA VIRGEN Y TURISTICA</v>
          </cell>
          <cell r="F249">
            <v>5</v>
          </cell>
          <cell r="G249" t="str">
            <v>URBANA</v>
          </cell>
          <cell r="H249" t="str">
            <v>PRIVADO</v>
          </cell>
          <cell r="I249" t="str">
            <v>PRIVADO</v>
          </cell>
          <cell r="J249" t="str">
            <v>PRINCIPAL</v>
          </cell>
          <cell r="K249" t="str">
            <v>INST. LAMPARA MARAVILLOSA</v>
          </cell>
        </row>
        <row r="250">
          <cell r="A250">
            <v>313001007325</v>
          </cell>
          <cell r="B250">
            <v>329</v>
          </cell>
          <cell r="C250">
            <v>329</v>
          </cell>
          <cell r="D250" t="str">
            <v>HISTORICA Y CARIBE NORTE</v>
          </cell>
          <cell r="E250" t="str">
            <v>SANTA RITA</v>
          </cell>
          <cell r="F250">
            <v>1</v>
          </cell>
          <cell r="G250" t="str">
            <v>URBANA</v>
          </cell>
          <cell r="H250" t="str">
            <v>PRIVADO</v>
          </cell>
          <cell r="I250" t="str">
            <v>PRIVADO</v>
          </cell>
          <cell r="J250" t="str">
            <v>PRINCIPAL</v>
          </cell>
          <cell r="K250" t="str">
            <v>JARD. INF. MI BELLO RINCON</v>
          </cell>
        </row>
        <row r="251">
          <cell r="A251">
            <v>313001007619</v>
          </cell>
          <cell r="B251">
            <v>335</v>
          </cell>
          <cell r="C251">
            <v>335</v>
          </cell>
          <cell r="D251" t="str">
            <v>INDUSTRIAL Y DE LA BAHIA</v>
          </cell>
          <cell r="E251" t="str">
            <v>INDUSTRIAL Y DE LA BAHIA</v>
          </cell>
          <cell r="F251">
            <v>12</v>
          </cell>
          <cell r="G251" t="str">
            <v>URBANA</v>
          </cell>
          <cell r="H251" t="str">
            <v>PRIVADO</v>
          </cell>
          <cell r="I251" t="str">
            <v>PRIVADO</v>
          </cell>
          <cell r="J251" t="str">
            <v>PRINCIPAL</v>
          </cell>
          <cell r="K251" t="str">
            <v>CORP. INST. EDUC. DEL SOCORRO</v>
          </cell>
        </row>
        <row r="252">
          <cell r="A252">
            <v>313001007627</v>
          </cell>
          <cell r="B252">
            <v>336</v>
          </cell>
          <cell r="C252">
            <v>336</v>
          </cell>
          <cell r="D252" t="str">
            <v>HISTORICA Y CARIBE NORTE</v>
          </cell>
          <cell r="E252" t="str">
            <v>COUNTRY</v>
          </cell>
          <cell r="F252">
            <v>8</v>
          </cell>
          <cell r="G252" t="str">
            <v>URBANA</v>
          </cell>
          <cell r="H252" t="str">
            <v>PRIVADO</v>
          </cell>
          <cell r="I252" t="str">
            <v>PRIVADO</v>
          </cell>
          <cell r="J252" t="str">
            <v>PRINCIPAL</v>
          </cell>
          <cell r="K252" t="str">
            <v>INST. INF. PABLO MONTESINOS</v>
          </cell>
        </row>
        <row r="253">
          <cell r="A253">
            <v>313001007651</v>
          </cell>
          <cell r="B253">
            <v>337</v>
          </cell>
          <cell r="C253">
            <v>337</v>
          </cell>
          <cell r="D253" t="str">
            <v>DE LA VIRGEN Y TURISTICA</v>
          </cell>
          <cell r="E253" t="str">
            <v>DE LA VIRGEN Y TURISTICA</v>
          </cell>
          <cell r="F253">
            <v>4</v>
          </cell>
          <cell r="G253" t="str">
            <v>URBANA</v>
          </cell>
          <cell r="H253" t="str">
            <v>PRIVADO</v>
          </cell>
          <cell r="I253" t="str">
            <v>PRIVADO</v>
          </cell>
          <cell r="J253" t="str">
            <v>PRINCIPAL</v>
          </cell>
          <cell r="K253" t="str">
            <v>INST. METROPOLITANO DE C/GENA.</v>
          </cell>
        </row>
        <row r="254">
          <cell r="A254">
            <v>313001007686</v>
          </cell>
          <cell r="B254">
            <v>339</v>
          </cell>
          <cell r="C254">
            <v>339</v>
          </cell>
          <cell r="D254" t="str">
            <v>HISTORICA Y CARIBE NORTE</v>
          </cell>
          <cell r="E254" t="str">
            <v>SANTA RITA</v>
          </cell>
          <cell r="F254">
            <v>1</v>
          </cell>
          <cell r="G254" t="str">
            <v>URBANA</v>
          </cell>
          <cell r="H254" t="str">
            <v>PRIVADO</v>
          </cell>
          <cell r="I254" t="str">
            <v>PRIVADO</v>
          </cell>
          <cell r="J254" t="str">
            <v>PRINCIPAL</v>
          </cell>
          <cell r="K254" t="str">
            <v>CENT DE EDUCACION INFANTIL ASPAEN PEPE GRILLO ALBORADA</v>
          </cell>
        </row>
        <row r="255">
          <cell r="A255">
            <v>313001007741</v>
          </cell>
          <cell r="B255">
            <v>340</v>
          </cell>
          <cell r="C255">
            <v>340</v>
          </cell>
          <cell r="D255" t="str">
            <v>INDUSTRIAL Y DE LA BAHIA</v>
          </cell>
          <cell r="E255" t="str">
            <v>INDUSTRIAL Y DE LA BAHIA</v>
          </cell>
          <cell r="F255">
            <v>12</v>
          </cell>
          <cell r="G255" t="str">
            <v>URBANA</v>
          </cell>
          <cell r="H255" t="str">
            <v>PRIVADO</v>
          </cell>
          <cell r="I255" t="str">
            <v>PRIVADO</v>
          </cell>
          <cell r="J255" t="str">
            <v>PRINCIPAL</v>
          </cell>
          <cell r="K255" t="str">
            <v>GIMN. CREATIVO JUAN PABLO</v>
          </cell>
        </row>
        <row r="256">
          <cell r="A256">
            <v>313001007821</v>
          </cell>
          <cell r="B256">
            <v>342</v>
          </cell>
          <cell r="C256">
            <v>342</v>
          </cell>
          <cell r="D256" t="str">
            <v>DE LA VIRGEN Y TURISTICA</v>
          </cell>
          <cell r="E256" t="str">
            <v>DE LA VIRGEN Y TURISTICA</v>
          </cell>
          <cell r="F256">
            <v>5</v>
          </cell>
          <cell r="G256" t="str">
            <v>URBANA</v>
          </cell>
          <cell r="H256" t="str">
            <v>PRIVADO</v>
          </cell>
          <cell r="I256" t="str">
            <v>PRIVADO</v>
          </cell>
          <cell r="J256" t="str">
            <v>PRINCIPAL</v>
          </cell>
          <cell r="K256" t="str">
            <v>FUND. R.E.I PARA LA REHABILITACION INTEGRAL I.P.S</v>
          </cell>
        </row>
        <row r="257">
          <cell r="A257">
            <v>313001007872</v>
          </cell>
          <cell r="B257">
            <v>343</v>
          </cell>
          <cell r="C257">
            <v>343</v>
          </cell>
          <cell r="D257" t="str">
            <v>HISTORICA Y CARIBE NORTE</v>
          </cell>
          <cell r="E257" t="str">
            <v>COUNTRY</v>
          </cell>
          <cell r="F257">
            <v>9</v>
          </cell>
          <cell r="G257" t="str">
            <v>URBANA</v>
          </cell>
          <cell r="H257" t="str">
            <v>PRIVADO</v>
          </cell>
          <cell r="I257" t="str">
            <v>PRIVADO</v>
          </cell>
          <cell r="J257" t="str">
            <v>PRINCIPAL</v>
          </cell>
          <cell r="K257" t="str">
            <v>INST. MIGUEL DE CERVANTES</v>
          </cell>
        </row>
        <row r="258">
          <cell r="A258">
            <v>313001007911</v>
          </cell>
          <cell r="B258">
            <v>345</v>
          </cell>
          <cell r="C258">
            <v>345</v>
          </cell>
          <cell r="D258" t="str">
            <v>DE LA VIRGEN Y TURISTICA</v>
          </cell>
          <cell r="E258" t="str">
            <v>DE LA VIRGEN Y TURISTICA</v>
          </cell>
          <cell r="F258">
            <v>7</v>
          </cell>
          <cell r="G258" t="str">
            <v>URBANA</v>
          </cell>
          <cell r="H258" t="str">
            <v>PRIVADO</v>
          </cell>
          <cell r="I258" t="str">
            <v>PRIVADO</v>
          </cell>
          <cell r="J258" t="str">
            <v>PRINCIPAL</v>
          </cell>
          <cell r="K258" t="str">
            <v>INST. INF. FEDERICO FROBEL</v>
          </cell>
        </row>
        <row r="259">
          <cell r="A259">
            <v>313001007929</v>
          </cell>
          <cell r="B259">
            <v>346</v>
          </cell>
          <cell r="C259">
            <v>346</v>
          </cell>
          <cell r="D259" t="str">
            <v>DE LA VIRGEN Y TURISTICA</v>
          </cell>
          <cell r="E259" t="str">
            <v>DE LA VIRGEN Y TURISTICA</v>
          </cell>
          <cell r="F259">
            <v>5</v>
          </cell>
          <cell r="G259" t="str">
            <v>URBANA</v>
          </cell>
          <cell r="H259" t="str">
            <v>PRIVADO</v>
          </cell>
          <cell r="I259" t="str">
            <v>PRIVADO</v>
          </cell>
          <cell r="J259" t="str">
            <v>PRINCIPAL</v>
          </cell>
          <cell r="K259" t="str">
            <v>INST. ANGLO AMERICANO DE C/GENA.</v>
          </cell>
        </row>
        <row r="260">
          <cell r="A260">
            <v>313001008046</v>
          </cell>
          <cell r="B260">
            <v>349</v>
          </cell>
          <cell r="C260">
            <v>349</v>
          </cell>
          <cell r="D260" t="str">
            <v>INDUSTRIAL Y DE LA BAHIA</v>
          </cell>
          <cell r="E260" t="str">
            <v>INDUSTRIAL Y DE LA BAHIA</v>
          </cell>
          <cell r="F260" t="str">
            <v>14</v>
          </cell>
          <cell r="G260" t="str">
            <v>URBANA</v>
          </cell>
          <cell r="H260" t="str">
            <v>PRIVADO</v>
          </cell>
          <cell r="I260" t="str">
            <v>PRIVADO</v>
          </cell>
          <cell r="J260" t="str">
            <v>PRINCIPAL</v>
          </cell>
          <cell r="K260" t="str">
            <v>CORP CENTRO MARIA DE NAZARETH</v>
          </cell>
        </row>
        <row r="261">
          <cell r="A261">
            <v>313001008381</v>
          </cell>
          <cell r="B261">
            <v>352</v>
          </cell>
          <cell r="C261">
            <v>352</v>
          </cell>
          <cell r="D261" t="str">
            <v>DE LA VIRGEN Y TURISTICA</v>
          </cell>
          <cell r="E261" t="str">
            <v>DE LA VIRGEN Y TURISTICA</v>
          </cell>
          <cell r="F261">
            <v>7</v>
          </cell>
          <cell r="G261" t="str">
            <v>URBANA</v>
          </cell>
          <cell r="H261" t="str">
            <v>PRIVADO</v>
          </cell>
          <cell r="I261" t="str">
            <v>PRIVADO</v>
          </cell>
          <cell r="J261" t="str">
            <v>PRINCIPAL</v>
          </cell>
          <cell r="K261" t="str">
            <v>CENT. DE ENSEÑANZA HIJOS DE BOLIVAR</v>
          </cell>
        </row>
        <row r="262">
          <cell r="A262">
            <v>313001008399</v>
          </cell>
          <cell r="B262">
            <v>353</v>
          </cell>
          <cell r="C262">
            <v>353</v>
          </cell>
          <cell r="D262" t="str">
            <v>DE LA VIRGEN Y TURISTICA</v>
          </cell>
          <cell r="E262" t="str">
            <v>DE LA VIRGEN Y TURISTICA</v>
          </cell>
          <cell r="F262">
            <v>7</v>
          </cell>
          <cell r="G262" t="str">
            <v>URBANA</v>
          </cell>
          <cell r="H262" t="str">
            <v>PRIVADO</v>
          </cell>
          <cell r="I262" t="str">
            <v>PRIVADO</v>
          </cell>
          <cell r="J262" t="str">
            <v>PRINCIPAL</v>
          </cell>
          <cell r="K262" t="str">
            <v>FUND. CENT. EDUC. LAS PALMERAS</v>
          </cell>
        </row>
        <row r="263">
          <cell r="A263">
            <v>313001008402</v>
          </cell>
          <cell r="B263">
            <v>354</v>
          </cell>
          <cell r="C263">
            <v>354</v>
          </cell>
          <cell r="D263" t="str">
            <v>HISTORICA Y CARIBE NORTE</v>
          </cell>
          <cell r="E263" t="str">
            <v>COUNTRY</v>
          </cell>
          <cell r="F263">
            <v>8</v>
          </cell>
          <cell r="G263" t="str">
            <v>URBANA</v>
          </cell>
          <cell r="H263" t="str">
            <v>PRIVADO</v>
          </cell>
          <cell r="I263" t="str">
            <v>PRIVADO</v>
          </cell>
          <cell r="J263" t="str">
            <v>PRINCIPAL</v>
          </cell>
          <cell r="K263" t="str">
            <v>C.E MI DESPERTAR</v>
          </cell>
        </row>
        <row r="264">
          <cell r="A264">
            <v>313001008411</v>
          </cell>
          <cell r="B264">
            <v>355</v>
          </cell>
          <cell r="C264">
            <v>355</v>
          </cell>
          <cell r="D264" t="str">
            <v>INDUSTRIAL Y DE LA BAHIA</v>
          </cell>
          <cell r="E264" t="str">
            <v>INDUSTRIAL Y DE LA BAHIA</v>
          </cell>
          <cell r="F264">
            <v>15</v>
          </cell>
          <cell r="G264" t="str">
            <v>URBANA</v>
          </cell>
          <cell r="H264" t="str">
            <v>E. E. Oficial (en Direccion)</v>
          </cell>
          <cell r="I264" t="str">
            <v>OFICIAL</v>
          </cell>
          <cell r="J264" t="str">
            <v>PRINCIPAL</v>
          </cell>
          <cell r="K264" t="str">
            <v>I.E FE Y ALEGRIA EL PROGRESO</v>
          </cell>
        </row>
        <row r="265">
          <cell r="A265">
            <v>313001008429</v>
          </cell>
          <cell r="B265">
            <v>356</v>
          </cell>
          <cell r="C265">
            <v>356</v>
          </cell>
          <cell r="D265" t="str">
            <v>HISTORICA Y CARIBE NORTE</v>
          </cell>
          <cell r="E265" t="str">
            <v>SANTA RITA</v>
          </cell>
          <cell r="F265">
            <v>1</v>
          </cell>
          <cell r="G265" t="str">
            <v>URBANA</v>
          </cell>
          <cell r="H265" t="str">
            <v>PRIVADO</v>
          </cell>
          <cell r="I265" t="str">
            <v>PRIVADO</v>
          </cell>
          <cell r="J265" t="str">
            <v>PRINCIPAL</v>
          </cell>
          <cell r="K265" t="str">
            <v>CENT. DE ENSEÑANZA PRECOZ " NUEVO MUNDO "</v>
          </cell>
        </row>
        <row r="266">
          <cell r="A266">
            <v>313001008518</v>
          </cell>
          <cell r="B266">
            <v>363</v>
          </cell>
          <cell r="C266">
            <v>363</v>
          </cell>
          <cell r="D266" t="str">
            <v>DE LA VIRGEN Y TURISTICA</v>
          </cell>
          <cell r="E266" t="str">
            <v>DE LA VIRGEN Y TURISTICA</v>
          </cell>
          <cell r="F266">
            <v>7</v>
          </cell>
          <cell r="G266" t="str">
            <v>URBANA</v>
          </cell>
          <cell r="H266" t="str">
            <v>PRIVADO</v>
          </cell>
          <cell r="I266" t="str">
            <v>PRIVADO</v>
          </cell>
          <cell r="J266" t="str">
            <v>PRINCIPAL</v>
          </cell>
          <cell r="K266" t="str">
            <v>INST. DE ENSEÑANZA MADDOX</v>
          </cell>
        </row>
        <row r="267">
          <cell r="A267">
            <v>313001008526</v>
          </cell>
          <cell r="B267">
            <v>364</v>
          </cell>
          <cell r="C267">
            <v>364</v>
          </cell>
          <cell r="D267" t="str">
            <v>HISTORICA Y CARIBE NORTE</v>
          </cell>
          <cell r="E267" t="str">
            <v>COUNTRY</v>
          </cell>
          <cell r="F267">
            <v>10</v>
          </cell>
          <cell r="G267" t="str">
            <v>URBANA</v>
          </cell>
          <cell r="H267" t="str">
            <v>PRIVADO</v>
          </cell>
          <cell r="I267" t="str">
            <v>PRIVADO</v>
          </cell>
          <cell r="J267" t="str">
            <v>PRINCIPAL</v>
          </cell>
          <cell r="K267" t="str">
            <v>INST. SAN ISIDRO LABRADOR</v>
          </cell>
        </row>
        <row r="268">
          <cell r="A268">
            <v>313001008534</v>
          </cell>
          <cell r="B268">
            <v>365</v>
          </cell>
          <cell r="C268">
            <v>365</v>
          </cell>
          <cell r="D268" t="str">
            <v>DE LA VIRGEN Y TURISTICA</v>
          </cell>
          <cell r="E268" t="str">
            <v>DE LA VIRGEN Y TURISTICA</v>
          </cell>
          <cell r="F268">
            <v>7</v>
          </cell>
          <cell r="G268" t="str">
            <v>URBANA</v>
          </cell>
          <cell r="H268" t="str">
            <v>PRIVADO</v>
          </cell>
          <cell r="I268" t="str">
            <v>PRIVADO</v>
          </cell>
          <cell r="J268" t="str">
            <v>PRINCIPAL</v>
          </cell>
          <cell r="K268" t="str">
            <v>INST. MODERNO EL CARMEN</v>
          </cell>
        </row>
        <row r="269">
          <cell r="A269">
            <v>313001008542</v>
          </cell>
          <cell r="B269">
            <v>366</v>
          </cell>
          <cell r="C269">
            <v>366</v>
          </cell>
          <cell r="D269" t="str">
            <v>INDUSTRIAL Y DE LA BAHIA</v>
          </cell>
          <cell r="E269" t="str">
            <v>INDUSTRIAL Y DE LA BAHIA</v>
          </cell>
          <cell r="F269">
            <v>12</v>
          </cell>
          <cell r="G269" t="str">
            <v>URBANA</v>
          </cell>
          <cell r="H269" t="str">
            <v>PRIVADO</v>
          </cell>
          <cell r="I269" t="str">
            <v>PRIVADO</v>
          </cell>
          <cell r="J269" t="str">
            <v>PRINCIPAL</v>
          </cell>
          <cell r="K269" t="str">
            <v>INST. JORGE LUIS BORGES</v>
          </cell>
        </row>
        <row r="270">
          <cell r="A270">
            <v>313001008551</v>
          </cell>
          <cell r="B270">
            <v>367</v>
          </cell>
          <cell r="C270">
            <v>367</v>
          </cell>
          <cell r="D270" t="str">
            <v>HISTORICA Y CARIBE NORTE</v>
          </cell>
          <cell r="E270" t="str">
            <v>COUNTRY</v>
          </cell>
          <cell r="F270">
            <v>10</v>
          </cell>
          <cell r="G270" t="str">
            <v>URBANA</v>
          </cell>
          <cell r="H270" t="str">
            <v>PRIVADO</v>
          </cell>
          <cell r="I270" t="str">
            <v>PRIVADO</v>
          </cell>
          <cell r="J270" t="str">
            <v>PRINCIPAL</v>
          </cell>
          <cell r="K270" t="str">
            <v>INST. PEDRO ROMERO</v>
          </cell>
        </row>
        <row r="271">
          <cell r="A271">
            <v>313001008569</v>
          </cell>
          <cell r="B271">
            <v>368</v>
          </cell>
          <cell r="C271">
            <v>104</v>
          </cell>
          <cell r="D271" t="str">
            <v>INDUSTRIAL Y DE LA BAHIA</v>
          </cell>
          <cell r="E271" t="str">
            <v>INDUSTRIAL Y DE LA BAHIA</v>
          </cell>
          <cell r="F271">
            <v>12</v>
          </cell>
          <cell r="G271" t="str">
            <v>URBANA</v>
          </cell>
          <cell r="H271" t="str">
            <v>E. E. Oficial</v>
          </cell>
          <cell r="I271" t="str">
            <v>OFICIAL</v>
          </cell>
          <cell r="J271" t="str">
            <v>SEDE</v>
          </cell>
          <cell r="K271" t="str">
            <v>I.E JUAN JOSE NIETO   SEDE EL EDUCADOR</v>
          </cell>
        </row>
        <row r="272">
          <cell r="A272">
            <v>313001008585</v>
          </cell>
          <cell r="B272">
            <v>370</v>
          </cell>
          <cell r="C272">
            <v>370</v>
          </cell>
          <cell r="D272" t="str">
            <v>INDUSTRIAL Y DE LA BAHIA</v>
          </cell>
          <cell r="E272" t="str">
            <v>INDUSTRIAL Y DE LA BAHIA</v>
          </cell>
          <cell r="F272">
            <v>15</v>
          </cell>
          <cell r="G272" t="str">
            <v>URBANA</v>
          </cell>
          <cell r="H272" t="str">
            <v>PRIVADO</v>
          </cell>
          <cell r="I272" t="str">
            <v>PRIVADO</v>
          </cell>
          <cell r="J272" t="str">
            <v>PRINCIPAL</v>
          </cell>
          <cell r="K272" t="str">
            <v>INST. JEAN  ITARD</v>
          </cell>
        </row>
        <row r="273">
          <cell r="A273">
            <v>313001008674</v>
          </cell>
          <cell r="B273">
            <v>374</v>
          </cell>
          <cell r="C273">
            <v>374</v>
          </cell>
          <cell r="D273" t="str">
            <v>DE LA VIRGEN Y TURISTICA</v>
          </cell>
          <cell r="E273" t="str">
            <v>DE LA VIRGEN Y TURISTICA</v>
          </cell>
          <cell r="F273">
            <v>6</v>
          </cell>
          <cell r="G273" t="str">
            <v>URBANA</v>
          </cell>
          <cell r="H273" t="str">
            <v>PRIVADO</v>
          </cell>
          <cell r="I273" t="str">
            <v>PRIVADO</v>
          </cell>
          <cell r="J273" t="str">
            <v>PRINCIPAL</v>
          </cell>
          <cell r="K273" t="str">
            <v>INST. EDUCATIVO JAIVEL</v>
          </cell>
        </row>
        <row r="274">
          <cell r="A274">
            <v>313001008739</v>
          </cell>
          <cell r="B274">
            <v>378</v>
          </cell>
          <cell r="C274">
            <v>378</v>
          </cell>
          <cell r="D274" t="str">
            <v>HISTORICA Y CARIBE NORTE</v>
          </cell>
          <cell r="E274" t="str">
            <v>SANTA RITA</v>
          </cell>
          <cell r="F274">
            <v>3</v>
          </cell>
          <cell r="G274" t="str">
            <v>URBANA</v>
          </cell>
          <cell r="H274" t="str">
            <v>PRIVADO</v>
          </cell>
          <cell r="I274" t="str">
            <v>PRIVADO</v>
          </cell>
          <cell r="J274" t="str">
            <v>PRINCIPAL</v>
          </cell>
          <cell r="K274" t="str">
            <v>INST. FERNANDA BELLO</v>
          </cell>
        </row>
        <row r="275">
          <cell r="A275">
            <v>313001008771</v>
          </cell>
          <cell r="B275">
            <v>381</v>
          </cell>
          <cell r="C275">
            <v>381</v>
          </cell>
          <cell r="D275" t="str">
            <v>HISTORICA Y CARIBE NORTE</v>
          </cell>
          <cell r="E275" t="str">
            <v>SANTA RITA</v>
          </cell>
          <cell r="F275">
            <v>1</v>
          </cell>
          <cell r="G275" t="str">
            <v>URBANA</v>
          </cell>
          <cell r="H275" t="str">
            <v>PRIVADO</v>
          </cell>
          <cell r="I275" t="str">
            <v>PRIVADO</v>
          </cell>
          <cell r="J275" t="str">
            <v>PRINCIPAL</v>
          </cell>
          <cell r="K275" t="str">
            <v>COL. GIMN. MOMPIANO</v>
          </cell>
        </row>
        <row r="276">
          <cell r="A276">
            <v>313001008879</v>
          </cell>
          <cell r="B276">
            <v>384</v>
          </cell>
          <cell r="C276">
            <v>384</v>
          </cell>
          <cell r="D276" t="str">
            <v>DE LA VIRGEN Y TURISTICA</v>
          </cell>
          <cell r="E276" t="str">
            <v>DE LA VIRGEN Y TURISTICA</v>
          </cell>
          <cell r="F276">
            <v>7</v>
          </cell>
          <cell r="G276" t="str">
            <v>URBANA</v>
          </cell>
          <cell r="H276" t="str">
            <v>PRIVADO</v>
          </cell>
          <cell r="I276" t="str">
            <v>PRIVADO</v>
          </cell>
          <cell r="J276" t="str">
            <v>PRINCIPAL</v>
          </cell>
          <cell r="K276" t="str">
            <v>CORPORACION INSTITUO PESTALOZZI</v>
          </cell>
        </row>
        <row r="277">
          <cell r="A277">
            <v>313001008933</v>
          </cell>
          <cell r="B277">
            <v>386</v>
          </cell>
          <cell r="C277">
            <v>386</v>
          </cell>
          <cell r="D277" t="str">
            <v>INDUSTRIAL Y DE LA BAHIA</v>
          </cell>
          <cell r="E277" t="str">
            <v>INDUSTRIAL Y DE LA BAHIA</v>
          </cell>
          <cell r="F277">
            <v>14</v>
          </cell>
          <cell r="G277" t="str">
            <v>URBANA</v>
          </cell>
          <cell r="H277" t="str">
            <v>PRIVADO</v>
          </cell>
          <cell r="I277" t="str">
            <v>PRIVADO</v>
          </cell>
          <cell r="J277" t="str">
            <v>PRINCIPAL</v>
          </cell>
          <cell r="K277" t="str">
            <v>INST. COLOMBO HOLANDES</v>
          </cell>
        </row>
        <row r="278">
          <cell r="A278">
            <v>313001008941</v>
          </cell>
          <cell r="B278">
            <v>387</v>
          </cell>
          <cell r="C278">
            <v>387</v>
          </cell>
          <cell r="D278" t="str">
            <v>INDUSTRIAL Y DE LA BAHIA</v>
          </cell>
          <cell r="E278" t="str">
            <v>INDUSTRIAL Y DE LA BAHIA</v>
          </cell>
          <cell r="F278">
            <v>13</v>
          </cell>
          <cell r="G278" t="str">
            <v>URBANA</v>
          </cell>
          <cell r="H278" t="str">
            <v>PRIVADO</v>
          </cell>
          <cell r="I278" t="str">
            <v>PRIVADO</v>
          </cell>
          <cell r="J278" t="str">
            <v>PRINCIPAL</v>
          </cell>
          <cell r="K278" t="str">
            <v>C.E DE NIVELACION "CEN"</v>
          </cell>
        </row>
        <row r="279">
          <cell r="A279">
            <v>313001008984</v>
          </cell>
          <cell r="B279">
            <v>389</v>
          </cell>
          <cell r="C279">
            <v>389</v>
          </cell>
          <cell r="D279" t="str">
            <v>HISTORICA Y CARIBE NORTE</v>
          </cell>
          <cell r="E279" t="str">
            <v>SANTA RITA</v>
          </cell>
          <cell r="F279">
            <v>2</v>
          </cell>
          <cell r="G279" t="str">
            <v>URBANA</v>
          </cell>
          <cell r="H279" t="str">
            <v>PRIVADO</v>
          </cell>
          <cell r="I279" t="str">
            <v>PRIVADO</v>
          </cell>
          <cell r="J279" t="str">
            <v>PRINCIPAL</v>
          </cell>
          <cell r="K279" t="str">
            <v>INST. EDUC. IVAN ILLICH</v>
          </cell>
        </row>
        <row r="280">
          <cell r="A280">
            <v>313001009034</v>
          </cell>
          <cell r="B280">
            <v>393</v>
          </cell>
          <cell r="C280">
            <v>393</v>
          </cell>
          <cell r="D280" t="str">
            <v>INDUSTRIAL Y DE LA BAHIA</v>
          </cell>
          <cell r="E280" t="str">
            <v>INDUSTRIAL Y DE LA BAHIA</v>
          </cell>
          <cell r="F280">
            <v>11</v>
          </cell>
          <cell r="G280" t="str">
            <v>URBANA</v>
          </cell>
          <cell r="H280" t="str">
            <v>PRIVADO</v>
          </cell>
          <cell r="I280" t="str">
            <v>PRIVADO</v>
          </cell>
          <cell r="J280" t="str">
            <v>PRINCIPAL</v>
          </cell>
          <cell r="K280" t="str">
            <v>JARDIN INFANTIL LA HORMIGUITA</v>
          </cell>
        </row>
        <row r="281">
          <cell r="A281">
            <v>313001009085</v>
          </cell>
          <cell r="B281">
            <v>396</v>
          </cell>
          <cell r="C281">
            <v>396</v>
          </cell>
          <cell r="D281" t="str">
            <v>HISTORICA Y CARIBE NORTE</v>
          </cell>
          <cell r="E281" t="str">
            <v>COUNTRY</v>
          </cell>
          <cell r="F281">
            <v>9</v>
          </cell>
          <cell r="G281" t="str">
            <v>URBANA</v>
          </cell>
          <cell r="H281" t="str">
            <v>PRIVADO</v>
          </cell>
          <cell r="I281" t="str">
            <v>PRIVADO</v>
          </cell>
          <cell r="J281" t="str">
            <v>PRINCIPAL</v>
          </cell>
          <cell r="K281" t="str">
            <v>CORP. EDUCATIVA LICEO CARTAGENA</v>
          </cell>
        </row>
        <row r="282">
          <cell r="A282">
            <v>313001009174</v>
          </cell>
          <cell r="B282">
            <v>400</v>
          </cell>
          <cell r="C282">
            <v>400</v>
          </cell>
          <cell r="D282" t="str">
            <v>HISTORICA Y CARIBE NORTE</v>
          </cell>
          <cell r="E282" t="str">
            <v>COUNTRY</v>
          </cell>
          <cell r="F282">
            <v>9</v>
          </cell>
          <cell r="G282" t="str">
            <v>URBANA</v>
          </cell>
          <cell r="H282" t="str">
            <v>PRIVADO</v>
          </cell>
          <cell r="I282" t="str">
            <v>PRIVADO</v>
          </cell>
          <cell r="J282" t="str">
            <v>PRINCIPAL</v>
          </cell>
          <cell r="K282" t="str">
            <v>INST. MARIA MAZARELLO</v>
          </cell>
        </row>
        <row r="283">
          <cell r="A283">
            <v>313001009204</v>
          </cell>
          <cell r="B283">
            <v>402</v>
          </cell>
          <cell r="C283">
            <v>402</v>
          </cell>
          <cell r="D283" t="str">
            <v>DE LA VIRGEN Y TURISTICA</v>
          </cell>
          <cell r="E283" t="str">
            <v>DE LA VIRGEN Y TURISTICA</v>
          </cell>
          <cell r="F283">
            <v>4</v>
          </cell>
          <cell r="G283" t="str">
            <v>URBANA</v>
          </cell>
          <cell r="H283" t="str">
            <v>PRIVADO</v>
          </cell>
          <cell r="I283" t="str">
            <v>PRIVADO</v>
          </cell>
          <cell r="J283" t="str">
            <v>PRINCIPAL</v>
          </cell>
          <cell r="K283" t="str">
            <v>INST. INTEGRAL NUEVA COLOMBIA</v>
          </cell>
        </row>
        <row r="284">
          <cell r="A284">
            <v>313001009247</v>
          </cell>
          <cell r="B284">
            <v>406</v>
          </cell>
          <cell r="C284">
            <v>406</v>
          </cell>
          <cell r="D284" t="str">
            <v>DE LA VIRGEN Y TURISTICA</v>
          </cell>
          <cell r="E284" t="str">
            <v>DE LA VIRGEN Y TURISTICA</v>
          </cell>
          <cell r="F284">
            <v>4</v>
          </cell>
          <cell r="G284" t="str">
            <v>URBANA</v>
          </cell>
          <cell r="H284" t="str">
            <v>PRIVADO</v>
          </cell>
          <cell r="I284" t="str">
            <v>PRIVADO</v>
          </cell>
          <cell r="J284" t="str">
            <v>PRINCIPAL</v>
          </cell>
          <cell r="K284" t="str">
            <v>COL. ROBIN HOOD</v>
          </cell>
        </row>
        <row r="285">
          <cell r="A285">
            <v>313001009263</v>
          </cell>
          <cell r="B285">
            <v>408</v>
          </cell>
          <cell r="C285">
            <v>408</v>
          </cell>
          <cell r="D285" t="str">
            <v>HISTORICA Y CARIBE NORTE</v>
          </cell>
          <cell r="E285" t="str">
            <v>COUNTRY</v>
          </cell>
          <cell r="F285">
            <v>10</v>
          </cell>
          <cell r="G285" t="str">
            <v>URBANA</v>
          </cell>
          <cell r="H285" t="str">
            <v>PRIVADO</v>
          </cell>
          <cell r="I285" t="str">
            <v>PRIVADO</v>
          </cell>
          <cell r="J285" t="str">
            <v>PRINCIPAL</v>
          </cell>
          <cell r="K285" t="str">
            <v>INST. CRISTIANO REMY</v>
          </cell>
        </row>
        <row r="286">
          <cell r="A286">
            <v>313001009328</v>
          </cell>
          <cell r="B286">
            <v>409</v>
          </cell>
          <cell r="C286">
            <v>409</v>
          </cell>
          <cell r="D286" t="str">
            <v>HISTORICA Y CARIBE NORTE</v>
          </cell>
          <cell r="E286" t="str">
            <v>SANTA RITA</v>
          </cell>
          <cell r="F286">
            <v>1</v>
          </cell>
          <cell r="G286" t="str">
            <v>URBANA</v>
          </cell>
          <cell r="H286" t="str">
            <v>PRIVADO</v>
          </cell>
          <cell r="I286" t="str">
            <v>PRIVADO</v>
          </cell>
          <cell r="J286" t="str">
            <v>PRINCIPAL</v>
          </cell>
          <cell r="K286" t="str">
            <v>GIMN. MODERNO DE CARTAGENA</v>
          </cell>
        </row>
        <row r="287">
          <cell r="A287">
            <v>313001009361</v>
          </cell>
          <cell r="B287">
            <v>412</v>
          </cell>
          <cell r="C287">
            <v>412</v>
          </cell>
          <cell r="D287" t="str">
            <v>HISTORICA Y CARIBE NORTE</v>
          </cell>
          <cell r="E287" t="str">
            <v>SANTA RITA</v>
          </cell>
          <cell r="F287">
            <v>1</v>
          </cell>
          <cell r="G287" t="str">
            <v>URBANA</v>
          </cell>
          <cell r="H287" t="str">
            <v>PRIVADO</v>
          </cell>
          <cell r="I287" t="str">
            <v>PRIVADO</v>
          </cell>
          <cell r="J287" t="str">
            <v>PRINCIPAL</v>
          </cell>
          <cell r="K287" t="str">
            <v>COL. MODELO DE LA COSTA</v>
          </cell>
        </row>
        <row r="288">
          <cell r="A288">
            <v>313001009409</v>
          </cell>
          <cell r="B288">
            <v>414</v>
          </cell>
          <cell r="C288">
            <v>414</v>
          </cell>
          <cell r="D288" t="str">
            <v>HISTORICA Y CARIBE NORTE</v>
          </cell>
          <cell r="E288" t="str">
            <v>COUNTRY</v>
          </cell>
          <cell r="F288">
            <v>8</v>
          </cell>
          <cell r="G288" t="str">
            <v>URBANA</v>
          </cell>
          <cell r="H288" t="str">
            <v>PRIVADO</v>
          </cell>
          <cell r="I288" t="str">
            <v>PRIVADO</v>
          </cell>
          <cell r="J288" t="str">
            <v>PRINCIPAL</v>
          </cell>
          <cell r="K288" t="str">
            <v>LIC. GUILLERMO VALENCIA</v>
          </cell>
        </row>
        <row r="289">
          <cell r="A289">
            <v>313001009417</v>
          </cell>
          <cell r="B289">
            <v>415</v>
          </cell>
          <cell r="C289">
            <v>415</v>
          </cell>
          <cell r="D289" t="str">
            <v>DE LA VIRGEN Y TURISTICA</v>
          </cell>
          <cell r="E289" t="str">
            <v>DE LA VIRGEN Y TURISTICA</v>
          </cell>
          <cell r="F289">
            <v>7</v>
          </cell>
          <cell r="G289" t="str">
            <v>URBANA</v>
          </cell>
          <cell r="H289" t="str">
            <v>PRIVADO</v>
          </cell>
          <cell r="I289" t="str">
            <v>PRIVADO</v>
          </cell>
          <cell r="J289" t="str">
            <v>PRINCIPAL</v>
          </cell>
          <cell r="K289" t="str">
            <v>LIC. CRISTOBAL COLON</v>
          </cell>
        </row>
        <row r="290">
          <cell r="A290">
            <v>313001009450</v>
          </cell>
          <cell r="B290">
            <v>395</v>
          </cell>
          <cell r="C290">
            <v>395</v>
          </cell>
          <cell r="D290" t="str">
            <v>HISTORICA Y CARIBE NORTE</v>
          </cell>
          <cell r="E290" t="str">
            <v>SANTA RITA</v>
          </cell>
          <cell r="F290">
            <v>1</v>
          </cell>
          <cell r="G290" t="str">
            <v>URBANA</v>
          </cell>
          <cell r="H290" t="str">
            <v>PRIVADO</v>
          </cell>
          <cell r="I290" t="str">
            <v>PRIVADO</v>
          </cell>
          <cell r="J290" t="str">
            <v>PRINCIPAL</v>
          </cell>
          <cell r="K290" t="str">
            <v>GUARD. Y JARD. INF.  REFUGIO NAVAL</v>
          </cell>
        </row>
        <row r="291">
          <cell r="A291">
            <v>313001012264</v>
          </cell>
          <cell r="B291">
            <v>417</v>
          </cell>
          <cell r="C291">
            <v>417</v>
          </cell>
          <cell r="D291" t="str">
            <v>INDUSTRIAL Y DE LA BAHIA</v>
          </cell>
          <cell r="E291" t="str">
            <v>INDUSTRIAL Y DE LA BAHIA</v>
          </cell>
          <cell r="F291">
            <v>14</v>
          </cell>
          <cell r="G291" t="str">
            <v>URBANA</v>
          </cell>
          <cell r="H291" t="str">
            <v>PRIVADO</v>
          </cell>
          <cell r="I291" t="str">
            <v>PRIVADO</v>
          </cell>
          <cell r="J291" t="str">
            <v>PRINCIPAL</v>
          </cell>
          <cell r="K291" t="str">
            <v>COL. LA SABIDURIA</v>
          </cell>
        </row>
        <row r="292">
          <cell r="A292">
            <v>313001012281</v>
          </cell>
          <cell r="B292">
            <v>418</v>
          </cell>
          <cell r="C292">
            <v>418</v>
          </cell>
          <cell r="D292" t="str">
            <v>INDUSTRIAL Y DE LA BAHIA</v>
          </cell>
          <cell r="E292" t="str">
            <v>INDUSTRIAL Y DE LA BAHIA</v>
          </cell>
          <cell r="F292">
            <v>14</v>
          </cell>
          <cell r="G292" t="str">
            <v>URBANA</v>
          </cell>
          <cell r="H292" t="str">
            <v>PRIVADO</v>
          </cell>
          <cell r="I292" t="str">
            <v>PRIVADO</v>
          </cell>
          <cell r="J292" t="str">
            <v>PRINCIPAL</v>
          </cell>
          <cell r="K292" t="str">
            <v>COL. SANTO TOMAS DE AQUINO</v>
          </cell>
        </row>
        <row r="293">
          <cell r="A293">
            <v>313001012353</v>
          </cell>
          <cell r="B293">
            <v>419</v>
          </cell>
          <cell r="C293">
            <v>419</v>
          </cell>
          <cell r="D293" t="str">
            <v>INDUSTRIAL Y DE LA BAHIA</v>
          </cell>
          <cell r="E293" t="str">
            <v>INDUSTRIAL Y DE LA BAHIA</v>
          </cell>
          <cell r="F293">
            <v>12</v>
          </cell>
          <cell r="G293" t="str">
            <v>URBANA</v>
          </cell>
          <cell r="H293" t="str">
            <v>PRIVADO</v>
          </cell>
          <cell r="I293" t="str">
            <v>PRIVADO</v>
          </cell>
          <cell r="J293" t="str">
            <v>PRINCIPAL</v>
          </cell>
          <cell r="K293" t="str">
            <v>INST. JESUS DE LA DIVINA MISERICORDIA</v>
          </cell>
        </row>
        <row r="294">
          <cell r="A294">
            <v>313001012515</v>
          </cell>
          <cell r="B294">
            <v>420</v>
          </cell>
          <cell r="C294">
            <v>420</v>
          </cell>
          <cell r="D294" t="str">
            <v>INDUSTRIAL Y DE LA BAHIA</v>
          </cell>
          <cell r="E294" t="str">
            <v>INDUSTRIAL Y DE LA BAHIA</v>
          </cell>
          <cell r="F294">
            <v>12</v>
          </cell>
          <cell r="G294" t="str">
            <v>URBANA</v>
          </cell>
          <cell r="H294" t="str">
            <v>PRIVADO</v>
          </cell>
          <cell r="I294" t="str">
            <v>PRIVADO</v>
          </cell>
          <cell r="J294" t="str">
            <v>PRINCIPAL</v>
          </cell>
          <cell r="K294" t="str">
            <v>CORP. EDUCATIVA LA CONCEPCION</v>
          </cell>
        </row>
        <row r="295">
          <cell r="A295">
            <v>313001012540</v>
          </cell>
          <cell r="B295">
            <v>422</v>
          </cell>
          <cell r="C295">
            <v>422</v>
          </cell>
          <cell r="D295" t="str">
            <v>INDUSTRIAL Y DE LA BAHIA</v>
          </cell>
          <cell r="E295" t="str">
            <v>INDUSTRIAL Y DE LA BAHIA</v>
          </cell>
          <cell r="F295">
            <v>12</v>
          </cell>
          <cell r="G295" t="str">
            <v>URBANA</v>
          </cell>
          <cell r="H295" t="str">
            <v>PRIVADO</v>
          </cell>
          <cell r="I295" t="str">
            <v>PRIVADO</v>
          </cell>
          <cell r="J295" t="str">
            <v>PRINCIPAL</v>
          </cell>
          <cell r="K295" t="str">
            <v>INST. DE EDUCACION BONSAY DE CARTAGENA</v>
          </cell>
        </row>
        <row r="296">
          <cell r="A296">
            <v>313001012701</v>
          </cell>
          <cell r="B296">
            <v>394</v>
          </cell>
          <cell r="C296">
            <v>394</v>
          </cell>
          <cell r="D296" t="str">
            <v>HISTORICA Y CARIBE NORTE</v>
          </cell>
          <cell r="E296" t="str">
            <v>COUNTRY</v>
          </cell>
          <cell r="F296">
            <v>10</v>
          </cell>
          <cell r="G296" t="str">
            <v>URBANA</v>
          </cell>
          <cell r="H296" t="str">
            <v>PRIVADO</v>
          </cell>
          <cell r="I296" t="str">
            <v>PRIVADO</v>
          </cell>
          <cell r="J296" t="str">
            <v>PRINCIPAL</v>
          </cell>
          <cell r="K296" t="str">
            <v>FUND.INST. ALEGRIA DE SABER</v>
          </cell>
        </row>
        <row r="297">
          <cell r="A297">
            <v>313001012744</v>
          </cell>
          <cell r="B297">
            <v>426</v>
          </cell>
          <cell r="C297">
            <v>426</v>
          </cell>
          <cell r="D297" t="str">
            <v>DE LA VIRGEN Y TURISTICA</v>
          </cell>
          <cell r="E297" t="str">
            <v>RURAL</v>
          </cell>
          <cell r="G297" t="str">
            <v>RURAL</v>
          </cell>
          <cell r="H297" t="str">
            <v>PRIVADO</v>
          </cell>
          <cell r="I297" t="str">
            <v>PRIVADO</v>
          </cell>
          <cell r="J297" t="str">
            <v>PRINCIPAL</v>
          </cell>
          <cell r="K297" t="str">
            <v>INST. SKINNER II  (ANT.-JARD. INF. SKINNER II)</v>
          </cell>
        </row>
        <row r="298">
          <cell r="A298">
            <v>313001012761</v>
          </cell>
          <cell r="B298">
            <v>428</v>
          </cell>
          <cell r="C298">
            <v>428</v>
          </cell>
          <cell r="D298" t="str">
            <v>DE LA VIRGEN Y TURISTICA</v>
          </cell>
          <cell r="E298" t="str">
            <v>DE LA VIRGEN Y TURISTICA</v>
          </cell>
          <cell r="F298">
            <v>4</v>
          </cell>
          <cell r="G298" t="str">
            <v>URBANA</v>
          </cell>
          <cell r="H298" t="str">
            <v>PRIVADO</v>
          </cell>
          <cell r="I298" t="str">
            <v>PRIVADO</v>
          </cell>
          <cell r="J298" t="str">
            <v>PRINCIPAL</v>
          </cell>
          <cell r="K298" t="str">
            <v>JARD. INF.LOS CHAVITOS</v>
          </cell>
        </row>
        <row r="299">
          <cell r="A299">
            <v>313001012833</v>
          </cell>
          <cell r="B299">
            <v>433</v>
          </cell>
          <cell r="C299">
            <v>433</v>
          </cell>
          <cell r="D299" t="str">
            <v>INDUSTRIAL Y DE LA BAHIA</v>
          </cell>
          <cell r="E299" t="str">
            <v>INDUSTRIAL Y DE LA BAHIA</v>
          </cell>
          <cell r="F299">
            <v>12</v>
          </cell>
          <cell r="G299" t="str">
            <v>URBANA</v>
          </cell>
          <cell r="H299" t="str">
            <v>PRIVADO</v>
          </cell>
          <cell r="I299" t="str">
            <v>PRIVADO</v>
          </cell>
          <cell r="J299" t="str">
            <v>PRINCIPAL</v>
          </cell>
          <cell r="K299" t="str">
            <v>INST. EDUCATIVO  PRINCIPE DE PAZ</v>
          </cell>
        </row>
        <row r="300">
          <cell r="A300">
            <v>313001012841</v>
          </cell>
          <cell r="B300">
            <v>434</v>
          </cell>
          <cell r="C300">
            <v>434</v>
          </cell>
          <cell r="D300" t="str">
            <v>INDUSTRIAL Y DE LA BAHIA</v>
          </cell>
          <cell r="E300" t="str">
            <v>INDUSTRIAL Y DE LA BAHIA</v>
          </cell>
          <cell r="F300">
            <v>12</v>
          </cell>
          <cell r="G300" t="str">
            <v>URBANA</v>
          </cell>
          <cell r="H300" t="str">
            <v>PRIVADO</v>
          </cell>
          <cell r="I300" t="str">
            <v>PRIVADO</v>
          </cell>
          <cell r="J300" t="str">
            <v>PRINCIPAL</v>
          </cell>
          <cell r="K300" t="str">
            <v>INST. INF PICARDIAS</v>
          </cell>
        </row>
        <row r="301">
          <cell r="A301">
            <v>313001012868</v>
          </cell>
          <cell r="B301">
            <v>435</v>
          </cell>
          <cell r="C301">
            <v>435</v>
          </cell>
          <cell r="D301" t="str">
            <v>HISTORICA Y CARIBE NORTE</v>
          </cell>
          <cell r="E301" t="str">
            <v>SANTA RITA</v>
          </cell>
          <cell r="F301">
            <v>3</v>
          </cell>
          <cell r="G301" t="str">
            <v>URBANA</v>
          </cell>
          <cell r="H301" t="str">
            <v>PRIVADO</v>
          </cell>
          <cell r="I301" t="str">
            <v>PRIVADO</v>
          </cell>
          <cell r="J301" t="str">
            <v>PRINCIPAL</v>
          </cell>
          <cell r="K301" t="str">
            <v>CORP. TECNICA INSTITUTO ROCHY</v>
          </cell>
        </row>
        <row r="302">
          <cell r="A302">
            <v>313001012876</v>
          </cell>
          <cell r="B302">
            <v>436</v>
          </cell>
          <cell r="C302">
            <v>436</v>
          </cell>
          <cell r="D302" t="str">
            <v>INDUSTRIAL Y DE LA BAHIA</v>
          </cell>
          <cell r="E302" t="str">
            <v>INDUSTRIAL Y DE LA BAHIA</v>
          </cell>
          <cell r="F302">
            <v>12</v>
          </cell>
          <cell r="G302" t="str">
            <v>URBANA</v>
          </cell>
          <cell r="H302" t="str">
            <v>PRIVADO</v>
          </cell>
          <cell r="I302" t="str">
            <v>PRIVADO</v>
          </cell>
          <cell r="J302" t="str">
            <v>PRINCIPAL</v>
          </cell>
          <cell r="K302" t="str">
            <v>INST. GUADALUPE</v>
          </cell>
        </row>
        <row r="303">
          <cell r="A303">
            <v>313001012892</v>
          </cell>
          <cell r="B303">
            <v>437</v>
          </cell>
          <cell r="C303">
            <v>437</v>
          </cell>
          <cell r="D303" t="str">
            <v>HISTORICA Y CARIBE NORTE</v>
          </cell>
          <cell r="E303" t="str">
            <v>COUNTRY</v>
          </cell>
          <cell r="F303">
            <v>9</v>
          </cell>
          <cell r="G303" t="str">
            <v>URBANA</v>
          </cell>
          <cell r="H303" t="str">
            <v>PRIVADO</v>
          </cell>
          <cell r="I303" t="str">
            <v>PRIVADO</v>
          </cell>
          <cell r="J303" t="str">
            <v>PRINCIPAL</v>
          </cell>
          <cell r="K303" t="str">
            <v>CORP.INSTITUTO DOCENTE DEL CARIBE</v>
          </cell>
        </row>
        <row r="304">
          <cell r="A304">
            <v>313001012931</v>
          </cell>
          <cell r="B304">
            <v>439</v>
          </cell>
          <cell r="C304">
            <v>439</v>
          </cell>
          <cell r="D304" t="str">
            <v>INDUSTRIAL Y DE LA BAHIA</v>
          </cell>
          <cell r="E304" t="str">
            <v>INDUSTRIAL Y DE LA BAHIA</v>
          </cell>
          <cell r="F304">
            <v>12</v>
          </cell>
          <cell r="G304" t="str">
            <v>URBANA</v>
          </cell>
          <cell r="H304" t="str">
            <v>PRIVADO</v>
          </cell>
          <cell r="I304" t="str">
            <v>PRIVADO</v>
          </cell>
          <cell r="J304" t="str">
            <v>PRINCIPAL</v>
          </cell>
          <cell r="K304" t="str">
            <v>INST. LOS CORALES (JARD. INF. LOS CORALES)</v>
          </cell>
        </row>
        <row r="305">
          <cell r="A305">
            <v>313001012957</v>
          </cell>
          <cell r="B305">
            <v>440</v>
          </cell>
          <cell r="C305">
            <v>440</v>
          </cell>
          <cell r="D305" t="str">
            <v>HISTORICA Y CARIBE NORTE</v>
          </cell>
          <cell r="E305" t="str">
            <v>COUNTRY</v>
          </cell>
          <cell r="F305">
            <v>10</v>
          </cell>
          <cell r="G305" t="str">
            <v>URBANA</v>
          </cell>
          <cell r="H305" t="str">
            <v>PRIVADO</v>
          </cell>
          <cell r="I305" t="str">
            <v>PRIVADO</v>
          </cell>
          <cell r="J305" t="str">
            <v>PRINCIPAL</v>
          </cell>
          <cell r="K305" t="str">
            <v>COL. ALBORADA INFANTIL DE CHILE</v>
          </cell>
        </row>
        <row r="306">
          <cell r="A306">
            <v>313001012973</v>
          </cell>
          <cell r="B306">
            <v>441</v>
          </cell>
          <cell r="C306">
            <v>441</v>
          </cell>
          <cell r="D306" t="str">
            <v>HISTORICA Y CARIBE NORTE</v>
          </cell>
          <cell r="E306" t="str">
            <v>SANTA RITA</v>
          </cell>
          <cell r="F306">
            <v>3</v>
          </cell>
          <cell r="G306" t="str">
            <v>URBANA</v>
          </cell>
          <cell r="H306" t="str">
            <v>PRIVADO</v>
          </cell>
          <cell r="I306" t="str">
            <v>PRIVADO</v>
          </cell>
          <cell r="J306" t="str">
            <v>PRINCIPAL</v>
          </cell>
          <cell r="K306" t="str">
            <v>COL. CRISTIANO LUZ Y VERDAD</v>
          </cell>
        </row>
        <row r="307">
          <cell r="A307">
            <v>313001013082</v>
          </cell>
          <cell r="B307">
            <v>449</v>
          </cell>
          <cell r="C307">
            <v>449</v>
          </cell>
          <cell r="D307" t="str">
            <v>DE LA VIRGEN Y TURISTICA</v>
          </cell>
          <cell r="E307" t="str">
            <v>DE LA VIRGEN Y TURISTICA</v>
          </cell>
          <cell r="F307" t="str">
            <v>6</v>
          </cell>
          <cell r="G307" t="str">
            <v>URBANA</v>
          </cell>
          <cell r="H307" t="str">
            <v>PRIVADO</v>
          </cell>
          <cell r="I307" t="str">
            <v>PRIVADO</v>
          </cell>
          <cell r="J307" t="str">
            <v>PRINCIPAL</v>
          </cell>
          <cell r="K307" t="str">
            <v>COL. JOHN LOCKE</v>
          </cell>
        </row>
        <row r="308">
          <cell r="A308">
            <v>313001013091</v>
          </cell>
          <cell r="B308">
            <v>450</v>
          </cell>
          <cell r="C308">
            <v>450</v>
          </cell>
          <cell r="D308" t="str">
            <v>INDUSTRIAL Y DE LA BAHIA</v>
          </cell>
          <cell r="E308" t="str">
            <v>INDUSTRIAL Y DE LA BAHIA</v>
          </cell>
          <cell r="F308">
            <v>13</v>
          </cell>
          <cell r="G308" t="str">
            <v>URBANA</v>
          </cell>
          <cell r="H308" t="str">
            <v>PRIVADO</v>
          </cell>
          <cell r="I308" t="str">
            <v>PRIVADO</v>
          </cell>
          <cell r="J308" t="str">
            <v>PRINCIPAL</v>
          </cell>
          <cell r="K308" t="str">
            <v>CORP AYUDA AL MENOR COL. SAN JOSE DE LOS CAMPANOS</v>
          </cell>
        </row>
        <row r="309">
          <cell r="A309">
            <v>313001013163</v>
          </cell>
          <cell r="B309">
            <v>505</v>
          </cell>
          <cell r="C309">
            <v>505</v>
          </cell>
          <cell r="D309" t="str">
            <v>HISTORICA Y CARIBE NORTE</v>
          </cell>
          <cell r="E309" t="str">
            <v>SANTA RITA</v>
          </cell>
          <cell r="F309" t="str">
            <v>1</v>
          </cell>
          <cell r="G309" t="str">
            <v>URBANA</v>
          </cell>
          <cell r="H309" t="str">
            <v>PRIVADO</v>
          </cell>
          <cell r="I309" t="str">
            <v>PRIVADO</v>
          </cell>
          <cell r="J309" t="str">
            <v>PRINCIPAL</v>
          </cell>
          <cell r="K309" t="str">
            <v>COL. LA ENSEÑANZA</v>
          </cell>
        </row>
        <row r="310">
          <cell r="A310">
            <v>313001013198</v>
          </cell>
          <cell r="B310">
            <v>453</v>
          </cell>
          <cell r="C310">
            <v>453</v>
          </cell>
          <cell r="D310" t="str">
            <v>HISTORICA Y CARIBE NORTE</v>
          </cell>
          <cell r="E310" t="str">
            <v>SANTA RITA</v>
          </cell>
          <cell r="F310">
            <v>2</v>
          </cell>
          <cell r="G310" t="str">
            <v>URBANA</v>
          </cell>
          <cell r="H310" t="str">
            <v>PRIVADO</v>
          </cell>
          <cell r="I310" t="str">
            <v>PRIVADO</v>
          </cell>
          <cell r="J310" t="str">
            <v>PRINCIPAL</v>
          </cell>
          <cell r="K310" t="str">
            <v>INST. PAULO FREIRE</v>
          </cell>
        </row>
        <row r="311">
          <cell r="A311">
            <v>313001013261</v>
          </cell>
          <cell r="B311">
            <v>459</v>
          </cell>
          <cell r="C311">
            <v>459</v>
          </cell>
          <cell r="D311" t="str">
            <v>HISTORICA Y CARIBE NORTE</v>
          </cell>
          <cell r="E311" t="str">
            <v>COUNTRY</v>
          </cell>
          <cell r="F311">
            <v>8</v>
          </cell>
          <cell r="G311" t="str">
            <v>URBANA</v>
          </cell>
          <cell r="H311" t="str">
            <v>PRIVADO</v>
          </cell>
          <cell r="I311" t="str">
            <v>PRIVADO</v>
          </cell>
          <cell r="J311" t="str">
            <v>PRINCIPAL</v>
          </cell>
          <cell r="K311" t="str">
            <v>JARD. INF. JUEGOS Y RONDAS</v>
          </cell>
        </row>
        <row r="312">
          <cell r="A312">
            <v>313001013279</v>
          </cell>
          <cell r="B312">
            <v>809</v>
          </cell>
          <cell r="C312">
            <v>809</v>
          </cell>
          <cell r="D312" t="str">
            <v>DE LA VIRGEN Y TURISTICA</v>
          </cell>
          <cell r="E312" t="str">
            <v>DE LA VIRGEN Y TURISTICA</v>
          </cell>
          <cell r="F312">
            <v>7</v>
          </cell>
          <cell r="G312" t="str">
            <v>URBANA</v>
          </cell>
          <cell r="H312" t="str">
            <v>PRIVADO</v>
          </cell>
          <cell r="I312" t="str">
            <v>PRIVADO</v>
          </cell>
          <cell r="J312" t="str">
            <v>PRINCIPAL</v>
          </cell>
          <cell r="K312" t="str">
            <v>INST. SIGMUND FREUD       (C.INF LOS PEQUEÑOS SABIOS)</v>
          </cell>
        </row>
        <row r="313">
          <cell r="A313">
            <v>313001013309</v>
          </cell>
          <cell r="B313">
            <v>462</v>
          </cell>
          <cell r="C313">
            <v>462</v>
          </cell>
          <cell r="D313" t="str">
            <v>HISTORICA Y CARIBE NORTE</v>
          </cell>
          <cell r="E313" t="str">
            <v>COUNTRY</v>
          </cell>
          <cell r="F313">
            <v>8</v>
          </cell>
          <cell r="G313" t="str">
            <v>URBANA</v>
          </cell>
          <cell r="H313" t="str">
            <v>PRIVADO</v>
          </cell>
          <cell r="I313" t="str">
            <v>PRIVADO</v>
          </cell>
          <cell r="J313" t="str">
            <v>PRINCIPAL</v>
          </cell>
          <cell r="K313" t="str">
            <v>INST. EDUC. MIS ESTIMULACIONES</v>
          </cell>
        </row>
        <row r="314">
          <cell r="A314">
            <v>313001013317</v>
          </cell>
          <cell r="B314">
            <v>463</v>
          </cell>
          <cell r="C314">
            <v>463</v>
          </cell>
          <cell r="D314" t="str">
            <v>HISTORICA Y CARIBE NORTE</v>
          </cell>
          <cell r="E314" t="str">
            <v>COUNTRY</v>
          </cell>
          <cell r="F314">
            <v>10</v>
          </cell>
          <cell r="G314" t="str">
            <v>URBANA</v>
          </cell>
          <cell r="H314" t="str">
            <v>PRIVADO</v>
          </cell>
          <cell r="I314" t="str">
            <v>PRIVADO</v>
          </cell>
          <cell r="J314" t="str">
            <v>PRINCIPAL</v>
          </cell>
          <cell r="K314" t="str">
            <v>INST. LA GIRALDA</v>
          </cell>
        </row>
        <row r="315">
          <cell r="A315">
            <v>313001013325</v>
          </cell>
          <cell r="B315">
            <v>464</v>
          </cell>
          <cell r="C315">
            <v>464</v>
          </cell>
          <cell r="D315" t="str">
            <v>HISTORICA Y CARIBE NORTE</v>
          </cell>
          <cell r="E315" t="str">
            <v>COUNTRY</v>
          </cell>
          <cell r="F315">
            <v>9</v>
          </cell>
          <cell r="G315" t="str">
            <v>URBANA</v>
          </cell>
          <cell r="H315" t="str">
            <v>PRIVADO</v>
          </cell>
          <cell r="I315" t="str">
            <v>PRIVADO</v>
          </cell>
          <cell r="J315" t="str">
            <v>PRINCIPAL</v>
          </cell>
          <cell r="K315" t="str">
            <v>COL. ANDALUCIA</v>
          </cell>
        </row>
        <row r="316">
          <cell r="A316">
            <v>313001013333</v>
          </cell>
          <cell r="B316">
            <v>465</v>
          </cell>
          <cell r="C316">
            <v>465</v>
          </cell>
          <cell r="D316" t="str">
            <v>HISTORICA Y CARIBE NORTE</v>
          </cell>
          <cell r="E316" t="str">
            <v>COUNTRY</v>
          </cell>
          <cell r="F316">
            <v>9</v>
          </cell>
          <cell r="G316" t="str">
            <v>URBANA</v>
          </cell>
          <cell r="H316" t="str">
            <v>PRIVADO</v>
          </cell>
          <cell r="I316" t="str">
            <v>PRIVADO</v>
          </cell>
          <cell r="J316" t="str">
            <v>PRINCIPAL</v>
          </cell>
          <cell r="K316" t="str">
            <v>COL. GIMNASIO FUTURO DE COLOMBIA</v>
          </cell>
        </row>
        <row r="317">
          <cell r="A317">
            <v>313001013341</v>
          </cell>
          <cell r="B317">
            <v>466</v>
          </cell>
          <cell r="C317">
            <v>466</v>
          </cell>
          <cell r="D317" t="str">
            <v>HISTORICA Y CARIBE NORTE</v>
          </cell>
          <cell r="E317" t="str">
            <v>COUNTRY</v>
          </cell>
          <cell r="F317">
            <v>9</v>
          </cell>
          <cell r="G317" t="str">
            <v>URBANA</v>
          </cell>
          <cell r="H317" t="str">
            <v>PRIVADO</v>
          </cell>
          <cell r="I317" t="str">
            <v>PRIVADO</v>
          </cell>
          <cell r="J317" t="str">
            <v>PRINCIPAL</v>
          </cell>
          <cell r="K317" t="str">
            <v>COL. SAN NICOLAS DE LA ROCA</v>
          </cell>
        </row>
        <row r="318">
          <cell r="A318">
            <v>313001013376</v>
          </cell>
          <cell r="B318">
            <v>469</v>
          </cell>
          <cell r="C318">
            <v>469</v>
          </cell>
          <cell r="D318" t="str">
            <v>DE LA VIRGEN Y TURISTICA</v>
          </cell>
          <cell r="E318" t="str">
            <v>DE LA VIRGEN Y TURISTICA</v>
          </cell>
          <cell r="F318">
            <v>4</v>
          </cell>
          <cell r="G318" t="str">
            <v>URBANA</v>
          </cell>
          <cell r="H318" t="str">
            <v>PRIVADO</v>
          </cell>
          <cell r="I318" t="str">
            <v>PRIVADO</v>
          </cell>
          <cell r="J318" t="str">
            <v>PRINCIPAL</v>
          </cell>
          <cell r="K318" t="str">
            <v>INST. COM. BOLIVAR</v>
          </cell>
        </row>
        <row r="319">
          <cell r="A319">
            <v>313001013406</v>
          </cell>
          <cell r="B319">
            <v>472</v>
          </cell>
          <cell r="C319">
            <v>472</v>
          </cell>
          <cell r="D319" t="str">
            <v>DE LA VIRGEN Y TURISTICA</v>
          </cell>
          <cell r="E319" t="str">
            <v>DE LA VIRGEN Y TURISTICA</v>
          </cell>
          <cell r="F319">
            <v>5</v>
          </cell>
          <cell r="G319" t="str">
            <v>URBANA</v>
          </cell>
          <cell r="H319" t="str">
            <v>PRIVADO</v>
          </cell>
          <cell r="I319" t="str">
            <v>PRIVADO</v>
          </cell>
          <cell r="J319" t="str">
            <v>PRINCIPAL</v>
          </cell>
          <cell r="K319" t="str">
            <v>INST. LOS ANGELITOS</v>
          </cell>
        </row>
        <row r="320">
          <cell r="A320">
            <v>313001013422</v>
          </cell>
          <cell r="B320">
            <v>474</v>
          </cell>
          <cell r="C320">
            <v>474</v>
          </cell>
          <cell r="D320" t="str">
            <v>INDUSTRIAL Y DE LA BAHIA</v>
          </cell>
          <cell r="E320" t="str">
            <v>INDUSTRIAL Y DE LA BAHIA</v>
          </cell>
          <cell r="F320">
            <v>14</v>
          </cell>
          <cell r="G320" t="str">
            <v>URBANA</v>
          </cell>
          <cell r="H320" t="str">
            <v>PRIVADO</v>
          </cell>
          <cell r="I320" t="str">
            <v>PRIVADO</v>
          </cell>
          <cell r="J320" t="str">
            <v>PRINCIPAL</v>
          </cell>
          <cell r="K320" t="str">
            <v>CORP. EDUC. SAN AGUSTIN</v>
          </cell>
        </row>
        <row r="321">
          <cell r="A321">
            <v>313001013431</v>
          </cell>
          <cell r="B321">
            <v>475</v>
          </cell>
          <cell r="C321">
            <v>475</v>
          </cell>
          <cell r="D321" t="str">
            <v>INDUSTRIAL Y DE LA BAHIA</v>
          </cell>
          <cell r="E321" t="str">
            <v>INDUSTRIAL Y DE LA BAHIA</v>
          </cell>
          <cell r="F321">
            <v>15</v>
          </cell>
          <cell r="G321" t="str">
            <v>URBANA</v>
          </cell>
          <cell r="H321" t="str">
            <v>PRIVADO</v>
          </cell>
          <cell r="I321" t="str">
            <v>PRIVADO</v>
          </cell>
          <cell r="J321" t="str">
            <v>PRINCIPAL</v>
          </cell>
          <cell r="K321" t="str">
            <v>CORP. INST PROGRESO SOCIAL (ANTES INST. MIXTO LOS PAYASITOS)</v>
          </cell>
        </row>
        <row r="322">
          <cell r="A322">
            <v>313001013457</v>
          </cell>
          <cell r="B322">
            <v>477</v>
          </cell>
          <cell r="C322">
            <v>477</v>
          </cell>
          <cell r="D322" t="str">
            <v>INDUSTRIAL Y DE LA BAHIA</v>
          </cell>
          <cell r="E322" t="str">
            <v>INDUSTRIAL Y DE LA BAHIA</v>
          </cell>
          <cell r="F322">
            <v>12</v>
          </cell>
          <cell r="G322" t="str">
            <v>URBANA</v>
          </cell>
          <cell r="H322" t="str">
            <v>PRIVADO</v>
          </cell>
          <cell r="I322" t="str">
            <v>PRIVADO</v>
          </cell>
          <cell r="J322" t="str">
            <v>PRINCIPAL</v>
          </cell>
          <cell r="K322" t="str">
            <v>INST. SAN ANTONIO DEL CAMPESTRES(ANTESDE CARTAGENA FUND)</v>
          </cell>
        </row>
        <row r="323">
          <cell r="A323">
            <v>313001013465</v>
          </cell>
          <cell r="B323">
            <v>478</v>
          </cell>
          <cell r="C323">
            <v>478</v>
          </cell>
          <cell r="D323" t="str">
            <v>INDUSTRIAL Y DE LA BAHIA</v>
          </cell>
          <cell r="E323" t="str">
            <v>INDUSTRIAL Y DE LA BAHIA</v>
          </cell>
          <cell r="F323">
            <v>12</v>
          </cell>
          <cell r="G323" t="str">
            <v>URBANA</v>
          </cell>
          <cell r="H323" t="str">
            <v>PRIVADO</v>
          </cell>
          <cell r="I323" t="str">
            <v>PRIVADO</v>
          </cell>
          <cell r="J323" t="str">
            <v>PRINCIPAL</v>
          </cell>
          <cell r="K323" t="str">
            <v>CORP. EDUCATIVA INST. FROBEL</v>
          </cell>
        </row>
        <row r="324">
          <cell r="A324">
            <v>313001013481</v>
          </cell>
          <cell r="B324">
            <v>480</v>
          </cell>
          <cell r="C324">
            <v>480</v>
          </cell>
          <cell r="D324" t="str">
            <v>INDUSTRIAL Y DE LA BAHIA</v>
          </cell>
          <cell r="E324" t="str">
            <v>INDUSTRIAL Y DE LA BAHIA</v>
          </cell>
          <cell r="F324">
            <v>14</v>
          </cell>
          <cell r="G324" t="str">
            <v>URBANA</v>
          </cell>
          <cell r="H324" t="str">
            <v>PRIVADO</v>
          </cell>
          <cell r="I324" t="str">
            <v>PRIVADO</v>
          </cell>
          <cell r="J324" t="str">
            <v>PRINCIPAL</v>
          </cell>
          <cell r="K324" t="str">
            <v>C.E COMUNITARIO LOS ROBLES</v>
          </cell>
        </row>
        <row r="325">
          <cell r="A325">
            <v>313001013490</v>
          </cell>
          <cell r="B325">
            <v>481</v>
          </cell>
          <cell r="C325">
            <v>481</v>
          </cell>
          <cell r="D325" t="str">
            <v>INDUSTRIAL Y DE LA BAHIA</v>
          </cell>
          <cell r="E325" t="str">
            <v>INDUSTRIAL Y DE LA BAHIA</v>
          </cell>
          <cell r="F325">
            <v>14</v>
          </cell>
          <cell r="G325" t="str">
            <v>URBANA</v>
          </cell>
          <cell r="H325" t="str">
            <v>PRIVADO</v>
          </cell>
          <cell r="I325" t="str">
            <v>PRIVADO</v>
          </cell>
          <cell r="J325" t="str">
            <v>PRINCIPAL</v>
          </cell>
          <cell r="K325" t="str">
            <v>ESC. MIXTA COMUNITARIA 7 DE DICIEMBRE</v>
          </cell>
        </row>
        <row r="326">
          <cell r="A326">
            <v>313001013503</v>
          </cell>
          <cell r="B326">
            <v>482</v>
          </cell>
          <cell r="C326">
            <v>482</v>
          </cell>
          <cell r="D326" t="str">
            <v>INDUSTRIAL Y DE LA BAHIA</v>
          </cell>
          <cell r="E326" t="str">
            <v>INDUSTRIAL Y DE LA BAHIA</v>
          </cell>
          <cell r="F326">
            <v>15</v>
          </cell>
          <cell r="G326" t="str">
            <v>URBANA</v>
          </cell>
          <cell r="H326" t="str">
            <v>PRIVADO</v>
          </cell>
          <cell r="I326" t="str">
            <v>PRIVADO</v>
          </cell>
          <cell r="J326" t="str">
            <v>PRINCIPAL</v>
          </cell>
          <cell r="K326" t="str">
            <v>CORP.EDUC. COL. JOSE ANTONIO GALAN</v>
          </cell>
        </row>
        <row r="327">
          <cell r="A327">
            <v>313001013538</v>
          </cell>
          <cell r="B327">
            <v>485</v>
          </cell>
          <cell r="C327">
            <v>485</v>
          </cell>
          <cell r="D327" t="str">
            <v>INDUSTRIAL Y DE LA BAHIA</v>
          </cell>
          <cell r="E327" t="str">
            <v>INDUSTRIAL Y DE LA BAHIA</v>
          </cell>
          <cell r="F327">
            <v>13</v>
          </cell>
          <cell r="G327" t="str">
            <v>URBANA</v>
          </cell>
          <cell r="H327" t="str">
            <v>PRIVADO</v>
          </cell>
          <cell r="I327" t="str">
            <v>PRIVADO</v>
          </cell>
          <cell r="J327" t="str">
            <v>PRINCIPAL</v>
          </cell>
          <cell r="K327" t="str">
            <v>C.E COMUNITARIO SAN JOSE</v>
          </cell>
        </row>
        <row r="328">
          <cell r="A328">
            <v>313001013546</v>
          </cell>
          <cell r="B328">
            <v>486</v>
          </cell>
          <cell r="C328">
            <v>486</v>
          </cell>
          <cell r="D328" t="str">
            <v>INDUSTRIAL Y DE LA BAHIA</v>
          </cell>
          <cell r="E328" t="str">
            <v>INDUSTRIAL Y DE LA BAHIA</v>
          </cell>
          <cell r="F328">
            <v>14</v>
          </cell>
          <cell r="G328" t="str">
            <v>URBANA</v>
          </cell>
          <cell r="H328" t="str">
            <v>PRIVADO</v>
          </cell>
          <cell r="I328" t="str">
            <v>PRIVADO</v>
          </cell>
          <cell r="J328" t="str">
            <v>PRINCIPAL</v>
          </cell>
          <cell r="K328" t="str">
            <v>FUND. EDUC. INST. TÉCNICO EL REDENTOR</v>
          </cell>
        </row>
        <row r="329">
          <cell r="A329">
            <v>313001013554</v>
          </cell>
          <cell r="B329">
            <v>487</v>
          </cell>
          <cell r="C329">
            <v>487</v>
          </cell>
          <cell r="D329" t="str">
            <v>DE LA VIRGEN Y TURISTICA</v>
          </cell>
          <cell r="E329" t="str">
            <v>DE LA VIRGEN Y TURISTICA</v>
          </cell>
          <cell r="F329">
            <v>7</v>
          </cell>
          <cell r="G329" t="str">
            <v>URBANA</v>
          </cell>
          <cell r="H329" t="str">
            <v>PRIVADO</v>
          </cell>
          <cell r="I329" t="str">
            <v>PRIVADO</v>
          </cell>
          <cell r="J329" t="str">
            <v>PRINCIPAL</v>
          </cell>
          <cell r="K329" t="str">
            <v>C.E ESTRELLAS DEL PORVENIR</v>
          </cell>
        </row>
        <row r="330">
          <cell r="A330">
            <v>313001013571</v>
          </cell>
          <cell r="B330">
            <v>488</v>
          </cell>
          <cell r="C330">
            <v>488</v>
          </cell>
          <cell r="D330" t="str">
            <v>INDUSTRIAL Y DE LA BAHIA</v>
          </cell>
          <cell r="E330" t="str">
            <v>INDUSTRIAL Y DE LA BAHIA</v>
          </cell>
          <cell r="F330">
            <v>14</v>
          </cell>
          <cell r="G330" t="str">
            <v>URBANA</v>
          </cell>
          <cell r="H330" t="str">
            <v>PRIVADO</v>
          </cell>
          <cell r="I330" t="str">
            <v>PRIVADO</v>
          </cell>
          <cell r="J330" t="str">
            <v>PRINCIPAL</v>
          </cell>
          <cell r="K330" t="str">
            <v>C.E Y COMUNITARIO NELSON MANDELA</v>
          </cell>
        </row>
        <row r="331">
          <cell r="A331">
            <v>313001013589</v>
          </cell>
          <cell r="B331">
            <v>489</v>
          </cell>
          <cell r="C331">
            <v>489</v>
          </cell>
          <cell r="D331" t="str">
            <v>INDUSTRIAL Y DE LA BAHIA</v>
          </cell>
          <cell r="E331" t="str">
            <v>INDUSTRIAL Y DE LA BAHIA</v>
          </cell>
          <cell r="F331">
            <v>12</v>
          </cell>
          <cell r="G331" t="str">
            <v>URBANA</v>
          </cell>
          <cell r="H331" t="str">
            <v>PRIVADO</v>
          </cell>
          <cell r="I331" t="str">
            <v>PRIVADO</v>
          </cell>
          <cell r="J331" t="str">
            <v>PRINCIPAL</v>
          </cell>
          <cell r="K331" t="str">
            <v>INST. SONRISITAS ALEGRES</v>
          </cell>
        </row>
        <row r="332">
          <cell r="A332">
            <v>313001013597</v>
          </cell>
          <cell r="B332">
            <v>522</v>
          </cell>
          <cell r="C332">
            <v>522</v>
          </cell>
          <cell r="D332" t="str">
            <v>HISTORICA Y CARIBE NORTE</v>
          </cell>
          <cell r="E332" t="str">
            <v>COUNTRY</v>
          </cell>
          <cell r="F332">
            <v>10</v>
          </cell>
          <cell r="G332" t="str">
            <v>URBANA</v>
          </cell>
          <cell r="H332" t="str">
            <v>PRIVADO</v>
          </cell>
          <cell r="I332" t="str">
            <v>PRIVADO</v>
          </cell>
          <cell r="J332" t="str">
            <v>PRINCIPAL</v>
          </cell>
          <cell r="K332" t="str">
            <v>FUND. INST. COLOMBIA</v>
          </cell>
        </row>
        <row r="333">
          <cell r="A333">
            <v>313001013601</v>
          </cell>
          <cell r="B333">
            <v>504</v>
          </cell>
          <cell r="C333">
            <v>504</v>
          </cell>
          <cell r="D333" t="str">
            <v>HISTORICA Y CARIBE NORTE</v>
          </cell>
          <cell r="E333" t="str">
            <v>SANTA RITA</v>
          </cell>
          <cell r="F333">
            <v>2</v>
          </cell>
          <cell r="G333" t="str">
            <v>URBANA</v>
          </cell>
          <cell r="H333" t="str">
            <v>PRIVADO</v>
          </cell>
          <cell r="I333" t="str">
            <v>PRIVADO</v>
          </cell>
          <cell r="J333" t="str">
            <v>PRINCIPAL</v>
          </cell>
          <cell r="K333" t="str">
            <v>GIMN. BINET DE CARTAGENA (ANTES COL. MI PEQUEÑA ILUSION)</v>
          </cell>
        </row>
        <row r="334">
          <cell r="A334">
            <v>313001013619</v>
          </cell>
          <cell r="B334">
            <v>507</v>
          </cell>
          <cell r="C334">
            <v>507</v>
          </cell>
          <cell r="D334" t="str">
            <v>HISTORICA Y CARIBE NORTE</v>
          </cell>
          <cell r="E334" t="str">
            <v>SANTA RITA</v>
          </cell>
          <cell r="F334">
            <v>3</v>
          </cell>
          <cell r="G334" t="str">
            <v>URBANA</v>
          </cell>
          <cell r="H334" t="str">
            <v>PRIVADO</v>
          </cell>
          <cell r="I334" t="str">
            <v>PRIVADO</v>
          </cell>
          <cell r="J334" t="str">
            <v>PRINCIPAL</v>
          </cell>
          <cell r="K334" t="str">
            <v>COL. DE LAS AMERICAS</v>
          </cell>
        </row>
        <row r="335">
          <cell r="A335">
            <v>313001013635</v>
          </cell>
          <cell r="B335">
            <v>476</v>
          </cell>
          <cell r="C335">
            <v>476</v>
          </cell>
          <cell r="D335" t="str">
            <v>INDUSTRIAL Y DE LA BAHIA</v>
          </cell>
          <cell r="E335" t="str">
            <v>INDUSTRIAL Y DE LA BAHIA</v>
          </cell>
          <cell r="F335">
            <v>12</v>
          </cell>
          <cell r="G335" t="str">
            <v>URBANA</v>
          </cell>
          <cell r="H335" t="str">
            <v>PRIVADO</v>
          </cell>
          <cell r="I335" t="str">
            <v>PRIVADO</v>
          </cell>
          <cell r="J335" t="str">
            <v>PRINCIPAL</v>
          </cell>
          <cell r="K335" t="str">
            <v>C.E INTEGRAL COLOMBIA CEICOL</v>
          </cell>
        </row>
        <row r="336">
          <cell r="A336">
            <v>313001013643</v>
          </cell>
          <cell r="B336">
            <v>524</v>
          </cell>
          <cell r="C336">
            <v>524</v>
          </cell>
          <cell r="D336" t="str">
            <v>INDUSTRIAL Y DE LA BAHIA</v>
          </cell>
          <cell r="E336" t="str">
            <v>INDUSTRIAL Y DE LA BAHIA</v>
          </cell>
          <cell r="F336">
            <v>14</v>
          </cell>
          <cell r="G336" t="str">
            <v>URBANA</v>
          </cell>
          <cell r="H336" t="str">
            <v>PRIVADO</v>
          </cell>
          <cell r="I336" t="str">
            <v>PRIVADO</v>
          </cell>
          <cell r="J336" t="str">
            <v>PRINCIPAL</v>
          </cell>
          <cell r="K336" t="str">
            <v>CORP. C.E. INTEGRAL EL RODEO</v>
          </cell>
        </row>
        <row r="337">
          <cell r="A337">
            <v>313001013651</v>
          </cell>
          <cell r="B337">
            <v>526</v>
          </cell>
          <cell r="C337">
            <v>526</v>
          </cell>
          <cell r="D337" t="str">
            <v>INDUSTRIAL Y DE LA BAHIA</v>
          </cell>
          <cell r="E337" t="str">
            <v>INDUSTRIAL Y DE LA BAHIA</v>
          </cell>
          <cell r="F337">
            <v>13</v>
          </cell>
          <cell r="G337" t="str">
            <v>URBANA</v>
          </cell>
          <cell r="H337" t="str">
            <v>PRIVADO</v>
          </cell>
          <cell r="I337" t="str">
            <v>PRIVADO</v>
          </cell>
          <cell r="J337" t="str">
            <v>PRINCIPAL</v>
          </cell>
          <cell r="K337" t="str">
            <v>COL. INTEGRAL DEL NORTE ( ANTES INST. CLASE INFANTIL)</v>
          </cell>
        </row>
        <row r="338">
          <cell r="A338">
            <v>313001013775</v>
          </cell>
          <cell r="B338">
            <v>530</v>
          </cell>
          <cell r="C338">
            <v>530</v>
          </cell>
          <cell r="D338" t="str">
            <v>INDUSTRIAL Y DE LA BAHIA</v>
          </cell>
          <cell r="E338" t="str">
            <v>INDUSTRIAL Y DE LA BAHIA</v>
          </cell>
          <cell r="F338">
            <v>14</v>
          </cell>
          <cell r="G338" t="str">
            <v>URBANA</v>
          </cell>
          <cell r="H338" t="str">
            <v>PRIVADO</v>
          </cell>
          <cell r="I338" t="str">
            <v>PRIVADO</v>
          </cell>
          <cell r="J338" t="str">
            <v>PRINCIPAL</v>
          </cell>
          <cell r="K338" t="str">
            <v>CORP. C.E RABY</v>
          </cell>
        </row>
        <row r="339">
          <cell r="A339">
            <v>313001013783</v>
          </cell>
          <cell r="B339">
            <v>543</v>
          </cell>
          <cell r="C339">
            <v>543</v>
          </cell>
          <cell r="D339" t="str">
            <v>INDUSTRIAL Y DE LA BAHIA</v>
          </cell>
          <cell r="E339" t="str">
            <v>INDUSTRIAL Y DE LA BAHIA</v>
          </cell>
          <cell r="F339">
            <v>14</v>
          </cell>
          <cell r="G339" t="str">
            <v>URBANA</v>
          </cell>
          <cell r="H339" t="str">
            <v>E. E. en Administración</v>
          </cell>
          <cell r="I339" t="str">
            <v>OFICIAL</v>
          </cell>
          <cell r="J339" t="str">
            <v>PRINCIPAL</v>
          </cell>
          <cell r="K339" t="str">
            <v>I.E BERNARDO FOEGEN</v>
          </cell>
        </row>
        <row r="340">
          <cell r="A340">
            <v>313001013791</v>
          </cell>
          <cell r="B340">
            <v>529</v>
          </cell>
          <cell r="C340">
            <v>529</v>
          </cell>
          <cell r="D340" t="str">
            <v>INDUSTRIAL Y DE LA BAHIA</v>
          </cell>
          <cell r="E340" t="str">
            <v>INDUSTRIAL Y DE LA BAHIA</v>
          </cell>
          <cell r="F340">
            <v>14</v>
          </cell>
          <cell r="G340" t="str">
            <v>URBANA</v>
          </cell>
          <cell r="H340" t="str">
            <v>PRIVADO</v>
          </cell>
          <cell r="I340" t="str">
            <v>PRIVADO</v>
          </cell>
          <cell r="J340" t="str">
            <v>PRINCIPAL</v>
          </cell>
          <cell r="K340" t="str">
            <v>FUND. EDUC. REY NEPTUNO</v>
          </cell>
        </row>
        <row r="341">
          <cell r="A341">
            <v>313001013805</v>
          </cell>
          <cell r="B341">
            <v>528</v>
          </cell>
          <cell r="C341">
            <v>528</v>
          </cell>
          <cell r="D341" t="str">
            <v>INDUSTRIAL Y DE LA BAHIA</v>
          </cell>
          <cell r="E341" t="str">
            <v>INDUSTRIAL Y DE LA BAHIA</v>
          </cell>
          <cell r="F341">
            <v>14</v>
          </cell>
          <cell r="G341" t="str">
            <v>URBANA</v>
          </cell>
          <cell r="H341" t="str">
            <v>PRIVADO</v>
          </cell>
          <cell r="I341" t="str">
            <v>PRIVADO</v>
          </cell>
          <cell r="J341" t="str">
            <v>PRINCIPAL</v>
          </cell>
          <cell r="K341" t="str">
            <v>INST. EDUC. LOS CREADORES</v>
          </cell>
        </row>
        <row r="342">
          <cell r="A342">
            <v>313001013821</v>
          </cell>
          <cell r="B342">
            <v>625</v>
          </cell>
          <cell r="C342">
            <v>625</v>
          </cell>
          <cell r="D342" t="str">
            <v>HISTORICA Y CARIBE NORTE</v>
          </cell>
          <cell r="E342" t="str">
            <v>SANTA RITA</v>
          </cell>
          <cell r="F342">
            <v>1</v>
          </cell>
          <cell r="G342" t="str">
            <v>RURAL</v>
          </cell>
          <cell r="H342" t="str">
            <v>PRIVADO</v>
          </cell>
          <cell r="I342" t="str">
            <v>PRIVADO</v>
          </cell>
          <cell r="J342" t="str">
            <v>PRINCIPAL</v>
          </cell>
          <cell r="K342" t="str">
            <v>FUND. COL. CRISTIANO BILINGUE DE CARTAGENA</v>
          </cell>
        </row>
        <row r="343">
          <cell r="A343">
            <v>313001013848</v>
          </cell>
          <cell r="B343">
            <v>515</v>
          </cell>
          <cell r="C343">
            <v>515</v>
          </cell>
          <cell r="D343" t="str">
            <v>HISTORICA Y CARIBE NORTE</v>
          </cell>
          <cell r="E343" t="str">
            <v>COUNTRY</v>
          </cell>
          <cell r="F343">
            <v>8</v>
          </cell>
          <cell r="G343" t="str">
            <v>URBANA</v>
          </cell>
          <cell r="H343" t="str">
            <v>PRIVADO</v>
          </cell>
          <cell r="I343" t="str">
            <v>PRIVADO</v>
          </cell>
          <cell r="J343" t="str">
            <v>PRINCIPAL</v>
          </cell>
          <cell r="K343" t="str">
            <v>INST. BLANCA NIEVES</v>
          </cell>
        </row>
        <row r="344">
          <cell r="A344">
            <v>313001013856</v>
          </cell>
          <cell r="B344">
            <v>537</v>
          </cell>
          <cell r="C344">
            <v>537</v>
          </cell>
          <cell r="D344" t="str">
            <v>INDUSTRIAL Y DE LA BAHIA</v>
          </cell>
          <cell r="E344" t="str">
            <v>INDUSTRIAL Y DE LA BAHIA</v>
          </cell>
          <cell r="F344">
            <v>14</v>
          </cell>
          <cell r="G344" t="str">
            <v>URBANA</v>
          </cell>
          <cell r="H344" t="str">
            <v>PRIVADO</v>
          </cell>
          <cell r="I344" t="str">
            <v>PRIVADO</v>
          </cell>
          <cell r="J344" t="str">
            <v>PRINCIPAL</v>
          </cell>
          <cell r="K344" t="str">
            <v>FUND. ED. JHON DEWEY ( ANTES FUND. INST. RONDA MAGICA)</v>
          </cell>
        </row>
        <row r="345">
          <cell r="A345">
            <v>313001013872</v>
          </cell>
          <cell r="B345">
            <v>514</v>
          </cell>
          <cell r="C345">
            <v>514</v>
          </cell>
          <cell r="D345" t="str">
            <v>DE LA VIRGEN Y TURISTICA</v>
          </cell>
          <cell r="E345" t="str">
            <v>DE LA VIRGEN Y TURISTICA</v>
          </cell>
          <cell r="F345">
            <v>7</v>
          </cell>
          <cell r="G345" t="str">
            <v>URBANA</v>
          </cell>
          <cell r="H345" t="str">
            <v>PRIVADO</v>
          </cell>
          <cell r="I345" t="str">
            <v>PRIVADO</v>
          </cell>
          <cell r="J345" t="str">
            <v>PRINCIPAL</v>
          </cell>
          <cell r="K345" t="str">
            <v>INST. JHON DEWEY</v>
          </cell>
        </row>
        <row r="346">
          <cell r="A346">
            <v>313001013937</v>
          </cell>
          <cell r="B346">
            <v>534</v>
          </cell>
          <cell r="C346">
            <v>534</v>
          </cell>
          <cell r="D346" t="str">
            <v>INDUSTRIAL Y DE LA BAHIA</v>
          </cell>
          <cell r="E346" t="str">
            <v>INDUSTRIAL Y DE LA BAHIA</v>
          </cell>
          <cell r="F346">
            <v>13</v>
          </cell>
          <cell r="G346" t="str">
            <v>URBANA</v>
          </cell>
          <cell r="H346" t="str">
            <v>PRIVADO</v>
          </cell>
          <cell r="I346" t="str">
            <v>PRIVADO</v>
          </cell>
          <cell r="J346" t="str">
            <v>PRINCIPAL</v>
          </cell>
          <cell r="K346" t="str">
            <v>CORP. EDUC. LOS PEQUEÑOS SABIOS</v>
          </cell>
        </row>
        <row r="347">
          <cell r="A347">
            <v>313001013945</v>
          </cell>
          <cell r="B347">
            <v>536</v>
          </cell>
          <cell r="C347">
            <v>536</v>
          </cell>
          <cell r="D347" t="str">
            <v>INDUSTRIAL Y DE LA BAHIA</v>
          </cell>
          <cell r="E347" t="str">
            <v>INDUSTRIAL Y DE LA BAHIA</v>
          </cell>
          <cell r="F347">
            <v>14</v>
          </cell>
          <cell r="G347" t="str">
            <v>URBANA</v>
          </cell>
          <cell r="H347" t="str">
            <v>PRIVADO</v>
          </cell>
          <cell r="I347" t="str">
            <v>PRIVADO</v>
          </cell>
          <cell r="J347" t="str">
            <v>PRINCIPAL</v>
          </cell>
          <cell r="K347" t="str">
            <v>INST. EL RODEO</v>
          </cell>
        </row>
        <row r="348">
          <cell r="A348">
            <v>313001013953</v>
          </cell>
          <cell r="B348">
            <v>550</v>
          </cell>
          <cell r="C348">
            <v>550</v>
          </cell>
          <cell r="D348" t="str">
            <v>HISTORICA Y CARIBE NORTE</v>
          </cell>
          <cell r="E348" t="str">
            <v>SANTA RITA</v>
          </cell>
          <cell r="F348">
            <v>3</v>
          </cell>
          <cell r="G348" t="str">
            <v>URBANA</v>
          </cell>
          <cell r="H348" t="str">
            <v>PRIVADO</v>
          </cell>
          <cell r="I348" t="str">
            <v>PRIVADO</v>
          </cell>
          <cell r="J348" t="str">
            <v>PRINCIPAL</v>
          </cell>
          <cell r="K348" t="str">
            <v>FUND. REMANSO DE AMOR</v>
          </cell>
        </row>
        <row r="349">
          <cell r="A349">
            <v>313001013961</v>
          </cell>
          <cell r="B349">
            <v>562</v>
          </cell>
          <cell r="C349">
            <v>562</v>
          </cell>
          <cell r="D349" t="str">
            <v>DE LA VIRGEN Y TURISTICA</v>
          </cell>
          <cell r="E349" t="str">
            <v>DE LA VIRGEN Y TURISTICA</v>
          </cell>
          <cell r="F349">
            <v>4</v>
          </cell>
          <cell r="G349" t="str">
            <v>URBANA</v>
          </cell>
          <cell r="H349" t="str">
            <v>PRIVADO</v>
          </cell>
          <cell r="I349" t="str">
            <v>PRIVADO</v>
          </cell>
          <cell r="J349" t="str">
            <v>PRINCIPAL</v>
          </cell>
          <cell r="K349" t="str">
            <v>COL. BAUTISTA DIOS ES AMOR</v>
          </cell>
        </row>
        <row r="350">
          <cell r="A350">
            <v>313001014011</v>
          </cell>
          <cell r="B350">
            <v>545</v>
          </cell>
          <cell r="C350">
            <v>545</v>
          </cell>
          <cell r="D350" t="str">
            <v>HISTORICA Y CARIBE NORTE</v>
          </cell>
          <cell r="E350" t="str">
            <v>COUNTRY</v>
          </cell>
          <cell r="F350">
            <v>10</v>
          </cell>
          <cell r="G350" t="str">
            <v>URBANA</v>
          </cell>
          <cell r="H350" t="str">
            <v>PRIVADO</v>
          </cell>
          <cell r="I350" t="str">
            <v>PRIVADO</v>
          </cell>
          <cell r="J350" t="str">
            <v>PRINCIPAL</v>
          </cell>
          <cell r="K350" t="str">
            <v>JARD. INF. EL MILAGROSO DE LA VILLA</v>
          </cell>
        </row>
        <row r="351">
          <cell r="A351">
            <v>313001027059</v>
          </cell>
          <cell r="B351">
            <v>556</v>
          </cell>
          <cell r="C351">
            <v>556</v>
          </cell>
          <cell r="D351" t="str">
            <v>INDUSTRIAL Y DE LA BAHIA</v>
          </cell>
          <cell r="E351" t="str">
            <v>INDUSTRIAL Y DE LA BAHIA</v>
          </cell>
          <cell r="F351">
            <v>14</v>
          </cell>
          <cell r="G351" t="str">
            <v>URBANA</v>
          </cell>
          <cell r="H351" t="str">
            <v>E. E. en Administración</v>
          </cell>
          <cell r="I351" t="str">
            <v>OFICIAL</v>
          </cell>
          <cell r="J351" t="str">
            <v>PRINCIPAL</v>
          </cell>
          <cell r="K351" t="str">
            <v>I.E BERTHA SUTTNER</v>
          </cell>
        </row>
        <row r="352">
          <cell r="A352">
            <v>313001027067</v>
          </cell>
          <cell r="B352">
            <v>557</v>
          </cell>
          <cell r="C352">
            <v>557</v>
          </cell>
          <cell r="D352" t="str">
            <v>INDUSTRIAL Y DE LA BAHIA</v>
          </cell>
          <cell r="E352" t="str">
            <v>INDUSTRIAL Y DE LA BAHIA</v>
          </cell>
          <cell r="F352">
            <v>15</v>
          </cell>
          <cell r="G352" t="str">
            <v>URBANA</v>
          </cell>
          <cell r="H352" t="str">
            <v>PRIVADO</v>
          </cell>
          <cell r="I352" t="str">
            <v>PRIVADO</v>
          </cell>
          <cell r="J352" t="str">
            <v>PRINCIPAL</v>
          </cell>
          <cell r="K352" t="str">
            <v>INST EDUCATIVO LUZ Y VERDAD(CORP. EDUC INST  LUZ DEL SABER)</v>
          </cell>
        </row>
        <row r="353">
          <cell r="A353">
            <v>313001027075</v>
          </cell>
          <cell r="B353">
            <v>558</v>
          </cell>
          <cell r="C353">
            <v>558</v>
          </cell>
          <cell r="D353" t="str">
            <v>INDUSTRIAL Y DE LA BAHIA</v>
          </cell>
          <cell r="E353" t="str">
            <v>INDUSTRIAL Y DE LA BAHIA</v>
          </cell>
          <cell r="F353">
            <v>14</v>
          </cell>
          <cell r="G353" t="str">
            <v>URBANA</v>
          </cell>
          <cell r="H353" t="str">
            <v>E. E. en Administración</v>
          </cell>
          <cell r="I353" t="str">
            <v>OFICIAL</v>
          </cell>
          <cell r="J353" t="str">
            <v>PRINCIPAL</v>
          </cell>
          <cell r="K353" t="str">
            <v>I.E EL SALVADOR</v>
          </cell>
        </row>
        <row r="354">
          <cell r="A354">
            <v>313001027113</v>
          </cell>
          <cell r="B354">
            <v>564</v>
          </cell>
          <cell r="C354">
            <v>564</v>
          </cell>
          <cell r="D354" t="str">
            <v>DE LA VIRGEN Y TURISTICA</v>
          </cell>
          <cell r="E354" t="str">
            <v>DE LA VIRGEN Y TURISTICA</v>
          </cell>
          <cell r="F354">
            <v>6</v>
          </cell>
          <cell r="G354" t="str">
            <v>URBANA</v>
          </cell>
          <cell r="H354" t="str">
            <v>PRIVADO</v>
          </cell>
          <cell r="I354" t="str">
            <v>PRIVADO</v>
          </cell>
          <cell r="J354" t="str">
            <v>PRINCIPAL</v>
          </cell>
          <cell r="K354" t="str">
            <v>INST.  EDUC. MI NUEVO HOGAR</v>
          </cell>
        </row>
        <row r="355">
          <cell r="A355">
            <v>313001027130</v>
          </cell>
          <cell r="B355">
            <v>568</v>
          </cell>
          <cell r="C355">
            <v>568</v>
          </cell>
          <cell r="D355" t="str">
            <v>DE LA VIRGEN Y TURISTICA</v>
          </cell>
          <cell r="E355" t="str">
            <v>DE LA VIRGEN Y TURISTICA</v>
          </cell>
          <cell r="F355">
            <v>6</v>
          </cell>
          <cell r="G355" t="str">
            <v>URBANA</v>
          </cell>
          <cell r="H355" t="str">
            <v>PRIVADO</v>
          </cell>
          <cell r="I355" t="str">
            <v>PRIVADO</v>
          </cell>
          <cell r="J355" t="str">
            <v>PRINCIPAL</v>
          </cell>
          <cell r="K355" t="str">
            <v>ESC. COM. MIXTA  EL SABER</v>
          </cell>
        </row>
        <row r="356">
          <cell r="A356">
            <v>313001027148</v>
          </cell>
          <cell r="B356">
            <v>570</v>
          </cell>
          <cell r="C356">
            <v>570</v>
          </cell>
          <cell r="D356" t="str">
            <v>DE LA VIRGEN Y TURISTICA</v>
          </cell>
          <cell r="E356" t="str">
            <v>DE LA VIRGEN Y TURISTICA</v>
          </cell>
          <cell r="F356">
            <v>7</v>
          </cell>
          <cell r="G356" t="str">
            <v>URBANA</v>
          </cell>
          <cell r="H356" t="str">
            <v>PRIVADO</v>
          </cell>
          <cell r="I356" t="str">
            <v>PRIVADO</v>
          </cell>
          <cell r="J356" t="str">
            <v>PRINCIPAL</v>
          </cell>
          <cell r="K356" t="str">
            <v>JARD. INF. LLUVIAS DEL SABER</v>
          </cell>
        </row>
        <row r="357">
          <cell r="A357">
            <v>313001027164</v>
          </cell>
          <cell r="B357">
            <v>561</v>
          </cell>
          <cell r="C357">
            <v>561</v>
          </cell>
          <cell r="D357" t="str">
            <v>DE LA VIRGEN Y TURISTICA</v>
          </cell>
          <cell r="E357" t="str">
            <v>DE LA VIRGEN Y TURISTICA</v>
          </cell>
          <cell r="F357">
            <v>6</v>
          </cell>
          <cell r="G357" t="str">
            <v>URBANA</v>
          </cell>
          <cell r="H357" t="str">
            <v>PRIVADO</v>
          </cell>
          <cell r="I357" t="str">
            <v>PRIVADO</v>
          </cell>
          <cell r="J357" t="str">
            <v>PRINCIPAL</v>
          </cell>
          <cell r="K357" t="str">
            <v>CORP. COL. LICEO CENTRAL MIXTO</v>
          </cell>
        </row>
        <row r="358">
          <cell r="A358">
            <v>313001027199</v>
          </cell>
          <cell r="B358">
            <v>566</v>
          </cell>
          <cell r="C358">
            <v>566</v>
          </cell>
          <cell r="D358" t="str">
            <v>INDUSTRIAL Y DE LA BAHIA</v>
          </cell>
          <cell r="E358" t="str">
            <v>INDUSTRIAL Y DE LA BAHIA</v>
          </cell>
          <cell r="F358">
            <v>14</v>
          </cell>
          <cell r="G358" t="str">
            <v>URBANA</v>
          </cell>
          <cell r="H358" t="str">
            <v>E. E. en Administración</v>
          </cell>
          <cell r="I358" t="str">
            <v>OFICIAL</v>
          </cell>
          <cell r="J358" t="str">
            <v>PRINCIPAL</v>
          </cell>
          <cell r="K358" t="str">
            <v>COL. SUEÑOS Y OPORTUNIDADES JESUS MAESTRO</v>
          </cell>
        </row>
        <row r="359">
          <cell r="A359">
            <v>313001027202</v>
          </cell>
          <cell r="B359">
            <v>567</v>
          </cell>
          <cell r="C359">
            <v>567</v>
          </cell>
          <cell r="D359" t="str">
            <v>INDUSTRIAL Y DE LA BAHIA</v>
          </cell>
          <cell r="E359" t="str">
            <v>INDUSTRIAL Y DE LA BAHIA</v>
          </cell>
          <cell r="F359">
            <v>14</v>
          </cell>
          <cell r="G359" t="str">
            <v>URBANA</v>
          </cell>
          <cell r="H359" t="str">
            <v>PRIVADO</v>
          </cell>
          <cell r="I359" t="str">
            <v>PRIVADO</v>
          </cell>
          <cell r="J359" t="str">
            <v>PRINCIPAL</v>
          </cell>
          <cell r="K359" t="str">
            <v>CORP.EDUC. SANTA MAGDALENA DE LINZ "EL PROGRESO"</v>
          </cell>
        </row>
        <row r="360">
          <cell r="A360">
            <v>313001027229</v>
          </cell>
          <cell r="B360">
            <v>573</v>
          </cell>
          <cell r="C360">
            <v>573</v>
          </cell>
          <cell r="D360" t="str">
            <v>INDUSTRIAL Y DE LA BAHIA</v>
          </cell>
          <cell r="E360" t="str">
            <v>INDUSTRIAL Y DE LA BAHIA</v>
          </cell>
          <cell r="F360">
            <v>14</v>
          </cell>
          <cell r="G360" t="str">
            <v>URBANA</v>
          </cell>
          <cell r="H360" t="str">
            <v>PRIVADO</v>
          </cell>
          <cell r="I360" t="str">
            <v>PRIVADO</v>
          </cell>
          <cell r="J360" t="str">
            <v>PRINCIPAL</v>
          </cell>
          <cell r="K360" t="str">
            <v>CORP. EDUC NAZARETH</v>
          </cell>
        </row>
        <row r="361">
          <cell r="A361">
            <v>313001027237</v>
          </cell>
          <cell r="B361">
            <v>574</v>
          </cell>
          <cell r="C361">
            <v>574</v>
          </cell>
          <cell r="D361" t="str">
            <v>INDUSTRIAL Y DE LA BAHIA</v>
          </cell>
          <cell r="E361" t="str">
            <v>INDUSTRIAL Y DE LA BAHIA</v>
          </cell>
          <cell r="F361">
            <v>13</v>
          </cell>
          <cell r="G361" t="str">
            <v>URBANA</v>
          </cell>
          <cell r="H361" t="str">
            <v>PRIVADO</v>
          </cell>
          <cell r="I361" t="str">
            <v>PRIVADO</v>
          </cell>
          <cell r="J361" t="str">
            <v>PRINCIPAL</v>
          </cell>
          <cell r="K361" t="str">
            <v>CORP. C.E. COMUNITARIO AMOR A MI PATRIA</v>
          </cell>
        </row>
        <row r="362">
          <cell r="A362">
            <v>313001027253</v>
          </cell>
          <cell r="B362">
            <v>577</v>
          </cell>
          <cell r="C362">
            <v>577</v>
          </cell>
          <cell r="D362" t="str">
            <v>INDUSTRIAL Y DE LA BAHIA</v>
          </cell>
          <cell r="E362" t="str">
            <v>INDUSTRIAL Y DE LA BAHIA</v>
          </cell>
          <cell r="F362">
            <v>14</v>
          </cell>
          <cell r="G362" t="str">
            <v>URBANA</v>
          </cell>
          <cell r="H362" t="str">
            <v>E. E. en Administración</v>
          </cell>
          <cell r="I362" t="str">
            <v>OFICIAL</v>
          </cell>
          <cell r="J362" t="str">
            <v>PRINCIPAL</v>
          </cell>
          <cell r="K362" t="str">
            <v>COL. JUAN BAUTISTA SCALABRINI</v>
          </cell>
        </row>
        <row r="363">
          <cell r="A363">
            <v>313001027261</v>
          </cell>
          <cell r="B363">
            <v>578</v>
          </cell>
          <cell r="C363">
            <v>578</v>
          </cell>
          <cell r="D363" t="str">
            <v>INDUSTRIAL Y DE LA BAHIA</v>
          </cell>
          <cell r="E363" t="str">
            <v>INDUSTRIAL Y DE LA BAHIA</v>
          </cell>
          <cell r="F363">
            <v>11</v>
          </cell>
          <cell r="G363" t="str">
            <v>URBANA</v>
          </cell>
          <cell r="H363" t="str">
            <v>PRIVADO</v>
          </cell>
          <cell r="I363" t="str">
            <v>PRIVADO</v>
          </cell>
          <cell r="J363" t="str">
            <v>PRINCIPAL</v>
          </cell>
          <cell r="K363" t="str">
            <v>COL. COMUNITARIO CAMINO DE LUZ Y ESPERANZA</v>
          </cell>
        </row>
        <row r="364">
          <cell r="A364">
            <v>313001027288</v>
          </cell>
          <cell r="B364">
            <v>580</v>
          </cell>
          <cell r="C364">
            <v>580</v>
          </cell>
          <cell r="D364" t="str">
            <v>INDUSTRIAL Y DE LA BAHIA</v>
          </cell>
          <cell r="E364" t="str">
            <v>INDUSTRIAL Y DE LA BAHIA</v>
          </cell>
          <cell r="F364">
            <v>14</v>
          </cell>
          <cell r="G364" t="str">
            <v>URBANA</v>
          </cell>
          <cell r="H364" t="str">
            <v>PRIVADO</v>
          </cell>
          <cell r="I364" t="str">
            <v>PRIVADO</v>
          </cell>
          <cell r="J364" t="str">
            <v>PRINCIPAL</v>
          </cell>
          <cell r="K364" t="str">
            <v>C.E DIVINO MAESTRO EDUCADOR</v>
          </cell>
        </row>
        <row r="365">
          <cell r="A365">
            <v>313001027296</v>
          </cell>
          <cell r="B365">
            <v>582</v>
          </cell>
          <cell r="C365">
            <v>582</v>
          </cell>
          <cell r="D365" t="str">
            <v>INDUSTRIAL Y DE LA BAHIA</v>
          </cell>
          <cell r="E365" t="str">
            <v>INDUSTRIAL Y DE LA BAHIA</v>
          </cell>
          <cell r="F365">
            <v>12</v>
          </cell>
          <cell r="G365" t="str">
            <v>URBANA</v>
          </cell>
          <cell r="H365" t="str">
            <v>PRIVADO</v>
          </cell>
          <cell r="I365" t="str">
            <v>PRIVADO</v>
          </cell>
          <cell r="J365" t="str">
            <v>PRINCIPAL</v>
          </cell>
          <cell r="K365" t="str">
            <v>INST. EDUCATIVO PEQUEÑOS GIGANTES</v>
          </cell>
        </row>
        <row r="366">
          <cell r="A366">
            <v>313001027351</v>
          </cell>
          <cell r="B366">
            <v>506</v>
          </cell>
          <cell r="C366">
            <v>506</v>
          </cell>
          <cell r="D366" t="str">
            <v>HISTORICA Y CARIBE NORTE</v>
          </cell>
          <cell r="E366" t="str">
            <v>SANTA RITA</v>
          </cell>
          <cell r="F366">
            <v>2</v>
          </cell>
          <cell r="G366" t="str">
            <v>URBANA</v>
          </cell>
          <cell r="H366" t="str">
            <v>PRIVADO</v>
          </cell>
          <cell r="I366" t="str">
            <v>PRIVADO</v>
          </cell>
          <cell r="J366" t="str">
            <v>PRINCIPAL</v>
          </cell>
          <cell r="K366" t="str">
            <v>COL. SAN RAFAEL ARCANGEL</v>
          </cell>
        </row>
        <row r="367">
          <cell r="A367">
            <v>313001027440</v>
          </cell>
          <cell r="B367">
            <v>592</v>
          </cell>
          <cell r="C367">
            <v>592</v>
          </cell>
          <cell r="D367" t="str">
            <v>DE LA VIRGEN Y TURISTICA</v>
          </cell>
          <cell r="E367" t="str">
            <v>DE LA VIRGEN Y TURISTICA</v>
          </cell>
          <cell r="F367">
            <v>5</v>
          </cell>
          <cell r="G367" t="str">
            <v>URBANA</v>
          </cell>
          <cell r="H367" t="str">
            <v>PRIVADO</v>
          </cell>
          <cell r="I367" t="str">
            <v>PRIVADO</v>
          </cell>
          <cell r="J367" t="str">
            <v>PRINCIPAL</v>
          </cell>
          <cell r="K367" t="str">
            <v>INST.  EDUC. EL SEMBRADOR</v>
          </cell>
        </row>
        <row r="368">
          <cell r="A368">
            <v>313001027474</v>
          </cell>
          <cell r="B368">
            <v>588</v>
          </cell>
          <cell r="C368">
            <v>588</v>
          </cell>
          <cell r="D368" t="str">
            <v>DE LA VIRGEN Y TURISTICA</v>
          </cell>
          <cell r="E368" t="str">
            <v>DE LA VIRGEN Y TURISTICA</v>
          </cell>
          <cell r="F368">
            <v>6</v>
          </cell>
          <cell r="G368" t="str">
            <v>URBANA</v>
          </cell>
          <cell r="H368" t="str">
            <v>PRIVADO</v>
          </cell>
          <cell r="I368" t="str">
            <v>PRIVADO</v>
          </cell>
          <cell r="J368" t="str">
            <v>PRINCIPAL</v>
          </cell>
          <cell r="K368" t="str">
            <v>COL. MIXTO NUEVO PORVENIR</v>
          </cell>
        </row>
        <row r="369">
          <cell r="A369">
            <v>313001027539</v>
          </cell>
          <cell r="B369">
            <v>602</v>
          </cell>
          <cell r="C369">
            <v>602</v>
          </cell>
          <cell r="D369" t="str">
            <v>HISTORICA Y CARIBE NORTE</v>
          </cell>
          <cell r="E369" t="str">
            <v>SANTA RITA</v>
          </cell>
          <cell r="F369" t="str">
            <v>3</v>
          </cell>
          <cell r="G369" t="str">
            <v>URBANA</v>
          </cell>
          <cell r="H369" t="str">
            <v>PRIVADO</v>
          </cell>
          <cell r="I369" t="str">
            <v>PRIVADO</v>
          </cell>
          <cell r="J369" t="str">
            <v>PRINCIPAL</v>
          </cell>
          <cell r="K369" t="str">
            <v>CENT. EDUC. EDUCANDO PARA LA PAZ "CEDUPAZ"</v>
          </cell>
        </row>
        <row r="370">
          <cell r="A370">
            <v>313001027989</v>
          </cell>
          <cell r="B370">
            <v>629</v>
          </cell>
          <cell r="C370">
            <v>629</v>
          </cell>
          <cell r="D370" t="str">
            <v>INDUSTRIAL Y DE LA BAHIA</v>
          </cell>
          <cell r="E370" t="str">
            <v>INDUSTRIAL Y DE LA BAHIA</v>
          </cell>
          <cell r="F370">
            <v>15</v>
          </cell>
          <cell r="G370" t="str">
            <v>URBANA</v>
          </cell>
          <cell r="H370" t="str">
            <v>PRIVADO</v>
          </cell>
          <cell r="I370" t="str">
            <v>PRIVADO</v>
          </cell>
          <cell r="J370" t="str">
            <v>PRINCIPAL</v>
          </cell>
          <cell r="K370" t="str">
            <v>C.E GENIOS DEL MAÑANA</v>
          </cell>
        </row>
        <row r="371">
          <cell r="A371">
            <v>313001027997</v>
          </cell>
          <cell r="B371">
            <v>604</v>
          </cell>
          <cell r="C371">
            <v>604</v>
          </cell>
          <cell r="D371" t="str">
            <v>INDUSTRIAL Y DE LA BAHIA</v>
          </cell>
          <cell r="E371" t="str">
            <v>INDUSTRIAL Y DE LA BAHIA</v>
          </cell>
          <cell r="F371">
            <v>11</v>
          </cell>
          <cell r="G371" t="str">
            <v>URBANA</v>
          </cell>
          <cell r="H371" t="str">
            <v>PRIVADO</v>
          </cell>
          <cell r="I371" t="str">
            <v>PRIVADO</v>
          </cell>
          <cell r="J371" t="str">
            <v>PRINCIPAL</v>
          </cell>
          <cell r="K371" t="str">
            <v>INST. EDUCATIVO CELESTIN FREINET</v>
          </cell>
        </row>
        <row r="372">
          <cell r="A372">
            <v>313001028012</v>
          </cell>
          <cell r="B372">
            <v>581</v>
          </cell>
          <cell r="C372">
            <v>581</v>
          </cell>
          <cell r="D372" t="str">
            <v>INDUSTRIAL Y DE LA BAHIA</v>
          </cell>
          <cell r="E372" t="str">
            <v>INDUSTRIAL Y DE LA BAHIA</v>
          </cell>
          <cell r="F372">
            <v>12</v>
          </cell>
          <cell r="G372" t="str">
            <v>URBANA</v>
          </cell>
          <cell r="H372" t="str">
            <v>PRIVADO</v>
          </cell>
          <cell r="I372" t="str">
            <v>PRIVADO</v>
          </cell>
          <cell r="J372" t="str">
            <v>PRINCIPAL</v>
          </cell>
          <cell r="K372" t="str">
            <v>C.E INTEGRAL APRENDER CON ALEGRIA</v>
          </cell>
        </row>
        <row r="373">
          <cell r="A373">
            <v>313001028021</v>
          </cell>
          <cell r="B373">
            <v>622</v>
          </cell>
          <cell r="C373">
            <v>622</v>
          </cell>
          <cell r="D373" t="str">
            <v>INDUSTRIAL Y DE LA BAHIA</v>
          </cell>
          <cell r="E373" t="str">
            <v>INDUSTRIAL Y DE LA BAHIA</v>
          </cell>
          <cell r="F373">
            <v>8</v>
          </cell>
          <cell r="G373" t="str">
            <v>URBANA</v>
          </cell>
          <cell r="H373" t="str">
            <v>PRIVADO</v>
          </cell>
          <cell r="I373" t="str">
            <v>PRIVADO</v>
          </cell>
          <cell r="J373" t="str">
            <v>PRINCIPAL</v>
          </cell>
          <cell r="K373" t="str">
            <v>CENT. ESTIMULACION MANITAS CREATIVAS</v>
          </cell>
        </row>
        <row r="374">
          <cell r="A374">
            <v>313001028039</v>
          </cell>
          <cell r="B374">
            <v>610</v>
          </cell>
          <cell r="C374">
            <v>610</v>
          </cell>
          <cell r="D374" t="str">
            <v>INDUSTRIAL Y DE LA BAHIA</v>
          </cell>
          <cell r="E374" t="str">
            <v>INDUSTRIAL Y DE LA BAHIA</v>
          </cell>
          <cell r="F374">
            <v>12</v>
          </cell>
          <cell r="G374" t="str">
            <v>URBANA</v>
          </cell>
          <cell r="H374" t="str">
            <v>PRIVADO</v>
          </cell>
          <cell r="I374" t="str">
            <v>PRIVADO</v>
          </cell>
          <cell r="J374" t="str">
            <v>PRINCIPAL</v>
          </cell>
          <cell r="K374" t="str">
            <v>INST. SAN JUAN DE DIOS</v>
          </cell>
        </row>
        <row r="375">
          <cell r="A375">
            <v>313001028055</v>
          </cell>
          <cell r="B375">
            <v>621</v>
          </cell>
          <cell r="C375">
            <v>621</v>
          </cell>
          <cell r="D375" t="str">
            <v>INDUSTRIAL Y DE LA BAHIA</v>
          </cell>
          <cell r="E375" t="str">
            <v>INDUSTRIAL Y DE LA BAHIA</v>
          </cell>
          <cell r="F375">
            <v>13</v>
          </cell>
          <cell r="G375" t="str">
            <v>URBANA</v>
          </cell>
          <cell r="H375" t="str">
            <v>PRIVADO</v>
          </cell>
          <cell r="I375" t="str">
            <v>PRIVADO</v>
          </cell>
          <cell r="J375" t="str">
            <v>PRINCIPAL</v>
          </cell>
          <cell r="K375" t="str">
            <v>JARDIN INFANTIL MI PEQUEÑO ARTISTA</v>
          </cell>
        </row>
        <row r="376">
          <cell r="A376">
            <v>313001028098</v>
          </cell>
          <cell r="B376">
            <v>618</v>
          </cell>
          <cell r="C376">
            <v>618</v>
          </cell>
          <cell r="D376" t="str">
            <v>INDUSTRIAL Y DE LA BAHIA</v>
          </cell>
          <cell r="E376" t="str">
            <v>INDUSTRIAL Y DE LA BAHIA</v>
          </cell>
          <cell r="F376">
            <v>12</v>
          </cell>
          <cell r="G376" t="str">
            <v>URBANA</v>
          </cell>
          <cell r="H376" t="str">
            <v>PRIVADO</v>
          </cell>
          <cell r="I376" t="str">
            <v>PRIVADO</v>
          </cell>
          <cell r="J376" t="str">
            <v>PRINCIPAL</v>
          </cell>
          <cell r="K376" t="str">
            <v>JARD. INF.  LOS ANGELES (IE LOS ANGELES)</v>
          </cell>
        </row>
        <row r="377">
          <cell r="A377">
            <v>313001028101</v>
          </cell>
          <cell r="B377">
            <v>619</v>
          </cell>
          <cell r="C377">
            <v>619</v>
          </cell>
          <cell r="D377" t="str">
            <v>INDUSTRIAL Y DE LA BAHIA</v>
          </cell>
          <cell r="E377" t="str">
            <v>INDUSTRIAL Y DE LA BAHIA</v>
          </cell>
          <cell r="F377">
            <v>14</v>
          </cell>
          <cell r="G377" t="str">
            <v>URBANA</v>
          </cell>
          <cell r="H377" t="str">
            <v>PRIVADO</v>
          </cell>
          <cell r="I377" t="str">
            <v>PRIVADO</v>
          </cell>
          <cell r="J377" t="str">
            <v>PRINCIPAL</v>
          </cell>
          <cell r="K377" t="str">
            <v>C.E SIGEL (CENTRO EDUCAT. AMOR SIN FRONTERAS)</v>
          </cell>
        </row>
        <row r="378">
          <cell r="A378">
            <v>313001028110</v>
          </cell>
          <cell r="B378">
            <v>611</v>
          </cell>
          <cell r="C378">
            <v>611</v>
          </cell>
          <cell r="D378" t="str">
            <v>INDUSTRIAL Y DE LA BAHIA</v>
          </cell>
          <cell r="E378" t="str">
            <v>INDUSTRIAL Y DE LA BAHIA</v>
          </cell>
          <cell r="F378">
            <v>13</v>
          </cell>
          <cell r="G378" t="str">
            <v>URBANA</v>
          </cell>
          <cell r="H378" t="str">
            <v>PRIVADO</v>
          </cell>
          <cell r="I378" t="str">
            <v>PRIVADO</v>
          </cell>
          <cell r="J378" t="str">
            <v>PRINCIPAL</v>
          </cell>
          <cell r="K378" t="str">
            <v>INST. EDUC. LA EDAD DE ORO</v>
          </cell>
        </row>
        <row r="379">
          <cell r="A379">
            <v>313001028225</v>
          </cell>
          <cell r="B379">
            <v>615</v>
          </cell>
          <cell r="C379">
            <v>615</v>
          </cell>
          <cell r="D379" t="str">
            <v>DE LA VIRGEN Y TURISTICA</v>
          </cell>
          <cell r="E379" t="str">
            <v>DE LA VIRGEN Y TURISTICA</v>
          </cell>
          <cell r="F379">
            <v>6</v>
          </cell>
          <cell r="G379" t="str">
            <v>URBANA</v>
          </cell>
          <cell r="H379" t="str">
            <v>PRIVADO</v>
          </cell>
          <cell r="I379" t="str">
            <v>PRIVADO</v>
          </cell>
          <cell r="J379" t="str">
            <v>PRINCIPAL</v>
          </cell>
          <cell r="K379" t="str">
            <v>CORP. CENTRO EDUCATIVO COMUNITARIO FUENTE DE VALORES "CENEFU</v>
          </cell>
        </row>
        <row r="380">
          <cell r="A380">
            <v>313001028292</v>
          </cell>
          <cell r="B380">
            <v>612</v>
          </cell>
          <cell r="C380">
            <v>612</v>
          </cell>
          <cell r="D380" t="str">
            <v>DE LA VIRGEN Y TURISTICA</v>
          </cell>
          <cell r="E380" t="str">
            <v>DE LA VIRGEN Y TURISTICA</v>
          </cell>
          <cell r="F380">
            <v>7</v>
          </cell>
          <cell r="G380" t="str">
            <v>URBANA</v>
          </cell>
          <cell r="H380" t="str">
            <v>PRIVADO</v>
          </cell>
          <cell r="I380" t="str">
            <v>PRIVADO</v>
          </cell>
          <cell r="J380" t="str">
            <v>PRINCIPAL</v>
          </cell>
          <cell r="K380" t="str">
            <v>C.E MORAL Y LUCES</v>
          </cell>
        </row>
        <row r="381">
          <cell r="A381">
            <v>313001028314</v>
          </cell>
          <cell r="B381">
            <v>656</v>
          </cell>
          <cell r="C381">
            <v>656</v>
          </cell>
          <cell r="D381" t="str">
            <v>HISTORICA Y CARIBE NORTE</v>
          </cell>
          <cell r="E381" t="str">
            <v>COUNTRY</v>
          </cell>
          <cell r="F381">
            <v>10</v>
          </cell>
          <cell r="G381" t="str">
            <v>URBANA</v>
          </cell>
          <cell r="H381" t="str">
            <v>PRIVADO</v>
          </cell>
          <cell r="I381" t="str">
            <v>PRIVADO</v>
          </cell>
          <cell r="J381" t="str">
            <v>PRINCIPAL</v>
          </cell>
          <cell r="K381" t="str">
            <v>JARD. INF. MI SOLECITO</v>
          </cell>
        </row>
        <row r="382">
          <cell r="A382">
            <v>313001028322</v>
          </cell>
          <cell r="B382">
            <v>554</v>
          </cell>
          <cell r="C382">
            <v>554</v>
          </cell>
          <cell r="D382" t="str">
            <v>HISTORICA Y CARIBE NORTE</v>
          </cell>
          <cell r="E382" t="str">
            <v>COUNTRY</v>
          </cell>
          <cell r="F382">
            <v>8</v>
          </cell>
          <cell r="G382" t="str">
            <v>URBANA</v>
          </cell>
          <cell r="H382" t="str">
            <v>PRIVADO</v>
          </cell>
          <cell r="I382" t="str">
            <v>PRIVADO</v>
          </cell>
          <cell r="J382" t="str">
            <v>PRINCIPAL</v>
          </cell>
          <cell r="K382" t="str">
            <v>COL. CAMPIÑA REAL</v>
          </cell>
        </row>
        <row r="383">
          <cell r="A383">
            <v>313001028639</v>
          </cell>
          <cell r="B383">
            <v>591</v>
          </cell>
          <cell r="C383">
            <v>591</v>
          </cell>
          <cell r="D383" t="str">
            <v>HISTORICA Y CARIBE NORTE</v>
          </cell>
          <cell r="E383" t="str">
            <v>COUNTRY</v>
          </cell>
          <cell r="F383">
            <v>4</v>
          </cell>
          <cell r="G383" t="str">
            <v>URBANA</v>
          </cell>
          <cell r="H383" t="str">
            <v>PRIVADO</v>
          </cell>
          <cell r="I383" t="str">
            <v>PRIVADO</v>
          </cell>
          <cell r="J383" t="str">
            <v>PRINCIPAL</v>
          </cell>
          <cell r="K383" t="str">
            <v>INST. CENTRAL DE COLOMBIA PARA ADULTOS(ICCA)</v>
          </cell>
        </row>
        <row r="384">
          <cell r="A384">
            <v>313001028692</v>
          </cell>
          <cell r="B384">
            <v>608</v>
          </cell>
          <cell r="C384">
            <v>608</v>
          </cell>
          <cell r="D384" t="str">
            <v>INDUSTRIAL Y DE LA BAHIA</v>
          </cell>
          <cell r="E384" t="str">
            <v>INDUSTRIAL Y DE LA BAHIA</v>
          </cell>
          <cell r="F384">
            <v>14</v>
          </cell>
          <cell r="G384" t="str">
            <v>URBANA</v>
          </cell>
          <cell r="H384" t="str">
            <v>PRIVADO</v>
          </cell>
          <cell r="I384" t="str">
            <v>PRIVADO</v>
          </cell>
          <cell r="J384" t="str">
            <v>PRINCIPAL</v>
          </cell>
          <cell r="K384" t="str">
            <v>C.E CAMINOS DE ESPERANZA INS 1NVA LUZ DE ESPER.</v>
          </cell>
        </row>
        <row r="385">
          <cell r="A385">
            <v>313001028741</v>
          </cell>
          <cell r="B385">
            <v>626</v>
          </cell>
          <cell r="C385">
            <v>626</v>
          </cell>
          <cell r="D385" t="str">
            <v>INDUSTRIAL Y DE LA BAHIA</v>
          </cell>
          <cell r="E385" t="str">
            <v>INDUSTRIAL Y DE LA BAHIA</v>
          </cell>
          <cell r="F385">
            <v>12</v>
          </cell>
          <cell r="G385" t="str">
            <v>URBANA</v>
          </cell>
          <cell r="H385" t="str">
            <v>PRIVADO</v>
          </cell>
          <cell r="I385" t="str">
            <v>PRIVADO</v>
          </cell>
          <cell r="J385" t="str">
            <v>PRINCIPAL</v>
          </cell>
          <cell r="K385" t="str">
            <v>JARD. MAGICO DE LOS NIÑOS</v>
          </cell>
        </row>
        <row r="386">
          <cell r="A386">
            <v>313001028771</v>
          </cell>
          <cell r="B386">
            <v>641</v>
          </cell>
          <cell r="C386">
            <v>641</v>
          </cell>
          <cell r="D386" t="str">
            <v>DE LA VIRGEN Y TURISTICA</v>
          </cell>
          <cell r="E386" t="str">
            <v>DE LA VIRGEN Y TURISTICA</v>
          </cell>
          <cell r="F386">
            <v>7</v>
          </cell>
          <cell r="G386" t="str">
            <v>URBANA</v>
          </cell>
          <cell r="H386" t="str">
            <v>PRIVADO</v>
          </cell>
          <cell r="I386" t="str">
            <v>PRIVADO</v>
          </cell>
          <cell r="J386" t="str">
            <v>PRINCIPAL</v>
          </cell>
          <cell r="K386" t="str">
            <v>INST.  REAL DEL CARIBE</v>
          </cell>
        </row>
        <row r="387">
          <cell r="A387">
            <v>313001028789</v>
          </cell>
          <cell r="B387">
            <v>630</v>
          </cell>
          <cell r="C387">
            <v>630</v>
          </cell>
          <cell r="D387" t="str">
            <v>INDUSTRIAL Y DE LA BAHIA</v>
          </cell>
          <cell r="E387" t="str">
            <v>INDUSTRIAL Y DE LA BAHIA</v>
          </cell>
          <cell r="F387">
            <v>12</v>
          </cell>
          <cell r="G387" t="str">
            <v>URBANA</v>
          </cell>
          <cell r="H387" t="str">
            <v>PRIVADO</v>
          </cell>
          <cell r="I387" t="str">
            <v>PRIVADO</v>
          </cell>
          <cell r="J387" t="str">
            <v>PRINCIPAL</v>
          </cell>
          <cell r="K387" t="str">
            <v>CORP. DE EDUCACION  ESPECIAL MENTE ACTIVA</v>
          </cell>
        </row>
        <row r="388">
          <cell r="A388">
            <v>313001028811</v>
          </cell>
          <cell r="B388">
            <v>642</v>
          </cell>
          <cell r="C388">
            <v>642</v>
          </cell>
          <cell r="D388" t="str">
            <v>INDUSTRIAL Y DE LA BAHIA</v>
          </cell>
          <cell r="E388" t="str">
            <v>INDUSTRIAL Y DE LA BAHIA</v>
          </cell>
          <cell r="F388">
            <v>13</v>
          </cell>
          <cell r="G388" t="str">
            <v>URBANA</v>
          </cell>
          <cell r="H388" t="str">
            <v>PRIVADO</v>
          </cell>
          <cell r="I388" t="str">
            <v>PRIVADO</v>
          </cell>
          <cell r="J388" t="str">
            <v>PRINCIPAL</v>
          </cell>
          <cell r="K388" t="str">
            <v>COL. MANUEL ELKIN PATARROYO</v>
          </cell>
        </row>
        <row r="389">
          <cell r="A389">
            <v>313001028829</v>
          </cell>
          <cell r="B389">
            <v>620</v>
          </cell>
          <cell r="C389">
            <v>620</v>
          </cell>
          <cell r="D389" t="str">
            <v>INDUSTRIAL Y DE LA BAHIA</v>
          </cell>
          <cell r="E389" t="str">
            <v>INDUSTRIAL Y DE LA BAHIA</v>
          </cell>
          <cell r="F389">
            <v>13</v>
          </cell>
          <cell r="G389" t="str">
            <v>URBANA</v>
          </cell>
          <cell r="H389" t="str">
            <v>PRIVADO</v>
          </cell>
          <cell r="I389" t="str">
            <v>PRIVADO</v>
          </cell>
          <cell r="J389" t="str">
            <v>PRINCIPAL</v>
          </cell>
          <cell r="K389" t="str">
            <v>INST. COM. GISELA DIAZ DE VARGAS (FUNASER)</v>
          </cell>
        </row>
        <row r="390">
          <cell r="A390">
            <v>313001028843</v>
          </cell>
          <cell r="B390">
            <v>652</v>
          </cell>
          <cell r="C390">
            <v>652</v>
          </cell>
          <cell r="D390" t="str">
            <v>DE LA VIRGEN Y TURISTICA</v>
          </cell>
          <cell r="E390" t="str">
            <v>DE LA VIRGEN Y TURISTICA</v>
          </cell>
          <cell r="F390">
            <v>5</v>
          </cell>
          <cell r="G390" t="str">
            <v>URBANA</v>
          </cell>
          <cell r="H390" t="str">
            <v>PRIVADO</v>
          </cell>
          <cell r="I390" t="str">
            <v>PRIVADO</v>
          </cell>
          <cell r="J390" t="str">
            <v>PRINCIPAL</v>
          </cell>
          <cell r="K390" t="str">
            <v>COL. JUAN PABLO II (C.E SONRISITAS)</v>
          </cell>
        </row>
        <row r="391">
          <cell r="A391">
            <v>313001028868</v>
          </cell>
          <cell r="B391">
            <v>614</v>
          </cell>
          <cell r="C391">
            <v>614</v>
          </cell>
          <cell r="D391" t="str">
            <v>DE LA VIRGEN Y TURISTICA</v>
          </cell>
          <cell r="E391" t="str">
            <v>DE LA VIRGEN Y TURISTICA</v>
          </cell>
          <cell r="F391">
            <v>5</v>
          </cell>
          <cell r="G391" t="str">
            <v>URBANA</v>
          </cell>
          <cell r="H391" t="str">
            <v>PRIVADO</v>
          </cell>
          <cell r="I391" t="str">
            <v>PRIVADO</v>
          </cell>
          <cell r="J391" t="str">
            <v>PRINCIPAL</v>
          </cell>
          <cell r="K391" t="str">
            <v>COL. BILINGUE DE CARTAGENA</v>
          </cell>
        </row>
        <row r="392">
          <cell r="A392">
            <v>313001028875</v>
          </cell>
          <cell r="B392">
            <v>637</v>
          </cell>
          <cell r="C392">
            <v>637</v>
          </cell>
          <cell r="D392" t="str">
            <v>DE LA VIRGEN Y TURISTICA</v>
          </cell>
          <cell r="E392" t="str">
            <v>DE LA VIRGEN Y TURISTICA</v>
          </cell>
          <cell r="F392">
            <v>5</v>
          </cell>
          <cell r="G392" t="str">
            <v>URBANA</v>
          </cell>
          <cell r="H392" t="str">
            <v>PRIVADO</v>
          </cell>
          <cell r="I392" t="str">
            <v>PRIVADO</v>
          </cell>
          <cell r="J392" t="str">
            <v>PRINCIPAL</v>
          </cell>
          <cell r="K392" t="str">
            <v>CENT. EDUC. ALBERTO JIMENEZ FUENTES (ANTES MI ABUELO Y</v>
          </cell>
        </row>
        <row r="393">
          <cell r="A393">
            <v>313001028891</v>
          </cell>
          <cell r="B393">
            <v>655</v>
          </cell>
          <cell r="C393">
            <v>655</v>
          </cell>
          <cell r="D393" t="str">
            <v>HISTORICA Y CARIBE NORTE</v>
          </cell>
          <cell r="E393" t="str">
            <v>SANTA RITA</v>
          </cell>
          <cell r="F393">
            <v>1</v>
          </cell>
          <cell r="G393" t="str">
            <v>URBANA</v>
          </cell>
          <cell r="H393" t="str">
            <v>PRIVADO</v>
          </cell>
          <cell r="I393" t="str">
            <v>PRIVADO</v>
          </cell>
          <cell r="J393" t="str">
            <v>PRINCIPAL</v>
          </cell>
          <cell r="K393" t="str">
            <v>COL. FERNANDO DE ARAGON DE CARTAGENA</v>
          </cell>
        </row>
        <row r="394">
          <cell r="A394">
            <v>313001028985</v>
          </cell>
          <cell r="B394">
            <v>654</v>
          </cell>
          <cell r="C394">
            <v>654</v>
          </cell>
          <cell r="D394" t="str">
            <v>DE LA VIRGEN Y TURISTICA</v>
          </cell>
          <cell r="E394" t="str">
            <v>DE LA VIRGEN Y TURISTICA</v>
          </cell>
          <cell r="F394">
            <v>6</v>
          </cell>
          <cell r="G394" t="str">
            <v>URBANA</v>
          </cell>
          <cell r="H394" t="str">
            <v>PRIVADO</v>
          </cell>
          <cell r="I394" t="str">
            <v>PRIVADO</v>
          </cell>
          <cell r="J394" t="str">
            <v>PRINCIPAL</v>
          </cell>
          <cell r="K394" t="str">
            <v>COL. DIOS ES AMOR -SEDE CARTAGENA</v>
          </cell>
        </row>
        <row r="395">
          <cell r="A395">
            <v>313001029051</v>
          </cell>
          <cell r="B395">
            <v>720</v>
          </cell>
          <cell r="C395">
            <v>720</v>
          </cell>
          <cell r="D395" t="str">
            <v>HISTORICA Y CARIBE NORTE</v>
          </cell>
          <cell r="E395" t="str">
            <v>COUNTRY</v>
          </cell>
          <cell r="F395">
            <v>10</v>
          </cell>
          <cell r="G395" t="str">
            <v>URBANA</v>
          </cell>
          <cell r="H395" t="str">
            <v>PRIVADO</v>
          </cell>
          <cell r="I395" t="str">
            <v>PRIVADO</v>
          </cell>
          <cell r="J395" t="str">
            <v>PRINCIPAL</v>
          </cell>
          <cell r="K395" t="str">
            <v>INST. EDUCATIVO NUEVA ESPERANZA</v>
          </cell>
        </row>
        <row r="396">
          <cell r="A396">
            <v>313001029060</v>
          </cell>
          <cell r="B396">
            <v>719</v>
          </cell>
          <cell r="C396">
            <v>719</v>
          </cell>
          <cell r="D396" t="str">
            <v>INDUSTRIAL Y DE LA BAHIA</v>
          </cell>
          <cell r="E396" t="str">
            <v>INDUSTRIAL Y DE LA BAHIA</v>
          </cell>
          <cell r="F396">
            <v>13</v>
          </cell>
          <cell r="G396" t="str">
            <v>URBANA</v>
          </cell>
          <cell r="H396" t="str">
            <v>PRIVADO</v>
          </cell>
          <cell r="I396" t="str">
            <v>PRIVADO</v>
          </cell>
          <cell r="J396" t="str">
            <v>PRINCIPAL</v>
          </cell>
          <cell r="K396" t="str">
            <v>JARD. INF. ANCHILA</v>
          </cell>
        </row>
        <row r="397">
          <cell r="A397">
            <v>313001029108</v>
          </cell>
          <cell r="B397">
            <v>722</v>
          </cell>
          <cell r="C397">
            <v>722</v>
          </cell>
          <cell r="D397" t="str">
            <v>HISTORICA Y CARIBE NORTE</v>
          </cell>
          <cell r="E397" t="str">
            <v>SANTA RITA</v>
          </cell>
          <cell r="F397">
            <v>1</v>
          </cell>
          <cell r="G397" t="str">
            <v>URBANA</v>
          </cell>
          <cell r="H397" t="str">
            <v>PRIVADO</v>
          </cell>
          <cell r="I397" t="str">
            <v>PRIVADO</v>
          </cell>
          <cell r="J397" t="str">
            <v>PRINCIPAL</v>
          </cell>
          <cell r="K397" t="str">
            <v>COLEGIO DE BACHILLERATO DEL LITORAL, CODEBOL LTDA</v>
          </cell>
        </row>
        <row r="398">
          <cell r="A398">
            <v>313001029116</v>
          </cell>
          <cell r="B398">
            <v>721</v>
          </cell>
          <cell r="C398">
            <v>721</v>
          </cell>
          <cell r="D398" t="str">
            <v>INDUSTRIAL Y DE LA BAHIA</v>
          </cell>
          <cell r="E398" t="str">
            <v>INDUSTRIAL Y DE LA BAHIA</v>
          </cell>
          <cell r="F398">
            <v>11</v>
          </cell>
          <cell r="G398" t="str">
            <v>URBANA</v>
          </cell>
          <cell r="H398" t="str">
            <v>PRIVADO</v>
          </cell>
          <cell r="I398" t="str">
            <v>PRIVADO</v>
          </cell>
          <cell r="J398" t="str">
            <v>PRINCIPAL</v>
          </cell>
          <cell r="K398" t="str">
            <v>I.E COMUNITARIA LIRIO DE LOS VALLES</v>
          </cell>
        </row>
        <row r="399">
          <cell r="A399">
            <v>313001029124</v>
          </cell>
          <cell r="B399">
            <v>731</v>
          </cell>
          <cell r="C399">
            <v>731</v>
          </cell>
          <cell r="D399" t="str">
            <v>HISTORICA Y CARIBE NORTE</v>
          </cell>
          <cell r="E399" t="str">
            <v>SANTA RITA</v>
          </cell>
          <cell r="F399">
            <v>3</v>
          </cell>
          <cell r="G399" t="str">
            <v>URBANA</v>
          </cell>
          <cell r="H399" t="str">
            <v>PRIVADO</v>
          </cell>
          <cell r="I399" t="str">
            <v>PRIVADO</v>
          </cell>
          <cell r="J399" t="str">
            <v>PRINCIPAL</v>
          </cell>
          <cell r="K399" t="str">
            <v>CORP. INST. EDUCA.CARLOS ORTIZ SANCHEZ</v>
          </cell>
        </row>
        <row r="400">
          <cell r="A400">
            <v>313001029141</v>
          </cell>
          <cell r="B400">
            <v>797</v>
          </cell>
          <cell r="C400">
            <v>797</v>
          </cell>
          <cell r="D400" t="str">
            <v>DE LA VIRGEN Y TURISTICA</v>
          </cell>
          <cell r="E400" t="str">
            <v>DE LA VIRGEN Y TURISTICA</v>
          </cell>
          <cell r="F400">
            <v>4</v>
          </cell>
          <cell r="G400" t="str">
            <v>URBANA</v>
          </cell>
          <cell r="H400" t="str">
            <v>PRIVADO</v>
          </cell>
          <cell r="I400" t="str">
            <v>PRIVADO</v>
          </cell>
          <cell r="J400" t="str">
            <v>PRINCIPAL</v>
          </cell>
          <cell r="K400" t="str">
            <v>CORP. INST EDUC CIENAGA DE LA VIRGEN</v>
          </cell>
        </row>
        <row r="401">
          <cell r="A401">
            <v>313001029183</v>
          </cell>
          <cell r="B401">
            <v>723</v>
          </cell>
          <cell r="C401">
            <v>723</v>
          </cell>
          <cell r="D401" t="str">
            <v>HISTORICA Y CARIBE NORTE</v>
          </cell>
          <cell r="E401" t="str">
            <v>COUNTRY</v>
          </cell>
          <cell r="F401">
            <v>8</v>
          </cell>
          <cell r="G401" t="str">
            <v>URBANA</v>
          </cell>
          <cell r="H401" t="str">
            <v>PRIVADO</v>
          </cell>
          <cell r="I401" t="str">
            <v>PRIVADO</v>
          </cell>
          <cell r="J401" t="str">
            <v>PRINCIPAL</v>
          </cell>
          <cell r="K401" t="str">
            <v>INST. JEROME S. BRUNER</v>
          </cell>
        </row>
        <row r="402">
          <cell r="A402">
            <v>313001029205</v>
          </cell>
          <cell r="B402">
            <v>727</v>
          </cell>
          <cell r="C402">
            <v>727</v>
          </cell>
          <cell r="D402" t="str">
            <v>INDUSTRIAL Y DE LA BAHIA</v>
          </cell>
          <cell r="E402" t="str">
            <v>INDUSTRIAL Y DE LA BAHIA</v>
          </cell>
          <cell r="F402">
            <v>13</v>
          </cell>
          <cell r="G402" t="str">
            <v>URBANA</v>
          </cell>
          <cell r="H402" t="str">
            <v>PRIVADO</v>
          </cell>
          <cell r="I402" t="str">
            <v>PRIVADO</v>
          </cell>
          <cell r="J402" t="str">
            <v>PRINCIPAL</v>
          </cell>
          <cell r="K402" t="str">
            <v>CENT. DE ESTIMULACION Y JARDIN INFANTIL EL PINAR</v>
          </cell>
        </row>
        <row r="403">
          <cell r="A403">
            <v>313001029213</v>
          </cell>
          <cell r="B403">
            <v>725</v>
          </cell>
          <cell r="C403">
            <v>725</v>
          </cell>
          <cell r="D403" t="str">
            <v>INDUSTRIAL Y DE LA BAHIA</v>
          </cell>
          <cell r="E403" t="str">
            <v>INDUSTRIAL Y DE LA BAHIA</v>
          </cell>
          <cell r="F403">
            <v>13</v>
          </cell>
          <cell r="G403" t="str">
            <v>URBANA</v>
          </cell>
          <cell r="H403" t="str">
            <v>PRIVADO</v>
          </cell>
          <cell r="I403" t="str">
            <v>PRIVADO</v>
          </cell>
          <cell r="J403" t="str">
            <v>PRINCIPAL</v>
          </cell>
          <cell r="K403" t="str">
            <v>COL. MARIANO DE CARTAGENA</v>
          </cell>
        </row>
        <row r="404">
          <cell r="A404">
            <v>313001029264</v>
          </cell>
          <cell r="B404">
            <v>738</v>
          </cell>
          <cell r="C404">
            <v>738</v>
          </cell>
          <cell r="D404" t="str">
            <v>HISTORICA Y CARIBE NORTE</v>
          </cell>
          <cell r="E404" t="str">
            <v>COUNTRY</v>
          </cell>
          <cell r="G404" t="str">
            <v>URBANA</v>
          </cell>
          <cell r="H404" t="str">
            <v>E. E. Oficial (a Distancia)</v>
          </cell>
          <cell r="I404" t="str">
            <v>OFICIAL</v>
          </cell>
          <cell r="J404" t="str">
            <v>PRINCIPAL</v>
          </cell>
          <cell r="K404" t="str">
            <v>UNIVERSIDAD NACIONAL ABIERTA Y A DISTANCIA</v>
          </cell>
        </row>
        <row r="405">
          <cell r="A405">
            <v>313001029281</v>
          </cell>
          <cell r="B405">
            <v>743</v>
          </cell>
          <cell r="C405">
            <v>743</v>
          </cell>
          <cell r="D405" t="str">
            <v>DE LA VIRGEN Y TURISTICA</v>
          </cell>
          <cell r="E405" t="str">
            <v>DE LA VIRGEN Y TURISTICA</v>
          </cell>
          <cell r="F405">
            <v>7</v>
          </cell>
          <cell r="G405" t="str">
            <v>URBANA</v>
          </cell>
          <cell r="H405" t="str">
            <v>PRIVADO</v>
          </cell>
          <cell r="I405" t="str">
            <v>PRIVADO</v>
          </cell>
          <cell r="J405" t="str">
            <v>PRINCIPAL</v>
          </cell>
          <cell r="K405" t="str">
            <v>INST. MIXTO FREINET</v>
          </cell>
        </row>
        <row r="406">
          <cell r="A406">
            <v>313001029302</v>
          </cell>
          <cell r="B406">
            <v>746</v>
          </cell>
          <cell r="C406">
            <v>746</v>
          </cell>
          <cell r="D406" t="str">
            <v>DE LA VIRGEN Y TURISTICA</v>
          </cell>
          <cell r="E406" t="str">
            <v>DE LA VIRGEN Y TURISTICA</v>
          </cell>
          <cell r="F406">
            <v>7</v>
          </cell>
          <cell r="G406" t="str">
            <v>URBANA</v>
          </cell>
          <cell r="H406" t="str">
            <v>PRIVADO</v>
          </cell>
          <cell r="I406" t="str">
            <v>PRIVADO</v>
          </cell>
          <cell r="J406" t="str">
            <v>PRINCIPAL</v>
          </cell>
          <cell r="K406" t="str">
            <v>INST. EDUC. MÁGICA AVENTURA</v>
          </cell>
        </row>
        <row r="407">
          <cell r="A407">
            <v>313001029337</v>
          </cell>
          <cell r="B407">
            <v>748</v>
          </cell>
          <cell r="C407">
            <v>748</v>
          </cell>
          <cell r="D407" t="str">
            <v>INDUSTRIAL Y DE LA BAHIA</v>
          </cell>
          <cell r="E407" t="str">
            <v>INDUSTRIAL Y DE LA BAHIA</v>
          </cell>
          <cell r="F407">
            <v>12</v>
          </cell>
          <cell r="G407" t="str">
            <v>URBANA</v>
          </cell>
          <cell r="H407" t="str">
            <v>PRIVADO</v>
          </cell>
          <cell r="I407" t="str">
            <v>PRIVADO</v>
          </cell>
          <cell r="J407" t="str">
            <v>PRINCIPAL</v>
          </cell>
          <cell r="K407" t="str">
            <v>GORETTI SCHOOL</v>
          </cell>
        </row>
        <row r="408">
          <cell r="A408">
            <v>313001029353</v>
          </cell>
          <cell r="B408">
            <v>806</v>
          </cell>
          <cell r="C408">
            <v>806</v>
          </cell>
          <cell r="D408" t="str">
            <v>INDUSTRIAL Y DE LA BAHIA</v>
          </cell>
          <cell r="E408" t="str">
            <v>INDUSTRIAL Y DE LA BAHIA</v>
          </cell>
          <cell r="F408">
            <v>1</v>
          </cell>
          <cell r="G408" t="str">
            <v>URBANA</v>
          </cell>
          <cell r="H408" t="str">
            <v>PRIVADO</v>
          </cell>
          <cell r="I408" t="str">
            <v>PRIVADO</v>
          </cell>
          <cell r="J408" t="str">
            <v>PRINCIPAL</v>
          </cell>
          <cell r="K408" t="str">
            <v>CORP. BEVERLY HILLS</v>
          </cell>
        </row>
        <row r="409">
          <cell r="A409">
            <v>313001029388</v>
          </cell>
          <cell r="B409">
            <v>808</v>
          </cell>
          <cell r="C409">
            <v>808</v>
          </cell>
          <cell r="D409" t="str">
            <v>HISTORICA Y CARIBE NORTE</v>
          </cell>
          <cell r="E409" t="str">
            <v>COUNTRY</v>
          </cell>
          <cell r="F409">
            <v>10</v>
          </cell>
          <cell r="G409" t="str">
            <v>URBANA</v>
          </cell>
          <cell r="H409" t="str">
            <v>PRIVADO</v>
          </cell>
          <cell r="I409" t="str">
            <v>PRIVADO</v>
          </cell>
          <cell r="J409" t="str">
            <v>PRINCIPAL</v>
          </cell>
          <cell r="K409" t="str">
            <v>CENTRO DE HABILITACION Y CAPACITACION ALUNA</v>
          </cell>
        </row>
        <row r="410">
          <cell r="A410">
            <v>313001029396</v>
          </cell>
          <cell r="B410">
            <v>788</v>
          </cell>
          <cell r="C410">
            <v>788</v>
          </cell>
          <cell r="D410" t="str">
            <v>DE LA VIRGEN Y TURISTICA</v>
          </cell>
          <cell r="E410" t="str">
            <v>DE LA VIRGEN Y TURISTICA</v>
          </cell>
          <cell r="F410">
            <v>6</v>
          </cell>
          <cell r="G410" t="str">
            <v>URBANA</v>
          </cell>
          <cell r="H410" t="str">
            <v>E.E Oficial en Concesion</v>
          </cell>
          <cell r="I410" t="str">
            <v>OFICIAL</v>
          </cell>
          <cell r="J410" t="str">
            <v>PRINCIPAL</v>
          </cell>
          <cell r="K410" t="str">
            <v>INST.EDUCATIVA CLEMENTE MANUEL ZABALA</v>
          </cell>
        </row>
        <row r="411">
          <cell r="A411">
            <v>313001029418</v>
          </cell>
          <cell r="B411">
            <v>794</v>
          </cell>
          <cell r="C411">
            <v>794</v>
          </cell>
          <cell r="D411" t="str">
            <v>DE LA VIRGEN Y TURISTICA</v>
          </cell>
          <cell r="E411" t="str">
            <v>DE LA VIRGEN Y TURISTICA</v>
          </cell>
          <cell r="F411">
            <v>6</v>
          </cell>
          <cell r="G411" t="str">
            <v>URBANA</v>
          </cell>
          <cell r="H411" t="str">
            <v>PRIVADO</v>
          </cell>
          <cell r="I411" t="str">
            <v>PRIVADO</v>
          </cell>
          <cell r="J411" t="str">
            <v>PRINCIPAL</v>
          </cell>
          <cell r="K411" t="str">
            <v>INST. EDUC 1 DE MAYO</v>
          </cell>
        </row>
        <row r="412">
          <cell r="A412">
            <v>313001029426</v>
          </cell>
          <cell r="B412">
            <v>790</v>
          </cell>
          <cell r="C412">
            <v>790</v>
          </cell>
          <cell r="D412" t="str">
            <v>DE LA VIRGEN Y TURISTICA</v>
          </cell>
          <cell r="E412" t="str">
            <v>DE LA VIRGEN Y TURISTICA</v>
          </cell>
          <cell r="F412">
            <v>7</v>
          </cell>
          <cell r="G412" t="str">
            <v>URBANA</v>
          </cell>
          <cell r="H412" t="str">
            <v>PRIVADO</v>
          </cell>
          <cell r="I412" t="str">
            <v>PRIVADO</v>
          </cell>
          <cell r="J412" t="str">
            <v>PRINCIPAL</v>
          </cell>
          <cell r="K412" t="str">
            <v>C.E MUNDO DEL SABER</v>
          </cell>
        </row>
        <row r="413">
          <cell r="A413">
            <v>313001029434</v>
          </cell>
          <cell r="B413">
            <v>792</v>
          </cell>
          <cell r="C413">
            <v>792</v>
          </cell>
          <cell r="D413" t="str">
            <v>DE LA VIRGEN Y TURISTICA</v>
          </cell>
          <cell r="E413" t="str">
            <v>DE LA VIRGEN Y TURISTICA</v>
          </cell>
          <cell r="F413">
            <v>7</v>
          </cell>
          <cell r="G413" t="str">
            <v>URBANA</v>
          </cell>
          <cell r="H413" t="str">
            <v>PRIVADO</v>
          </cell>
          <cell r="I413" t="str">
            <v>PRIVADO</v>
          </cell>
          <cell r="J413" t="str">
            <v>PRINCIPAL</v>
          </cell>
          <cell r="K413" t="str">
            <v>INST. EDUC JULIO ENRIQUE</v>
          </cell>
        </row>
        <row r="414">
          <cell r="A414">
            <v>313001029451</v>
          </cell>
          <cell r="B414">
            <v>793</v>
          </cell>
          <cell r="C414">
            <v>793</v>
          </cell>
          <cell r="D414" t="str">
            <v>DE LA VIRGEN Y TURISTICA</v>
          </cell>
          <cell r="E414" t="str">
            <v>DE LA VIRGEN Y TURISTICA</v>
          </cell>
          <cell r="F414" t="str">
            <v>7</v>
          </cell>
          <cell r="G414" t="str">
            <v>URBANA</v>
          </cell>
          <cell r="H414" t="str">
            <v>PRIVADO</v>
          </cell>
          <cell r="I414" t="str">
            <v>PRIVADO</v>
          </cell>
          <cell r="J414" t="str">
            <v>PRINCIPAL</v>
          </cell>
          <cell r="K414" t="str">
            <v>COLEGIO MI PEQUEÑO JARDIN</v>
          </cell>
        </row>
        <row r="415">
          <cell r="A415">
            <v>313001029469</v>
          </cell>
          <cell r="B415">
            <v>801</v>
          </cell>
          <cell r="C415">
            <v>801</v>
          </cell>
          <cell r="D415" t="str">
            <v>INDUSTRIAL Y DE LA BAHIA</v>
          </cell>
          <cell r="E415" t="str">
            <v>INDUSTRIAL Y DE LA BAHIA</v>
          </cell>
          <cell r="F415">
            <v>13</v>
          </cell>
          <cell r="G415" t="str">
            <v>URBANA</v>
          </cell>
          <cell r="H415" t="str">
            <v>PRIVADO</v>
          </cell>
          <cell r="I415" t="str">
            <v>PRIVADO</v>
          </cell>
          <cell r="J415" t="str">
            <v>PRINCIPAL</v>
          </cell>
          <cell r="K415" t="str">
            <v>INST. MI ABECEDARIO</v>
          </cell>
        </row>
        <row r="416">
          <cell r="A416">
            <v>313001029507</v>
          </cell>
          <cell r="B416">
            <v>798</v>
          </cell>
          <cell r="C416">
            <v>798</v>
          </cell>
          <cell r="D416" t="str">
            <v>HISTORICA Y CARIBE NORTE</v>
          </cell>
          <cell r="E416" t="str">
            <v>COUNTRY</v>
          </cell>
          <cell r="F416">
            <v>9</v>
          </cell>
          <cell r="G416" t="str">
            <v>URBANA</v>
          </cell>
          <cell r="H416" t="str">
            <v>PRIVADO</v>
          </cell>
          <cell r="I416" t="str">
            <v>PRIVADO</v>
          </cell>
          <cell r="J416" t="str">
            <v>PRINCIPAL</v>
          </cell>
          <cell r="K416" t="str">
            <v>JARD. INF CHISPITAS MAGICAS (INST. EDUC. HERMANA ALICIA ALVAREZ)</v>
          </cell>
        </row>
        <row r="417">
          <cell r="A417">
            <v>313001029523</v>
          </cell>
          <cell r="B417">
            <v>789</v>
          </cell>
          <cell r="C417">
            <v>789</v>
          </cell>
          <cell r="D417" t="str">
            <v>HISTORICA Y CARIBE NORTE</v>
          </cell>
          <cell r="E417" t="str">
            <v>SANTA RITA</v>
          </cell>
          <cell r="F417">
            <v>1</v>
          </cell>
          <cell r="G417" t="str">
            <v>URBANA</v>
          </cell>
          <cell r="H417" t="str">
            <v>PRIVADO</v>
          </cell>
          <cell r="I417" t="str">
            <v>PRIVADO</v>
          </cell>
          <cell r="J417" t="str">
            <v>PRINCIPAL</v>
          </cell>
          <cell r="K417" t="str">
            <v>GIMN. BILINGÜE ALTAMAR DE CARTAGENA</v>
          </cell>
        </row>
        <row r="418">
          <cell r="A418">
            <v>313001029531</v>
          </cell>
          <cell r="B418">
            <v>817</v>
          </cell>
          <cell r="C418">
            <v>817</v>
          </cell>
          <cell r="D418" t="str">
            <v>INDUSTRIAL Y DE LA BAHIA</v>
          </cell>
          <cell r="E418" t="str">
            <v>INDUSTRIAL Y DE LA BAHIA</v>
          </cell>
          <cell r="F418">
            <v>13</v>
          </cell>
          <cell r="G418" t="str">
            <v>URBANA</v>
          </cell>
          <cell r="H418" t="str">
            <v>PRIVADO</v>
          </cell>
          <cell r="I418" t="str">
            <v>PRIVADO</v>
          </cell>
          <cell r="J418" t="str">
            <v>PRINCIPAL</v>
          </cell>
          <cell r="K418" t="str">
            <v>INST. EDUCATIVO NUEVA LUZ</v>
          </cell>
        </row>
        <row r="419">
          <cell r="A419">
            <v>313001029540</v>
          </cell>
          <cell r="B419">
            <v>816</v>
          </cell>
          <cell r="C419">
            <v>816</v>
          </cell>
          <cell r="D419" t="str">
            <v>INDUSTRIAL Y DE LA BAHIA</v>
          </cell>
          <cell r="E419" t="str">
            <v>INDUSTRIAL Y DE LA BAHIA</v>
          </cell>
          <cell r="F419">
            <v>12</v>
          </cell>
          <cell r="G419" t="str">
            <v>URBANA</v>
          </cell>
          <cell r="H419" t="str">
            <v>PRIVADO</v>
          </cell>
          <cell r="I419" t="str">
            <v>PRIVADO</v>
          </cell>
          <cell r="J419" t="str">
            <v>PRINCIPAL</v>
          </cell>
          <cell r="K419" t="str">
            <v>COLEGIO PITAGORAS -(JARD. INF. Y GUARDERIA MIS TAREAS )</v>
          </cell>
        </row>
        <row r="420">
          <cell r="A420">
            <v>313001029558</v>
          </cell>
          <cell r="B420">
            <v>805</v>
          </cell>
          <cell r="C420">
            <v>805</v>
          </cell>
          <cell r="D420" t="str">
            <v>HISTORICA Y CARIBE NORTE</v>
          </cell>
          <cell r="E420" t="str">
            <v>COUNTRY</v>
          </cell>
          <cell r="F420">
            <v>8</v>
          </cell>
          <cell r="G420" t="str">
            <v>URBANA</v>
          </cell>
          <cell r="H420" t="str">
            <v>PRIVADO</v>
          </cell>
          <cell r="I420" t="str">
            <v>PRIVADO</v>
          </cell>
          <cell r="J420" t="str">
            <v>PRINCIPAL</v>
          </cell>
          <cell r="K420" t="str">
            <v>INST. JUAN PABLO II</v>
          </cell>
        </row>
        <row r="421">
          <cell r="A421">
            <v>313001029647</v>
          </cell>
          <cell r="B421">
            <v>838</v>
          </cell>
          <cell r="C421">
            <v>838</v>
          </cell>
          <cell r="D421" t="str">
            <v>HISTORICA Y CARIBE NORTE</v>
          </cell>
          <cell r="E421" t="str">
            <v>SANTA RITA</v>
          </cell>
          <cell r="F421">
            <v>2</v>
          </cell>
          <cell r="G421" t="str">
            <v>URBANA</v>
          </cell>
          <cell r="H421" t="str">
            <v>PRIVADO</v>
          </cell>
          <cell r="I421" t="str">
            <v>PRIVADO</v>
          </cell>
          <cell r="J421" t="str">
            <v>PRINCIPAL</v>
          </cell>
          <cell r="K421" t="str">
            <v>COLEGIO SANTISIMA TRINIDAD</v>
          </cell>
        </row>
        <row r="422">
          <cell r="A422">
            <v>313001029655</v>
          </cell>
          <cell r="B422">
            <v>820</v>
          </cell>
          <cell r="C422">
            <v>820</v>
          </cell>
          <cell r="D422" t="str">
            <v>INDUSTRIAL Y DE LA BAHIA</v>
          </cell>
          <cell r="E422" t="str">
            <v>INDUSTRIAL Y DE LA BAHIA</v>
          </cell>
          <cell r="F422">
            <v>12</v>
          </cell>
          <cell r="G422" t="str">
            <v>URBANA</v>
          </cell>
          <cell r="H422" t="str">
            <v>PRIVADO</v>
          </cell>
          <cell r="I422" t="str">
            <v>PRIVADO</v>
          </cell>
          <cell r="J422" t="str">
            <v>PRINCIPAL</v>
          </cell>
          <cell r="K422" t="str">
            <v>INST. MI PRIMERA ESTACION</v>
          </cell>
        </row>
        <row r="423">
          <cell r="A423">
            <v>313001029671</v>
          </cell>
          <cell r="B423">
            <v>834</v>
          </cell>
          <cell r="C423">
            <v>834</v>
          </cell>
          <cell r="D423" t="str">
            <v>INDUSTRIAL Y DE LA BAHIA</v>
          </cell>
          <cell r="E423" t="str">
            <v>INDUSTRIAL Y DE LA BAHIA</v>
          </cell>
          <cell r="F423">
            <v>12</v>
          </cell>
          <cell r="G423" t="str">
            <v>URBANA</v>
          </cell>
          <cell r="H423" t="str">
            <v>PRIVADO</v>
          </cell>
          <cell r="I423" t="str">
            <v>PRIVADO</v>
          </cell>
          <cell r="J423" t="str">
            <v>PRINCIPAL</v>
          </cell>
          <cell r="K423" t="str">
            <v>INSTITUTO EDUCATIVO MUNDO HACIA EL FUTURO</v>
          </cell>
        </row>
        <row r="424">
          <cell r="A424">
            <v>313001029680</v>
          </cell>
          <cell r="B424">
            <v>819</v>
          </cell>
          <cell r="C424">
            <v>819</v>
          </cell>
          <cell r="D424" t="str">
            <v>INDUSTRIAL Y DE LA BAHIA</v>
          </cell>
          <cell r="E424" t="str">
            <v>INDUSTRIAL Y DE LA BAHIA</v>
          </cell>
          <cell r="F424">
            <v>13</v>
          </cell>
          <cell r="G424" t="str">
            <v>URBANA</v>
          </cell>
          <cell r="H424" t="str">
            <v>PRIVADO</v>
          </cell>
          <cell r="I424" t="str">
            <v>PRIVADO</v>
          </cell>
          <cell r="J424" t="str">
            <v>PRINCIPAL</v>
          </cell>
          <cell r="K424" t="str">
            <v>CENT. EDUC. INTEGRAL MODERNO</v>
          </cell>
        </row>
        <row r="425">
          <cell r="A425">
            <v>313001029698</v>
          </cell>
          <cell r="B425">
            <v>821</v>
          </cell>
          <cell r="C425">
            <v>821</v>
          </cell>
          <cell r="D425" t="str">
            <v>INDUSTRIAL Y DE LA BAHIA</v>
          </cell>
          <cell r="E425" t="str">
            <v>INDUSTRIAL Y DE LA BAHIA</v>
          </cell>
          <cell r="F425">
            <v>13</v>
          </cell>
          <cell r="G425" t="str">
            <v>URBANA</v>
          </cell>
          <cell r="H425" t="str">
            <v>PRIVADO</v>
          </cell>
          <cell r="I425" t="str">
            <v>PRIVADO</v>
          </cell>
          <cell r="J425" t="str">
            <v>PRINCIPAL</v>
          </cell>
          <cell r="K425" t="str">
            <v>INST. EDUC. QUERIDO AMIGO</v>
          </cell>
        </row>
        <row r="426">
          <cell r="A426">
            <v>313001029701</v>
          </cell>
          <cell r="B426">
            <v>825</v>
          </cell>
          <cell r="C426">
            <v>825</v>
          </cell>
          <cell r="D426" t="str">
            <v>INDUSTRIAL Y DE LA BAHIA</v>
          </cell>
          <cell r="E426" t="str">
            <v>INDUSTRIAL Y DE LA BAHIA</v>
          </cell>
          <cell r="F426">
            <v>11</v>
          </cell>
          <cell r="G426" t="str">
            <v>URBANA</v>
          </cell>
          <cell r="H426" t="str">
            <v>PRIVADO</v>
          </cell>
          <cell r="I426" t="str">
            <v>PRIVADO</v>
          </cell>
          <cell r="J426" t="str">
            <v>PRINCIPAL</v>
          </cell>
          <cell r="K426" t="str">
            <v>CENT. EDUC. SANTA CLARA</v>
          </cell>
        </row>
        <row r="427">
          <cell r="A427">
            <v>313001029710</v>
          </cell>
          <cell r="B427">
            <v>827</v>
          </cell>
          <cell r="C427">
            <v>827</v>
          </cell>
          <cell r="D427" t="str">
            <v>INDUSTRIAL Y DE LA BAHIA</v>
          </cell>
          <cell r="E427" t="str">
            <v>INDUSTRIAL Y DE LA BAHIA</v>
          </cell>
          <cell r="F427">
            <v>14</v>
          </cell>
          <cell r="G427" t="str">
            <v>URBANA</v>
          </cell>
          <cell r="H427" t="str">
            <v>PRIVADO</v>
          </cell>
          <cell r="I427" t="str">
            <v>PRIVADO</v>
          </cell>
          <cell r="J427" t="str">
            <v>PRINCIPAL</v>
          </cell>
          <cell r="K427" t="str">
            <v>INST. EDUC ISAVIDA</v>
          </cell>
        </row>
        <row r="428">
          <cell r="A428">
            <v>313001029728</v>
          </cell>
          <cell r="B428">
            <v>823</v>
          </cell>
          <cell r="C428">
            <v>823</v>
          </cell>
          <cell r="D428" t="str">
            <v>INDUSTRIAL Y DE LA BAHIA</v>
          </cell>
          <cell r="E428" t="str">
            <v>INDUSTRIAL Y DE LA BAHIA</v>
          </cell>
          <cell r="F428">
            <v>14</v>
          </cell>
          <cell r="G428" t="str">
            <v>URBANA</v>
          </cell>
          <cell r="H428" t="str">
            <v>PRIVADO</v>
          </cell>
          <cell r="I428" t="str">
            <v>PRIVADO</v>
          </cell>
          <cell r="J428" t="str">
            <v>PRINCIPAL</v>
          </cell>
          <cell r="K428" t="str">
            <v>CORPORACION EDUCATIVA RONDA MAGICA REAL</v>
          </cell>
        </row>
        <row r="429">
          <cell r="A429">
            <v>313001029736</v>
          </cell>
          <cell r="B429">
            <v>824</v>
          </cell>
          <cell r="C429">
            <v>824</v>
          </cell>
          <cell r="D429" t="str">
            <v>INDUSTRIAL Y DE LA BAHIA</v>
          </cell>
          <cell r="E429" t="str">
            <v>INDUSTRIAL Y DE LA BAHIA</v>
          </cell>
          <cell r="F429">
            <v>12</v>
          </cell>
          <cell r="G429" t="str">
            <v>URBANA</v>
          </cell>
          <cell r="H429" t="str">
            <v>PRIVADO</v>
          </cell>
          <cell r="I429" t="str">
            <v>PRIVADO</v>
          </cell>
          <cell r="J429" t="str">
            <v>PRINCIPAL</v>
          </cell>
          <cell r="K429" t="str">
            <v>MIMOS ESCUELA INFANTIL</v>
          </cell>
        </row>
        <row r="430">
          <cell r="A430">
            <v>313001029752</v>
          </cell>
          <cell r="B430">
            <v>822</v>
          </cell>
          <cell r="C430">
            <v>822</v>
          </cell>
          <cell r="D430" t="str">
            <v>INDUSTRIAL Y DE LA BAHIA</v>
          </cell>
          <cell r="E430" t="str">
            <v>INDUSTRIAL Y DE LA BAHIA</v>
          </cell>
          <cell r="F430">
            <v>12</v>
          </cell>
          <cell r="G430" t="str">
            <v>URBANA</v>
          </cell>
          <cell r="H430" t="str">
            <v>PRIVADO</v>
          </cell>
          <cell r="I430" t="str">
            <v>PRIVADO</v>
          </cell>
          <cell r="J430" t="str">
            <v>PRINCIPAL</v>
          </cell>
          <cell r="K430" t="str">
            <v>INST. EDUC. CAMINO AL SABER</v>
          </cell>
        </row>
        <row r="431">
          <cell r="A431">
            <v>313001029817</v>
          </cell>
          <cell r="B431">
            <v>829</v>
          </cell>
          <cell r="C431">
            <v>829</v>
          </cell>
          <cell r="D431" t="str">
            <v>INDUSTRIAL Y DE LA BAHIA</v>
          </cell>
          <cell r="E431" t="str">
            <v>INDUSTRIAL Y DE LA BAHIA</v>
          </cell>
          <cell r="G431" t="str">
            <v>URBANA</v>
          </cell>
          <cell r="H431" t="str">
            <v>PRIVADO</v>
          </cell>
          <cell r="I431" t="str">
            <v>PRIVADO</v>
          </cell>
          <cell r="J431" t="str">
            <v>PRINCIPAL</v>
          </cell>
          <cell r="K431" t="str">
            <v>FUNDACION EL CREADOR</v>
          </cell>
        </row>
        <row r="432">
          <cell r="A432">
            <v>313001029833</v>
          </cell>
          <cell r="B432">
            <v>836</v>
          </cell>
          <cell r="C432">
            <v>836</v>
          </cell>
          <cell r="D432" t="str">
            <v>INDUSTRIAL Y DE LA BAHIA</v>
          </cell>
          <cell r="E432" t="str">
            <v>INDUSTRIAL Y DE LA BAHIA</v>
          </cell>
          <cell r="F432">
            <v>13</v>
          </cell>
          <cell r="G432" t="str">
            <v>URBANA</v>
          </cell>
          <cell r="H432" t="str">
            <v>PRIVADO</v>
          </cell>
          <cell r="I432" t="str">
            <v>PRIVADO</v>
          </cell>
          <cell r="J432" t="str">
            <v>PRINCIPAL</v>
          </cell>
          <cell r="K432" t="str">
            <v>INSTITUTO EDUCATIVO SANTA LUCIA</v>
          </cell>
        </row>
        <row r="433">
          <cell r="A433">
            <v>313001029841</v>
          </cell>
          <cell r="B433">
            <v>837</v>
          </cell>
          <cell r="C433">
            <v>837</v>
          </cell>
          <cell r="D433" t="str">
            <v>HISTORICA Y CARIBE NORTE</v>
          </cell>
          <cell r="E433" t="str">
            <v>SANTA RITA</v>
          </cell>
          <cell r="F433">
            <v>2</v>
          </cell>
          <cell r="G433" t="str">
            <v>URBANA</v>
          </cell>
          <cell r="H433" t="str">
            <v>PRIVADO</v>
          </cell>
          <cell r="I433" t="str">
            <v>PRIVADO</v>
          </cell>
          <cell r="J433" t="str">
            <v>PRINCIPAL</v>
          </cell>
          <cell r="K433" t="str">
            <v>COLEGIO INFANTIL INICIOS DEL ARCO IRIS</v>
          </cell>
        </row>
        <row r="434">
          <cell r="A434">
            <v>313001029868</v>
          </cell>
          <cell r="B434">
            <v>841</v>
          </cell>
          <cell r="C434">
            <v>841</v>
          </cell>
          <cell r="D434" t="str">
            <v>INDUSTRIAL Y DE LA BAHIA</v>
          </cell>
          <cell r="E434" t="str">
            <v>INDUSTRIAL Y DE LA BAHIA</v>
          </cell>
          <cell r="F434">
            <v>13</v>
          </cell>
          <cell r="G434" t="str">
            <v>URBANA</v>
          </cell>
          <cell r="H434" t="str">
            <v>PRIVADO</v>
          </cell>
          <cell r="I434" t="str">
            <v>PRIVADO</v>
          </cell>
          <cell r="J434" t="str">
            <v>PRINCIPAL</v>
          </cell>
          <cell r="K434" t="str">
            <v>INST EDUCATIVO TECNOCIENCIA REGION CARIBE</v>
          </cell>
        </row>
        <row r="435">
          <cell r="A435">
            <v>313001029876</v>
          </cell>
          <cell r="B435">
            <v>843</v>
          </cell>
          <cell r="C435">
            <v>843</v>
          </cell>
          <cell r="D435" t="str">
            <v>INDUSTRIAL Y DE LA BAHIA</v>
          </cell>
          <cell r="E435" t="str">
            <v>INDUSTRIAL Y DE LA BAHIA</v>
          </cell>
          <cell r="F435">
            <v>14</v>
          </cell>
          <cell r="G435" t="str">
            <v>URBANA</v>
          </cell>
          <cell r="H435" t="str">
            <v>PRIVADO</v>
          </cell>
          <cell r="I435" t="str">
            <v>PRIVADO</v>
          </cell>
          <cell r="J435" t="str">
            <v>PRINCIPAL</v>
          </cell>
          <cell r="K435" t="str">
            <v>CORP. EDUC. PARQUE DE LOS NIÑOS</v>
          </cell>
        </row>
        <row r="436">
          <cell r="A436">
            <v>313001029884</v>
          </cell>
          <cell r="B436">
            <v>844</v>
          </cell>
          <cell r="C436">
            <v>844</v>
          </cell>
          <cell r="D436" t="str">
            <v>INDUSTRIAL Y DE LA BAHIA</v>
          </cell>
          <cell r="E436" t="str">
            <v>INDUSTRIAL Y DE LA BAHIA</v>
          </cell>
          <cell r="F436">
            <v>12</v>
          </cell>
          <cell r="G436" t="str">
            <v>URBANA</v>
          </cell>
          <cell r="H436" t="str">
            <v>PRIVADO</v>
          </cell>
          <cell r="I436" t="str">
            <v>PRIVADO</v>
          </cell>
          <cell r="J436" t="str">
            <v>PRINCIPAL</v>
          </cell>
          <cell r="K436" t="str">
            <v>INST. EDUCATIVO BRUNER</v>
          </cell>
        </row>
        <row r="437">
          <cell r="A437">
            <v>313001029906</v>
          </cell>
          <cell r="B437">
            <v>846</v>
          </cell>
          <cell r="C437">
            <v>846</v>
          </cell>
          <cell r="D437" t="str">
            <v>HISTORICA Y CARIBE NORTE</v>
          </cell>
          <cell r="E437" t="str">
            <v>COUNTRY</v>
          </cell>
          <cell r="F437">
            <v>10</v>
          </cell>
          <cell r="G437" t="str">
            <v>URBANA</v>
          </cell>
          <cell r="H437" t="str">
            <v>PRIVADO</v>
          </cell>
          <cell r="I437" t="str">
            <v>PRIVADO</v>
          </cell>
          <cell r="J437" t="str">
            <v>PRINCIPAL</v>
          </cell>
          <cell r="K437" t="str">
            <v>FUND. LUMBRERAS DEL MAÑANA (FUNDALUM)</v>
          </cell>
        </row>
        <row r="438">
          <cell r="A438">
            <v>313001029922</v>
          </cell>
          <cell r="B438">
            <v>848</v>
          </cell>
          <cell r="C438">
            <v>848</v>
          </cell>
          <cell r="D438" t="str">
            <v>HISTORICA Y CARIBE NORTE</v>
          </cell>
          <cell r="E438" t="str">
            <v>COUNTRY</v>
          </cell>
          <cell r="F438">
            <v>10</v>
          </cell>
          <cell r="G438" t="str">
            <v>URBANA</v>
          </cell>
          <cell r="H438" t="str">
            <v>PRIVADO</v>
          </cell>
          <cell r="I438" t="str">
            <v>PRIVADO</v>
          </cell>
          <cell r="J438" t="str">
            <v>PRINCIPAL</v>
          </cell>
          <cell r="K438" t="str">
            <v>INSTITUTO EDUCATIVO NISSI</v>
          </cell>
        </row>
        <row r="439">
          <cell r="A439">
            <v>313001029931</v>
          </cell>
          <cell r="B439">
            <v>854</v>
          </cell>
          <cell r="C439">
            <v>854</v>
          </cell>
          <cell r="D439" t="str">
            <v>INDUSTRIAL Y DE LA BAHIA</v>
          </cell>
          <cell r="E439" t="str">
            <v>INDUSTRIAL Y DE LA BAHIA</v>
          </cell>
          <cell r="F439" t="str">
            <v>10</v>
          </cell>
          <cell r="G439" t="str">
            <v>URBANA</v>
          </cell>
          <cell r="H439" t="str">
            <v>PRIVADO</v>
          </cell>
          <cell r="I439" t="str">
            <v>PRIVADO</v>
          </cell>
          <cell r="J439" t="str">
            <v>PRINCIPAL</v>
          </cell>
          <cell r="K439" t="str">
            <v>COLEGIO MANOS CREATIVAS</v>
          </cell>
        </row>
        <row r="440">
          <cell r="A440">
            <v>313001029957</v>
          </cell>
          <cell r="B440">
            <v>856</v>
          </cell>
          <cell r="C440">
            <v>856</v>
          </cell>
          <cell r="D440" t="str">
            <v>HISTORICA Y CARIBE NORTE</v>
          </cell>
          <cell r="E440" t="str">
            <v>COUNTRY</v>
          </cell>
          <cell r="F440">
            <v>8</v>
          </cell>
          <cell r="G440" t="str">
            <v>URBANA</v>
          </cell>
          <cell r="H440" t="str">
            <v>PRIVADO</v>
          </cell>
          <cell r="I440" t="str">
            <v>PRIVADO</v>
          </cell>
          <cell r="J440" t="str">
            <v>PRINCIPAL</v>
          </cell>
          <cell r="K440" t="str">
            <v>CORPORACION CENTRO DE DESARROLLO Y APRENDIZAJE LUZ DE LUZ</v>
          </cell>
        </row>
        <row r="441">
          <cell r="A441">
            <v>313001029965</v>
          </cell>
          <cell r="B441">
            <v>855</v>
          </cell>
          <cell r="C441">
            <v>855</v>
          </cell>
          <cell r="D441" t="str">
            <v>INDUSTRIAL Y DE LA BAHIA</v>
          </cell>
          <cell r="E441" t="str">
            <v>INDUSTRIAL Y DE LA BAHIA</v>
          </cell>
          <cell r="F441">
            <v>15</v>
          </cell>
          <cell r="G441" t="str">
            <v>URBANA</v>
          </cell>
          <cell r="H441" t="str">
            <v>PRIVADO</v>
          </cell>
          <cell r="I441" t="str">
            <v>PRIVADO</v>
          </cell>
          <cell r="J441" t="str">
            <v/>
          </cell>
          <cell r="K441" t="str">
            <v>INSTITUTO INFANTIL LOS CISNES</v>
          </cell>
        </row>
        <row r="442">
          <cell r="A442">
            <v>313001029973</v>
          </cell>
          <cell r="B442">
            <v>849</v>
          </cell>
          <cell r="C442">
            <v>849</v>
          </cell>
          <cell r="D442" t="str">
            <v>INDUSTRIAL Y DE LA BAHIA</v>
          </cell>
          <cell r="E442" t="str">
            <v>INDUSTRIAL Y DE LA BAHIA</v>
          </cell>
          <cell r="F442">
            <v>15</v>
          </cell>
          <cell r="G442" t="str">
            <v>URBANA</v>
          </cell>
          <cell r="H442" t="str">
            <v>PRIVADO</v>
          </cell>
          <cell r="I442" t="str">
            <v>PRIVADO</v>
          </cell>
          <cell r="J442" t="str">
            <v>PRINCIPAL</v>
          </cell>
          <cell r="K442" t="str">
            <v>INSTITUTO EL MANANTIAL</v>
          </cell>
        </row>
        <row r="443">
          <cell r="A443">
            <v>313001029981</v>
          </cell>
          <cell r="B443">
            <v>847</v>
          </cell>
          <cell r="C443">
            <v>847</v>
          </cell>
          <cell r="D443" t="str">
            <v>INDUSTRIAL Y DE LA BAHIA</v>
          </cell>
          <cell r="E443" t="str">
            <v>INDUSTRIAL Y DE LA BAHIA</v>
          </cell>
          <cell r="F443">
            <v>14</v>
          </cell>
          <cell r="G443" t="str">
            <v>URBANA</v>
          </cell>
          <cell r="H443" t="str">
            <v>PRIVADO</v>
          </cell>
          <cell r="I443" t="str">
            <v>PRIVADO</v>
          </cell>
          <cell r="J443" t="str">
            <v>PRINCIPAL</v>
          </cell>
          <cell r="K443" t="str">
            <v>COLEGIO ACADEMICO Y TECNICO JOSE MARIA GARCIA DE TOLEDO</v>
          </cell>
        </row>
        <row r="444">
          <cell r="A444">
            <v>313001029990</v>
          </cell>
          <cell r="B444">
            <v>852</v>
          </cell>
          <cell r="C444">
            <v>852</v>
          </cell>
          <cell r="D444" t="str">
            <v>INDUSTRIAL Y DE LA BAHIA</v>
          </cell>
          <cell r="E444" t="str">
            <v>INDUSTRIAL Y DE LA BAHIA</v>
          </cell>
          <cell r="F444" t="str">
            <v>15</v>
          </cell>
          <cell r="G444" t="str">
            <v>URBANA</v>
          </cell>
          <cell r="H444" t="str">
            <v>PRIVADO</v>
          </cell>
          <cell r="I444" t="str">
            <v>PRIVADO</v>
          </cell>
          <cell r="J444" t="str">
            <v>PRINCIPAL</v>
          </cell>
          <cell r="K444" t="str">
            <v>JARDIN INFANTIL Y CENTRO DE ESTIMULACION PASO A PASO</v>
          </cell>
        </row>
        <row r="445">
          <cell r="A445">
            <v>313001030009</v>
          </cell>
          <cell r="B445">
            <v>853</v>
          </cell>
          <cell r="C445">
            <v>853</v>
          </cell>
          <cell r="D445" t="str">
            <v>INDUSTRIAL Y DE LA BAHIA</v>
          </cell>
          <cell r="E445" t="str">
            <v>INDUSTRIAL Y DE LA BAHIA</v>
          </cell>
          <cell r="F445" t="str">
            <v>12</v>
          </cell>
          <cell r="G445" t="str">
            <v>URBANA</v>
          </cell>
          <cell r="H445" t="str">
            <v>PRIVADO</v>
          </cell>
          <cell r="I445" t="str">
            <v>PRIVADO</v>
          </cell>
          <cell r="J445" t="str">
            <v>PRINCIPAL</v>
          </cell>
          <cell r="K445" t="str">
            <v>MIS TRAZOS MAGICOS</v>
          </cell>
        </row>
        <row r="446">
          <cell r="A446">
            <v>313001030025</v>
          </cell>
          <cell r="B446">
            <v>850</v>
          </cell>
          <cell r="C446">
            <v>850</v>
          </cell>
          <cell r="D446" t="str">
            <v>HISTORICA Y CARIBE NORTE</v>
          </cell>
          <cell r="E446" t="str">
            <v>SANTA RITA</v>
          </cell>
          <cell r="F446">
            <v>1</v>
          </cell>
          <cell r="G446" t="str">
            <v>URBANA</v>
          </cell>
          <cell r="H446" t="str">
            <v>PRIVADO</v>
          </cell>
          <cell r="I446" t="str">
            <v>PRIVADO</v>
          </cell>
          <cell r="J446" t="str">
            <v>PRINCIPAL</v>
          </cell>
          <cell r="K446" t="str">
            <v>GIMNASIO AMERICANO HOWARD GARDNER</v>
          </cell>
        </row>
        <row r="447">
          <cell r="A447">
            <v>313001030068</v>
          </cell>
          <cell r="B447">
            <v>863</v>
          </cell>
          <cell r="C447">
            <v>863</v>
          </cell>
          <cell r="D447" t="str">
            <v>HISTORICA Y CARIBE NORTE</v>
          </cell>
          <cell r="E447" t="str">
            <v>COUNTRY</v>
          </cell>
          <cell r="F447">
            <v>9</v>
          </cell>
          <cell r="G447" t="str">
            <v>URBANA</v>
          </cell>
          <cell r="H447" t="str">
            <v>PRIVADO</v>
          </cell>
          <cell r="I447" t="str">
            <v>PRIVADO</v>
          </cell>
          <cell r="J447" t="str">
            <v>PRINCIPAL</v>
          </cell>
          <cell r="K447" t="str">
            <v>COL GENERACION XXI</v>
          </cell>
        </row>
        <row r="448">
          <cell r="A448">
            <v>313001030106</v>
          </cell>
          <cell r="B448">
            <v>859</v>
          </cell>
          <cell r="C448">
            <v>859</v>
          </cell>
          <cell r="D448" t="str">
            <v>DE LA VIRGEN Y TURISTICA</v>
          </cell>
          <cell r="E448" t="str">
            <v>DE LA VIRGEN Y TURISTICA</v>
          </cell>
          <cell r="F448">
            <v>7</v>
          </cell>
          <cell r="G448" t="str">
            <v>URBANA</v>
          </cell>
          <cell r="H448" t="str">
            <v>PRIVADO</v>
          </cell>
          <cell r="I448" t="str">
            <v>PRIVADO</v>
          </cell>
          <cell r="J448" t="str">
            <v>PRINCIPAL</v>
          </cell>
          <cell r="K448" t="str">
            <v>INT. EDUCATIVO LOS CEREZOS</v>
          </cell>
        </row>
        <row r="449">
          <cell r="A449">
            <v>313001030122</v>
          </cell>
          <cell r="B449">
            <v>861</v>
          </cell>
          <cell r="C449">
            <v>861</v>
          </cell>
          <cell r="D449" t="str">
            <v>HISTORICA Y CARIBE NORTE</v>
          </cell>
          <cell r="E449" t="str">
            <v>INDUSTRIAL Y DE LA BAHIA</v>
          </cell>
          <cell r="F449">
            <v>11</v>
          </cell>
          <cell r="G449" t="str">
            <v>URBANA</v>
          </cell>
          <cell r="H449" t="str">
            <v>PRIVADO</v>
          </cell>
          <cell r="I449" t="str">
            <v>PRIVADO</v>
          </cell>
          <cell r="J449" t="str">
            <v>PRINCIPAL</v>
          </cell>
          <cell r="K449" t="str">
            <v>INSTITUTO EDUCATIVO LINDO AMANECER</v>
          </cell>
        </row>
        <row r="450">
          <cell r="A450">
            <v>313001030131</v>
          </cell>
          <cell r="B450">
            <v>862</v>
          </cell>
          <cell r="C450">
            <v>862</v>
          </cell>
          <cell r="D450" t="str">
            <v>HISTORICA Y CARIBE NORTE</v>
          </cell>
          <cell r="E450" t="str">
            <v>SANTA RITA</v>
          </cell>
          <cell r="F450">
            <v>2</v>
          </cell>
          <cell r="G450" t="str">
            <v>URBANA</v>
          </cell>
          <cell r="H450" t="str">
            <v>PRIVADO</v>
          </cell>
          <cell r="I450" t="str">
            <v>PRIVADO</v>
          </cell>
          <cell r="J450" t="str">
            <v>PRINCIPAL</v>
          </cell>
          <cell r="K450" t="str">
            <v>GIMNASIO INTEGRAL CYGNI DE CARTAGENA</v>
          </cell>
        </row>
        <row r="451">
          <cell r="A451">
            <v>313001063690</v>
          </cell>
          <cell r="B451">
            <v>680</v>
          </cell>
          <cell r="C451">
            <v>680</v>
          </cell>
          <cell r="D451" t="str">
            <v>HISTORICA Y CARIBE NORTE</v>
          </cell>
          <cell r="E451" t="str">
            <v>SANTA RITA</v>
          </cell>
          <cell r="F451">
            <v>2</v>
          </cell>
          <cell r="G451" t="str">
            <v>URBANA</v>
          </cell>
          <cell r="H451" t="str">
            <v>PRIVADO</v>
          </cell>
          <cell r="I451" t="str">
            <v>PRIVADO</v>
          </cell>
          <cell r="J451" t="str">
            <v>PRINCIPAL</v>
          </cell>
          <cell r="K451" t="str">
            <v>FUND. INST. MIXTO EL NAZARENO</v>
          </cell>
        </row>
        <row r="452">
          <cell r="A452">
            <v>313836000348</v>
          </cell>
          <cell r="B452">
            <v>490</v>
          </cell>
          <cell r="C452">
            <v>490</v>
          </cell>
          <cell r="D452" t="str">
            <v>DE LA VIRGEN Y TURISTICA</v>
          </cell>
          <cell r="E452" t="str">
            <v>RURAL</v>
          </cell>
          <cell r="G452" t="str">
            <v>URBANA(RURAL)</v>
          </cell>
          <cell r="H452" t="str">
            <v>PRIVADO</v>
          </cell>
          <cell r="I452" t="str">
            <v>PRIVADO</v>
          </cell>
          <cell r="J452" t="str">
            <v>PRINCIPAL</v>
          </cell>
          <cell r="K452" t="str">
            <v>ASPAEN GIMN. CARTAGENA DE INDIAS</v>
          </cell>
        </row>
        <row r="453">
          <cell r="A453">
            <v>313836000623</v>
          </cell>
          <cell r="B453">
            <v>851</v>
          </cell>
          <cell r="C453">
            <v>851</v>
          </cell>
          <cell r="D453" t="str">
            <v>DE LA VIRGEN Y TURISTICA</v>
          </cell>
          <cell r="E453" t="str">
            <v>RURAL</v>
          </cell>
          <cell r="G453" t="str">
            <v>URBANA(RURAL)</v>
          </cell>
          <cell r="H453" t="str">
            <v>PRIVADO</v>
          </cell>
          <cell r="I453" t="str">
            <v>PRIVADO</v>
          </cell>
          <cell r="J453" t="str">
            <v>PRINCIPAL</v>
          </cell>
          <cell r="K453" t="str">
            <v>ASPAEN GIMN. CARTAGENA(ANTIGUO COL. UBICADO EN TURBACO)</v>
          </cell>
        </row>
        <row r="454">
          <cell r="A454">
            <v>413001004703</v>
          </cell>
          <cell r="B454">
            <v>492</v>
          </cell>
          <cell r="C454">
            <v>492</v>
          </cell>
          <cell r="D454" t="str">
            <v>DE LA VIRGEN Y TURISTICA</v>
          </cell>
          <cell r="E454" t="str">
            <v>RURAL</v>
          </cell>
          <cell r="G454" t="str">
            <v>RURAL</v>
          </cell>
          <cell r="H454" t="str">
            <v>E. E. Oficial</v>
          </cell>
          <cell r="I454" t="str">
            <v>OFICIAL</v>
          </cell>
          <cell r="J454" t="str">
            <v>PRINCIPAL</v>
          </cell>
          <cell r="K454" t="str">
            <v>I.E TECNICA DE LA BOQUILLA</v>
          </cell>
        </row>
        <row r="455">
          <cell r="A455">
            <v>413001006234</v>
          </cell>
          <cell r="B455">
            <v>494</v>
          </cell>
          <cell r="C455">
            <v>492</v>
          </cell>
          <cell r="D455" t="str">
            <v>DE LA VIRGEN Y TURISTICA</v>
          </cell>
          <cell r="E455" t="str">
            <v>RURAL</v>
          </cell>
          <cell r="G455" t="str">
            <v>RURAL</v>
          </cell>
          <cell r="H455" t="str">
            <v>E. E. Oficial</v>
          </cell>
          <cell r="I455" t="str">
            <v>OFICIAL</v>
          </cell>
          <cell r="J455" t="str">
            <v>SEDE</v>
          </cell>
          <cell r="K455" t="str">
            <v>I.E TECNICA DE LA BOQUILLA -SEDE  ESC. MADRE BERNARDA</v>
          </cell>
        </row>
        <row r="456">
          <cell r="A456">
            <v>413001006315</v>
          </cell>
          <cell r="B456">
            <v>151</v>
          </cell>
          <cell r="C456">
            <v>492</v>
          </cell>
          <cell r="D456" t="str">
            <v>DE LA VIRGEN Y TURISTICA</v>
          </cell>
          <cell r="E456" t="str">
            <v>RURAL</v>
          </cell>
          <cell r="G456" t="str">
            <v>RURAL</v>
          </cell>
          <cell r="H456" t="str">
            <v>E. E. Oficial</v>
          </cell>
          <cell r="I456" t="str">
            <v>OFICIAL</v>
          </cell>
          <cell r="J456" t="str">
            <v>SEDE</v>
          </cell>
          <cell r="K456" t="str">
            <v>I.E TECNICA DE LA BOQUILLA - SEDE SAN JUAN BAUTISTA DE LA BOQUILLA</v>
          </cell>
        </row>
        <row r="457">
          <cell r="A457">
            <v>413001007630</v>
          </cell>
          <cell r="B457">
            <v>495</v>
          </cell>
          <cell r="C457">
            <v>495</v>
          </cell>
          <cell r="D457" t="str">
            <v>INDUSTRIAL Y DE LA BAHIA</v>
          </cell>
          <cell r="E457" t="str">
            <v>INDUSTRIAL Y DE LA BAHIA</v>
          </cell>
          <cell r="F457">
            <v>13</v>
          </cell>
          <cell r="G457" t="str">
            <v>URBANA</v>
          </cell>
          <cell r="H457" t="str">
            <v>PRIVADO</v>
          </cell>
          <cell r="I457" t="str">
            <v>PRIVADO</v>
          </cell>
          <cell r="J457" t="str">
            <v>PRINCIPAL</v>
          </cell>
          <cell r="K457" t="str">
            <v>COL. CARIBE REAL</v>
          </cell>
        </row>
        <row r="458">
          <cell r="A458">
            <v>413001007648</v>
          </cell>
          <cell r="B458">
            <v>500</v>
          </cell>
          <cell r="C458">
            <v>500</v>
          </cell>
          <cell r="D458" t="str">
            <v>INDUSTRIAL Y DE LA BAHIA</v>
          </cell>
          <cell r="E458" t="str">
            <v>INDUSTRIAL Y DE LA BAHIA</v>
          </cell>
          <cell r="F458">
            <v>14</v>
          </cell>
          <cell r="G458" t="str">
            <v>URBANA</v>
          </cell>
          <cell r="H458" t="str">
            <v>PRIVADO</v>
          </cell>
          <cell r="I458" t="str">
            <v>PRIVADO</v>
          </cell>
          <cell r="J458" t="str">
            <v>PRINCIPAL</v>
          </cell>
          <cell r="K458" t="str">
            <v>COL. CAMINO DEL CORAL DE CARTAGENA</v>
          </cell>
        </row>
        <row r="459">
          <cell r="A459">
            <v>413001007982</v>
          </cell>
          <cell r="B459">
            <v>496</v>
          </cell>
          <cell r="C459">
            <v>496</v>
          </cell>
          <cell r="D459" t="str">
            <v>INDUSTRIAL Y DE LA BAHIA</v>
          </cell>
          <cell r="E459" t="str">
            <v>INDUSTRIAL Y DE LA BAHIA</v>
          </cell>
          <cell r="F459">
            <v>12</v>
          </cell>
          <cell r="G459" t="str">
            <v>URBANA</v>
          </cell>
          <cell r="H459" t="str">
            <v>PRIVADO</v>
          </cell>
          <cell r="I459" t="str">
            <v>PRIVADO</v>
          </cell>
          <cell r="J459" t="str">
            <v>PRINCIPAL</v>
          </cell>
          <cell r="K459" t="str">
            <v>INST. CARTAGENA DE INDIAS</v>
          </cell>
        </row>
        <row r="460">
          <cell r="A460">
            <v>413001008008</v>
          </cell>
          <cell r="B460">
            <v>497</v>
          </cell>
          <cell r="C460">
            <v>497</v>
          </cell>
          <cell r="D460" t="str">
            <v>HISTORICA Y CARIBE NORTE</v>
          </cell>
          <cell r="E460" t="str">
            <v>COUNTRY</v>
          </cell>
          <cell r="F460">
            <v>10</v>
          </cell>
          <cell r="G460" t="str">
            <v>URBANA</v>
          </cell>
          <cell r="H460" t="str">
            <v>PRIVADO</v>
          </cell>
          <cell r="I460" t="str">
            <v>PRIVADO</v>
          </cell>
          <cell r="J460" t="str">
            <v>PRINCIPAL</v>
          </cell>
          <cell r="K460" t="str">
            <v>INST. EDUC. CAMPANITAS DE SABIDURIA</v>
          </cell>
        </row>
        <row r="461">
          <cell r="A461">
            <v>413001008024</v>
          </cell>
          <cell r="B461">
            <v>498</v>
          </cell>
          <cell r="C461">
            <v>498</v>
          </cell>
          <cell r="D461" t="str">
            <v>INDUSTRIAL Y DE LA BAHIA</v>
          </cell>
          <cell r="E461" t="str">
            <v>INDUSTRIAL Y DE LA BAHIA</v>
          </cell>
          <cell r="F461">
            <v>14</v>
          </cell>
          <cell r="G461" t="str">
            <v>URBANA</v>
          </cell>
          <cell r="H461" t="str">
            <v>PRIVADO</v>
          </cell>
          <cell r="I461" t="str">
            <v>PRIVADO</v>
          </cell>
          <cell r="J461" t="str">
            <v>PRINCIPAL</v>
          </cell>
          <cell r="K461" t="str">
            <v>INST.  EDUCATIVO  EL PARAISO</v>
          </cell>
        </row>
        <row r="462">
          <cell r="A462">
            <v>413001008121</v>
          </cell>
          <cell r="B462">
            <v>421</v>
          </cell>
          <cell r="C462">
            <v>421</v>
          </cell>
          <cell r="D462" t="str">
            <v>INDUSTRIAL Y DE LA BAHIA</v>
          </cell>
          <cell r="E462" t="str">
            <v>INDUSTRIAL Y DE LA BAHIA</v>
          </cell>
          <cell r="F462">
            <v>12</v>
          </cell>
          <cell r="G462" t="str">
            <v>URBANA</v>
          </cell>
          <cell r="H462" t="str">
            <v>PRIVADO</v>
          </cell>
          <cell r="I462" t="str">
            <v>PRIVADO</v>
          </cell>
          <cell r="J462" t="str">
            <v>PRINCIPAL</v>
          </cell>
          <cell r="K462" t="str">
            <v>INST. Y JARD. INF. ANGELICA</v>
          </cell>
        </row>
        <row r="463">
          <cell r="A463">
            <v>413001013176</v>
          </cell>
          <cell r="B463">
            <v>501</v>
          </cell>
          <cell r="C463">
            <v>501</v>
          </cell>
          <cell r="D463" t="str">
            <v>INDUSTRIAL Y DE LA BAHIA</v>
          </cell>
          <cell r="E463" t="str">
            <v>RURAL</v>
          </cell>
          <cell r="G463" t="str">
            <v>RURAL</v>
          </cell>
          <cell r="H463" t="str">
            <v>PRIVADO</v>
          </cell>
          <cell r="I463" t="str">
            <v>PRIVADO</v>
          </cell>
          <cell r="J463" t="str">
            <v>PRINCIPAL</v>
          </cell>
          <cell r="K463" t="str">
            <v>FUND. EDUC. INST. ECOLOGICO BARBACOAS</v>
          </cell>
        </row>
        <row r="464">
          <cell r="A464">
            <v>413001027126</v>
          </cell>
          <cell r="B464">
            <v>569</v>
          </cell>
          <cell r="C464">
            <v>569</v>
          </cell>
          <cell r="D464" t="str">
            <v>DE LA VIRGEN Y TURISTICA</v>
          </cell>
          <cell r="E464" t="str">
            <v>RURAL</v>
          </cell>
          <cell r="G464" t="str">
            <v>RURAL</v>
          </cell>
          <cell r="H464" t="str">
            <v>PRIVADO</v>
          </cell>
          <cell r="I464" t="str">
            <v>PRIVADO</v>
          </cell>
          <cell r="J464" t="str">
            <v>PRINCIPAL</v>
          </cell>
          <cell r="K464" t="str">
            <v>INST. NUEVA LUZ DE ESPERANZA</v>
          </cell>
        </row>
        <row r="465">
          <cell r="A465">
            <v>413001029561</v>
          </cell>
          <cell r="B465">
            <v>807</v>
          </cell>
          <cell r="C465">
            <v>807</v>
          </cell>
          <cell r="D465" t="str">
            <v>DE LA VIRGEN Y TURISTICA</v>
          </cell>
          <cell r="E465" t="str">
            <v>RURAL</v>
          </cell>
          <cell r="G465" t="str">
            <v>RURAL</v>
          </cell>
          <cell r="H465" t="str">
            <v>PRIVADO</v>
          </cell>
          <cell r="I465" t="str">
            <v>PRIVADO</v>
          </cell>
          <cell r="J465" t="str">
            <v>PRINCIPAL</v>
          </cell>
          <cell r="K465" t="str">
            <v>CENT. EDUC. LA VECINA</v>
          </cell>
        </row>
        <row r="466">
          <cell r="A466">
            <v>413001029919</v>
          </cell>
          <cell r="B466">
            <v>845</v>
          </cell>
          <cell r="C466">
            <v>845</v>
          </cell>
          <cell r="D466" t="str">
            <v>DE LA VIRGEN Y TURISTICA</v>
          </cell>
          <cell r="E466" t="str">
            <v>RURAL</v>
          </cell>
          <cell r="G466" t="str">
            <v>RURAL</v>
          </cell>
          <cell r="H466" t="str">
            <v>PRIVADO</v>
          </cell>
          <cell r="I466" t="str">
            <v>PRIVADO</v>
          </cell>
          <cell r="J466" t="str">
            <v>PRINCIPAL</v>
          </cell>
          <cell r="K466" t="str">
            <v>CENTRO EDUCATIVO DE BAYUNCA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1,2,3_EVOL_2008-2016(1)"/>
      <sheetName val="1,2,3_Cob_2008-2015(2)"/>
      <sheetName val="POR ZONA Y SECTOR"/>
      <sheetName val="4_"/>
      <sheetName val="Media Tecnica"/>
      <sheetName val="5_Desercion 2016"/>
      <sheetName val="5_Deserción 2007-2016"/>
      <sheetName val="6_"/>
      <sheetName val="rep xCOL"/>
      <sheetName val="8.Supervivencia"/>
      <sheetName val="TD1"/>
      <sheetName val="9.COMPASABER 11"/>
      <sheetName val="9.1_COMPAOFICIAL"/>
      <sheetName val="9.2_COMPAOFICIAL"/>
      <sheetName val="10.saber359_2012-2016 cartagena"/>
      <sheetName val="9 Y 10_ISCE 2015-2016"/>
      <sheetName val="11_ANALFABETISMO(2)"/>
      <sheetName val="12_Años pr"/>
      <sheetName val="13_graduados"/>
      <sheetName val="14-18"/>
      <sheetName val="19-20"/>
      <sheetName val="21_Modernizacion"/>
      <sheetName val="24_Inversion"/>
      <sheetName val="Anexo1_Seguimiento"/>
      <sheetName val="Anexo2_DET_OCT_31"/>
      <sheetName val="Anexo_3_Edad_31,10,2016"/>
      <sheetName val="Anexo_4_DISC"/>
      <sheetName val="Anexo_5_vICT"/>
      <sheetName val="Anexo_6_Etnias"/>
      <sheetName val="Anexo_7_SIT_ACAD_OFICIAL"/>
      <sheetName val="Anexo_8_Permanencia"/>
      <sheetName val="Anexo_9_DES UNALDES"/>
      <sheetName val="Anexo_10_SIT ACA"/>
      <sheetName val="Anexo_11_Directorio"/>
      <sheetName val="Repitencia 2012-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1,2,3_EVOL_2008-2016(1)"/>
      <sheetName val="1,2,3_Cob_2008-2015(2)"/>
      <sheetName val="POR ZONA Y SECTOR"/>
      <sheetName val="4_"/>
      <sheetName val="Media Tecnica"/>
      <sheetName val="5_Desercion 2016"/>
      <sheetName val="5_Deserción 2007-2016"/>
      <sheetName val="6_"/>
      <sheetName val="rep xCOL"/>
      <sheetName val="8.Supervivencia"/>
      <sheetName val="TD1"/>
      <sheetName val="9.COMPASABER 11"/>
      <sheetName val="9.1_COMPAOFICIAL"/>
      <sheetName val="9.2_COMPAOFICIAL"/>
      <sheetName val="10.saber359_2012-2016 cartagena"/>
      <sheetName val="9 Y 10_ISCE 2015-2016"/>
      <sheetName val="11_ANALFABETISMO(2)"/>
      <sheetName val="12_Años pr"/>
      <sheetName val="13_graduados"/>
      <sheetName val="14-18"/>
      <sheetName val="19-20"/>
      <sheetName val="21_Modernizacion"/>
      <sheetName val="24_Inversion"/>
      <sheetName val="Anexo1_Seguimiento"/>
      <sheetName val="Anexo2_DET_OCT_31"/>
      <sheetName val="Anexo_3_Edad_31,10,2016"/>
      <sheetName val="Anexo_4_DISC"/>
      <sheetName val="Anexo_5_vICT"/>
      <sheetName val="Anexo_6_Etnias"/>
      <sheetName val="Anexo_7_SIT_ACAD_OFICIAL"/>
      <sheetName val="Anexo_8_Permanencia"/>
      <sheetName val="Anexo_9_DES UNALDES"/>
      <sheetName val="Anexo_10_SIT ACA"/>
      <sheetName val="Anexo_11_Direc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guntas"/>
      <sheetName val="ciudad"/>
      <sheetName val="id231833"/>
      <sheetName val="Tasas5-16"/>
      <sheetName val="Anexo_Edades a 2019"/>
      <sheetName val="Hoja1"/>
      <sheetName val="Edad_grado_Gral"/>
      <sheetName val="dir2019"/>
      <sheetName val="Tasas 5-16 &amp; 5-17"/>
      <sheetName val="forma&amp;Grado"/>
      <sheetName val="Genero_Grados"/>
      <sheetName val="Vict_Edades_Grado"/>
      <sheetName val="Disc_Edades_Grado"/>
      <sheetName val="Etnias_Edades_Grado"/>
      <sheetName val="EDADES SIMPLES 2018"/>
      <sheetName val="Desercion1"/>
      <sheetName val="Saber 11"/>
      <sheetName val="Saber 3,5,9"/>
      <sheetName val="IS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XEV4">
            <v>1</v>
          </cell>
          <cell r="XEW4" t="str">
            <v>En situación de desplazamiento</v>
          </cell>
        </row>
        <row r="5">
          <cell r="XEV5">
            <v>2</v>
          </cell>
          <cell r="XEW5" t="str">
            <v>Desvinculados de grupos armados</v>
          </cell>
        </row>
        <row r="6">
          <cell r="XEV6">
            <v>3</v>
          </cell>
          <cell r="XEW6" t="str">
            <v>Hijos de adultos desmovilizados</v>
          </cell>
        </row>
        <row r="7">
          <cell r="XEV7">
            <v>4</v>
          </cell>
          <cell r="XEW7" t="str">
            <v>Victima de Minas</v>
          </cell>
        </row>
        <row r="8">
          <cell r="XEV8">
            <v>9</v>
          </cell>
          <cell r="XEW8" t="str">
            <v>No Aplica</v>
          </cell>
        </row>
      </sheetData>
      <sheetData sheetId="12"/>
      <sheetData sheetId="13">
        <row r="2">
          <cell r="XEX2">
            <v>0</v>
          </cell>
          <cell r="XEY2" t="str">
            <v>NO APLICA</v>
          </cell>
        </row>
        <row r="3">
          <cell r="XEX3">
            <v>1</v>
          </cell>
          <cell r="XEY3" t="str">
            <v>ACHAGUA</v>
          </cell>
        </row>
        <row r="4">
          <cell r="XEX4">
            <v>2</v>
          </cell>
          <cell r="XEY4" t="str">
            <v>AMORUA</v>
          </cell>
        </row>
        <row r="5">
          <cell r="XEX5">
            <v>3</v>
          </cell>
          <cell r="XEY5" t="str">
            <v>ANDOQUE</v>
          </cell>
        </row>
        <row r="6">
          <cell r="XEX6">
            <v>4</v>
          </cell>
          <cell r="XEY6" t="str">
            <v>ARHUACO</v>
          </cell>
        </row>
        <row r="7">
          <cell r="XEX7">
            <v>5</v>
          </cell>
          <cell r="XEY7" t="str">
            <v>AWA</v>
          </cell>
        </row>
        <row r="8">
          <cell r="XEX8">
            <v>6</v>
          </cell>
          <cell r="XEY8" t="str">
            <v>BARÁ</v>
          </cell>
        </row>
        <row r="9">
          <cell r="XEX9">
            <v>7</v>
          </cell>
          <cell r="XEY9" t="str">
            <v>BARASANA</v>
          </cell>
        </row>
        <row r="10">
          <cell r="XEX10">
            <v>8</v>
          </cell>
          <cell r="XEY10" t="str">
            <v>BARÍ</v>
          </cell>
        </row>
        <row r="11">
          <cell r="XEX11">
            <v>9</v>
          </cell>
          <cell r="XEY11" t="str">
            <v>BETOYE</v>
          </cell>
        </row>
        <row r="12">
          <cell r="XEX12">
            <v>10</v>
          </cell>
          <cell r="XEY12" t="str">
            <v>BORA</v>
          </cell>
        </row>
        <row r="13">
          <cell r="XEX13">
            <v>11</v>
          </cell>
          <cell r="XEY13" t="str">
            <v>CABIYARI</v>
          </cell>
        </row>
        <row r="14">
          <cell r="XEX14">
            <v>12</v>
          </cell>
          <cell r="XEY14" t="str">
            <v>CARAPANA</v>
          </cell>
        </row>
        <row r="15">
          <cell r="XEX15">
            <v>13</v>
          </cell>
          <cell r="XEY15" t="str">
            <v>CARIJONA</v>
          </cell>
        </row>
        <row r="16">
          <cell r="XEX16">
            <v>14</v>
          </cell>
          <cell r="XEY16" t="str">
            <v>CHIMILA</v>
          </cell>
        </row>
        <row r="17">
          <cell r="XEX17">
            <v>15</v>
          </cell>
          <cell r="XEY17" t="str">
            <v>CHIRICOA</v>
          </cell>
        </row>
        <row r="18">
          <cell r="XEX18">
            <v>16</v>
          </cell>
          <cell r="XEY18" t="str">
            <v>COCAMA</v>
          </cell>
        </row>
        <row r="19">
          <cell r="XEX19">
            <v>17</v>
          </cell>
          <cell r="XEY19" t="str">
            <v>COCONUCO</v>
          </cell>
        </row>
        <row r="20">
          <cell r="XEX20">
            <v>18</v>
          </cell>
          <cell r="XEY20" t="str">
            <v>COFÁN</v>
          </cell>
        </row>
        <row r="21">
          <cell r="XEX21">
            <v>19</v>
          </cell>
          <cell r="XEY21" t="str">
            <v>COYAIMA-NATAGAIMA</v>
          </cell>
        </row>
        <row r="22">
          <cell r="XEX22">
            <v>20</v>
          </cell>
          <cell r="XEY22" t="str">
            <v>CUBEO</v>
          </cell>
        </row>
        <row r="23">
          <cell r="XEX23">
            <v>21</v>
          </cell>
          <cell r="XEY23" t="str">
            <v>CUIBA</v>
          </cell>
        </row>
        <row r="24">
          <cell r="XEX24">
            <v>22</v>
          </cell>
          <cell r="XEY24" t="str">
            <v>CURRIPACO</v>
          </cell>
        </row>
        <row r="25">
          <cell r="XEX25">
            <v>23</v>
          </cell>
          <cell r="XEY25" t="str">
            <v>DESANO</v>
          </cell>
        </row>
        <row r="26">
          <cell r="XEX26">
            <v>24</v>
          </cell>
          <cell r="XEY26" t="str">
            <v>DUJOS</v>
          </cell>
        </row>
        <row r="27">
          <cell r="XEX27">
            <v>25</v>
          </cell>
          <cell r="XEY27" t="str">
            <v>EMBERA</v>
          </cell>
        </row>
        <row r="28">
          <cell r="XEX28">
            <v>26</v>
          </cell>
          <cell r="XEY28" t="str">
            <v>EMBERA CATIO</v>
          </cell>
        </row>
        <row r="29">
          <cell r="XEX29">
            <v>27</v>
          </cell>
          <cell r="XEY29" t="str">
            <v>EMBERA CHAMI</v>
          </cell>
        </row>
        <row r="30">
          <cell r="XEX30">
            <v>28</v>
          </cell>
          <cell r="XEY30" t="str">
            <v>EMBERA SIAPIDARA</v>
          </cell>
        </row>
        <row r="31">
          <cell r="XEX31">
            <v>29</v>
          </cell>
          <cell r="XEY31" t="str">
            <v>GUAMBIANO</v>
          </cell>
        </row>
        <row r="32">
          <cell r="XEX32">
            <v>30</v>
          </cell>
          <cell r="XEY32" t="str">
            <v>GUANACA</v>
          </cell>
        </row>
        <row r="33">
          <cell r="XEX33">
            <v>31</v>
          </cell>
          <cell r="XEY33" t="str">
            <v>GUAYABERO</v>
          </cell>
        </row>
        <row r="34">
          <cell r="XEX34">
            <v>32</v>
          </cell>
          <cell r="XEY34" t="str">
            <v>GUAYUÚ</v>
          </cell>
        </row>
        <row r="35">
          <cell r="XEX35">
            <v>33</v>
          </cell>
          <cell r="XEY35" t="str">
            <v>HITNÚ</v>
          </cell>
        </row>
        <row r="36">
          <cell r="XEX36">
            <v>34</v>
          </cell>
          <cell r="XEY36" t="str">
            <v>INGA</v>
          </cell>
        </row>
        <row r="37">
          <cell r="XEX37">
            <v>35</v>
          </cell>
          <cell r="XEY37" t="str">
            <v>KAMSA</v>
          </cell>
        </row>
        <row r="38">
          <cell r="XEX38">
            <v>36</v>
          </cell>
          <cell r="XEY38" t="str">
            <v>KOGUI</v>
          </cell>
        </row>
        <row r="39">
          <cell r="XEX39">
            <v>37</v>
          </cell>
          <cell r="XEY39" t="str">
            <v>KOREGUAJE</v>
          </cell>
        </row>
        <row r="40">
          <cell r="XEX40">
            <v>38</v>
          </cell>
          <cell r="XEY40" t="str">
            <v>LETUAMA</v>
          </cell>
        </row>
        <row r="41">
          <cell r="XEX41">
            <v>39</v>
          </cell>
          <cell r="XEY41" t="str">
            <v>MACAGUAJE</v>
          </cell>
        </row>
        <row r="42">
          <cell r="XEX42">
            <v>40</v>
          </cell>
          <cell r="XEY42" t="str">
            <v>MACÚ</v>
          </cell>
        </row>
        <row r="43">
          <cell r="XEX43">
            <v>41</v>
          </cell>
          <cell r="XEY43" t="str">
            <v>MACUNA</v>
          </cell>
        </row>
        <row r="44">
          <cell r="XEX44">
            <v>42</v>
          </cell>
          <cell r="XEY44" t="str">
            <v>MASIGUARE</v>
          </cell>
        </row>
        <row r="45">
          <cell r="XEX45">
            <v>43</v>
          </cell>
          <cell r="XEY45" t="str">
            <v>MATAPI</v>
          </cell>
        </row>
        <row r="46">
          <cell r="XEX46">
            <v>44</v>
          </cell>
          <cell r="XEY46" t="str">
            <v>MIRAÑA</v>
          </cell>
        </row>
        <row r="47">
          <cell r="XEX47">
            <v>45</v>
          </cell>
          <cell r="XEY47" t="str">
            <v>MUINANE</v>
          </cell>
        </row>
        <row r="48">
          <cell r="XEX48">
            <v>46</v>
          </cell>
          <cell r="XEY48" t="str">
            <v>MUISCA</v>
          </cell>
        </row>
        <row r="49">
          <cell r="XEX49">
            <v>47</v>
          </cell>
          <cell r="XEY49" t="str">
            <v>NONUYA</v>
          </cell>
        </row>
        <row r="50">
          <cell r="XEX50">
            <v>48</v>
          </cell>
          <cell r="XEY50" t="str">
            <v>OCAINA</v>
          </cell>
        </row>
        <row r="51">
          <cell r="XEX51">
            <v>49</v>
          </cell>
          <cell r="XEY51" t="str">
            <v>PAÉZ</v>
          </cell>
        </row>
        <row r="52">
          <cell r="XEX52">
            <v>50</v>
          </cell>
          <cell r="XEY52" t="str">
            <v>PASTOS</v>
          </cell>
        </row>
        <row r="53">
          <cell r="XEX53">
            <v>51</v>
          </cell>
          <cell r="XEY53" t="str">
            <v>PIAPOCO</v>
          </cell>
        </row>
        <row r="54">
          <cell r="XEX54">
            <v>52</v>
          </cell>
          <cell r="XEY54" t="str">
            <v>PIAROA</v>
          </cell>
        </row>
        <row r="55">
          <cell r="XEX55">
            <v>53</v>
          </cell>
          <cell r="XEY55" t="str">
            <v>PIRATAPUYO</v>
          </cell>
        </row>
        <row r="56">
          <cell r="XEX56">
            <v>54</v>
          </cell>
          <cell r="XEY56" t="str">
            <v>PISAMIRA</v>
          </cell>
        </row>
        <row r="57">
          <cell r="XEX57">
            <v>55</v>
          </cell>
          <cell r="XEY57" t="str">
            <v>PUINAVE</v>
          </cell>
        </row>
        <row r="58">
          <cell r="XEX58">
            <v>56</v>
          </cell>
          <cell r="XEY58" t="str">
            <v>SÁLIBA</v>
          </cell>
        </row>
        <row r="59">
          <cell r="XEX59">
            <v>57</v>
          </cell>
          <cell r="XEY59" t="str">
            <v>SIKUANI</v>
          </cell>
        </row>
        <row r="60">
          <cell r="XEX60">
            <v>58</v>
          </cell>
          <cell r="XEY60" t="str">
            <v>SIONA</v>
          </cell>
        </row>
        <row r="61">
          <cell r="XEX61">
            <v>59</v>
          </cell>
          <cell r="XEY61" t="str">
            <v>SIRIANO</v>
          </cell>
        </row>
        <row r="62">
          <cell r="XEX62">
            <v>60</v>
          </cell>
          <cell r="XEY62" t="str">
            <v>SIRIPU</v>
          </cell>
        </row>
        <row r="63">
          <cell r="XEX63">
            <v>61</v>
          </cell>
          <cell r="XEY63" t="str">
            <v>TAIWANO</v>
          </cell>
        </row>
        <row r="64">
          <cell r="XEX64">
            <v>62</v>
          </cell>
          <cell r="XEY64" t="str">
            <v>TANIMUKA</v>
          </cell>
        </row>
        <row r="65">
          <cell r="XEX65">
            <v>63</v>
          </cell>
          <cell r="XEY65" t="str">
            <v>TARIANO</v>
          </cell>
        </row>
        <row r="66">
          <cell r="XEX66">
            <v>64</v>
          </cell>
          <cell r="XEY66" t="str">
            <v>TATUYO</v>
          </cell>
        </row>
        <row r="67">
          <cell r="XEX67">
            <v>65</v>
          </cell>
          <cell r="XEY67" t="str">
            <v>TIKUNAS</v>
          </cell>
        </row>
        <row r="68">
          <cell r="XEX68">
            <v>66</v>
          </cell>
          <cell r="XEY68" t="str">
            <v>TOTORÓ</v>
          </cell>
        </row>
        <row r="69">
          <cell r="XEX69">
            <v>67</v>
          </cell>
          <cell r="XEY69" t="str">
            <v>TUCANO</v>
          </cell>
        </row>
        <row r="70">
          <cell r="XEX70">
            <v>68</v>
          </cell>
          <cell r="XEY70" t="str">
            <v>TULE</v>
          </cell>
        </row>
        <row r="71">
          <cell r="XEX71">
            <v>69</v>
          </cell>
          <cell r="XEY71" t="str">
            <v>TUYUCA</v>
          </cell>
        </row>
        <row r="72">
          <cell r="XEX72">
            <v>70</v>
          </cell>
          <cell r="XEY72" t="str">
            <v>U´WA</v>
          </cell>
        </row>
        <row r="73">
          <cell r="XEX73">
            <v>71</v>
          </cell>
          <cell r="XEY73" t="str">
            <v>WANANO</v>
          </cell>
        </row>
        <row r="74">
          <cell r="XEX74">
            <v>72</v>
          </cell>
          <cell r="XEY74" t="str">
            <v>WAYUU</v>
          </cell>
        </row>
        <row r="75">
          <cell r="XEX75">
            <v>73</v>
          </cell>
          <cell r="XEY75" t="str">
            <v>WITOTO</v>
          </cell>
        </row>
        <row r="76">
          <cell r="XEX76">
            <v>74</v>
          </cell>
          <cell r="XEY76" t="str">
            <v>WIWUA</v>
          </cell>
        </row>
        <row r="77">
          <cell r="XEX77">
            <v>75</v>
          </cell>
          <cell r="XEY77" t="str">
            <v>WOUNAAN</v>
          </cell>
        </row>
        <row r="78">
          <cell r="XEX78">
            <v>76</v>
          </cell>
          <cell r="XEY78" t="str">
            <v>YAGUA</v>
          </cell>
        </row>
        <row r="79">
          <cell r="XEX79">
            <v>77</v>
          </cell>
          <cell r="XEY79" t="str">
            <v>YANACONA</v>
          </cell>
        </row>
        <row r="80">
          <cell r="XEX80">
            <v>78</v>
          </cell>
          <cell r="XEY80" t="str">
            <v>YAUNA</v>
          </cell>
        </row>
        <row r="81">
          <cell r="XEX81">
            <v>79</v>
          </cell>
          <cell r="XEY81" t="str">
            <v>YUCUNA</v>
          </cell>
        </row>
        <row r="82">
          <cell r="XEX82">
            <v>80</v>
          </cell>
          <cell r="XEY82" t="str">
            <v>YUKO</v>
          </cell>
        </row>
        <row r="83">
          <cell r="XEX83">
            <v>81</v>
          </cell>
          <cell r="XEY83" t="str">
            <v>YURÍ</v>
          </cell>
        </row>
        <row r="84">
          <cell r="XEX84">
            <v>82</v>
          </cell>
          <cell r="XEY84" t="str">
            <v>YURUTÍ</v>
          </cell>
        </row>
        <row r="85">
          <cell r="XEX85">
            <v>83</v>
          </cell>
          <cell r="XEY85" t="str">
            <v>ZENÚ</v>
          </cell>
        </row>
        <row r="86">
          <cell r="XEX86">
            <v>84</v>
          </cell>
          <cell r="XEY86" t="str">
            <v>CARAMANTA</v>
          </cell>
        </row>
        <row r="87">
          <cell r="XEX87">
            <v>85</v>
          </cell>
          <cell r="XEY87" t="str">
            <v>KATIO</v>
          </cell>
        </row>
        <row r="88">
          <cell r="XEX88">
            <v>86</v>
          </cell>
          <cell r="XEY88" t="str">
            <v>CHAMI</v>
          </cell>
        </row>
        <row r="89">
          <cell r="XEX89">
            <v>87</v>
          </cell>
          <cell r="XEY89" t="str">
            <v>COROCORO</v>
          </cell>
        </row>
        <row r="90">
          <cell r="XEX90">
            <v>88</v>
          </cell>
          <cell r="XEY90" t="str">
            <v>DATUANA</v>
          </cell>
        </row>
        <row r="91">
          <cell r="XEX91">
            <v>89</v>
          </cell>
          <cell r="XEY91" t="str">
            <v>GARÚ</v>
          </cell>
        </row>
        <row r="92">
          <cell r="XEX92">
            <v>90</v>
          </cell>
          <cell r="XEY92" t="str">
            <v>MURA</v>
          </cell>
        </row>
        <row r="93">
          <cell r="XEX93">
            <v>91</v>
          </cell>
          <cell r="XEY93" t="str">
            <v>PAYOARINI</v>
          </cell>
        </row>
        <row r="94">
          <cell r="XEX94">
            <v>92</v>
          </cell>
          <cell r="XEY94" t="str">
            <v>TAMA</v>
          </cell>
        </row>
        <row r="95">
          <cell r="XEX95">
            <v>93</v>
          </cell>
          <cell r="XEY95" t="str">
            <v>QUIYASINGAS</v>
          </cell>
        </row>
        <row r="96">
          <cell r="XEX96">
            <v>94</v>
          </cell>
          <cell r="XEY96" t="str">
            <v>POLINDARA</v>
          </cell>
        </row>
        <row r="97">
          <cell r="XEX97">
            <v>95</v>
          </cell>
          <cell r="XEY97" t="str">
            <v>RAIZAL</v>
          </cell>
        </row>
        <row r="98">
          <cell r="XEX98">
            <v>96</v>
          </cell>
          <cell r="XEY98" t="str">
            <v>XXX</v>
          </cell>
        </row>
        <row r="99">
          <cell r="XEX99">
            <v>97</v>
          </cell>
          <cell r="XEY99" t="str">
            <v>AFRODESCENDIENTE</v>
          </cell>
        </row>
        <row r="100">
          <cell r="XEX100">
            <v>100</v>
          </cell>
          <cell r="XEY100" t="str">
            <v>INRESIDENTES BOGOTÀ</v>
          </cell>
        </row>
        <row r="101">
          <cell r="XEX101">
            <v>200</v>
          </cell>
          <cell r="XEY101" t="str">
            <v>NEGRITUDES</v>
          </cell>
        </row>
        <row r="102">
          <cell r="XEX102">
            <v>400</v>
          </cell>
          <cell r="XEY102" t="str">
            <v>ROM</v>
          </cell>
        </row>
        <row r="103">
          <cell r="XEX103">
            <v>999</v>
          </cell>
          <cell r="XEY103" t="str">
            <v>OTRAS ETNIAS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>
            <v>17.193086624145508</v>
          </cell>
        </row>
      </sheetData>
      <sheetData sheetId="15"/>
      <sheetData sheetId="1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>
            <v>17.193086624145508</v>
          </cell>
        </row>
      </sheetData>
      <sheetData sheetId="15"/>
      <sheetData sheetId="1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>
            <v>17.193086624145508</v>
          </cell>
        </row>
      </sheetData>
      <sheetData sheetId="15"/>
      <sheetData sheetId="1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_3_Edad_31,10,2017"/>
      <sheetName val="GEDCO02-F010- Seguimiento"/>
      <sheetName val="por genero"/>
      <sheetName val="grado_edad"/>
      <sheetName val="edades_niveles"/>
      <sheetName val="Tasas"/>
      <sheetName val="por IDcol"/>
      <sheetName val="forma_Grado"/>
      <sheetName val="Forma_Etnias"/>
      <sheetName val="Hoja1"/>
      <sheetName val="Hoja3"/>
      <sheetName val="directorio31,08,2017 "/>
      <sheetName val="GRADO11"/>
      <sheetName val="Hoja4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>
            <v>4</v>
          </cell>
          <cell r="B2" t="str">
            <v>DE LA VIRGEN Y TURISTICA</v>
          </cell>
          <cell r="C2" t="str">
            <v>I.E CIUDAD DE TUNJA</v>
          </cell>
          <cell r="D2" t="str">
            <v>E. E. Oficial</v>
          </cell>
        </row>
        <row r="3">
          <cell r="A3">
            <v>9</v>
          </cell>
          <cell r="B3" t="str">
            <v>RURAL</v>
          </cell>
          <cell r="C3" t="str">
            <v>I.E ARROYO DE PIEDRA</v>
          </cell>
          <cell r="D3" t="str">
            <v>E. E. Oficial</v>
          </cell>
        </row>
        <row r="4">
          <cell r="A4">
            <v>11</v>
          </cell>
          <cell r="B4" t="str">
            <v>SANTA RITA</v>
          </cell>
          <cell r="C4" t="str">
            <v>I.E CORAZON DE MARIA</v>
          </cell>
          <cell r="D4" t="str">
            <v>E. E. Oficial</v>
          </cell>
        </row>
        <row r="5">
          <cell r="A5">
            <v>18</v>
          </cell>
          <cell r="B5" t="str">
            <v>DE LA VIRGEN Y TURISTICA</v>
          </cell>
          <cell r="C5" t="str">
            <v>I.E NUESTRO ESFUERZO</v>
          </cell>
          <cell r="D5" t="str">
            <v>E. E. Oficial</v>
          </cell>
        </row>
        <row r="6">
          <cell r="A6">
            <v>22</v>
          </cell>
          <cell r="B6" t="str">
            <v>INDUSTRIAL Y DE LA BAHIA</v>
          </cell>
          <cell r="C6" t="str">
            <v>I.E AMBIENTALISTA DE CARTAGENA</v>
          </cell>
          <cell r="D6" t="str">
            <v>E. E. Oficial</v>
          </cell>
        </row>
        <row r="7">
          <cell r="A7">
            <v>24</v>
          </cell>
          <cell r="B7" t="str">
            <v>INDUSTRIAL Y DE LA BAHIA</v>
          </cell>
          <cell r="C7" t="str">
            <v>I.E SALIM BECHARA</v>
          </cell>
          <cell r="D7" t="str">
            <v>E. E. Oficial</v>
          </cell>
        </row>
        <row r="8">
          <cell r="A8">
            <v>25</v>
          </cell>
          <cell r="B8" t="str">
            <v>INDUSTRIAL Y DE LA BAHIA</v>
          </cell>
          <cell r="C8" t="str">
            <v>I.E REPUBLICA DE ARGENTINA</v>
          </cell>
          <cell r="D8" t="str">
            <v>E. E. Oficial</v>
          </cell>
        </row>
        <row r="9">
          <cell r="A9">
            <v>30</v>
          </cell>
          <cell r="B9" t="str">
            <v>INDUSTRIAL Y DE LA BAHIA</v>
          </cell>
          <cell r="C9" t="str">
            <v>I.E LUIS CARLOS LOPEZ</v>
          </cell>
          <cell r="D9" t="str">
            <v>E. E. Oficial</v>
          </cell>
        </row>
        <row r="10">
          <cell r="A10">
            <v>31</v>
          </cell>
          <cell r="B10" t="str">
            <v>SANTA RITA</v>
          </cell>
          <cell r="C10" t="str">
            <v>I.E ANA MARIA VELEZ DE TRUJILLO</v>
          </cell>
          <cell r="D10" t="str">
            <v>E. E. Oficial</v>
          </cell>
        </row>
        <row r="11">
          <cell r="A11">
            <v>32</v>
          </cell>
          <cell r="B11" t="str">
            <v>DE LA VIRGEN Y TURISTICA</v>
          </cell>
          <cell r="C11" t="str">
            <v>I.E CAMILO TORRES DEL POZON</v>
          </cell>
          <cell r="D11" t="str">
            <v>E. E. Oficial</v>
          </cell>
        </row>
        <row r="12">
          <cell r="A12">
            <v>36</v>
          </cell>
          <cell r="B12" t="str">
            <v>DE LA VIRGEN Y TURISTICA</v>
          </cell>
          <cell r="C12" t="str">
            <v>I.E NUESTRA SRA DEL CARMEN</v>
          </cell>
          <cell r="D12" t="str">
            <v>E. E. Oficial</v>
          </cell>
        </row>
        <row r="13">
          <cell r="A13">
            <v>37</v>
          </cell>
          <cell r="B13" t="str">
            <v>SANTA RITA</v>
          </cell>
          <cell r="C13" t="str">
            <v>I.E SANTA MARIA</v>
          </cell>
          <cell r="D13" t="str">
            <v>E. E. Oficial</v>
          </cell>
        </row>
        <row r="14">
          <cell r="A14">
            <v>38</v>
          </cell>
          <cell r="B14" t="str">
            <v>INDUSTRIAL Y DE LA BAHIA</v>
          </cell>
          <cell r="C14" t="str">
            <v>I.E JOHN F KENNEDY</v>
          </cell>
          <cell r="D14" t="str">
            <v>E. E. Oficial</v>
          </cell>
        </row>
        <row r="15">
          <cell r="A15">
            <v>42</v>
          </cell>
          <cell r="B15" t="str">
            <v>DE LA VIRGEN Y TURISTICA</v>
          </cell>
          <cell r="C15" t="str">
            <v>I.E PEDRO DE HEREDIA</v>
          </cell>
          <cell r="D15" t="str">
            <v>E. E. Oficial</v>
          </cell>
        </row>
        <row r="16">
          <cell r="A16">
            <v>44</v>
          </cell>
          <cell r="B16" t="str">
            <v>INDUSTRIAL Y DE LA BAHIA</v>
          </cell>
          <cell r="C16" t="str">
            <v>I.E MERCEDES ABREGO</v>
          </cell>
          <cell r="D16" t="str">
            <v>E. E. Oficial</v>
          </cell>
        </row>
        <row r="17">
          <cell r="A17">
            <v>45</v>
          </cell>
          <cell r="B17" t="str">
            <v>SANTA RITA</v>
          </cell>
          <cell r="C17" t="str">
            <v>I.E LICEO DE BOLIVAR</v>
          </cell>
          <cell r="D17" t="str">
            <v>E. E. Oficial</v>
          </cell>
        </row>
        <row r="18">
          <cell r="A18">
            <v>50</v>
          </cell>
          <cell r="B18" t="str">
            <v>DE LA VIRGEN Y TURISTICA</v>
          </cell>
          <cell r="C18" t="str">
            <v>I.E DE FREDONIA</v>
          </cell>
          <cell r="D18" t="str">
            <v>E. E. Oficial</v>
          </cell>
        </row>
        <row r="19">
          <cell r="A19">
            <v>58</v>
          </cell>
          <cell r="B19" t="str">
            <v>COUNTRY</v>
          </cell>
          <cell r="C19" t="str">
            <v>I.E MANUELA BELTRAN</v>
          </cell>
          <cell r="D19" t="str">
            <v>E. E. Oficial</v>
          </cell>
        </row>
        <row r="20">
          <cell r="A20">
            <v>59</v>
          </cell>
          <cell r="B20" t="str">
            <v>INDUSTRIAL Y DE LA BAHIA</v>
          </cell>
          <cell r="C20" t="str">
            <v>I.E PROMOCION SOCIAL DE C/GENA</v>
          </cell>
          <cell r="D20" t="str">
            <v>E. E. Oficial</v>
          </cell>
        </row>
        <row r="21">
          <cell r="A21">
            <v>60</v>
          </cell>
          <cell r="B21" t="str">
            <v>DE LA VIRGEN Y TURISTICA</v>
          </cell>
          <cell r="C21" t="str">
            <v>I.E REPUBLICA DEL LIBANO</v>
          </cell>
          <cell r="D21" t="str">
            <v>E. E. Oficial</v>
          </cell>
        </row>
        <row r="22">
          <cell r="A22">
            <v>64</v>
          </cell>
          <cell r="B22" t="str">
            <v>SANTA RITA</v>
          </cell>
          <cell r="C22" t="str">
            <v>I.E JOSE DE LA VEGA</v>
          </cell>
          <cell r="D22" t="str">
            <v>E. E. Oficial</v>
          </cell>
        </row>
        <row r="23">
          <cell r="A23">
            <v>66</v>
          </cell>
          <cell r="B23" t="str">
            <v>COUNTRY</v>
          </cell>
          <cell r="C23" t="str">
            <v>I.E SEMINARIO DE C/GENA</v>
          </cell>
          <cell r="D23" t="str">
            <v>E. E. Promocion e implementacion de Estrategias Pedagogicas</v>
          </cell>
        </row>
        <row r="24">
          <cell r="A24">
            <v>68</v>
          </cell>
          <cell r="B24" t="str">
            <v>COUNTRY</v>
          </cell>
          <cell r="C24" t="str">
            <v>I.E SOLEDAD ROMAN DE NUÑEZ</v>
          </cell>
          <cell r="D24" t="str">
            <v>E. E. Oficial</v>
          </cell>
        </row>
        <row r="25">
          <cell r="A25">
            <v>70</v>
          </cell>
          <cell r="B25" t="str">
            <v>DE LA VIRGEN Y TURISTICA</v>
          </cell>
          <cell r="C25" t="str">
            <v>I.E HIJOS DE MARIA</v>
          </cell>
          <cell r="D25" t="str">
            <v>E. E. Oficial</v>
          </cell>
        </row>
        <row r="26">
          <cell r="A26">
            <v>71</v>
          </cell>
          <cell r="B26" t="str">
            <v>DE LA VIRGEN Y TURISTICA</v>
          </cell>
          <cell r="C26" t="str">
            <v>I.E NUESTRA SRA DEL PERPETUO SOCORRO</v>
          </cell>
          <cell r="D26" t="str">
            <v>E. E. Oficial</v>
          </cell>
        </row>
        <row r="27">
          <cell r="A27">
            <v>73</v>
          </cell>
          <cell r="B27" t="str">
            <v>COUNTRY</v>
          </cell>
          <cell r="C27" t="str">
            <v>I.E MADRE LAURA</v>
          </cell>
          <cell r="D27" t="str">
            <v>E. E. Oficial</v>
          </cell>
        </row>
        <row r="28">
          <cell r="A28">
            <v>79</v>
          </cell>
          <cell r="B28" t="str">
            <v>COUNTRY</v>
          </cell>
          <cell r="C28" t="str">
            <v>I.E OLGA GONZALEZ ARRAUT</v>
          </cell>
          <cell r="D28" t="str">
            <v>E. E. Oficial</v>
          </cell>
        </row>
        <row r="29">
          <cell r="A29">
            <v>83</v>
          </cell>
          <cell r="B29" t="str">
            <v>DE LA VIRGEN Y TURISTICA</v>
          </cell>
          <cell r="C29" t="str">
            <v>I.E MARIA REINA</v>
          </cell>
          <cell r="D29" t="str">
            <v>E. E. Oficial</v>
          </cell>
        </row>
        <row r="30">
          <cell r="A30">
            <v>89</v>
          </cell>
          <cell r="B30" t="str">
            <v>INDUSTRIAL Y DE LA BAHIA</v>
          </cell>
          <cell r="C30" t="str">
            <v>I.E DE TERNERA</v>
          </cell>
          <cell r="D30" t="str">
            <v>E. E. Oficial</v>
          </cell>
        </row>
        <row r="31">
          <cell r="A31">
            <v>90</v>
          </cell>
          <cell r="B31" t="str">
            <v>DE LA VIRGEN Y TURISTICA</v>
          </cell>
          <cell r="C31" t="str">
            <v>I.E FRANCISCO DE PAULA SANTANDER</v>
          </cell>
          <cell r="D31" t="str">
            <v>E. E. Oficial</v>
          </cell>
        </row>
        <row r="32">
          <cell r="A32">
            <v>91</v>
          </cell>
          <cell r="B32" t="str">
            <v>SANTA RITA</v>
          </cell>
          <cell r="C32" t="str">
            <v>I.E LA MILAGROSA</v>
          </cell>
          <cell r="D32" t="str">
            <v>E. E. Oficial</v>
          </cell>
        </row>
        <row r="33">
          <cell r="A33">
            <v>92</v>
          </cell>
          <cell r="B33" t="str">
            <v>INDUSTRIAL Y DE LA BAHIA</v>
          </cell>
          <cell r="C33" t="str">
            <v>I.E SOLEDAD ACOSTA DE SAMPER</v>
          </cell>
          <cell r="D33" t="str">
            <v>E. E. Oficial</v>
          </cell>
        </row>
        <row r="34">
          <cell r="A34">
            <v>93</v>
          </cell>
          <cell r="B34" t="str">
            <v>SANTA RITA</v>
          </cell>
          <cell r="C34" t="str">
            <v>I.E HERMANO ANTONIO RAMOS DE LA SALLE</v>
          </cell>
          <cell r="D34" t="str">
            <v>E. E. Oficial</v>
          </cell>
        </row>
        <row r="35">
          <cell r="A35">
            <v>94</v>
          </cell>
          <cell r="B35" t="str">
            <v>COUNTRY</v>
          </cell>
          <cell r="C35" t="str">
            <v>I.E FERNANDO DE LA VEGA</v>
          </cell>
          <cell r="D35" t="str">
            <v>E. E. Oficial</v>
          </cell>
        </row>
        <row r="36">
          <cell r="A36">
            <v>97</v>
          </cell>
          <cell r="B36" t="str">
            <v>INDUSTRIAL Y DE LA BAHIA</v>
          </cell>
          <cell r="C36" t="str">
            <v>I.E JOSE MANUEL RODRIGUEZ TORICES</v>
          </cell>
          <cell r="D36" t="str">
            <v>E. E. Oficial</v>
          </cell>
        </row>
        <row r="37">
          <cell r="A37">
            <v>99</v>
          </cell>
          <cell r="B37" t="str">
            <v>DE LA VIRGEN Y TURISTICA</v>
          </cell>
          <cell r="C37" t="str">
            <v>I.E LAS GAVIOTAS</v>
          </cell>
          <cell r="D37" t="str">
            <v>E. E. Oficial</v>
          </cell>
        </row>
        <row r="38">
          <cell r="A38">
            <v>104</v>
          </cell>
          <cell r="B38" t="str">
            <v>INDUSTRIAL Y DE LA BAHIA</v>
          </cell>
          <cell r="C38" t="str">
            <v>I.E JUAN JOSE NIETO</v>
          </cell>
          <cell r="D38" t="str">
            <v>E. E. Oficial</v>
          </cell>
        </row>
        <row r="39">
          <cell r="A39">
            <v>105</v>
          </cell>
          <cell r="B39" t="str">
            <v>DE LA VIRGEN Y TURISTICA</v>
          </cell>
          <cell r="C39" t="str">
            <v>I.E SAN FELIPE NERI</v>
          </cell>
          <cell r="D39" t="str">
            <v>E. E. Oficial</v>
          </cell>
        </row>
        <row r="40">
          <cell r="A40">
            <v>106</v>
          </cell>
          <cell r="B40" t="str">
            <v>DE LA VIRGEN Y TURISTICA</v>
          </cell>
          <cell r="C40" t="str">
            <v>I.E FULGENCIO LEQUERICA VELEZ</v>
          </cell>
          <cell r="D40" t="str">
            <v>E. E. Oficial</v>
          </cell>
        </row>
        <row r="41">
          <cell r="A41">
            <v>107</v>
          </cell>
          <cell r="B41" t="str">
            <v>INDUSTRIAL Y DE LA BAHIA</v>
          </cell>
          <cell r="C41" t="str">
            <v>I.E SAN LUCAS</v>
          </cell>
          <cell r="D41" t="str">
            <v>E. E. Oficial</v>
          </cell>
        </row>
        <row r="42">
          <cell r="A42">
            <v>111</v>
          </cell>
          <cell r="B42" t="str">
            <v>COUNTRY</v>
          </cell>
          <cell r="C42" t="str">
            <v>I.E ALBERTO E. FERNANDEZ BAENA</v>
          </cell>
          <cell r="D42" t="str">
            <v>E. E. Oficial</v>
          </cell>
        </row>
        <row r="43">
          <cell r="A43">
            <v>112</v>
          </cell>
          <cell r="B43" t="str">
            <v>SANTA RITA</v>
          </cell>
          <cell r="C43" t="str">
            <v>I.E ANTONIA SANTOS</v>
          </cell>
          <cell r="D43" t="str">
            <v>E. E. Oficial</v>
          </cell>
        </row>
        <row r="44">
          <cell r="A44">
            <v>113</v>
          </cell>
          <cell r="B44" t="str">
            <v>DE LA VIRGEN Y TURISTICA</v>
          </cell>
          <cell r="C44" t="str">
            <v>I.E ANTONIO NARIÑO</v>
          </cell>
          <cell r="D44" t="str">
            <v>E. E. Oficial</v>
          </cell>
        </row>
        <row r="45">
          <cell r="A45">
            <v>120</v>
          </cell>
          <cell r="B45" t="str">
            <v>DE LA VIRGEN Y TURISTICA</v>
          </cell>
          <cell r="C45" t="str">
            <v>I.E OMAIRA SANCHEZ GARZON</v>
          </cell>
          <cell r="D45" t="str">
            <v>E. E. Oficial</v>
          </cell>
        </row>
        <row r="46">
          <cell r="A46">
            <v>122</v>
          </cell>
          <cell r="B46" t="str">
            <v>INDUSTRIAL Y DE LA BAHIA</v>
          </cell>
          <cell r="C46" t="str">
            <v>I.E 20 DE JULIO</v>
          </cell>
          <cell r="D46" t="str">
            <v>E. E. Oficial</v>
          </cell>
        </row>
        <row r="47">
          <cell r="A47">
            <v>131</v>
          </cell>
          <cell r="B47" t="str">
            <v>DE LA VIRGEN Y TURISTICA</v>
          </cell>
          <cell r="C47" t="str">
            <v>I.E FE Y ALEGRIA LAS AMERICAS</v>
          </cell>
          <cell r="D47" t="str">
            <v>E. E. Oficial</v>
          </cell>
        </row>
        <row r="48">
          <cell r="A48">
            <v>139</v>
          </cell>
          <cell r="B48" t="str">
            <v>DE LA VIRGEN Y TURISTICA</v>
          </cell>
          <cell r="C48" t="str">
            <v>I.E LA LIBERTAD</v>
          </cell>
          <cell r="D48" t="str">
            <v>E. E. Oficial</v>
          </cell>
        </row>
        <row r="49">
          <cell r="A49">
            <v>148</v>
          </cell>
          <cell r="B49" t="str">
            <v>INDUSTRIAL Y DE LA BAHIA</v>
          </cell>
          <cell r="C49" t="str">
            <v>I.E MARIA CANO</v>
          </cell>
          <cell r="D49" t="str">
            <v>E. E. Oficial</v>
          </cell>
        </row>
        <row r="50">
          <cell r="A50">
            <v>149</v>
          </cell>
          <cell r="B50" t="str">
            <v>DE LA VIRGEN Y TURISTICA</v>
          </cell>
          <cell r="C50" t="str">
            <v>I.E PLAYAS DE ACAPULCO</v>
          </cell>
          <cell r="D50" t="str">
            <v>E. E. Oficial</v>
          </cell>
        </row>
        <row r="51">
          <cell r="A51">
            <v>153</v>
          </cell>
          <cell r="B51" t="str">
            <v>DE LA VIRGEN Y TURISTICA</v>
          </cell>
          <cell r="C51" t="str">
            <v>I.E VALORES UNIDOS</v>
          </cell>
          <cell r="D51" t="str">
            <v>E. E. Oficial</v>
          </cell>
        </row>
        <row r="52">
          <cell r="A52">
            <v>156</v>
          </cell>
          <cell r="B52" t="str">
            <v>DE LA VIRGEN Y TURISTICA</v>
          </cell>
          <cell r="C52" t="str">
            <v>I.E VILLA ESTRELLA</v>
          </cell>
          <cell r="D52" t="str">
            <v>E. E. Oficial</v>
          </cell>
        </row>
        <row r="53">
          <cell r="A53">
            <v>159</v>
          </cell>
          <cell r="B53" t="str">
            <v>INDUSTRIAL Y DE LA BAHIA</v>
          </cell>
          <cell r="C53" t="str">
            <v>I.E MANUELA VERGARA DE CURI</v>
          </cell>
          <cell r="D53" t="str">
            <v>E. E. Oficial</v>
          </cell>
        </row>
        <row r="54">
          <cell r="A54">
            <v>162</v>
          </cell>
          <cell r="B54" t="str">
            <v>COUNTRY</v>
          </cell>
          <cell r="C54" t="str">
            <v>ESC. NORMAL SUPERIOR DE CARTAGENA DE INDIAS</v>
          </cell>
          <cell r="D54" t="str">
            <v>E. E. Oficial</v>
          </cell>
        </row>
        <row r="55">
          <cell r="A55">
            <v>165</v>
          </cell>
          <cell r="B55" t="str">
            <v>RURAL</v>
          </cell>
          <cell r="C55" t="str">
            <v>I.E PUERTO REY</v>
          </cell>
          <cell r="D55" t="str">
            <v>E. E. Oficial</v>
          </cell>
        </row>
        <row r="56">
          <cell r="A56">
            <v>167</v>
          </cell>
          <cell r="B56" t="str">
            <v>RURAL</v>
          </cell>
          <cell r="C56" t="str">
            <v>I.E ISLA FUERTE</v>
          </cell>
          <cell r="D56" t="str">
            <v>E. E. Oficial</v>
          </cell>
        </row>
        <row r="57">
          <cell r="A57">
            <v>168</v>
          </cell>
          <cell r="B57" t="str">
            <v>RURAL</v>
          </cell>
          <cell r="C57" t="str">
            <v>I.E ISLAS DEL ROSARIO</v>
          </cell>
          <cell r="D57" t="str">
            <v>E. E. Oficial</v>
          </cell>
        </row>
        <row r="58">
          <cell r="A58">
            <v>170</v>
          </cell>
          <cell r="B58" t="str">
            <v>RURAL</v>
          </cell>
          <cell r="C58" t="str">
            <v>I.E DE TIERRA BAJA</v>
          </cell>
          <cell r="D58" t="str">
            <v>E. E. Oficial</v>
          </cell>
        </row>
        <row r="59">
          <cell r="A59">
            <v>173</v>
          </cell>
          <cell r="B59" t="str">
            <v>RURAL</v>
          </cell>
          <cell r="C59" t="str">
            <v>I.E DE TIERRA BOMBA</v>
          </cell>
          <cell r="D59" t="str">
            <v>E. E. Oficial</v>
          </cell>
        </row>
        <row r="60">
          <cell r="A60">
            <v>176</v>
          </cell>
          <cell r="B60" t="str">
            <v>RURAL</v>
          </cell>
          <cell r="C60" t="str">
            <v>I.E DE SANTA ANA</v>
          </cell>
          <cell r="D60" t="str">
            <v>E. E. Oficial</v>
          </cell>
        </row>
        <row r="61">
          <cell r="A61">
            <v>177</v>
          </cell>
          <cell r="B61" t="str">
            <v>RURAL</v>
          </cell>
          <cell r="C61" t="str">
            <v>I.E DE PONTEZUELA</v>
          </cell>
          <cell r="D61" t="str">
            <v>E. E. Oficial</v>
          </cell>
        </row>
        <row r="62">
          <cell r="A62">
            <v>179</v>
          </cell>
          <cell r="B62" t="str">
            <v>RURAL</v>
          </cell>
          <cell r="C62" t="str">
            <v>I.E DE LETICIA</v>
          </cell>
          <cell r="D62" t="str">
            <v>E. E. Oficial</v>
          </cell>
        </row>
        <row r="63">
          <cell r="A63">
            <v>180</v>
          </cell>
          <cell r="B63" t="str">
            <v>RURAL</v>
          </cell>
          <cell r="C63" t="str">
            <v>I.E DE ARARCA</v>
          </cell>
          <cell r="D63" t="str">
            <v>E. E. Oficial</v>
          </cell>
        </row>
        <row r="64">
          <cell r="A64">
            <v>183</v>
          </cell>
          <cell r="B64" t="str">
            <v>RURAL</v>
          </cell>
          <cell r="C64" t="str">
            <v>I.E MANZANILLO DEL MAR</v>
          </cell>
          <cell r="D64" t="str">
            <v>E. E. Oficial</v>
          </cell>
        </row>
        <row r="65">
          <cell r="A65">
            <v>184</v>
          </cell>
          <cell r="B65" t="str">
            <v>RURAL</v>
          </cell>
          <cell r="C65" t="str">
            <v>I.E DE BAYUNCA</v>
          </cell>
          <cell r="D65" t="str">
            <v>E. E. Oficial</v>
          </cell>
        </row>
        <row r="66">
          <cell r="A66">
            <v>185</v>
          </cell>
          <cell r="B66" t="str">
            <v>RURAL</v>
          </cell>
          <cell r="C66" t="str">
            <v>I.E SAN JOSE CAÑO DEL ORO</v>
          </cell>
          <cell r="D66" t="str">
            <v>E. E. Oficial</v>
          </cell>
        </row>
        <row r="67">
          <cell r="A67">
            <v>186</v>
          </cell>
          <cell r="B67" t="str">
            <v>RURAL</v>
          </cell>
          <cell r="C67" t="str">
            <v>I.E LUIS FELIPE CABRERA DE BARU</v>
          </cell>
          <cell r="D67" t="str">
            <v>E. E. Promocion e implementacion de Estrategias Pedagogicas</v>
          </cell>
        </row>
        <row r="68">
          <cell r="A68">
            <v>189</v>
          </cell>
          <cell r="B68" t="str">
            <v>RURAL</v>
          </cell>
          <cell r="C68" t="str">
            <v>I.E DOMINGO BENKOS BIOHO</v>
          </cell>
          <cell r="D68" t="str">
            <v>E. E. Oficial</v>
          </cell>
        </row>
        <row r="69">
          <cell r="A69">
            <v>190</v>
          </cell>
          <cell r="B69" t="str">
            <v>INDUSTRIAL Y DE LA BAHIA</v>
          </cell>
          <cell r="C69" t="str">
            <v>I.E SAN FRANCISCO DE ASIS</v>
          </cell>
          <cell r="D69" t="str">
            <v>E. E. Oficial</v>
          </cell>
        </row>
        <row r="70">
          <cell r="A70">
            <v>191</v>
          </cell>
          <cell r="B70" t="str">
            <v>RURAL</v>
          </cell>
          <cell r="C70" t="str">
            <v>I.E SANTA CRUZ DEL ISLOTE</v>
          </cell>
          <cell r="D70" t="str">
            <v>E. E. Oficial</v>
          </cell>
        </row>
        <row r="71">
          <cell r="A71">
            <v>192</v>
          </cell>
          <cell r="B71" t="str">
            <v>RURAL</v>
          </cell>
          <cell r="C71" t="str">
            <v>I.E JOSE MARIA CORDOBA DE PASACABALLOS</v>
          </cell>
          <cell r="D71" t="str">
            <v>E. E. Oficial</v>
          </cell>
        </row>
        <row r="72">
          <cell r="A72">
            <v>193</v>
          </cell>
          <cell r="B72" t="str">
            <v>RURAL</v>
          </cell>
          <cell r="C72" t="str">
            <v>I.E NUEVA ESPERANZA ARROYO GRANDE</v>
          </cell>
          <cell r="D72" t="str">
            <v>E. E. Oficial</v>
          </cell>
        </row>
        <row r="73">
          <cell r="A73">
            <v>197</v>
          </cell>
          <cell r="B73" t="str">
            <v>COUNTRY</v>
          </cell>
          <cell r="C73" t="str">
            <v>I.E SAN JUAN DE DAMASCO</v>
          </cell>
          <cell r="D73" t="str">
            <v>E. E. Oficial</v>
          </cell>
        </row>
        <row r="74">
          <cell r="A74">
            <v>198</v>
          </cell>
          <cell r="B74" t="str">
            <v>DE LA VIRGEN Y TURISTICA</v>
          </cell>
          <cell r="C74" t="str">
            <v>I.E LUIS C GALAN SARMIENTO</v>
          </cell>
          <cell r="D74" t="str">
            <v>E. E. Oficial</v>
          </cell>
        </row>
        <row r="75">
          <cell r="A75">
            <v>202</v>
          </cell>
          <cell r="B75" t="str">
            <v>RURAL</v>
          </cell>
          <cell r="C75" t="str">
            <v>I.E TECNICA DE PASACABALLOS</v>
          </cell>
          <cell r="D75" t="str">
            <v>E. E. Oficial</v>
          </cell>
        </row>
        <row r="76">
          <cell r="A76">
            <v>203</v>
          </cell>
          <cell r="B76" t="str">
            <v>RURAL</v>
          </cell>
          <cell r="C76" t="str">
            <v>I.E NUESTRA SEÑORA DEL BUEN AIRE</v>
          </cell>
          <cell r="D76" t="str">
            <v>E. E. Oficial</v>
          </cell>
        </row>
        <row r="77">
          <cell r="A77">
            <v>219</v>
          </cell>
          <cell r="B77" t="str">
            <v>SANTA RITA</v>
          </cell>
          <cell r="C77" t="str">
            <v>PIA SOCIEDAD SALESIANA ESCUELAS PROFESIONALES SALESIANAS</v>
          </cell>
          <cell r="D77" t="str">
            <v>E. E. Promocion e implementacion de Estrategias Pedagogicas</v>
          </cell>
        </row>
        <row r="78">
          <cell r="A78">
            <v>240</v>
          </cell>
          <cell r="B78" t="str">
            <v>INDUSTRIAL Y DE LA BAHIA</v>
          </cell>
          <cell r="C78" t="str">
            <v>I.E NUESTRA  SEÑORA  DE LA CONSOLATA</v>
          </cell>
          <cell r="D78" t="str">
            <v>E. E. Promocion e implementacion de Estrategias Pedagogicas</v>
          </cell>
        </row>
        <row r="79">
          <cell r="A79">
            <v>248</v>
          </cell>
          <cell r="B79" t="str">
            <v>INDUSTRIAL Y DE LA BAHIA</v>
          </cell>
          <cell r="C79" t="str">
            <v>COL. NTRA. SRA. DE FATIMA DE LA POL NAL</v>
          </cell>
          <cell r="D79" t="str">
            <v>E. E. de Rég. Especial</v>
          </cell>
        </row>
        <row r="80">
          <cell r="A80">
            <v>255</v>
          </cell>
          <cell r="B80" t="str">
            <v>SANTA RITA</v>
          </cell>
          <cell r="C80" t="str">
            <v>COL. NAVAL DE CRESPO</v>
          </cell>
          <cell r="D80" t="str">
            <v>E. E. de Rég. Especial</v>
          </cell>
        </row>
        <row r="81">
          <cell r="A81">
            <v>257</v>
          </cell>
          <cell r="B81" t="str">
            <v>COUNTRY</v>
          </cell>
          <cell r="C81" t="str">
            <v>I.E MARIA AUXILIADORA</v>
          </cell>
          <cell r="D81" t="str">
            <v>E. E. Oficial</v>
          </cell>
        </row>
        <row r="82">
          <cell r="A82">
            <v>270</v>
          </cell>
          <cell r="B82" t="str">
            <v>DE LA VIRGEN Y TURISTICA</v>
          </cell>
          <cell r="C82" t="str">
            <v>I.E MADRE GABRIELA DE SAN MARTIN</v>
          </cell>
          <cell r="D82" t="str">
            <v>E. E. Oficial</v>
          </cell>
        </row>
        <row r="83">
          <cell r="A83">
            <v>285</v>
          </cell>
          <cell r="B83" t="str">
            <v>INDUSTRIAL Y DE LA BAHIA</v>
          </cell>
          <cell r="C83" t="str">
            <v>COL. NAVAL DEL SOCORRO</v>
          </cell>
          <cell r="D83" t="str">
            <v>E. E. de Rég. Especial</v>
          </cell>
        </row>
        <row r="84">
          <cell r="A84">
            <v>355</v>
          </cell>
          <cell r="B84" t="str">
            <v>INDUSTRIAL Y DE LA BAHIA</v>
          </cell>
          <cell r="C84" t="str">
            <v>I.E FE Y ALEGRIA EL PROGRESO</v>
          </cell>
          <cell r="D84" t="str">
            <v>E. E. Oficial</v>
          </cell>
        </row>
        <row r="85">
          <cell r="A85">
            <v>492</v>
          </cell>
          <cell r="B85" t="str">
            <v>RURAL</v>
          </cell>
          <cell r="C85" t="str">
            <v>I.E DE LA BOQUILLA</v>
          </cell>
          <cell r="D85" t="str">
            <v>E. E. Oficial</v>
          </cell>
        </row>
        <row r="86">
          <cell r="A86">
            <v>503</v>
          </cell>
          <cell r="B86" t="str">
            <v>INDUSTRIAL Y DE LA BAHIA</v>
          </cell>
          <cell r="C86" t="str">
            <v>I.E BERTHA GEDEON DE BALADI</v>
          </cell>
          <cell r="D86" t="str">
            <v>E. E. Oficial</v>
          </cell>
        </row>
        <row r="87">
          <cell r="A87">
            <v>543</v>
          </cell>
          <cell r="B87" t="str">
            <v>INDUSTRIAL Y DE LA BAHIA</v>
          </cell>
          <cell r="C87" t="str">
            <v>I.E BERNARDO FOEGEN</v>
          </cell>
          <cell r="D87" t="str">
            <v>E. E. Promocion e implementacion de Estrategias Pedagogicas</v>
          </cell>
        </row>
        <row r="88">
          <cell r="A88">
            <v>556</v>
          </cell>
          <cell r="B88" t="str">
            <v>INDUSTRIAL Y DE LA BAHIA</v>
          </cell>
          <cell r="C88" t="str">
            <v>I.E BERTHA SUTTNER</v>
          </cell>
          <cell r="D88" t="str">
            <v>E. E. Promocion e implementacion de Estrategias Pedagogicas</v>
          </cell>
        </row>
        <row r="89">
          <cell r="A89">
            <v>558</v>
          </cell>
          <cell r="B89" t="str">
            <v>INDUSTRIAL Y DE LA BAHIA</v>
          </cell>
          <cell r="C89" t="str">
            <v>I.E EL SALVADOR</v>
          </cell>
          <cell r="D89" t="str">
            <v>E. E. Promocion e implementacion de Estrategias Pedagogicas</v>
          </cell>
        </row>
        <row r="90">
          <cell r="A90">
            <v>566</v>
          </cell>
          <cell r="B90" t="str">
            <v>INDUSTRIAL Y DE LA BAHIA</v>
          </cell>
          <cell r="C90" t="str">
            <v>COL. SUEÑOS Y OPORTUNIDADES JESUS MAESTRO</v>
          </cell>
          <cell r="D90" t="str">
            <v>E. E. Promocion e implementacion de Estrategias Pedagogicas</v>
          </cell>
        </row>
        <row r="91">
          <cell r="A91">
            <v>577</v>
          </cell>
          <cell r="B91" t="str">
            <v>INDUSTRIAL Y DE LA BAHIA</v>
          </cell>
          <cell r="C91" t="str">
            <v>I.E JUAN BAUTISTA SCALABRINI</v>
          </cell>
          <cell r="D91" t="str">
            <v>E. E. Promocion e implementacion de Estrategias Pedagogicas</v>
          </cell>
        </row>
        <row r="92">
          <cell r="A92">
            <v>605</v>
          </cell>
          <cell r="B92" t="str">
            <v>COUNTRY</v>
          </cell>
          <cell r="C92" t="str">
            <v>I.E CASD MANUELA BELTRAN</v>
          </cell>
          <cell r="D92" t="str">
            <v>E. E. Oficial</v>
          </cell>
        </row>
        <row r="93">
          <cell r="A93">
            <v>606</v>
          </cell>
          <cell r="B93" t="str">
            <v>COUNTRY</v>
          </cell>
          <cell r="C93" t="str">
            <v>I.E RAFAEL NUÑEZ</v>
          </cell>
          <cell r="D93" t="str">
            <v>E. E. Oficial</v>
          </cell>
        </row>
        <row r="94">
          <cell r="A94">
            <v>633</v>
          </cell>
          <cell r="B94" t="str">
            <v>COUNTRY</v>
          </cell>
          <cell r="C94" t="str">
            <v>I.E NUEVO BOSQUE</v>
          </cell>
          <cell r="D94" t="str">
            <v>E. E. Oficial</v>
          </cell>
        </row>
        <row r="95">
          <cell r="A95">
            <v>636</v>
          </cell>
          <cell r="B95" t="str">
            <v>DE LA VIRGEN Y TURISTICA</v>
          </cell>
          <cell r="C95" t="str">
            <v>I.E 14 DE FEBRERO</v>
          </cell>
          <cell r="D95" t="str">
            <v>E. E. Promocion e implementacion de Estrategias Pedagogicas</v>
          </cell>
        </row>
        <row r="96">
          <cell r="A96">
            <v>663</v>
          </cell>
          <cell r="B96" t="str">
            <v>INDUSTRIAL Y DE LA BAHIA</v>
          </cell>
          <cell r="C96" t="str">
            <v>I.E CIUDADELA 2000</v>
          </cell>
          <cell r="D96" t="str">
            <v>E. E. Promocion e implementacion de Estrategias Pedagogicas</v>
          </cell>
        </row>
        <row r="97">
          <cell r="A97">
            <v>717</v>
          </cell>
          <cell r="B97" t="str">
            <v>DE LA VIRGEN Y TURISTICA</v>
          </cell>
          <cell r="C97" t="str">
            <v>I.E FOCO ROJO</v>
          </cell>
          <cell r="D97" t="str">
            <v>E. E. Oficial</v>
          </cell>
        </row>
        <row r="98">
          <cell r="A98">
            <v>788</v>
          </cell>
          <cell r="B98" t="str">
            <v>DE LA VIRGEN Y TURISTICA</v>
          </cell>
          <cell r="C98" t="str">
            <v>I.E  CLEMENTE MANUEL ZABALA</v>
          </cell>
          <cell r="D98" t="str">
            <v>E.E Oficial en Concesion</v>
          </cell>
        </row>
        <row r="99">
          <cell r="A99">
            <v>828</v>
          </cell>
          <cell r="B99" t="str">
            <v>DE LA VIRGEN Y TURISTICA</v>
          </cell>
          <cell r="C99" t="str">
            <v>C.E COLOMBIATON GUSTAVO PULECIO GOMEZ</v>
          </cell>
          <cell r="D99" t="str">
            <v>E. E. Promocion e implementacion de Estrategias Pedagogicas</v>
          </cell>
        </row>
        <row r="100">
          <cell r="A100">
            <v>839</v>
          </cell>
          <cell r="B100" t="str">
            <v>DE LA VIRGEN Y TURISTICA</v>
          </cell>
          <cell r="C100" t="str">
            <v>I.E JORGE ARTEL</v>
          </cell>
          <cell r="D100" t="str">
            <v>E.E Oficial en Concesion</v>
          </cell>
        </row>
        <row r="101">
          <cell r="A101">
            <v>842</v>
          </cell>
          <cell r="B101" t="str">
            <v>INDUSTRIAL Y DE LA BAHIA</v>
          </cell>
          <cell r="C101" t="str">
            <v>I.E ROSEDAL</v>
          </cell>
          <cell r="D101" t="str">
            <v>E.E Oficial en Concesion</v>
          </cell>
        </row>
        <row r="102">
          <cell r="A102">
            <v>858</v>
          </cell>
          <cell r="B102" t="str">
            <v>INDUSTRIAL Y DE LA BAHIA</v>
          </cell>
          <cell r="C102" t="str">
            <v>I.E MANDELA</v>
          </cell>
          <cell r="D102" t="str">
            <v>E.E Oficial en Concesion</v>
          </cell>
        </row>
        <row r="103">
          <cell r="A103">
            <v>857</v>
          </cell>
          <cell r="B103" t="str">
            <v>SANTA RITA</v>
          </cell>
          <cell r="C103" t="str">
            <v>I.E FUNDACION PIES DESCALZOS</v>
          </cell>
          <cell r="D103" t="str">
            <v>E. E. Oficial</v>
          </cell>
        </row>
        <row r="104">
          <cell r="A104">
            <v>873</v>
          </cell>
          <cell r="B104" t="str">
            <v>DE LA VIRGEN Y TURISTICA</v>
          </cell>
          <cell r="C104" t="str">
            <v>INSTITUCIÓN EDUCATIVA JORGE GARCIA USTA (BICENTENARIO)</v>
          </cell>
          <cell r="D104" t="str">
            <v>E. E. Promocion e implementacion de Estrategias Pedagogicas</v>
          </cell>
        </row>
        <row r="105">
          <cell r="A105">
            <v>887</v>
          </cell>
          <cell r="B105" t="str">
            <v>DE LA VIRGEN Y TURISTICA</v>
          </cell>
          <cell r="C105" t="str">
            <v>INSTITUCIONE EDUCATIVA GABRIEL GARCIA MARQUEZ</v>
          </cell>
          <cell r="D105" t="str">
            <v>E. E. Oficial</v>
          </cell>
        </row>
        <row r="106">
          <cell r="A106">
            <v>738</v>
          </cell>
          <cell r="B106" t="str">
            <v>COUNTRY</v>
          </cell>
          <cell r="C106" t="str">
            <v>I.E CCAV CARTAGENA UNIVERSIDAD NACIONAL ABIERTA Y A DISTANCIA</v>
          </cell>
          <cell r="D106" t="str">
            <v>E. E. Oficial</v>
          </cell>
        </row>
        <row r="107">
          <cell r="A107">
            <v>251</v>
          </cell>
          <cell r="B107" t="str">
            <v>DE LA VIRGEN Y TURISTICA</v>
          </cell>
          <cell r="C107" t="str">
            <v>COL. ADVENTISTA DE CARTAGENA</v>
          </cell>
          <cell r="D107" t="str">
            <v>PRIVADO</v>
          </cell>
        </row>
        <row r="108">
          <cell r="A108">
            <v>302</v>
          </cell>
          <cell r="B108" t="str">
            <v>DE LA VIRGEN Y TURISTICA</v>
          </cell>
          <cell r="C108" t="str">
            <v>CORP. INSTITUTO CARTAGENA</v>
          </cell>
          <cell r="D108" t="str">
            <v>PRIVADO</v>
          </cell>
        </row>
        <row r="109">
          <cell r="A109">
            <v>324</v>
          </cell>
          <cell r="B109" t="str">
            <v>DE LA VIRGEN Y TURISTICA</v>
          </cell>
          <cell r="C109" t="str">
            <v>COL. MODERNO DEL NORTE</v>
          </cell>
          <cell r="D109" t="str">
            <v>PRIVADO</v>
          </cell>
        </row>
        <row r="110">
          <cell r="A110">
            <v>328</v>
          </cell>
          <cell r="B110" t="str">
            <v>DE LA VIRGEN Y TURISTICA</v>
          </cell>
          <cell r="C110" t="str">
            <v>INST. LAMPARA MARAVILLOSA</v>
          </cell>
          <cell r="D110" t="str">
            <v>PRIVADO</v>
          </cell>
        </row>
        <row r="111">
          <cell r="A111">
            <v>337</v>
          </cell>
          <cell r="B111" t="str">
            <v>DE LA VIRGEN Y TURISTICA</v>
          </cell>
          <cell r="C111" t="str">
            <v>INST. METROPOLITANO DE C/GENA.</v>
          </cell>
          <cell r="D111" t="str">
            <v>PRIVADO</v>
          </cell>
        </row>
        <row r="112">
          <cell r="A112">
            <v>346</v>
          </cell>
          <cell r="B112" t="str">
            <v>DE LA VIRGEN Y TURISTICA</v>
          </cell>
          <cell r="C112" t="str">
            <v>INST. ANGLO AMERICANO DE C/GENA.</v>
          </cell>
          <cell r="D112" t="str">
            <v>PRIVADO</v>
          </cell>
        </row>
        <row r="113">
          <cell r="A113">
            <v>402</v>
          </cell>
          <cell r="B113" t="str">
            <v>DE LA VIRGEN Y TURISTICA</v>
          </cell>
          <cell r="C113" t="str">
            <v>INST. INTEGRAL NUEVA COLOMBIA</v>
          </cell>
          <cell r="D113" t="str">
            <v>PRIVADO</v>
          </cell>
        </row>
        <row r="114">
          <cell r="A114">
            <v>406</v>
          </cell>
          <cell r="B114" t="str">
            <v>DE LA VIRGEN Y TURISTICA</v>
          </cell>
          <cell r="C114" t="str">
            <v>COL. ROBIN HOOD</v>
          </cell>
          <cell r="D114" t="str">
            <v>PRIVADO</v>
          </cell>
        </row>
        <row r="115">
          <cell r="A115">
            <v>428</v>
          </cell>
          <cell r="B115" t="str">
            <v>DE LA VIRGEN Y TURISTICA</v>
          </cell>
          <cell r="C115" t="str">
            <v>JARD. INF.LOS CHAVITOS</v>
          </cell>
          <cell r="D115" t="str">
            <v>PRIVADO</v>
          </cell>
        </row>
        <row r="116">
          <cell r="A116">
            <v>514</v>
          </cell>
          <cell r="B116" t="str">
            <v>DE LA VIRGEN Y TURISTICA</v>
          </cell>
          <cell r="C116" t="str">
            <v>INST. JHON DEWEY</v>
          </cell>
          <cell r="D116" t="str">
            <v>PRIVADO</v>
          </cell>
        </row>
        <row r="117">
          <cell r="A117">
            <v>561</v>
          </cell>
          <cell r="B117" t="str">
            <v>DE LA VIRGEN Y TURISTICA</v>
          </cell>
          <cell r="C117" t="str">
            <v>CORP. COL. LICEO CENTRAL MIXTO</v>
          </cell>
          <cell r="D117" t="str">
            <v>PRIVADO</v>
          </cell>
        </row>
        <row r="118">
          <cell r="A118">
            <v>562</v>
          </cell>
          <cell r="B118" t="str">
            <v>DE LA VIRGEN Y TURISTICA</v>
          </cell>
          <cell r="C118" t="str">
            <v>COL. BAUTISTA DIOS ES AMOR</v>
          </cell>
          <cell r="D118" t="str">
            <v>PRIVADO</v>
          </cell>
        </row>
        <row r="119">
          <cell r="A119">
            <v>564</v>
          </cell>
          <cell r="B119" t="str">
            <v>DE LA VIRGEN Y TURISTICA</v>
          </cell>
          <cell r="C119" t="str">
            <v>INST.  EDUC. MI NUEVO HOGAR</v>
          </cell>
          <cell r="D119" t="str">
            <v>PRIVADO</v>
          </cell>
        </row>
        <row r="120">
          <cell r="A120">
            <v>568</v>
          </cell>
          <cell r="B120" t="str">
            <v>DE LA VIRGEN Y TURISTICA</v>
          </cell>
          <cell r="C120" t="str">
            <v>ESC. COM. MIXTA  EL SABER</v>
          </cell>
          <cell r="D120" t="str">
            <v>PRIVADO</v>
          </cell>
        </row>
        <row r="121">
          <cell r="A121">
            <v>588</v>
          </cell>
          <cell r="B121" t="str">
            <v>DE LA VIRGEN Y TURISTICA</v>
          </cell>
          <cell r="C121" t="str">
            <v>COL. MIXTO NUEVO PORVENIR</v>
          </cell>
          <cell r="D121" t="str">
            <v>PRIVADO</v>
          </cell>
        </row>
        <row r="122">
          <cell r="A122">
            <v>591</v>
          </cell>
          <cell r="B122" t="str">
            <v>COUNTRY</v>
          </cell>
          <cell r="C122" t="str">
            <v>INST. CENTRAL DE COLOMBIA PARA ADULTOS(ICCA)</v>
          </cell>
          <cell r="D122" t="str">
            <v>PRIVADO</v>
          </cell>
        </row>
        <row r="123">
          <cell r="A123">
            <v>614</v>
          </cell>
          <cell r="B123" t="str">
            <v>DE LA VIRGEN Y TURISTICA</v>
          </cell>
          <cell r="C123" t="str">
            <v>COL. BILINGUE DE CARTAGENA</v>
          </cell>
          <cell r="D123" t="str">
            <v>PRIVADO</v>
          </cell>
        </row>
        <row r="124">
          <cell r="A124">
            <v>641</v>
          </cell>
          <cell r="B124" t="str">
            <v>DE LA VIRGEN Y TURISTICA</v>
          </cell>
          <cell r="C124" t="str">
            <v>INST.  REAL DEL CARIBE</v>
          </cell>
          <cell r="D124" t="str">
            <v>PRIVADO</v>
          </cell>
        </row>
        <row r="125">
          <cell r="A125">
            <v>652</v>
          </cell>
          <cell r="B125" t="str">
            <v>DE LA VIRGEN Y TURISTICA</v>
          </cell>
          <cell r="C125" t="str">
            <v>COL. JUAN PABLO II (C.E SONRISITAS)</v>
          </cell>
          <cell r="D125" t="str">
            <v>PRIVADO</v>
          </cell>
        </row>
        <row r="126">
          <cell r="A126">
            <v>654</v>
          </cell>
          <cell r="B126" t="str">
            <v>DE LA VIRGEN Y TURISTICA</v>
          </cell>
          <cell r="C126" t="str">
            <v>COL. DIOS ES AMOR -SEDE CARTAGENA</v>
          </cell>
          <cell r="D126" t="str">
            <v>PRIVADO</v>
          </cell>
        </row>
        <row r="127">
          <cell r="A127">
            <v>790</v>
          </cell>
          <cell r="B127" t="str">
            <v>DE LA VIRGEN Y TURISTICA</v>
          </cell>
          <cell r="C127" t="str">
            <v>C.E MUNDO DEL SABER</v>
          </cell>
          <cell r="D127" t="str">
            <v>PRIVADO</v>
          </cell>
        </row>
        <row r="128">
          <cell r="A128">
            <v>797</v>
          </cell>
          <cell r="B128" t="str">
            <v>DE LA VIRGEN Y TURISTICA</v>
          </cell>
          <cell r="C128" t="str">
            <v>CORP. INST EDUC CIENAGA DE LA VIRGEN</v>
          </cell>
          <cell r="D128" t="str">
            <v>PRIVADO</v>
          </cell>
        </row>
        <row r="129">
          <cell r="A129">
            <v>809</v>
          </cell>
          <cell r="B129" t="str">
            <v>DE LA VIRGEN Y TURISTICA</v>
          </cell>
          <cell r="C129" t="str">
            <v>INST. SIGMUND FREUD       (C.INF LOS PEQUEÑOS SABIOS)</v>
          </cell>
          <cell r="D129" t="str">
            <v>PRIVADO</v>
          </cell>
        </row>
        <row r="130">
          <cell r="A130">
            <v>365</v>
          </cell>
          <cell r="B130" t="str">
            <v>DE LA VIRGEN Y TURISTICA</v>
          </cell>
          <cell r="C130" t="str">
            <v>INST. MODERNO EL CARMEN</v>
          </cell>
          <cell r="D130" t="str">
            <v>PRIVADO</v>
          </cell>
        </row>
        <row r="131">
          <cell r="A131">
            <v>487</v>
          </cell>
          <cell r="B131" t="str">
            <v>DE LA VIRGEN Y TURISTICA</v>
          </cell>
          <cell r="C131" t="str">
            <v>C.E ESTRELLAS DEL PORVENIR</v>
          </cell>
          <cell r="D131" t="str">
            <v>PRIVADO</v>
          </cell>
        </row>
        <row r="132">
          <cell r="A132">
            <v>743</v>
          </cell>
          <cell r="B132" t="str">
            <v>DE LA VIRGEN Y TURISTICA</v>
          </cell>
          <cell r="C132" t="str">
            <v>INST. MIXTO FREINET</v>
          </cell>
          <cell r="D132" t="str">
            <v>PRIVADO</v>
          </cell>
        </row>
        <row r="133">
          <cell r="A133">
            <v>794</v>
          </cell>
          <cell r="B133" t="str">
            <v>DE LA VIRGEN Y TURISTICA</v>
          </cell>
          <cell r="C133" t="str">
            <v>INST. EDUC 1 DE MAYO</v>
          </cell>
          <cell r="D133" t="str">
            <v>PRIVADO</v>
          </cell>
        </row>
        <row r="134">
          <cell r="A134">
            <v>242</v>
          </cell>
          <cell r="B134" t="str">
            <v>DE LA VIRGEN Y TURISTICA</v>
          </cell>
          <cell r="C134" t="str">
            <v>INST. CARTAGENA. DEL MAR</v>
          </cell>
          <cell r="D134" t="str">
            <v>PRIVADO</v>
          </cell>
        </row>
        <row r="135">
          <cell r="A135">
            <v>319</v>
          </cell>
          <cell r="B135" t="str">
            <v>DE LA VIRGEN Y TURISTICA</v>
          </cell>
          <cell r="C135" t="str">
            <v>COL. DEL CARIBE</v>
          </cell>
          <cell r="D135" t="str">
            <v>PRIVADO</v>
          </cell>
        </row>
        <row r="136">
          <cell r="A136">
            <v>352</v>
          </cell>
          <cell r="B136" t="str">
            <v>DE LA VIRGEN Y TURISTICA</v>
          </cell>
          <cell r="C136" t="str">
            <v>CENT. DE ENSEÑANZA HIJOS DE BOLIVAR</v>
          </cell>
          <cell r="D136" t="str">
            <v>PRIVADO</v>
          </cell>
        </row>
        <row r="137">
          <cell r="A137">
            <v>469</v>
          </cell>
          <cell r="B137" t="str">
            <v>DE LA VIRGEN Y TURISTICA</v>
          </cell>
          <cell r="C137" t="str">
            <v>INST. COM. BOLIVAR</v>
          </cell>
          <cell r="D137" t="str">
            <v>PRIVADO</v>
          </cell>
        </row>
        <row r="138">
          <cell r="A138">
            <v>570</v>
          </cell>
          <cell r="B138" t="str">
            <v>DE LA VIRGEN Y TURISTICA</v>
          </cell>
          <cell r="C138" t="str">
            <v>JARD. INF. LLUVIAS DEL SABER</v>
          </cell>
          <cell r="D138" t="str">
            <v>PRIVADO</v>
          </cell>
        </row>
        <row r="139">
          <cell r="A139">
            <v>746</v>
          </cell>
          <cell r="B139" t="str">
            <v>DE LA VIRGEN Y TURISTICA</v>
          </cell>
          <cell r="C139" t="str">
            <v>INST. EDUC. MÁGICA AVENTURA</v>
          </cell>
          <cell r="D139" t="str">
            <v>PRIVADO</v>
          </cell>
        </row>
        <row r="140">
          <cell r="A140">
            <v>612</v>
          </cell>
          <cell r="B140" t="str">
            <v>DE LA VIRGEN Y TURISTICA</v>
          </cell>
          <cell r="C140" t="str">
            <v>C.E MORAL Y LUCES</v>
          </cell>
          <cell r="D140" t="str">
            <v>PRIVADO</v>
          </cell>
        </row>
        <row r="141">
          <cell r="A141">
            <v>266</v>
          </cell>
          <cell r="B141" t="str">
            <v>RURAL</v>
          </cell>
          <cell r="C141" t="str">
            <v>COL. JORGE WASHINGTON</v>
          </cell>
          <cell r="D141" t="str">
            <v>PRIVADO</v>
          </cell>
        </row>
        <row r="142">
          <cell r="A142">
            <v>271</v>
          </cell>
          <cell r="B142" t="str">
            <v>RURAL</v>
          </cell>
          <cell r="C142" t="str">
            <v>CORP.  EDUCATIVA  COLEGIO BRITANICO DE CARTAGENA.</v>
          </cell>
          <cell r="D142" t="str">
            <v>PRIVADO</v>
          </cell>
        </row>
        <row r="143">
          <cell r="A143">
            <v>293</v>
          </cell>
          <cell r="B143" t="str">
            <v>RURAL</v>
          </cell>
          <cell r="C143" t="str">
            <v>CORP. EDUCATIVA COL. INTERNACIONAL CARTAGENA</v>
          </cell>
          <cell r="D143" t="str">
            <v>PRIVADO</v>
          </cell>
        </row>
        <row r="144">
          <cell r="A144">
            <v>490</v>
          </cell>
          <cell r="B144" t="str">
            <v>RURAL</v>
          </cell>
          <cell r="C144" t="str">
            <v>ASPAEN GIMN. CARTAGENA DE INDIAS</v>
          </cell>
          <cell r="D144" t="str">
            <v>PRIVADO</v>
          </cell>
        </row>
        <row r="145">
          <cell r="A145">
            <v>501</v>
          </cell>
          <cell r="B145" t="str">
            <v>RURAL</v>
          </cell>
          <cell r="C145" t="str">
            <v>FUND. EDUC. INST. ECOLOGICO BARBACOAS</v>
          </cell>
          <cell r="D145" t="str">
            <v>PRIVADO</v>
          </cell>
        </row>
        <row r="146">
          <cell r="A146">
            <v>569</v>
          </cell>
          <cell r="B146" t="str">
            <v>RURAL</v>
          </cell>
          <cell r="C146" t="str">
            <v>INST. NUEVA LUZ DE ESPERANZA</v>
          </cell>
          <cell r="D146" t="str">
            <v>PRIVADO</v>
          </cell>
        </row>
        <row r="147">
          <cell r="A147">
            <v>294</v>
          </cell>
          <cell r="B147" t="str">
            <v>RURAL</v>
          </cell>
          <cell r="C147" t="str">
            <v>GIMN. ALTAIR DE CARTAGENA</v>
          </cell>
          <cell r="D147" t="str">
            <v>PRIVADO</v>
          </cell>
        </row>
        <row r="148">
          <cell r="A148">
            <v>851</v>
          </cell>
          <cell r="B148" t="str">
            <v>RURAL</v>
          </cell>
          <cell r="C148" t="str">
            <v>ASPAEN GIMN. CARTAGENA(ANTIGUO COL. UBICADO EN TURBACO)</v>
          </cell>
          <cell r="D148" t="str">
            <v>PRIVADO</v>
          </cell>
        </row>
        <row r="149">
          <cell r="A149">
            <v>845</v>
          </cell>
          <cell r="B149" t="str">
            <v>RURAL</v>
          </cell>
          <cell r="C149" t="str">
            <v>CENTRO EDUCATIVO DE BAYUNCA</v>
          </cell>
          <cell r="D149" t="str">
            <v>PRIVADO</v>
          </cell>
        </row>
        <row r="150">
          <cell r="A150">
            <v>208</v>
          </cell>
          <cell r="B150" t="str">
            <v>COUNTRY</v>
          </cell>
          <cell r="C150" t="str">
            <v>INST. EDUCATIVO ANGELITOS ALEGRES</v>
          </cell>
          <cell r="D150" t="str">
            <v>PRIVADO</v>
          </cell>
        </row>
        <row r="151">
          <cell r="A151">
            <v>209</v>
          </cell>
          <cell r="B151" t="str">
            <v>COUNTRY</v>
          </cell>
          <cell r="C151" t="str">
            <v>INST. EDUCATIVO ENCANTO DE NIÑOS</v>
          </cell>
          <cell r="D151" t="str">
            <v>PRIVADO</v>
          </cell>
        </row>
        <row r="152">
          <cell r="A152">
            <v>218</v>
          </cell>
          <cell r="B152" t="str">
            <v>COUNTRY</v>
          </cell>
          <cell r="C152" t="str">
            <v>COL. LA ANUNCIACION</v>
          </cell>
          <cell r="D152" t="str">
            <v>PRIVADO</v>
          </cell>
        </row>
        <row r="153">
          <cell r="A153">
            <v>241</v>
          </cell>
          <cell r="B153" t="str">
            <v>COUNTRY</v>
          </cell>
          <cell r="C153" t="str">
            <v>CORP. COL. LATINOAMERICANO</v>
          </cell>
          <cell r="D153" t="str">
            <v>PRIVADO</v>
          </cell>
        </row>
        <row r="154">
          <cell r="A154">
            <v>249</v>
          </cell>
          <cell r="B154" t="str">
            <v>COUNTRY</v>
          </cell>
          <cell r="C154" t="str">
            <v>COL. NAVAL DE MANZANILLO</v>
          </cell>
          <cell r="D154" t="str">
            <v>PRIVADO</v>
          </cell>
        </row>
        <row r="155">
          <cell r="A155">
            <v>252</v>
          </cell>
          <cell r="B155" t="str">
            <v>COUNTRY</v>
          </cell>
          <cell r="C155" t="str">
            <v>INST. COLOMBO BOLIVARIANO</v>
          </cell>
          <cell r="D155" t="str">
            <v>PRIVADO</v>
          </cell>
        </row>
        <row r="156">
          <cell r="A156">
            <v>284</v>
          </cell>
          <cell r="B156" t="str">
            <v>COUNTRY</v>
          </cell>
          <cell r="C156" t="str">
            <v>COL. SANTA LUCIA</v>
          </cell>
          <cell r="D156" t="str">
            <v>PRIVADO</v>
          </cell>
        </row>
        <row r="157">
          <cell r="A157">
            <v>299</v>
          </cell>
          <cell r="B157" t="str">
            <v>COUNTRY</v>
          </cell>
          <cell r="C157" t="str">
            <v>CORP. EDUCATIVA LOS ANGELES (GUAR.JARD. INF. BAMBI)</v>
          </cell>
          <cell r="D157" t="str">
            <v>PRIVADO</v>
          </cell>
        </row>
        <row r="158">
          <cell r="A158">
            <v>306</v>
          </cell>
          <cell r="B158" t="str">
            <v>COUNTRY</v>
          </cell>
          <cell r="C158" t="str">
            <v>C.E AMOR A COLOMBIA</v>
          </cell>
          <cell r="D158" t="str">
            <v>PRIVADO</v>
          </cell>
        </row>
        <row r="159">
          <cell r="A159">
            <v>312</v>
          </cell>
          <cell r="B159" t="str">
            <v>COUNTRY</v>
          </cell>
          <cell r="C159" t="str">
            <v>INST. MI BARQUITO</v>
          </cell>
          <cell r="D159" t="str">
            <v>PRIVADO</v>
          </cell>
        </row>
        <row r="160">
          <cell r="A160">
            <v>334</v>
          </cell>
          <cell r="B160" t="str">
            <v>COUNTRY</v>
          </cell>
          <cell r="C160" t="str">
            <v>INST. CHIQUITINES</v>
          </cell>
          <cell r="D160" t="str">
            <v>PRIVADO</v>
          </cell>
        </row>
        <row r="161">
          <cell r="A161">
            <v>362</v>
          </cell>
          <cell r="B161" t="str">
            <v>COUNTRY</v>
          </cell>
          <cell r="C161" t="str">
            <v>CORP. EDUC. JORGE ELIECER GAITAN DE C/GENA</v>
          </cell>
          <cell r="D161" t="str">
            <v>PRIVADO</v>
          </cell>
        </row>
        <row r="162">
          <cell r="A162">
            <v>400</v>
          </cell>
          <cell r="B162" t="str">
            <v>COUNTRY</v>
          </cell>
          <cell r="C162" t="str">
            <v>INST. MARIA MAZARELLO</v>
          </cell>
          <cell r="D162" t="str">
            <v>PRIVADO</v>
          </cell>
        </row>
        <row r="163">
          <cell r="A163">
            <v>403</v>
          </cell>
          <cell r="B163" t="str">
            <v>COUNTRY</v>
          </cell>
          <cell r="C163" t="str">
            <v>GIMN. LATINOAMERICANO</v>
          </cell>
          <cell r="D163" t="str">
            <v>PRIVADO</v>
          </cell>
        </row>
        <row r="164">
          <cell r="A164">
            <v>408</v>
          </cell>
          <cell r="B164" t="str">
            <v>COUNTRY</v>
          </cell>
          <cell r="C164" t="str">
            <v>INST. CRISTIANO REMY</v>
          </cell>
          <cell r="D164" t="str">
            <v>PRIVADO</v>
          </cell>
        </row>
        <row r="165">
          <cell r="A165">
            <v>440</v>
          </cell>
          <cell r="B165" t="str">
            <v>COUNTRY</v>
          </cell>
          <cell r="C165" t="str">
            <v>COL. ALBORADA INFANTIL DE CHILE</v>
          </cell>
          <cell r="D165" t="str">
            <v>PRIVADO</v>
          </cell>
        </row>
        <row r="166">
          <cell r="A166">
            <v>462</v>
          </cell>
          <cell r="B166" t="str">
            <v>COUNTRY</v>
          </cell>
          <cell r="C166" t="str">
            <v>INST. EDUC. MIS ESTIMULACIONES</v>
          </cell>
          <cell r="D166" t="str">
            <v>PRIVADO</v>
          </cell>
        </row>
        <row r="167">
          <cell r="A167">
            <v>466</v>
          </cell>
          <cell r="B167" t="str">
            <v>COUNTRY</v>
          </cell>
          <cell r="C167" t="str">
            <v>COL. SAN NICOLAS DE LA ROCA</v>
          </cell>
          <cell r="D167" t="str">
            <v>PRIVADO</v>
          </cell>
        </row>
        <row r="168">
          <cell r="A168">
            <v>545</v>
          </cell>
          <cell r="B168" t="str">
            <v>COUNTRY</v>
          </cell>
          <cell r="C168" t="str">
            <v>JARD. INF. EL MILAGROSO DE LA VILLA</v>
          </cell>
          <cell r="D168" t="str">
            <v>PRIVADO</v>
          </cell>
        </row>
        <row r="169">
          <cell r="A169">
            <v>622</v>
          </cell>
          <cell r="B169" t="str">
            <v>INDUSTRIAL Y DE LA BAHIA</v>
          </cell>
          <cell r="C169" t="str">
            <v>CENT. ESTIMULACION MANITAS CREATIVAS</v>
          </cell>
          <cell r="D169" t="str">
            <v>PRIVADO</v>
          </cell>
        </row>
        <row r="170">
          <cell r="A170">
            <v>354</v>
          </cell>
          <cell r="B170" t="str">
            <v>COUNTRY</v>
          </cell>
          <cell r="C170" t="str">
            <v>C.E MI DESPERTAR</v>
          </cell>
          <cell r="D170" t="str">
            <v>PRIVADO</v>
          </cell>
        </row>
        <row r="171">
          <cell r="A171">
            <v>336</v>
          </cell>
          <cell r="B171" t="str">
            <v>COUNTRY</v>
          </cell>
          <cell r="C171" t="str">
            <v>INST. INF. PABLO MONTESINOS</v>
          </cell>
          <cell r="D171" t="str">
            <v>PRIVADO</v>
          </cell>
        </row>
        <row r="172">
          <cell r="A172">
            <v>522</v>
          </cell>
          <cell r="B172" t="str">
            <v>COUNTRY</v>
          </cell>
          <cell r="C172" t="str">
            <v>FUND. INST. COLOMBIA</v>
          </cell>
          <cell r="D172" t="str">
            <v>PRIVADO</v>
          </cell>
        </row>
        <row r="173">
          <cell r="A173">
            <v>805</v>
          </cell>
          <cell r="B173" t="str">
            <v>COUNTRY</v>
          </cell>
          <cell r="C173" t="str">
            <v>INST. JUAN PABLO II</v>
          </cell>
          <cell r="D173" t="str">
            <v>PRIVADO</v>
          </cell>
        </row>
        <row r="174">
          <cell r="A174">
            <v>465</v>
          </cell>
          <cell r="B174" t="str">
            <v>COUNTRY</v>
          </cell>
          <cell r="C174" t="str">
            <v>COL. GIMNASIO FUTURO DE COLOMBIA</v>
          </cell>
          <cell r="D174" t="str">
            <v>PRIVADO</v>
          </cell>
        </row>
        <row r="175">
          <cell r="A175">
            <v>720</v>
          </cell>
          <cell r="B175" t="str">
            <v>COUNTRY</v>
          </cell>
          <cell r="C175" t="str">
            <v>INST. EDUCATIVO NUEVA ESPERANZA</v>
          </cell>
          <cell r="D175" t="str">
            <v>PRIVADO</v>
          </cell>
        </row>
        <row r="176">
          <cell r="A176">
            <v>798</v>
          </cell>
          <cell r="B176" t="str">
            <v>COUNTRY</v>
          </cell>
          <cell r="C176" t="str">
            <v>JARD. INF CHISPITAS MAGICAS (INST. EDUC. HERMANA ALICIA ALVAREZ)</v>
          </cell>
          <cell r="D176" t="str">
            <v>PRIVADO</v>
          </cell>
        </row>
        <row r="177">
          <cell r="A177">
            <v>259</v>
          </cell>
          <cell r="B177" t="str">
            <v>COUNTRY</v>
          </cell>
          <cell r="C177" t="str">
            <v>CIUDAD ESCOLAR COMFENALCO</v>
          </cell>
          <cell r="D177" t="str">
            <v>PRIVADO</v>
          </cell>
        </row>
        <row r="178">
          <cell r="A178">
            <v>515</v>
          </cell>
          <cell r="B178" t="str">
            <v>COUNTRY</v>
          </cell>
          <cell r="C178" t="str">
            <v>INST. BLANCA NIEVES</v>
          </cell>
          <cell r="D178" t="str">
            <v>PRIVADO</v>
          </cell>
        </row>
        <row r="179">
          <cell r="A179">
            <v>437</v>
          </cell>
          <cell r="B179" t="str">
            <v>COUNTRY</v>
          </cell>
          <cell r="C179" t="str">
            <v>CORP.INSTITUTO DOCENTE DEL CARIBE</v>
          </cell>
          <cell r="D179" t="str">
            <v>PRIVADO</v>
          </cell>
        </row>
        <row r="180">
          <cell r="A180">
            <v>848</v>
          </cell>
          <cell r="B180" t="str">
            <v>COUNTRY</v>
          </cell>
          <cell r="C180" t="str">
            <v>INSTITUTO EDUCATIVO NISSI</v>
          </cell>
          <cell r="D180" t="str">
            <v>PRIVADO</v>
          </cell>
        </row>
        <row r="181">
          <cell r="A181">
            <v>856</v>
          </cell>
          <cell r="B181" t="str">
            <v>COUNTRY</v>
          </cell>
          <cell r="C181" t="str">
            <v>CORPORACION CENTRO DE DESARROLLO Y APRENDIZAJE LUZ DE LUZ</v>
          </cell>
          <cell r="D181" t="str">
            <v>PRIVADO</v>
          </cell>
        </row>
        <row r="182">
          <cell r="A182">
            <v>846</v>
          </cell>
          <cell r="B182" t="str">
            <v>COUNTRY</v>
          </cell>
          <cell r="C182" t="str">
            <v>FUND. LUMBRERAS DEL MAÑANA (FUNDALUM)</v>
          </cell>
          <cell r="D182" t="str">
            <v>PRIVADO</v>
          </cell>
        </row>
        <row r="183">
          <cell r="A183">
            <v>806</v>
          </cell>
          <cell r="B183" t="str">
            <v>INDUSTRIAL Y DE LA BAHIA</v>
          </cell>
          <cell r="C183" t="str">
            <v>CORP. BEVERLY HILLS</v>
          </cell>
          <cell r="D183" t="str">
            <v>PRIVADO</v>
          </cell>
        </row>
        <row r="184">
          <cell r="A184">
            <v>276</v>
          </cell>
          <cell r="B184" t="str">
            <v>INDUSTRIAL Y DE LA BAHIA</v>
          </cell>
          <cell r="C184" t="str">
            <v>COL. TRINITARIO</v>
          </cell>
          <cell r="D184" t="str">
            <v>PRIVADO</v>
          </cell>
        </row>
        <row r="185">
          <cell r="A185">
            <v>298</v>
          </cell>
          <cell r="B185" t="str">
            <v>INDUSTRIAL Y DE LA BAHIA</v>
          </cell>
          <cell r="C185" t="str">
            <v>COL. EL PILAR DEL SABER</v>
          </cell>
          <cell r="D185" t="str">
            <v>PRIVADO</v>
          </cell>
        </row>
        <row r="186">
          <cell r="A186">
            <v>313</v>
          </cell>
          <cell r="B186" t="str">
            <v>INDUSTRIAL Y DE LA BAHIA</v>
          </cell>
          <cell r="C186" t="str">
            <v>COL. EL DIVINO SALVADOR</v>
          </cell>
          <cell r="D186" t="str">
            <v>PRIVADO</v>
          </cell>
        </row>
        <row r="187">
          <cell r="A187">
            <v>314</v>
          </cell>
          <cell r="B187" t="str">
            <v>INDUSTRIAL Y DE LA BAHIA</v>
          </cell>
          <cell r="C187" t="str">
            <v>COL. MIL. ALMIRANTE COLON</v>
          </cell>
          <cell r="D187" t="str">
            <v>PRIVADO</v>
          </cell>
        </row>
        <row r="188">
          <cell r="A188">
            <v>366</v>
          </cell>
          <cell r="B188" t="str">
            <v>INDUSTRIAL Y DE LA BAHIA</v>
          </cell>
          <cell r="C188" t="str">
            <v>INST. JORGE LUIS BORGES</v>
          </cell>
          <cell r="D188" t="str">
            <v>PRIVADO</v>
          </cell>
        </row>
        <row r="189">
          <cell r="A189">
            <v>370</v>
          </cell>
          <cell r="B189" t="str">
            <v>INDUSTRIAL Y DE LA BAHIA</v>
          </cell>
          <cell r="C189" t="str">
            <v>INST. JEAN  ITARD</v>
          </cell>
          <cell r="D189" t="str">
            <v>PRIVADO</v>
          </cell>
        </row>
        <row r="190">
          <cell r="A190">
            <v>386</v>
          </cell>
          <cell r="B190" t="str">
            <v>INDUSTRIAL Y DE LA BAHIA</v>
          </cell>
          <cell r="C190" t="str">
            <v>INST. COLOMBO HOLANDES</v>
          </cell>
          <cell r="D190" t="str">
            <v>PRIVADO</v>
          </cell>
        </row>
        <row r="191">
          <cell r="A191">
            <v>393</v>
          </cell>
          <cell r="B191" t="str">
            <v>INDUSTRIAL Y DE LA BAHIA</v>
          </cell>
          <cell r="C191" t="str">
            <v>JARDIN INFANTIL LA HORMIGUITA</v>
          </cell>
          <cell r="D191" t="str">
            <v>PRIVADO</v>
          </cell>
        </row>
        <row r="192">
          <cell r="A192">
            <v>418</v>
          </cell>
          <cell r="B192" t="str">
            <v>INDUSTRIAL Y DE LA BAHIA</v>
          </cell>
          <cell r="C192" t="str">
            <v>COL. SANTO TOMAS DE AQUINO</v>
          </cell>
          <cell r="D192" t="str">
            <v>PRIVADO</v>
          </cell>
        </row>
        <row r="193">
          <cell r="A193">
            <v>420</v>
          </cell>
          <cell r="B193" t="str">
            <v>INDUSTRIAL Y DE LA BAHIA</v>
          </cell>
          <cell r="C193" t="str">
            <v>CORP. EDUCATIVA LA CONCEPCION</v>
          </cell>
          <cell r="D193" t="str">
            <v>PRIVADO</v>
          </cell>
        </row>
        <row r="194">
          <cell r="A194">
            <v>422</v>
          </cell>
          <cell r="B194" t="str">
            <v>INDUSTRIAL Y DE LA BAHIA</v>
          </cell>
          <cell r="C194" t="str">
            <v>INST. DE EDUCACION BONSAY DE CARTAGENA</v>
          </cell>
          <cell r="D194" t="str">
            <v>PRIVADO</v>
          </cell>
        </row>
        <row r="195">
          <cell r="A195">
            <v>433</v>
          </cell>
          <cell r="B195" t="str">
            <v>INDUSTRIAL Y DE LA BAHIA</v>
          </cell>
          <cell r="C195" t="str">
            <v>INST. EDUCATIVO  PRINCIPE DE PAZ</v>
          </cell>
          <cell r="D195" t="str">
            <v>PRIVADO</v>
          </cell>
        </row>
        <row r="196">
          <cell r="A196">
            <v>436</v>
          </cell>
          <cell r="B196" t="str">
            <v>INDUSTRIAL Y DE LA BAHIA</v>
          </cell>
          <cell r="C196" t="str">
            <v>INST. GUADALUPE</v>
          </cell>
          <cell r="D196" t="str">
            <v>PRIVADO</v>
          </cell>
        </row>
        <row r="197">
          <cell r="A197">
            <v>439</v>
          </cell>
          <cell r="B197" t="str">
            <v>INDUSTRIAL Y DE LA BAHIA</v>
          </cell>
          <cell r="C197" t="str">
            <v>INST. LOS CORALES (JARD. INF. LOS CORALES)</v>
          </cell>
          <cell r="D197" t="str">
            <v>PRIVADO</v>
          </cell>
        </row>
        <row r="198">
          <cell r="A198">
            <v>475</v>
          </cell>
          <cell r="B198" t="str">
            <v>INDUSTRIAL Y DE LA BAHIA</v>
          </cell>
          <cell r="C198" t="str">
            <v>CORP. INST PROGRESO SOCIAL (ANTES INST. MIXTO LOS PAYASITOS)</v>
          </cell>
          <cell r="D198" t="str">
            <v>PRIVADO</v>
          </cell>
        </row>
        <row r="199">
          <cell r="A199">
            <v>476</v>
          </cell>
          <cell r="B199" t="str">
            <v>INDUSTRIAL Y DE LA BAHIA</v>
          </cell>
          <cell r="C199" t="str">
            <v>C.E INTEGRAL COLOMBIA CEICOL</v>
          </cell>
          <cell r="D199" t="str">
            <v>PRIVADO</v>
          </cell>
        </row>
        <row r="200">
          <cell r="A200">
            <v>477</v>
          </cell>
          <cell r="B200" t="str">
            <v>INDUSTRIAL Y DE LA BAHIA</v>
          </cell>
          <cell r="C200" t="str">
            <v>INST. SAN ANTONIO DEL CAMPESTRES(ANTESDE CARTAGENA FUND)</v>
          </cell>
          <cell r="D200" t="str">
            <v>PRIVADO</v>
          </cell>
        </row>
        <row r="201">
          <cell r="A201">
            <v>478</v>
          </cell>
          <cell r="B201" t="str">
            <v>INDUSTRIAL Y DE LA BAHIA</v>
          </cell>
          <cell r="C201" t="str">
            <v>CORP. EDUCATIVA INST. FROBEL</v>
          </cell>
          <cell r="D201" t="str">
            <v>PRIVADO</v>
          </cell>
        </row>
        <row r="202">
          <cell r="A202">
            <v>481</v>
          </cell>
          <cell r="B202" t="str">
            <v>INDUSTRIAL Y DE LA BAHIA</v>
          </cell>
          <cell r="C202" t="str">
            <v>ESC. MIXTA COMUNITARIA 7 DE DICIEMBRE</v>
          </cell>
          <cell r="D202" t="str">
            <v>PRIVADO</v>
          </cell>
        </row>
        <row r="203">
          <cell r="A203">
            <v>486</v>
          </cell>
          <cell r="B203" t="str">
            <v>INDUSTRIAL Y DE LA BAHIA</v>
          </cell>
          <cell r="C203" t="str">
            <v>FUND. EDUC. INST. TÉCNICO EL REDENTOR</v>
          </cell>
          <cell r="D203" t="str">
            <v>PRIVADO</v>
          </cell>
        </row>
        <row r="204">
          <cell r="A204">
            <v>488</v>
          </cell>
          <cell r="B204" t="str">
            <v>INDUSTRIAL Y DE LA BAHIA</v>
          </cell>
          <cell r="C204" t="str">
            <v>C.E Y COMUNITARIO NELSON MANDELA</v>
          </cell>
          <cell r="D204" t="str">
            <v>PRIVADO</v>
          </cell>
        </row>
        <row r="205">
          <cell r="A205">
            <v>498</v>
          </cell>
          <cell r="B205" t="str">
            <v>INDUSTRIAL Y DE LA BAHIA</v>
          </cell>
          <cell r="C205" t="str">
            <v>INST.  EDUCATIVO  EL PARAISO</v>
          </cell>
          <cell r="D205" t="str">
            <v>PRIVADO</v>
          </cell>
        </row>
        <row r="206">
          <cell r="A206">
            <v>500</v>
          </cell>
          <cell r="B206" t="str">
            <v>INDUSTRIAL Y DE LA BAHIA</v>
          </cell>
          <cell r="C206" t="str">
            <v>COL. CAMINO DEL CORAL DE CARTAGENA</v>
          </cell>
          <cell r="D206" t="str">
            <v>PRIVADO</v>
          </cell>
        </row>
        <row r="207">
          <cell r="A207">
            <v>524</v>
          </cell>
          <cell r="B207" t="str">
            <v>INDUSTRIAL Y DE LA BAHIA</v>
          </cell>
          <cell r="C207" t="str">
            <v>CORP. C.E. INTEGRAL EL RODEO</v>
          </cell>
          <cell r="D207" t="str">
            <v>PRIVADO</v>
          </cell>
        </row>
        <row r="208">
          <cell r="A208">
            <v>529</v>
          </cell>
          <cell r="B208" t="str">
            <v>INDUSTRIAL Y DE LA BAHIA</v>
          </cell>
          <cell r="C208" t="str">
            <v>FUND. EDUC. REY NEPTUNO</v>
          </cell>
          <cell r="D208" t="str">
            <v>PRIVADO</v>
          </cell>
        </row>
        <row r="209">
          <cell r="A209">
            <v>530</v>
          </cell>
          <cell r="B209" t="str">
            <v>INDUSTRIAL Y DE LA BAHIA</v>
          </cell>
          <cell r="C209" t="str">
            <v>CORP. C.E RABY</v>
          </cell>
          <cell r="D209" t="str">
            <v>PRIVADO</v>
          </cell>
        </row>
        <row r="210">
          <cell r="A210">
            <v>537</v>
          </cell>
          <cell r="B210" t="str">
            <v>INDUSTRIAL Y DE LA BAHIA</v>
          </cell>
          <cell r="C210" t="str">
            <v>FUND. ED. JHON DEWEY ( ANTES FUND. INST. RONDA MAGICA)</v>
          </cell>
          <cell r="D210" t="str">
            <v>PRIVADO</v>
          </cell>
        </row>
        <row r="211">
          <cell r="A211">
            <v>557</v>
          </cell>
          <cell r="B211" t="str">
            <v>INDUSTRIAL Y DE LA BAHIA</v>
          </cell>
          <cell r="C211" t="str">
            <v>INST EDUCATIVO LUZ Y VERDAD(CORP. EDUC INST  LUZ DEL SABER)</v>
          </cell>
          <cell r="D211" t="str">
            <v>PRIVADO</v>
          </cell>
        </row>
        <row r="212">
          <cell r="A212">
            <v>567</v>
          </cell>
          <cell r="B212" t="str">
            <v>INDUSTRIAL Y DE LA BAHIA</v>
          </cell>
          <cell r="C212" t="str">
            <v>CORP.EDUC. SANTA MAGDALENA DE LINZ "EL PROGRESO"</v>
          </cell>
          <cell r="D212" t="str">
            <v>PRIVADO</v>
          </cell>
        </row>
        <row r="213">
          <cell r="A213">
            <v>573</v>
          </cell>
          <cell r="B213" t="str">
            <v>INDUSTRIAL Y DE LA BAHIA</v>
          </cell>
          <cell r="C213" t="str">
            <v>CORP. EDUC NAZARETH</v>
          </cell>
          <cell r="D213" t="str">
            <v>PRIVADO</v>
          </cell>
        </row>
        <row r="214">
          <cell r="A214">
            <v>610</v>
          </cell>
          <cell r="B214" t="str">
            <v>INDUSTRIAL Y DE LA BAHIA</v>
          </cell>
          <cell r="C214" t="str">
            <v>INST. SAN JUAN DE DIOS</v>
          </cell>
          <cell r="D214" t="str">
            <v>PRIVADO</v>
          </cell>
        </row>
        <row r="215">
          <cell r="A215">
            <v>618</v>
          </cell>
          <cell r="B215" t="str">
            <v>INDUSTRIAL Y DE LA BAHIA</v>
          </cell>
          <cell r="C215" t="str">
            <v>JARD. INF.  LOS ANGELES (IE LOS ANGELES)</v>
          </cell>
          <cell r="D215" t="str">
            <v>PRIVADO</v>
          </cell>
        </row>
        <row r="216">
          <cell r="A216">
            <v>578</v>
          </cell>
          <cell r="B216" t="str">
            <v>INDUSTRIAL Y DE LA BAHIA</v>
          </cell>
          <cell r="C216" t="str">
            <v>COL. COMUNITARIO CAMINO DE LUZ Y ESPERANZA</v>
          </cell>
          <cell r="D216" t="str">
            <v>PRIVADO</v>
          </cell>
        </row>
        <row r="217">
          <cell r="A217">
            <v>719</v>
          </cell>
          <cell r="B217" t="str">
            <v>INDUSTRIAL Y DE LA BAHIA</v>
          </cell>
          <cell r="C217" t="str">
            <v>JARD. INF. ANCHILA</v>
          </cell>
          <cell r="D217" t="str">
            <v>PRIVADO</v>
          </cell>
        </row>
        <row r="218">
          <cell r="A218">
            <v>321</v>
          </cell>
          <cell r="B218" t="str">
            <v>INDUSTRIAL Y DE LA BAHIA</v>
          </cell>
          <cell r="C218" t="str">
            <v>CENT. DE EDUCACIÓN EL RECREO (ANTES I.E. EL RECREO)</v>
          </cell>
          <cell r="D218" t="str">
            <v>PRIVADO</v>
          </cell>
        </row>
        <row r="219">
          <cell r="A219">
            <v>725</v>
          </cell>
          <cell r="B219" t="str">
            <v>INDUSTRIAL Y DE LA BAHIA</v>
          </cell>
          <cell r="C219" t="str">
            <v>COL. MARIANO DE CARTAGENA</v>
          </cell>
          <cell r="D219" t="str">
            <v>PRIVADO</v>
          </cell>
        </row>
        <row r="220">
          <cell r="A220">
            <v>727</v>
          </cell>
          <cell r="B220" t="str">
            <v>INDUSTRIAL Y DE LA BAHIA</v>
          </cell>
          <cell r="C220" t="str">
            <v>CENT. DE ESTIMULACION Y JARDIN INFANTIL EL PINAR</v>
          </cell>
          <cell r="D220" t="str">
            <v>PRIVADO</v>
          </cell>
        </row>
        <row r="221">
          <cell r="A221">
            <v>233</v>
          </cell>
          <cell r="B221" t="str">
            <v>INDUSTRIAL Y DE LA BAHIA</v>
          </cell>
          <cell r="C221" t="str">
            <v>COL. BIFFI</v>
          </cell>
          <cell r="D221" t="str">
            <v>PRIVADO</v>
          </cell>
        </row>
        <row r="222">
          <cell r="A222">
            <v>528</v>
          </cell>
          <cell r="B222" t="str">
            <v>INDUSTRIAL Y DE LA BAHIA</v>
          </cell>
          <cell r="C222" t="str">
            <v>INST. EDUC. LOS CREADORES</v>
          </cell>
          <cell r="D222" t="str">
            <v>PRIVADO</v>
          </cell>
        </row>
        <row r="223">
          <cell r="A223">
            <v>748</v>
          </cell>
          <cell r="B223" t="str">
            <v>INDUSTRIAL Y DE LA BAHIA</v>
          </cell>
          <cell r="C223" t="str">
            <v>GORETTI SCHOOL</v>
          </cell>
          <cell r="D223" t="str">
            <v>PRIVADO</v>
          </cell>
        </row>
        <row r="224">
          <cell r="A224">
            <v>359</v>
          </cell>
          <cell r="B224" t="str">
            <v>INDUSTRIAL Y DE LA BAHIA</v>
          </cell>
          <cell r="C224" t="str">
            <v>CORP. EDUCATIVA COLEGIO ALTER - ALTERIS</v>
          </cell>
          <cell r="D224" t="str">
            <v>PRIVADO</v>
          </cell>
        </row>
        <row r="225">
          <cell r="A225">
            <v>536</v>
          </cell>
          <cell r="B225" t="str">
            <v>INDUSTRIAL Y DE LA BAHIA</v>
          </cell>
          <cell r="C225" t="str">
            <v>INST. EL RODEO</v>
          </cell>
          <cell r="D225" t="str">
            <v>PRIVADO</v>
          </cell>
        </row>
        <row r="226">
          <cell r="A226">
            <v>816</v>
          </cell>
          <cell r="B226" t="str">
            <v>INDUSTRIAL Y DE LA BAHIA</v>
          </cell>
          <cell r="C226" t="str">
            <v>COLEGIO PITAGORAS -(JARD. INF. Y GUARDERIA MIS TAREAS )</v>
          </cell>
          <cell r="D226" t="str">
            <v>PRIVADO</v>
          </cell>
        </row>
        <row r="227">
          <cell r="A227">
            <v>817</v>
          </cell>
          <cell r="B227" t="str">
            <v>INDUSTRIAL Y DE LA BAHIA</v>
          </cell>
          <cell r="C227" t="str">
            <v>INST. EDUCATIVO NUEVA LUZ</v>
          </cell>
          <cell r="D227" t="str">
            <v>PRIVADO</v>
          </cell>
        </row>
        <row r="228">
          <cell r="A228">
            <v>419</v>
          </cell>
          <cell r="B228" t="str">
            <v>INDUSTRIAL Y DE LA BAHIA</v>
          </cell>
          <cell r="C228" t="str">
            <v>INST. JESUS DE LA DIVINA MISERICORDIA</v>
          </cell>
          <cell r="D228" t="str">
            <v>PRIVADO</v>
          </cell>
        </row>
        <row r="229">
          <cell r="A229">
            <v>526</v>
          </cell>
          <cell r="B229" t="str">
            <v>INDUSTRIAL Y DE LA BAHIA</v>
          </cell>
          <cell r="C229" t="str">
            <v>COL. INTEGRAL DEL NORTE ( ANTES INST. CLASE INFANTIL)</v>
          </cell>
          <cell r="D229" t="str">
            <v>PRIVADO</v>
          </cell>
        </row>
        <row r="230">
          <cell r="A230">
            <v>642</v>
          </cell>
          <cell r="B230" t="str">
            <v>INDUSTRIAL Y DE LA BAHIA</v>
          </cell>
          <cell r="C230" t="str">
            <v>COL. MANUEL ELKIN PATARROYO</v>
          </cell>
          <cell r="D230" t="str">
            <v>PRIVADO</v>
          </cell>
        </row>
        <row r="231">
          <cell r="A231">
            <v>819</v>
          </cell>
          <cell r="B231" t="str">
            <v>INDUSTRIAL Y DE LA BAHIA</v>
          </cell>
          <cell r="C231" t="str">
            <v>CENT. EDUC. INTEGRAL MODERNO</v>
          </cell>
          <cell r="D231" t="str">
            <v>PRIVADO</v>
          </cell>
        </row>
        <row r="232">
          <cell r="A232">
            <v>820</v>
          </cell>
          <cell r="B232" t="str">
            <v>INDUSTRIAL Y DE LA BAHIA</v>
          </cell>
          <cell r="C232" t="str">
            <v>INST. MI PRIMERA ESTACION</v>
          </cell>
          <cell r="D232" t="str">
            <v>PRIVADO</v>
          </cell>
        </row>
        <row r="233">
          <cell r="A233">
            <v>822</v>
          </cell>
          <cell r="B233" t="str">
            <v>INDUSTRIAL Y DE LA BAHIA</v>
          </cell>
          <cell r="C233" t="str">
            <v>INST. EDUC. CAMINO AL SABER</v>
          </cell>
          <cell r="D233" t="str">
            <v>PRIVADO</v>
          </cell>
        </row>
        <row r="234">
          <cell r="A234">
            <v>823</v>
          </cell>
          <cell r="B234" t="str">
            <v>INDUSTRIAL Y DE LA BAHIA</v>
          </cell>
          <cell r="C234" t="str">
            <v>CORPORACION EDUCATIVA RONDA MAGICA REAL</v>
          </cell>
          <cell r="D234" t="str">
            <v>PRIVADO</v>
          </cell>
        </row>
        <row r="235">
          <cell r="A235">
            <v>824</v>
          </cell>
          <cell r="B235" t="str">
            <v>INDUSTRIAL Y DE LA BAHIA</v>
          </cell>
          <cell r="C235" t="str">
            <v>MIMOS ESCUELA INFANTIL</v>
          </cell>
          <cell r="D235" t="str">
            <v>PRIVADO</v>
          </cell>
        </row>
        <row r="236">
          <cell r="A236">
            <v>825</v>
          </cell>
          <cell r="B236" t="str">
            <v>INDUSTRIAL Y DE LA BAHIA</v>
          </cell>
          <cell r="C236" t="str">
            <v>CENT. EDUC. SANTA CLARA</v>
          </cell>
          <cell r="D236" t="str">
            <v>PRIVADO</v>
          </cell>
        </row>
        <row r="237">
          <cell r="A237">
            <v>207</v>
          </cell>
          <cell r="B237" t="str">
            <v>INDUSTRIAL Y DE LA BAHIA</v>
          </cell>
          <cell r="C237" t="str">
            <v>INST. MADRE TERESA DE CALCUTA</v>
          </cell>
          <cell r="D237" t="str">
            <v>PRIVADO</v>
          </cell>
        </row>
        <row r="238">
          <cell r="A238">
            <v>283</v>
          </cell>
          <cell r="B238" t="str">
            <v>INDUSTRIAL Y DE LA BAHIA</v>
          </cell>
          <cell r="C238" t="str">
            <v>I.E. COMFAMILIAR</v>
          </cell>
          <cell r="D238" t="str">
            <v>PRIVADO</v>
          </cell>
        </row>
        <row r="239">
          <cell r="A239">
            <v>489</v>
          </cell>
          <cell r="B239" t="str">
            <v>INDUSTRIAL Y DE LA BAHIA</v>
          </cell>
          <cell r="C239" t="str">
            <v>INST. SONRISITAS ALEGRES</v>
          </cell>
          <cell r="D239" t="str">
            <v>PRIVADO</v>
          </cell>
        </row>
        <row r="240">
          <cell r="A240">
            <v>274</v>
          </cell>
          <cell r="B240" t="str">
            <v>INDUSTRIAL Y DE LA BAHIA</v>
          </cell>
          <cell r="C240" t="str">
            <v>ESC. EL SALVADOR</v>
          </cell>
          <cell r="D240" t="str">
            <v>PRIVADO</v>
          </cell>
        </row>
        <row r="241">
          <cell r="A241">
            <v>310</v>
          </cell>
          <cell r="B241" t="str">
            <v>INDUSTRIAL Y DE LA BAHIA</v>
          </cell>
          <cell r="C241" t="str">
            <v>INST.  EL EDEN</v>
          </cell>
          <cell r="D241" t="str">
            <v>PRIVADO</v>
          </cell>
        </row>
        <row r="242">
          <cell r="A242">
            <v>841</v>
          </cell>
          <cell r="B242" t="str">
            <v>INDUSTRIAL Y DE LA BAHIA</v>
          </cell>
          <cell r="C242" t="str">
            <v>INST EDUCATIVO TECNOCIENCIA REGION CARIBE</v>
          </cell>
          <cell r="D242" t="str">
            <v>PRIVADO</v>
          </cell>
        </row>
        <row r="243">
          <cell r="A243">
            <v>621</v>
          </cell>
          <cell r="B243" t="str">
            <v>INDUSTRIAL Y DE LA BAHIA</v>
          </cell>
          <cell r="C243" t="str">
            <v>JARDIN INFANTIL MI PEQUEÑO ARTISTA</v>
          </cell>
          <cell r="D243" t="str">
            <v>PRIVADO</v>
          </cell>
        </row>
        <row r="244">
          <cell r="A244">
            <v>855</v>
          </cell>
          <cell r="B244" t="str">
            <v>INDUSTRIAL Y DE LA BAHIA</v>
          </cell>
          <cell r="C244" t="str">
            <v>INSTITUTO INFANTIL LOS CISNES</v>
          </cell>
          <cell r="D244" t="str">
            <v>PRIVADO</v>
          </cell>
        </row>
        <row r="245">
          <cell r="A245">
            <v>844</v>
          </cell>
          <cell r="B245" t="str">
            <v>INDUSTRIAL Y DE LA BAHIA</v>
          </cell>
          <cell r="C245" t="str">
            <v>INST. EDUCATIVO BRUNER</v>
          </cell>
          <cell r="D245" t="str">
            <v>PRIVADO</v>
          </cell>
        </row>
        <row r="246">
          <cell r="A246">
            <v>836</v>
          </cell>
          <cell r="B246" t="str">
            <v>INDUSTRIAL Y DE LA BAHIA</v>
          </cell>
          <cell r="C246" t="str">
            <v>INSTITUTO EDUCATIVO SANTA LUCIA</v>
          </cell>
          <cell r="D246" t="str">
            <v>PRIVADO</v>
          </cell>
        </row>
        <row r="247">
          <cell r="A247">
            <v>834</v>
          </cell>
          <cell r="B247" t="str">
            <v>INDUSTRIAL Y DE LA BAHIA</v>
          </cell>
          <cell r="C247" t="str">
            <v>INSTITUTO EDUCATIVO MUNDO HACIA EL FUTURO</v>
          </cell>
          <cell r="D247" t="str">
            <v>PRIVADO</v>
          </cell>
        </row>
        <row r="248">
          <cell r="A248">
            <v>721</v>
          </cell>
          <cell r="B248" t="str">
            <v>INDUSTRIAL Y DE LA BAHIA</v>
          </cell>
          <cell r="C248" t="str">
            <v>I.E COMUNITARIA LIRIO DE LOS VALLES</v>
          </cell>
          <cell r="D248" t="str">
            <v>PRIVADO</v>
          </cell>
        </row>
        <row r="249">
          <cell r="A249">
            <v>849</v>
          </cell>
          <cell r="B249" t="str">
            <v>INDUSTRIAL Y DE LA BAHIA</v>
          </cell>
          <cell r="C249" t="str">
            <v>INSTITUTO EL MANANTIAL</v>
          </cell>
          <cell r="D249" t="str">
            <v>PRIVADO</v>
          </cell>
        </row>
        <row r="250">
          <cell r="A250">
            <v>847</v>
          </cell>
          <cell r="B250" t="str">
            <v>INDUSTRIAL Y DE LA BAHIA</v>
          </cell>
          <cell r="C250" t="str">
            <v>COLEGIO ACADEMICO Y TECNICO JOSE MARIA GARCIA DE TOLEDO</v>
          </cell>
          <cell r="D250" t="str">
            <v>PRIVADO</v>
          </cell>
        </row>
        <row r="251">
          <cell r="A251">
            <v>843</v>
          </cell>
          <cell r="B251" t="str">
            <v>INDUSTRIAL Y DE LA BAHIA</v>
          </cell>
          <cell r="C251" t="str">
            <v>CORP. EDUC. PARQUE DE LOS NIÑOS</v>
          </cell>
          <cell r="D251" t="str">
            <v>PRIVADO</v>
          </cell>
        </row>
        <row r="252">
          <cell r="A252">
            <v>211</v>
          </cell>
          <cell r="B252" t="str">
            <v>SANTA RITA</v>
          </cell>
          <cell r="C252" t="str">
            <v>GIMN. NUEVA GRANADA</v>
          </cell>
          <cell r="D252" t="str">
            <v>PRIVADO</v>
          </cell>
        </row>
        <row r="253">
          <cell r="A253">
            <v>222</v>
          </cell>
          <cell r="B253" t="str">
            <v>SANTA RITA</v>
          </cell>
          <cell r="C253" t="str">
            <v>GIMN. LUJAN</v>
          </cell>
          <cell r="D253" t="str">
            <v>PRIVADO</v>
          </cell>
        </row>
        <row r="254">
          <cell r="A254">
            <v>227</v>
          </cell>
          <cell r="B254" t="str">
            <v>SANTA RITA</v>
          </cell>
          <cell r="C254" t="str">
            <v>COL. DE LA ESPERANZA</v>
          </cell>
          <cell r="D254" t="str">
            <v>PRIVADO</v>
          </cell>
        </row>
        <row r="255">
          <cell r="A255">
            <v>231</v>
          </cell>
          <cell r="B255" t="str">
            <v>SANTA RITA</v>
          </cell>
          <cell r="C255" t="str">
            <v>COL. EUCARISTICO NTRA. SRA. DEL CARMEN</v>
          </cell>
          <cell r="D255" t="str">
            <v>PRIVADO</v>
          </cell>
        </row>
        <row r="256">
          <cell r="A256">
            <v>234</v>
          </cell>
          <cell r="B256" t="str">
            <v>SANTA RITA</v>
          </cell>
          <cell r="C256" t="str">
            <v>COL. EUCARISTICO DE SANTA TERESA</v>
          </cell>
          <cell r="D256" t="str">
            <v>PRIVADO</v>
          </cell>
        </row>
        <row r="257">
          <cell r="A257">
            <v>235</v>
          </cell>
          <cell r="B257" t="str">
            <v>SANTA RITA</v>
          </cell>
          <cell r="C257" t="str">
            <v>COL. NTRA. SEÑORA DE LA CANDELARIA</v>
          </cell>
          <cell r="D257" t="str">
            <v>PRIVADO</v>
          </cell>
        </row>
        <row r="258">
          <cell r="A258">
            <v>239</v>
          </cell>
          <cell r="B258" t="str">
            <v>SANTA RITA</v>
          </cell>
          <cell r="C258" t="str">
            <v>CORP. DE PADRES DE FAMILIA COL. EL CARMELO</v>
          </cell>
          <cell r="D258" t="str">
            <v>PRIVADO</v>
          </cell>
        </row>
        <row r="259">
          <cell r="A259">
            <v>250</v>
          </cell>
          <cell r="B259" t="str">
            <v>SANTA RITA</v>
          </cell>
          <cell r="C259" t="str">
            <v>COL. MONTESSORI</v>
          </cell>
          <cell r="D259" t="str">
            <v>PRIVADO</v>
          </cell>
        </row>
        <row r="260">
          <cell r="A260">
            <v>264</v>
          </cell>
          <cell r="B260" t="str">
            <v>SANTA RITA</v>
          </cell>
          <cell r="C260" t="str">
            <v>ASOC. COL. GONZALO JIMENEZ DE QUESADA</v>
          </cell>
          <cell r="D260" t="str">
            <v>PRIVADO</v>
          </cell>
        </row>
        <row r="261">
          <cell r="A261">
            <v>278</v>
          </cell>
          <cell r="B261" t="str">
            <v>SANTA RITA</v>
          </cell>
          <cell r="C261" t="str">
            <v>COL. ANTARES DE CARTAGENA</v>
          </cell>
          <cell r="D261" t="str">
            <v>PRIVADO</v>
          </cell>
        </row>
        <row r="262">
          <cell r="A262">
            <v>286</v>
          </cell>
          <cell r="B262" t="str">
            <v>SANTA RITA</v>
          </cell>
          <cell r="C262" t="str">
            <v>CORP. COL. FERNANDEZ GUTIERREZ DE PIÑERES</v>
          </cell>
          <cell r="D262" t="str">
            <v>PRIVADO</v>
          </cell>
        </row>
        <row r="263">
          <cell r="A263">
            <v>323</v>
          </cell>
          <cell r="B263" t="str">
            <v>SANTA RITA</v>
          </cell>
          <cell r="C263" t="str">
            <v>CORP. INF. BLANCA NIEVES</v>
          </cell>
          <cell r="D263" t="str">
            <v>PRIVADO</v>
          </cell>
        </row>
        <row r="264">
          <cell r="A264">
            <v>329</v>
          </cell>
          <cell r="B264" t="str">
            <v>SANTA RITA</v>
          </cell>
          <cell r="C264" t="str">
            <v>JARD. INF. MI BELLO RINCON</v>
          </cell>
          <cell r="D264" t="str">
            <v>PRIVADO</v>
          </cell>
        </row>
        <row r="265">
          <cell r="A265">
            <v>339</v>
          </cell>
          <cell r="B265" t="str">
            <v>SANTA RITA</v>
          </cell>
          <cell r="C265" t="str">
            <v>CENT DE EDUCACION INFANTIL ASPAEN PEPE GRILLO ALBORADA</v>
          </cell>
          <cell r="D265" t="str">
            <v>PRIVADO</v>
          </cell>
        </row>
        <row r="266">
          <cell r="A266">
            <v>356</v>
          </cell>
          <cell r="B266" t="str">
            <v>SANTA RITA</v>
          </cell>
          <cell r="C266" t="str">
            <v>CENT. DE ENSEÑANZA PRECOZ " NUEVO MUNDO "</v>
          </cell>
          <cell r="D266" t="str">
            <v>PRIVADO</v>
          </cell>
        </row>
        <row r="267">
          <cell r="A267">
            <v>378</v>
          </cell>
          <cell r="B267" t="str">
            <v>SANTA RITA</v>
          </cell>
          <cell r="C267" t="str">
            <v>INST. FERNANDA BELLO</v>
          </cell>
          <cell r="D267" t="str">
            <v>PRIVADO</v>
          </cell>
        </row>
        <row r="268">
          <cell r="A268">
            <v>381</v>
          </cell>
          <cell r="B268" t="str">
            <v>SANTA RITA</v>
          </cell>
          <cell r="C268" t="str">
            <v>COL. GIMN. MOMPIANO</v>
          </cell>
          <cell r="D268" t="str">
            <v>PRIVADO</v>
          </cell>
        </row>
        <row r="269">
          <cell r="A269">
            <v>395</v>
          </cell>
          <cell r="B269" t="str">
            <v>SANTA RITA</v>
          </cell>
          <cell r="C269" t="str">
            <v>GUARD. Y JARD. INF.  REFUGIO NAVAL</v>
          </cell>
          <cell r="D269" t="str">
            <v>PRIVADO</v>
          </cell>
        </row>
        <row r="270">
          <cell r="A270">
            <v>412</v>
          </cell>
          <cell r="B270" t="str">
            <v>SANTA RITA</v>
          </cell>
          <cell r="C270" t="str">
            <v>COL. MODELO DE LA COSTA</v>
          </cell>
          <cell r="D270" t="str">
            <v>PRIVADO</v>
          </cell>
        </row>
        <row r="271">
          <cell r="A271">
            <v>441</v>
          </cell>
          <cell r="B271" t="str">
            <v>SANTA RITA</v>
          </cell>
          <cell r="C271" t="str">
            <v>COL. CRISTIANO LUZ Y VERDAD</v>
          </cell>
          <cell r="D271" t="str">
            <v>PRIVADO</v>
          </cell>
        </row>
        <row r="272">
          <cell r="A272">
            <v>506</v>
          </cell>
          <cell r="B272" t="str">
            <v>SANTA RITA</v>
          </cell>
          <cell r="C272" t="str">
            <v>COL. SAN RAFAEL ARCANGEL</v>
          </cell>
          <cell r="D272" t="str">
            <v>PRIVADO</v>
          </cell>
        </row>
        <row r="273">
          <cell r="A273">
            <v>507</v>
          </cell>
          <cell r="B273" t="str">
            <v>SANTA RITA</v>
          </cell>
          <cell r="C273" t="str">
            <v>COL. DE LAS AMERICAS</v>
          </cell>
          <cell r="D273" t="str">
            <v>PRIVADO</v>
          </cell>
        </row>
        <row r="274">
          <cell r="A274">
            <v>653</v>
          </cell>
          <cell r="B274" t="str">
            <v>SANTA RITA</v>
          </cell>
          <cell r="C274" t="str">
            <v>GUARD. Y JARD. MI MUNDO MAGICO</v>
          </cell>
          <cell r="D274" t="str">
            <v>PRIVADO</v>
          </cell>
        </row>
        <row r="275">
          <cell r="A275">
            <v>655</v>
          </cell>
          <cell r="B275" t="str">
            <v>SANTA RITA</v>
          </cell>
          <cell r="C275" t="str">
            <v>COL. FERNANDO DE ARAGON DE CARTAGENA</v>
          </cell>
          <cell r="D275" t="str">
            <v>PRIVADO</v>
          </cell>
        </row>
        <row r="276">
          <cell r="A276">
            <v>409</v>
          </cell>
          <cell r="B276" t="str">
            <v>SANTA RITA</v>
          </cell>
          <cell r="C276" t="str">
            <v>GIMN. MODERNO DE CARTAGENA</v>
          </cell>
          <cell r="D276" t="str">
            <v>PRIVADO</v>
          </cell>
        </row>
        <row r="277">
          <cell r="A277">
            <v>435</v>
          </cell>
          <cell r="B277" t="str">
            <v>SANTA RITA</v>
          </cell>
          <cell r="C277" t="str">
            <v>CORP. TECNICA INSTITUTO ROCHY</v>
          </cell>
          <cell r="D277" t="str">
            <v>PRIVADO</v>
          </cell>
        </row>
        <row r="278">
          <cell r="A278">
            <v>680</v>
          </cell>
          <cell r="B278" t="str">
            <v>SANTA RITA</v>
          </cell>
          <cell r="C278" t="str">
            <v>FUND. INST. MIXTO EL NAZARENO</v>
          </cell>
          <cell r="D278" t="str">
            <v>PRIVADO</v>
          </cell>
        </row>
        <row r="279">
          <cell r="A279">
            <v>731</v>
          </cell>
          <cell r="B279" t="str">
            <v>SANTA RITA</v>
          </cell>
          <cell r="C279" t="str">
            <v>CORP. INST. EDUCA.CARLOS ORTIZ SANCHEZ</v>
          </cell>
          <cell r="D279" t="str">
            <v>PRIVADO</v>
          </cell>
        </row>
        <row r="280">
          <cell r="A280">
            <v>223</v>
          </cell>
          <cell r="B280" t="str">
            <v>SANTA RITA</v>
          </cell>
          <cell r="C280" t="str">
            <v>COL. DE LA SALLE</v>
          </cell>
          <cell r="D280" t="str">
            <v>PRIVADO</v>
          </cell>
        </row>
        <row r="281">
          <cell r="A281">
            <v>789</v>
          </cell>
          <cell r="B281" t="str">
            <v>SANTA RITA</v>
          </cell>
          <cell r="C281" t="str">
            <v>GIMN. BILINGÜE ALTAMAR DE CARTAGENA</v>
          </cell>
          <cell r="D281" t="str">
            <v>PRIVADO</v>
          </cell>
        </row>
        <row r="282">
          <cell r="A282">
            <v>722</v>
          </cell>
          <cell r="B282" t="str">
            <v>SANTA RITA</v>
          </cell>
          <cell r="C282" t="str">
            <v>COLEGIO DE BACHILLERATO DEL LITORAL, CODEBOL LTDA</v>
          </cell>
          <cell r="D282" t="str">
            <v>PRIVADO</v>
          </cell>
        </row>
        <row r="283">
          <cell r="A283">
            <v>217</v>
          </cell>
          <cell r="B283" t="str">
            <v>SANTA RITA</v>
          </cell>
          <cell r="C283" t="str">
            <v>COL. MIXTO LA POPA</v>
          </cell>
          <cell r="D283" t="str">
            <v>PRIVADO</v>
          </cell>
        </row>
        <row r="284">
          <cell r="A284">
            <v>228</v>
          </cell>
          <cell r="B284" t="str">
            <v>SANTA RITA</v>
          </cell>
          <cell r="C284" t="str">
            <v>COL. SALESIANO SAN PEDRO CLAVER</v>
          </cell>
          <cell r="D284" t="str">
            <v>PRIVADO</v>
          </cell>
        </row>
        <row r="285">
          <cell r="A285">
            <v>850</v>
          </cell>
          <cell r="B285" t="str">
            <v>SANTA RITA</v>
          </cell>
          <cell r="C285" t="str">
            <v>GIMNASIO AMERICANO HOWARD GARDNER</v>
          </cell>
          <cell r="D285" t="str">
            <v>PRIVADO</v>
          </cell>
        </row>
        <row r="286">
          <cell r="A286">
            <v>837</v>
          </cell>
          <cell r="B286" t="str">
            <v>SANTA RITA</v>
          </cell>
          <cell r="C286" t="str">
            <v>COLEGIO INFANTIL INICIOS DEL ARCO IRIS</v>
          </cell>
          <cell r="D286" t="str">
            <v>PRIVADO</v>
          </cell>
        </row>
        <row r="287">
          <cell r="A287">
            <v>838</v>
          </cell>
          <cell r="B287" t="str">
            <v>SANTA RITA</v>
          </cell>
          <cell r="C287" t="str">
            <v>COLEGIO SANTISIMA TRINIDAD</v>
          </cell>
          <cell r="D287" t="str">
            <v>PRIVADO</v>
          </cell>
        </row>
        <row r="288">
          <cell r="A288">
            <v>505</v>
          </cell>
          <cell r="B288" t="str">
            <v>SANTA RITA</v>
          </cell>
          <cell r="C288" t="str">
            <v>COL. LA ENSEÑANZA</v>
          </cell>
          <cell r="D288" t="str">
            <v>PRIVADO</v>
          </cell>
        </row>
        <row r="289">
          <cell r="A289">
            <v>602</v>
          </cell>
          <cell r="B289" t="str">
            <v>SANTA RITA</v>
          </cell>
          <cell r="C289" t="str">
            <v>CENT. EDUC. EDUCANDO PARA LA PAZ "CEDUPAZ"</v>
          </cell>
          <cell r="D289" t="str">
            <v>PRIVADO</v>
          </cell>
        </row>
        <row r="290">
          <cell r="A290">
            <v>852</v>
          </cell>
          <cell r="B290" t="str">
            <v>INDUSTRIAL Y DE LA BAHIA</v>
          </cell>
          <cell r="C290" t="str">
            <v>JARDIN INFANTIL Y CENTRO DE ESTIMULACION PASO A PASO</v>
          </cell>
          <cell r="D290" t="str">
            <v>PRIVADO</v>
          </cell>
        </row>
        <row r="291">
          <cell r="A291">
            <v>853</v>
          </cell>
          <cell r="B291" t="str">
            <v>INDUSTRIAL Y DE LA BAHIA</v>
          </cell>
          <cell r="C291" t="str">
            <v>MIS TRAZOS MAGICOS</v>
          </cell>
          <cell r="D291" t="str">
            <v>PRIVADO</v>
          </cell>
        </row>
        <row r="292">
          <cell r="A292">
            <v>854</v>
          </cell>
          <cell r="B292" t="str">
            <v>INDUSTRIAL Y DE LA BAHIA</v>
          </cell>
          <cell r="C292" t="str">
            <v>COLEGIO MANOS CREATIVAS</v>
          </cell>
          <cell r="D292" t="str">
            <v>PRIVADO</v>
          </cell>
        </row>
        <row r="293">
          <cell r="A293">
            <v>859</v>
          </cell>
          <cell r="B293" t="str">
            <v>DE LA VIRGEN Y TURISTICA</v>
          </cell>
          <cell r="C293" t="str">
            <v>INT. EDUCATIVO LOS CEREZOS</v>
          </cell>
          <cell r="D293" t="str">
            <v>PRIVADO</v>
          </cell>
        </row>
        <row r="294">
          <cell r="A294">
            <v>340</v>
          </cell>
          <cell r="B294" t="str">
            <v>INDUSTRIAL Y DE LA BAHIA</v>
          </cell>
          <cell r="C294" t="str">
            <v>GIMN. CREATIVO JUAN PABLO</v>
          </cell>
          <cell r="D294" t="str">
            <v>PRIVADO</v>
          </cell>
        </row>
        <row r="295">
          <cell r="A295">
            <v>434</v>
          </cell>
          <cell r="B295" t="str">
            <v>INDUSTRIAL Y DE LA BAHIA</v>
          </cell>
          <cell r="C295" t="str">
            <v>INST. INF PICARDIAS</v>
          </cell>
          <cell r="D295" t="str">
            <v>PRIVADO</v>
          </cell>
        </row>
        <row r="296">
          <cell r="A296">
            <v>626</v>
          </cell>
          <cell r="B296" t="str">
            <v>INDUSTRIAL Y DE LA BAHIA</v>
          </cell>
          <cell r="C296" t="str">
            <v>JARD. MAGICO DE LOS NIÑOS</v>
          </cell>
          <cell r="D296" t="str">
            <v>PRIVADO</v>
          </cell>
        </row>
        <row r="297">
          <cell r="A297">
            <v>801</v>
          </cell>
          <cell r="B297" t="str">
            <v>INDUSTRIAL Y DE LA BAHIA</v>
          </cell>
          <cell r="C297" t="str">
            <v>INST. MI ABCDARIO</v>
          </cell>
          <cell r="D297" t="str">
            <v>PRIVADO</v>
          </cell>
        </row>
        <row r="298">
          <cell r="A298">
            <v>812</v>
          </cell>
          <cell r="B298" t="str">
            <v>DE LA VIRGEN Y TURISTICA</v>
          </cell>
          <cell r="C298" t="str">
            <v>CENT. EDUC. INDIA CATALINA</v>
          </cell>
          <cell r="D298" t="str">
            <v>PRIVADO</v>
          </cell>
        </row>
        <row r="299">
          <cell r="A299">
            <v>868</v>
          </cell>
          <cell r="B299" t="str">
            <v>INDUSTRIAL Y DE LA BAHIA</v>
          </cell>
          <cell r="C299" t="str">
            <v>CORPORACION EDUCATIVA INSTITUTO PITALUA</v>
          </cell>
          <cell r="D299" t="str">
            <v>PRIVADO</v>
          </cell>
        </row>
        <row r="300">
          <cell r="A300">
            <v>869</v>
          </cell>
          <cell r="B300" t="str">
            <v>INDUSTRIAL Y DE LA BAHIA</v>
          </cell>
          <cell r="C300" t="str">
            <v>GIMNASIO CREATIVO NIÑOS SABIOS</v>
          </cell>
          <cell r="D300" t="str">
            <v>PRIVADO</v>
          </cell>
        </row>
        <row r="301">
          <cell r="A301">
            <v>880</v>
          </cell>
          <cell r="B301" t="str">
            <v>INDUSTRIAL Y DE LA BAHIA</v>
          </cell>
          <cell r="C301" t="str">
            <v>IE HUMANISTA FRANCESCO PETRARCA</v>
          </cell>
          <cell r="D301" t="str">
            <v>PRIVADO</v>
          </cell>
        </row>
        <row r="302">
          <cell r="A302">
            <v>863</v>
          </cell>
          <cell r="B302" t="str">
            <v>COUNTRY</v>
          </cell>
          <cell r="C302" t="str">
            <v>COL GENERACION XXI</v>
          </cell>
          <cell r="D302" t="str">
            <v>PRIVADO</v>
          </cell>
        </row>
        <row r="303">
          <cell r="A303">
            <v>870</v>
          </cell>
          <cell r="B303" t="str">
            <v>INDUSTRIAL Y DE LA BAHIA</v>
          </cell>
          <cell r="C303" t="str">
            <v>INSTITUTO EDUCATIVO ALAMEDA LA VICTORIA</v>
          </cell>
          <cell r="D303" t="str">
            <v>PRIVADO</v>
          </cell>
        </row>
        <row r="304">
          <cell r="A304">
            <v>860</v>
          </cell>
          <cell r="B304" t="str">
            <v>INDUSTRIAL Y DE LA BAHIA</v>
          </cell>
          <cell r="C304" t="str">
            <v>CORPORACION EDUCATIVA CONSTRUYENDO SUEÑOS</v>
          </cell>
          <cell r="D304" t="str">
            <v>PRIVADO</v>
          </cell>
        </row>
        <row r="305">
          <cell r="A305">
            <v>861</v>
          </cell>
          <cell r="B305" t="str">
            <v>INDUSTRIAL Y DE LA BAHIA</v>
          </cell>
          <cell r="C305" t="str">
            <v>INSTITUTO EDUCATIVO LINDO AMANECER</v>
          </cell>
          <cell r="D305" t="str">
            <v>PRIVADO</v>
          </cell>
        </row>
        <row r="306">
          <cell r="A306">
            <v>862</v>
          </cell>
          <cell r="B306" t="str">
            <v>SANTA RITA</v>
          </cell>
          <cell r="C306" t="str">
            <v>GIMNASIO INTEGRAL CYGNI DE CARTAGENA</v>
          </cell>
          <cell r="D306" t="str">
            <v>PRIVADO</v>
          </cell>
        </row>
        <row r="307">
          <cell r="A307">
            <v>871</v>
          </cell>
          <cell r="B307" t="str">
            <v>INDUSTRIAL Y DE LA BAHIA</v>
          </cell>
          <cell r="C307" t="str">
            <v>INSTITUCION EDUCATIVA OVIDE DECROLY</v>
          </cell>
          <cell r="D307" t="str">
            <v>PRIVADO</v>
          </cell>
        </row>
        <row r="308">
          <cell r="A308">
            <v>872</v>
          </cell>
          <cell r="B308" t="str">
            <v>DE LA VIRGEN Y TURISTICA</v>
          </cell>
          <cell r="C308" t="str">
            <v>INSTITUTO EDUCATIVO PEDRO CALDERON DE LA BARCA</v>
          </cell>
          <cell r="D308" t="str">
            <v>PRIVADO</v>
          </cell>
        </row>
        <row r="309">
          <cell r="A309">
            <v>875</v>
          </cell>
          <cell r="B309" t="str">
            <v>INDUSTRIAL Y DE LA BAHIA</v>
          </cell>
          <cell r="C309" t="str">
            <v xml:space="preserve">CORPORACION EDUCATIVA INSTITUTO EDUCATIVO SAN JUAN EUDES </v>
          </cell>
          <cell r="D309" t="str">
            <v>PRIVADO</v>
          </cell>
        </row>
        <row r="310">
          <cell r="A310">
            <v>874</v>
          </cell>
          <cell r="B310" t="str">
            <v>INDUSTRIAL Y DE LA BAHIA</v>
          </cell>
          <cell r="C310" t="str">
            <v>CORPORACION EDUCATIVA JOSEPH WILSON SWAN</v>
          </cell>
          <cell r="D310" t="str">
            <v>PRIVADO</v>
          </cell>
        </row>
        <row r="311">
          <cell r="A311">
            <v>877</v>
          </cell>
          <cell r="B311" t="str">
            <v>COUNTRY</v>
          </cell>
          <cell r="C311" t="str">
            <v>INSTITUTO EDUCATIVO MANOS QUE LEVANTAN</v>
          </cell>
          <cell r="D311" t="str">
            <v>PRIVADO</v>
          </cell>
        </row>
        <row r="312">
          <cell r="A312">
            <v>878</v>
          </cell>
          <cell r="B312" t="str">
            <v>DE LA VIRGEN Y TURISTICA</v>
          </cell>
          <cell r="C312" t="str">
            <v xml:space="preserve">CENTRO EDUCATIVO DESCUBRIENDO TALENTO </v>
          </cell>
          <cell r="D312" t="str">
            <v>PRIVADO</v>
          </cell>
        </row>
        <row r="313">
          <cell r="A313">
            <v>876</v>
          </cell>
          <cell r="B313" t="str">
            <v>COUNTRY</v>
          </cell>
          <cell r="C313" t="str">
            <v>JARDIN INFANTIL PANIKER</v>
          </cell>
          <cell r="D313" t="str">
            <v>PRIVADO</v>
          </cell>
        </row>
        <row r="314">
          <cell r="A314">
            <v>496</v>
          </cell>
          <cell r="B314" t="str">
            <v>INDUSTRIAL Y DE LA BAHIA</v>
          </cell>
          <cell r="C314" t="str">
            <v>INST. CARTAGENA DE INDIAS</v>
          </cell>
          <cell r="D314" t="str">
            <v>PRIVADO</v>
          </cell>
        </row>
        <row r="315">
          <cell r="A315">
            <v>421</v>
          </cell>
          <cell r="B315" t="str">
            <v>INDUSTRIAL Y DE LA BAHIA</v>
          </cell>
          <cell r="C315" t="str">
            <v>INST. Y JARD. INF. ANGELICA</v>
          </cell>
          <cell r="D315" t="str">
            <v>PRIVADO</v>
          </cell>
        </row>
        <row r="316">
          <cell r="A316">
            <v>865</v>
          </cell>
          <cell r="B316" t="str">
            <v>COUNTRY</v>
          </cell>
          <cell r="C316" t="str">
            <v>INSTITUTO NUEVO REINO</v>
          </cell>
          <cell r="D316" t="str">
            <v>PRIVADO</v>
          </cell>
        </row>
        <row r="317">
          <cell r="A317">
            <v>867</v>
          </cell>
          <cell r="B317" t="str">
            <v>INDUSTRIAL Y DE LA BAHIA</v>
          </cell>
          <cell r="C317" t="str">
            <v>CENTRO EDUCATIVO EL MANANTIAL</v>
          </cell>
          <cell r="D317" t="str">
            <v>PRIVADO</v>
          </cell>
        </row>
        <row r="318">
          <cell r="A318">
            <v>604</v>
          </cell>
          <cell r="B318" t="str">
            <v>INDUSTRIAL Y DE LA BAHIA</v>
          </cell>
          <cell r="C318" t="str">
            <v>INST. EDUCATIVO CELESTIN FREINET</v>
          </cell>
          <cell r="D318" t="str">
            <v>PRIVADO</v>
          </cell>
        </row>
        <row r="319">
          <cell r="A319">
            <v>881</v>
          </cell>
          <cell r="B319" t="str">
            <v>INDUSTRIAL Y DE LA BAHIA</v>
          </cell>
          <cell r="C319" t="str">
            <v>I.E COLEGIO CRISTIANO BERAKAH</v>
          </cell>
          <cell r="D319" t="str">
            <v>PRIVADO</v>
          </cell>
        </row>
        <row r="320">
          <cell r="A320">
            <v>883</v>
          </cell>
          <cell r="B320" t="str">
            <v>INDUSTRIAL Y DE LA BAHIA</v>
          </cell>
          <cell r="C320" t="str">
            <v>COLEGIO GIMNASIO MUNDO DE COLORES</v>
          </cell>
          <cell r="D320" t="str">
            <v>PRIVADO</v>
          </cell>
        </row>
        <row r="321">
          <cell r="A321">
            <v>884</v>
          </cell>
          <cell r="B321" t="str">
            <v>SANTA RITA</v>
          </cell>
          <cell r="C321" t="str">
            <v>COLEGIO PABLO HOFF</v>
          </cell>
          <cell r="D321" t="str">
            <v>PRIVADO</v>
          </cell>
        </row>
        <row r="322">
          <cell r="A322">
            <v>213</v>
          </cell>
          <cell r="B322" t="str">
            <v>COUNTRY</v>
          </cell>
          <cell r="C322" t="str">
            <v>INST. EDUC. NUEVA AMERICA</v>
          </cell>
          <cell r="D322" t="str">
            <v>PRIVADO</v>
          </cell>
        </row>
        <row r="323">
          <cell r="A323">
            <v>216</v>
          </cell>
          <cell r="B323" t="str">
            <v>COUNTRY</v>
          </cell>
          <cell r="C323" t="str">
            <v>COL. OCTAVIANA DEL C. VIVES C</v>
          </cell>
          <cell r="D323" t="str">
            <v>PRIVADO</v>
          </cell>
        </row>
        <row r="324">
          <cell r="A324">
            <v>260</v>
          </cell>
          <cell r="B324" t="str">
            <v>INDUSTRIAL Y DE LA BAHIA</v>
          </cell>
          <cell r="C324" t="str">
            <v>CORP. INST. CIRY</v>
          </cell>
          <cell r="D324" t="str">
            <v>PRIVADO</v>
          </cell>
        </row>
        <row r="325">
          <cell r="A325">
            <v>268</v>
          </cell>
          <cell r="B325" t="str">
            <v>COUNTRY</v>
          </cell>
          <cell r="C325" t="str">
            <v>FUND. EDUC. LIC. SAN JOSE</v>
          </cell>
          <cell r="D325" t="str">
            <v>PRIVADO</v>
          </cell>
        </row>
        <row r="326">
          <cell r="A326">
            <v>290</v>
          </cell>
          <cell r="B326" t="str">
            <v>INDUSTRIAL Y DE LA BAHIA</v>
          </cell>
          <cell r="C326" t="str">
            <v>INST. DE EDUC. INTEGRAL I.D.I</v>
          </cell>
          <cell r="D326" t="str">
            <v>PRIVADO</v>
          </cell>
        </row>
        <row r="327">
          <cell r="A327">
            <v>303</v>
          </cell>
          <cell r="B327" t="str">
            <v>DE LA VIRGEN Y TURISTICA</v>
          </cell>
          <cell r="C327" t="str">
            <v>CORP. COL. AMOR A BOLIVAR</v>
          </cell>
          <cell r="D327" t="str">
            <v>PRIVADO</v>
          </cell>
        </row>
        <row r="328">
          <cell r="A328">
            <v>305</v>
          </cell>
          <cell r="B328" t="str">
            <v>COUNTRY</v>
          </cell>
          <cell r="C328" t="str">
            <v>INST. EL LABRADOR</v>
          </cell>
          <cell r="D328" t="str">
            <v>PRIVADO</v>
          </cell>
        </row>
        <row r="329">
          <cell r="A329">
            <v>311</v>
          </cell>
          <cell r="B329" t="str">
            <v>COUNTRY</v>
          </cell>
          <cell r="C329" t="str">
            <v>CORP. INST. SOLEDAD VIVES DE JOLY</v>
          </cell>
          <cell r="D329" t="str">
            <v>PRIVADO</v>
          </cell>
        </row>
        <row r="330">
          <cell r="A330">
            <v>320</v>
          </cell>
          <cell r="B330" t="str">
            <v>INDUSTRIAL Y DE LA BAHIA</v>
          </cell>
          <cell r="C330" t="str">
            <v>COL. MARIA MONTESORRI</v>
          </cell>
          <cell r="D330" t="str">
            <v>PRIVADO</v>
          </cell>
        </row>
        <row r="331">
          <cell r="A331">
            <v>326</v>
          </cell>
          <cell r="B331" t="str">
            <v>DE LA VIRGEN Y TURISTICA</v>
          </cell>
          <cell r="C331" t="str">
            <v>FUNDACIÓN EDUCATIVA CRISTO REY DE REYES</v>
          </cell>
          <cell r="D331" t="str">
            <v>PRIVADO</v>
          </cell>
        </row>
        <row r="332">
          <cell r="A332">
            <v>327</v>
          </cell>
          <cell r="B332" t="str">
            <v>INDUSTRIAL Y DE LA BAHIA</v>
          </cell>
          <cell r="C332" t="str">
            <v>INST. JUAN JACOBO ROUSSEAU</v>
          </cell>
          <cell r="D332" t="str">
            <v>PRIVADO</v>
          </cell>
        </row>
        <row r="333">
          <cell r="A333">
            <v>335</v>
          </cell>
          <cell r="B333" t="str">
            <v>INDUSTRIAL Y DE LA BAHIA</v>
          </cell>
          <cell r="C333" t="str">
            <v>CORP. INST. EDUC. DEL SOCORRO</v>
          </cell>
          <cell r="D333" t="str">
            <v>PRIVADO</v>
          </cell>
        </row>
        <row r="334">
          <cell r="A334">
            <v>342</v>
          </cell>
          <cell r="B334" t="str">
            <v>DE LA VIRGEN Y TURISTICA</v>
          </cell>
          <cell r="C334" t="str">
            <v>FUND. R.E.I PARA LA REHABILITACION INTEGRAL I.P.S</v>
          </cell>
          <cell r="D334" t="str">
            <v>PRIVADO</v>
          </cell>
        </row>
        <row r="335">
          <cell r="A335">
            <v>343</v>
          </cell>
          <cell r="B335" t="str">
            <v>COUNTRY</v>
          </cell>
          <cell r="C335" t="str">
            <v>INST. MIGUEL DE CERVANTES</v>
          </cell>
          <cell r="D335" t="str">
            <v>PRIVADO</v>
          </cell>
        </row>
        <row r="336">
          <cell r="A336">
            <v>345</v>
          </cell>
          <cell r="B336" t="str">
            <v>DE LA VIRGEN Y TURISTICA</v>
          </cell>
          <cell r="C336" t="str">
            <v>INST. INF. FEDERICO FROBEL</v>
          </cell>
          <cell r="D336" t="str">
            <v>PRIVADO</v>
          </cell>
        </row>
        <row r="337">
          <cell r="A337">
            <v>353</v>
          </cell>
          <cell r="B337" t="str">
            <v>DE LA VIRGEN Y TURISTICA</v>
          </cell>
          <cell r="C337" t="str">
            <v>FUND. CENT. EDUC. LAS PALMERAS</v>
          </cell>
          <cell r="D337" t="str">
            <v>PRIVADO</v>
          </cell>
        </row>
        <row r="338">
          <cell r="A338">
            <v>363</v>
          </cell>
          <cell r="B338" t="str">
            <v>DE LA VIRGEN Y TURISTICA</v>
          </cell>
          <cell r="C338" t="str">
            <v>CORPORACIÓN EDUCATIVA MADDOX</v>
          </cell>
          <cell r="D338" t="str">
            <v>PRIVADO</v>
          </cell>
        </row>
        <row r="339">
          <cell r="A339">
            <v>364</v>
          </cell>
          <cell r="B339" t="str">
            <v>COUNTRY</v>
          </cell>
          <cell r="C339" t="str">
            <v>INST. SAN ISIDRO LABRADOR</v>
          </cell>
          <cell r="D339" t="str">
            <v>PRIVADO</v>
          </cell>
        </row>
        <row r="340">
          <cell r="A340">
            <v>374</v>
          </cell>
          <cell r="B340" t="str">
            <v>DE LA VIRGEN Y TURISTICA</v>
          </cell>
          <cell r="C340" t="str">
            <v>INST. EDUCATIVO JAIVEL</v>
          </cell>
          <cell r="D340" t="str">
            <v>PRIVADO</v>
          </cell>
        </row>
        <row r="341">
          <cell r="A341">
            <v>384</v>
          </cell>
          <cell r="B341" t="str">
            <v>DE LA VIRGEN Y TURISTICA</v>
          </cell>
          <cell r="C341" t="str">
            <v>INST. PESTALOZZI</v>
          </cell>
          <cell r="D341" t="str">
            <v>PRIVADO</v>
          </cell>
        </row>
        <row r="342">
          <cell r="A342">
            <v>387</v>
          </cell>
          <cell r="B342" t="str">
            <v>INDUSTRIAL Y DE LA BAHIA</v>
          </cell>
          <cell r="C342" t="str">
            <v>CENTRO EDUCATIVO  DE NIVELACION C.E.N.</v>
          </cell>
          <cell r="D342" t="str">
            <v>PRIVADO</v>
          </cell>
        </row>
        <row r="343">
          <cell r="A343">
            <v>394</v>
          </cell>
          <cell r="B343" t="str">
            <v>COUNTRY</v>
          </cell>
          <cell r="C343" t="str">
            <v>FUND.INST. ALEGRIA DE SABER</v>
          </cell>
          <cell r="D343" t="str">
            <v>PRIVADO</v>
          </cell>
        </row>
        <row r="344">
          <cell r="A344">
            <v>417</v>
          </cell>
          <cell r="B344" t="str">
            <v>INDUSTRIAL Y DE LA BAHIA</v>
          </cell>
          <cell r="C344" t="str">
            <v>COL. LA SABIDURIA</v>
          </cell>
          <cell r="D344" t="str">
            <v>PRIVADO</v>
          </cell>
        </row>
        <row r="345">
          <cell r="A345">
            <v>426</v>
          </cell>
          <cell r="B345" t="str">
            <v>RURAL</v>
          </cell>
          <cell r="C345" t="str">
            <v>INST. SKINNER II  (ANT.-JARD. INF. SKINNER II)</v>
          </cell>
          <cell r="D345" t="str">
            <v>PRIVADO</v>
          </cell>
        </row>
        <row r="346">
          <cell r="A346">
            <v>472</v>
          </cell>
          <cell r="B346" t="str">
            <v>DE LA VIRGEN Y TURISTICA</v>
          </cell>
          <cell r="C346" t="str">
            <v>INST. LOS ANGELITOS</v>
          </cell>
          <cell r="D346" t="str">
            <v>PRIVADO</v>
          </cell>
        </row>
        <row r="347">
          <cell r="A347">
            <v>474</v>
          </cell>
          <cell r="B347" t="str">
            <v>INDUSTRIAL Y DE LA BAHIA</v>
          </cell>
          <cell r="C347" t="str">
            <v>CORP. EDUC. SAN AGUSTIN</v>
          </cell>
          <cell r="D347" t="str">
            <v>PRIVADO</v>
          </cell>
        </row>
        <row r="348">
          <cell r="A348">
            <v>534</v>
          </cell>
          <cell r="B348" t="str">
            <v>INDUSTRIAL Y DE LA BAHIA</v>
          </cell>
          <cell r="C348" t="str">
            <v>CORP. EDUC. LOS PEQUEÑOS SABIOS</v>
          </cell>
          <cell r="D348" t="str">
            <v>PRIVADO</v>
          </cell>
        </row>
        <row r="349">
          <cell r="A349">
            <v>544</v>
          </cell>
          <cell r="B349" t="str">
            <v>INDUSTRIAL Y DE LA BAHIA</v>
          </cell>
          <cell r="C349" t="str">
            <v>FUNDACION INSTITUTO DE HABILITACION EL ROSARIO</v>
          </cell>
          <cell r="D349" t="str">
            <v>PRIVADO</v>
          </cell>
        </row>
        <row r="350">
          <cell r="A350">
            <v>574</v>
          </cell>
          <cell r="B350" t="str">
            <v>INDUSTRIAL Y DE LA BAHIA</v>
          </cell>
          <cell r="C350" t="str">
            <v>CORP. C.E. COMUNITARIO AMOR A MI PATRIA</v>
          </cell>
          <cell r="D350" t="str">
            <v>PRIVADO</v>
          </cell>
        </row>
        <row r="351">
          <cell r="A351">
            <v>580</v>
          </cell>
          <cell r="B351" t="str">
            <v>INDUSTRIAL Y DE LA BAHIA</v>
          </cell>
          <cell r="C351" t="str">
            <v>C.E DIVINO MAESTRO EDUCADOR</v>
          </cell>
          <cell r="D351" t="str">
            <v>PRIVADO</v>
          </cell>
        </row>
        <row r="352">
          <cell r="A352">
            <v>581</v>
          </cell>
          <cell r="B352" t="str">
            <v>INDUSTRIAL Y DE LA BAHIA</v>
          </cell>
          <cell r="C352" t="str">
            <v>C.E INTEGRAL APRENDER CON ALEGRIA</v>
          </cell>
          <cell r="D352" t="str">
            <v>PRIVADO</v>
          </cell>
        </row>
        <row r="353">
          <cell r="A353">
            <v>608</v>
          </cell>
          <cell r="B353" t="str">
            <v>INDUSTRIAL Y DE LA BAHIA</v>
          </cell>
          <cell r="C353" t="str">
            <v>C.E CRISTIANO CAMINO DE ESPERANZA</v>
          </cell>
          <cell r="D353" t="str">
            <v>PRIVADO</v>
          </cell>
        </row>
        <row r="354">
          <cell r="A354">
            <v>611</v>
          </cell>
          <cell r="B354" t="str">
            <v>INDUSTRIAL Y DE LA BAHIA</v>
          </cell>
          <cell r="C354" t="str">
            <v>INST. EDUC. LA EDAD DE ORO</v>
          </cell>
          <cell r="D354" t="str">
            <v>PRIVADO</v>
          </cell>
        </row>
        <row r="355">
          <cell r="A355">
            <v>615</v>
          </cell>
          <cell r="B355" t="str">
            <v>DE LA VIRGEN Y TURISTICA</v>
          </cell>
          <cell r="C355" t="str">
            <v xml:space="preserve">CORP. CENTRO EDUCATIVO COMUNITARIO FUENTE DE VALORES </v>
          </cell>
          <cell r="D355" t="str">
            <v>PRIVADO</v>
          </cell>
        </row>
        <row r="356">
          <cell r="A356">
            <v>620</v>
          </cell>
          <cell r="B356" t="str">
            <v>INDUSTRIAL Y DE LA BAHIA</v>
          </cell>
          <cell r="C356" t="str">
            <v>FUNDACION INSTITUCION EDUCATIVA FUNASER</v>
          </cell>
          <cell r="D356" t="str">
            <v>PRIVADO</v>
          </cell>
        </row>
        <row r="357">
          <cell r="A357">
            <v>630</v>
          </cell>
          <cell r="B357" t="str">
            <v>INDUSTRIAL Y DE LA BAHIA</v>
          </cell>
          <cell r="C357" t="str">
            <v>CORP. DE EDUCACION  ESPECIAL MENTE ACTIVA</v>
          </cell>
          <cell r="D357" t="str">
            <v>PRIVADO</v>
          </cell>
        </row>
        <row r="358">
          <cell r="A358">
            <v>637</v>
          </cell>
          <cell r="B358" t="str">
            <v>DE LA VIRGEN Y TURISTICA</v>
          </cell>
          <cell r="C358" t="str">
            <v>CENT. EDUC. ALBERTO JIMENEZ FUENTES (ANTES MI ABUELO Y</v>
          </cell>
          <cell r="D358" t="str">
            <v>PRIVADO</v>
          </cell>
        </row>
        <row r="359">
          <cell r="A359">
            <v>723</v>
          </cell>
          <cell r="B359" t="str">
            <v>COUNTRY</v>
          </cell>
          <cell r="C359" t="str">
            <v>INST. JEROME S. BRUNER</v>
          </cell>
          <cell r="D359" t="str">
            <v>PRIVADO</v>
          </cell>
        </row>
        <row r="360">
          <cell r="A360">
            <v>808</v>
          </cell>
          <cell r="B360" t="str">
            <v>COUNTRY</v>
          </cell>
          <cell r="C360" t="str">
            <v>FUND. ALUNA</v>
          </cell>
          <cell r="D360" t="str">
            <v>PRIVADO</v>
          </cell>
        </row>
        <row r="361">
          <cell r="A361">
            <v>864</v>
          </cell>
          <cell r="B361" t="str">
            <v>COUNTRY</v>
          </cell>
          <cell r="C361" t="str">
            <v>CENTRO EDUCATIVO EL OASIS DEL SABER</v>
          </cell>
          <cell r="D361" t="str">
            <v>PRIVADO</v>
          </cell>
        </row>
        <row r="362">
          <cell r="A362">
            <v>879</v>
          </cell>
          <cell r="B362" t="str">
            <v>INDUSTRIAL Y DE LA BAHIA</v>
          </cell>
          <cell r="C362" t="str">
            <v>ESCUELA LA ALEGRIA DE APRENDER JUGANDO</v>
          </cell>
          <cell r="D362" t="str">
            <v>PRIVADO</v>
          </cell>
        </row>
        <row r="363">
          <cell r="A363">
            <v>882</v>
          </cell>
          <cell r="B363" t="str">
            <v>COUNTRY</v>
          </cell>
          <cell r="C363" t="str">
            <v>COLEGIO BEN AVID</v>
          </cell>
          <cell r="D363" t="str">
            <v>PRIVADO</v>
          </cell>
        </row>
        <row r="364">
          <cell r="A364">
            <v>885</v>
          </cell>
          <cell r="B364" t="str">
            <v>SANTA RITA</v>
          </cell>
          <cell r="C364" t="str">
            <v>GIMNASIO REAL DE LA SABIDURIA</v>
          </cell>
          <cell r="D364" t="str">
            <v>PRIVADO</v>
          </cell>
        </row>
        <row r="365">
          <cell r="A365">
            <v>888</v>
          </cell>
          <cell r="B365" t="str">
            <v>INDUSTRIAL Y DE LA BAHIA</v>
          </cell>
          <cell r="C365" t="str">
            <v>JARDIN INFANTIL Y CENTRO DE ESTIMULACION MIS PRIMEROS PASOS</v>
          </cell>
          <cell r="D365" t="str">
            <v>PRIVADO</v>
          </cell>
        </row>
      </sheetData>
      <sheetData sheetId="1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</sheetNames>
    <sheetDataSet>
      <sheetData sheetId="0" refreshError="1"/>
      <sheetData sheetId="1">
        <row r="200">
          <cell r="A200">
            <v>4</v>
          </cell>
          <cell r="B200" t="str">
            <v>SI</v>
          </cell>
          <cell r="C200" t="str">
            <v>NO</v>
          </cell>
        </row>
        <row r="201">
          <cell r="A201">
            <v>132</v>
          </cell>
          <cell r="B201" t="str">
            <v>SI</v>
          </cell>
          <cell r="C201" t="str">
            <v>NO</v>
          </cell>
        </row>
        <row r="202">
          <cell r="A202">
            <v>9</v>
          </cell>
          <cell r="B202" t="str">
            <v>NO</v>
          </cell>
          <cell r="C202" t="str">
            <v>NO</v>
          </cell>
        </row>
        <row r="203">
          <cell r="A203">
            <v>166</v>
          </cell>
          <cell r="B203" t="str">
            <v>NO</v>
          </cell>
          <cell r="C203" t="str">
            <v>NO</v>
          </cell>
        </row>
        <row r="204">
          <cell r="A204">
            <v>182</v>
          </cell>
          <cell r="B204" t="str">
            <v>NO</v>
          </cell>
          <cell r="C204" t="str">
            <v>NO</v>
          </cell>
        </row>
        <row r="205">
          <cell r="A205">
            <v>915</v>
          </cell>
          <cell r="B205" t="str">
            <v>NO</v>
          </cell>
          <cell r="C205" t="str">
            <v>NO</v>
          </cell>
        </row>
        <row r="206">
          <cell r="A206">
            <v>11</v>
          </cell>
          <cell r="B206" t="str">
            <v>SI</v>
          </cell>
          <cell r="C206" t="str">
            <v>NO</v>
          </cell>
        </row>
        <row r="207">
          <cell r="A207">
            <v>5</v>
          </cell>
          <cell r="B207" t="str">
            <v>SI</v>
          </cell>
          <cell r="C207" t="str">
            <v>NO</v>
          </cell>
        </row>
        <row r="208">
          <cell r="A208">
            <v>102</v>
          </cell>
          <cell r="B208" t="str">
            <v>SI</v>
          </cell>
          <cell r="C208" t="str">
            <v>NO</v>
          </cell>
        </row>
        <row r="209">
          <cell r="A209">
            <v>18</v>
          </cell>
          <cell r="B209" t="str">
            <v>SI</v>
          </cell>
          <cell r="C209" t="str">
            <v>NO</v>
          </cell>
        </row>
        <row r="210">
          <cell r="A210">
            <v>22</v>
          </cell>
          <cell r="B210" t="str">
            <v>SI</v>
          </cell>
          <cell r="C210" t="str">
            <v>NO</v>
          </cell>
        </row>
        <row r="211">
          <cell r="A211">
            <v>24</v>
          </cell>
          <cell r="B211" t="str">
            <v>SI</v>
          </cell>
          <cell r="C211" t="str">
            <v>NO</v>
          </cell>
        </row>
        <row r="212">
          <cell r="A212">
            <v>67</v>
          </cell>
          <cell r="B212" t="str">
            <v>SI</v>
          </cell>
          <cell r="C212" t="str">
            <v>NO</v>
          </cell>
        </row>
        <row r="213">
          <cell r="A213">
            <v>25</v>
          </cell>
          <cell r="B213" t="str">
            <v>SI</v>
          </cell>
          <cell r="C213" t="str">
            <v>SI</v>
          </cell>
        </row>
        <row r="214">
          <cell r="A214">
            <v>30</v>
          </cell>
          <cell r="B214" t="str">
            <v>SI</v>
          </cell>
          <cell r="C214" t="str">
            <v>NO</v>
          </cell>
        </row>
        <row r="215">
          <cell r="A215">
            <v>31</v>
          </cell>
          <cell r="B215" t="str">
            <v>SI</v>
          </cell>
          <cell r="C215" t="str">
            <v>NO</v>
          </cell>
        </row>
        <row r="216">
          <cell r="A216">
            <v>76</v>
          </cell>
          <cell r="B216" t="str">
            <v>SI</v>
          </cell>
          <cell r="C216" t="str">
            <v>NO</v>
          </cell>
        </row>
        <row r="217">
          <cell r="A217">
            <v>137</v>
          </cell>
          <cell r="B217" t="str">
            <v>SI</v>
          </cell>
          <cell r="C217" t="str">
            <v>NO</v>
          </cell>
        </row>
        <row r="218">
          <cell r="A218">
            <v>145</v>
          </cell>
          <cell r="B218" t="str">
            <v>SI</v>
          </cell>
          <cell r="C218" t="str">
            <v>NO</v>
          </cell>
        </row>
        <row r="219">
          <cell r="A219">
            <v>32</v>
          </cell>
          <cell r="B219" t="str">
            <v>SI</v>
          </cell>
          <cell r="C219" t="str">
            <v>NO</v>
          </cell>
        </row>
        <row r="220">
          <cell r="A220">
            <v>200</v>
          </cell>
          <cell r="B220" t="str">
            <v>SI</v>
          </cell>
          <cell r="C220" t="str">
            <v>NO</v>
          </cell>
        </row>
        <row r="221">
          <cell r="A221">
            <v>36</v>
          </cell>
          <cell r="B221" t="str">
            <v>SI</v>
          </cell>
          <cell r="C221" t="str">
            <v>NO</v>
          </cell>
        </row>
        <row r="222">
          <cell r="A222">
            <v>33</v>
          </cell>
          <cell r="B222" t="str">
            <v>SI</v>
          </cell>
          <cell r="C222" t="str">
            <v>NO</v>
          </cell>
        </row>
        <row r="223">
          <cell r="A223">
            <v>35</v>
          </cell>
          <cell r="B223" t="str">
            <v>SI</v>
          </cell>
          <cell r="C223" t="str">
            <v>NO</v>
          </cell>
        </row>
        <row r="224">
          <cell r="A224">
            <v>86</v>
          </cell>
          <cell r="B224" t="str">
            <v>SI</v>
          </cell>
          <cell r="C224" t="str">
            <v>NO</v>
          </cell>
        </row>
        <row r="225">
          <cell r="A225">
            <v>37</v>
          </cell>
          <cell r="B225" t="str">
            <v>SI</v>
          </cell>
          <cell r="C225" t="str">
            <v>NO</v>
          </cell>
        </row>
        <row r="226">
          <cell r="A226">
            <v>12</v>
          </cell>
          <cell r="B226" t="str">
            <v>SI</v>
          </cell>
          <cell r="C226" t="str">
            <v>NO</v>
          </cell>
        </row>
        <row r="227">
          <cell r="A227">
            <v>13</v>
          </cell>
          <cell r="B227" t="str">
            <v>SI</v>
          </cell>
          <cell r="C227" t="str">
            <v>NO</v>
          </cell>
        </row>
        <row r="228">
          <cell r="A228">
            <v>15</v>
          </cell>
          <cell r="B228" t="str">
            <v>SI</v>
          </cell>
          <cell r="C228" t="str">
            <v>NO</v>
          </cell>
        </row>
        <row r="229">
          <cell r="A229">
            <v>38</v>
          </cell>
          <cell r="B229" t="str">
            <v>SI</v>
          </cell>
          <cell r="C229" t="str">
            <v>NO</v>
          </cell>
        </row>
        <row r="230">
          <cell r="A230">
            <v>42</v>
          </cell>
          <cell r="B230" t="str">
            <v>SI</v>
          </cell>
          <cell r="C230" t="str">
            <v>NO</v>
          </cell>
        </row>
        <row r="231">
          <cell r="A231">
            <v>399</v>
          </cell>
          <cell r="B231" t="str">
            <v>SI</v>
          </cell>
          <cell r="C231" t="str">
            <v>NO</v>
          </cell>
        </row>
        <row r="232">
          <cell r="A232">
            <v>44</v>
          </cell>
          <cell r="B232" t="str">
            <v>SI</v>
          </cell>
          <cell r="C232" t="str">
            <v>NO</v>
          </cell>
        </row>
        <row r="233">
          <cell r="A233">
            <v>98</v>
          </cell>
          <cell r="B233" t="str">
            <v>SI</v>
          </cell>
          <cell r="C233" t="str">
            <v>NO</v>
          </cell>
        </row>
        <row r="234">
          <cell r="A234">
            <v>134</v>
          </cell>
          <cell r="B234" t="str">
            <v>SI</v>
          </cell>
          <cell r="C234" t="str">
            <v>NO</v>
          </cell>
        </row>
        <row r="235">
          <cell r="A235">
            <v>154</v>
          </cell>
          <cell r="B235" t="str">
            <v>SI</v>
          </cell>
          <cell r="C235" t="str">
            <v>NO</v>
          </cell>
        </row>
        <row r="236">
          <cell r="A236">
            <v>45</v>
          </cell>
          <cell r="B236" t="str">
            <v>SI</v>
          </cell>
          <cell r="C236" t="str">
            <v>NO</v>
          </cell>
        </row>
        <row r="237">
          <cell r="A237">
            <v>63</v>
          </cell>
          <cell r="B237" t="str">
            <v>SI</v>
          </cell>
          <cell r="C237" t="str">
            <v>NO</v>
          </cell>
        </row>
        <row r="238">
          <cell r="A238">
            <v>126</v>
          </cell>
          <cell r="B238" t="str">
            <v>SI</v>
          </cell>
          <cell r="C238" t="str">
            <v>NO</v>
          </cell>
        </row>
        <row r="239">
          <cell r="A239">
            <v>146</v>
          </cell>
          <cell r="B239" t="str">
            <v>SI</v>
          </cell>
          <cell r="C239" t="str">
            <v>NO</v>
          </cell>
        </row>
        <row r="240">
          <cell r="A240">
            <v>50</v>
          </cell>
          <cell r="B240" t="str">
            <v>SI</v>
          </cell>
          <cell r="C240" t="str">
            <v>NO</v>
          </cell>
        </row>
        <row r="241">
          <cell r="A241">
            <v>58</v>
          </cell>
          <cell r="B241" t="str">
            <v>SI</v>
          </cell>
          <cell r="C241" t="str">
            <v>NO</v>
          </cell>
        </row>
        <row r="242">
          <cell r="A242">
            <v>88</v>
          </cell>
          <cell r="B242" t="str">
            <v>SI</v>
          </cell>
          <cell r="C242" t="str">
            <v>NO</v>
          </cell>
        </row>
        <row r="243">
          <cell r="A243">
            <v>59</v>
          </cell>
          <cell r="B243" t="str">
            <v>SI</v>
          </cell>
          <cell r="C243" t="str">
            <v>NO</v>
          </cell>
        </row>
        <row r="244">
          <cell r="A244">
            <v>123</v>
          </cell>
          <cell r="B244" t="str">
            <v>SI</v>
          </cell>
          <cell r="C244" t="str">
            <v>NO</v>
          </cell>
        </row>
        <row r="245">
          <cell r="A245">
            <v>144</v>
          </cell>
          <cell r="B245" t="str">
            <v>SI</v>
          </cell>
          <cell r="C245" t="str">
            <v>NO</v>
          </cell>
        </row>
        <row r="246">
          <cell r="A246">
            <v>60</v>
          </cell>
          <cell r="B246" t="str">
            <v>SI</v>
          </cell>
          <cell r="C246" t="str">
            <v>NO</v>
          </cell>
        </row>
        <row r="247">
          <cell r="A247">
            <v>53</v>
          </cell>
          <cell r="B247" t="str">
            <v>SI</v>
          </cell>
          <cell r="C247" t="str">
            <v>NO</v>
          </cell>
        </row>
        <row r="248">
          <cell r="A248">
            <v>64</v>
          </cell>
          <cell r="B248" t="str">
            <v>SI</v>
          </cell>
          <cell r="C248" t="str">
            <v>NO</v>
          </cell>
        </row>
        <row r="249">
          <cell r="A249">
            <v>10</v>
          </cell>
          <cell r="B249" t="str">
            <v>SI</v>
          </cell>
          <cell r="C249" t="str">
            <v>NO</v>
          </cell>
        </row>
        <row r="250">
          <cell r="A250">
            <v>39</v>
          </cell>
          <cell r="B250" t="str">
            <v>SI</v>
          </cell>
          <cell r="C250" t="str">
            <v>NO</v>
          </cell>
        </row>
        <row r="251">
          <cell r="A251">
            <v>72</v>
          </cell>
          <cell r="B251" t="str">
            <v>SI</v>
          </cell>
          <cell r="C251" t="str">
            <v>NO</v>
          </cell>
        </row>
        <row r="252">
          <cell r="A252">
            <v>68</v>
          </cell>
          <cell r="B252" t="str">
            <v>SI</v>
          </cell>
          <cell r="C252" t="str">
            <v>NO</v>
          </cell>
        </row>
        <row r="253">
          <cell r="A253">
            <v>49</v>
          </cell>
          <cell r="B253" t="str">
            <v>SI</v>
          </cell>
          <cell r="C253" t="str">
            <v>NO</v>
          </cell>
        </row>
        <row r="254">
          <cell r="A254">
            <v>51</v>
          </cell>
          <cell r="B254" t="str">
            <v>SI</v>
          </cell>
          <cell r="C254" t="str">
            <v>NO</v>
          </cell>
        </row>
        <row r="255">
          <cell r="A255">
            <v>75</v>
          </cell>
          <cell r="B255" t="str">
            <v>SI</v>
          </cell>
          <cell r="C255" t="str">
            <v>NO</v>
          </cell>
        </row>
        <row r="256">
          <cell r="A256">
            <v>121</v>
          </cell>
          <cell r="B256" t="str">
            <v>SI</v>
          </cell>
          <cell r="C256" t="str">
            <v>NO</v>
          </cell>
        </row>
        <row r="257">
          <cell r="A257">
            <v>70</v>
          </cell>
          <cell r="B257" t="str">
            <v>SI</v>
          </cell>
          <cell r="C257" t="str">
            <v>NO</v>
          </cell>
        </row>
        <row r="258">
          <cell r="A258">
            <v>19</v>
          </cell>
          <cell r="B258" t="str">
            <v>SI</v>
          </cell>
          <cell r="C258" t="str">
            <v>NO</v>
          </cell>
        </row>
        <row r="259">
          <cell r="A259">
            <v>87</v>
          </cell>
          <cell r="B259" t="str">
            <v>SI</v>
          </cell>
          <cell r="C259" t="str">
            <v>NO</v>
          </cell>
        </row>
        <row r="260">
          <cell r="A260">
            <v>199</v>
          </cell>
          <cell r="B260" t="str">
            <v>SI</v>
          </cell>
          <cell r="C260" t="str">
            <v>NO</v>
          </cell>
        </row>
        <row r="261">
          <cell r="A261">
            <v>71</v>
          </cell>
          <cell r="B261" t="str">
            <v>SI</v>
          </cell>
          <cell r="C261" t="str">
            <v>NO</v>
          </cell>
        </row>
        <row r="262">
          <cell r="A262">
            <v>73</v>
          </cell>
          <cell r="B262" t="str">
            <v>SI</v>
          </cell>
          <cell r="C262" t="str">
            <v>NO</v>
          </cell>
        </row>
        <row r="263">
          <cell r="A263">
            <v>21</v>
          </cell>
          <cell r="B263" t="str">
            <v>SI</v>
          </cell>
          <cell r="C263" t="str">
            <v>NO</v>
          </cell>
        </row>
        <row r="264">
          <cell r="A264">
            <v>43</v>
          </cell>
          <cell r="B264" t="str">
            <v>SI</v>
          </cell>
          <cell r="C264" t="str">
            <v>NO</v>
          </cell>
        </row>
        <row r="265">
          <cell r="A265">
            <v>79</v>
          </cell>
          <cell r="B265" t="str">
            <v>SI</v>
          </cell>
          <cell r="C265" t="str">
            <v>NO</v>
          </cell>
        </row>
        <row r="266">
          <cell r="A266">
            <v>83</v>
          </cell>
          <cell r="B266" t="str">
            <v>SI</v>
          </cell>
          <cell r="C266" t="str">
            <v>NO</v>
          </cell>
        </row>
        <row r="267">
          <cell r="A267">
            <v>65</v>
          </cell>
          <cell r="B267" t="str">
            <v>SI</v>
          </cell>
          <cell r="C267" t="str">
            <v>NO</v>
          </cell>
        </row>
        <row r="268">
          <cell r="A268">
            <v>77</v>
          </cell>
          <cell r="B268" t="str">
            <v>SI</v>
          </cell>
          <cell r="C268" t="str">
            <v>NO</v>
          </cell>
        </row>
        <row r="269">
          <cell r="A269">
            <v>81</v>
          </cell>
          <cell r="B269" t="str">
            <v>SI</v>
          </cell>
          <cell r="C269" t="str">
            <v>NO</v>
          </cell>
        </row>
        <row r="270">
          <cell r="A270">
            <v>89</v>
          </cell>
          <cell r="B270" t="str">
            <v>SI</v>
          </cell>
          <cell r="C270" t="str">
            <v>SI</v>
          </cell>
        </row>
        <row r="271">
          <cell r="A271">
            <v>90</v>
          </cell>
          <cell r="B271" t="str">
            <v>SI</v>
          </cell>
          <cell r="C271" t="str">
            <v>NO</v>
          </cell>
        </row>
        <row r="272">
          <cell r="A272">
            <v>91</v>
          </cell>
          <cell r="B272" t="str">
            <v>SI</v>
          </cell>
          <cell r="C272" t="str">
            <v>NO</v>
          </cell>
        </row>
        <row r="273">
          <cell r="A273">
            <v>92</v>
          </cell>
          <cell r="B273" t="str">
            <v>SI</v>
          </cell>
          <cell r="C273" t="str">
            <v>SI</v>
          </cell>
        </row>
        <row r="274">
          <cell r="A274">
            <v>16</v>
          </cell>
          <cell r="B274" t="str">
            <v>SI</v>
          </cell>
          <cell r="C274" t="str">
            <v>NO</v>
          </cell>
        </row>
        <row r="275">
          <cell r="A275">
            <v>101</v>
          </cell>
          <cell r="B275" t="str">
            <v>SI</v>
          </cell>
          <cell r="C275" t="str">
            <v>NO</v>
          </cell>
        </row>
        <row r="276">
          <cell r="A276">
            <v>128</v>
          </cell>
          <cell r="B276" t="str">
            <v>SI</v>
          </cell>
          <cell r="C276" t="str">
            <v>NO</v>
          </cell>
        </row>
        <row r="277">
          <cell r="A277">
            <v>93</v>
          </cell>
          <cell r="B277" t="str">
            <v>SI</v>
          </cell>
          <cell r="C277" t="str">
            <v>SI</v>
          </cell>
        </row>
        <row r="278">
          <cell r="A278">
            <v>94</v>
          </cell>
          <cell r="B278" t="str">
            <v>SI</v>
          </cell>
          <cell r="C278" t="str">
            <v>NO</v>
          </cell>
        </row>
        <row r="279">
          <cell r="A279">
            <v>34</v>
          </cell>
          <cell r="B279" t="str">
            <v>SI</v>
          </cell>
          <cell r="C279" t="str">
            <v>NO</v>
          </cell>
        </row>
        <row r="280">
          <cell r="A280">
            <v>97</v>
          </cell>
          <cell r="B280" t="str">
            <v>SI</v>
          </cell>
          <cell r="C280" t="str">
            <v>SI</v>
          </cell>
        </row>
        <row r="281">
          <cell r="A281">
            <v>115</v>
          </cell>
          <cell r="B281" t="str">
            <v>SI</v>
          </cell>
          <cell r="C281" t="str">
            <v>NO</v>
          </cell>
        </row>
        <row r="282">
          <cell r="A282">
            <v>124</v>
          </cell>
          <cell r="B282" t="str">
            <v>SI</v>
          </cell>
          <cell r="C282" t="str">
            <v>NO</v>
          </cell>
        </row>
        <row r="283">
          <cell r="A283">
            <v>99</v>
          </cell>
          <cell r="B283" t="str">
            <v>SI</v>
          </cell>
          <cell r="C283" t="str">
            <v>NO</v>
          </cell>
        </row>
        <row r="284">
          <cell r="A284">
            <v>110</v>
          </cell>
          <cell r="B284" t="str">
            <v>SI</v>
          </cell>
          <cell r="C284" t="str">
            <v>NO</v>
          </cell>
        </row>
        <row r="285">
          <cell r="A285">
            <v>116</v>
          </cell>
          <cell r="B285" t="str">
            <v>SI</v>
          </cell>
          <cell r="C285" t="str">
            <v>NO</v>
          </cell>
        </row>
        <row r="286">
          <cell r="A286">
            <v>104</v>
          </cell>
          <cell r="B286" t="str">
            <v>SI</v>
          </cell>
          <cell r="C286" t="str">
            <v>NO</v>
          </cell>
        </row>
        <row r="287">
          <cell r="A287">
            <v>368</v>
          </cell>
          <cell r="B287" t="str">
            <v>SI</v>
          </cell>
          <cell r="C287" t="str">
            <v>NO</v>
          </cell>
        </row>
        <row r="288">
          <cell r="A288">
            <v>924</v>
          </cell>
          <cell r="B288" t="str">
            <v>SI</v>
          </cell>
          <cell r="C288" t="str">
            <v>NO</v>
          </cell>
        </row>
        <row r="289">
          <cell r="A289">
            <v>105</v>
          </cell>
          <cell r="B289" t="str">
            <v>SI</v>
          </cell>
          <cell r="C289" t="str">
            <v>SI</v>
          </cell>
        </row>
        <row r="290">
          <cell r="A290">
            <v>106</v>
          </cell>
          <cell r="B290" t="str">
            <v>SI</v>
          </cell>
          <cell r="C290" t="str">
            <v>NO</v>
          </cell>
        </row>
        <row r="291">
          <cell r="A291">
            <v>54</v>
          </cell>
          <cell r="B291" t="str">
            <v>SI</v>
          </cell>
          <cell r="C291" t="str">
            <v>NO</v>
          </cell>
        </row>
        <row r="292">
          <cell r="A292">
            <v>129</v>
          </cell>
          <cell r="B292" t="str">
            <v>SI</v>
          </cell>
          <cell r="C292" t="str">
            <v>NO</v>
          </cell>
        </row>
        <row r="293">
          <cell r="A293">
            <v>107</v>
          </cell>
          <cell r="B293" t="str">
            <v>SI</v>
          </cell>
          <cell r="C293" t="str">
            <v>SI</v>
          </cell>
        </row>
        <row r="294">
          <cell r="A294">
            <v>100</v>
          </cell>
          <cell r="B294" t="str">
            <v>SI</v>
          </cell>
          <cell r="C294" t="str">
            <v>NO</v>
          </cell>
        </row>
        <row r="295">
          <cell r="A295">
            <v>111</v>
          </cell>
          <cell r="B295" t="str">
            <v>SI</v>
          </cell>
          <cell r="C295" t="str">
            <v>NO</v>
          </cell>
        </row>
        <row r="296">
          <cell r="A296">
            <v>112</v>
          </cell>
          <cell r="B296" t="str">
            <v>SI</v>
          </cell>
          <cell r="C296" t="str">
            <v>SI</v>
          </cell>
        </row>
        <row r="297">
          <cell r="A297">
            <v>26</v>
          </cell>
          <cell r="B297" t="str">
            <v>SI</v>
          </cell>
          <cell r="C297" t="str">
            <v>NO</v>
          </cell>
        </row>
        <row r="298">
          <cell r="A298">
            <v>80</v>
          </cell>
          <cell r="B298" t="str">
            <v>SI</v>
          </cell>
          <cell r="C298" t="str">
            <v>NO</v>
          </cell>
        </row>
        <row r="299">
          <cell r="A299">
            <v>163</v>
          </cell>
          <cell r="B299" t="str">
            <v>SI</v>
          </cell>
          <cell r="C299" t="str">
            <v>NO</v>
          </cell>
        </row>
        <row r="300">
          <cell r="A300">
            <v>103</v>
          </cell>
          <cell r="B300" t="str">
            <v>SI</v>
          </cell>
          <cell r="C300" t="str">
            <v>NO</v>
          </cell>
        </row>
        <row r="301">
          <cell r="A301">
            <v>113</v>
          </cell>
          <cell r="B301" t="str">
            <v>SI</v>
          </cell>
          <cell r="C301" t="str">
            <v>SI</v>
          </cell>
        </row>
        <row r="302">
          <cell r="A302">
            <v>120</v>
          </cell>
          <cell r="B302" t="str">
            <v>SI</v>
          </cell>
          <cell r="C302" t="str">
            <v>SI</v>
          </cell>
        </row>
        <row r="303">
          <cell r="A303">
            <v>122</v>
          </cell>
          <cell r="B303" t="str">
            <v>SI</v>
          </cell>
          <cell r="C303" t="str">
            <v>NO</v>
          </cell>
        </row>
        <row r="304">
          <cell r="A304">
            <v>133</v>
          </cell>
          <cell r="B304" t="str">
            <v>SI</v>
          </cell>
          <cell r="C304" t="str">
            <v>NO</v>
          </cell>
        </row>
        <row r="305">
          <cell r="A305">
            <v>131</v>
          </cell>
          <cell r="B305" t="str">
            <v>SI</v>
          </cell>
          <cell r="C305" t="str">
            <v>NO</v>
          </cell>
        </row>
        <row r="306">
          <cell r="A306">
            <v>661</v>
          </cell>
          <cell r="B306" t="str">
            <v>SI</v>
          </cell>
          <cell r="C306" t="str">
            <v>NO</v>
          </cell>
        </row>
        <row r="307">
          <cell r="A307">
            <v>139</v>
          </cell>
          <cell r="B307" t="str">
            <v>SI</v>
          </cell>
          <cell r="C307" t="str">
            <v>NO</v>
          </cell>
        </row>
        <row r="308">
          <cell r="A308">
            <v>148</v>
          </cell>
          <cell r="B308" t="str">
            <v>SI</v>
          </cell>
          <cell r="C308" t="str">
            <v>NO</v>
          </cell>
        </row>
        <row r="309">
          <cell r="A309">
            <v>149</v>
          </cell>
          <cell r="B309" t="str">
            <v>SI</v>
          </cell>
          <cell r="C309" t="str">
            <v>NO</v>
          </cell>
        </row>
        <row r="310">
          <cell r="A310">
            <v>153</v>
          </cell>
          <cell r="B310" t="str">
            <v>SI</v>
          </cell>
          <cell r="C310" t="str">
            <v>NO</v>
          </cell>
        </row>
        <row r="311">
          <cell r="A311">
            <v>156</v>
          </cell>
          <cell r="B311" t="str">
            <v>SI</v>
          </cell>
          <cell r="C311" t="str">
            <v>NO</v>
          </cell>
        </row>
        <row r="312">
          <cell r="A312">
            <v>159</v>
          </cell>
          <cell r="B312" t="str">
            <v>SI</v>
          </cell>
          <cell r="C312" t="str">
            <v>NO</v>
          </cell>
        </row>
        <row r="313">
          <cell r="A313">
            <v>162</v>
          </cell>
          <cell r="B313" t="str">
            <v>SI</v>
          </cell>
          <cell r="C313" t="str">
            <v>SI</v>
          </cell>
        </row>
        <row r="314">
          <cell r="A314">
            <v>95</v>
          </cell>
          <cell r="B314" t="str">
            <v>SI</v>
          </cell>
          <cell r="C314" t="str">
            <v>NO</v>
          </cell>
        </row>
        <row r="315">
          <cell r="A315">
            <v>165</v>
          </cell>
          <cell r="B315" t="str">
            <v>NO</v>
          </cell>
          <cell r="C315" t="str">
            <v>NO</v>
          </cell>
        </row>
        <row r="316">
          <cell r="A316">
            <v>167</v>
          </cell>
          <cell r="B316" t="str">
            <v>NO</v>
          </cell>
          <cell r="C316" t="str">
            <v>NO</v>
          </cell>
        </row>
        <row r="317">
          <cell r="A317">
            <v>168</v>
          </cell>
          <cell r="B317" t="str">
            <v>NO</v>
          </cell>
          <cell r="C317" t="str">
            <v>NO</v>
          </cell>
        </row>
        <row r="318">
          <cell r="A318">
            <v>170</v>
          </cell>
          <cell r="B318" t="str">
            <v>NO</v>
          </cell>
          <cell r="C318" t="str">
            <v>NO</v>
          </cell>
        </row>
        <row r="319">
          <cell r="A319">
            <v>173</v>
          </cell>
          <cell r="B319" t="str">
            <v>NO</v>
          </cell>
          <cell r="C319" t="str">
            <v>NO</v>
          </cell>
        </row>
        <row r="320">
          <cell r="A320">
            <v>175</v>
          </cell>
          <cell r="B320" t="str">
            <v>NO</v>
          </cell>
          <cell r="C320" t="str">
            <v>NO</v>
          </cell>
        </row>
        <row r="321">
          <cell r="A321">
            <v>176</v>
          </cell>
          <cell r="B321" t="str">
            <v>NO</v>
          </cell>
          <cell r="C321" t="str">
            <v>NO</v>
          </cell>
        </row>
        <row r="322">
          <cell r="A322">
            <v>177</v>
          </cell>
          <cell r="B322" t="str">
            <v>NO</v>
          </cell>
          <cell r="C322" t="str">
            <v>SI</v>
          </cell>
        </row>
        <row r="323">
          <cell r="A323">
            <v>179</v>
          </cell>
          <cell r="B323" t="str">
            <v>NO</v>
          </cell>
          <cell r="C323" t="str">
            <v>NO</v>
          </cell>
        </row>
        <row r="324">
          <cell r="A324">
            <v>195</v>
          </cell>
          <cell r="B324" t="str">
            <v>NO</v>
          </cell>
          <cell r="C324" t="str">
            <v>NO</v>
          </cell>
        </row>
        <row r="325">
          <cell r="A325">
            <v>180</v>
          </cell>
          <cell r="B325" t="str">
            <v>NO</v>
          </cell>
          <cell r="C325" t="str">
            <v>NO</v>
          </cell>
        </row>
        <row r="326">
          <cell r="A326">
            <v>183</v>
          </cell>
          <cell r="B326" t="str">
            <v>NO</v>
          </cell>
          <cell r="C326" t="str">
            <v>NO</v>
          </cell>
        </row>
        <row r="327">
          <cell r="A327">
            <v>184</v>
          </cell>
          <cell r="B327" t="str">
            <v>NO</v>
          </cell>
          <cell r="C327" t="str">
            <v>NO</v>
          </cell>
        </row>
        <row r="328">
          <cell r="A328">
            <v>194</v>
          </cell>
          <cell r="B328" t="str">
            <v>NO</v>
          </cell>
          <cell r="C328" t="str">
            <v>NO</v>
          </cell>
        </row>
        <row r="329">
          <cell r="A329">
            <v>736</v>
          </cell>
          <cell r="B329" t="str">
            <v>NO</v>
          </cell>
          <cell r="C329" t="str">
            <v>NO</v>
          </cell>
        </row>
        <row r="330">
          <cell r="A330">
            <v>737</v>
          </cell>
          <cell r="B330" t="str">
            <v>NO</v>
          </cell>
          <cell r="C330" t="str">
            <v>NO</v>
          </cell>
        </row>
        <row r="331">
          <cell r="A331">
            <v>886</v>
          </cell>
          <cell r="B331" t="str">
            <v>NO</v>
          </cell>
          <cell r="C331" t="str">
            <v>NO</v>
          </cell>
        </row>
        <row r="332">
          <cell r="A332">
            <v>185</v>
          </cell>
          <cell r="B332" t="str">
            <v>NO</v>
          </cell>
          <cell r="C332" t="str">
            <v>NO</v>
          </cell>
        </row>
        <row r="333">
          <cell r="A333">
            <v>189</v>
          </cell>
          <cell r="B333" t="str">
            <v>NO</v>
          </cell>
          <cell r="C333" t="str">
            <v>NO</v>
          </cell>
        </row>
        <row r="334">
          <cell r="A334">
            <v>190</v>
          </cell>
          <cell r="B334" t="str">
            <v>SI</v>
          </cell>
          <cell r="C334" t="str">
            <v>SI</v>
          </cell>
        </row>
        <row r="335">
          <cell r="A335">
            <v>117</v>
          </cell>
          <cell r="B335" t="str">
            <v>SI</v>
          </cell>
          <cell r="C335" t="str">
            <v>NO</v>
          </cell>
        </row>
        <row r="336">
          <cell r="A336">
            <v>174</v>
          </cell>
          <cell r="B336" t="str">
            <v>NO</v>
          </cell>
          <cell r="C336" t="str">
            <v>NO</v>
          </cell>
        </row>
        <row r="337">
          <cell r="A337">
            <v>178</v>
          </cell>
          <cell r="B337" t="str">
            <v>SI</v>
          </cell>
          <cell r="C337" t="str">
            <v>NO</v>
          </cell>
        </row>
        <row r="338">
          <cell r="A338">
            <v>188</v>
          </cell>
          <cell r="B338" t="str">
            <v>NO</v>
          </cell>
          <cell r="C338" t="str">
            <v>NO</v>
          </cell>
        </row>
        <row r="339">
          <cell r="A339">
            <v>191</v>
          </cell>
          <cell r="B339" t="str">
            <v>NO</v>
          </cell>
          <cell r="C339" t="str">
            <v>NO</v>
          </cell>
        </row>
        <row r="340">
          <cell r="A340">
            <v>192</v>
          </cell>
          <cell r="B340" t="str">
            <v>SI</v>
          </cell>
          <cell r="C340" t="str">
            <v>NO</v>
          </cell>
        </row>
        <row r="341">
          <cell r="A341">
            <v>204</v>
          </cell>
          <cell r="B341" t="str">
            <v>NO</v>
          </cell>
          <cell r="C341" t="str">
            <v>NO</v>
          </cell>
        </row>
        <row r="342">
          <cell r="A342">
            <v>193</v>
          </cell>
          <cell r="B342" t="str">
            <v>NO</v>
          </cell>
          <cell r="C342" t="str">
            <v>NO</v>
          </cell>
        </row>
        <row r="343">
          <cell r="A343">
            <v>169</v>
          </cell>
          <cell r="B343" t="str">
            <v>NO</v>
          </cell>
          <cell r="C343" t="str">
            <v>NO</v>
          </cell>
        </row>
        <row r="344">
          <cell r="A344">
            <v>187</v>
          </cell>
          <cell r="B344" t="str">
            <v>NO</v>
          </cell>
          <cell r="C344" t="str">
            <v>NO</v>
          </cell>
        </row>
        <row r="345">
          <cell r="A345">
            <v>197</v>
          </cell>
          <cell r="B345" t="str">
            <v>SI</v>
          </cell>
          <cell r="C345" t="str">
            <v>NO</v>
          </cell>
        </row>
        <row r="346">
          <cell r="A346">
            <v>147</v>
          </cell>
          <cell r="B346" t="str">
            <v>SI</v>
          </cell>
          <cell r="C346" t="str">
            <v>NO</v>
          </cell>
        </row>
        <row r="347">
          <cell r="A347">
            <v>164</v>
          </cell>
          <cell r="B347" t="str">
            <v>SI</v>
          </cell>
          <cell r="C347" t="str">
            <v>NO</v>
          </cell>
        </row>
        <row r="348">
          <cell r="A348">
            <v>198</v>
          </cell>
          <cell r="B348" t="str">
            <v>SI</v>
          </cell>
          <cell r="C348" t="str">
            <v>NO</v>
          </cell>
        </row>
        <row r="349">
          <cell r="A349">
            <v>202</v>
          </cell>
          <cell r="B349" t="str">
            <v>SI</v>
          </cell>
          <cell r="C349" t="str">
            <v>NO</v>
          </cell>
        </row>
        <row r="350">
          <cell r="A350">
            <v>203</v>
          </cell>
          <cell r="B350" t="str">
            <v>SI</v>
          </cell>
          <cell r="C350" t="str">
            <v>NO</v>
          </cell>
        </row>
        <row r="351">
          <cell r="A351">
            <v>972</v>
          </cell>
          <cell r="B351" t="str">
            <v>SI</v>
          </cell>
          <cell r="C351" t="str">
            <v>NO</v>
          </cell>
        </row>
        <row r="352">
          <cell r="A352">
            <v>257</v>
          </cell>
          <cell r="B352" t="str">
            <v>SI</v>
          </cell>
          <cell r="C352" t="str">
            <v>NO</v>
          </cell>
        </row>
        <row r="353">
          <cell r="A353">
            <v>270</v>
          </cell>
          <cell r="B353" t="str">
            <v>SI</v>
          </cell>
          <cell r="C353" t="str">
            <v>NO</v>
          </cell>
        </row>
        <row r="354">
          <cell r="A354">
            <v>14</v>
          </cell>
          <cell r="B354" t="str">
            <v>SI</v>
          </cell>
          <cell r="C354" t="str">
            <v>NO</v>
          </cell>
        </row>
        <row r="355">
          <cell r="A355">
            <v>23</v>
          </cell>
          <cell r="B355" t="str">
            <v>SI</v>
          </cell>
          <cell r="C355" t="str">
            <v>NO</v>
          </cell>
        </row>
        <row r="356">
          <cell r="A356">
            <v>96</v>
          </cell>
          <cell r="B356" t="str">
            <v>SI</v>
          </cell>
          <cell r="C356" t="str">
            <v>NO</v>
          </cell>
        </row>
        <row r="357">
          <cell r="A357">
            <v>355</v>
          </cell>
          <cell r="B357" t="str">
            <v>SI</v>
          </cell>
          <cell r="C357" t="str">
            <v>NO</v>
          </cell>
        </row>
        <row r="358">
          <cell r="A358">
            <v>135</v>
          </cell>
          <cell r="B358" t="str">
            <v>SI</v>
          </cell>
          <cell r="C358" t="str">
            <v>NO</v>
          </cell>
        </row>
        <row r="359">
          <cell r="A359">
            <v>196</v>
          </cell>
          <cell r="B359" t="str">
            <v>SI</v>
          </cell>
          <cell r="C359" t="str">
            <v>NO</v>
          </cell>
        </row>
        <row r="360">
          <cell r="A360">
            <v>492</v>
          </cell>
          <cell r="B360" t="str">
            <v>SI</v>
          </cell>
          <cell r="C360" t="str">
            <v>NO</v>
          </cell>
        </row>
        <row r="361">
          <cell r="A361">
            <v>151</v>
          </cell>
          <cell r="B361" t="str">
            <v>SI</v>
          </cell>
          <cell r="C361" t="str">
            <v>NO</v>
          </cell>
        </row>
        <row r="362">
          <cell r="A362">
            <v>181</v>
          </cell>
          <cell r="B362" t="str">
            <v>SI</v>
          </cell>
          <cell r="C362" t="str">
            <v>NO</v>
          </cell>
        </row>
        <row r="363">
          <cell r="A363">
            <v>494</v>
          </cell>
          <cell r="B363" t="str">
            <v>SI</v>
          </cell>
          <cell r="C363" t="str">
            <v>NO</v>
          </cell>
        </row>
        <row r="364">
          <cell r="A364">
            <v>503</v>
          </cell>
          <cell r="B364" t="str">
            <v>SI</v>
          </cell>
          <cell r="C364" t="str">
            <v>NO</v>
          </cell>
        </row>
        <row r="365">
          <cell r="A365">
            <v>605</v>
          </cell>
          <cell r="B365" t="str">
            <v>SI</v>
          </cell>
          <cell r="C365" t="str">
            <v>SI</v>
          </cell>
        </row>
        <row r="366">
          <cell r="A366">
            <v>606</v>
          </cell>
          <cell r="B366" t="str">
            <v>SI</v>
          </cell>
          <cell r="C366" t="str">
            <v>NO</v>
          </cell>
        </row>
        <row r="367">
          <cell r="A367">
            <v>29</v>
          </cell>
          <cell r="B367" t="str">
            <v>SI</v>
          </cell>
          <cell r="C367" t="str">
            <v>NO</v>
          </cell>
        </row>
        <row r="368">
          <cell r="A368">
            <v>161</v>
          </cell>
          <cell r="B368" t="str">
            <v>SI</v>
          </cell>
          <cell r="C368" t="str">
            <v>NO</v>
          </cell>
        </row>
        <row r="369">
          <cell r="A369">
            <v>633</v>
          </cell>
          <cell r="B369" t="str">
            <v>SI</v>
          </cell>
          <cell r="C369" t="str">
            <v>SI</v>
          </cell>
        </row>
        <row r="370">
          <cell r="A370">
            <v>20</v>
          </cell>
          <cell r="B370" t="str">
            <v>SI</v>
          </cell>
          <cell r="C370" t="str">
            <v>NO</v>
          </cell>
        </row>
        <row r="371">
          <cell r="A371">
            <v>136</v>
          </cell>
          <cell r="B371" t="str">
            <v>SI</v>
          </cell>
          <cell r="C371" t="str">
            <v>NO</v>
          </cell>
        </row>
        <row r="372">
          <cell r="A372">
            <v>717</v>
          </cell>
          <cell r="B372" t="str">
            <v>SI</v>
          </cell>
          <cell r="C372" t="str">
            <v>SI</v>
          </cell>
        </row>
        <row r="373">
          <cell r="A373">
            <v>788</v>
          </cell>
          <cell r="B373" t="str">
            <v>SI</v>
          </cell>
          <cell r="C373" t="str">
            <v>SI</v>
          </cell>
        </row>
        <row r="374">
          <cell r="A374">
            <v>839</v>
          </cell>
          <cell r="B374" t="str">
            <v>SI</v>
          </cell>
          <cell r="C374" t="str">
            <v>SI</v>
          </cell>
        </row>
        <row r="375">
          <cell r="A375">
            <v>857</v>
          </cell>
          <cell r="B375" t="str">
            <v>SI</v>
          </cell>
          <cell r="C375" t="str">
            <v>SI</v>
          </cell>
        </row>
        <row r="376">
          <cell r="A376">
            <v>842</v>
          </cell>
          <cell r="B376" t="str">
            <v>SI</v>
          </cell>
          <cell r="C376" t="str">
            <v>SI</v>
          </cell>
        </row>
        <row r="377">
          <cell r="A377">
            <v>858</v>
          </cell>
          <cell r="B377" t="str">
            <v>SI</v>
          </cell>
          <cell r="C377" t="str">
            <v>SI</v>
          </cell>
        </row>
        <row r="378">
          <cell r="A378">
            <v>248</v>
          </cell>
          <cell r="B378" t="str">
            <v>SI</v>
          </cell>
          <cell r="C378" t="str">
            <v>NO</v>
          </cell>
        </row>
        <row r="379">
          <cell r="A379">
            <v>249</v>
          </cell>
          <cell r="B379" t="str">
            <v>SI</v>
          </cell>
          <cell r="C379" t="str">
            <v>NO</v>
          </cell>
        </row>
        <row r="380">
          <cell r="A380">
            <v>255</v>
          </cell>
          <cell r="B380" t="str">
            <v>SI</v>
          </cell>
          <cell r="C380" t="str">
            <v>NO</v>
          </cell>
        </row>
        <row r="381">
          <cell r="A381">
            <v>285</v>
          </cell>
          <cell r="B381" t="str">
            <v>SI</v>
          </cell>
          <cell r="C381" t="str">
            <v>NO</v>
          </cell>
        </row>
        <row r="382">
          <cell r="A382">
            <v>828</v>
          </cell>
          <cell r="B382" t="str">
            <v>SI</v>
          </cell>
          <cell r="C382" t="str">
            <v>NO</v>
          </cell>
        </row>
        <row r="383">
          <cell r="A383">
            <v>66</v>
          </cell>
          <cell r="B383" t="str">
            <v>SI</v>
          </cell>
          <cell r="C383" t="str">
            <v>NO</v>
          </cell>
        </row>
        <row r="384">
          <cell r="A384">
            <v>186</v>
          </cell>
          <cell r="B384" t="str">
            <v>NO</v>
          </cell>
          <cell r="C384" t="str">
            <v>NO</v>
          </cell>
        </row>
        <row r="385">
          <cell r="A385">
            <v>636</v>
          </cell>
          <cell r="B385" t="str">
            <v>SI</v>
          </cell>
          <cell r="C385" t="str">
            <v>NO</v>
          </cell>
        </row>
        <row r="386">
          <cell r="A386">
            <v>663</v>
          </cell>
          <cell r="B386" t="str">
            <v>SI</v>
          </cell>
        </row>
        <row r="387">
          <cell r="A387">
            <v>219</v>
          </cell>
          <cell r="B387" t="str">
            <v>SI</v>
          </cell>
        </row>
        <row r="388">
          <cell r="A388">
            <v>240</v>
          </cell>
          <cell r="B388" t="str">
            <v>SI</v>
          </cell>
        </row>
        <row r="389">
          <cell r="A389">
            <v>543</v>
          </cell>
          <cell r="B389" t="str">
            <v>SI</v>
          </cell>
        </row>
        <row r="390">
          <cell r="A390">
            <v>556</v>
          </cell>
          <cell r="B390" t="str">
            <v>SI</v>
          </cell>
        </row>
        <row r="391">
          <cell r="A391">
            <v>566</v>
          </cell>
          <cell r="B391" t="str">
            <v>SI</v>
          </cell>
        </row>
        <row r="392">
          <cell r="A392">
            <v>873</v>
          </cell>
          <cell r="B392" t="str">
            <v>SI</v>
          </cell>
          <cell r="C392" t="str">
            <v>SI</v>
          </cell>
        </row>
        <row r="393">
          <cell r="A393">
            <v>887</v>
          </cell>
          <cell r="B393" t="str">
            <v>SI</v>
          </cell>
          <cell r="C393" t="str">
            <v>SI</v>
          </cell>
        </row>
        <row r="394">
          <cell r="A394">
            <v>892</v>
          </cell>
        </row>
        <row r="395">
          <cell r="A395">
            <v>893</v>
          </cell>
        </row>
        <row r="396">
          <cell r="A396">
            <v>894</v>
          </cell>
        </row>
        <row r="397">
          <cell r="A397">
            <v>895</v>
          </cell>
        </row>
        <row r="398">
          <cell r="A398">
            <v>896</v>
          </cell>
        </row>
        <row r="399">
          <cell r="A399">
            <v>897</v>
          </cell>
        </row>
        <row r="400">
          <cell r="A400">
            <v>898</v>
          </cell>
        </row>
        <row r="401">
          <cell r="A401">
            <v>899</v>
          </cell>
        </row>
        <row r="402">
          <cell r="A402">
            <v>900</v>
          </cell>
        </row>
        <row r="403">
          <cell r="A403">
            <v>901</v>
          </cell>
        </row>
        <row r="404">
          <cell r="A404">
            <v>907</v>
          </cell>
          <cell r="B404" t="str">
            <v>SI</v>
          </cell>
          <cell r="C404" t="str">
            <v>NO</v>
          </cell>
        </row>
        <row r="405">
          <cell r="A405">
            <v>910</v>
          </cell>
          <cell r="B405" t="str">
            <v>SI</v>
          </cell>
          <cell r="C405" t="str">
            <v>NO</v>
          </cell>
        </row>
        <row r="406">
          <cell r="A406">
            <v>975</v>
          </cell>
          <cell r="B406" t="str">
            <v>SI</v>
          </cell>
          <cell r="C406" t="str">
            <v>SI</v>
          </cell>
        </row>
        <row r="407">
          <cell r="A407">
            <v>207</v>
          </cell>
        </row>
        <row r="408">
          <cell r="A408">
            <v>208</v>
          </cell>
        </row>
        <row r="409">
          <cell r="A409">
            <v>209</v>
          </cell>
        </row>
        <row r="410">
          <cell r="A410">
            <v>211</v>
          </cell>
        </row>
        <row r="411">
          <cell r="A411">
            <v>213</v>
          </cell>
        </row>
        <row r="412">
          <cell r="A412">
            <v>216</v>
          </cell>
        </row>
        <row r="413">
          <cell r="A413">
            <v>217</v>
          </cell>
        </row>
        <row r="414">
          <cell r="A414">
            <v>218</v>
          </cell>
        </row>
        <row r="415">
          <cell r="A415">
            <v>222</v>
          </cell>
        </row>
        <row r="416">
          <cell r="A416">
            <v>223</v>
          </cell>
        </row>
        <row r="417">
          <cell r="A417">
            <v>227</v>
          </cell>
        </row>
        <row r="418">
          <cell r="A418">
            <v>228</v>
          </cell>
        </row>
        <row r="419">
          <cell r="A419">
            <v>233</v>
          </cell>
        </row>
        <row r="420">
          <cell r="A420">
            <v>234</v>
          </cell>
        </row>
        <row r="421">
          <cell r="A421">
            <v>235</v>
          </cell>
        </row>
        <row r="422">
          <cell r="A422">
            <v>239</v>
          </cell>
        </row>
        <row r="423">
          <cell r="A423">
            <v>241</v>
          </cell>
        </row>
        <row r="424">
          <cell r="A424">
            <v>242</v>
          </cell>
        </row>
        <row r="425">
          <cell r="A425">
            <v>250</v>
          </cell>
        </row>
        <row r="426">
          <cell r="A426">
            <v>251</v>
          </cell>
        </row>
        <row r="427">
          <cell r="A427">
            <v>252</v>
          </cell>
        </row>
        <row r="428">
          <cell r="A428">
            <v>259</v>
          </cell>
        </row>
        <row r="429">
          <cell r="A429">
            <v>264</v>
          </cell>
        </row>
        <row r="430">
          <cell r="A430">
            <v>266</v>
          </cell>
        </row>
        <row r="431">
          <cell r="A431">
            <v>271</v>
          </cell>
        </row>
        <row r="432">
          <cell r="A432">
            <v>274</v>
          </cell>
        </row>
        <row r="433">
          <cell r="A433">
            <v>276</v>
          </cell>
        </row>
        <row r="434">
          <cell r="A434">
            <v>278</v>
          </cell>
        </row>
        <row r="435">
          <cell r="A435">
            <v>283</v>
          </cell>
        </row>
        <row r="436">
          <cell r="A436">
            <v>284</v>
          </cell>
        </row>
        <row r="437">
          <cell r="A437">
            <v>286</v>
          </cell>
        </row>
        <row r="438">
          <cell r="A438">
            <v>293</v>
          </cell>
        </row>
        <row r="439">
          <cell r="A439">
            <v>294</v>
          </cell>
        </row>
        <row r="440">
          <cell r="A440">
            <v>298</v>
          </cell>
        </row>
        <row r="441">
          <cell r="A441">
            <v>299</v>
          </cell>
        </row>
        <row r="442">
          <cell r="A442">
            <v>303</v>
          </cell>
        </row>
        <row r="443">
          <cell r="A443">
            <v>305</v>
          </cell>
        </row>
        <row r="444">
          <cell r="A444">
            <v>310</v>
          </cell>
        </row>
        <row r="445">
          <cell r="A445">
            <v>311</v>
          </cell>
        </row>
        <row r="446">
          <cell r="A446">
            <v>312</v>
          </cell>
        </row>
        <row r="447">
          <cell r="A447">
            <v>313</v>
          </cell>
        </row>
        <row r="448">
          <cell r="A448">
            <v>314</v>
          </cell>
        </row>
        <row r="449">
          <cell r="A449">
            <v>319</v>
          </cell>
        </row>
        <row r="450">
          <cell r="A450">
            <v>320</v>
          </cell>
        </row>
        <row r="451">
          <cell r="A451">
            <v>321</v>
          </cell>
        </row>
        <row r="452">
          <cell r="A452">
            <v>323</v>
          </cell>
        </row>
        <row r="453">
          <cell r="A453">
            <v>324</v>
          </cell>
        </row>
        <row r="454">
          <cell r="A454">
            <v>326</v>
          </cell>
        </row>
        <row r="455">
          <cell r="A455">
            <v>327</v>
          </cell>
        </row>
        <row r="456">
          <cell r="A456">
            <v>328</v>
          </cell>
        </row>
        <row r="457">
          <cell r="A457">
            <v>329</v>
          </cell>
        </row>
        <row r="458">
          <cell r="A458">
            <v>334</v>
          </cell>
        </row>
        <row r="459">
          <cell r="A459">
            <v>335</v>
          </cell>
        </row>
        <row r="460">
          <cell r="A460">
            <v>336</v>
          </cell>
        </row>
        <row r="461">
          <cell r="A461">
            <v>337</v>
          </cell>
        </row>
        <row r="462">
          <cell r="A462">
            <v>339</v>
          </cell>
        </row>
        <row r="463">
          <cell r="A463">
            <v>340</v>
          </cell>
        </row>
        <row r="464">
          <cell r="A464">
            <v>342</v>
          </cell>
        </row>
        <row r="465">
          <cell r="A465">
            <v>343</v>
          </cell>
        </row>
        <row r="466">
          <cell r="A466">
            <v>345</v>
          </cell>
        </row>
        <row r="467">
          <cell r="A467">
            <v>346</v>
          </cell>
        </row>
        <row r="468">
          <cell r="A468">
            <v>352</v>
          </cell>
        </row>
        <row r="469">
          <cell r="A469">
            <v>353</v>
          </cell>
        </row>
        <row r="470">
          <cell r="A470">
            <v>354</v>
          </cell>
        </row>
        <row r="471">
          <cell r="A471">
            <v>359</v>
          </cell>
        </row>
        <row r="472">
          <cell r="A472">
            <v>362</v>
          </cell>
        </row>
        <row r="473">
          <cell r="A473">
            <v>363</v>
          </cell>
        </row>
        <row r="474">
          <cell r="A474">
            <v>364</v>
          </cell>
        </row>
        <row r="475">
          <cell r="A475">
            <v>365</v>
          </cell>
        </row>
        <row r="476">
          <cell r="A476">
            <v>374</v>
          </cell>
        </row>
        <row r="477">
          <cell r="A477">
            <v>381</v>
          </cell>
        </row>
        <row r="478">
          <cell r="A478">
            <v>386</v>
          </cell>
        </row>
        <row r="479">
          <cell r="A479">
            <v>387</v>
          </cell>
        </row>
        <row r="480">
          <cell r="A480">
            <v>389</v>
          </cell>
        </row>
        <row r="481">
          <cell r="A481">
            <v>393</v>
          </cell>
        </row>
        <row r="482">
          <cell r="A482">
            <v>394</v>
          </cell>
        </row>
        <row r="483">
          <cell r="A483">
            <v>402</v>
          </cell>
        </row>
        <row r="484">
          <cell r="A484">
            <v>406</v>
          </cell>
        </row>
        <row r="485">
          <cell r="A485">
            <v>408</v>
          </cell>
        </row>
        <row r="486">
          <cell r="A486">
            <v>409</v>
          </cell>
        </row>
        <row r="487">
          <cell r="A487">
            <v>412</v>
          </cell>
        </row>
        <row r="488">
          <cell r="A488">
            <v>417</v>
          </cell>
        </row>
        <row r="489">
          <cell r="A489">
            <v>418</v>
          </cell>
        </row>
        <row r="490">
          <cell r="A490">
            <v>420</v>
          </cell>
        </row>
        <row r="491">
          <cell r="A491">
            <v>426</v>
          </cell>
        </row>
        <row r="492">
          <cell r="A492">
            <v>433</v>
          </cell>
        </row>
        <row r="493">
          <cell r="A493">
            <v>435</v>
          </cell>
        </row>
        <row r="494">
          <cell r="A494">
            <v>436</v>
          </cell>
        </row>
        <row r="495">
          <cell r="A495">
            <v>437</v>
          </cell>
        </row>
        <row r="496">
          <cell r="A496">
            <v>439</v>
          </cell>
        </row>
        <row r="497">
          <cell r="A497">
            <v>440</v>
          </cell>
        </row>
        <row r="498">
          <cell r="A498">
            <v>441</v>
          </cell>
        </row>
        <row r="499">
          <cell r="A499">
            <v>465</v>
          </cell>
        </row>
        <row r="500">
          <cell r="A500">
            <v>466</v>
          </cell>
        </row>
        <row r="501">
          <cell r="A501">
            <v>472</v>
          </cell>
        </row>
        <row r="502">
          <cell r="A502">
            <v>475</v>
          </cell>
        </row>
        <row r="503">
          <cell r="A503">
            <v>476</v>
          </cell>
        </row>
        <row r="504">
          <cell r="A504">
            <v>478</v>
          </cell>
        </row>
        <row r="505">
          <cell r="A505">
            <v>481</v>
          </cell>
        </row>
        <row r="506">
          <cell r="A506">
            <v>487</v>
          </cell>
        </row>
        <row r="507">
          <cell r="A507">
            <v>489</v>
          </cell>
        </row>
        <row r="508">
          <cell r="A508">
            <v>490</v>
          </cell>
        </row>
        <row r="509">
          <cell r="A509">
            <v>498</v>
          </cell>
        </row>
        <row r="510">
          <cell r="A510">
            <v>500</v>
          </cell>
        </row>
        <row r="511">
          <cell r="A511">
            <v>501</v>
          </cell>
        </row>
        <row r="512">
          <cell r="A512">
            <v>505</v>
          </cell>
        </row>
        <row r="513">
          <cell r="A513">
            <v>506</v>
          </cell>
        </row>
        <row r="514">
          <cell r="A514">
            <v>507</v>
          </cell>
        </row>
        <row r="515">
          <cell r="A515">
            <v>514</v>
          </cell>
        </row>
        <row r="516">
          <cell r="A516">
            <v>524</v>
          </cell>
        </row>
        <row r="517">
          <cell r="A517">
            <v>526</v>
          </cell>
        </row>
        <row r="518">
          <cell r="A518">
            <v>528</v>
          </cell>
        </row>
        <row r="519">
          <cell r="A519">
            <v>530</v>
          </cell>
        </row>
        <row r="520">
          <cell r="A520">
            <v>534</v>
          </cell>
        </row>
        <row r="521">
          <cell r="A521">
            <v>537</v>
          </cell>
        </row>
        <row r="522">
          <cell r="A522">
            <v>544</v>
          </cell>
        </row>
        <row r="523">
          <cell r="A523">
            <v>562</v>
          </cell>
        </row>
        <row r="524">
          <cell r="A524">
            <v>564</v>
          </cell>
        </row>
        <row r="525">
          <cell r="A525">
            <v>569</v>
          </cell>
        </row>
        <row r="526">
          <cell r="A526">
            <v>574</v>
          </cell>
        </row>
        <row r="527">
          <cell r="A527">
            <v>578</v>
          </cell>
        </row>
        <row r="528">
          <cell r="A528">
            <v>581</v>
          </cell>
        </row>
        <row r="529">
          <cell r="A529">
            <v>588</v>
          </cell>
        </row>
        <row r="530">
          <cell r="A530">
            <v>591</v>
          </cell>
        </row>
        <row r="531">
          <cell r="A531">
            <v>602</v>
          </cell>
        </row>
        <row r="532">
          <cell r="A532">
            <v>610</v>
          </cell>
        </row>
        <row r="533">
          <cell r="A533">
            <v>614</v>
          </cell>
        </row>
        <row r="534">
          <cell r="A534">
            <v>615</v>
          </cell>
        </row>
        <row r="535">
          <cell r="A535">
            <v>618</v>
          </cell>
        </row>
        <row r="536">
          <cell r="A536">
            <v>620</v>
          </cell>
        </row>
        <row r="537">
          <cell r="A537">
            <v>621</v>
          </cell>
        </row>
        <row r="538">
          <cell r="A538">
            <v>630</v>
          </cell>
        </row>
        <row r="539">
          <cell r="A539">
            <v>637</v>
          </cell>
        </row>
        <row r="540">
          <cell r="A540">
            <v>641</v>
          </cell>
        </row>
        <row r="541">
          <cell r="A541">
            <v>652</v>
          </cell>
        </row>
        <row r="542">
          <cell r="A542">
            <v>654</v>
          </cell>
        </row>
        <row r="543">
          <cell r="A543">
            <v>655</v>
          </cell>
        </row>
        <row r="544">
          <cell r="A544">
            <v>680</v>
          </cell>
        </row>
        <row r="545">
          <cell r="A545">
            <v>721</v>
          </cell>
        </row>
        <row r="546">
          <cell r="A546">
            <v>722</v>
          </cell>
        </row>
        <row r="547">
          <cell r="A547">
            <v>731</v>
          </cell>
        </row>
        <row r="548">
          <cell r="A548">
            <v>743</v>
          </cell>
        </row>
        <row r="549">
          <cell r="A549">
            <v>748</v>
          </cell>
        </row>
        <row r="550">
          <cell r="A550">
            <v>789</v>
          </cell>
        </row>
        <row r="551">
          <cell r="A551">
            <v>790</v>
          </cell>
        </row>
        <row r="552">
          <cell r="A552">
            <v>794</v>
          </cell>
        </row>
        <row r="553">
          <cell r="A553">
            <v>798</v>
          </cell>
        </row>
        <row r="554">
          <cell r="A554">
            <v>801</v>
          </cell>
        </row>
        <row r="555">
          <cell r="A555">
            <v>806</v>
          </cell>
        </row>
        <row r="556">
          <cell r="A556">
            <v>809</v>
          </cell>
        </row>
        <row r="557">
          <cell r="A557">
            <v>812</v>
          </cell>
        </row>
        <row r="558">
          <cell r="A558">
            <v>816</v>
          </cell>
        </row>
        <row r="559">
          <cell r="A559">
            <v>819</v>
          </cell>
        </row>
        <row r="560">
          <cell r="A560">
            <v>820</v>
          </cell>
        </row>
        <row r="561">
          <cell r="A561">
            <v>822</v>
          </cell>
        </row>
        <row r="562">
          <cell r="A562">
            <v>825</v>
          </cell>
        </row>
        <row r="563">
          <cell r="A563">
            <v>834</v>
          </cell>
        </row>
        <row r="564">
          <cell r="A564">
            <v>836</v>
          </cell>
        </row>
        <row r="565">
          <cell r="A565">
            <v>837</v>
          </cell>
        </row>
        <row r="566">
          <cell r="A566">
            <v>838</v>
          </cell>
        </row>
        <row r="567">
          <cell r="A567">
            <v>841</v>
          </cell>
        </row>
        <row r="568">
          <cell r="A568">
            <v>843</v>
          </cell>
        </row>
        <row r="569">
          <cell r="A569">
            <v>847</v>
          </cell>
        </row>
        <row r="570">
          <cell r="A570">
            <v>849</v>
          </cell>
        </row>
        <row r="571">
          <cell r="A571">
            <v>850</v>
          </cell>
        </row>
        <row r="572">
          <cell r="A572">
            <v>851</v>
          </cell>
        </row>
        <row r="573">
          <cell r="A573">
            <v>854</v>
          </cell>
        </row>
        <row r="574">
          <cell r="A574">
            <v>855</v>
          </cell>
        </row>
        <row r="575">
          <cell r="A575">
            <v>860</v>
          </cell>
        </row>
        <row r="576">
          <cell r="A576">
            <v>862</v>
          </cell>
        </row>
        <row r="577">
          <cell r="A577">
            <v>863</v>
          </cell>
        </row>
        <row r="578">
          <cell r="A578">
            <v>867</v>
          </cell>
        </row>
        <row r="579">
          <cell r="A579">
            <v>868</v>
          </cell>
        </row>
        <row r="580">
          <cell r="A580">
            <v>869</v>
          </cell>
        </row>
        <row r="581">
          <cell r="A581">
            <v>872</v>
          </cell>
        </row>
        <row r="582">
          <cell r="A582">
            <v>874</v>
          </cell>
        </row>
        <row r="583">
          <cell r="A583">
            <v>875</v>
          </cell>
        </row>
        <row r="584">
          <cell r="A584">
            <v>876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881</v>
          </cell>
        </row>
        <row r="589">
          <cell r="A589">
            <v>883</v>
          </cell>
        </row>
        <row r="590">
          <cell r="A590">
            <v>884</v>
          </cell>
        </row>
        <row r="591">
          <cell r="A591">
            <v>885</v>
          </cell>
        </row>
        <row r="592">
          <cell r="A592">
            <v>888</v>
          </cell>
        </row>
        <row r="593">
          <cell r="A593">
            <v>889</v>
          </cell>
        </row>
        <row r="594">
          <cell r="A594">
            <v>891</v>
          </cell>
        </row>
        <row r="595">
          <cell r="A595">
            <v>904</v>
          </cell>
        </row>
        <row r="596">
          <cell r="A596">
            <v>905</v>
          </cell>
        </row>
        <row r="597">
          <cell r="A597">
            <v>906</v>
          </cell>
        </row>
        <row r="598">
          <cell r="A598">
            <v>908</v>
          </cell>
        </row>
        <row r="599">
          <cell r="A599">
            <v>911</v>
          </cell>
        </row>
        <row r="600">
          <cell r="A600">
            <v>912</v>
          </cell>
        </row>
        <row r="601">
          <cell r="A601">
            <v>913</v>
          </cell>
        </row>
        <row r="602">
          <cell r="A602">
            <v>916</v>
          </cell>
        </row>
        <row r="603">
          <cell r="A603">
            <v>918</v>
          </cell>
        </row>
        <row r="604">
          <cell r="A604">
            <v>919</v>
          </cell>
        </row>
        <row r="605">
          <cell r="A605">
            <v>920</v>
          </cell>
        </row>
        <row r="606">
          <cell r="A606">
            <v>921</v>
          </cell>
        </row>
        <row r="607">
          <cell r="A607">
            <v>922</v>
          </cell>
        </row>
        <row r="608">
          <cell r="A608">
            <v>925</v>
          </cell>
        </row>
        <row r="609">
          <cell r="A609">
            <v>926</v>
          </cell>
        </row>
        <row r="610">
          <cell r="A610">
            <v>927</v>
          </cell>
        </row>
        <row r="611">
          <cell r="A611">
            <v>928</v>
          </cell>
        </row>
        <row r="612">
          <cell r="A612">
            <v>929</v>
          </cell>
        </row>
        <row r="613">
          <cell r="A613">
            <v>930</v>
          </cell>
        </row>
        <row r="614">
          <cell r="A614">
            <v>931</v>
          </cell>
        </row>
        <row r="615">
          <cell r="A615">
            <v>932</v>
          </cell>
        </row>
        <row r="616">
          <cell r="A616">
            <v>933</v>
          </cell>
        </row>
        <row r="617">
          <cell r="A617">
            <v>934</v>
          </cell>
        </row>
        <row r="618">
          <cell r="A618">
            <v>935</v>
          </cell>
        </row>
        <row r="619">
          <cell r="A619">
            <v>938</v>
          </cell>
        </row>
        <row r="620">
          <cell r="A620">
            <v>940</v>
          </cell>
        </row>
        <row r="621">
          <cell r="A621">
            <v>941</v>
          </cell>
        </row>
        <row r="622">
          <cell r="A622">
            <v>942</v>
          </cell>
        </row>
        <row r="623">
          <cell r="A623">
            <v>943</v>
          </cell>
        </row>
        <row r="624">
          <cell r="A624">
            <v>946</v>
          </cell>
        </row>
        <row r="625">
          <cell r="A625">
            <v>947</v>
          </cell>
        </row>
        <row r="626">
          <cell r="A626">
            <v>948</v>
          </cell>
        </row>
        <row r="627">
          <cell r="A627">
            <v>936</v>
          </cell>
        </row>
        <row r="628">
          <cell r="A628">
            <v>945</v>
          </cell>
        </row>
        <row r="629">
          <cell r="A629">
            <v>950</v>
          </cell>
        </row>
        <row r="630">
          <cell r="A630">
            <v>951</v>
          </cell>
        </row>
        <row r="631">
          <cell r="A631">
            <v>953</v>
          </cell>
        </row>
        <row r="632">
          <cell r="A632">
            <v>954</v>
          </cell>
        </row>
        <row r="633">
          <cell r="A633">
            <v>955</v>
          </cell>
        </row>
        <row r="634">
          <cell r="A634">
            <v>939</v>
          </cell>
        </row>
        <row r="635">
          <cell r="A635">
            <v>952</v>
          </cell>
        </row>
        <row r="636">
          <cell r="A636">
            <v>956</v>
          </cell>
        </row>
        <row r="637">
          <cell r="A637">
            <v>957</v>
          </cell>
        </row>
        <row r="638">
          <cell r="A638">
            <v>366</v>
          </cell>
        </row>
        <row r="639">
          <cell r="A639">
            <v>871</v>
          </cell>
        </row>
        <row r="640">
          <cell r="A640">
            <v>488</v>
          </cell>
        </row>
        <row r="641">
          <cell r="A641">
            <v>958</v>
          </cell>
        </row>
        <row r="642">
          <cell r="A642">
            <v>959</v>
          </cell>
        </row>
        <row r="643">
          <cell r="A643">
            <v>960</v>
          </cell>
        </row>
        <row r="644">
          <cell r="A644">
            <v>961</v>
          </cell>
        </row>
        <row r="645">
          <cell r="A645">
            <v>962</v>
          </cell>
        </row>
        <row r="646">
          <cell r="A646">
            <v>963</v>
          </cell>
        </row>
        <row r="647">
          <cell r="A647">
            <v>964</v>
          </cell>
        </row>
        <row r="648">
          <cell r="A648">
            <v>965</v>
          </cell>
        </row>
        <row r="649">
          <cell r="A649">
            <v>966</v>
          </cell>
        </row>
        <row r="650">
          <cell r="A650">
            <v>808</v>
          </cell>
        </row>
        <row r="651">
          <cell r="A651">
            <v>968</v>
          </cell>
        </row>
        <row r="652">
          <cell r="A652">
            <v>969</v>
          </cell>
        </row>
        <row r="653">
          <cell r="A653">
            <v>970</v>
          </cell>
        </row>
        <row r="654">
          <cell r="A654">
            <v>967</v>
          </cell>
        </row>
        <row r="655">
          <cell r="A655">
            <v>971</v>
          </cell>
        </row>
        <row r="656">
          <cell r="A656">
            <v>260</v>
          </cell>
        </row>
        <row r="657">
          <cell r="A657">
            <v>973</v>
          </cell>
        </row>
        <row r="658">
          <cell r="A658">
            <v>974</v>
          </cell>
        </row>
        <row r="659">
          <cell r="A659">
            <v>976</v>
          </cell>
        </row>
        <row r="660">
          <cell r="A660">
            <v>573</v>
          </cell>
        </row>
        <row r="661">
          <cell r="A661">
            <v>977</v>
          </cell>
        </row>
        <row r="662">
          <cell r="A662">
            <v>978</v>
          </cell>
        </row>
        <row r="663">
          <cell r="A663">
            <v>979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MATRI_30,09,2020"/>
      <sheetName val="Hoja1"/>
      <sheetName val="septiembre 30 2020"/>
      <sheetName val="GEDCO02-F010- Seguimiento"/>
    </sheetNames>
    <sheetDataSet>
      <sheetData sheetId="0"/>
      <sheetData sheetId="1">
        <row r="2">
          <cell r="A2">
            <v>4</v>
          </cell>
          <cell r="B2">
            <v>1478</v>
          </cell>
          <cell r="C2">
            <v>0</v>
          </cell>
          <cell r="D2">
            <v>0</v>
          </cell>
          <cell r="E2">
            <v>100</v>
          </cell>
          <cell r="F2">
            <v>119</v>
          </cell>
          <cell r="G2">
            <v>107</v>
          </cell>
          <cell r="H2">
            <v>110</v>
          </cell>
          <cell r="I2">
            <v>122</v>
          </cell>
          <cell r="J2">
            <v>115</v>
          </cell>
          <cell r="K2">
            <v>147</v>
          </cell>
          <cell r="L2">
            <v>146</v>
          </cell>
          <cell r="M2">
            <v>95</v>
          </cell>
          <cell r="N2">
            <v>84</v>
          </cell>
          <cell r="O2">
            <v>64</v>
          </cell>
          <cell r="P2">
            <v>65</v>
          </cell>
          <cell r="Q2">
            <v>0</v>
          </cell>
          <cell r="R2">
            <v>0</v>
          </cell>
          <cell r="S2">
            <v>36</v>
          </cell>
          <cell r="T2">
            <v>59</v>
          </cell>
          <cell r="U2">
            <v>56</v>
          </cell>
          <cell r="V2">
            <v>0</v>
          </cell>
          <cell r="W2">
            <v>53</v>
          </cell>
          <cell r="X2">
            <v>0</v>
          </cell>
        </row>
        <row r="3">
          <cell r="A3">
            <v>5</v>
          </cell>
          <cell r="B3">
            <v>564</v>
          </cell>
          <cell r="C3">
            <v>0</v>
          </cell>
          <cell r="D3">
            <v>0</v>
          </cell>
          <cell r="E3">
            <v>74</v>
          </cell>
          <cell r="F3">
            <v>84</v>
          </cell>
          <cell r="G3">
            <v>101</v>
          </cell>
          <cell r="H3">
            <v>92</v>
          </cell>
          <cell r="I3">
            <v>85</v>
          </cell>
          <cell r="J3">
            <v>92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36</v>
          </cell>
        </row>
        <row r="4">
          <cell r="A4">
            <v>9</v>
          </cell>
          <cell r="B4">
            <v>725</v>
          </cell>
          <cell r="C4">
            <v>0</v>
          </cell>
          <cell r="D4">
            <v>0</v>
          </cell>
          <cell r="E4">
            <v>39</v>
          </cell>
          <cell r="F4">
            <v>61</v>
          </cell>
          <cell r="G4">
            <v>62</v>
          </cell>
          <cell r="H4">
            <v>60</v>
          </cell>
          <cell r="I4">
            <v>49</v>
          </cell>
          <cell r="J4">
            <v>53</v>
          </cell>
          <cell r="K4">
            <v>80</v>
          </cell>
          <cell r="L4">
            <v>63</v>
          </cell>
          <cell r="M4">
            <v>53</v>
          </cell>
          <cell r="N4">
            <v>58</v>
          </cell>
          <cell r="O4">
            <v>44</v>
          </cell>
          <cell r="P4">
            <v>40</v>
          </cell>
          <cell r="Q4">
            <v>0</v>
          </cell>
          <cell r="R4">
            <v>0</v>
          </cell>
          <cell r="S4">
            <v>0</v>
          </cell>
          <cell r="T4">
            <v>11</v>
          </cell>
          <cell r="U4">
            <v>20</v>
          </cell>
          <cell r="V4">
            <v>0</v>
          </cell>
          <cell r="W4">
            <v>32</v>
          </cell>
          <cell r="X4">
            <v>0</v>
          </cell>
        </row>
        <row r="5">
          <cell r="A5">
            <v>10</v>
          </cell>
          <cell r="B5">
            <v>310</v>
          </cell>
          <cell r="C5">
            <v>0</v>
          </cell>
          <cell r="D5">
            <v>0</v>
          </cell>
          <cell r="E5">
            <v>0</v>
          </cell>
          <cell r="F5">
            <v>310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11</v>
          </cell>
          <cell r="B6">
            <v>610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129</v>
          </cell>
          <cell r="L6">
            <v>130</v>
          </cell>
          <cell r="M6">
            <v>122</v>
          </cell>
          <cell r="N6">
            <v>91</v>
          </cell>
          <cell r="O6">
            <v>47</v>
          </cell>
          <cell r="P6">
            <v>49</v>
          </cell>
          <cell r="Q6">
            <v>0</v>
          </cell>
          <cell r="R6">
            <v>0</v>
          </cell>
          <cell r="S6">
            <v>0</v>
          </cell>
          <cell r="T6">
            <v>5</v>
          </cell>
          <cell r="U6">
            <v>16</v>
          </cell>
          <cell r="V6">
            <v>0</v>
          </cell>
          <cell r="W6">
            <v>21</v>
          </cell>
          <cell r="X6">
            <v>0</v>
          </cell>
        </row>
        <row r="7">
          <cell r="A7">
            <v>12</v>
          </cell>
          <cell r="B7">
            <v>426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220</v>
          </cell>
          <cell r="J7">
            <v>206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13</v>
          </cell>
          <cell r="B8">
            <v>460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241</v>
          </cell>
          <cell r="H8">
            <v>219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14</v>
          </cell>
          <cell r="B9">
            <v>235</v>
          </cell>
          <cell r="C9">
            <v>0</v>
          </cell>
          <cell r="D9">
            <v>0</v>
          </cell>
          <cell r="E9">
            <v>24</v>
          </cell>
          <cell r="F9">
            <v>72</v>
          </cell>
          <cell r="G9">
            <v>34</v>
          </cell>
          <cell r="H9">
            <v>35</v>
          </cell>
          <cell r="I9">
            <v>33</v>
          </cell>
          <cell r="J9">
            <v>37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15</v>
          </cell>
          <cell r="B10">
            <v>412</v>
          </cell>
          <cell r="C10">
            <v>0</v>
          </cell>
          <cell r="D10">
            <v>0</v>
          </cell>
          <cell r="E10">
            <v>167</v>
          </cell>
          <cell r="F10">
            <v>245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16</v>
          </cell>
          <cell r="B11">
            <v>854</v>
          </cell>
          <cell r="C11">
            <v>0</v>
          </cell>
          <cell r="D11">
            <v>0</v>
          </cell>
          <cell r="E11">
            <v>109</v>
          </cell>
          <cell r="F11">
            <v>135</v>
          </cell>
          <cell r="G11">
            <v>145</v>
          </cell>
          <cell r="H11">
            <v>153</v>
          </cell>
          <cell r="I11">
            <v>151</v>
          </cell>
          <cell r="J11">
            <v>161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18</v>
          </cell>
          <cell r="B12">
            <v>1409</v>
          </cell>
          <cell r="C12">
            <v>0</v>
          </cell>
          <cell r="D12">
            <v>0</v>
          </cell>
          <cell r="E12">
            <v>105</v>
          </cell>
          <cell r="F12">
            <v>140</v>
          </cell>
          <cell r="G12">
            <v>111</v>
          </cell>
          <cell r="H12">
            <v>108</v>
          </cell>
          <cell r="I12">
            <v>108</v>
          </cell>
          <cell r="J12">
            <v>103</v>
          </cell>
          <cell r="K12">
            <v>114</v>
          </cell>
          <cell r="L12">
            <v>104</v>
          </cell>
          <cell r="M12">
            <v>106</v>
          </cell>
          <cell r="N12">
            <v>114</v>
          </cell>
          <cell r="O12">
            <v>101</v>
          </cell>
          <cell r="P12">
            <v>94</v>
          </cell>
          <cell r="Q12">
            <v>0</v>
          </cell>
          <cell r="R12">
            <v>0</v>
          </cell>
          <cell r="S12">
            <v>23</v>
          </cell>
          <cell r="T12">
            <v>25</v>
          </cell>
          <cell r="U12">
            <v>21</v>
          </cell>
          <cell r="V12">
            <v>0</v>
          </cell>
          <cell r="W12">
            <v>32</v>
          </cell>
          <cell r="X12">
            <v>0</v>
          </cell>
        </row>
        <row r="13">
          <cell r="A13">
            <v>19</v>
          </cell>
          <cell r="B13">
            <v>389</v>
          </cell>
          <cell r="C13">
            <v>0</v>
          </cell>
          <cell r="D13">
            <v>0</v>
          </cell>
          <cell r="E13">
            <v>49</v>
          </cell>
          <cell r="F13">
            <v>62</v>
          </cell>
          <cell r="G13">
            <v>69</v>
          </cell>
          <cell r="H13">
            <v>70</v>
          </cell>
          <cell r="I13">
            <v>66</v>
          </cell>
          <cell r="J13">
            <v>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20</v>
          </cell>
          <cell r="B14">
            <v>611</v>
          </cell>
          <cell r="C14">
            <v>0</v>
          </cell>
          <cell r="D14">
            <v>0</v>
          </cell>
          <cell r="E14">
            <v>74</v>
          </cell>
          <cell r="F14">
            <v>90</v>
          </cell>
          <cell r="G14">
            <v>112</v>
          </cell>
          <cell r="H14">
            <v>117</v>
          </cell>
          <cell r="I14">
            <v>110</v>
          </cell>
          <cell r="J14">
            <v>108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21</v>
          </cell>
          <cell r="B15">
            <v>496</v>
          </cell>
          <cell r="C15">
            <v>0</v>
          </cell>
          <cell r="D15">
            <v>0</v>
          </cell>
          <cell r="E15">
            <v>74</v>
          </cell>
          <cell r="F15">
            <v>87</v>
          </cell>
          <cell r="G15">
            <v>74</v>
          </cell>
          <cell r="H15">
            <v>102</v>
          </cell>
          <cell r="I15">
            <v>67</v>
          </cell>
          <cell r="J15">
            <v>92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22</v>
          </cell>
          <cell r="B16">
            <v>2709</v>
          </cell>
          <cell r="C16">
            <v>0</v>
          </cell>
          <cell r="D16">
            <v>0</v>
          </cell>
          <cell r="E16">
            <v>303</v>
          </cell>
          <cell r="F16">
            <v>209</v>
          </cell>
          <cell r="G16">
            <v>211</v>
          </cell>
          <cell r="H16">
            <v>190</v>
          </cell>
          <cell r="I16">
            <v>210</v>
          </cell>
          <cell r="J16">
            <v>196</v>
          </cell>
          <cell r="K16">
            <v>192</v>
          </cell>
          <cell r="L16">
            <v>195</v>
          </cell>
          <cell r="M16">
            <v>205</v>
          </cell>
          <cell r="N16">
            <v>167</v>
          </cell>
          <cell r="O16">
            <v>176</v>
          </cell>
          <cell r="P16">
            <v>125</v>
          </cell>
          <cell r="Q16">
            <v>0</v>
          </cell>
          <cell r="R16">
            <v>0</v>
          </cell>
          <cell r="S16">
            <v>0</v>
          </cell>
          <cell r="T16">
            <v>28</v>
          </cell>
          <cell r="U16">
            <v>99</v>
          </cell>
          <cell r="V16">
            <v>0</v>
          </cell>
          <cell r="W16">
            <v>203</v>
          </cell>
          <cell r="X16">
            <v>0</v>
          </cell>
        </row>
        <row r="17">
          <cell r="A17">
            <v>23</v>
          </cell>
          <cell r="B17">
            <v>293</v>
          </cell>
          <cell r="C17">
            <v>0</v>
          </cell>
          <cell r="D17">
            <v>0</v>
          </cell>
          <cell r="E17">
            <v>24</v>
          </cell>
          <cell r="F17">
            <v>36</v>
          </cell>
          <cell r="G17">
            <v>131</v>
          </cell>
          <cell r="H17">
            <v>32</v>
          </cell>
          <cell r="I17">
            <v>33</v>
          </cell>
          <cell r="J17">
            <v>37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24</v>
          </cell>
          <cell r="B18">
            <v>1126</v>
          </cell>
          <cell r="C18">
            <v>0</v>
          </cell>
          <cell r="D18">
            <v>0</v>
          </cell>
          <cell r="E18">
            <v>52</v>
          </cell>
          <cell r="F18">
            <v>72</v>
          </cell>
          <cell r="G18">
            <v>67</v>
          </cell>
          <cell r="H18">
            <v>61</v>
          </cell>
          <cell r="I18">
            <v>64</v>
          </cell>
          <cell r="J18">
            <v>70</v>
          </cell>
          <cell r="K18">
            <v>151</v>
          </cell>
          <cell r="L18">
            <v>139</v>
          </cell>
          <cell r="M18">
            <v>142</v>
          </cell>
          <cell r="N18">
            <v>137</v>
          </cell>
          <cell r="O18">
            <v>82</v>
          </cell>
          <cell r="P18">
            <v>89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25</v>
          </cell>
          <cell r="B19">
            <v>1524</v>
          </cell>
          <cell r="C19">
            <v>0</v>
          </cell>
          <cell r="D19">
            <v>0</v>
          </cell>
          <cell r="E19">
            <v>63</v>
          </cell>
          <cell r="F19">
            <v>108</v>
          </cell>
          <cell r="G19">
            <v>112</v>
          </cell>
          <cell r="H19">
            <v>125</v>
          </cell>
          <cell r="I19">
            <v>123</v>
          </cell>
          <cell r="J19">
            <v>162</v>
          </cell>
          <cell r="K19">
            <v>173</v>
          </cell>
          <cell r="L19">
            <v>133</v>
          </cell>
          <cell r="M19">
            <v>125</v>
          </cell>
          <cell r="N19">
            <v>169</v>
          </cell>
          <cell r="O19">
            <v>129</v>
          </cell>
          <cell r="P19">
            <v>102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26</v>
          </cell>
          <cell r="B20">
            <v>416</v>
          </cell>
          <cell r="C20">
            <v>0</v>
          </cell>
          <cell r="D20">
            <v>0</v>
          </cell>
          <cell r="E20">
            <v>68</v>
          </cell>
          <cell r="F20">
            <v>77</v>
          </cell>
          <cell r="G20">
            <v>67</v>
          </cell>
          <cell r="H20">
            <v>63</v>
          </cell>
          <cell r="I20">
            <v>76</v>
          </cell>
          <cell r="J20">
            <v>65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A21">
            <v>29</v>
          </cell>
          <cell r="B21">
            <v>328</v>
          </cell>
          <cell r="C21">
            <v>0</v>
          </cell>
          <cell r="D21">
            <v>0</v>
          </cell>
          <cell r="E21">
            <v>46</v>
          </cell>
          <cell r="F21">
            <v>60</v>
          </cell>
          <cell r="G21">
            <v>51</v>
          </cell>
          <cell r="H21">
            <v>61</v>
          </cell>
          <cell r="I21">
            <v>54</v>
          </cell>
          <cell r="J21">
            <v>56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>
            <v>30</v>
          </cell>
          <cell r="B22">
            <v>1483</v>
          </cell>
          <cell r="C22">
            <v>0</v>
          </cell>
          <cell r="D22">
            <v>0</v>
          </cell>
          <cell r="E22">
            <v>127</v>
          </cell>
          <cell r="F22">
            <v>122</v>
          </cell>
          <cell r="G22">
            <v>137</v>
          </cell>
          <cell r="H22">
            <v>117</v>
          </cell>
          <cell r="I22">
            <v>95</v>
          </cell>
          <cell r="J22">
            <v>128</v>
          </cell>
          <cell r="K22">
            <v>135</v>
          </cell>
          <cell r="L22">
            <v>127</v>
          </cell>
          <cell r="M22">
            <v>139</v>
          </cell>
          <cell r="N22">
            <v>138</v>
          </cell>
          <cell r="O22">
            <v>115</v>
          </cell>
          <cell r="P22">
            <v>103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31</v>
          </cell>
          <cell r="B23">
            <v>1112</v>
          </cell>
          <cell r="C23">
            <v>0</v>
          </cell>
          <cell r="D23">
            <v>0</v>
          </cell>
          <cell r="E23">
            <v>51</v>
          </cell>
          <cell r="F23">
            <v>64</v>
          </cell>
          <cell r="G23">
            <v>58</v>
          </cell>
          <cell r="H23">
            <v>46</v>
          </cell>
          <cell r="I23">
            <v>59</v>
          </cell>
          <cell r="J23">
            <v>86</v>
          </cell>
          <cell r="K23">
            <v>165</v>
          </cell>
          <cell r="L23">
            <v>166</v>
          </cell>
          <cell r="M23">
            <v>155</v>
          </cell>
          <cell r="N23">
            <v>122</v>
          </cell>
          <cell r="O23">
            <v>85</v>
          </cell>
          <cell r="P23">
            <v>55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A24">
            <v>32</v>
          </cell>
          <cell r="B24">
            <v>1686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207</v>
          </cell>
          <cell r="K24">
            <v>278</v>
          </cell>
          <cell r="L24">
            <v>209</v>
          </cell>
          <cell r="M24">
            <v>221</v>
          </cell>
          <cell r="N24">
            <v>172</v>
          </cell>
          <cell r="O24">
            <v>150</v>
          </cell>
          <cell r="P24">
            <v>145</v>
          </cell>
          <cell r="Q24">
            <v>0</v>
          </cell>
          <cell r="R24">
            <v>0</v>
          </cell>
          <cell r="S24">
            <v>0</v>
          </cell>
          <cell r="T24">
            <v>65</v>
          </cell>
          <cell r="U24">
            <v>79</v>
          </cell>
          <cell r="V24">
            <v>0</v>
          </cell>
          <cell r="W24">
            <v>160</v>
          </cell>
          <cell r="X24">
            <v>0</v>
          </cell>
        </row>
        <row r="25">
          <cell r="A25">
            <v>33</v>
          </cell>
          <cell r="B25">
            <v>188</v>
          </cell>
          <cell r="C25">
            <v>0</v>
          </cell>
          <cell r="D25">
            <v>0</v>
          </cell>
          <cell r="E25">
            <v>24</v>
          </cell>
          <cell r="F25">
            <v>50</v>
          </cell>
          <cell r="G25">
            <v>30</v>
          </cell>
          <cell r="H25">
            <v>26</v>
          </cell>
          <cell r="I25">
            <v>27</v>
          </cell>
          <cell r="J25">
            <v>31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>
            <v>34</v>
          </cell>
          <cell r="B26">
            <v>174</v>
          </cell>
          <cell r="C26">
            <v>0</v>
          </cell>
          <cell r="D26">
            <v>0</v>
          </cell>
          <cell r="E26">
            <v>23</v>
          </cell>
          <cell r="F26">
            <v>33</v>
          </cell>
          <cell r="G26">
            <v>32</v>
          </cell>
          <cell r="H26">
            <v>25</v>
          </cell>
          <cell r="I26">
            <v>39</v>
          </cell>
          <cell r="J26">
            <v>22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>
            <v>35</v>
          </cell>
          <cell r="B27">
            <v>401</v>
          </cell>
          <cell r="C27">
            <v>0</v>
          </cell>
          <cell r="D27">
            <v>0</v>
          </cell>
          <cell r="E27">
            <v>53</v>
          </cell>
          <cell r="F27">
            <v>73</v>
          </cell>
          <cell r="G27">
            <v>72</v>
          </cell>
          <cell r="H27">
            <v>65</v>
          </cell>
          <cell r="I27">
            <v>69</v>
          </cell>
          <cell r="J27">
            <v>69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>
            <v>36</v>
          </cell>
          <cell r="B28">
            <v>2198</v>
          </cell>
          <cell r="C28">
            <v>0</v>
          </cell>
          <cell r="D28">
            <v>0</v>
          </cell>
          <cell r="E28">
            <v>52</v>
          </cell>
          <cell r="F28">
            <v>70</v>
          </cell>
          <cell r="G28">
            <v>70</v>
          </cell>
          <cell r="H28">
            <v>75</v>
          </cell>
          <cell r="I28">
            <v>70</v>
          </cell>
          <cell r="J28">
            <v>78</v>
          </cell>
          <cell r="K28">
            <v>340</v>
          </cell>
          <cell r="L28">
            <v>321</v>
          </cell>
          <cell r="M28">
            <v>302</v>
          </cell>
          <cell r="N28">
            <v>326</v>
          </cell>
          <cell r="O28">
            <v>246</v>
          </cell>
          <cell r="P28">
            <v>248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>
            <v>37</v>
          </cell>
          <cell r="B29">
            <v>1357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312</v>
          </cell>
          <cell r="L29">
            <v>291</v>
          </cell>
          <cell r="M29">
            <v>244</v>
          </cell>
          <cell r="N29">
            <v>204</v>
          </cell>
          <cell r="O29">
            <v>171</v>
          </cell>
          <cell r="P29">
            <v>135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38</v>
          </cell>
          <cell r="B30">
            <v>2017</v>
          </cell>
          <cell r="C30">
            <v>0</v>
          </cell>
          <cell r="D30">
            <v>0</v>
          </cell>
          <cell r="E30">
            <v>112</v>
          </cell>
          <cell r="F30">
            <v>136</v>
          </cell>
          <cell r="G30">
            <v>132</v>
          </cell>
          <cell r="H30">
            <v>127</v>
          </cell>
          <cell r="I30">
            <v>135</v>
          </cell>
          <cell r="J30">
            <v>144</v>
          </cell>
          <cell r="K30">
            <v>195</v>
          </cell>
          <cell r="L30">
            <v>157</v>
          </cell>
          <cell r="M30">
            <v>149</v>
          </cell>
          <cell r="N30">
            <v>142</v>
          </cell>
          <cell r="O30">
            <v>132</v>
          </cell>
          <cell r="P30">
            <v>116</v>
          </cell>
          <cell r="Q30">
            <v>0</v>
          </cell>
          <cell r="R30">
            <v>0</v>
          </cell>
          <cell r="S30">
            <v>0</v>
          </cell>
          <cell r="T30">
            <v>56</v>
          </cell>
          <cell r="U30">
            <v>123</v>
          </cell>
          <cell r="V30">
            <v>0</v>
          </cell>
          <cell r="W30">
            <v>161</v>
          </cell>
          <cell r="X30">
            <v>0</v>
          </cell>
        </row>
        <row r="31">
          <cell r="A31">
            <v>39</v>
          </cell>
          <cell r="B31">
            <v>227</v>
          </cell>
          <cell r="C31">
            <v>0</v>
          </cell>
          <cell r="D31">
            <v>0</v>
          </cell>
          <cell r="E31">
            <v>227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>
            <v>42</v>
          </cell>
          <cell r="B32">
            <v>847</v>
          </cell>
          <cell r="C32">
            <v>0</v>
          </cell>
          <cell r="D32">
            <v>0</v>
          </cell>
          <cell r="E32">
            <v>55</v>
          </cell>
          <cell r="F32">
            <v>66</v>
          </cell>
          <cell r="G32">
            <v>74</v>
          </cell>
          <cell r="H32">
            <v>72</v>
          </cell>
          <cell r="I32">
            <v>62</v>
          </cell>
          <cell r="J32">
            <v>82</v>
          </cell>
          <cell r="K32">
            <v>79</v>
          </cell>
          <cell r="L32">
            <v>84</v>
          </cell>
          <cell r="M32">
            <v>76</v>
          </cell>
          <cell r="N32">
            <v>72</v>
          </cell>
          <cell r="O32">
            <v>71</v>
          </cell>
          <cell r="P32">
            <v>54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>
            <v>43</v>
          </cell>
          <cell r="B33">
            <v>897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188</v>
          </cell>
          <cell r="L33">
            <v>166</v>
          </cell>
          <cell r="M33">
            <v>141</v>
          </cell>
          <cell r="N33">
            <v>159</v>
          </cell>
          <cell r="O33">
            <v>126</v>
          </cell>
          <cell r="P33">
            <v>117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>
            <v>44</v>
          </cell>
          <cell r="B34">
            <v>2059</v>
          </cell>
          <cell r="C34">
            <v>0</v>
          </cell>
          <cell r="D34">
            <v>0</v>
          </cell>
          <cell r="E34">
            <v>131</v>
          </cell>
          <cell r="F34">
            <v>40</v>
          </cell>
          <cell r="G34">
            <v>39</v>
          </cell>
          <cell r="H34">
            <v>39</v>
          </cell>
          <cell r="I34">
            <v>34</v>
          </cell>
          <cell r="J34">
            <v>36</v>
          </cell>
          <cell r="K34">
            <v>389</v>
          </cell>
          <cell r="L34">
            <v>330</v>
          </cell>
          <cell r="M34">
            <v>293</v>
          </cell>
          <cell r="N34">
            <v>273</v>
          </cell>
          <cell r="O34">
            <v>252</v>
          </cell>
          <cell r="P34">
            <v>203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>
            <v>45</v>
          </cell>
          <cell r="B35">
            <v>1427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94</v>
          </cell>
          <cell r="J35">
            <v>103</v>
          </cell>
          <cell r="K35">
            <v>198</v>
          </cell>
          <cell r="L35">
            <v>172</v>
          </cell>
          <cell r="M35">
            <v>152</v>
          </cell>
          <cell r="N35">
            <v>149</v>
          </cell>
          <cell r="O35">
            <v>140</v>
          </cell>
          <cell r="P35">
            <v>122</v>
          </cell>
          <cell r="Q35">
            <v>0</v>
          </cell>
          <cell r="R35">
            <v>0</v>
          </cell>
          <cell r="S35">
            <v>23</v>
          </cell>
          <cell r="T35">
            <v>72</v>
          </cell>
          <cell r="U35">
            <v>99</v>
          </cell>
          <cell r="V35">
            <v>0</v>
          </cell>
          <cell r="W35">
            <v>103</v>
          </cell>
          <cell r="X35">
            <v>0</v>
          </cell>
        </row>
        <row r="36">
          <cell r="A36">
            <v>49</v>
          </cell>
          <cell r="B36">
            <v>439</v>
          </cell>
          <cell r="C36">
            <v>0</v>
          </cell>
          <cell r="D36">
            <v>0</v>
          </cell>
          <cell r="E36">
            <v>51</v>
          </cell>
          <cell r="F36">
            <v>63</v>
          </cell>
          <cell r="G36">
            <v>66</v>
          </cell>
          <cell r="H36">
            <v>65</v>
          </cell>
          <cell r="I36">
            <v>62</v>
          </cell>
          <cell r="J36">
            <v>132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>
            <v>50</v>
          </cell>
          <cell r="B37">
            <v>1641</v>
          </cell>
          <cell r="C37">
            <v>0</v>
          </cell>
          <cell r="D37">
            <v>0</v>
          </cell>
          <cell r="E37">
            <v>153</v>
          </cell>
          <cell r="F37">
            <v>185</v>
          </cell>
          <cell r="G37">
            <v>158</v>
          </cell>
          <cell r="H37">
            <v>145</v>
          </cell>
          <cell r="I37">
            <v>158</v>
          </cell>
          <cell r="J37">
            <v>158</v>
          </cell>
          <cell r="K37">
            <v>168</v>
          </cell>
          <cell r="L37">
            <v>166</v>
          </cell>
          <cell r="M37">
            <v>113</v>
          </cell>
          <cell r="N37">
            <v>93</v>
          </cell>
          <cell r="O37">
            <v>76</v>
          </cell>
          <cell r="P37">
            <v>68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>
            <v>51</v>
          </cell>
          <cell r="B38">
            <v>264</v>
          </cell>
          <cell r="C38">
            <v>0</v>
          </cell>
          <cell r="D38">
            <v>0</v>
          </cell>
          <cell r="E38">
            <v>40</v>
          </cell>
          <cell r="F38">
            <v>34</v>
          </cell>
          <cell r="G38">
            <v>36</v>
          </cell>
          <cell r="H38">
            <v>59</v>
          </cell>
          <cell r="I38">
            <v>56</v>
          </cell>
          <cell r="J38">
            <v>39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A39">
            <v>53</v>
          </cell>
          <cell r="B39">
            <v>386</v>
          </cell>
          <cell r="C39">
            <v>0</v>
          </cell>
          <cell r="D39">
            <v>0</v>
          </cell>
          <cell r="E39">
            <v>54</v>
          </cell>
          <cell r="F39">
            <v>74</v>
          </cell>
          <cell r="G39">
            <v>62</v>
          </cell>
          <cell r="H39">
            <v>74</v>
          </cell>
          <cell r="I39">
            <v>65</v>
          </cell>
          <cell r="J39">
            <v>57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>
            <v>54</v>
          </cell>
          <cell r="B40">
            <v>378</v>
          </cell>
          <cell r="C40">
            <v>0</v>
          </cell>
          <cell r="D40">
            <v>0</v>
          </cell>
          <cell r="E40">
            <v>51</v>
          </cell>
          <cell r="F40">
            <v>70</v>
          </cell>
          <cell r="G40">
            <v>70</v>
          </cell>
          <cell r="H40">
            <v>64</v>
          </cell>
          <cell r="I40">
            <v>59</v>
          </cell>
          <cell r="J40">
            <v>64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>
            <v>58</v>
          </cell>
          <cell r="B41">
            <v>691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114</v>
          </cell>
          <cell r="L41">
            <v>129</v>
          </cell>
          <cell r="M41">
            <v>115</v>
          </cell>
          <cell r="N41">
            <v>116</v>
          </cell>
          <cell r="O41">
            <v>114</v>
          </cell>
          <cell r="P41">
            <v>103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>
            <v>59</v>
          </cell>
          <cell r="B42">
            <v>1191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247</v>
          </cell>
          <cell r="L42">
            <v>228</v>
          </cell>
          <cell r="M42">
            <v>199</v>
          </cell>
          <cell r="N42">
            <v>194</v>
          </cell>
          <cell r="O42">
            <v>175</v>
          </cell>
          <cell r="P42">
            <v>148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>
            <v>60</v>
          </cell>
          <cell r="B43">
            <v>1797</v>
          </cell>
          <cell r="C43">
            <v>0</v>
          </cell>
          <cell r="D43">
            <v>0</v>
          </cell>
          <cell r="E43">
            <v>109</v>
          </cell>
          <cell r="F43">
            <v>138</v>
          </cell>
          <cell r="G43">
            <v>145</v>
          </cell>
          <cell r="H43">
            <v>128</v>
          </cell>
          <cell r="I43">
            <v>133</v>
          </cell>
          <cell r="J43">
            <v>127</v>
          </cell>
          <cell r="K43">
            <v>198</v>
          </cell>
          <cell r="L43">
            <v>161</v>
          </cell>
          <cell r="M43">
            <v>140</v>
          </cell>
          <cell r="N43">
            <v>130</v>
          </cell>
          <cell r="O43">
            <v>102</v>
          </cell>
          <cell r="P43">
            <v>88</v>
          </cell>
          <cell r="Q43">
            <v>0</v>
          </cell>
          <cell r="R43">
            <v>0</v>
          </cell>
          <cell r="S43">
            <v>0</v>
          </cell>
          <cell r="T43">
            <v>64</v>
          </cell>
          <cell r="U43">
            <v>63</v>
          </cell>
          <cell r="V43">
            <v>0</v>
          </cell>
          <cell r="W43">
            <v>71</v>
          </cell>
          <cell r="X43">
            <v>0</v>
          </cell>
        </row>
        <row r="44">
          <cell r="A44">
            <v>63</v>
          </cell>
          <cell r="B44">
            <v>305</v>
          </cell>
          <cell r="C44">
            <v>0</v>
          </cell>
          <cell r="D44">
            <v>0</v>
          </cell>
          <cell r="E44">
            <v>73</v>
          </cell>
          <cell r="F44">
            <v>83</v>
          </cell>
          <cell r="G44">
            <v>70</v>
          </cell>
          <cell r="H44">
            <v>58</v>
          </cell>
          <cell r="I44">
            <v>21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64</v>
          </cell>
          <cell r="B45">
            <v>2657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279</v>
          </cell>
          <cell r="I45">
            <v>295</v>
          </cell>
          <cell r="J45">
            <v>309</v>
          </cell>
          <cell r="K45">
            <v>322</v>
          </cell>
          <cell r="L45">
            <v>313</v>
          </cell>
          <cell r="M45">
            <v>307</v>
          </cell>
          <cell r="N45">
            <v>253</v>
          </cell>
          <cell r="O45">
            <v>238</v>
          </cell>
          <cell r="P45">
            <v>188</v>
          </cell>
          <cell r="Q45">
            <v>0</v>
          </cell>
          <cell r="R45">
            <v>0</v>
          </cell>
          <cell r="S45">
            <v>0</v>
          </cell>
          <cell r="T45">
            <v>34</v>
          </cell>
          <cell r="U45">
            <v>51</v>
          </cell>
          <cell r="V45">
            <v>0</v>
          </cell>
          <cell r="W45">
            <v>68</v>
          </cell>
          <cell r="X45">
            <v>0</v>
          </cell>
        </row>
        <row r="46">
          <cell r="A46">
            <v>65</v>
          </cell>
          <cell r="B46">
            <v>644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160</v>
          </cell>
          <cell r="H46">
            <v>160</v>
          </cell>
          <cell r="I46">
            <v>159</v>
          </cell>
          <cell r="J46">
            <v>165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>
            <v>66</v>
          </cell>
          <cell r="B47">
            <v>2353</v>
          </cell>
          <cell r="C47">
            <v>0</v>
          </cell>
          <cell r="D47">
            <v>0</v>
          </cell>
          <cell r="E47">
            <v>166</v>
          </cell>
          <cell r="F47">
            <v>180</v>
          </cell>
          <cell r="G47">
            <v>180</v>
          </cell>
          <cell r="H47">
            <v>190</v>
          </cell>
          <cell r="I47">
            <v>168</v>
          </cell>
          <cell r="J47">
            <v>186</v>
          </cell>
          <cell r="K47">
            <v>219</v>
          </cell>
          <cell r="L47">
            <v>231</v>
          </cell>
          <cell r="M47">
            <v>234</v>
          </cell>
          <cell r="N47">
            <v>203</v>
          </cell>
          <cell r="O47">
            <v>210</v>
          </cell>
          <cell r="P47">
            <v>186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A48">
            <v>67</v>
          </cell>
          <cell r="B48">
            <v>413</v>
          </cell>
          <cell r="C48">
            <v>0</v>
          </cell>
          <cell r="D48">
            <v>0</v>
          </cell>
          <cell r="E48">
            <v>57</v>
          </cell>
          <cell r="F48">
            <v>69</v>
          </cell>
          <cell r="G48">
            <v>80</v>
          </cell>
          <cell r="H48">
            <v>68</v>
          </cell>
          <cell r="I48">
            <v>70</v>
          </cell>
          <cell r="J48">
            <v>69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>
            <v>68</v>
          </cell>
          <cell r="B49">
            <v>1424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302</v>
          </cell>
          <cell r="L49">
            <v>252</v>
          </cell>
          <cell r="M49">
            <v>214</v>
          </cell>
          <cell r="N49">
            <v>207</v>
          </cell>
          <cell r="O49">
            <v>146</v>
          </cell>
          <cell r="P49">
            <v>114</v>
          </cell>
          <cell r="Q49">
            <v>0</v>
          </cell>
          <cell r="R49">
            <v>0</v>
          </cell>
          <cell r="S49">
            <v>26</v>
          </cell>
          <cell r="T49">
            <v>40</v>
          </cell>
          <cell r="U49">
            <v>54</v>
          </cell>
          <cell r="V49">
            <v>0</v>
          </cell>
          <cell r="W49">
            <v>69</v>
          </cell>
          <cell r="X49">
            <v>0</v>
          </cell>
        </row>
        <row r="50">
          <cell r="A50">
            <v>70</v>
          </cell>
          <cell r="B50">
            <v>799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157</v>
          </cell>
          <cell r="M50">
            <v>137</v>
          </cell>
          <cell r="N50">
            <v>120</v>
          </cell>
          <cell r="O50">
            <v>117</v>
          </cell>
          <cell r="P50">
            <v>87</v>
          </cell>
          <cell r="Q50">
            <v>0</v>
          </cell>
          <cell r="R50">
            <v>0</v>
          </cell>
          <cell r="S50">
            <v>0</v>
          </cell>
          <cell r="T50">
            <v>38</v>
          </cell>
          <cell r="U50">
            <v>48</v>
          </cell>
          <cell r="V50">
            <v>0</v>
          </cell>
          <cell r="W50">
            <v>95</v>
          </cell>
          <cell r="X50">
            <v>0</v>
          </cell>
        </row>
        <row r="51">
          <cell r="A51">
            <v>71</v>
          </cell>
          <cell r="B51">
            <v>1412</v>
          </cell>
          <cell r="C51">
            <v>0</v>
          </cell>
          <cell r="D51">
            <v>0</v>
          </cell>
          <cell r="E51">
            <v>97</v>
          </cell>
          <cell r="F51">
            <v>133</v>
          </cell>
          <cell r="G51">
            <v>106</v>
          </cell>
          <cell r="H51">
            <v>104</v>
          </cell>
          <cell r="I51">
            <v>121</v>
          </cell>
          <cell r="J51">
            <v>128</v>
          </cell>
          <cell r="K51">
            <v>150</v>
          </cell>
          <cell r="L51">
            <v>133</v>
          </cell>
          <cell r="M51">
            <v>147</v>
          </cell>
          <cell r="N51">
            <v>121</v>
          </cell>
          <cell r="O51">
            <v>75</v>
          </cell>
          <cell r="P51">
            <v>97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>
            <v>72</v>
          </cell>
          <cell r="B52">
            <v>274</v>
          </cell>
          <cell r="C52">
            <v>0</v>
          </cell>
          <cell r="D52">
            <v>0</v>
          </cell>
          <cell r="E52">
            <v>20</v>
          </cell>
          <cell r="F52">
            <v>0</v>
          </cell>
          <cell r="G52">
            <v>254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73</v>
          </cell>
          <cell r="B53">
            <v>584</v>
          </cell>
          <cell r="C53">
            <v>0</v>
          </cell>
          <cell r="D53">
            <v>0</v>
          </cell>
          <cell r="E53">
            <v>99</v>
          </cell>
          <cell r="F53">
            <v>122</v>
          </cell>
          <cell r="G53">
            <v>105</v>
          </cell>
          <cell r="H53">
            <v>71</v>
          </cell>
          <cell r="I53">
            <v>95</v>
          </cell>
          <cell r="J53">
            <v>92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>
            <v>75</v>
          </cell>
          <cell r="B54">
            <v>259</v>
          </cell>
          <cell r="C54">
            <v>0</v>
          </cell>
          <cell r="D54">
            <v>0</v>
          </cell>
          <cell r="E54">
            <v>43</v>
          </cell>
          <cell r="F54">
            <v>59</v>
          </cell>
          <cell r="G54">
            <v>58</v>
          </cell>
          <cell r="H54">
            <v>46</v>
          </cell>
          <cell r="I54">
            <v>53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>
            <v>76</v>
          </cell>
          <cell r="B55">
            <v>235</v>
          </cell>
          <cell r="C55">
            <v>0</v>
          </cell>
          <cell r="D55">
            <v>0</v>
          </cell>
          <cell r="E55">
            <v>45</v>
          </cell>
          <cell r="F55">
            <v>47</v>
          </cell>
          <cell r="G55">
            <v>27</v>
          </cell>
          <cell r="H55">
            <v>51</v>
          </cell>
          <cell r="I55">
            <v>41</v>
          </cell>
          <cell r="J55">
            <v>24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>
            <v>77</v>
          </cell>
          <cell r="B56">
            <v>243</v>
          </cell>
          <cell r="C56">
            <v>0</v>
          </cell>
          <cell r="D56">
            <v>0</v>
          </cell>
          <cell r="E56">
            <v>27</v>
          </cell>
          <cell r="F56">
            <v>35</v>
          </cell>
          <cell r="G56">
            <v>35</v>
          </cell>
          <cell r="H56">
            <v>59</v>
          </cell>
          <cell r="I56">
            <v>58</v>
          </cell>
          <cell r="J56">
            <v>29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79</v>
          </cell>
          <cell r="B57">
            <v>1016</v>
          </cell>
          <cell r="C57">
            <v>0</v>
          </cell>
          <cell r="D57">
            <v>0</v>
          </cell>
          <cell r="E57">
            <v>50</v>
          </cell>
          <cell r="F57">
            <v>89</v>
          </cell>
          <cell r="G57">
            <v>91</v>
          </cell>
          <cell r="H57">
            <v>75</v>
          </cell>
          <cell r="I57">
            <v>73</v>
          </cell>
          <cell r="J57">
            <v>86</v>
          </cell>
          <cell r="K57">
            <v>106</v>
          </cell>
          <cell r="L57">
            <v>91</v>
          </cell>
          <cell r="M57">
            <v>70</v>
          </cell>
          <cell r="N57">
            <v>76</v>
          </cell>
          <cell r="O57">
            <v>48</v>
          </cell>
          <cell r="P57">
            <v>34</v>
          </cell>
          <cell r="Q57">
            <v>0</v>
          </cell>
          <cell r="R57">
            <v>0</v>
          </cell>
          <cell r="S57">
            <v>0</v>
          </cell>
          <cell r="T57">
            <v>35</v>
          </cell>
          <cell r="U57">
            <v>51</v>
          </cell>
          <cell r="V57">
            <v>0</v>
          </cell>
          <cell r="W57">
            <v>41</v>
          </cell>
          <cell r="X57">
            <v>0</v>
          </cell>
        </row>
        <row r="58">
          <cell r="A58">
            <v>80</v>
          </cell>
          <cell r="B58">
            <v>320</v>
          </cell>
          <cell r="C58">
            <v>0</v>
          </cell>
          <cell r="D58">
            <v>0</v>
          </cell>
          <cell r="E58">
            <v>44</v>
          </cell>
          <cell r="F58">
            <v>63</v>
          </cell>
          <cell r="G58">
            <v>53</v>
          </cell>
          <cell r="H58">
            <v>67</v>
          </cell>
          <cell r="I58">
            <v>49</v>
          </cell>
          <cell r="J58">
            <v>44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>
            <v>81</v>
          </cell>
          <cell r="B59">
            <v>276</v>
          </cell>
          <cell r="C59">
            <v>0</v>
          </cell>
          <cell r="D59">
            <v>0</v>
          </cell>
          <cell r="E59">
            <v>124</v>
          </cell>
          <cell r="F59">
            <v>152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83</v>
          </cell>
          <cell r="B60">
            <v>1022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204</v>
          </cell>
          <cell r="L60">
            <v>164</v>
          </cell>
          <cell r="M60">
            <v>155</v>
          </cell>
          <cell r="N60">
            <v>133</v>
          </cell>
          <cell r="O60">
            <v>130</v>
          </cell>
          <cell r="P60">
            <v>81</v>
          </cell>
          <cell r="Q60">
            <v>0</v>
          </cell>
          <cell r="R60">
            <v>0</v>
          </cell>
          <cell r="S60">
            <v>21</v>
          </cell>
          <cell r="T60">
            <v>21</v>
          </cell>
          <cell r="U60">
            <v>47</v>
          </cell>
          <cell r="V60">
            <v>0</v>
          </cell>
          <cell r="W60">
            <v>66</v>
          </cell>
          <cell r="X60">
            <v>0</v>
          </cell>
        </row>
        <row r="61">
          <cell r="A61">
            <v>86</v>
          </cell>
          <cell r="B61">
            <v>177</v>
          </cell>
          <cell r="C61">
            <v>0</v>
          </cell>
          <cell r="D61">
            <v>0</v>
          </cell>
          <cell r="E61">
            <v>27</v>
          </cell>
          <cell r="F61">
            <v>29</v>
          </cell>
          <cell r="G61">
            <v>31</v>
          </cell>
          <cell r="H61">
            <v>30</v>
          </cell>
          <cell r="I61">
            <v>30</v>
          </cell>
          <cell r="J61">
            <v>30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87</v>
          </cell>
          <cell r="B62">
            <v>422</v>
          </cell>
          <cell r="C62">
            <v>0</v>
          </cell>
          <cell r="D62">
            <v>0</v>
          </cell>
          <cell r="E62">
            <v>44</v>
          </cell>
          <cell r="F62">
            <v>51</v>
          </cell>
          <cell r="G62">
            <v>48</v>
          </cell>
          <cell r="H62">
            <v>46</v>
          </cell>
          <cell r="I62">
            <v>50</v>
          </cell>
          <cell r="J62">
            <v>30</v>
          </cell>
          <cell r="K62">
            <v>153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A63">
            <v>88</v>
          </cell>
          <cell r="B63">
            <v>658</v>
          </cell>
          <cell r="C63">
            <v>0</v>
          </cell>
          <cell r="D63">
            <v>0</v>
          </cell>
          <cell r="E63">
            <v>109</v>
          </cell>
          <cell r="F63">
            <v>106</v>
          </cell>
          <cell r="G63">
            <v>97</v>
          </cell>
          <cell r="H63">
            <v>108</v>
          </cell>
          <cell r="I63">
            <v>109</v>
          </cell>
          <cell r="J63">
            <v>129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A64">
            <v>89</v>
          </cell>
          <cell r="B64">
            <v>1293</v>
          </cell>
          <cell r="C64">
            <v>0</v>
          </cell>
          <cell r="D64">
            <v>0</v>
          </cell>
          <cell r="E64">
            <v>93</v>
          </cell>
          <cell r="F64">
            <v>118</v>
          </cell>
          <cell r="G64">
            <v>115</v>
          </cell>
          <cell r="H64">
            <v>81</v>
          </cell>
          <cell r="I64">
            <v>102</v>
          </cell>
          <cell r="J64">
            <v>118</v>
          </cell>
          <cell r="K64">
            <v>130</v>
          </cell>
          <cell r="L64">
            <v>134</v>
          </cell>
          <cell r="M64">
            <v>116</v>
          </cell>
          <cell r="N64">
            <v>123</v>
          </cell>
          <cell r="O64">
            <v>100</v>
          </cell>
          <cell r="P64">
            <v>63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90</v>
          </cell>
          <cell r="B65">
            <v>1062</v>
          </cell>
          <cell r="C65">
            <v>0</v>
          </cell>
          <cell r="D65">
            <v>0</v>
          </cell>
          <cell r="E65">
            <v>53</v>
          </cell>
          <cell r="F65">
            <v>70</v>
          </cell>
          <cell r="G65">
            <v>65</v>
          </cell>
          <cell r="H65">
            <v>80</v>
          </cell>
          <cell r="I65">
            <v>70</v>
          </cell>
          <cell r="J65">
            <v>69</v>
          </cell>
          <cell r="K65">
            <v>87</v>
          </cell>
          <cell r="L65">
            <v>82</v>
          </cell>
          <cell r="M65">
            <v>77</v>
          </cell>
          <cell r="N65">
            <v>67</v>
          </cell>
          <cell r="O65">
            <v>67</v>
          </cell>
          <cell r="P65">
            <v>50</v>
          </cell>
          <cell r="Q65">
            <v>0</v>
          </cell>
          <cell r="R65">
            <v>0</v>
          </cell>
          <cell r="S65">
            <v>23</v>
          </cell>
          <cell r="T65">
            <v>36</v>
          </cell>
          <cell r="U65">
            <v>70</v>
          </cell>
          <cell r="V65">
            <v>0</v>
          </cell>
          <cell r="W65">
            <v>96</v>
          </cell>
          <cell r="X65">
            <v>0</v>
          </cell>
        </row>
        <row r="66">
          <cell r="A66">
            <v>91</v>
          </cell>
          <cell r="B66">
            <v>552</v>
          </cell>
          <cell r="C66">
            <v>0</v>
          </cell>
          <cell r="D66">
            <v>0</v>
          </cell>
          <cell r="E66">
            <v>26</v>
          </cell>
          <cell r="F66">
            <v>26</v>
          </cell>
          <cell r="G66">
            <v>48</v>
          </cell>
          <cell r="H66">
            <v>54</v>
          </cell>
          <cell r="I66">
            <v>66</v>
          </cell>
          <cell r="J66">
            <v>61</v>
          </cell>
          <cell r="K66">
            <v>62</v>
          </cell>
          <cell r="L66">
            <v>52</v>
          </cell>
          <cell r="M66">
            <v>47</v>
          </cell>
          <cell r="N66">
            <v>34</v>
          </cell>
          <cell r="O66">
            <v>47</v>
          </cell>
          <cell r="P66">
            <v>29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>
            <v>92</v>
          </cell>
          <cell r="B67">
            <v>2651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404</v>
          </cell>
          <cell r="L67">
            <v>522</v>
          </cell>
          <cell r="M67">
            <v>462</v>
          </cell>
          <cell r="N67">
            <v>421</v>
          </cell>
          <cell r="O67">
            <v>449</v>
          </cell>
          <cell r="P67">
            <v>393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>
            <v>93</v>
          </cell>
          <cell r="B68">
            <v>935</v>
          </cell>
          <cell r="C68">
            <v>0</v>
          </cell>
          <cell r="D68">
            <v>0</v>
          </cell>
          <cell r="E68">
            <v>76</v>
          </cell>
          <cell r="F68">
            <v>75</v>
          </cell>
          <cell r="G68">
            <v>76</v>
          </cell>
          <cell r="H68">
            <v>81</v>
          </cell>
          <cell r="I68">
            <v>84</v>
          </cell>
          <cell r="J68">
            <v>81</v>
          </cell>
          <cell r="K68">
            <v>83</v>
          </cell>
          <cell r="L68">
            <v>82</v>
          </cell>
          <cell r="M68">
            <v>72</v>
          </cell>
          <cell r="N68">
            <v>77</v>
          </cell>
          <cell r="O68">
            <v>80</v>
          </cell>
          <cell r="P68">
            <v>68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>
            <v>94</v>
          </cell>
          <cell r="B69">
            <v>509</v>
          </cell>
          <cell r="C69">
            <v>0</v>
          </cell>
          <cell r="D69">
            <v>0</v>
          </cell>
          <cell r="E69">
            <v>28</v>
          </cell>
          <cell r="F69">
            <v>30</v>
          </cell>
          <cell r="G69">
            <v>33</v>
          </cell>
          <cell r="H69">
            <v>32</v>
          </cell>
          <cell r="I69">
            <v>31</v>
          </cell>
          <cell r="J69">
            <v>22</v>
          </cell>
          <cell r="K69">
            <v>87</v>
          </cell>
          <cell r="L69">
            <v>64</v>
          </cell>
          <cell r="M69">
            <v>51</v>
          </cell>
          <cell r="N69">
            <v>34</v>
          </cell>
          <cell r="O69">
            <v>45</v>
          </cell>
          <cell r="P69">
            <v>52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>
            <v>95</v>
          </cell>
          <cell r="B70">
            <v>360</v>
          </cell>
          <cell r="C70">
            <v>0</v>
          </cell>
          <cell r="D70">
            <v>0</v>
          </cell>
          <cell r="E70">
            <v>74</v>
          </cell>
          <cell r="F70">
            <v>51</v>
          </cell>
          <cell r="G70">
            <v>46</v>
          </cell>
          <cell r="H70">
            <v>75</v>
          </cell>
          <cell r="I70">
            <v>56</v>
          </cell>
          <cell r="J70">
            <v>58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96</v>
          </cell>
          <cell r="B71">
            <v>188</v>
          </cell>
          <cell r="C71">
            <v>0</v>
          </cell>
          <cell r="D71">
            <v>0</v>
          </cell>
          <cell r="E71">
            <v>25</v>
          </cell>
          <cell r="F71">
            <v>34</v>
          </cell>
          <cell r="G71">
            <v>29</v>
          </cell>
          <cell r="H71">
            <v>32</v>
          </cell>
          <cell r="I71">
            <v>31</v>
          </cell>
          <cell r="J71">
            <v>37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97</v>
          </cell>
          <cell r="B72">
            <v>3153</v>
          </cell>
          <cell r="C72">
            <v>0</v>
          </cell>
          <cell r="D72">
            <v>0</v>
          </cell>
          <cell r="E72">
            <v>221</v>
          </cell>
          <cell r="F72">
            <v>108</v>
          </cell>
          <cell r="G72">
            <v>120</v>
          </cell>
          <cell r="H72">
            <v>140</v>
          </cell>
          <cell r="I72">
            <v>153</v>
          </cell>
          <cell r="J72">
            <v>141</v>
          </cell>
          <cell r="K72">
            <v>406</v>
          </cell>
          <cell r="L72">
            <v>362</v>
          </cell>
          <cell r="M72">
            <v>362</v>
          </cell>
          <cell r="N72">
            <v>289</v>
          </cell>
          <cell r="O72">
            <v>332</v>
          </cell>
          <cell r="P72">
            <v>296</v>
          </cell>
          <cell r="Q72">
            <v>0</v>
          </cell>
          <cell r="R72">
            <v>0</v>
          </cell>
          <cell r="S72">
            <v>10</v>
          </cell>
          <cell r="T72">
            <v>39</v>
          </cell>
          <cell r="U72">
            <v>55</v>
          </cell>
          <cell r="V72">
            <v>0</v>
          </cell>
          <cell r="W72">
            <v>119</v>
          </cell>
          <cell r="X72">
            <v>0</v>
          </cell>
        </row>
        <row r="73">
          <cell r="A73">
            <v>98</v>
          </cell>
          <cell r="B73">
            <v>732</v>
          </cell>
          <cell r="C73">
            <v>0</v>
          </cell>
          <cell r="D73">
            <v>0</v>
          </cell>
          <cell r="E73">
            <v>52</v>
          </cell>
          <cell r="F73">
            <v>144</v>
          </cell>
          <cell r="G73">
            <v>139</v>
          </cell>
          <cell r="H73">
            <v>139</v>
          </cell>
          <cell r="I73">
            <v>137</v>
          </cell>
          <cell r="J73">
            <v>121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>
            <v>99</v>
          </cell>
          <cell r="B74">
            <v>1323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170</v>
          </cell>
          <cell r="I74">
            <v>162</v>
          </cell>
          <cell r="J74">
            <v>166</v>
          </cell>
          <cell r="K74">
            <v>0</v>
          </cell>
          <cell r="L74">
            <v>209</v>
          </cell>
          <cell r="M74">
            <v>183</v>
          </cell>
          <cell r="N74">
            <v>172</v>
          </cell>
          <cell r="O74">
            <v>145</v>
          </cell>
          <cell r="P74">
            <v>116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100</v>
          </cell>
          <cell r="B75">
            <v>622</v>
          </cell>
          <cell r="C75">
            <v>0</v>
          </cell>
          <cell r="D75">
            <v>0</v>
          </cell>
          <cell r="E75">
            <v>95</v>
          </cell>
          <cell r="F75">
            <v>104</v>
          </cell>
          <cell r="G75">
            <v>128</v>
          </cell>
          <cell r="H75">
            <v>101</v>
          </cell>
          <cell r="I75">
            <v>94</v>
          </cell>
          <cell r="J75">
            <v>100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101</v>
          </cell>
          <cell r="B76">
            <v>439</v>
          </cell>
          <cell r="C76">
            <v>0</v>
          </cell>
          <cell r="D76">
            <v>0</v>
          </cell>
          <cell r="E76">
            <v>52</v>
          </cell>
          <cell r="F76">
            <v>74</v>
          </cell>
          <cell r="G76">
            <v>76</v>
          </cell>
          <cell r="H76">
            <v>76</v>
          </cell>
          <cell r="I76">
            <v>80</v>
          </cell>
          <cell r="J76">
            <v>81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>
            <v>102</v>
          </cell>
          <cell r="B77">
            <v>396</v>
          </cell>
          <cell r="C77">
            <v>0</v>
          </cell>
          <cell r="D77">
            <v>0</v>
          </cell>
          <cell r="E77">
            <v>73</v>
          </cell>
          <cell r="F77">
            <v>65</v>
          </cell>
          <cell r="G77">
            <v>81</v>
          </cell>
          <cell r="H77">
            <v>86</v>
          </cell>
          <cell r="I77">
            <v>49</v>
          </cell>
          <cell r="J77">
            <v>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103</v>
          </cell>
          <cell r="B78">
            <v>631</v>
          </cell>
          <cell r="C78">
            <v>0</v>
          </cell>
          <cell r="D78">
            <v>0</v>
          </cell>
          <cell r="E78">
            <v>78</v>
          </cell>
          <cell r="F78">
            <v>145</v>
          </cell>
          <cell r="G78">
            <v>113</v>
          </cell>
          <cell r="H78">
            <v>93</v>
          </cell>
          <cell r="I78">
            <v>99</v>
          </cell>
          <cell r="J78">
            <v>103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104</v>
          </cell>
          <cell r="B79">
            <v>1362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30</v>
          </cell>
          <cell r="K79">
            <v>215</v>
          </cell>
          <cell r="L79">
            <v>160</v>
          </cell>
          <cell r="M79">
            <v>180</v>
          </cell>
          <cell r="N79">
            <v>195</v>
          </cell>
          <cell r="O79">
            <v>183</v>
          </cell>
          <cell r="P79">
            <v>142</v>
          </cell>
          <cell r="Q79">
            <v>0</v>
          </cell>
          <cell r="R79">
            <v>0</v>
          </cell>
          <cell r="S79">
            <v>0</v>
          </cell>
          <cell r="T79">
            <v>51</v>
          </cell>
          <cell r="U79">
            <v>61</v>
          </cell>
          <cell r="V79">
            <v>0</v>
          </cell>
          <cell r="W79">
            <v>145</v>
          </cell>
          <cell r="X79">
            <v>0</v>
          </cell>
        </row>
        <row r="80">
          <cell r="A80">
            <v>105</v>
          </cell>
          <cell r="B80">
            <v>1729</v>
          </cell>
          <cell r="C80">
            <v>0</v>
          </cell>
          <cell r="D80">
            <v>0</v>
          </cell>
          <cell r="E80">
            <v>96</v>
          </cell>
          <cell r="F80">
            <v>160</v>
          </cell>
          <cell r="G80">
            <v>163</v>
          </cell>
          <cell r="H80">
            <v>165</v>
          </cell>
          <cell r="I80">
            <v>132</v>
          </cell>
          <cell r="J80">
            <v>170</v>
          </cell>
          <cell r="K80">
            <v>173</v>
          </cell>
          <cell r="L80">
            <v>133</v>
          </cell>
          <cell r="M80">
            <v>125</v>
          </cell>
          <cell r="N80">
            <v>79</v>
          </cell>
          <cell r="O80">
            <v>78</v>
          </cell>
          <cell r="P80">
            <v>49</v>
          </cell>
          <cell r="Q80">
            <v>0</v>
          </cell>
          <cell r="R80">
            <v>0</v>
          </cell>
          <cell r="S80">
            <v>38</v>
          </cell>
          <cell r="T80">
            <v>64</v>
          </cell>
          <cell r="U80">
            <v>60</v>
          </cell>
          <cell r="V80">
            <v>0</v>
          </cell>
          <cell r="W80">
            <v>44</v>
          </cell>
          <cell r="X80">
            <v>0</v>
          </cell>
        </row>
        <row r="81">
          <cell r="A81">
            <v>106</v>
          </cell>
          <cell r="B81">
            <v>1119</v>
          </cell>
          <cell r="C81">
            <v>0</v>
          </cell>
          <cell r="D81">
            <v>0</v>
          </cell>
          <cell r="E81">
            <v>49</v>
          </cell>
          <cell r="F81">
            <v>68</v>
          </cell>
          <cell r="G81">
            <v>63</v>
          </cell>
          <cell r="H81">
            <v>65</v>
          </cell>
          <cell r="I81">
            <v>37</v>
          </cell>
          <cell r="J81">
            <v>69</v>
          </cell>
          <cell r="K81">
            <v>203</v>
          </cell>
          <cell r="L81">
            <v>154</v>
          </cell>
          <cell r="M81">
            <v>143</v>
          </cell>
          <cell r="N81">
            <v>116</v>
          </cell>
          <cell r="O81">
            <v>84</v>
          </cell>
          <cell r="P81">
            <v>68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>
            <v>107</v>
          </cell>
          <cell r="B82">
            <v>1502</v>
          </cell>
          <cell r="C82">
            <v>0</v>
          </cell>
          <cell r="D82">
            <v>0</v>
          </cell>
          <cell r="E82">
            <v>86</v>
          </cell>
          <cell r="F82">
            <v>106</v>
          </cell>
          <cell r="G82">
            <v>62</v>
          </cell>
          <cell r="H82">
            <v>72</v>
          </cell>
          <cell r="I82">
            <v>73</v>
          </cell>
          <cell r="J82">
            <v>69</v>
          </cell>
          <cell r="K82">
            <v>238</v>
          </cell>
          <cell r="L82">
            <v>215</v>
          </cell>
          <cell r="M82">
            <v>171</v>
          </cell>
          <cell r="N82">
            <v>163</v>
          </cell>
          <cell r="O82">
            <v>141</v>
          </cell>
          <cell r="P82">
            <v>106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110</v>
          </cell>
          <cell r="B83">
            <v>384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149</v>
          </cell>
          <cell r="H83">
            <v>0</v>
          </cell>
          <cell r="I83">
            <v>0</v>
          </cell>
          <cell r="J83">
            <v>0</v>
          </cell>
          <cell r="K83">
            <v>235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111</v>
          </cell>
          <cell r="B84">
            <v>781</v>
          </cell>
          <cell r="C84">
            <v>0</v>
          </cell>
          <cell r="D84">
            <v>0</v>
          </cell>
          <cell r="E84">
            <v>27</v>
          </cell>
          <cell r="F84">
            <v>36</v>
          </cell>
          <cell r="G84">
            <v>40</v>
          </cell>
          <cell r="H84">
            <v>34</v>
          </cell>
          <cell r="I84">
            <v>46</v>
          </cell>
          <cell r="J84">
            <v>59</v>
          </cell>
          <cell r="K84">
            <v>103</v>
          </cell>
          <cell r="L84">
            <v>76</v>
          </cell>
          <cell r="M84">
            <v>107</v>
          </cell>
          <cell r="N84">
            <v>90</v>
          </cell>
          <cell r="O84">
            <v>94</v>
          </cell>
          <cell r="P84">
            <v>48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21</v>
          </cell>
        </row>
        <row r="85">
          <cell r="A85">
            <v>112</v>
          </cell>
          <cell r="B85">
            <v>1238</v>
          </cell>
          <cell r="C85">
            <v>0</v>
          </cell>
          <cell r="D85">
            <v>0</v>
          </cell>
          <cell r="E85">
            <v>25</v>
          </cell>
          <cell r="F85">
            <v>24</v>
          </cell>
          <cell r="G85">
            <v>28</v>
          </cell>
          <cell r="H85">
            <v>32</v>
          </cell>
          <cell r="I85">
            <v>30</v>
          </cell>
          <cell r="J85">
            <v>35</v>
          </cell>
          <cell r="K85">
            <v>232</v>
          </cell>
          <cell r="L85">
            <v>181</v>
          </cell>
          <cell r="M85">
            <v>178</v>
          </cell>
          <cell r="N85">
            <v>159</v>
          </cell>
          <cell r="O85">
            <v>107</v>
          </cell>
          <cell r="P85">
            <v>76</v>
          </cell>
          <cell r="Q85">
            <v>0</v>
          </cell>
          <cell r="R85">
            <v>0</v>
          </cell>
          <cell r="S85">
            <v>13</v>
          </cell>
          <cell r="T85">
            <v>25</v>
          </cell>
          <cell r="U85">
            <v>64</v>
          </cell>
          <cell r="V85">
            <v>0</v>
          </cell>
          <cell r="W85">
            <v>29</v>
          </cell>
          <cell r="X85">
            <v>0</v>
          </cell>
        </row>
        <row r="86">
          <cell r="A86">
            <v>113</v>
          </cell>
          <cell r="B86">
            <v>720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163</v>
          </cell>
          <cell r="L86">
            <v>140</v>
          </cell>
          <cell r="M86">
            <v>142</v>
          </cell>
          <cell r="N86">
            <v>132</v>
          </cell>
          <cell r="O86">
            <v>78</v>
          </cell>
          <cell r="P86">
            <v>65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115</v>
          </cell>
          <cell r="B87">
            <v>312</v>
          </cell>
          <cell r="C87">
            <v>0</v>
          </cell>
          <cell r="D87">
            <v>0</v>
          </cell>
          <cell r="E87">
            <v>312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116</v>
          </cell>
          <cell r="B88">
            <v>323</v>
          </cell>
          <cell r="C88">
            <v>0</v>
          </cell>
          <cell r="D88">
            <v>0</v>
          </cell>
          <cell r="E88">
            <v>165</v>
          </cell>
          <cell r="F88">
            <v>158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>
            <v>117</v>
          </cell>
          <cell r="B89">
            <v>404</v>
          </cell>
          <cell r="C89">
            <v>0</v>
          </cell>
          <cell r="D89">
            <v>0</v>
          </cell>
          <cell r="E89">
            <v>52</v>
          </cell>
          <cell r="F89">
            <v>73</v>
          </cell>
          <cell r="G89">
            <v>70</v>
          </cell>
          <cell r="H89">
            <v>65</v>
          </cell>
          <cell r="I89">
            <v>72</v>
          </cell>
          <cell r="J89">
            <v>72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>
            <v>120</v>
          </cell>
          <cell r="B90">
            <v>867</v>
          </cell>
          <cell r="C90">
            <v>0</v>
          </cell>
          <cell r="D90">
            <v>0</v>
          </cell>
          <cell r="E90">
            <v>58</v>
          </cell>
          <cell r="F90">
            <v>88</v>
          </cell>
          <cell r="G90">
            <v>77</v>
          </cell>
          <cell r="H90">
            <v>93</v>
          </cell>
          <cell r="I90">
            <v>70</v>
          </cell>
          <cell r="J90">
            <v>76</v>
          </cell>
          <cell r="K90">
            <v>111</v>
          </cell>
          <cell r="L90">
            <v>91</v>
          </cell>
          <cell r="M90">
            <v>55</v>
          </cell>
          <cell r="N90">
            <v>39</v>
          </cell>
          <cell r="O90">
            <v>31</v>
          </cell>
          <cell r="P90">
            <v>26</v>
          </cell>
          <cell r="Q90">
            <v>0</v>
          </cell>
          <cell r="R90">
            <v>0</v>
          </cell>
          <cell r="S90">
            <v>9</v>
          </cell>
          <cell r="T90">
            <v>10</v>
          </cell>
          <cell r="U90">
            <v>10</v>
          </cell>
          <cell r="V90">
            <v>23</v>
          </cell>
          <cell r="W90">
            <v>0</v>
          </cell>
          <cell r="X90">
            <v>0</v>
          </cell>
        </row>
        <row r="91">
          <cell r="A91">
            <v>121</v>
          </cell>
          <cell r="B91">
            <v>341</v>
          </cell>
          <cell r="C91">
            <v>0</v>
          </cell>
          <cell r="D91">
            <v>0</v>
          </cell>
          <cell r="E91">
            <v>53</v>
          </cell>
          <cell r="F91">
            <v>61</v>
          </cell>
          <cell r="G91">
            <v>62</v>
          </cell>
          <cell r="H91">
            <v>60</v>
          </cell>
          <cell r="I91">
            <v>53</v>
          </cell>
          <cell r="J91">
            <v>52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122</v>
          </cell>
          <cell r="B92">
            <v>1101</v>
          </cell>
          <cell r="C92">
            <v>0</v>
          </cell>
          <cell r="D92">
            <v>0</v>
          </cell>
          <cell r="E92">
            <v>50</v>
          </cell>
          <cell r="F92">
            <v>60</v>
          </cell>
          <cell r="G92">
            <v>65</v>
          </cell>
          <cell r="H92">
            <v>73</v>
          </cell>
          <cell r="I92">
            <v>67</v>
          </cell>
          <cell r="J92">
            <v>67</v>
          </cell>
          <cell r="K92">
            <v>134</v>
          </cell>
          <cell r="L92">
            <v>118</v>
          </cell>
          <cell r="M92">
            <v>123</v>
          </cell>
          <cell r="N92">
            <v>93</v>
          </cell>
          <cell r="O92">
            <v>85</v>
          </cell>
          <cell r="P92">
            <v>48</v>
          </cell>
          <cell r="Q92">
            <v>0</v>
          </cell>
          <cell r="R92">
            <v>0</v>
          </cell>
          <cell r="S92">
            <v>0</v>
          </cell>
          <cell r="T92">
            <v>19</v>
          </cell>
          <cell r="U92">
            <v>49</v>
          </cell>
          <cell r="V92">
            <v>0</v>
          </cell>
          <cell r="W92">
            <v>50</v>
          </cell>
          <cell r="X92">
            <v>0</v>
          </cell>
        </row>
        <row r="93">
          <cell r="A93">
            <v>123</v>
          </cell>
          <cell r="B93">
            <v>390</v>
          </cell>
          <cell r="C93">
            <v>0</v>
          </cell>
          <cell r="D93">
            <v>0</v>
          </cell>
          <cell r="E93">
            <v>50</v>
          </cell>
          <cell r="F93">
            <v>66</v>
          </cell>
          <cell r="G93">
            <v>67</v>
          </cell>
          <cell r="H93">
            <v>70</v>
          </cell>
          <cell r="I93">
            <v>67</v>
          </cell>
          <cell r="J93">
            <v>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>
            <v>124</v>
          </cell>
          <cell r="B94">
            <v>685</v>
          </cell>
          <cell r="C94">
            <v>0</v>
          </cell>
          <cell r="D94">
            <v>0</v>
          </cell>
          <cell r="E94">
            <v>0</v>
          </cell>
          <cell r="F94">
            <v>135</v>
          </cell>
          <cell r="G94">
            <v>134</v>
          </cell>
          <cell r="H94">
            <v>136</v>
          </cell>
          <cell r="I94">
            <v>141</v>
          </cell>
          <cell r="J94">
            <v>139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126</v>
          </cell>
          <cell r="B95">
            <v>527</v>
          </cell>
          <cell r="C95">
            <v>0</v>
          </cell>
          <cell r="D95">
            <v>0</v>
          </cell>
          <cell r="E95">
            <v>90</v>
          </cell>
          <cell r="F95">
            <v>107</v>
          </cell>
          <cell r="G95">
            <v>89</v>
          </cell>
          <cell r="H95">
            <v>100</v>
          </cell>
          <cell r="I95">
            <v>73</v>
          </cell>
          <cell r="J95">
            <v>68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128</v>
          </cell>
          <cell r="B96">
            <v>564</v>
          </cell>
          <cell r="C96">
            <v>0</v>
          </cell>
          <cell r="D96">
            <v>0</v>
          </cell>
          <cell r="E96">
            <v>51</v>
          </cell>
          <cell r="F96">
            <v>70</v>
          </cell>
          <cell r="G96">
            <v>77</v>
          </cell>
          <cell r="H96">
            <v>140</v>
          </cell>
          <cell r="I96">
            <v>144</v>
          </cell>
          <cell r="J96">
            <v>82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A97">
            <v>129</v>
          </cell>
          <cell r="B97">
            <v>444</v>
          </cell>
          <cell r="C97">
            <v>0</v>
          </cell>
          <cell r="D97">
            <v>0</v>
          </cell>
          <cell r="E97">
            <v>103</v>
          </cell>
          <cell r="F97">
            <v>70</v>
          </cell>
          <cell r="G97">
            <v>70</v>
          </cell>
          <cell r="H97">
            <v>67</v>
          </cell>
          <cell r="I97">
            <v>57</v>
          </cell>
          <cell r="J97">
            <v>77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>
            <v>131</v>
          </cell>
          <cell r="B98">
            <v>1866</v>
          </cell>
          <cell r="C98">
            <v>0</v>
          </cell>
          <cell r="D98">
            <v>0</v>
          </cell>
          <cell r="E98">
            <v>0</v>
          </cell>
          <cell r="F98">
            <v>141</v>
          </cell>
          <cell r="G98">
            <v>158</v>
          </cell>
          <cell r="H98">
            <v>194</v>
          </cell>
          <cell r="I98">
            <v>146</v>
          </cell>
          <cell r="J98">
            <v>162</v>
          </cell>
          <cell r="K98">
            <v>204</v>
          </cell>
          <cell r="L98">
            <v>178</v>
          </cell>
          <cell r="M98">
            <v>166</v>
          </cell>
          <cell r="N98">
            <v>176</v>
          </cell>
          <cell r="O98">
            <v>191</v>
          </cell>
          <cell r="P98">
            <v>150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>
            <v>132</v>
          </cell>
          <cell r="B99">
            <v>370</v>
          </cell>
          <cell r="C99">
            <v>0</v>
          </cell>
          <cell r="D99">
            <v>0</v>
          </cell>
          <cell r="E99">
            <v>52</v>
          </cell>
          <cell r="F99">
            <v>65</v>
          </cell>
          <cell r="G99">
            <v>74</v>
          </cell>
          <cell r="H99">
            <v>68</v>
          </cell>
          <cell r="I99">
            <v>61</v>
          </cell>
          <cell r="J99">
            <v>50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>
            <v>133</v>
          </cell>
          <cell r="B100">
            <v>388</v>
          </cell>
          <cell r="C100">
            <v>0</v>
          </cell>
          <cell r="D100">
            <v>0</v>
          </cell>
          <cell r="E100">
            <v>52</v>
          </cell>
          <cell r="F100">
            <v>72</v>
          </cell>
          <cell r="G100">
            <v>67</v>
          </cell>
          <cell r="H100">
            <v>70</v>
          </cell>
          <cell r="I100">
            <v>63</v>
          </cell>
          <cell r="J100">
            <v>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>
            <v>134</v>
          </cell>
          <cell r="B101">
            <v>309</v>
          </cell>
          <cell r="C101">
            <v>0</v>
          </cell>
          <cell r="D101">
            <v>0</v>
          </cell>
          <cell r="E101">
            <v>28</v>
          </cell>
          <cell r="F101">
            <v>72</v>
          </cell>
          <cell r="G101">
            <v>65</v>
          </cell>
          <cell r="H101">
            <v>69</v>
          </cell>
          <cell r="I101">
            <v>38</v>
          </cell>
          <cell r="J101">
            <v>37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>
            <v>135</v>
          </cell>
          <cell r="B102">
            <v>128</v>
          </cell>
          <cell r="C102">
            <v>0</v>
          </cell>
          <cell r="D102">
            <v>0</v>
          </cell>
          <cell r="E102">
            <v>25</v>
          </cell>
          <cell r="F102">
            <v>45</v>
          </cell>
          <cell r="G102">
            <v>30</v>
          </cell>
          <cell r="H102">
            <v>28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>
            <v>136</v>
          </cell>
          <cell r="B103">
            <v>502</v>
          </cell>
          <cell r="C103">
            <v>0</v>
          </cell>
          <cell r="D103">
            <v>0</v>
          </cell>
          <cell r="E103">
            <v>99</v>
          </cell>
          <cell r="F103">
            <v>90</v>
          </cell>
          <cell r="G103">
            <v>94</v>
          </cell>
          <cell r="H103">
            <v>93</v>
          </cell>
          <cell r="I103">
            <v>68</v>
          </cell>
          <cell r="J103">
            <v>58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>
            <v>137</v>
          </cell>
          <cell r="B104">
            <v>215</v>
          </cell>
          <cell r="C104">
            <v>0</v>
          </cell>
          <cell r="D104">
            <v>0</v>
          </cell>
          <cell r="E104">
            <v>47</v>
          </cell>
          <cell r="F104">
            <v>39</v>
          </cell>
          <cell r="G104">
            <v>37</v>
          </cell>
          <cell r="H104">
            <v>31</v>
          </cell>
          <cell r="I104">
            <v>23</v>
          </cell>
          <cell r="J104">
            <v>17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21</v>
          </cell>
        </row>
        <row r="105">
          <cell r="A105">
            <v>139</v>
          </cell>
          <cell r="B105">
            <v>1222</v>
          </cell>
          <cell r="C105">
            <v>0</v>
          </cell>
          <cell r="D105">
            <v>0</v>
          </cell>
          <cell r="E105">
            <v>49</v>
          </cell>
          <cell r="F105">
            <v>71</v>
          </cell>
          <cell r="G105">
            <v>66</v>
          </cell>
          <cell r="H105">
            <v>73</v>
          </cell>
          <cell r="I105">
            <v>68</v>
          </cell>
          <cell r="J105">
            <v>76</v>
          </cell>
          <cell r="K105">
            <v>91</v>
          </cell>
          <cell r="L105">
            <v>127</v>
          </cell>
          <cell r="M105">
            <v>95</v>
          </cell>
          <cell r="N105">
            <v>124</v>
          </cell>
          <cell r="O105">
            <v>84</v>
          </cell>
          <cell r="P105">
            <v>83</v>
          </cell>
          <cell r="Q105">
            <v>0</v>
          </cell>
          <cell r="R105">
            <v>0</v>
          </cell>
          <cell r="S105">
            <v>22</v>
          </cell>
          <cell r="T105">
            <v>36</v>
          </cell>
          <cell r="U105">
            <v>60</v>
          </cell>
          <cell r="V105">
            <v>0</v>
          </cell>
          <cell r="W105">
            <v>97</v>
          </cell>
          <cell r="X105">
            <v>0</v>
          </cell>
        </row>
        <row r="106">
          <cell r="A106">
            <v>144</v>
          </cell>
          <cell r="B106">
            <v>410</v>
          </cell>
          <cell r="C106">
            <v>0</v>
          </cell>
          <cell r="D106">
            <v>0</v>
          </cell>
          <cell r="E106">
            <v>58</v>
          </cell>
          <cell r="F106">
            <v>65</v>
          </cell>
          <cell r="G106">
            <v>72</v>
          </cell>
          <cell r="H106">
            <v>69</v>
          </cell>
          <cell r="I106">
            <v>74</v>
          </cell>
          <cell r="J106">
            <v>72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>
            <v>145</v>
          </cell>
          <cell r="B107">
            <v>127</v>
          </cell>
          <cell r="C107">
            <v>0</v>
          </cell>
          <cell r="D107">
            <v>0</v>
          </cell>
          <cell r="E107">
            <v>21</v>
          </cell>
          <cell r="F107">
            <v>17</v>
          </cell>
          <cell r="G107">
            <v>23</v>
          </cell>
          <cell r="H107">
            <v>26</v>
          </cell>
          <cell r="I107">
            <v>20</v>
          </cell>
          <cell r="J107">
            <v>20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146</v>
          </cell>
          <cell r="B108">
            <v>337</v>
          </cell>
          <cell r="C108">
            <v>0</v>
          </cell>
          <cell r="D108">
            <v>0</v>
          </cell>
          <cell r="E108">
            <v>98</v>
          </cell>
          <cell r="F108">
            <v>87</v>
          </cell>
          <cell r="G108">
            <v>90</v>
          </cell>
          <cell r="H108">
            <v>62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A109">
            <v>147</v>
          </cell>
          <cell r="B109">
            <v>95</v>
          </cell>
          <cell r="C109">
            <v>0</v>
          </cell>
          <cell r="D109">
            <v>0</v>
          </cell>
          <cell r="E109">
            <v>20</v>
          </cell>
          <cell r="F109">
            <v>26</v>
          </cell>
          <cell r="G109">
            <v>24</v>
          </cell>
          <cell r="H109">
            <v>25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>
            <v>148</v>
          </cell>
          <cell r="B110">
            <v>762</v>
          </cell>
          <cell r="C110">
            <v>0</v>
          </cell>
          <cell r="D110">
            <v>0</v>
          </cell>
          <cell r="E110">
            <v>51</v>
          </cell>
          <cell r="F110">
            <v>65</v>
          </cell>
          <cell r="G110">
            <v>52</v>
          </cell>
          <cell r="H110">
            <v>63</v>
          </cell>
          <cell r="I110">
            <v>53</v>
          </cell>
          <cell r="J110">
            <v>59</v>
          </cell>
          <cell r="K110">
            <v>59</v>
          </cell>
          <cell r="L110">
            <v>63</v>
          </cell>
          <cell r="M110">
            <v>50</v>
          </cell>
          <cell r="N110">
            <v>41</v>
          </cell>
          <cell r="O110">
            <v>34</v>
          </cell>
          <cell r="P110">
            <v>36</v>
          </cell>
          <cell r="Q110">
            <v>0</v>
          </cell>
          <cell r="R110">
            <v>0</v>
          </cell>
          <cell r="S110">
            <v>0</v>
          </cell>
          <cell r="T110">
            <v>38</v>
          </cell>
          <cell r="U110">
            <v>50</v>
          </cell>
          <cell r="V110">
            <v>0</v>
          </cell>
          <cell r="W110">
            <v>48</v>
          </cell>
          <cell r="X110">
            <v>0</v>
          </cell>
        </row>
        <row r="111">
          <cell r="A111">
            <v>149</v>
          </cell>
          <cell r="B111">
            <v>903</v>
          </cell>
          <cell r="C111">
            <v>0</v>
          </cell>
          <cell r="D111">
            <v>0</v>
          </cell>
          <cell r="E111">
            <v>49</v>
          </cell>
          <cell r="F111">
            <v>71</v>
          </cell>
          <cell r="G111">
            <v>68</v>
          </cell>
          <cell r="H111">
            <v>98</v>
          </cell>
          <cell r="I111">
            <v>79</v>
          </cell>
          <cell r="J111">
            <v>72</v>
          </cell>
          <cell r="K111">
            <v>90</v>
          </cell>
          <cell r="L111">
            <v>79</v>
          </cell>
          <cell r="M111">
            <v>78</v>
          </cell>
          <cell r="N111">
            <v>79</v>
          </cell>
          <cell r="O111">
            <v>84</v>
          </cell>
          <cell r="P111">
            <v>56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>
            <v>151</v>
          </cell>
          <cell r="B112">
            <v>664</v>
          </cell>
          <cell r="C112">
            <v>0</v>
          </cell>
          <cell r="D112">
            <v>0</v>
          </cell>
          <cell r="E112">
            <v>52</v>
          </cell>
          <cell r="F112">
            <v>66</v>
          </cell>
          <cell r="G112">
            <v>64</v>
          </cell>
          <cell r="H112">
            <v>57</v>
          </cell>
          <cell r="I112">
            <v>56</v>
          </cell>
          <cell r="J112">
            <v>57</v>
          </cell>
          <cell r="K112">
            <v>0</v>
          </cell>
          <cell r="L112">
            <v>133</v>
          </cell>
          <cell r="M112">
            <v>123</v>
          </cell>
          <cell r="N112">
            <v>56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>
            <v>153</v>
          </cell>
          <cell r="B113">
            <v>1174</v>
          </cell>
          <cell r="C113">
            <v>0</v>
          </cell>
          <cell r="D113">
            <v>0</v>
          </cell>
          <cell r="E113">
            <v>53</v>
          </cell>
          <cell r="F113">
            <v>102</v>
          </cell>
          <cell r="G113">
            <v>68</v>
          </cell>
          <cell r="H113">
            <v>70</v>
          </cell>
          <cell r="I113">
            <v>71</v>
          </cell>
          <cell r="J113">
            <v>102</v>
          </cell>
          <cell r="K113">
            <v>80</v>
          </cell>
          <cell r="L113">
            <v>81</v>
          </cell>
          <cell r="M113">
            <v>80</v>
          </cell>
          <cell r="N113">
            <v>79</v>
          </cell>
          <cell r="O113">
            <v>78</v>
          </cell>
          <cell r="P113">
            <v>67</v>
          </cell>
          <cell r="Q113">
            <v>0</v>
          </cell>
          <cell r="R113">
            <v>0</v>
          </cell>
          <cell r="S113">
            <v>33</v>
          </cell>
          <cell r="T113">
            <v>56</v>
          </cell>
          <cell r="U113">
            <v>70</v>
          </cell>
          <cell r="V113">
            <v>0</v>
          </cell>
          <cell r="W113">
            <v>84</v>
          </cell>
          <cell r="X113">
            <v>0</v>
          </cell>
        </row>
        <row r="114">
          <cell r="A114">
            <v>154</v>
          </cell>
          <cell r="B114">
            <v>340</v>
          </cell>
          <cell r="C114">
            <v>0</v>
          </cell>
          <cell r="D114">
            <v>0</v>
          </cell>
          <cell r="E114">
            <v>50</v>
          </cell>
          <cell r="F114">
            <v>38</v>
          </cell>
          <cell r="G114">
            <v>74</v>
          </cell>
          <cell r="H114">
            <v>33</v>
          </cell>
          <cell r="I114">
            <v>67</v>
          </cell>
          <cell r="J114">
            <v>78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156</v>
          </cell>
          <cell r="B115">
            <v>1394</v>
          </cell>
          <cell r="C115">
            <v>0</v>
          </cell>
          <cell r="D115">
            <v>0</v>
          </cell>
          <cell r="E115">
            <v>60</v>
          </cell>
          <cell r="F115">
            <v>100</v>
          </cell>
          <cell r="G115">
            <v>99</v>
          </cell>
          <cell r="H115">
            <v>106</v>
          </cell>
          <cell r="I115">
            <v>82</v>
          </cell>
          <cell r="J115">
            <v>109</v>
          </cell>
          <cell r="K115">
            <v>117</v>
          </cell>
          <cell r="L115">
            <v>114</v>
          </cell>
          <cell r="M115">
            <v>107</v>
          </cell>
          <cell r="N115">
            <v>110</v>
          </cell>
          <cell r="O115">
            <v>71</v>
          </cell>
          <cell r="P115">
            <v>52</v>
          </cell>
          <cell r="Q115">
            <v>0</v>
          </cell>
          <cell r="R115">
            <v>0</v>
          </cell>
          <cell r="S115">
            <v>15</v>
          </cell>
          <cell r="T115">
            <v>43</v>
          </cell>
          <cell r="U115">
            <v>83</v>
          </cell>
          <cell r="V115">
            <v>0</v>
          </cell>
          <cell r="W115">
            <v>126</v>
          </cell>
          <cell r="X115">
            <v>0</v>
          </cell>
        </row>
        <row r="116">
          <cell r="A116">
            <v>159</v>
          </cell>
          <cell r="B116">
            <v>1597</v>
          </cell>
          <cell r="C116">
            <v>0</v>
          </cell>
          <cell r="D116">
            <v>0</v>
          </cell>
          <cell r="E116">
            <v>104</v>
          </cell>
          <cell r="F116">
            <v>139</v>
          </cell>
          <cell r="G116">
            <v>93</v>
          </cell>
          <cell r="H116">
            <v>102</v>
          </cell>
          <cell r="I116">
            <v>109</v>
          </cell>
          <cell r="J116">
            <v>98</v>
          </cell>
          <cell r="K116">
            <v>158</v>
          </cell>
          <cell r="L116">
            <v>161</v>
          </cell>
          <cell r="M116">
            <v>124</v>
          </cell>
          <cell r="N116">
            <v>102</v>
          </cell>
          <cell r="O116">
            <v>86</v>
          </cell>
          <cell r="P116">
            <v>65</v>
          </cell>
          <cell r="Q116">
            <v>0</v>
          </cell>
          <cell r="R116">
            <v>0</v>
          </cell>
          <cell r="S116">
            <v>0</v>
          </cell>
          <cell r="T116">
            <v>67</v>
          </cell>
          <cell r="U116">
            <v>76</v>
          </cell>
          <cell r="V116">
            <v>33</v>
          </cell>
          <cell r="W116">
            <v>80</v>
          </cell>
          <cell r="X116">
            <v>0</v>
          </cell>
        </row>
        <row r="117">
          <cell r="A117">
            <v>161</v>
          </cell>
          <cell r="B117">
            <v>343</v>
          </cell>
          <cell r="C117">
            <v>0</v>
          </cell>
          <cell r="D117">
            <v>0</v>
          </cell>
          <cell r="E117">
            <v>49</v>
          </cell>
          <cell r="F117">
            <v>55</v>
          </cell>
          <cell r="G117">
            <v>56</v>
          </cell>
          <cell r="H117">
            <v>64</v>
          </cell>
          <cell r="I117">
            <v>62</v>
          </cell>
          <cell r="J117">
            <v>57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>
            <v>162</v>
          </cell>
          <cell r="B118">
            <v>1470</v>
          </cell>
          <cell r="C118">
            <v>0</v>
          </cell>
          <cell r="D118">
            <v>0</v>
          </cell>
          <cell r="E118">
            <v>49</v>
          </cell>
          <cell r="F118">
            <v>54</v>
          </cell>
          <cell r="G118">
            <v>60</v>
          </cell>
          <cell r="H118">
            <v>71</v>
          </cell>
          <cell r="I118">
            <v>70</v>
          </cell>
          <cell r="J118">
            <v>72</v>
          </cell>
          <cell r="K118">
            <v>169</v>
          </cell>
          <cell r="L118">
            <v>184</v>
          </cell>
          <cell r="M118">
            <v>169</v>
          </cell>
          <cell r="N118">
            <v>171</v>
          </cell>
          <cell r="O118">
            <v>147</v>
          </cell>
          <cell r="P118">
            <v>117</v>
          </cell>
          <cell r="Q118">
            <v>72</v>
          </cell>
          <cell r="R118">
            <v>65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>
            <v>163</v>
          </cell>
          <cell r="B119">
            <v>229</v>
          </cell>
          <cell r="C119">
            <v>0</v>
          </cell>
          <cell r="D119">
            <v>0</v>
          </cell>
          <cell r="E119">
            <v>35</v>
          </cell>
          <cell r="F119">
            <v>52</v>
          </cell>
          <cell r="G119">
            <v>37</v>
          </cell>
          <cell r="H119">
            <v>27</v>
          </cell>
          <cell r="I119">
            <v>45</v>
          </cell>
          <cell r="J119">
            <v>33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164</v>
          </cell>
          <cell r="B120">
            <v>246</v>
          </cell>
          <cell r="C120">
            <v>0</v>
          </cell>
          <cell r="D120">
            <v>0</v>
          </cell>
          <cell r="E120">
            <v>27</v>
          </cell>
          <cell r="F120">
            <v>34</v>
          </cell>
          <cell r="G120">
            <v>37</v>
          </cell>
          <cell r="H120">
            <v>34</v>
          </cell>
          <cell r="I120">
            <v>46</v>
          </cell>
          <cell r="J120">
            <v>68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>
            <v>165</v>
          </cell>
          <cell r="B121">
            <v>568</v>
          </cell>
          <cell r="C121">
            <v>0</v>
          </cell>
          <cell r="D121">
            <v>0</v>
          </cell>
          <cell r="E121">
            <v>39</v>
          </cell>
          <cell r="F121">
            <v>46</v>
          </cell>
          <cell r="G121">
            <v>54</v>
          </cell>
          <cell r="H121">
            <v>47</v>
          </cell>
          <cell r="I121">
            <v>54</v>
          </cell>
          <cell r="J121">
            <v>50</v>
          </cell>
          <cell r="K121">
            <v>44</v>
          </cell>
          <cell r="L121">
            <v>41</v>
          </cell>
          <cell r="M121">
            <v>49</v>
          </cell>
          <cell r="N121">
            <v>32</v>
          </cell>
          <cell r="O121">
            <v>31</v>
          </cell>
          <cell r="P121">
            <v>24</v>
          </cell>
          <cell r="Q121">
            <v>0</v>
          </cell>
          <cell r="R121">
            <v>0</v>
          </cell>
          <cell r="S121">
            <v>0</v>
          </cell>
          <cell r="T121">
            <v>17</v>
          </cell>
          <cell r="U121">
            <v>12</v>
          </cell>
          <cell r="V121">
            <v>0</v>
          </cell>
          <cell r="W121">
            <v>28</v>
          </cell>
          <cell r="X121">
            <v>0</v>
          </cell>
        </row>
        <row r="122">
          <cell r="A122">
            <v>166</v>
          </cell>
          <cell r="B122">
            <v>310</v>
          </cell>
          <cell r="C122">
            <v>0</v>
          </cell>
          <cell r="D122">
            <v>0</v>
          </cell>
          <cell r="E122">
            <v>22</v>
          </cell>
          <cell r="F122">
            <v>25</v>
          </cell>
          <cell r="G122">
            <v>25</v>
          </cell>
          <cell r="H122">
            <v>26</v>
          </cell>
          <cell r="I122">
            <v>36</v>
          </cell>
          <cell r="J122">
            <v>43</v>
          </cell>
          <cell r="K122">
            <v>28</v>
          </cell>
          <cell r="L122">
            <v>32</v>
          </cell>
          <cell r="M122">
            <v>23</v>
          </cell>
          <cell r="N122">
            <v>21</v>
          </cell>
          <cell r="O122">
            <v>17</v>
          </cell>
          <cell r="P122">
            <v>12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167</v>
          </cell>
          <cell r="B123">
            <v>388</v>
          </cell>
          <cell r="C123">
            <v>0</v>
          </cell>
          <cell r="D123">
            <v>0</v>
          </cell>
          <cell r="E123">
            <v>30</v>
          </cell>
          <cell r="F123">
            <v>41</v>
          </cell>
          <cell r="G123">
            <v>42</v>
          </cell>
          <cell r="H123">
            <v>46</v>
          </cell>
          <cell r="I123">
            <v>39</v>
          </cell>
          <cell r="J123">
            <v>32</v>
          </cell>
          <cell r="K123">
            <v>23</v>
          </cell>
          <cell r="L123">
            <v>32</v>
          </cell>
          <cell r="M123">
            <v>29</v>
          </cell>
          <cell r="N123">
            <v>21</v>
          </cell>
          <cell r="O123">
            <v>22</v>
          </cell>
          <cell r="P123">
            <v>20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2</v>
          </cell>
          <cell r="W123">
            <v>9</v>
          </cell>
          <cell r="X123">
            <v>0</v>
          </cell>
        </row>
        <row r="124">
          <cell r="A124">
            <v>168</v>
          </cell>
          <cell r="B124">
            <v>229</v>
          </cell>
          <cell r="C124">
            <v>0</v>
          </cell>
          <cell r="D124">
            <v>0</v>
          </cell>
          <cell r="E124">
            <v>12</v>
          </cell>
          <cell r="F124">
            <v>22</v>
          </cell>
          <cell r="G124">
            <v>22</v>
          </cell>
          <cell r="H124">
            <v>24</v>
          </cell>
          <cell r="I124">
            <v>14</v>
          </cell>
          <cell r="J124">
            <v>19</v>
          </cell>
          <cell r="K124">
            <v>22</v>
          </cell>
          <cell r="L124">
            <v>25</v>
          </cell>
          <cell r="M124">
            <v>15</v>
          </cell>
          <cell r="N124">
            <v>21</v>
          </cell>
          <cell r="O124">
            <v>20</v>
          </cell>
          <cell r="P124">
            <v>13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>
            <v>169</v>
          </cell>
          <cell r="B125">
            <v>322</v>
          </cell>
          <cell r="C125">
            <v>0</v>
          </cell>
          <cell r="D125">
            <v>0</v>
          </cell>
          <cell r="E125">
            <v>46</v>
          </cell>
          <cell r="F125">
            <v>56</v>
          </cell>
          <cell r="G125">
            <v>58</v>
          </cell>
          <cell r="H125">
            <v>57</v>
          </cell>
          <cell r="I125">
            <v>46</v>
          </cell>
          <cell r="J125">
            <v>59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170</v>
          </cell>
          <cell r="B126">
            <v>510</v>
          </cell>
          <cell r="C126">
            <v>0</v>
          </cell>
          <cell r="D126">
            <v>0</v>
          </cell>
          <cell r="E126">
            <v>87</v>
          </cell>
          <cell r="F126">
            <v>65</v>
          </cell>
          <cell r="G126">
            <v>54</v>
          </cell>
          <cell r="H126">
            <v>48</v>
          </cell>
          <cell r="I126">
            <v>42</v>
          </cell>
          <cell r="J126">
            <v>41</v>
          </cell>
          <cell r="K126">
            <v>29</v>
          </cell>
          <cell r="L126">
            <v>33</v>
          </cell>
          <cell r="M126">
            <v>36</v>
          </cell>
          <cell r="N126">
            <v>26</v>
          </cell>
          <cell r="O126">
            <v>32</v>
          </cell>
          <cell r="P126">
            <v>17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173</v>
          </cell>
          <cell r="B127">
            <v>903</v>
          </cell>
          <cell r="C127">
            <v>0</v>
          </cell>
          <cell r="D127">
            <v>0</v>
          </cell>
          <cell r="E127">
            <v>65</v>
          </cell>
          <cell r="F127">
            <v>80</v>
          </cell>
          <cell r="G127">
            <v>95</v>
          </cell>
          <cell r="H127">
            <v>69</v>
          </cell>
          <cell r="I127">
            <v>77</v>
          </cell>
          <cell r="J127">
            <v>76</v>
          </cell>
          <cell r="K127">
            <v>88</v>
          </cell>
          <cell r="L127">
            <v>72</v>
          </cell>
          <cell r="M127">
            <v>79</v>
          </cell>
          <cell r="N127">
            <v>90</v>
          </cell>
          <cell r="O127">
            <v>45</v>
          </cell>
          <cell r="P127">
            <v>47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20</v>
          </cell>
          <cell r="X127">
            <v>0</v>
          </cell>
        </row>
        <row r="128">
          <cell r="A128">
            <v>174</v>
          </cell>
          <cell r="B128">
            <v>766</v>
          </cell>
          <cell r="C128">
            <v>0</v>
          </cell>
          <cell r="D128">
            <v>0</v>
          </cell>
          <cell r="E128">
            <v>71</v>
          </cell>
          <cell r="F128">
            <v>75</v>
          </cell>
          <cell r="G128">
            <v>98</v>
          </cell>
          <cell r="H128">
            <v>57</v>
          </cell>
          <cell r="I128">
            <v>72</v>
          </cell>
          <cell r="J128">
            <v>67</v>
          </cell>
          <cell r="K128">
            <v>77</v>
          </cell>
          <cell r="L128">
            <v>78</v>
          </cell>
          <cell r="M128">
            <v>60</v>
          </cell>
          <cell r="N128">
            <v>52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59</v>
          </cell>
        </row>
        <row r="129">
          <cell r="A129">
            <v>175</v>
          </cell>
          <cell r="B129">
            <v>109</v>
          </cell>
          <cell r="C129">
            <v>0</v>
          </cell>
          <cell r="D129">
            <v>0</v>
          </cell>
          <cell r="E129">
            <v>12</v>
          </cell>
          <cell r="F129">
            <v>21</v>
          </cell>
          <cell r="G129">
            <v>21</v>
          </cell>
          <cell r="H129">
            <v>19</v>
          </cell>
          <cell r="I129">
            <v>23</v>
          </cell>
          <cell r="J129">
            <v>13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A130">
            <v>176</v>
          </cell>
          <cell r="B130">
            <v>1219</v>
          </cell>
          <cell r="C130">
            <v>0</v>
          </cell>
          <cell r="D130">
            <v>0</v>
          </cell>
          <cell r="E130">
            <v>106</v>
          </cell>
          <cell r="F130">
            <v>118</v>
          </cell>
          <cell r="G130">
            <v>132</v>
          </cell>
          <cell r="H130">
            <v>102</v>
          </cell>
          <cell r="I130">
            <v>108</v>
          </cell>
          <cell r="J130">
            <v>121</v>
          </cell>
          <cell r="K130">
            <v>101</v>
          </cell>
          <cell r="L130">
            <v>78</v>
          </cell>
          <cell r="M130">
            <v>79</v>
          </cell>
          <cell r="N130">
            <v>63</v>
          </cell>
          <cell r="O130">
            <v>52</v>
          </cell>
          <cell r="P130">
            <v>52</v>
          </cell>
          <cell r="Q130">
            <v>0</v>
          </cell>
          <cell r="R130">
            <v>0</v>
          </cell>
          <cell r="S130">
            <v>15</v>
          </cell>
          <cell r="T130">
            <v>31</v>
          </cell>
          <cell r="U130">
            <v>40</v>
          </cell>
          <cell r="V130">
            <v>0</v>
          </cell>
          <cell r="W130">
            <v>21</v>
          </cell>
          <cell r="X130">
            <v>0</v>
          </cell>
        </row>
        <row r="131">
          <cell r="A131">
            <v>177</v>
          </cell>
          <cell r="B131">
            <v>724</v>
          </cell>
          <cell r="C131">
            <v>0</v>
          </cell>
          <cell r="D131">
            <v>0</v>
          </cell>
          <cell r="E131">
            <v>62</v>
          </cell>
          <cell r="F131">
            <v>77</v>
          </cell>
          <cell r="G131">
            <v>53</v>
          </cell>
          <cell r="H131">
            <v>60</v>
          </cell>
          <cell r="I131">
            <v>66</v>
          </cell>
          <cell r="J131">
            <v>60</v>
          </cell>
          <cell r="K131">
            <v>64</v>
          </cell>
          <cell r="L131">
            <v>48</v>
          </cell>
          <cell r="M131">
            <v>45</v>
          </cell>
          <cell r="N131">
            <v>47</v>
          </cell>
          <cell r="O131">
            <v>50</v>
          </cell>
          <cell r="P131">
            <v>28</v>
          </cell>
          <cell r="Q131">
            <v>0</v>
          </cell>
          <cell r="R131">
            <v>0</v>
          </cell>
          <cell r="S131">
            <v>0</v>
          </cell>
          <cell r="T131">
            <v>10</v>
          </cell>
          <cell r="U131">
            <v>30</v>
          </cell>
          <cell r="V131">
            <v>0</v>
          </cell>
          <cell r="W131">
            <v>24</v>
          </cell>
          <cell r="X131">
            <v>0</v>
          </cell>
        </row>
        <row r="132">
          <cell r="A132">
            <v>178</v>
          </cell>
          <cell r="B132">
            <v>691</v>
          </cell>
          <cell r="C132">
            <v>0</v>
          </cell>
          <cell r="D132">
            <v>0</v>
          </cell>
          <cell r="E132">
            <v>0</v>
          </cell>
          <cell r="F132">
            <v>202</v>
          </cell>
          <cell r="G132">
            <v>175</v>
          </cell>
          <cell r="H132">
            <v>184</v>
          </cell>
          <cell r="I132">
            <v>130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179</v>
          </cell>
          <cell r="B133">
            <v>139</v>
          </cell>
          <cell r="C133">
            <v>0</v>
          </cell>
          <cell r="D133">
            <v>0</v>
          </cell>
          <cell r="E133">
            <v>13</v>
          </cell>
          <cell r="F133">
            <v>7</v>
          </cell>
          <cell r="G133">
            <v>6</v>
          </cell>
          <cell r="H133">
            <v>11</v>
          </cell>
          <cell r="I133">
            <v>6</v>
          </cell>
          <cell r="J133">
            <v>8</v>
          </cell>
          <cell r="K133">
            <v>10</v>
          </cell>
          <cell r="L133">
            <v>17</v>
          </cell>
          <cell r="M133">
            <v>12</v>
          </cell>
          <cell r="N133">
            <v>15</v>
          </cell>
          <cell r="O133">
            <v>19</v>
          </cell>
          <cell r="P133">
            <v>15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>
            <v>180</v>
          </cell>
          <cell r="B134">
            <v>361</v>
          </cell>
          <cell r="C134">
            <v>0</v>
          </cell>
          <cell r="D134">
            <v>0</v>
          </cell>
          <cell r="E134">
            <v>34</v>
          </cell>
          <cell r="F134">
            <v>40</v>
          </cell>
          <cell r="G134">
            <v>36</v>
          </cell>
          <cell r="H134">
            <v>22</v>
          </cell>
          <cell r="I134">
            <v>29</v>
          </cell>
          <cell r="J134">
            <v>23</v>
          </cell>
          <cell r="K134">
            <v>34</v>
          </cell>
          <cell r="L134">
            <v>21</v>
          </cell>
          <cell r="M134">
            <v>25</v>
          </cell>
          <cell r="N134">
            <v>14</v>
          </cell>
          <cell r="O134">
            <v>17</v>
          </cell>
          <cell r="P134">
            <v>18</v>
          </cell>
          <cell r="Q134">
            <v>0</v>
          </cell>
          <cell r="R134">
            <v>0</v>
          </cell>
          <cell r="S134">
            <v>0</v>
          </cell>
          <cell r="T134">
            <v>12</v>
          </cell>
          <cell r="U134">
            <v>17</v>
          </cell>
          <cell r="V134">
            <v>0</v>
          </cell>
          <cell r="W134">
            <v>19</v>
          </cell>
          <cell r="X134">
            <v>0</v>
          </cell>
        </row>
        <row r="135">
          <cell r="A135">
            <v>181</v>
          </cell>
          <cell r="B135">
            <v>328</v>
          </cell>
          <cell r="C135">
            <v>0</v>
          </cell>
          <cell r="D135">
            <v>0</v>
          </cell>
          <cell r="E135">
            <v>52</v>
          </cell>
          <cell r="F135">
            <v>63</v>
          </cell>
          <cell r="G135">
            <v>55</v>
          </cell>
          <cell r="H135">
            <v>52</v>
          </cell>
          <cell r="I135">
            <v>49</v>
          </cell>
          <cell r="J135">
            <v>57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A136">
            <v>182</v>
          </cell>
          <cell r="B136">
            <v>95</v>
          </cell>
          <cell r="C136">
            <v>0</v>
          </cell>
          <cell r="D136">
            <v>0</v>
          </cell>
          <cell r="E136">
            <v>18</v>
          </cell>
          <cell r="F136">
            <v>17</v>
          </cell>
          <cell r="G136">
            <v>17</v>
          </cell>
          <cell r="H136">
            <v>15</v>
          </cell>
          <cell r="I136">
            <v>15</v>
          </cell>
          <cell r="J136">
            <v>13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>
            <v>183</v>
          </cell>
          <cell r="B137">
            <v>363</v>
          </cell>
          <cell r="C137">
            <v>0</v>
          </cell>
          <cell r="D137">
            <v>0</v>
          </cell>
          <cell r="E137">
            <v>36</v>
          </cell>
          <cell r="F137">
            <v>51</v>
          </cell>
          <cell r="G137">
            <v>32</v>
          </cell>
          <cell r="H137">
            <v>39</v>
          </cell>
          <cell r="I137">
            <v>28</v>
          </cell>
          <cell r="J137">
            <v>32</v>
          </cell>
          <cell r="K137">
            <v>31</v>
          </cell>
          <cell r="L137">
            <v>26</v>
          </cell>
          <cell r="M137">
            <v>28</v>
          </cell>
          <cell r="N137">
            <v>24</v>
          </cell>
          <cell r="O137">
            <v>19</v>
          </cell>
          <cell r="P137">
            <v>17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A138">
            <v>184</v>
          </cell>
          <cell r="B138">
            <v>1342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349</v>
          </cell>
          <cell r="L138">
            <v>308</v>
          </cell>
          <cell r="M138">
            <v>321</v>
          </cell>
          <cell r="N138">
            <v>278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12</v>
          </cell>
          <cell r="T138">
            <v>16</v>
          </cell>
          <cell r="U138">
            <v>26</v>
          </cell>
          <cell r="V138">
            <v>13</v>
          </cell>
          <cell r="W138">
            <v>19</v>
          </cell>
          <cell r="X138">
            <v>0</v>
          </cell>
        </row>
        <row r="139">
          <cell r="A139">
            <v>185</v>
          </cell>
          <cell r="B139">
            <v>602</v>
          </cell>
          <cell r="C139">
            <v>0</v>
          </cell>
          <cell r="D139">
            <v>0</v>
          </cell>
          <cell r="E139">
            <v>44</v>
          </cell>
          <cell r="F139">
            <v>52</v>
          </cell>
          <cell r="G139">
            <v>51</v>
          </cell>
          <cell r="H139">
            <v>52</v>
          </cell>
          <cell r="I139">
            <v>47</v>
          </cell>
          <cell r="J139">
            <v>58</v>
          </cell>
          <cell r="K139">
            <v>64</v>
          </cell>
          <cell r="L139">
            <v>52</v>
          </cell>
          <cell r="M139">
            <v>51</v>
          </cell>
          <cell r="N139">
            <v>42</v>
          </cell>
          <cell r="O139">
            <v>61</v>
          </cell>
          <cell r="P139">
            <v>28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186</v>
          </cell>
          <cell r="B140">
            <v>775</v>
          </cell>
          <cell r="C140">
            <v>0</v>
          </cell>
          <cell r="D140">
            <v>0</v>
          </cell>
          <cell r="E140">
            <v>62</v>
          </cell>
          <cell r="F140">
            <v>70</v>
          </cell>
          <cell r="G140">
            <v>89</v>
          </cell>
          <cell r="H140">
            <v>76</v>
          </cell>
          <cell r="I140">
            <v>75</v>
          </cell>
          <cell r="J140">
            <v>72</v>
          </cell>
          <cell r="K140">
            <v>66</v>
          </cell>
          <cell r="L140">
            <v>62</v>
          </cell>
          <cell r="M140">
            <v>51</v>
          </cell>
          <cell r="N140">
            <v>58</v>
          </cell>
          <cell r="O140">
            <v>47</v>
          </cell>
          <cell r="P140">
            <v>47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A141">
            <v>187</v>
          </cell>
          <cell r="B141">
            <v>66</v>
          </cell>
          <cell r="C141">
            <v>0</v>
          </cell>
          <cell r="D141">
            <v>0</v>
          </cell>
          <cell r="E141">
            <v>10</v>
          </cell>
          <cell r="F141">
            <v>10</v>
          </cell>
          <cell r="G141">
            <v>9</v>
          </cell>
          <cell r="H141">
            <v>14</v>
          </cell>
          <cell r="I141">
            <v>16</v>
          </cell>
          <cell r="J141">
            <v>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A142">
            <v>188</v>
          </cell>
          <cell r="B142">
            <v>257</v>
          </cell>
          <cell r="C142">
            <v>0</v>
          </cell>
          <cell r="D142">
            <v>0</v>
          </cell>
          <cell r="E142">
            <v>52</v>
          </cell>
          <cell r="F142">
            <v>34</v>
          </cell>
          <cell r="G142">
            <v>49</v>
          </cell>
          <cell r="H142">
            <v>59</v>
          </cell>
          <cell r="I142">
            <v>34</v>
          </cell>
          <cell r="J142">
            <v>29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>
            <v>189</v>
          </cell>
          <cell r="B143">
            <v>1359</v>
          </cell>
          <cell r="C143">
            <v>0</v>
          </cell>
          <cell r="D143">
            <v>0</v>
          </cell>
          <cell r="E143">
            <v>110</v>
          </cell>
          <cell r="F143">
            <v>98</v>
          </cell>
          <cell r="G143">
            <v>106</v>
          </cell>
          <cell r="H143">
            <v>113</v>
          </cell>
          <cell r="I143">
            <v>79</v>
          </cell>
          <cell r="J143">
            <v>103</v>
          </cell>
          <cell r="K143">
            <v>140</v>
          </cell>
          <cell r="L143">
            <v>136</v>
          </cell>
          <cell r="M143">
            <v>106</v>
          </cell>
          <cell r="N143">
            <v>93</v>
          </cell>
          <cell r="O143">
            <v>98</v>
          </cell>
          <cell r="P143">
            <v>102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22</v>
          </cell>
          <cell r="V143">
            <v>0</v>
          </cell>
          <cell r="W143">
            <v>30</v>
          </cell>
          <cell r="X143">
            <v>23</v>
          </cell>
        </row>
        <row r="144">
          <cell r="A144">
            <v>190</v>
          </cell>
          <cell r="B144">
            <v>1696</v>
          </cell>
          <cell r="C144">
            <v>0</v>
          </cell>
          <cell r="D144">
            <v>0</v>
          </cell>
          <cell r="E144">
            <v>147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184</v>
          </cell>
          <cell r="K144">
            <v>294</v>
          </cell>
          <cell r="L144">
            <v>216</v>
          </cell>
          <cell r="M144">
            <v>181</v>
          </cell>
          <cell r="N144">
            <v>155</v>
          </cell>
          <cell r="O144">
            <v>263</v>
          </cell>
          <cell r="P144">
            <v>177</v>
          </cell>
          <cell r="Q144">
            <v>0</v>
          </cell>
          <cell r="R144">
            <v>0</v>
          </cell>
          <cell r="S144">
            <v>0</v>
          </cell>
          <cell r="T144">
            <v>19</v>
          </cell>
          <cell r="U144">
            <v>22</v>
          </cell>
          <cell r="V144">
            <v>0</v>
          </cell>
          <cell r="W144">
            <v>38</v>
          </cell>
          <cell r="X144">
            <v>0</v>
          </cell>
        </row>
        <row r="145">
          <cell r="A145">
            <v>191</v>
          </cell>
          <cell r="B145">
            <v>223</v>
          </cell>
          <cell r="C145">
            <v>0</v>
          </cell>
          <cell r="D145">
            <v>0</v>
          </cell>
          <cell r="E145">
            <v>16</v>
          </cell>
          <cell r="F145">
            <v>16</v>
          </cell>
          <cell r="G145">
            <v>25</v>
          </cell>
          <cell r="H145">
            <v>26</v>
          </cell>
          <cell r="I145">
            <v>32</v>
          </cell>
          <cell r="J145">
            <v>19</v>
          </cell>
          <cell r="K145">
            <v>20</v>
          </cell>
          <cell r="L145">
            <v>22</v>
          </cell>
          <cell r="M145">
            <v>12</v>
          </cell>
          <cell r="N145">
            <v>13</v>
          </cell>
          <cell r="O145">
            <v>13</v>
          </cell>
          <cell r="P145">
            <v>9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>
            <v>192</v>
          </cell>
          <cell r="B146">
            <v>1135</v>
          </cell>
          <cell r="C146">
            <v>0</v>
          </cell>
          <cell r="D146">
            <v>0</v>
          </cell>
          <cell r="E146">
            <v>80</v>
          </cell>
          <cell r="F146">
            <v>96</v>
          </cell>
          <cell r="G146">
            <v>103</v>
          </cell>
          <cell r="H146">
            <v>102</v>
          </cell>
          <cell r="I146">
            <v>98</v>
          </cell>
          <cell r="J146">
            <v>98</v>
          </cell>
          <cell r="K146">
            <v>111</v>
          </cell>
          <cell r="L146">
            <v>75</v>
          </cell>
          <cell r="M146">
            <v>78</v>
          </cell>
          <cell r="N146">
            <v>49</v>
          </cell>
          <cell r="O146">
            <v>34</v>
          </cell>
          <cell r="P146">
            <v>27</v>
          </cell>
          <cell r="Q146">
            <v>0</v>
          </cell>
          <cell r="R146">
            <v>0</v>
          </cell>
          <cell r="S146">
            <v>13</v>
          </cell>
          <cell r="T146">
            <v>50</v>
          </cell>
          <cell r="U146">
            <v>50</v>
          </cell>
          <cell r="V146">
            <v>0</v>
          </cell>
          <cell r="W146">
            <v>71</v>
          </cell>
          <cell r="X146">
            <v>0</v>
          </cell>
        </row>
        <row r="147">
          <cell r="A147">
            <v>193</v>
          </cell>
          <cell r="B147">
            <v>415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94</v>
          </cell>
          <cell r="L147">
            <v>67</v>
          </cell>
          <cell r="M147">
            <v>66</v>
          </cell>
          <cell r="N147">
            <v>57</v>
          </cell>
          <cell r="O147">
            <v>45</v>
          </cell>
          <cell r="P147">
            <v>43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</v>
          </cell>
          <cell r="V147">
            <v>0</v>
          </cell>
          <cell r="W147">
            <v>22</v>
          </cell>
          <cell r="X147">
            <v>0</v>
          </cell>
        </row>
        <row r="148">
          <cell r="A148">
            <v>194</v>
          </cell>
          <cell r="B148">
            <v>35</v>
          </cell>
          <cell r="C148">
            <v>0</v>
          </cell>
          <cell r="D148">
            <v>0</v>
          </cell>
          <cell r="E148">
            <v>8</v>
          </cell>
          <cell r="F148">
            <v>7</v>
          </cell>
          <cell r="G148">
            <v>3</v>
          </cell>
          <cell r="H148">
            <v>5</v>
          </cell>
          <cell r="I148">
            <v>4</v>
          </cell>
          <cell r="J148">
            <v>8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>
            <v>195</v>
          </cell>
          <cell r="B149">
            <v>57</v>
          </cell>
          <cell r="C149">
            <v>0</v>
          </cell>
          <cell r="D149">
            <v>0</v>
          </cell>
          <cell r="E149">
            <v>11</v>
          </cell>
          <cell r="F149">
            <v>8</v>
          </cell>
          <cell r="G149">
            <v>12</v>
          </cell>
          <cell r="H149">
            <v>9</v>
          </cell>
          <cell r="I149">
            <v>7</v>
          </cell>
          <cell r="J149">
            <v>10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A150">
            <v>196</v>
          </cell>
          <cell r="B150">
            <v>471</v>
          </cell>
          <cell r="C150">
            <v>0</v>
          </cell>
          <cell r="D150">
            <v>0</v>
          </cell>
          <cell r="E150">
            <v>99</v>
          </cell>
          <cell r="F150">
            <v>124</v>
          </cell>
          <cell r="G150">
            <v>121</v>
          </cell>
          <cell r="H150">
            <v>127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A151">
            <v>197</v>
          </cell>
          <cell r="B151">
            <v>1062</v>
          </cell>
          <cell r="C151">
            <v>0</v>
          </cell>
          <cell r="D151">
            <v>0</v>
          </cell>
          <cell r="E151">
            <v>52</v>
          </cell>
          <cell r="F151">
            <v>68</v>
          </cell>
          <cell r="G151">
            <v>71</v>
          </cell>
          <cell r="H151">
            <v>79</v>
          </cell>
          <cell r="I151">
            <v>77</v>
          </cell>
          <cell r="J151">
            <v>76</v>
          </cell>
          <cell r="K151">
            <v>138</v>
          </cell>
          <cell r="L151">
            <v>129</v>
          </cell>
          <cell r="M151">
            <v>111</v>
          </cell>
          <cell r="N151">
            <v>101</v>
          </cell>
          <cell r="O151">
            <v>84</v>
          </cell>
          <cell r="P151">
            <v>76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198</v>
          </cell>
          <cell r="B152">
            <v>1555</v>
          </cell>
          <cell r="C152">
            <v>0</v>
          </cell>
          <cell r="D152">
            <v>0</v>
          </cell>
          <cell r="E152">
            <v>151</v>
          </cell>
          <cell r="F152">
            <v>160</v>
          </cell>
          <cell r="G152">
            <v>138</v>
          </cell>
          <cell r="H152">
            <v>139</v>
          </cell>
          <cell r="I152">
            <v>126</v>
          </cell>
          <cell r="J152">
            <v>114</v>
          </cell>
          <cell r="K152">
            <v>137</v>
          </cell>
          <cell r="L152">
            <v>121</v>
          </cell>
          <cell r="M152">
            <v>84</v>
          </cell>
          <cell r="N152">
            <v>123</v>
          </cell>
          <cell r="O152">
            <v>66</v>
          </cell>
          <cell r="P152">
            <v>51</v>
          </cell>
          <cell r="Q152">
            <v>0</v>
          </cell>
          <cell r="R152">
            <v>0</v>
          </cell>
          <cell r="S152">
            <v>18</v>
          </cell>
          <cell r="T152">
            <v>35</v>
          </cell>
          <cell r="U152">
            <v>47</v>
          </cell>
          <cell r="V152">
            <v>0</v>
          </cell>
          <cell r="W152">
            <v>45</v>
          </cell>
          <cell r="X152">
            <v>0</v>
          </cell>
        </row>
        <row r="153">
          <cell r="A153">
            <v>199</v>
          </cell>
          <cell r="B153">
            <v>253</v>
          </cell>
          <cell r="C153">
            <v>0</v>
          </cell>
          <cell r="D153">
            <v>0</v>
          </cell>
          <cell r="E153">
            <v>51</v>
          </cell>
          <cell r="F153">
            <v>36</v>
          </cell>
          <cell r="G153">
            <v>36</v>
          </cell>
          <cell r="H153">
            <v>34</v>
          </cell>
          <cell r="I153">
            <v>37</v>
          </cell>
          <cell r="J153">
            <v>59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A154">
            <v>200</v>
          </cell>
          <cell r="B154">
            <v>783</v>
          </cell>
          <cell r="C154">
            <v>0</v>
          </cell>
          <cell r="D154">
            <v>0</v>
          </cell>
          <cell r="E154">
            <v>157</v>
          </cell>
          <cell r="F154">
            <v>197</v>
          </cell>
          <cell r="G154">
            <v>149</v>
          </cell>
          <cell r="H154">
            <v>138</v>
          </cell>
          <cell r="I154">
            <v>142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202</v>
          </cell>
          <cell r="B155">
            <v>1956</v>
          </cell>
          <cell r="C155">
            <v>0</v>
          </cell>
          <cell r="D155">
            <v>0</v>
          </cell>
          <cell r="E155">
            <v>179</v>
          </cell>
          <cell r="F155">
            <v>196</v>
          </cell>
          <cell r="G155">
            <v>186</v>
          </cell>
          <cell r="H155">
            <v>180</v>
          </cell>
          <cell r="I155">
            <v>167</v>
          </cell>
          <cell r="J155">
            <v>170</v>
          </cell>
          <cell r="K155">
            <v>187</v>
          </cell>
          <cell r="L155">
            <v>183</v>
          </cell>
          <cell r="M155">
            <v>174</v>
          </cell>
          <cell r="N155">
            <v>133</v>
          </cell>
          <cell r="O155">
            <v>118</v>
          </cell>
          <cell r="P155">
            <v>83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A156">
            <v>203</v>
          </cell>
          <cell r="B156">
            <v>1291</v>
          </cell>
          <cell r="C156">
            <v>0</v>
          </cell>
          <cell r="D156">
            <v>0</v>
          </cell>
          <cell r="E156">
            <v>110</v>
          </cell>
          <cell r="F156">
            <v>152</v>
          </cell>
          <cell r="G156">
            <v>140</v>
          </cell>
          <cell r="H156">
            <v>143</v>
          </cell>
          <cell r="I156">
            <v>123</v>
          </cell>
          <cell r="J156">
            <v>104</v>
          </cell>
          <cell r="K156">
            <v>123</v>
          </cell>
          <cell r="L156">
            <v>109</v>
          </cell>
          <cell r="M156">
            <v>77</v>
          </cell>
          <cell r="N156">
            <v>65</v>
          </cell>
          <cell r="O156">
            <v>59</v>
          </cell>
          <cell r="P156">
            <v>61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25</v>
          </cell>
        </row>
        <row r="157">
          <cell r="A157">
            <v>204</v>
          </cell>
          <cell r="B157">
            <v>31</v>
          </cell>
          <cell r="C157">
            <v>0</v>
          </cell>
          <cell r="D157">
            <v>0</v>
          </cell>
          <cell r="E157">
            <v>4</v>
          </cell>
          <cell r="F157">
            <v>5</v>
          </cell>
          <cell r="G157">
            <v>7</v>
          </cell>
          <cell r="H157">
            <v>8</v>
          </cell>
          <cell r="I157">
            <v>3</v>
          </cell>
          <cell r="J157">
            <v>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>
            <v>207</v>
          </cell>
          <cell r="B158">
            <v>242</v>
          </cell>
          <cell r="C158">
            <v>4</v>
          </cell>
          <cell r="D158">
            <v>15</v>
          </cell>
          <cell r="E158">
            <v>13</v>
          </cell>
          <cell r="F158">
            <v>18</v>
          </cell>
          <cell r="G158">
            <v>13</v>
          </cell>
          <cell r="H158">
            <v>20</v>
          </cell>
          <cell r="I158">
            <v>15</v>
          </cell>
          <cell r="J158">
            <v>17</v>
          </cell>
          <cell r="K158">
            <v>30</v>
          </cell>
          <cell r="L158">
            <v>20</v>
          </cell>
          <cell r="M158">
            <v>22</v>
          </cell>
          <cell r="N158">
            <v>19</v>
          </cell>
          <cell r="O158">
            <v>15</v>
          </cell>
          <cell r="P158">
            <v>21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>
            <v>208</v>
          </cell>
          <cell r="B159">
            <v>105</v>
          </cell>
          <cell r="C159">
            <v>8</v>
          </cell>
          <cell r="D159">
            <v>13</v>
          </cell>
          <cell r="E159">
            <v>13</v>
          </cell>
          <cell r="F159">
            <v>16</v>
          </cell>
          <cell r="G159">
            <v>19</v>
          </cell>
          <cell r="H159">
            <v>10</v>
          </cell>
          <cell r="I159">
            <v>14</v>
          </cell>
          <cell r="J159">
            <v>12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209</v>
          </cell>
          <cell r="B160">
            <v>146</v>
          </cell>
          <cell r="C160">
            <v>13</v>
          </cell>
          <cell r="D160">
            <v>19</v>
          </cell>
          <cell r="E160">
            <v>16</v>
          </cell>
          <cell r="F160">
            <v>13</v>
          </cell>
          <cell r="G160">
            <v>24</v>
          </cell>
          <cell r="H160">
            <v>20</v>
          </cell>
          <cell r="I160">
            <v>19</v>
          </cell>
          <cell r="J160">
            <v>22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>
            <v>211</v>
          </cell>
          <cell r="B161">
            <v>269</v>
          </cell>
          <cell r="C161">
            <v>6</v>
          </cell>
          <cell r="D161">
            <v>11</v>
          </cell>
          <cell r="E161">
            <v>14</v>
          </cell>
          <cell r="F161">
            <v>16</v>
          </cell>
          <cell r="G161">
            <v>21</v>
          </cell>
          <cell r="H161">
            <v>25</v>
          </cell>
          <cell r="I161">
            <v>19</v>
          </cell>
          <cell r="J161">
            <v>13</v>
          </cell>
          <cell r="K161">
            <v>25</v>
          </cell>
          <cell r="L161">
            <v>23</v>
          </cell>
          <cell r="M161">
            <v>24</v>
          </cell>
          <cell r="N161">
            <v>30</v>
          </cell>
          <cell r="O161">
            <v>24</v>
          </cell>
          <cell r="P161">
            <v>18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A162">
            <v>213</v>
          </cell>
          <cell r="B162">
            <v>653</v>
          </cell>
          <cell r="C162">
            <v>8</v>
          </cell>
          <cell r="D162">
            <v>13</v>
          </cell>
          <cell r="E162">
            <v>24</v>
          </cell>
          <cell r="F162">
            <v>23</v>
          </cell>
          <cell r="G162">
            <v>22</v>
          </cell>
          <cell r="H162">
            <v>41</v>
          </cell>
          <cell r="I162">
            <v>50</v>
          </cell>
          <cell r="J162">
            <v>34</v>
          </cell>
          <cell r="K162">
            <v>105</v>
          </cell>
          <cell r="L162">
            <v>90</v>
          </cell>
          <cell r="M162">
            <v>81</v>
          </cell>
          <cell r="N162">
            <v>77</v>
          </cell>
          <cell r="O162">
            <v>67</v>
          </cell>
          <cell r="P162">
            <v>18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A163">
            <v>216</v>
          </cell>
          <cell r="B163">
            <v>195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22</v>
          </cell>
          <cell r="U163">
            <v>68</v>
          </cell>
          <cell r="V163">
            <v>20</v>
          </cell>
          <cell r="W163">
            <v>85</v>
          </cell>
          <cell r="X163">
            <v>0</v>
          </cell>
        </row>
        <row r="164">
          <cell r="A164">
            <v>217</v>
          </cell>
          <cell r="B164">
            <v>307</v>
          </cell>
          <cell r="C164">
            <v>0</v>
          </cell>
          <cell r="D164">
            <v>6</v>
          </cell>
          <cell r="E164">
            <v>11</v>
          </cell>
          <cell r="F164">
            <v>24</v>
          </cell>
          <cell r="G164">
            <v>31</v>
          </cell>
          <cell r="H164">
            <v>20</v>
          </cell>
          <cell r="I164">
            <v>22</v>
          </cell>
          <cell r="J164">
            <v>21</v>
          </cell>
          <cell r="K164">
            <v>33</v>
          </cell>
          <cell r="L164">
            <v>32</v>
          </cell>
          <cell r="M164">
            <v>22</v>
          </cell>
          <cell r="N164">
            <v>29</v>
          </cell>
          <cell r="O164">
            <v>25</v>
          </cell>
          <cell r="P164">
            <v>31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A165">
            <v>218</v>
          </cell>
          <cell r="B165">
            <v>817</v>
          </cell>
          <cell r="C165">
            <v>18</v>
          </cell>
          <cell r="D165">
            <v>36</v>
          </cell>
          <cell r="E165">
            <v>50</v>
          </cell>
          <cell r="F165">
            <v>78</v>
          </cell>
          <cell r="G165">
            <v>97</v>
          </cell>
          <cell r="H165">
            <v>85</v>
          </cell>
          <cell r="I165">
            <v>79</v>
          </cell>
          <cell r="J165">
            <v>85</v>
          </cell>
          <cell r="K165">
            <v>52</v>
          </cell>
          <cell r="L165">
            <v>64</v>
          </cell>
          <cell r="M165">
            <v>43</v>
          </cell>
          <cell r="N165">
            <v>42</v>
          </cell>
          <cell r="O165">
            <v>41</v>
          </cell>
          <cell r="P165">
            <v>47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A166">
            <v>219</v>
          </cell>
          <cell r="B166">
            <v>788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145</v>
          </cell>
          <cell r="L166">
            <v>144</v>
          </cell>
          <cell r="M166">
            <v>141</v>
          </cell>
          <cell r="N166">
            <v>129</v>
          </cell>
          <cell r="O166">
            <v>114</v>
          </cell>
          <cell r="P166">
            <v>115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>
            <v>222</v>
          </cell>
          <cell r="B167">
            <v>144</v>
          </cell>
          <cell r="C167">
            <v>0</v>
          </cell>
          <cell r="D167">
            <v>0</v>
          </cell>
          <cell r="E167">
            <v>0</v>
          </cell>
          <cell r="F167">
            <v>6</v>
          </cell>
          <cell r="G167">
            <v>9</v>
          </cell>
          <cell r="H167">
            <v>3</v>
          </cell>
          <cell r="I167">
            <v>15</v>
          </cell>
          <cell r="J167">
            <v>12</v>
          </cell>
          <cell r="K167">
            <v>19</v>
          </cell>
          <cell r="L167">
            <v>23</v>
          </cell>
          <cell r="M167">
            <v>19</v>
          </cell>
          <cell r="N167">
            <v>11</v>
          </cell>
          <cell r="O167">
            <v>10</v>
          </cell>
          <cell r="P167">
            <v>17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A168">
            <v>223</v>
          </cell>
          <cell r="B168">
            <v>619</v>
          </cell>
          <cell r="C168">
            <v>0</v>
          </cell>
          <cell r="D168">
            <v>6</v>
          </cell>
          <cell r="E168">
            <v>4</v>
          </cell>
          <cell r="F168">
            <v>19</v>
          </cell>
          <cell r="G168">
            <v>20</v>
          </cell>
          <cell r="H168">
            <v>26</v>
          </cell>
          <cell r="I168">
            <v>45</v>
          </cell>
          <cell r="J168">
            <v>38</v>
          </cell>
          <cell r="K168">
            <v>44</v>
          </cell>
          <cell r="L168">
            <v>61</v>
          </cell>
          <cell r="M168">
            <v>85</v>
          </cell>
          <cell r="N168">
            <v>70</v>
          </cell>
          <cell r="O168">
            <v>98</v>
          </cell>
          <cell r="P168">
            <v>103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A169">
            <v>227</v>
          </cell>
          <cell r="B169">
            <v>313</v>
          </cell>
          <cell r="C169">
            <v>0</v>
          </cell>
          <cell r="D169">
            <v>18</v>
          </cell>
          <cell r="E169">
            <v>20</v>
          </cell>
          <cell r="F169">
            <v>36</v>
          </cell>
          <cell r="G169">
            <v>24</v>
          </cell>
          <cell r="H169">
            <v>21</v>
          </cell>
          <cell r="I169">
            <v>34</v>
          </cell>
          <cell r="J169">
            <v>25</v>
          </cell>
          <cell r="K169">
            <v>27</v>
          </cell>
          <cell r="L169">
            <v>22</v>
          </cell>
          <cell r="M169">
            <v>27</v>
          </cell>
          <cell r="N169">
            <v>23</v>
          </cell>
          <cell r="O169">
            <v>19</v>
          </cell>
          <cell r="P169">
            <v>17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>
            <v>228</v>
          </cell>
          <cell r="B170">
            <v>1178</v>
          </cell>
          <cell r="C170">
            <v>12</v>
          </cell>
          <cell r="D170">
            <v>10</v>
          </cell>
          <cell r="E170">
            <v>28</v>
          </cell>
          <cell r="F170">
            <v>53</v>
          </cell>
          <cell r="G170">
            <v>52</v>
          </cell>
          <cell r="H170">
            <v>80</v>
          </cell>
          <cell r="I170">
            <v>79</v>
          </cell>
          <cell r="J170">
            <v>83</v>
          </cell>
          <cell r="K170">
            <v>103</v>
          </cell>
          <cell r="L170">
            <v>126</v>
          </cell>
          <cell r="M170">
            <v>125</v>
          </cell>
          <cell r="N170">
            <v>123</v>
          </cell>
          <cell r="O170">
            <v>150</v>
          </cell>
          <cell r="P170">
            <v>154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A171">
            <v>233</v>
          </cell>
          <cell r="B171">
            <v>919</v>
          </cell>
          <cell r="C171">
            <v>9</v>
          </cell>
          <cell r="D171">
            <v>14</v>
          </cell>
          <cell r="E171">
            <v>34</v>
          </cell>
          <cell r="F171">
            <v>61</v>
          </cell>
          <cell r="G171">
            <v>46</v>
          </cell>
          <cell r="H171">
            <v>57</v>
          </cell>
          <cell r="I171">
            <v>63</v>
          </cell>
          <cell r="J171">
            <v>69</v>
          </cell>
          <cell r="K171">
            <v>67</v>
          </cell>
          <cell r="L171">
            <v>85</v>
          </cell>
          <cell r="M171">
            <v>92</v>
          </cell>
          <cell r="N171">
            <v>92</v>
          </cell>
          <cell r="O171">
            <v>109</v>
          </cell>
          <cell r="P171">
            <v>121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A172">
            <v>234</v>
          </cell>
          <cell r="B172">
            <v>346</v>
          </cell>
          <cell r="C172">
            <v>4</v>
          </cell>
          <cell r="D172">
            <v>10</v>
          </cell>
          <cell r="E172">
            <v>8</v>
          </cell>
          <cell r="F172">
            <v>18</v>
          </cell>
          <cell r="G172">
            <v>19</v>
          </cell>
          <cell r="H172">
            <v>31</v>
          </cell>
          <cell r="I172">
            <v>21</v>
          </cell>
          <cell r="J172">
            <v>30</v>
          </cell>
          <cell r="K172">
            <v>21</v>
          </cell>
          <cell r="L172">
            <v>31</v>
          </cell>
          <cell r="M172">
            <v>31</v>
          </cell>
          <cell r="N172">
            <v>44</v>
          </cell>
          <cell r="O172">
            <v>38</v>
          </cell>
          <cell r="P172">
            <v>40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>
            <v>235</v>
          </cell>
          <cell r="B173">
            <v>657</v>
          </cell>
          <cell r="C173">
            <v>3</v>
          </cell>
          <cell r="D173">
            <v>7</v>
          </cell>
          <cell r="E173">
            <v>10</v>
          </cell>
          <cell r="F173">
            <v>16</v>
          </cell>
          <cell r="G173">
            <v>30</v>
          </cell>
          <cell r="H173">
            <v>32</v>
          </cell>
          <cell r="I173">
            <v>40</v>
          </cell>
          <cell r="J173">
            <v>50</v>
          </cell>
          <cell r="K173">
            <v>94</v>
          </cell>
          <cell r="L173">
            <v>75</v>
          </cell>
          <cell r="M173">
            <v>84</v>
          </cell>
          <cell r="N173">
            <v>66</v>
          </cell>
          <cell r="O173">
            <v>64</v>
          </cell>
          <cell r="P173">
            <v>86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A174">
            <v>239</v>
          </cell>
          <cell r="B174">
            <v>162</v>
          </cell>
          <cell r="C174">
            <v>0</v>
          </cell>
          <cell r="D174">
            <v>2</v>
          </cell>
          <cell r="E174">
            <v>6</v>
          </cell>
          <cell r="F174">
            <v>7</v>
          </cell>
          <cell r="G174">
            <v>5</v>
          </cell>
          <cell r="H174">
            <v>8</v>
          </cell>
          <cell r="I174">
            <v>11</v>
          </cell>
          <cell r="J174">
            <v>15</v>
          </cell>
          <cell r="K174">
            <v>18</v>
          </cell>
          <cell r="L174">
            <v>9</v>
          </cell>
          <cell r="M174">
            <v>17</v>
          </cell>
          <cell r="N174">
            <v>28</v>
          </cell>
          <cell r="O174">
            <v>18</v>
          </cell>
          <cell r="P174">
            <v>18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A175">
            <v>240</v>
          </cell>
          <cell r="B175">
            <v>1893</v>
          </cell>
          <cell r="C175">
            <v>0</v>
          </cell>
          <cell r="D175">
            <v>0</v>
          </cell>
          <cell r="E175">
            <v>105</v>
          </cell>
          <cell r="F175">
            <v>143</v>
          </cell>
          <cell r="G175">
            <v>151</v>
          </cell>
          <cell r="H175">
            <v>144</v>
          </cell>
          <cell r="I175">
            <v>144</v>
          </cell>
          <cell r="J175">
            <v>162</v>
          </cell>
          <cell r="K175">
            <v>182</v>
          </cell>
          <cell r="L175">
            <v>184</v>
          </cell>
          <cell r="M175">
            <v>180</v>
          </cell>
          <cell r="N175">
            <v>169</v>
          </cell>
          <cell r="O175">
            <v>176</v>
          </cell>
          <cell r="P175">
            <v>153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241</v>
          </cell>
          <cell r="B176">
            <v>520</v>
          </cell>
          <cell r="C176">
            <v>0</v>
          </cell>
          <cell r="D176">
            <v>17</v>
          </cell>
          <cell r="E176">
            <v>14</v>
          </cell>
          <cell r="F176">
            <v>29</v>
          </cell>
          <cell r="G176">
            <v>43</v>
          </cell>
          <cell r="H176">
            <v>28</v>
          </cell>
          <cell r="I176">
            <v>44</v>
          </cell>
          <cell r="J176">
            <v>48</v>
          </cell>
          <cell r="K176">
            <v>50</v>
          </cell>
          <cell r="L176">
            <v>54</v>
          </cell>
          <cell r="M176">
            <v>63</v>
          </cell>
          <cell r="N176">
            <v>46</v>
          </cell>
          <cell r="O176">
            <v>38</v>
          </cell>
          <cell r="P176">
            <v>46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A177">
            <v>242</v>
          </cell>
          <cell r="B177">
            <v>730</v>
          </cell>
          <cell r="C177">
            <v>0</v>
          </cell>
          <cell r="D177">
            <v>0</v>
          </cell>
          <cell r="E177">
            <v>24</v>
          </cell>
          <cell r="F177">
            <v>46</v>
          </cell>
          <cell r="G177">
            <v>53</v>
          </cell>
          <cell r="H177">
            <v>72</v>
          </cell>
          <cell r="I177">
            <v>64</v>
          </cell>
          <cell r="J177">
            <v>74</v>
          </cell>
          <cell r="K177">
            <v>71</v>
          </cell>
          <cell r="L177">
            <v>87</v>
          </cell>
          <cell r="M177">
            <v>75</v>
          </cell>
          <cell r="N177">
            <v>55</v>
          </cell>
          <cell r="O177">
            <v>52</v>
          </cell>
          <cell r="P177">
            <v>57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A178">
            <v>248</v>
          </cell>
          <cell r="B178">
            <v>428</v>
          </cell>
          <cell r="C178">
            <v>0</v>
          </cell>
          <cell r="D178">
            <v>20</v>
          </cell>
          <cell r="E178">
            <v>26</v>
          </cell>
          <cell r="F178">
            <v>27</v>
          </cell>
          <cell r="G178">
            <v>32</v>
          </cell>
          <cell r="H178">
            <v>36</v>
          </cell>
          <cell r="I178">
            <v>45</v>
          </cell>
          <cell r="J178">
            <v>31</v>
          </cell>
          <cell r="K178">
            <v>46</v>
          </cell>
          <cell r="L178">
            <v>31</v>
          </cell>
          <cell r="M178">
            <v>41</v>
          </cell>
          <cell r="N178">
            <v>37</v>
          </cell>
          <cell r="O178">
            <v>27</v>
          </cell>
          <cell r="P178">
            <v>29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>
            <v>249</v>
          </cell>
          <cell r="B179">
            <v>126</v>
          </cell>
          <cell r="C179">
            <v>16</v>
          </cell>
          <cell r="D179">
            <v>17</v>
          </cell>
          <cell r="E179">
            <v>18</v>
          </cell>
          <cell r="F179">
            <v>24</v>
          </cell>
          <cell r="G179">
            <v>15</v>
          </cell>
          <cell r="H179">
            <v>13</v>
          </cell>
          <cell r="I179">
            <v>12</v>
          </cell>
          <cell r="J179">
            <v>11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250</v>
          </cell>
          <cell r="B180">
            <v>752</v>
          </cell>
          <cell r="C180">
            <v>13</v>
          </cell>
          <cell r="D180">
            <v>45</v>
          </cell>
          <cell r="E180">
            <v>55</v>
          </cell>
          <cell r="F180">
            <v>51</v>
          </cell>
          <cell r="G180">
            <v>58</v>
          </cell>
          <cell r="H180">
            <v>67</v>
          </cell>
          <cell r="I180">
            <v>49</v>
          </cell>
          <cell r="J180">
            <v>61</v>
          </cell>
          <cell r="K180">
            <v>50</v>
          </cell>
          <cell r="L180">
            <v>76</v>
          </cell>
          <cell r="M180">
            <v>78</v>
          </cell>
          <cell r="N180">
            <v>43</v>
          </cell>
          <cell r="O180">
            <v>53</v>
          </cell>
          <cell r="P180">
            <v>53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251</v>
          </cell>
          <cell r="B181">
            <v>227</v>
          </cell>
          <cell r="C181">
            <v>0</v>
          </cell>
          <cell r="D181">
            <v>3</v>
          </cell>
          <cell r="E181">
            <v>5</v>
          </cell>
          <cell r="F181">
            <v>2</v>
          </cell>
          <cell r="G181">
            <v>9</v>
          </cell>
          <cell r="H181">
            <v>10</v>
          </cell>
          <cell r="I181">
            <v>12</v>
          </cell>
          <cell r="J181">
            <v>20</v>
          </cell>
          <cell r="K181">
            <v>16</v>
          </cell>
          <cell r="L181">
            <v>22</v>
          </cell>
          <cell r="M181">
            <v>30</v>
          </cell>
          <cell r="N181">
            <v>33</v>
          </cell>
          <cell r="O181">
            <v>32</v>
          </cell>
          <cell r="P181">
            <v>33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252</v>
          </cell>
          <cell r="B182">
            <v>405</v>
          </cell>
          <cell r="C182">
            <v>0</v>
          </cell>
          <cell r="D182">
            <v>3</v>
          </cell>
          <cell r="E182">
            <v>7</v>
          </cell>
          <cell r="F182">
            <v>13</v>
          </cell>
          <cell r="G182">
            <v>17</v>
          </cell>
          <cell r="H182">
            <v>28</v>
          </cell>
          <cell r="I182">
            <v>26</v>
          </cell>
          <cell r="J182">
            <v>24</v>
          </cell>
          <cell r="K182">
            <v>40</v>
          </cell>
          <cell r="L182">
            <v>64</v>
          </cell>
          <cell r="M182">
            <v>59</v>
          </cell>
          <cell r="N182">
            <v>44</v>
          </cell>
          <cell r="O182">
            <v>47</v>
          </cell>
          <cell r="P182">
            <v>33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255</v>
          </cell>
          <cell r="B183">
            <v>316</v>
          </cell>
          <cell r="C183">
            <v>0</v>
          </cell>
          <cell r="D183">
            <v>0</v>
          </cell>
          <cell r="E183">
            <v>18</v>
          </cell>
          <cell r="F183">
            <v>30</v>
          </cell>
          <cell r="G183">
            <v>26</v>
          </cell>
          <cell r="H183">
            <v>25</v>
          </cell>
          <cell r="I183">
            <v>23</v>
          </cell>
          <cell r="J183">
            <v>21</v>
          </cell>
          <cell r="K183">
            <v>33</v>
          </cell>
          <cell r="L183">
            <v>27</v>
          </cell>
          <cell r="M183">
            <v>31</v>
          </cell>
          <cell r="N183">
            <v>26</v>
          </cell>
          <cell r="O183">
            <v>23</v>
          </cell>
          <cell r="P183">
            <v>33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257</v>
          </cell>
          <cell r="B184">
            <v>499</v>
          </cell>
          <cell r="C184">
            <v>0</v>
          </cell>
          <cell r="D184">
            <v>0</v>
          </cell>
          <cell r="E184">
            <v>30</v>
          </cell>
          <cell r="F184">
            <v>35</v>
          </cell>
          <cell r="G184">
            <v>35</v>
          </cell>
          <cell r="H184">
            <v>40</v>
          </cell>
          <cell r="I184">
            <v>39</v>
          </cell>
          <cell r="J184">
            <v>47</v>
          </cell>
          <cell r="K184">
            <v>43</v>
          </cell>
          <cell r="L184">
            <v>47</v>
          </cell>
          <cell r="M184">
            <v>47</v>
          </cell>
          <cell r="N184">
            <v>44</v>
          </cell>
          <cell r="O184">
            <v>49</v>
          </cell>
          <cell r="P184">
            <v>43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259</v>
          </cell>
          <cell r="B185">
            <v>2950</v>
          </cell>
          <cell r="C185">
            <v>38</v>
          </cell>
          <cell r="D185">
            <v>98</v>
          </cell>
          <cell r="E185">
            <v>150</v>
          </cell>
          <cell r="F185">
            <v>165</v>
          </cell>
          <cell r="G185">
            <v>201</v>
          </cell>
          <cell r="H185">
            <v>197</v>
          </cell>
          <cell r="I185">
            <v>185</v>
          </cell>
          <cell r="J185">
            <v>207</v>
          </cell>
          <cell r="K185">
            <v>292</v>
          </cell>
          <cell r="L185">
            <v>285</v>
          </cell>
          <cell r="M185">
            <v>313</v>
          </cell>
          <cell r="N185">
            <v>308</v>
          </cell>
          <cell r="O185">
            <v>295</v>
          </cell>
          <cell r="P185">
            <v>216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264</v>
          </cell>
          <cell r="B186">
            <v>271</v>
          </cell>
          <cell r="C186">
            <v>0</v>
          </cell>
          <cell r="D186">
            <v>2</v>
          </cell>
          <cell r="E186">
            <v>7</v>
          </cell>
          <cell r="F186">
            <v>15</v>
          </cell>
          <cell r="G186">
            <v>15</v>
          </cell>
          <cell r="H186">
            <v>17</v>
          </cell>
          <cell r="I186">
            <v>28</v>
          </cell>
          <cell r="J186">
            <v>30</v>
          </cell>
          <cell r="K186">
            <v>20</v>
          </cell>
          <cell r="L186">
            <v>31</v>
          </cell>
          <cell r="M186">
            <v>25</v>
          </cell>
          <cell r="N186">
            <v>25</v>
          </cell>
          <cell r="O186">
            <v>31</v>
          </cell>
          <cell r="P186">
            <v>25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266</v>
          </cell>
          <cell r="B187">
            <v>678</v>
          </cell>
          <cell r="C187">
            <v>54</v>
          </cell>
          <cell r="D187">
            <v>39</v>
          </cell>
          <cell r="E187">
            <v>43</v>
          </cell>
          <cell r="F187">
            <v>60</v>
          </cell>
          <cell r="G187">
            <v>58</v>
          </cell>
          <cell r="H187">
            <v>35</v>
          </cell>
          <cell r="I187">
            <v>51</v>
          </cell>
          <cell r="J187">
            <v>58</v>
          </cell>
          <cell r="K187">
            <v>34</v>
          </cell>
          <cell r="L187">
            <v>48</v>
          </cell>
          <cell r="M187">
            <v>53</v>
          </cell>
          <cell r="N187">
            <v>42</v>
          </cell>
          <cell r="O187">
            <v>49</v>
          </cell>
          <cell r="P187">
            <v>54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268</v>
          </cell>
          <cell r="B188">
            <v>31</v>
          </cell>
          <cell r="C188">
            <v>0</v>
          </cell>
          <cell r="D188">
            <v>0</v>
          </cell>
          <cell r="E188">
            <v>1</v>
          </cell>
          <cell r="F188">
            <v>8</v>
          </cell>
          <cell r="G188">
            <v>7</v>
          </cell>
          <cell r="H188">
            <v>6</v>
          </cell>
          <cell r="I188">
            <v>4</v>
          </cell>
          <cell r="J188">
            <v>5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270</v>
          </cell>
          <cell r="B189">
            <v>1752</v>
          </cell>
          <cell r="C189">
            <v>0</v>
          </cell>
          <cell r="D189">
            <v>0</v>
          </cell>
          <cell r="E189">
            <v>153</v>
          </cell>
          <cell r="F189">
            <v>106</v>
          </cell>
          <cell r="G189">
            <v>0</v>
          </cell>
          <cell r="H189">
            <v>97</v>
          </cell>
          <cell r="I189">
            <v>99</v>
          </cell>
          <cell r="J189">
            <v>73</v>
          </cell>
          <cell r="K189">
            <v>205</v>
          </cell>
          <cell r="L189">
            <v>204</v>
          </cell>
          <cell r="M189">
            <v>207</v>
          </cell>
          <cell r="N189">
            <v>155</v>
          </cell>
          <cell r="O189">
            <v>130</v>
          </cell>
          <cell r="P189">
            <v>126</v>
          </cell>
          <cell r="Q189">
            <v>0</v>
          </cell>
          <cell r="R189">
            <v>0</v>
          </cell>
          <cell r="S189">
            <v>49</v>
          </cell>
          <cell r="T189">
            <v>21</v>
          </cell>
          <cell r="U189">
            <v>54</v>
          </cell>
          <cell r="V189">
            <v>0</v>
          </cell>
          <cell r="W189">
            <v>73</v>
          </cell>
          <cell r="X189">
            <v>0</v>
          </cell>
        </row>
        <row r="190">
          <cell r="A190">
            <v>271</v>
          </cell>
          <cell r="B190">
            <v>693</v>
          </cell>
          <cell r="C190">
            <v>61</v>
          </cell>
          <cell r="D190">
            <v>55</v>
          </cell>
          <cell r="E190">
            <v>62</v>
          </cell>
          <cell r="F190">
            <v>53</v>
          </cell>
          <cell r="G190">
            <v>74</v>
          </cell>
          <cell r="H190">
            <v>51</v>
          </cell>
          <cell r="I190">
            <v>43</v>
          </cell>
          <cell r="J190">
            <v>44</v>
          </cell>
          <cell r="K190">
            <v>40</v>
          </cell>
          <cell r="L190">
            <v>43</v>
          </cell>
          <cell r="M190">
            <v>44</v>
          </cell>
          <cell r="N190">
            <v>46</v>
          </cell>
          <cell r="O190">
            <v>28</v>
          </cell>
          <cell r="P190">
            <v>49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274</v>
          </cell>
          <cell r="B191">
            <v>91</v>
          </cell>
          <cell r="C191">
            <v>7</v>
          </cell>
          <cell r="D191">
            <v>8</v>
          </cell>
          <cell r="E191">
            <v>8</v>
          </cell>
          <cell r="F191">
            <v>11</v>
          </cell>
          <cell r="G191">
            <v>14</v>
          </cell>
          <cell r="H191">
            <v>13</v>
          </cell>
          <cell r="I191">
            <v>18</v>
          </cell>
          <cell r="J191">
            <v>12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276</v>
          </cell>
          <cell r="B192">
            <v>873</v>
          </cell>
          <cell r="C192">
            <v>8</v>
          </cell>
          <cell r="D192">
            <v>13</v>
          </cell>
          <cell r="E192">
            <v>34</v>
          </cell>
          <cell r="F192">
            <v>54</v>
          </cell>
          <cell r="G192">
            <v>65</v>
          </cell>
          <cell r="H192">
            <v>77</v>
          </cell>
          <cell r="I192">
            <v>72</v>
          </cell>
          <cell r="J192">
            <v>76</v>
          </cell>
          <cell r="K192">
            <v>84</v>
          </cell>
          <cell r="L192">
            <v>84</v>
          </cell>
          <cell r="M192">
            <v>70</v>
          </cell>
          <cell r="N192">
            <v>80</v>
          </cell>
          <cell r="O192">
            <v>86</v>
          </cell>
          <cell r="P192">
            <v>70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278</v>
          </cell>
          <cell r="B193">
            <v>122</v>
          </cell>
          <cell r="C193">
            <v>0</v>
          </cell>
          <cell r="D193">
            <v>6</v>
          </cell>
          <cell r="E193">
            <v>6</v>
          </cell>
          <cell r="F193">
            <v>11</v>
          </cell>
          <cell r="G193">
            <v>6</v>
          </cell>
          <cell r="H193">
            <v>5</v>
          </cell>
          <cell r="I193">
            <v>12</v>
          </cell>
          <cell r="J193">
            <v>8</v>
          </cell>
          <cell r="K193">
            <v>6</v>
          </cell>
          <cell r="L193">
            <v>6</v>
          </cell>
          <cell r="M193">
            <v>7</v>
          </cell>
          <cell r="N193">
            <v>13</v>
          </cell>
          <cell r="O193">
            <v>15</v>
          </cell>
          <cell r="P193">
            <v>21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283</v>
          </cell>
          <cell r="B194">
            <v>1260</v>
          </cell>
          <cell r="C194">
            <v>7</v>
          </cell>
          <cell r="D194">
            <v>21</v>
          </cell>
          <cell r="E194">
            <v>44</v>
          </cell>
          <cell r="F194">
            <v>57</v>
          </cell>
          <cell r="G194">
            <v>93</v>
          </cell>
          <cell r="H194">
            <v>102</v>
          </cell>
          <cell r="I194">
            <v>111</v>
          </cell>
          <cell r="J194">
            <v>107</v>
          </cell>
          <cell r="K194">
            <v>121</v>
          </cell>
          <cell r="L194">
            <v>137</v>
          </cell>
          <cell r="M194">
            <v>138</v>
          </cell>
          <cell r="N194">
            <v>128</v>
          </cell>
          <cell r="O194">
            <v>93</v>
          </cell>
          <cell r="P194">
            <v>101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284</v>
          </cell>
          <cell r="B195">
            <v>160</v>
          </cell>
          <cell r="C195">
            <v>0</v>
          </cell>
          <cell r="D195">
            <v>0</v>
          </cell>
          <cell r="E195">
            <v>14</v>
          </cell>
          <cell r="F195">
            <v>29</v>
          </cell>
          <cell r="G195">
            <v>32</v>
          </cell>
          <cell r="H195">
            <v>31</v>
          </cell>
          <cell r="I195">
            <v>29</v>
          </cell>
          <cell r="J195">
            <v>25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285</v>
          </cell>
          <cell r="B196">
            <v>128</v>
          </cell>
          <cell r="C196">
            <v>5</v>
          </cell>
          <cell r="D196">
            <v>8</v>
          </cell>
          <cell r="E196">
            <v>19</v>
          </cell>
          <cell r="F196">
            <v>14</v>
          </cell>
          <cell r="G196">
            <v>13</v>
          </cell>
          <cell r="H196">
            <v>23</v>
          </cell>
          <cell r="I196">
            <v>21</v>
          </cell>
          <cell r="J196">
            <v>25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286</v>
          </cell>
          <cell r="B197">
            <v>101</v>
          </cell>
          <cell r="C197">
            <v>1</v>
          </cell>
          <cell r="D197">
            <v>1</v>
          </cell>
          <cell r="E197">
            <v>4</v>
          </cell>
          <cell r="F197">
            <v>1</v>
          </cell>
          <cell r="G197">
            <v>1</v>
          </cell>
          <cell r="H197">
            <v>2</v>
          </cell>
          <cell r="I197">
            <v>10</v>
          </cell>
          <cell r="J197">
            <v>6</v>
          </cell>
          <cell r="K197">
            <v>8</v>
          </cell>
          <cell r="L197">
            <v>10</v>
          </cell>
          <cell r="M197">
            <v>10</v>
          </cell>
          <cell r="N197">
            <v>13</v>
          </cell>
          <cell r="O197">
            <v>13</v>
          </cell>
          <cell r="P197">
            <v>21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293</v>
          </cell>
          <cell r="B198">
            <v>526</v>
          </cell>
          <cell r="C198">
            <v>20</v>
          </cell>
          <cell r="D198">
            <v>26</v>
          </cell>
          <cell r="E198">
            <v>44</v>
          </cell>
          <cell r="F198">
            <v>42</v>
          </cell>
          <cell r="G198">
            <v>46</v>
          </cell>
          <cell r="H198">
            <v>52</v>
          </cell>
          <cell r="I198">
            <v>42</v>
          </cell>
          <cell r="J198">
            <v>51</v>
          </cell>
          <cell r="K198">
            <v>46</v>
          </cell>
          <cell r="L198">
            <v>32</v>
          </cell>
          <cell r="M198">
            <v>32</v>
          </cell>
          <cell r="N198">
            <v>32</v>
          </cell>
          <cell r="O198">
            <v>33</v>
          </cell>
          <cell r="P198">
            <v>28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294</v>
          </cell>
          <cell r="B199">
            <v>503</v>
          </cell>
          <cell r="C199">
            <v>33</v>
          </cell>
          <cell r="D199">
            <v>31</v>
          </cell>
          <cell r="E199">
            <v>32</v>
          </cell>
          <cell r="F199">
            <v>37</v>
          </cell>
          <cell r="G199">
            <v>44</v>
          </cell>
          <cell r="H199">
            <v>40</v>
          </cell>
          <cell r="I199">
            <v>34</v>
          </cell>
          <cell r="J199">
            <v>29</v>
          </cell>
          <cell r="K199">
            <v>49</v>
          </cell>
          <cell r="L199">
            <v>38</v>
          </cell>
          <cell r="M199">
            <v>33</v>
          </cell>
          <cell r="N199">
            <v>35</v>
          </cell>
          <cell r="O199">
            <v>36</v>
          </cell>
          <cell r="P199">
            <v>32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298</v>
          </cell>
          <cell r="B200">
            <v>202</v>
          </cell>
          <cell r="C200">
            <v>4</v>
          </cell>
          <cell r="D200">
            <v>2</v>
          </cell>
          <cell r="E200">
            <v>1</v>
          </cell>
          <cell r="F200">
            <v>5</v>
          </cell>
          <cell r="G200">
            <v>17</v>
          </cell>
          <cell r="H200">
            <v>16</v>
          </cell>
          <cell r="I200">
            <v>15</v>
          </cell>
          <cell r="J200">
            <v>18</v>
          </cell>
          <cell r="K200">
            <v>30</v>
          </cell>
          <cell r="L200">
            <v>23</v>
          </cell>
          <cell r="M200">
            <v>22</v>
          </cell>
          <cell r="N200">
            <v>18</v>
          </cell>
          <cell r="O200">
            <v>21</v>
          </cell>
          <cell r="P200">
            <v>10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299</v>
          </cell>
          <cell r="B201">
            <v>390</v>
          </cell>
          <cell r="C201">
            <v>0</v>
          </cell>
          <cell r="D201">
            <v>8</v>
          </cell>
          <cell r="E201">
            <v>16</v>
          </cell>
          <cell r="F201">
            <v>24</v>
          </cell>
          <cell r="G201">
            <v>29</v>
          </cell>
          <cell r="H201">
            <v>35</v>
          </cell>
          <cell r="I201">
            <v>31</v>
          </cell>
          <cell r="J201">
            <v>32</v>
          </cell>
          <cell r="K201">
            <v>54</v>
          </cell>
          <cell r="L201">
            <v>38</v>
          </cell>
          <cell r="M201">
            <v>42</v>
          </cell>
          <cell r="N201">
            <v>42</v>
          </cell>
          <cell r="O201">
            <v>19</v>
          </cell>
          <cell r="P201">
            <v>20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302</v>
          </cell>
          <cell r="B202">
            <v>77</v>
          </cell>
          <cell r="C202">
            <v>0</v>
          </cell>
          <cell r="D202">
            <v>0</v>
          </cell>
          <cell r="E202">
            <v>2</v>
          </cell>
          <cell r="F202">
            <v>5</v>
          </cell>
          <cell r="G202">
            <v>6</v>
          </cell>
          <cell r="H202">
            <v>7</v>
          </cell>
          <cell r="I202">
            <v>10</v>
          </cell>
          <cell r="J202">
            <v>5</v>
          </cell>
          <cell r="K202">
            <v>9</v>
          </cell>
          <cell r="L202">
            <v>9</v>
          </cell>
          <cell r="M202">
            <v>11</v>
          </cell>
          <cell r="N202">
            <v>13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303</v>
          </cell>
          <cell r="B203">
            <v>228</v>
          </cell>
          <cell r="C203">
            <v>3</v>
          </cell>
          <cell r="D203">
            <v>2</v>
          </cell>
          <cell r="E203">
            <v>14</v>
          </cell>
          <cell r="F203">
            <v>18</v>
          </cell>
          <cell r="G203">
            <v>10</v>
          </cell>
          <cell r="H203">
            <v>8</v>
          </cell>
          <cell r="I203">
            <v>6</v>
          </cell>
          <cell r="J203">
            <v>9</v>
          </cell>
          <cell r="K203">
            <v>22</v>
          </cell>
          <cell r="L203">
            <v>24</v>
          </cell>
          <cell r="M203">
            <v>22</v>
          </cell>
          <cell r="N203">
            <v>26</v>
          </cell>
          <cell r="O203">
            <v>24</v>
          </cell>
          <cell r="P203">
            <v>40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305</v>
          </cell>
          <cell r="B204">
            <v>568</v>
          </cell>
          <cell r="C204">
            <v>0</v>
          </cell>
          <cell r="D204">
            <v>0</v>
          </cell>
          <cell r="E204">
            <v>15</v>
          </cell>
          <cell r="F204">
            <v>33</v>
          </cell>
          <cell r="G204">
            <v>29</v>
          </cell>
          <cell r="H204">
            <v>42</v>
          </cell>
          <cell r="I204">
            <v>51</v>
          </cell>
          <cell r="J204">
            <v>55</v>
          </cell>
          <cell r="K204">
            <v>46</v>
          </cell>
          <cell r="L204">
            <v>47</v>
          </cell>
          <cell r="M204">
            <v>67</v>
          </cell>
          <cell r="N204">
            <v>59</v>
          </cell>
          <cell r="O204">
            <v>60</v>
          </cell>
          <cell r="P204">
            <v>64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310</v>
          </cell>
          <cell r="B205">
            <v>236</v>
          </cell>
          <cell r="C205">
            <v>5</v>
          </cell>
          <cell r="D205">
            <v>16</v>
          </cell>
          <cell r="E205">
            <v>21</v>
          </cell>
          <cell r="F205">
            <v>42</v>
          </cell>
          <cell r="G205">
            <v>34</v>
          </cell>
          <cell r="H205">
            <v>31</v>
          </cell>
          <cell r="I205">
            <v>49</v>
          </cell>
          <cell r="J205">
            <v>38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311</v>
          </cell>
          <cell r="B206">
            <v>316</v>
          </cell>
          <cell r="C206">
            <v>0</v>
          </cell>
          <cell r="D206">
            <v>0</v>
          </cell>
          <cell r="E206">
            <v>0</v>
          </cell>
          <cell r="F206">
            <v>4</v>
          </cell>
          <cell r="G206">
            <v>1</v>
          </cell>
          <cell r="H206">
            <v>7</v>
          </cell>
          <cell r="I206">
            <v>16</v>
          </cell>
          <cell r="J206">
            <v>26</v>
          </cell>
          <cell r="K206">
            <v>35</v>
          </cell>
          <cell r="L206">
            <v>56</v>
          </cell>
          <cell r="M206">
            <v>55</v>
          </cell>
          <cell r="N206">
            <v>49</v>
          </cell>
          <cell r="O206">
            <v>38</v>
          </cell>
          <cell r="P206">
            <v>29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312</v>
          </cell>
          <cell r="B207">
            <v>182</v>
          </cell>
          <cell r="C207">
            <v>8</v>
          </cell>
          <cell r="D207">
            <v>13</v>
          </cell>
          <cell r="E207">
            <v>18</v>
          </cell>
          <cell r="F207">
            <v>31</v>
          </cell>
          <cell r="G207">
            <v>22</v>
          </cell>
          <cell r="H207">
            <v>47</v>
          </cell>
          <cell r="I207">
            <v>24</v>
          </cell>
          <cell r="J207">
            <v>19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313</v>
          </cell>
          <cell r="B208">
            <v>300</v>
          </cell>
          <cell r="C208">
            <v>0</v>
          </cell>
          <cell r="D208">
            <v>0</v>
          </cell>
          <cell r="E208">
            <v>8</v>
          </cell>
          <cell r="F208">
            <v>18</v>
          </cell>
          <cell r="G208">
            <v>15</v>
          </cell>
          <cell r="H208">
            <v>18</v>
          </cell>
          <cell r="I208">
            <v>26</v>
          </cell>
          <cell r="J208">
            <v>29</v>
          </cell>
          <cell r="K208">
            <v>32</v>
          </cell>
          <cell r="L208">
            <v>32</v>
          </cell>
          <cell r="M208">
            <v>37</v>
          </cell>
          <cell r="N208">
            <v>38</v>
          </cell>
          <cell r="O208">
            <v>24</v>
          </cell>
          <cell r="P208">
            <v>23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314</v>
          </cell>
          <cell r="B209">
            <v>6926</v>
          </cell>
          <cell r="C209">
            <v>54</v>
          </cell>
          <cell r="D209">
            <v>120</v>
          </cell>
          <cell r="E209">
            <v>255</v>
          </cell>
          <cell r="F209">
            <v>354</v>
          </cell>
          <cell r="G209">
            <v>402</v>
          </cell>
          <cell r="H209">
            <v>443</v>
          </cell>
          <cell r="I209">
            <v>468</v>
          </cell>
          <cell r="J209">
            <v>536</v>
          </cell>
          <cell r="K209">
            <v>721</v>
          </cell>
          <cell r="L209">
            <v>820</v>
          </cell>
          <cell r="M209">
            <v>780</v>
          </cell>
          <cell r="N209">
            <v>715</v>
          </cell>
          <cell r="O209">
            <v>667</v>
          </cell>
          <cell r="P209">
            <v>591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319</v>
          </cell>
          <cell r="B210">
            <v>672</v>
          </cell>
          <cell r="C210">
            <v>9</v>
          </cell>
          <cell r="D210">
            <v>41</v>
          </cell>
          <cell r="E210">
            <v>61</v>
          </cell>
          <cell r="F210">
            <v>103</v>
          </cell>
          <cell r="G210">
            <v>89</v>
          </cell>
          <cell r="H210">
            <v>89</v>
          </cell>
          <cell r="I210">
            <v>66</v>
          </cell>
          <cell r="J210">
            <v>47</v>
          </cell>
          <cell r="K210">
            <v>53</v>
          </cell>
          <cell r="L210">
            <v>57</v>
          </cell>
          <cell r="M210">
            <v>35</v>
          </cell>
          <cell r="N210">
            <v>22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320</v>
          </cell>
          <cell r="B211">
            <v>179</v>
          </cell>
          <cell r="C211">
            <v>0</v>
          </cell>
          <cell r="D211">
            <v>0</v>
          </cell>
          <cell r="E211">
            <v>0</v>
          </cell>
          <cell r="F211">
            <v>7</v>
          </cell>
          <cell r="G211">
            <v>9</v>
          </cell>
          <cell r="H211">
            <v>13</v>
          </cell>
          <cell r="I211">
            <v>19</v>
          </cell>
          <cell r="J211">
            <v>15</v>
          </cell>
          <cell r="K211">
            <v>17</v>
          </cell>
          <cell r="L211">
            <v>22</v>
          </cell>
          <cell r="M211">
            <v>17</v>
          </cell>
          <cell r="N211">
            <v>19</v>
          </cell>
          <cell r="O211">
            <v>19</v>
          </cell>
          <cell r="P211">
            <v>22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321</v>
          </cell>
          <cell r="B212">
            <v>413</v>
          </cell>
          <cell r="C212">
            <v>13</v>
          </cell>
          <cell r="D212">
            <v>17</v>
          </cell>
          <cell r="E212">
            <v>24</v>
          </cell>
          <cell r="F212">
            <v>35</v>
          </cell>
          <cell r="G212">
            <v>32</v>
          </cell>
          <cell r="H212">
            <v>32</v>
          </cell>
          <cell r="I212">
            <v>52</v>
          </cell>
          <cell r="J212">
            <v>30</v>
          </cell>
          <cell r="K212">
            <v>35</v>
          </cell>
          <cell r="L212">
            <v>32</v>
          </cell>
          <cell r="M212">
            <v>31</v>
          </cell>
          <cell r="N212">
            <v>34</v>
          </cell>
          <cell r="O212">
            <v>28</v>
          </cell>
          <cell r="P212">
            <v>18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323</v>
          </cell>
          <cell r="B213">
            <v>132</v>
          </cell>
          <cell r="C213">
            <v>6</v>
          </cell>
          <cell r="D213">
            <v>7</v>
          </cell>
          <cell r="E213">
            <v>11</v>
          </cell>
          <cell r="F213">
            <v>22</v>
          </cell>
          <cell r="G213">
            <v>18</v>
          </cell>
          <cell r="H213">
            <v>18</v>
          </cell>
          <cell r="I213">
            <v>20</v>
          </cell>
          <cell r="J213">
            <v>30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324</v>
          </cell>
          <cell r="B214">
            <v>2280</v>
          </cell>
          <cell r="C214">
            <v>0</v>
          </cell>
          <cell r="D214">
            <v>18</v>
          </cell>
          <cell r="E214">
            <v>135</v>
          </cell>
          <cell r="F214">
            <v>187</v>
          </cell>
          <cell r="G214">
            <v>180</v>
          </cell>
          <cell r="H214">
            <v>184</v>
          </cell>
          <cell r="I214">
            <v>159</v>
          </cell>
          <cell r="J214">
            <v>178</v>
          </cell>
          <cell r="K214">
            <v>260</v>
          </cell>
          <cell r="L214">
            <v>277</v>
          </cell>
          <cell r="M214">
            <v>232</v>
          </cell>
          <cell r="N214">
            <v>206</v>
          </cell>
          <cell r="O214">
            <v>175</v>
          </cell>
          <cell r="P214">
            <v>89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326</v>
          </cell>
          <cell r="B215">
            <v>95</v>
          </cell>
          <cell r="C215">
            <v>1</v>
          </cell>
          <cell r="D215">
            <v>15</v>
          </cell>
          <cell r="E215">
            <v>10</v>
          </cell>
          <cell r="F215">
            <v>19</v>
          </cell>
          <cell r="G215">
            <v>15</v>
          </cell>
          <cell r="H215">
            <v>14</v>
          </cell>
          <cell r="I215">
            <v>13</v>
          </cell>
          <cell r="J215">
            <v>8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327</v>
          </cell>
          <cell r="B216">
            <v>160</v>
          </cell>
          <cell r="C216">
            <v>0</v>
          </cell>
          <cell r="D216">
            <v>0</v>
          </cell>
          <cell r="E216">
            <v>11</v>
          </cell>
          <cell r="F216">
            <v>9</v>
          </cell>
          <cell r="G216">
            <v>14</v>
          </cell>
          <cell r="H216">
            <v>10</v>
          </cell>
          <cell r="I216">
            <v>16</v>
          </cell>
          <cell r="J216">
            <v>14</v>
          </cell>
          <cell r="K216">
            <v>14</v>
          </cell>
          <cell r="L216">
            <v>23</v>
          </cell>
          <cell r="M216">
            <v>9</v>
          </cell>
          <cell r="N216">
            <v>15</v>
          </cell>
          <cell r="O216">
            <v>15</v>
          </cell>
          <cell r="P216">
            <v>10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328</v>
          </cell>
          <cell r="B217">
            <v>189</v>
          </cell>
          <cell r="C217">
            <v>10</v>
          </cell>
          <cell r="D217">
            <v>10</v>
          </cell>
          <cell r="E217">
            <v>28</v>
          </cell>
          <cell r="F217">
            <v>28</v>
          </cell>
          <cell r="G217">
            <v>31</v>
          </cell>
          <cell r="H217">
            <v>28</v>
          </cell>
          <cell r="I217">
            <v>32</v>
          </cell>
          <cell r="J217">
            <v>22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329</v>
          </cell>
          <cell r="B218">
            <v>34</v>
          </cell>
          <cell r="C218">
            <v>9</v>
          </cell>
          <cell r="D218">
            <v>15</v>
          </cell>
          <cell r="E218">
            <v>10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334</v>
          </cell>
          <cell r="B219">
            <v>89</v>
          </cell>
          <cell r="C219">
            <v>4</v>
          </cell>
          <cell r="D219">
            <v>15</v>
          </cell>
          <cell r="E219">
            <v>9</v>
          </cell>
          <cell r="F219">
            <v>17</v>
          </cell>
          <cell r="G219">
            <v>16</v>
          </cell>
          <cell r="H219">
            <v>12</v>
          </cell>
          <cell r="I219">
            <v>7</v>
          </cell>
          <cell r="J219">
            <v>9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335</v>
          </cell>
          <cell r="B220">
            <v>860</v>
          </cell>
          <cell r="C220">
            <v>2</v>
          </cell>
          <cell r="D220">
            <v>4</v>
          </cell>
          <cell r="E220">
            <v>44</v>
          </cell>
          <cell r="F220">
            <v>57</v>
          </cell>
          <cell r="G220">
            <v>72</v>
          </cell>
          <cell r="H220">
            <v>84</v>
          </cell>
          <cell r="I220">
            <v>87</v>
          </cell>
          <cell r="J220">
            <v>94</v>
          </cell>
          <cell r="K220">
            <v>101</v>
          </cell>
          <cell r="L220">
            <v>100</v>
          </cell>
          <cell r="M220">
            <v>99</v>
          </cell>
          <cell r="N220">
            <v>83</v>
          </cell>
          <cell r="O220">
            <v>21</v>
          </cell>
          <cell r="P220">
            <v>12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336</v>
          </cell>
          <cell r="B221">
            <v>38</v>
          </cell>
          <cell r="C221">
            <v>0</v>
          </cell>
          <cell r="D221">
            <v>3</v>
          </cell>
          <cell r="E221">
            <v>3</v>
          </cell>
          <cell r="F221">
            <v>9</v>
          </cell>
          <cell r="G221">
            <v>9</v>
          </cell>
          <cell r="H221">
            <v>0</v>
          </cell>
          <cell r="I221">
            <v>10</v>
          </cell>
          <cell r="J221">
            <v>4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337</v>
          </cell>
          <cell r="B222">
            <v>751</v>
          </cell>
          <cell r="C222">
            <v>0</v>
          </cell>
          <cell r="D222">
            <v>0</v>
          </cell>
          <cell r="E222">
            <v>56</v>
          </cell>
          <cell r="F222">
            <v>94</v>
          </cell>
          <cell r="G222">
            <v>107</v>
          </cell>
          <cell r="H222">
            <v>80</v>
          </cell>
          <cell r="I222">
            <v>79</v>
          </cell>
          <cell r="J222">
            <v>85</v>
          </cell>
          <cell r="K222">
            <v>101</v>
          </cell>
          <cell r="L222">
            <v>84</v>
          </cell>
          <cell r="M222">
            <v>46</v>
          </cell>
          <cell r="N222">
            <v>19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339</v>
          </cell>
          <cell r="B223">
            <v>223</v>
          </cell>
          <cell r="C223">
            <v>68</v>
          </cell>
          <cell r="D223">
            <v>67</v>
          </cell>
          <cell r="E223">
            <v>88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340</v>
          </cell>
          <cell r="B224">
            <v>90</v>
          </cell>
          <cell r="C224">
            <v>2</v>
          </cell>
          <cell r="D224">
            <v>10</v>
          </cell>
          <cell r="E224">
            <v>21</v>
          </cell>
          <cell r="F224">
            <v>19</v>
          </cell>
          <cell r="G224">
            <v>13</v>
          </cell>
          <cell r="H224">
            <v>5</v>
          </cell>
          <cell r="I224">
            <v>11</v>
          </cell>
          <cell r="J224">
            <v>9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342</v>
          </cell>
          <cell r="B225">
            <v>302</v>
          </cell>
          <cell r="C225">
            <v>0</v>
          </cell>
          <cell r="D225">
            <v>0</v>
          </cell>
          <cell r="E225">
            <v>38</v>
          </cell>
          <cell r="F225">
            <v>33</v>
          </cell>
          <cell r="G225">
            <v>46</v>
          </cell>
          <cell r="H225">
            <v>60</v>
          </cell>
          <cell r="I225">
            <v>63</v>
          </cell>
          <cell r="J225">
            <v>62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343</v>
          </cell>
          <cell r="B226">
            <v>959</v>
          </cell>
          <cell r="C226">
            <v>21</v>
          </cell>
          <cell r="D226">
            <v>17</v>
          </cell>
          <cell r="E226">
            <v>43</v>
          </cell>
          <cell r="F226">
            <v>52</v>
          </cell>
          <cell r="G226">
            <v>62</v>
          </cell>
          <cell r="H226">
            <v>62</v>
          </cell>
          <cell r="I226">
            <v>58</v>
          </cell>
          <cell r="J226">
            <v>73</v>
          </cell>
          <cell r="K226">
            <v>97</v>
          </cell>
          <cell r="L226">
            <v>87</v>
          </cell>
          <cell r="M226">
            <v>93</v>
          </cell>
          <cell r="N226">
            <v>113</v>
          </cell>
          <cell r="O226">
            <v>88</v>
          </cell>
          <cell r="P226">
            <v>93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345</v>
          </cell>
          <cell r="B227">
            <v>179</v>
          </cell>
          <cell r="C227">
            <v>0</v>
          </cell>
          <cell r="D227">
            <v>0</v>
          </cell>
          <cell r="E227">
            <v>42</v>
          </cell>
          <cell r="F227">
            <v>49</v>
          </cell>
          <cell r="G227">
            <v>26</v>
          </cell>
          <cell r="H227">
            <v>28</v>
          </cell>
          <cell r="I227">
            <v>12</v>
          </cell>
          <cell r="J227">
            <v>22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346</v>
          </cell>
          <cell r="B228">
            <v>364</v>
          </cell>
          <cell r="C228">
            <v>0</v>
          </cell>
          <cell r="D228">
            <v>0</v>
          </cell>
          <cell r="E228">
            <v>18</v>
          </cell>
          <cell r="F228">
            <v>19</v>
          </cell>
          <cell r="G228">
            <v>23</v>
          </cell>
          <cell r="H228">
            <v>25</v>
          </cell>
          <cell r="I228">
            <v>18</v>
          </cell>
          <cell r="J228">
            <v>35</v>
          </cell>
          <cell r="K228">
            <v>39</v>
          </cell>
          <cell r="L228">
            <v>38</v>
          </cell>
          <cell r="M228">
            <v>34</v>
          </cell>
          <cell r="N228">
            <v>32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20</v>
          </cell>
          <cell r="U228">
            <v>30</v>
          </cell>
          <cell r="V228">
            <v>0</v>
          </cell>
          <cell r="W228">
            <v>33</v>
          </cell>
          <cell r="X228">
            <v>0</v>
          </cell>
        </row>
        <row r="229">
          <cell r="A229">
            <v>352</v>
          </cell>
          <cell r="B229">
            <v>130</v>
          </cell>
          <cell r="C229">
            <v>0</v>
          </cell>
          <cell r="D229">
            <v>0</v>
          </cell>
          <cell r="E229">
            <v>4</v>
          </cell>
          <cell r="F229">
            <v>6</v>
          </cell>
          <cell r="G229">
            <v>2</v>
          </cell>
          <cell r="H229">
            <v>11</v>
          </cell>
          <cell r="I229">
            <v>7</v>
          </cell>
          <cell r="J229">
            <v>11</v>
          </cell>
          <cell r="K229">
            <v>16</v>
          </cell>
          <cell r="L229">
            <v>14</v>
          </cell>
          <cell r="M229">
            <v>16</v>
          </cell>
          <cell r="N229">
            <v>12</v>
          </cell>
          <cell r="O229">
            <v>15</v>
          </cell>
          <cell r="P229">
            <v>16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353</v>
          </cell>
          <cell r="B230">
            <v>647</v>
          </cell>
          <cell r="C230">
            <v>0</v>
          </cell>
          <cell r="D230">
            <v>6</v>
          </cell>
          <cell r="E230">
            <v>16</v>
          </cell>
          <cell r="F230">
            <v>50</v>
          </cell>
          <cell r="G230">
            <v>52</v>
          </cell>
          <cell r="H230">
            <v>53</v>
          </cell>
          <cell r="I230">
            <v>62</v>
          </cell>
          <cell r="J230">
            <v>62</v>
          </cell>
          <cell r="K230">
            <v>72</v>
          </cell>
          <cell r="L230">
            <v>77</v>
          </cell>
          <cell r="M230">
            <v>65</v>
          </cell>
          <cell r="N230">
            <v>61</v>
          </cell>
          <cell r="O230">
            <v>43</v>
          </cell>
          <cell r="P230">
            <v>28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354</v>
          </cell>
          <cell r="B231">
            <v>144</v>
          </cell>
          <cell r="C231">
            <v>3</v>
          </cell>
          <cell r="D231">
            <v>13</v>
          </cell>
          <cell r="E231">
            <v>25</v>
          </cell>
          <cell r="F231">
            <v>23</v>
          </cell>
          <cell r="G231">
            <v>24</v>
          </cell>
          <cell r="H231">
            <v>19</v>
          </cell>
          <cell r="I231">
            <v>22</v>
          </cell>
          <cell r="J231">
            <v>15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355</v>
          </cell>
          <cell r="B232">
            <v>1110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165</v>
          </cell>
          <cell r="J232">
            <v>189</v>
          </cell>
          <cell r="K232">
            <v>193</v>
          </cell>
          <cell r="L232">
            <v>162</v>
          </cell>
          <cell r="M232">
            <v>148</v>
          </cell>
          <cell r="N232">
            <v>113</v>
          </cell>
          <cell r="O232">
            <v>82</v>
          </cell>
          <cell r="P232">
            <v>58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356</v>
          </cell>
          <cell r="B233">
            <v>6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6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359</v>
          </cell>
          <cell r="B234">
            <v>473</v>
          </cell>
          <cell r="C234">
            <v>0</v>
          </cell>
          <cell r="D234">
            <v>28</v>
          </cell>
          <cell r="E234">
            <v>29</v>
          </cell>
          <cell r="F234">
            <v>40</v>
          </cell>
          <cell r="G234">
            <v>41</v>
          </cell>
          <cell r="H234">
            <v>40</v>
          </cell>
          <cell r="I234">
            <v>43</v>
          </cell>
          <cell r="J234">
            <v>42</v>
          </cell>
          <cell r="K234">
            <v>42</v>
          </cell>
          <cell r="L234">
            <v>41</v>
          </cell>
          <cell r="M234">
            <v>32</v>
          </cell>
          <cell r="N234">
            <v>36</v>
          </cell>
          <cell r="O234">
            <v>34</v>
          </cell>
          <cell r="P234">
            <v>25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362</v>
          </cell>
          <cell r="B235">
            <v>73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</v>
          </cell>
          <cell r="H235">
            <v>6</v>
          </cell>
          <cell r="I235">
            <v>4</v>
          </cell>
          <cell r="J235">
            <v>5</v>
          </cell>
          <cell r="K235">
            <v>14</v>
          </cell>
          <cell r="L235">
            <v>9</v>
          </cell>
          <cell r="M235">
            <v>12</v>
          </cell>
          <cell r="N235">
            <v>11</v>
          </cell>
          <cell r="O235">
            <v>1</v>
          </cell>
          <cell r="P235">
            <v>8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363</v>
          </cell>
          <cell r="B236">
            <v>543</v>
          </cell>
          <cell r="C236">
            <v>2</v>
          </cell>
          <cell r="D236">
            <v>0</v>
          </cell>
          <cell r="E236">
            <v>2</v>
          </cell>
          <cell r="F236">
            <v>13</v>
          </cell>
          <cell r="G236">
            <v>15</v>
          </cell>
          <cell r="H236">
            <v>24</v>
          </cell>
          <cell r="I236">
            <v>16</v>
          </cell>
          <cell r="J236">
            <v>20</v>
          </cell>
          <cell r="K236">
            <v>64</v>
          </cell>
          <cell r="L236">
            <v>88</v>
          </cell>
          <cell r="M236">
            <v>92</v>
          </cell>
          <cell r="N236">
            <v>81</v>
          </cell>
          <cell r="O236">
            <v>60</v>
          </cell>
          <cell r="P236">
            <v>66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364</v>
          </cell>
          <cell r="B237">
            <v>882</v>
          </cell>
          <cell r="C237">
            <v>0</v>
          </cell>
          <cell r="D237">
            <v>60</v>
          </cell>
          <cell r="E237">
            <v>51</v>
          </cell>
          <cell r="F237">
            <v>71</v>
          </cell>
          <cell r="G237">
            <v>63</v>
          </cell>
          <cell r="H237">
            <v>69</v>
          </cell>
          <cell r="I237">
            <v>63</v>
          </cell>
          <cell r="J237">
            <v>76</v>
          </cell>
          <cell r="K237">
            <v>108</v>
          </cell>
          <cell r="L237">
            <v>89</v>
          </cell>
          <cell r="M237">
            <v>66</v>
          </cell>
          <cell r="N237">
            <v>64</v>
          </cell>
          <cell r="O237">
            <v>54</v>
          </cell>
          <cell r="P237">
            <v>48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365</v>
          </cell>
          <cell r="B238">
            <v>136</v>
          </cell>
          <cell r="C238">
            <v>5</v>
          </cell>
          <cell r="D238">
            <v>9</v>
          </cell>
          <cell r="E238">
            <v>14</v>
          </cell>
          <cell r="F238">
            <v>16</v>
          </cell>
          <cell r="G238">
            <v>17</v>
          </cell>
          <cell r="H238">
            <v>25</v>
          </cell>
          <cell r="I238">
            <v>28</v>
          </cell>
          <cell r="J238">
            <v>22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366</v>
          </cell>
          <cell r="B239">
            <v>72</v>
          </cell>
          <cell r="C239">
            <v>2</v>
          </cell>
          <cell r="D239">
            <v>7</v>
          </cell>
          <cell r="E239">
            <v>9</v>
          </cell>
          <cell r="F239">
            <v>16</v>
          </cell>
          <cell r="G239">
            <v>10</v>
          </cell>
          <cell r="H239">
            <v>12</v>
          </cell>
          <cell r="I239">
            <v>13</v>
          </cell>
          <cell r="J239">
            <v>3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368</v>
          </cell>
          <cell r="B240">
            <v>353</v>
          </cell>
          <cell r="C240">
            <v>0</v>
          </cell>
          <cell r="D240">
            <v>0</v>
          </cell>
          <cell r="E240">
            <v>45</v>
          </cell>
          <cell r="F240">
            <v>52</v>
          </cell>
          <cell r="G240">
            <v>59</v>
          </cell>
          <cell r="H240">
            <v>60</v>
          </cell>
          <cell r="I240">
            <v>62</v>
          </cell>
          <cell r="J240">
            <v>75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370</v>
          </cell>
          <cell r="B241">
            <v>35</v>
          </cell>
          <cell r="C241">
            <v>0</v>
          </cell>
          <cell r="D241">
            <v>0</v>
          </cell>
          <cell r="E241">
            <v>3</v>
          </cell>
          <cell r="F241">
            <v>6</v>
          </cell>
          <cell r="G241">
            <v>7</v>
          </cell>
          <cell r="H241">
            <v>13</v>
          </cell>
          <cell r="I241">
            <v>3</v>
          </cell>
          <cell r="J241">
            <v>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374</v>
          </cell>
          <cell r="B242">
            <v>26</v>
          </cell>
          <cell r="C242">
            <v>0</v>
          </cell>
          <cell r="D242">
            <v>0</v>
          </cell>
          <cell r="E242">
            <v>0</v>
          </cell>
          <cell r="F242">
            <v>4</v>
          </cell>
          <cell r="G242">
            <v>4</v>
          </cell>
          <cell r="H242">
            <v>2</v>
          </cell>
          <cell r="I242">
            <v>5</v>
          </cell>
          <cell r="J242">
            <v>1</v>
          </cell>
          <cell r="K242">
            <v>3</v>
          </cell>
          <cell r="L242">
            <v>7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378</v>
          </cell>
          <cell r="B243">
            <v>109</v>
          </cell>
          <cell r="C243">
            <v>0</v>
          </cell>
          <cell r="D243">
            <v>0</v>
          </cell>
          <cell r="E243">
            <v>11</v>
          </cell>
          <cell r="F243">
            <v>22</v>
          </cell>
          <cell r="G243">
            <v>28</v>
          </cell>
          <cell r="H243">
            <v>17</v>
          </cell>
          <cell r="I243">
            <v>13</v>
          </cell>
          <cell r="J243">
            <v>18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381</v>
          </cell>
          <cell r="B244">
            <v>197</v>
          </cell>
          <cell r="C244">
            <v>2</v>
          </cell>
          <cell r="D244">
            <v>4</v>
          </cell>
          <cell r="E244">
            <v>10</v>
          </cell>
          <cell r="F244">
            <v>11</v>
          </cell>
          <cell r="G244">
            <v>14</v>
          </cell>
          <cell r="H244">
            <v>17</v>
          </cell>
          <cell r="I244">
            <v>18</v>
          </cell>
          <cell r="J244">
            <v>23</v>
          </cell>
          <cell r="K244">
            <v>21</v>
          </cell>
          <cell r="L244">
            <v>19</v>
          </cell>
          <cell r="M244">
            <v>20</v>
          </cell>
          <cell r="N244">
            <v>17</v>
          </cell>
          <cell r="O244">
            <v>10</v>
          </cell>
          <cell r="P244">
            <v>11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386</v>
          </cell>
          <cell r="B245">
            <v>672</v>
          </cell>
          <cell r="C245">
            <v>14</v>
          </cell>
          <cell r="D245">
            <v>27</v>
          </cell>
          <cell r="E245">
            <v>22</v>
          </cell>
          <cell r="F245">
            <v>21</v>
          </cell>
          <cell r="G245">
            <v>27</v>
          </cell>
          <cell r="H245">
            <v>20</v>
          </cell>
          <cell r="I245">
            <v>45</v>
          </cell>
          <cell r="J245">
            <v>19</v>
          </cell>
          <cell r="K245">
            <v>37</v>
          </cell>
          <cell r="L245">
            <v>40</v>
          </cell>
          <cell r="M245">
            <v>32</v>
          </cell>
          <cell r="N245">
            <v>15</v>
          </cell>
          <cell r="O245">
            <v>36</v>
          </cell>
          <cell r="P245">
            <v>39</v>
          </cell>
          <cell r="Q245">
            <v>0</v>
          </cell>
          <cell r="R245">
            <v>0</v>
          </cell>
          <cell r="S245">
            <v>0</v>
          </cell>
          <cell r="T245">
            <v>83</v>
          </cell>
          <cell r="U245">
            <v>108</v>
          </cell>
          <cell r="V245">
            <v>84</v>
          </cell>
          <cell r="W245">
            <v>3</v>
          </cell>
          <cell r="X245">
            <v>0</v>
          </cell>
        </row>
        <row r="246">
          <cell r="A246">
            <v>387</v>
          </cell>
          <cell r="B246">
            <v>230</v>
          </cell>
          <cell r="C246">
            <v>0</v>
          </cell>
          <cell r="D246">
            <v>0</v>
          </cell>
          <cell r="E246">
            <v>20</v>
          </cell>
          <cell r="F246">
            <v>34</v>
          </cell>
          <cell r="G246">
            <v>51</v>
          </cell>
          <cell r="H246">
            <v>30</v>
          </cell>
          <cell r="I246">
            <v>60</v>
          </cell>
          <cell r="J246">
            <v>35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389</v>
          </cell>
          <cell r="B247">
            <v>151</v>
          </cell>
          <cell r="C247">
            <v>10</v>
          </cell>
          <cell r="D247">
            <v>19</v>
          </cell>
          <cell r="E247">
            <v>18</v>
          </cell>
          <cell r="F247">
            <v>21</v>
          </cell>
          <cell r="G247">
            <v>29</v>
          </cell>
          <cell r="H247">
            <v>20</v>
          </cell>
          <cell r="I247">
            <v>20</v>
          </cell>
          <cell r="J247">
            <v>14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393</v>
          </cell>
          <cell r="B248">
            <v>28</v>
          </cell>
          <cell r="C248">
            <v>10</v>
          </cell>
          <cell r="D248">
            <v>8</v>
          </cell>
          <cell r="E248">
            <v>10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394</v>
          </cell>
          <cell r="B249">
            <v>156</v>
          </cell>
          <cell r="C249">
            <v>0</v>
          </cell>
          <cell r="D249">
            <v>8</v>
          </cell>
          <cell r="E249">
            <v>16</v>
          </cell>
          <cell r="F249">
            <v>20</v>
          </cell>
          <cell r="G249">
            <v>19</v>
          </cell>
          <cell r="H249">
            <v>25</v>
          </cell>
          <cell r="I249">
            <v>35</v>
          </cell>
          <cell r="J249">
            <v>33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395</v>
          </cell>
          <cell r="B250">
            <v>42</v>
          </cell>
          <cell r="C250">
            <v>15</v>
          </cell>
          <cell r="D250">
            <v>18</v>
          </cell>
          <cell r="E250">
            <v>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399</v>
          </cell>
          <cell r="B251">
            <v>466</v>
          </cell>
          <cell r="C251">
            <v>0</v>
          </cell>
          <cell r="D251">
            <v>0</v>
          </cell>
          <cell r="E251">
            <v>72</v>
          </cell>
          <cell r="F251">
            <v>75</v>
          </cell>
          <cell r="G251">
            <v>64</v>
          </cell>
          <cell r="H251">
            <v>66</v>
          </cell>
          <cell r="I251">
            <v>32</v>
          </cell>
          <cell r="J251">
            <v>33</v>
          </cell>
          <cell r="K251">
            <v>44</v>
          </cell>
          <cell r="L251">
            <v>36</v>
          </cell>
          <cell r="M251">
            <v>26</v>
          </cell>
          <cell r="N251">
            <v>18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402</v>
          </cell>
          <cell r="B252">
            <v>583</v>
          </cell>
          <cell r="C252">
            <v>12</v>
          </cell>
          <cell r="D252">
            <v>32</v>
          </cell>
          <cell r="E252">
            <v>29</v>
          </cell>
          <cell r="F252">
            <v>38</v>
          </cell>
          <cell r="G252">
            <v>47</v>
          </cell>
          <cell r="H252">
            <v>48</v>
          </cell>
          <cell r="I252">
            <v>49</v>
          </cell>
          <cell r="J252">
            <v>58</v>
          </cell>
          <cell r="K252">
            <v>61</v>
          </cell>
          <cell r="L252">
            <v>62</v>
          </cell>
          <cell r="M252">
            <v>40</v>
          </cell>
          <cell r="N252">
            <v>49</v>
          </cell>
          <cell r="O252">
            <v>37</v>
          </cell>
          <cell r="P252">
            <v>21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A253">
            <v>403</v>
          </cell>
          <cell r="B253">
            <v>732</v>
          </cell>
          <cell r="C253">
            <v>4</v>
          </cell>
          <cell r="D253">
            <v>11</v>
          </cell>
          <cell r="E253">
            <v>12</v>
          </cell>
          <cell r="F253">
            <v>32</v>
          </cell>
          <cell r="G253">
            <v>29</v>
          </cell>
          <cell r="H253">
            <v>33</v>
          </cell>
          <cell r="I253">
            <v>30</v>
          </cell>
          <cell r="J253">
            <v>25</v>
          </cell>
          <cell r="K253">
            <v>27</v>
          </cell>
          <cell r="L253">
            <v>19</v>
          </cell>
          <cell r="M253">
            <v>21</v>
          </cell>
          <cell r="N253">
            <v>18</v>
          </cell>
          <cell r="O253">
            <v>18</v>
          </cell>
          <cell r="P253">
            <v>28</v>
          </cell>
          <cell r="Q253">
            <v>0</v>
          </cell>
          <cell r="R253">
            <v>0</v>
          </cell>
          <cell r="S253">
            <v>0</v>
          </cell>
          <cell r="T253">
            <v>36</v>
          </cell>
          <cell r="U253">
            <v>109</v>
          </cell>
          <cell r="V253">
            <v>0</v>
          </cell>
          <cell r="W253">
            <v>280</v>
          </cell>
          <cell r="X253">
            <v>0</v>
          </cell>
        </row>
        <row r="254">
          <cell r="A254">
            <v>406</v>
          </cell>
          <cell r="B254">
            <v>101</v>
          </cell>
          <cell r="C254">
            <v>5</v>
          </cell>
          <cell r="D254">
            <v>6</v>
          </cell>
          <cell r="E254">
            <v>11</v>
          </cell>
          <cell r="F254">
            <v>13</v>
          </cell>
          <cell r="G254">
            <v>19</v>
          </cell>
          <cell r="H254">
            <v>13</v>
          </cell>
          <cell r="I254">
            <v>20</v>
          </cell>
          <cell r="J254">
            <v>14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</row>
        <row r="255">
          <cell r="A255">
            <v>408</v>
          </cell>
          <cell r="B255">
            <v>84</v>
          </cell>
          <cell r="C255">
            <v>6</v>
          </cell>
          <cell r="D255">
            <v>15</v>
          </cell>
          <cell r="E255">
            <v>9</v>
          </cell>
          <cell r="F255">
            <v>16</v>
          </cell>
          <cell r="G255">
            <v>8</v>
          </cell>
          <cell r="H255">
            <v>15</v>
          </cell>
          <cell r="I255">
            <v>11</v>
          </cell>
          <cell r="J255">
            <v>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A256">
            <v>409</v>
          </cell>
          <cell r="B256">
            <v>319</v>
          </cell>
          <cell r="C256">
            <v>0</v>
          </cell>
          <cell r="D256">
            <v>16</v>
          </cell>
          <cell r="E256">
            <v>29</v>
          </cell>
          <cell r="F256">
            <v>23</v>
          </cell>
          <cell r="G256">
            <v>20</v>
          </cell>
          <cell r="H256">
            <v>29</v>
          </cell>
          <cell r="I256">
            <v>25</v>
          </cell>
          <cell r="J256">
            <v>20</v>
          </cell>
          <cell r="K256">
            <v>28</v>
          </cell>
          <cell r="L256">
            <v>24</v>
          </cell>
          <cell r="M256">
            <v>35</v>
          </cell>
          <cell r="N256">
            <v>14</v>
          </cell>
          <cell r="O256">
            <v>25</v>
          </cell>
          <cell r="P256">
            <v>31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</row>
        <row r="257">
          <cell r="A257">
            <v>412</v>
          </cell>
          <cell r="B257">
            <v>341</v>
          </cell>
          <cell r="C257">
            <v>0</v>
          </cell>
          <cell r="D257">
            <v>6</v>
          </cell>
          <cell r="E257">
            <v>6</v>
          </cell>
          <cell r="F257">
            <v>11</v>
          </cell>
          <cell r="G257">
            <v>16</v>
          </cell>
          <cell r="H257">
            <v>18</v>
          </cell>
          <cell r="I257">
            <v>29</v>
          </cell>
          <cell r="J257">
            <v>46</v>
          </cell>
          <cell r="K257">
            <v>40</v>
          </cell>
          <cell r="L257">
            <v>45</v>
          </cell>
          <cell r="M257">
            <v>42</v>
          </cell>
          <cell r="N257">
            <v>46</v>
          </cell>
          <cell r="O257">
            <v>19</v>
          </cell>
          <cell r="P257">
            <v>17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A258">
            <v>417</v>
          </cell>
          <cell r="B258">
            <v>871</v>
          </cell>
          <cell r="C258">
            <v>0</v>
          </cell>
          <cell r="D258">
            <v>1</v>
          </cell>
          <cell r="E258">
            <v>73</v>
          </cell>
          <cell r="F258">
            <v>95</v>
          </cell>
          <cell r="G258">
            <v>111</v>
          </cell>
          <cell r="H258">
            <v>128</v>
          </cell>
          <cell r="I258">
            <v>100</v>
          </cell>
          <cell r="J258">
            <v>119</v>
          </cell>
          <cell r="K258">
            <v>125</v>
          </cell>
          <cell r="L258">
            <v>70</v>
          </cell>
          <cell r="M258">
            <v>35</v>
          </cell>
          <cell r="N258">
            <v>14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A259">
            <v>418</v>
          </cell>
          <cell r="B259">
            <v>356</v>
          </cell>
          <cell r="C259">
            <v>6</v>
          </cell>
          <cell r="D259">
            <v>13</v>
          </cell>
          <cell r="E259">
            <v>15</v>
          </cell>
          <cell r="F259">
            <v>41</v>
          </cell>
          <cell r="G259">
            <v>34</v>
          </cell>
          <cell r="H259">
            <v>50</v>
          </cell>
          <cell r="I259">
            <v>41</v>
          </cell>
          <cell r="J259">
            <v>42</v>
          </cell>
          <cell r="K259">
            <v>19</v>
          </cell>
          <cell r="L259">
            <v>24</v>
          </cell>
          <cell r="M259">
            <v>19</v>
          </cell>
          <cell r="N259">
            <v>23</v>
          </cell>
          <cell r="O259">
            <v>14</v>
          </cell>
          <cell r="P259">
            <v>15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</row>
        <row r="260">
          <cell r="A260">
            <v>420</v>
          </cell>
          <cell r="B260">
            <v>449</v>
          </cell>
          <cell r="C260">
            <v>0</v>
          </cell>
          <cell r="D260">
            <v>26</v>
          </cell>
          <cell r="E260">
            <v>31</v>
          </cell>
          <cell r="F260">
            <v>37</v>
          </cell>
          <cell r="G260">
            <v>37</v>
          </cell>
          <cell r="H260">
            <v>36</v>
          </cell>
          <cell r="I260">
            <v>38</v>
          </cell>
          <cell r="J260">
            <v>38</v>
          </cell>
          <cell r="K260">
            <v>40</v>
          </cell>
          <cell r="L260">
            <v>43</v>
          </cell>
          <cell r="M260">
            <v>38</v>
          </cell>
          <cell r="N260">
            <v>26</v>
          </cell>
          <cell r="O260">
            <v>31</v>
          </cell>
          <cell r="P260">
            <v>28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A261">
            <v>426</v>
          </cell>
          <cell r="B261">
            <v>689</v>
          </cell>
          <cell r="C261">
            <v>0</v>
          </cell>
          <cell r="D261">
            <v>0</v>
          </cell>
          <cell r="E261">
            <v>69</v>
          </cell>
          <cell r="F261">
            <v>84</v>
          </cell>
          <cell r="G261">
            <v>79</v>
          </cell>
          <cell r="H261">
            <v>55</v>
          </cell>
          <cell r="I261">
            <v>56</v>
          </cell>
          <cell r="J261">
            <v>39</v>
          </cell>
          <cell r="K261">
            <v>64</v>
          </cell>
          <cell r="L261">
            <v>54</v>
          </cell>
          <cell r="M261">
            <v>58</v>
          </cell>
          <cell r="N261">
            <v>48</v>
          </cell>
          <cell r="O261">
            <v>47</v>
          </cell>
          <cell r="P261">
            <v>36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A262">
            <v>433</v>
          </cell>
          <cell r="B262">
            <v>81</v>
          </cell>
          <cell r="C262">
            <v>0</v>
          </cell>
          <cell r="D262">
            <v>7</v>
          </cell>
          <cell r="E262">
            <v>14</v>
          </cell>
          <cell r="F262">
            <v>12</v>
          </cell>
          <cell r="G262">
            <v>12</v>
          </cell>
          <cell r="H262">
            <v>18</v>
          </cell>
          <cell r="I262">
            <v>10</v>
          </cell>
          <cell r="J262">
            <v>8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A263">
            <v>435</v>
          </cell>
          <cell r="B263">
            <v>398</v>
          </cell>
          <cell r="C263">
            <v>0</v>
          </cell>
          <cell r="D263">
            <v>0</v>
          </cell>
          <cell r="E263">
            <v>32</v>
          </cell>
          <cell r="F263">
            <v>33</v>
          </cell>
          <cell r="G263">
            <v>32</v>
          </cell>
          <cell r="H263">
            <v>41</v>
          </cell>
          <cell r="I263">
            <v>35</v>
          </cell>
          <cell r="J263">
            <v>32</v>
          </cell>
          <cell r="K263">
            <v>46</v>
          </cell>
          <cell r="L263">
            <v>26</v>
          </cell>
          <cell r="M263">
            <v>31</v>
          </cell>
          <cell r="N263">
            <v>33</v>
          </cell>
          <cell r="O263">
            <v>36</v>
          </cell>
          <cell r="P263">
            <v>21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A264">
            <v>436</v>
          </cell>
          <cell r="B264">
            <v>395</v>
          </cell>
          <cell r="C264">
            <v>5</v>
          </cell>
          <cell r="D264">
            <v>19</v>
          </cell>
          <cell r="E264">
            <v>27</v>
          </cell>
          <cell r="F264">
            <v>35</v>
          </cell>
          <cell r="G264">
            <v>36</v>
          </cell>
          <cell r="H264">
            <v>35</v>
          </cell>
          <cell r="I264">
            <v>29</v>
          </cell>
          <cell r="J264">
            <v>36</v>
          </cell>
          <cell r="K264">
            <v>55</v>
          </cell>
          <cell r="L264">
            <v>28</v>
          </cell>
          <cell r="M264">
            <v>27</v>
          </cell>
          <cell r="N264">
            <v>22</v>
          </cell>
          <cell r="O264">
            <v>26</v>
          </cell>
          <cell r="P264">
            <v>15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A265">
            <v>437</v>
          </cell>
          <cell r="B265">
            <v>1724</v>
          </cell>
          <cell r="C265">
            <v>0</v>
          </cell>
          <cell r="D265">
            <v>1</v>
          </cell>
          <cell r="E265">
            <v>58</v>
          </cell>
          <cell r="F265">
            <v>162</v>
          </cell>
          <cell r="G265">
            <v>196</v>
          </cell>
          <cell r="H265">
            <v>199</v>
          </cell>
          <cell r="I265">
            <v>100</v>
          </cell>
          <cell r="J265">
            <v>158</v>
          </cell>
          <cell r="K265">
            <v>144</v>
          </cell>
          <cell r="L265">
            <v>168</v>
          </cell>
          <cell r="M265">
            <v>183</v>
          </cell>
          <cell r="N265">
            <v>144</v>
          </cell>
          <cell r="O265">
            <v>94</v>
          </cell>
          <cell r="P265">
            <v>117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A266">
            <v>439</v>
          </cell>
          <cell r="B266">
            <v>34</v>
          </cell>
          <cell r="C266">
            <v>0</v>
          </cell>
          <cell r="D266">
            <v>5</v>
          </cell>
          <cell r="E266">
            <v>7</v>
          </cell>
          <cell r="F266">
            <v>5</v>
          </cell>
          <cell r="G266">
            <v>4</v>
          </cell>
          <cell r="H266">
            <v>7</v>
          </cell>
          <cell r="I266">
            <v>4</v>
          </cell>
          <cell r="J266">
            <v>2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A267">
            <v>440</v>
          </cell>
          <cell r="B267">
            <v>163</v>
          </cell>
          <cell r="C267">
            <v>18</v>
          </cell>
          <cell r="D267">
            <v>20</v>
          </cell>
          <cell r="E267">
            <v>24</v>
          </cell>
          <cell r="F267">
            <v>23</v>
          </cell>
          <cell r="G267">
            <v>24</v>
          </cell>
          <cell r="H267">
            <v>19</v>
          </cell>
          <cell r="I267">
            <v>20</v>
          </cell>
          <cell r="J267">
            <v>15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A268">
            <v>441</v>
          </cell>
          <cell r="B268">
            <v>75</v>
          </cell>
          <cell r="C268">
            <v>0</v>
          </cell>
          <cell r="D268">
            <v>9</v>
          </cell>
          <cell r="E268">
            <v>10</v>
          </cell>
          <cell r="F268">
            <v>13</v>
          </cell>
          <cell r="G268">
            <v>12</v>
          </cell>
          <cell r="H268">
            <v>11</v>
          </cell>
          <cell r="I268">
            <v>15</v>
          </cell>
          <cell r="J268">
            <v>5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A269">
            <v>465</v>
          </cell>
          <cell r="B269">
            <v>159</v>
          </cell>
          <cell r="C269">
            <v>16</v>
          </cell>
          <cell r="D269">
            <v>16</v>
          </cell>
          <cell r="E269">
            <v>20</v>
          </cell>
          <cell r="F269">
            <v>28</v>
          </cell>
          <cell r="G269">
            <v>20</v>
          </cell>
          <cell r="H269">
            <v>21</v>
          </cell>
          <cell r="I269">
            <v>20</v>
          </cell>
          <cell r="J269">
            <v>18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A270">
            <v>466</v>
          </cell>
          <cell r="B270">
            <v>138</v>
          </cell>
          <cell r="C270">
            <v>4</v>
          </cell>
          <cell r="D270">
            <v>9</v>
          </cell>
          <cell r="E270">
            <v>14</v>
          </cell>
          <cell r="F270">
            <v>23</v>
          </cell>
          <cell r="G270">
            <v>15</v>
          </cell>
          <cell r="H270">
            <v>24</v>
          </cell>
          <cell r="I270">
            <v>24</v>
          </cell>
          <cell r="J270">
            <v>25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1">
          <cell r="A271">
            <v>472</v>
          </cell>
          <cell r="B271">
            <v>559</v>
          </cell>
          <cell r="C271">
            <v>0</v>
          </cell>
          <cell r="D271">
            <v>0</v>
          </cell>
          <cell r="E271">
            <v>60</v>
          </cell>
          <cell r="F271">
            <v>81</v>
          </cell>
          <cell r="G271">
            <v>117</v>
          </cell>
          <cell r="H271">
            <v>99</v>
          </cell>
          <cell r="I271">
            <v>97</v>
          </cell>
          <cell r="J271">
            <v>105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</row>
        <row r="272">
          <cell r="A272">
            <v>475</v>
          </cell>
          <cell r="B272">
            <v>108</v>
          </cell>
          <cell r="C272">
            <v>0</v>
          </cell>
          <cell r="D272">
            <v>0</v>
          </cell>
          <cell r="E272">
            <v>0</v>
          </cell>
          <cell r="F272">
            <v>2</v>
          </cell>
          <cell r="G272">
            <v>2</v>
          </cell>
          <cell r="H272">
            <v>1</v>
          </cell>
          <cell r="I272">
            <v>3</v>
          </cell>
          <cell r="J272">
            <v>3</v>
          </cell>
          <cell r="K272">
            <v>10</v>
          </cell>
          <cell r="L272">
            <v>17</v>
          </cell>
          <cell r="M272">
            <v>17</v>
          </cell>
          <cell r="N272">
            <v>11</v>
          </cell>
          <cell r="O272">
            <v>17</v>
          </cell>
          <cell r="P272">
            <v>25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A273">
            <v>476</v>
          </cell>
          <cell r="B273">
            <v>111</v>
          </cell>
          <cell r="C273">
            <v>4</v>
          </cell>
          <cell r="D273">
            <v>5</v>
          </cell>
          <cell r="E273">
            <v>7</v>
          </cell>
          <cell r="F273">
            <v>17</v>
          </cell>
          <cell r="G273">
            <v>25</v>
          </cell>
          <cell r="H273">
            <v>18</v>
          </cell>
          <cell r="I273">
            <v>17</v>
          </cell>
          <cell r="J273">
            <v>18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A274">
            <v>477</v>
          </cell>
          <cell r="B274">
            <v>147</v>
          </cell>
          <cell r="C274">
            <v>15</v>
          </cell>
          <cell r="D274">
            <v>26</v>
          </cell>
          <cell r="E274">
            <v>25</v>
          </cell>
          <cell r="F274">
            <v>22</v>
          </cell>
          <cell r="G274">
            <v>19</v>
          </cell>
          <cell r="H274">
            <v>12</v>
          </cell>
          <cell r="I274">
            <v>13</v>
          </cell>
          <cell r="J274">
            <v>15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A275">
            <v>478</v>
          </cell>
          <cell r="B275">
            <v>92</v>
          </cell>
          <cell r="C275">
            <v>10</v>
          </cell>
          <cell r="D275">
            <v>10</v>
          </cell>
          <cell r="E275">
            <v>15</v>
          </cell>
          <cell r="F275">
            <v>15</v>
          </cell>
          <cell r="G275">
            <v>11</v>
          </cell>
          <cell r="H275">
            <v>13</v>
          </cell>
          <cell r="I275">
            <v>8</v>
          </cell>
          <cell r="J275">
            <v>10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A276">
            <v>481</v>
          </cell>
          <cell r="B276">
            <v>164</v>
          </cell>
          <cell r="C276">
            <v>0</v>
          </cell>
          <cell r="D276">
            <v>0</v>
          </cell>
          <cell r="E276">
            <v>24</v>
          </cell>
          <cell r="F276">
            <v>50</v>
          </cell>
          <cell r="G276">
            <v>37</v>
          </cell>
          <cell r="H276">
            <v>26</v>
          </cell>
          <cell r="I276">
            <v>16</v>
          </cell>
          <cell r="J276">
            <v>11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A277">
            <v>487</v>
          </cell>
          <cell r="B277">
            <v>60</v>
          </cell>
          <cell r="C277">
            <v>0</v>
          </cell>
          <cell r="D277">
            <v>9</v>
          </cell>
          <cell r="E277">
            <v>7</v>
          </cell>
          <cell r="F277">
            <v>13</v>
          </cell>
          <cell r="G277">
            <v>8</v>
          </cell>
          <cell r="H277">
            <v>7</v>
          </cell>
          <cell r="I277">
            <v>10</v>
          </cell>
          <cell r="J277">
            <v>6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A278">
            <v>488</v>
          </cell>
          <cell r="B278">
            <v>392</v>
          </cell>
          <cell r="C278">
            <v>49</v>
          </cell>
          <cell r="D278">
            <v>25</v>
          </cell>
          <cell r="E278">
            <v>25</v>
          </cell>
          <cell r="F278">
            <v>30</v>
          </cell>
          <cell r="G278">
            <v>31</v>
          </cell>
          <cell r="H278">
            <v>22</v>
          </cell>
          <cell r="I278">
            <v>15</v>
          </cell>
          <cell r="J278">
            <v>23</v>
          </cell>
          <cell r="K278">
            <v>24</v>
          </cell>
          <cell r="L278">
            <v>39</v>
          </cell>
          <cell r="M278">
            <v>24</v>
          </cell>
          <cell r="N278">
            <v>33</v>
          </cell>
          <cell r="O278">
            <v>24</v>
          </cell>
          <cell r="P278">
            <v>28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489</v>
          </cell>
          <cell r="B279">
            <v>59</v>
          </cell>
          <cell r="C279">
            <v>0</v>
          </cell>
          <cell r="D279">
            <v>0</v>
          </cell>
          <cell r="E279">
            <v>12</v>
          </cell>
          <cell r="F279">
            <v>17</v>
          </cell>
          <cell r="G279">
            <v>9</v>
          </cell>
          <cell r="H279">
            <v>11</v>
          </cell>
          <cell r="I279">
            <v>8</v>
          </cell>
          <cell r="J279">
            <v>2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A280">
            <v>490</v>
          </cell>
          <cell r="B280">
            <v>444</v>
          </cell>
          <cell r="C280">
            <v>6</v>
          </cell>
          <cell r="D280">
            <v>0</v>
          </cell>
          <cell r="E280">
            <v>37</v>
          </cell>
          <cell r="F280">
            <v>42</v>
          </cell>
          <cell r="G280">
            <v>37</v>
          </cell>
          <cell r="H280">
            <v>47</v>
          </cell>
          <cell r="I280">
            <v>40</v>
          </cell>
          <cell r="J280">
            <v>34</v>
          </cell>
          <cell r="K280">
            <v>28</v>
          </cell>
          <cell r="L280">
            <v>32</v>
          </cell>
          <cell r="M280">
            <v>42</v>
          </cell>
          <cell r="N280">
            <v>32</v>
          </cell>
          <cell r="O280">
            <v>30</v>
          </cell>
          <cell r="P280">
            <v>37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A281">
            <v>492</v>
          </cell>
          <cell r="B281">
            <v>1146</v>
          </cell>
          <cell r="C281">
            <v>0</v>
          </cell>
          <cell r="D281">
            <v>0</v>
          </cell>
          <cell r="E281">
            <v>45</v>
          </cell>
          <cell r="F281">
            <v>33</v>
          </cell>
          <cell r="G281">
            <v>42</v>
          </cell>
          <cell r="H281">
            <v>27</v>
          </cell>
          <cell r="I281">
            <v>28</v>
          </cell>
          <cell r="J281">
            <v>22</v>
          </cell>
          <cell r="K281">
            <v>249</v>
          </cell>
          <cell r="L281">
            <v>81</v>
          </cell>
          <cell r="M281">
            <v>76</v>
          </cell>
          <cell r="N281">
            <v>92</v>
          </cell>
          <cell r="O281">
            <v>144</v>
          </cell>
          <cell r="P281">
            <v>99</v>
          </cell>
          <cell r="Q281">
            <v>0</v>
          </cell>
          <cell r="R281">
            <v>0</v>
          </cell>
          <cell r="S281">
            <v>0</v>
          </cell>
          <cell r="T281">
            <v>66</v>
          </cell>
          <cell r="U281">
            <v>84</v>
          </cell>
          <cell r="V281">
            <v>0</v>
          </cell>
          <cell r="W281">
            <v>58</v>
          </cell>
          <cell r="X281">
            <v>0</v>
          </cell>
        </row>
        <row r="282">
          <cell r="A282">
            <v>494</v>
          </cell>
          <cell r="B282">
            <v>368</v>
          </cell>
          <cell r="C282">
            <v>0</v>
          </cell>
          <cell r="D282">
            <v>0</v>
          </cell>
          <cell r="E282">
            <v>47</v>
          </cell>
          <cell r="F282">
            <v>57</v>
          </cell>
          <cell r="G282">
            <v>75</v>
          </cell>
          <cell r="H282">
            <v>65</v>
          </cell>
          <cell r="I282">
            <v>72</v>
          </cell>
          <cell r="J282">
            <v>52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A283">
            <v>498</v>
          </cell>
          <cell r="B283">
            <v>271</v>
          </cell>
          <cell r="C283">
            <v>12</v>
          </cell>
          <cell r="D283">
            <v>15</v>
          </cell>
          <cell r="E283">
            <v>21</v>
          </cell>
          <cell r="F283">
            <v>19</v>
          </cell>
          <cell r="G283">
            <v>19</v>
          </cell>
          <cell r="H283">
            <v>16</v>
          </cell>
          <cell r="I283">
            <v>25</v>
          </cell>
          <cell r="J283">
            <v>19</v>
          </cell>
          <cell r="K283">
            <v>33</v>
          </cell>
          <cell r="L283">
            <v>28</v>
          </cell>
          <cell r="M283">
            <v>22</v>
          </cell>
          <cell r="N283">
            <v>23</v>
          </cell>
          <cell r="O283">
            <v>19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A284">
            <v>500</v>
          </cell>
          <cell r="B284">
            <v>255</v>
          </cell>
          <cell r="C284">
            <v>0</v>
          </cell>
          <cell r="D284">
            <v>0</v>
          </cell>
          <cell r="E284">
            <v>2</v>
          </cell>
          <cell r="F284">
            <v>6</v>
          </cell>
          <cell r="G284">
            <v>11</v>
          </cell>
          <cell r="H284">
            <v>12</v>
          </cell>
          <cell r="I284">
            <v>14</v>
          </cell>
          <cell r="J284">
            <v>13</v>
          </cell>
          <cell r="K284">
            <v>25</v>
          </cell>
          <cell r="L284">
            <v>19</v>
          </cell>
          <cell r="M284">
            <v>18</v>
          </cell>
          <cell r="N284">
            <v>31</v>
          </cell>
          <cell r="O284">
            <v>42</v>
          </cell>
          <cell r="P284">
            <v>62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A285">
            <v>501</v>
          </cell>
          <cell r="B285">
            <v>532</v>
          </cell>
          <cell r="C285">
            <v>0</v>
          </cell>
          <cell r="D285">
            <v>0</v>
          </cell>
          <cell r="E285">
            <v>56</v>
          </cell>
          <cell r="F285">
            <v>56</v>
          </cell>
          <cell r="G285">
            <v>50</v>
          </cell>
          <cell r="H285">
            <v>49</v>
          </cell>
          <cell r="I285">
            <v>43</v>
          </cell>
          <cell r="J285">
            <v>47</v>
          </cell>
          <cell r="K285">
            <v>64</v>
          </cell>
          <cell r="L285">
            <v>37</v>
          </cell>
          <cell r="M285">
            <v>41</v>
          </cell>
          <cell r="N285">
            <v>41</v>
          </cell>
          <cell r="O285">
            <v>30</v>
          </cell>
          <cell r="P285">
            <v>18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A286">
            <v>503</v>
          </cell>
          <cell r="B286">
            <v>1828</v>
          </cell>
          <cell r="C286">
            <v>0</v>
          </cell>
          <cell r="D286">
            <v>0</v>
          </cell>
          <cell r="E286">
            <v>124</v>
          </cell>
          <cell r="F286">
            <v>149</v>
          </cell>
          <cell r="G286">
            <v>180</v>
          </cell>
          <cell r="H286">
            <v>170</v>
          </cell>
          <cell r="I286">
            <v>179</v>
          </cell>
          <cell r="J286">
            <v>174</v>
          </cell>
          <cell r="K286">
            <v>194</v>
          </cell>
          <cell r="L286">
            <v>199</v>
          </cell>
          <cell r="M286">
            <v>135</v>
          </cell>
          <cell r="N286">
            <v>105</v>
          </cell>
          <cell r="O286">
            <v>136</v>
          </cell>
          <cell r="P286">
            <v>83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A287">
            <v>505</v>
          </cell>
          <cell r="B287">
            <v>307</v>
          </cell>
          <cell r="C287">
            <v>6</v>
          </cell>
          <cell r="D287">
            <v>5</v>
          </cell>
          <cell r="E287">
            <v>10</v>
          </cell>
          <cell r="F287">
            <v>14</v>
          </cell>
          <cell r="G287">
            <v>12</v>
          </cell>
          <cell r="H287">
            <v>23</v>
          </cell>
          <cell r="I287">
            <v>20</v>
          </cell>
          <cell r="J287">
            <v>19</v>
          </cell>
          <cell r="K287">
            <v>21</v>
          </cell>
          <cell r="L287">
            <v>15</v>
          </cell>
          <cell r="M287">
            <v>23</v>
          </cell>
          <cell r="N287">
            <v>28</v>
          </cell>
          <cell r="O287">
            <v>51</v>
          </cell>
          <cell r="P287">
            <v>60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A288">
            <v>506</v>
          </cell>
          <cell r="B288">
            <v>251</v>
          </cell>
          <cell r="C288">
            <v>0</v>
          </cell>
          <cell r="D288">
            <v>0</v>
          </cell>
          <cell r="E288">
            <v>0</v>
          </cell>
          <cell r="F288">
            <v>3</v>
          </cell>
          <cell r="G288">
            <v>14</v>
          </cell>
          <cell r="H288">
            <v>16</v>
          </cell>
          <cell r="I288">
            <v>14</v>
          </cell>
          <cell r="J288">
            <v>20</v>
          </cell>
          <cell r="K288">
            <v>32</v>
          </cell>
          <cell r="L288">
            <v>34</v>
          </cell>
          <cell r="M288">
            <v>31</v>
          </cell>
          <cell r="N288">
            <v>32</v>
          </cell>
          <cell r="O288">
            <v>28</v>
          </cell>
          <cell r="P288">
            <v>27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A289">
            <v>507</v>
          </cell>
          <cell r="B289">
            <v>90</v>
          </cell>
          <cell r="C289">
            <v>0</v>
          </cell>
          <cell r="D289">
            <v>7</v>
          </cell>
          <cell r="E289">
            <v>11</v>
          </cell>
          <cell r="F289">
            <v>16</v>
          </cell>
          <cell r="G289">
            <v>19</v>
          </cell>
          <cell r="H289">
            <v>14</v>
          </cell>
          <cell r="I289">
            <v>11</v>
          </cell>
          <cell r="J289">
            <v>12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0">
          <cell r="A290">
            <v>514</v>
          </cell>
          <cell r="B290">
            <v>74</v>
          </cell>
          <cell r="C290">
            <v>5</v>
          </cell>
          <cell r="D290">
            <v>8</v>
          </cell>
          <cell r="E290">
            <v>10</v>
          </cell>
          <cell r="F290">
            <v>8</v>
          </cell>
          <cell r="G290">
            <v>9</v>
          </cell>
          <cell r="H290">
            <v>12</v>
          </cell>
          <cell r="I290">
            <v>11</v>
          </cell>
          <cell r="J290">
            <v>11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A291">
            <v>524</v>
          </cell>
          <cell r="B291">
            <v>1932</v>
          </cell>
          <cell r="C291">
            <v>0</v>
          </cell>
          <cell r="D291">
            <v>0</v>
          </cell>
          <cell r="E291">
            <v>171</v>
          </cell>
          <cell r="F291">
            <v>210</v>
          </cell>
          <cell r="G291">
            <v>219</v>
          </cell>
          <cell r="H291">
            <v>151</v>
          </cell>
          <cell r="I291">
            <v>208</v>
          </cell>
          <cell r="J291">
            <v>179</v>
          </cell>
          <cell r="K291">
            <v>197</v>
          </cell>
          <cell r="L291">
            <v>147</v>
          </cell>
          <cell r="M291">
            <v>154</v>
          </cell>
          <cell r="N291">
            <v>126</v>
          </cell>
          <cell r="O291">
            <v>98</v>
          </cell>
          <cell r="P291">
            <v>72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A292">
            <v>526</v>
          </cell>
          <cell r="B292">
            <v>442</v>
          </cell>
          <cell r="C292">
            <v>5</v>
          </cell>
          <cell r="D292">
            <v>16</v>
          </cell>
          <cell r="E292">
            <v>23</v>
          </cell>
          <cell r="F292">
            <v>44</v>
          </cell>
          <cell r="G292">
            <v>47</v>
          </cell>
          <cell r="H292">
            <v>44</v>
          </cell>
          <cell r="I292">
            <v>39</v>
          </cell>
          <cell r="J292">
            <v>30</v>
          </cell>
          <cell r="K292">
            <v>35</v>
          </cell>
          <cell r="L292">
            <v>39</v>
          </cell>
          <cell r="M292">
            <v>36</v>
          </cell>
          <cell r="N292">
            <v>35</v>
          </cell>
          <cell r="O292">
            <v>26</v>
          </cell>
          <cell r="P292">
            <v>23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528</v>
          </cell>
          <cell r="B293">
            <v>99</v>
          </cell>
          <cell r="C293">
            <v>7</v>
          </cell>
          <cell r="D293">
            <v>13</v>
          </cell>
          <cell r="E293">
            <v>20</v>
          </cell>
          <cell r="F293">
            <v>24</v>
          </cell>
          <cell r="G293">
            <v>15</v>
          </cell>
          <cell r="H293">
            <v>8</v>
          </cell>
          <cell r="I293">
            <v>7</v>
          </cell>
          <cell r="J293">
            <v>5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A294">
            <v>530</v>
          </cell>
          <cell r="B294">
            <v>126</v>
          </cell>
          <cell r="C294">
            <v>3</v>
          </cell>
          <cell r="D294">
            <v>13</v>
          </cell>
          <cell r="E294">
            <v>11</v>
          </cell>
          <cell r="F294">
            <v>14</v>
          </cell>
          <cell r="G294">
            <v>29</v>
          </cell>
          <cell r="H294">
            <v>22</v>
          </cell>
          <cell r="I294">
            <v>2</v>
          </cell>
          <cell r="J294">
            <v>15</v>
          </cell>
          <cell r="K294">
            <v>0</v>
          </cell>
          <cell r="L294">
            <v>0</v>
          </cell>
          <cell r="M294">
            <v>17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A295">
            <v>534</v>
          </cell>
          <cell r="B295">
            <v>115</v>
          </cell>
          <cell r="C295">
            <v>0</v>
          </cell>
          <cell r="D295">
            <v>2</v>
          </cell>
          <cell r="E295">
            <v>1</v>
          </cell>
          <cell r="F295">
            <v>4</v>
          </cell>
          <cell r="G295">
            <v>9</v>
          </cell>
          <cell r="H295">
            <v>11</v>
          </cell>
          <cell r="I295">
            <v>15</v>
          </cell>
          <cell r="J295">
            <v>17</v>
          </cell>
          <cell r="K295">
            <v>12</v>
          </cell>
          <cell r="L295">
            <v>22</v>
          </cell>
          <cell r="M295">
            <v>10</v>
          </cell>
          <cell r="N295">
            <v>12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A296">
            <v>537</v>
          </cell>
          <cell r="B296">
            <v>125</v>
          </cell>
          <cell r="C296">
            <v>1</v>
          </cell>
          <cell r="D296">
            <v>19</v>
          </cell>
          <cell r="E296">
            <v>21</v>
          </cell>
          <cell r="F296">
            <v>23</v>
          </cell>
          <cell r="G296">
            <v>23</v>
          </cell>
          <cell r="H296">
            <v>17</v>
          </cell>
          <cell r="I296">
            <v>12</v>
          </cell>
          <cell r="J296">
            <v>9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A297">
            <v>543</v>
          </cell>
          <cell r="B297">
            <v>668</v>
          </cell>
          <cell r="C297">
            <v>0</v>
          </cell>
          <cell r="D297">
            <v>0</v>
          </cell>
          <cell r="E297">
            <v>49</v>
          </cell>
          <cell r="F297">
            <v>84</v>
          </cell>
          <cell r="G297">
            <v>78</v>
          </cell>
          <cell r="H297">
            <v>78</v>
          </cell>
          <cell r="I297">
            <v>80</v>
          </cell>
          <cell r="J297">
            <v>73</v>
          </cell>
          <cell r="K297">
            <v>49</v>
          </cell>
          <cell r="L297">
            <v>43</v>
          </cell>
          <cell r="M297">
            <v>46</v>
          </cell>
          <cell r="N297">
            <v>29</v>
          </cell>
          <cell r="O297">
            <v>31</v>
          </cell>
          <cell r="P297">
            <v>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A298">
            <v>544</v>
          </cell>
          <cell r="B298">
            <v>334</v>
          </cell>
          <cell r="C298">
            <v>0</v>
          </cell>
          <cell r="D298">
            <v>0</v>
          </cell>
          <cell r="E298">
            <v>9</v>
          </cell>
          <cell r="F298">
            <v>66</v>
          </cell>
          <cell r="G298">
            <v>37</v>
          </cell>
          <cell r="H298">
            <v>69</v>
          </cell>
          <cell r="I298">
            <v>54</v>
          </cell>
          <cell r="J298">
            <v>99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A299">
            <v>556</v>
          </cell>
          <cell r="B299">
            <v>1113</v>
          </cell>
          <cell r="C299">
            <v>0</v>
          </cell>
          <cell r="D299">
            <v>0</v>
          </cell>
          <cell r="E299">
            <v>89</v>
          </cell>
          <cell r="F299">
            <v>106</v>
          </cell>
          <cell r="G299">
            <v>113</v>
          </cell>
          <cell r="H299">
            <v>112</v>
          </cell>
          <cell r="I299">
            <v>101</v>
          </cell>
          <cell r="J299">
            <v>95</v>
          </cell>
          <cell r="K299">
            <v>100</v>
          </cell>
          <cell r="L299">
            <v>86</v>
          </cell>
          <cell r="M299">
            <v>90</v>
          </cell>
          <cell r="N299">
            <v>83</v>
          </cell>
          <cell r="O299">
            <v>80</v>
          </cell>
          <cell r="P299">
            <v>58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A300">
            <v>562</v>
          </cell>
          <cell r="B300">
            <v>81</v>
          </cell>
          <cell r="C300">
            <v>2</v>
          </cell>
          <cell r="D300">
            <v>5</v>
          </cell>
          <cell r="E300">
            <v>7</v>
          </cell>
          <cell r="F300">
            <v>15</v>
          </cell>
          <cell r="G300">
            <v>7</v>
          </cell>
          <cell r="H300">
            <v>14</v>
          </cell>
          <cell r="I300">
            <v>14</v>
          </cell>
          <cell r="J300">
            <v>17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564</v>
          </cell>
          <cell r="B301">
            <v>219</v>
          </cell>
          <cell r="C301">
            <v>0</v>
          </cell>
          <cell r="D301">
            <v>0</v>
          </cell>
          <cell r="E301">
            <v>25</v>
          </cell>
          <cell r="F301">
            <v>31</v>
          </cell>
          <cell r="G301">
            <v>30</v>
          </cell>
          <cell r="H301">
            <v>33</v>
          </cell>
          <cell r="I301">
            <v>58</v>
          </cell>
          <cell r="J301">
            <v>42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A302">
            <v>566</v>
          </cell>
          <cell r="B302">
            <v>1277</v>
          </cell>
          <cell r="C302">
            <v>0</v>
          </cell>
          <cell r="D302">
            <v>0</v>
          </cell>
          <cell r="E302">
            <v>102</v>
          </cell>
          <cell r="F302">
            <v>100</v>
          </cell>
          <cell r="G302">
            <v>114</v>
          </cell>
          <cell r="H302">
            <v>103</v>
          </cell>
          <cell r="I302">
            <v>109</v>
          </cell>
          <cell r="J302">
            <v>100</v>
          </cell>
          <cell r="K302">
            <v>120</v>
          </cell>
          <cell r="L302">
            <v>137</v>
          </cell>
          <cell r="M302">
            <v>104</v>
          </cell>
          <cell r="N302">
            <v>107</v>
          </cell>
          <cell r="O302">
            <v>99</v>
          </cell>
          <cell r="P302">
            <v>82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A303">
            <v>569</v>
          </cell>
          <cell r="B303">
            <v>215</v>
          </cell>
          <cell r="C303">
            <v>0</v>
          </cell>
          <cell r="D303">
            <v>0</v>
          </cell>
          <cell r="E303">
            <v>15</v>
          </cell>
          <cell r="F303">
            <v>25</v>
          </cell>
          <cell r="G303">
            <v>34</v>
          </cell>
          <cell r="H303">
            <v>31</v>
          </cell>
          <cell r="I303">
            <v>24</v>
          </cell>
          <cell r="J303">
            <v>25</v>
          </cell>
          <cell r="K303">
            <v>18</v>
          </cell>
          <cell r="L303">
            <v>23</v>
          </cell>
          <cell r="M303">
            <v>12</v>
          </cell>
          <cell r="N303">
            <v>8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A304">
            <v>573</v>
          </cell>
          <cell r="B304">
            <v>24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12</v>
          </cell>
          <cell r="I304">
            <v>0</v>
          </cell>
          <cell r="J304">
            <v>12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A305">
            <v>574</v>
          </cell>
          <cell r="B305">
            <v>446</v>
          </cell>
          <cell r="C305">
            <v>0</v>
          </cell>
          <cell r="D305">
            <v>0</v>
          </cell>
          <cell r="E305">
            <v>30</v>
          </cell>
          <cell r="F305">
            <v>30</v>
          </cell>
          <cell r="G305">
            <v>60</v>
          </cell>
          <cell r="H305">
            <v>60</v>
          </cell>
          <cell r="I305">
            <v>40</v>
          </cell>
          <cell r="J305">
            <v>30</v>
          </cell>
          <cell r="K305">
            <v>76</v>
          </cell>
          <cell r="L305">
            <v>59</v>
          </cell>
          <cell r="M305">
            <v>36</v>
          </cell>
          <cell r="N305">
            <v>25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A306">
            <v>578</v>
          </cell>
          <cell r="B306">
            <v>84</v>
          </cell>
          <cell r="C306">
            <v>0</v>
          </cell>
          <cell r="D306">
            <v>0</v>
          </cell>
          <cell r="E306">
            <v>6</v>
          </cell>
          <cell r="F306">
            <v>19</v>
          </cell>
          <cell r="G306">
            <v>21</v>
          </cell>
          <cell r="H306">
            <v>14</v>
          </cell>
          <cell r="I306">
            <v>7</v>
          </cell>
          <cell r="J306">
            <v>17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A307">
            <v>581</v>
          </cell>
          <cell r="B307">
            <v>155</v>
          </cell>
          <cell r="C307">
            <v>0</v>
          </cell>
          <cell r="D307">
            <v>0</v>
          </cell>
          <cell r="E307">
            <v>0</v>
          </cell>
          <cell r="F307">
            <v>5</v>
          </cell>
          <cell r="G307">
            <v>6</v>
          </cell>
          <cell r="H307">
            <v>7</v>
          </cell>
          <cell r="I307">
            <v>9</v>
          </cell>
          <cell r="J307">
            <v>6</v>
          </cell>
          <cell r="K307">
            <v>39</v>
          </cell>
          <cell r="L307">
            <v>38</v>
          </cell>
          <cell r="M307">
            <v>28</v>
          </cell>
          <cell r="N307">
            <v>17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A308">
            <v>588</v>
          </cell>
          <cell r="B308">
            <v>517</v>
          </cell>
          <cell r="C308">
            <v>0</v>
          </cell>
          <cell r="D308">
            <v>0</v>
          </cell>
          <cell r="E308">
            <v>37</v>
          </cell>
          <cell r="F308">
            <v>58</v>
          </cell>
          <cell r="G308">
            <v>64</v>
          </cell>
          <cell r="H308">
            <v>76</v>
          </cell>
          <cell r="I308">
            <v>71</v>
          </cell>
          <cell r="J308">
            <v>80</v>
          </cell>
          <cell r="K308">
            <v>61</v>
          </cell>
          <cell r="L308">
            <v>32</v>
          </cell>
          <cell r="M308">
            <v>38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591</v>
          </cell>
          <cell r="B309">
            <v>75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</v>
          </cell>
          <cell r="U309">
            <v>21</v>
          </cell>
          <cell r="V309">
            <v>17</v>
          </cell>
          <cell r="W309">
            <v>28</v>
          </cell>
          <cell r="X309">
            <v>0</v>
          </cell>
        </row>
        <row r="310">
          <cell r="A310">
            <v>602</v>
          </cell>
          <cell r="B310">
            <v>568</v>
          </cell>
          <cell r="C310">
            <v>0</v>
          </cell>
          <cell r="D310">
            <v>0</v>
          </cell>
          <cell r="E310">
            <v>45</v>
          </cell>
          <cell r="F310">
            <v>67</v>
          </cell>
          <cell r="G310">
            <v>102</v>
          </cell>
          <cell r="H310">
            <v>109</v>
          </cell>
          <cell r="I310">
            <v>89</v>
          </cell>
          <cell r="J310">
            <v>77</v>
          </cell>
          <cell r="K310">
            <v>79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A311">
            <v>604</v>
          </cell>
          <cell r="B311">
            <v>181</v>
          </cell>
          <cell r="C311">
            <v>0</v>
          </cell>
          <cell r="D311">
            <v>0</v>
          </cell>
          <cell r="E311">
            <v>0</v>
          </cell>
          <cell r="F311">
            <v>21</v>
          </cell>
          <cell r="G311">
            <v>20</v>
          </cell>
          <cell r="H311">
            <v>19</v>
          </cell>
          <cell r="I311">
            <v>31</v>
          </cell>
          <cell r="J311">
            <v>24</v>
          </cell>
          <cell r="K311">
            <v>23</v>
          </cell>
          <cell r="L311">
            <v>20</v>
          </cell>
          <cell r="M311">
            <v>14</v>
          </cell>
          <cell r="N311">
            <v>9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A312">
            <v>605</v>
          </cell>
          <cell r="B312">
            <v>290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40</v>
          </cell>
          <cell r="L312">
            <v>35</v>
          </cell>
          <cell r="M312">
            <v>39</v>
          </cell>
          <cell r="N312">
            <v>38</v>
          </cell>
          <cell r="O312">
            <v>80</v>
          </cell>
          <cell r="P312">
            <v>58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A313">
            <v>606</v>
          </cell>
          <cell r="B313">
            <v>404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70</v>
          </cell>
          <cell r="L313">
            <v>72</v>
          </cell>
          <cell r="M313">
            <v>72</v>
          </cell>
          <cell r="N313">
            <v>71</v>
          </cell>
          <cell r="O313">
            <v>70</v>
          </cell>
          <cell r="P313">
            <v>49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A314">
            <v>610</v>
          </cell>
          <cell r="B314">
            <v>83</v>
          </cell>
          <cell r="C314">
            <v>3</v>
          </cell>
          <cell r="D314">
            <v>6</v>
          </cell>
          <cell r="E314">
            <v>15</v>
          </cell>
          <cell r="F314">
            <v>17</v>
          </cell>
          <cell r="G314">
            <v>13</v>
          </cell>
          <cell r="H314">
            <v>9</v>
          </cell>
          <cell r="I314">
            <v>8</v>
          </cell>
          <cell r="J314">
            <v>12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A315">
            <v>614</v>
          </cell>
          <cell r="B315">
            <v>172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31</v>
          </cell>
          <cell r="L315">
            <v>33</v>
          </cell>
          <cell r="M315">
            <v>31</v>
          </cell>
          <cell r="N315">
            <v>35</v>
          </cell>
          <cell r="O315">
            <v>28</v>
          </cell>
          <cell r="P315">
            <v>14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A316">
            <v>615</v>
          </cell>
          <cell r="B316">
            <v>1680</v>
          </cell>
          <cell r="C316">
            <v>0</v>
          </cell>
          <cell r="D316">
            <v>0</v>
          </cell>
          <cell r="E316">
            <v>125</v>
          </cell>
          <cell r="F316">
            <v>199</v>
          </cell>
          <cell r="G316">
            <v>216</v>
          </cell>
          <cell r="H316">
            <v>180</v>
          </cell>
          <cell r="I316">
            <v>192</v>
          </cell>
          <cell r="J316">
            <v>187</v>
          </cell>
          <cell r="K316">
            <v>258</v>
          </cell>
          <cell r="L316">
            <v>181</v>
          </cell>
          <cell r="M316">
            <v>83</v>
          </cell>
          <cell r="N316">
            <v>59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A317">
            <v>618</v>
          </cell>
          <cell r="B317">
            <v>98</v>
          </cell>
          <cell r="C317">
            <v>0</v>
          </cell>
          <cell r="D317">
            <v>1</v>
          </cell>
          <cell r="E317">
            <v>6</v>
          </cell>
          <cell r="F317">
            <v>8</v>
          </cell>
          <cell r="G317">
            <v>5</v>
          </cell>
          <cell r="H317">
            <v>6</v>
          </cell>
          <cell r="I317">
            <v>1</v>
          </cell>
          <cell r="J317">
            <v>5</v>
          </cell>
          <cell r="K317">
            <v>9</v>
          </cell>
          <cell r="L317">
            <v>9</v>
          </cell>
          <cell r="M317">
            <v>9</v>
          </cell>
          <cell r="N317">
            <v>11</v>
          </cell>
          <cell r="O317">
            <v>15</v>
          </cell>
          <cell r="P317">
            <v>13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A318">
            <v>620</v>
          </cell>
          <cell r="B318">
            <v>325</v>
          </cell>
          <cell r="C318">
            <v>0</v>
          </cell>
          <cell r="D318">
            <v>0</v>
          </cell>
          <cell r="E318">
            <v>33</v>
          </cell>
          <cell r="F318">
            <v>36</v>
          </cell>
          <cell r="G318">
            <v>28</v>
          </cell>
          <cell r="H318">
            <v>32</v>
          </cell>
          <cell r="I318">
            <v>31</v>
          </cell>
          <cell r="J318">
            <v>39</v>
          </cell>
          <cell r="K318">
            <v>18</v>
          </cell>
          <cell r="L318">
            <v>27</v>
          </cell>
          <cell r="M318">
            <v>17</v>
          </cell>
          <cell r="N318">
            <v>27</v>
          </cell>
          <cell r="O318">
            <v>19</v>
          </cell>
          <cell r="P318">
            <v>18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A319">
            <v>621</v>
          </cell>
          <cell r="B319">
            <v>123</v>
          </cell>
          <cell r="C319">
            <v>51</v>
          </cell>
          <cell r="D319">
            <v>36</v>
          </cell>
          <cell r="E319">
            <v>36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A320">
            <v>630</v>
          </cell>
          <cell r="B320">
            <v>398</v>
          </cell>
          <cell r="C320">
            <v>0</v>
          </cell>
          <cell r="D320">
            <v>0</v>
          </cell>
          <cell r="E320">
            <v>23</v>
          </cell>
          <cell r="F320">
            <v>27</v>
          </cell>
          <cell r="G320">
            <v>43</v>
          </cell>
          <cell r="H320">
            <v>225</v>
          </cell>
          <cell r="I320">
            <v>47</v>
          </cell>
          <cell r="J320">
            <v>33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A321">
            <v>633</v>
          </cell>
          <cell r="B321">
            <v>1535</v>
          </cell>
          <cell r="C321">
            <v>0</v>
          </cell>
          <cell r="D321">
            <v>0</v>
          </cell>
          <cell r="E321">
            <v>25</v>
          </cell>
          <cell r="F321">
            <v>51</v>
          </cell>
          <cell r="G321">
            <v>34</v>
          </cell>
          <cell r="H321">
            <v>66</v>
          </cell>
          <cell r="I321">
            <v>70</v>
          </cell>
          <cell r="J321">
            <v>51</v>
          </cell>
          <cell r="K321">
            <v>215</v>
          </cell>
          <cell r="L321">
            <v>206</v>
          </cell>
          <cell r="M321">
            <v>178</v>
          </cell>
          <cell r="N321">
            <v>132</v>
          </cell>
          <cell r="O321">
            <v>122</v>
          </cell>
          <cell r="P321">
            <v>135</v>
          </cell>
          <cell r="Q321">
            <v>0</v>
          </cell>
          <cell r="R321">
            <v>0</v>
          </cell>
          <cell r="S321">
            <v>19</v>
          </cell>
          <cell r="T321">
            <v>72</v>
          </cell>
          <cell r="U321">
            <v>59</v>
          </cell>
          <cell r="V321">
            <v>0</v>
          </cell>
          <cell r="W321">
            <v>75</v>
          </cell>
          <cell r="X321">
            <v>25</v>
          </cell>
        </row>
        <row r="322">
          <cell r="A322">
            <v>636</v>
          </cell>
          <cell r="B322">
            <v>1082</v>
          </cell>
          <cell r="C322">
            <v>0</v>
          </cell>
          <cell r="D322">
            <v>0</v>
          </cell>
          <cell r="E322">
            <v>58</v>
          </cell>
          <cell r="F322">
            <v>74</v>
          </cell>
          <cell r="G322">
            <v>84</v>
          </cell>
          <cell r="H322">
            <v>86</v>
          </cell>
          <cell r="I322">
            <v>78</v>
          </cell>
          <cell r="J322">
            <v>95</v>
          </cell>
          <cell r="K322">
            <v>134</v>
          </cell>
          <cell r="L322">
            <v>126</v>
          </cell>
          <cell r="M322">
            <v>120</v>
          </cell>
          <cell r="N322">
            <v>92</v>
          </cell>
          <cell r="O322">
            <v>67</v>
          </cell>
          <cell r="P322">
            <v>68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A323">
            <v>637</v>
          </cell>
          <cell r="B323">
            <v>75</v>
          </cell>
          <cell r="C323">
            <v>0</v>
          </cell>
          <cell r="D323">
            <v>10</v>
          </cell>
          <cell r="E323">
            <v>9</v>
          </cell>
          <cell r="F323">
            <v>21</v>
          </cell>
          <cell r="G323">
            <v>12</v>
          </cell>
          <cell r="H323">
            <v>10</v>
          </cell>
          <cell r="I323">
            <v>7</v>
          </cell>
          <cell r="J323">
            <v>6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A324">
            <v>641</v>
          </cell>
          <cell r="B324">
            <v>122</v>
          </cell>
          <cell r="C324">
            <v>6</v>
          </cell>
          <cell r="D324">
            <v>24</v>
          </cell>
          <cell r="E324">
            <v>17</v>
          </cell>
          <cell r="F324">
            <v>19</v>
          </cell>
          <cell r="G324">
            <v>13</v>
          </cell>
          <cell r="H324">
            <v>18</v>
          </cell>
          <cell r="I324">
            <v>13</v>
          </cell>
          <cell r="J324">
            <v>12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A325">
            <v>652</v>
          </cell>
          <cell r="B325">
            <v>593</v>
          </cell>
          <cell r="C325">
            <v>9</v>
          </cell>
          <cell r="D325">
            <v>22</v>
          </cell>
          <cell r="E325">
            <v>31</v>
          </cell>
          <cell r="F325">
            <v>48</v>
          </cell>
          <cell r="G325">
            <v>34</v>
          </cell>
          <cell r="H325">
            <v>54</v>
          </cell>
          <cell r="I325">
            <v>36</v>
          </cell>
          <cell r="J325">
            <v>53</v>
          </cell>
          <cell r="K325">
            <v>58</v>
          </cell>
          <cell r="L325">
            <v>55</v>
          </cell>
          <cell r="M325">
            <v>58</v>
          </cell>
          <cell r="N325">
            <v>57</v>
          </cell>
          <cell r="O325">
            <v>39</v>
          </cell>
          <cell r="P325">
            <v>39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A326">
            <v>654</v>
          </cell>
          <cell r="B326">
            <v>446</v>
          </cell>
          <cell r="C326">
            <v>13</v>
          </cell>
          <cell r="D326">
            <v>30</v>
          </cell>
          <cell r="E326">
            <v>21</v>
          </cell>
          <cell r="F326">
            <v>22</v>
          </cell>
          <cell r="G326">
            <v>21</v>
          </cell>
          <cell r="H326">
            <v>27</v>
          </cell>
          <cell r="I326">
            <v>29</v>
          </cell>
          <cell r="J326">
            <v>32</v>
          </cell>
          <cell r="K326">
            <v>31</v>
          </cell>
          <cell r="L326">
            <v>49</v>
          </cell>
          <cell r="M326">
            <v>47</v>
          </cell>
          <cell r="N326">
            <v>52</v>
          </cell>
          <cell r="O326">
            <v>34</v>
          </cell>
          <cell r="P326">
            <v>38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A327">
            <v>655</v>
          </cell>
          <cell r="B327">
            <v>99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6</v>
          </cell>
          <cell r="U327">
            <v>11</v>
          </cell>
          <cell r="V327">
            <v>71</v>
          </cell>
          <cell r="W327">
            <v>11</v>
          </cell>
          <cell r="X327">
            <v>0</v>
          </cell>
        </row>
        <row r="328">
          <cell r="A328">
            <v>661</v>
          </cell>
          <cell r="B328">
            <v>177</v>
          </cell>
          <cell r="C328">
            <v>0</v>
          </cell>
          <cell r="D328">
            <v>0</v>
          </cell>
          <cell r="E328">
            <v>142</v>
          </cell>
          <cell r="F328">
            <v>35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</row>
        <row r="329">
          <cell r="A329">
            <v>663</v>
          </cell>
          <cell r="B329">
            <v>1841</v>
          </cell>
          <cell r="C329">
            <v>0</v>
          </cell>
          <cell r="D329">
            <v>0</v>
          </cell>
          <cell r="E329">
            <v>125</v>
          </cell>
          <cell r="F329">
            <v>145</v>
          </cell>
          <cell r="G329">
            <v>167</v>
          </cell>
          <cell r="H329">
            <v>156</v>
          </cell>
          <cell r="I329">
            <v>173</v>
          </cell>
          <cell r="J329">
            <v>165</v>
          </cell>
          <cell r="K329">
            <v>177</v>
          </cell>
          <cell r="L329">
            <v>173</v>
          </cell>
          <cell r="M329">
            <v>161</v>
          </cell>
          <cell r="N329">
            <v>144</v>
          </cell>
          <cell r="O329">
            <v>132</v>
          </cell>
          <cell r="P329">
            <v>123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A330">
            <v>680</v>
          </cell>
          <cell r="B330">
            <v>184</v>
          </cell>
          <cell r="C330">
            <v>0</v>
          </cell>
          <cell r="D330">
            <v>0</v>
          </cell>
          <cell r="E330">
            <v>13</v>
          </cell>
          <cell r="F330">
            <v>27</v>
          </cell>
          <cell r="G330">
            <v>23</v>
          </cell>
          <cell r="H330">
            <v>33</v>
          </cell>
          <cell r="I330">
            <v>45</v>
          </cell>
          <cell r="J330">
            <v>43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A331">
            <v>717</v>
          </cell>
          <cell r="B331">
            <v>1559</v>
          </cell>
          <cell r="C331">
            <v>0</v>
          </cell>
          <cell r="D331">
            <v>0</v>
          </cell>
          <cell r="E331">
            <v>136</v>
          </cell>
          <cell r="F331">
            <v>144</v>
          </cell>
          <cell r="G331">
            <v>127</v>
          </cell>
          <cell r="H331">
            <v>132</v>
          </cell>
          <cell r="I331">
            <v>124</v>
          </cell>
          <cell r="J331">
            <v>133</v>
          </cell>
          <cell r="K331">
            <v>142</v>
          </cell>
          <cell r="L331">
            <v>139</v>
          </cell>
          <cell r="M331">
            <v>137</v>
          </cell>
          <cell r="N331">
            <v>130</v>
          </cell>
          <cell r="O331">
            <v>116</v>
          </cell>
          <cell r="P331">
            <v>99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A332">
            <v>721</v>
          </cell>
          <cell r="B332">
            <v>130</v>
          </cell>
          <cell r="C332">
            <v>0</v>
          </cell>
          <cell r="D332">
            <v>2</v>
          </cell>
          <cell r="E332">
            <v>10</v>
          </cell>
          <cell r="F332">
            <v>11</v>
          </cell>
          <cell r="G332">
            <v>5</v>
          </cell>
          <cell r="H332">
            <v>10</v>
          </cell>
          <cell r="I332">
            <v>9</v>
          </cell>
          <cell r="J332">
            <v>15</v>
          </cell>
          <cell r="K332">
            <v>26</v>
          </cell>
          <cell r="L332">
            <v>13</v>
          </cell>
          <cell r="M332">
            <v>9</v>
          </cell>
          <cell r="N332">
            <v>6</v>
          </cell>
          <cell r="O332">
            <v>7</v>
          </cell>
          <cell r="P332">
            <v>7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A333">
            <v>722</v>
          </cell>
          <cell r="B333">
            <v>137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11</v>
          </cell>
          <cell r="U333">
            <v>17</v>
          </cell>
          <cell r="V333">
            <v>41</v>
          </cell>
          <cell r="W333">
            <v>68</v>
          </cell>
          <cell r="X333">
            <v>0</v>
          </cell>
        </row>
        <row r="334">
          <cell r="A334">
            <v>723</v>
          </cell>
          <cell r="B334">
            <v>32</v>
          </cell>
          <cell r="C334">
            <v>3</v>
          </cell>
          <cell r="D334">
            <v>13</v>
          </cell>
          <cell r="E334">
            <v>16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A335">
            <v>731</v>
          </cell>
          <cell r="B335">
            <v>269</v>
          </cell>
          <cell r="C335">
            <v>0</v>
          </cell>
          <cell r="D335">
            <v>0</v>
          </cell>
          <cell r="E335">
            <v>0</v>
          </cell>
          <cell r="F335">
            <v>43</v>
          </cell>
          <cell r="G335">
            <v>52</v>
          </cell>
          <cell r="H335">
            <v>67</v>
          </cell>
          <cell r="I335">
            <v>56</v>
          </cell>
          <cell r="J335">
            <v>51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A336">
            <v>736</v>
          </cell>
          <cell r="B336">
            <v>842</v>
          </cell>
          <cell r="C336">
            <v>0</v>
          </cell>
          <cell r="D336">
            <v>0</v>
          </cell>
          <cell r="E336">
            <v>97</v>
          </cell>
          <cell r="F336">
            <v>152</v>
          </cell>
          <cell r="G336">
            <v>176</v>
          </cell>
          <cell r="H336">
            <v>147</v>
          </cell>
          <cell r="I336">
            <v>141</v>
          </cell>
          <cell r="J336">
            <v>129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</row>
        <row r="337">
          <cell r="A337">
            <v>737</v>
          </cell>
          <cell r="B337">
            <v>933</v>
          </cell>
          <cell r="C337">
            <v>0</v>
          </cell>
          <cell r="D337">
            <v>0</v>
          </cell>
          <cell r="E337">
            <v>102</v>
          </cell>
          <cell r="F337">
            <v>154</v>
          </cell>
          <cell r="G337">
            <v>143</v>
          </cell>
          <cell r="H337">
            <v>159</v>
          </cell>
          <cell r="I337">
            <v>172</v>
          </cell>
          <cell r="J337">
            <v>203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A338">
            <v>743</v>
          </cell>
          <cell r="B338">
            <v>296</v>
          </cell>
          <cell r="C338">
            <v>10</v>
          </cell>
          <cell r="D338">
            <v>22</v>
          </cell>
          <cell r="E338">
            <v>34</v>
          </cell>
          <cell r="F338">
            <v>46</v>
          </cell>
          <cell r="G338">
            <v>47</v>
          </cell>
          <cell r="H338">
            <v>41</v>
          </cell>
          <cell r="I338">
            <v>49</v>
          </cell>
          <cell r="J338">
            <v>47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A339">
            <v>746</v>
          </cell>
          <cell r="B339">
            <v>135</v>
          </cell>
          <cell r="C339">
            <v>36</v>
          </cell>
          <cell r="D339">
            <v>55</v>
          </cell>
          <cell r="E339">
            <v>44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A340">
            <v>748</v>
          </cell>
          <cell r="B340">
            <v>407</v>
          </cell>
          <cell r="C340">
            <v>21</v>
          </cell>
          <cell r="D340">
            <v>23</v>
          </cell>
          <cell r="E340">
            <v>32</v>
          </cell>
          <cell r="F340">
            <v>30</v>
          </cell>
          <cell r="G340">
            <v>35</v>
          </cell>
          <cell r="H340">
            <v>29</v>
          </cell>
          <cell r="I340">
            <v>32</v>
          </cell>
          <cell r="J340">
            <v>30</v>
          </cell>
          <cell r="K340">
            <v>35</v>
          </cell>
          <cell r="L340">
            <v>44</v>
          </cell>
          <cell r="M340">
            <v>30</v>
          </cell>
          <cell r="N340">
            <v>20</v>
          </cell>
          <cell r="O340">
            <v>25</v>
          </cell>
          <cell r="P340">
            <v>21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A341">
            <v>788</v>
          </cell>
          <cell r="B341">
            <v>1697</v>
          </cell>
          <cell r="C341">
            <v>0</v>
          </cell>
          <cell r="D341">
            <v>0</v>
          </cell>
          <cell r="E341">
            <v>83</v>
          </cell>
          <cell r="F341">
            <v>110</v>
          </cell>
          <cell r="G341">
            <v>118</v>
          </cell>
          <cell r="H341">
            <v>119</v>
          </cell>
          <cell r="I341">
            <v>117</v>
          </cell>
          <cell r="J341">
            <v>126</v>
          </cell>
          <cell r="K341">
            <v>210</v>
          </cell>
          <cell r="L341">
            <v>195</v>
          </cell>
          <cell r="M341">
            <v>195</v>
          </cell>
          <cell r="N341">
            <v>156</v>
          </cell>
          <cell r="O341">
            <v>138</v>
          </cell>
          <cell r="P341">
            <v>130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A342">
            <v>789</v>
          </cell>
          <cell r="B342">
            <v>571</v>
          </cell>
          <cell r="C342">
            <v>0</v>
          </cell>
          <cell r="D342">
            <v>18</v>
          </cell>
          <cell r="E342">
            <v>37</v>
          </cell>
          <cell r="F342">
            <v>48</v>
          </cell>
          <cell r="G342">
            <v>51</v>
          </cell>
          <cell r="H342">
            <v>40</v>
          </cell>
          <cell r="I342">
            <v>45</v>
          </cell>
          <cell r="J342">
            <v>44</v>
          </cell>
          <cell r="K342">
            <v>52</v>
          </cell>
          <cell r="L342">
            <v>54</v>
          </cell>
          <cell r="M342">
            <v>55</v>
          </cell>
          <cell r="N342">
            <v>55</v>
          </cell>
          <cell r="O342">
            <v>34</v>
          </cell>
          <cell r="P342">
            <v>38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A343">
            <v>790</v>
          </cell>
          <cell r="B343">
            <v>62</v>
          </cell>
          <cell r="C343">
            <v>0</v>
          </cell>
          <cell r="D343">
            <v>3</v>
          </cell>
          <cell r="E343">
            <v>3</v>
          </cell>
          <cell r="F343">
            <v>9</v>
          </cell>
          <cell r="G343">
            <v>8</v>
          </cell>
          <cell r="H343">
            <v>20</v>
          </cell>
          <cell r="I343">
            <v>14</v>
          </cell>
          <cell r="J343">
            <v>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A344">
            <v>794</v>
          </cell>
          <cell r="B344">
            <v>121</v>
          </cell>
          <cell r="C344">
            <v>0</v>
          </cell>
          <cell r="D344">
            <v>12</v>
          </cell>
          <cell r="E344">
            <v>17</v>
          </cell>
          <cell r="F344">
            <v>23</v>
          </cell>
          <cell r="G344">
            <v>19</v>
          </cell>
          <cell r="H344">
            <v>25</v>
          </cell>
          <cell r="I344">
            <v>16</v>
          </cell>
          <cell r="J344">
            <v>9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A345">
            <v>798</v>
          </cell>
          <cell r="B345">
            <v>595</v>
          </cell>
          <cell r="C345">
            <v>47</v>
          </cell>
          <cell r="D345">
            <v>83</v>
          </cell>
          <cell r="E345">
            <v>94</v>
          </cell>
          <cell r="F345">
            <v>81</v>
          </cell>
          <cell r="G345">
            <v>77</v>
          </cell>
          <cell r="H345">
            <v>93</v>
          </cell>
          <cell r="I345">
            <v>70</v>
          </cell>
          <cell r="J345">
            <v>50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A346">
            <v>801</v>
          </cell>
          <cell r="B346">
            <v>39</v>
          </cell>
          <cell r="C346">
            <v>0</v>
          </cell>
          <cell r="D346">
            <v>17</v>
          </cell>
          <cell r="E346">
            <v>8</v>
          </cell>
          <cell r="F346">
            <v>7</v>
          </cell>
          <cell r="G346">
            <v>6</v>
          </cell>
          <cell r="H346">
            <v>1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A347">
            <v>806</v>
          </cell>
          <cell r="B347">
            <v>665</v>
          </cell>
          <cell r="C347">
            <v>27</v>
          </cell>
          <cell r="D347">
            <v>50</v>
          </cell>
          <cell r="E347">
            <v>56</v>
          </cell>
          <cell r="F347">
            <v>71</v>
          </cell>
          <cell r="G347">
            <v>70</v>
          </cell>
          <cell r="H347">
            <v>83</v>
          </cell>
          <cell r="I347">
            <v>62</v>
          </cell>
          <cell r="J347">
            <v>54</v>
          </cell>
          <cell r="K347">
            <v>38</v>
          </cell>
          <cell r="L347">
            <v>43</v>
          </cell>
          <cell r="M347">
            <v>35</v>
          </cell>
          <cell r="N347">
            <v>43</v>
          </cell>
          <cell r="O347">
            <v>13</v>
          </cell>
          <cell r="P347">
            <v>20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A348">
            <v>808</v>
          </cell>
          <cell r="B348">
            <v>229</v>
          </cell>
          <cell r="C348">
            <v>54</v>
          </cell>
          <cell r="D348">
            <v>2</v>
          </cell>
          <cell r="E348">
            <v>118</v>
          </cell>
          <cell r="F348">
            <v>29</v>
          </cell>
          <cell r="G348">
            <v>17</v>
          </cell>
          <cell r="H348">
            <v>6</v>
          </cell>
          <cell r="I348">
            <v>3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</row>
        <row r="349">
          <cell r="A349">
            <v>809</v>
          </cell>
          <cell r="B349">
            <v>715</v>
          </cell>
          <cell r="C349">
            <v>29</v>
          </cell>
          <cell r="D349">
            <v>37</v>
          </cell>
          <cell r="E349">
            <v>32</v>
          </cell>
          <cell r="F349">
            <v>39</v>
          </cell>
          <cell r="G349">
            <v>63</v>
          </cell>
          <cell r="H349">
            <v>68</v>
          </cell>
          <cell r="I349">
            <v>55</v>
          </cell>
          <cell r="J349">
            <v>70</v>
          </cell>
          <cell r="K349">
            <v>46</v>
          </cell>
          <cell r="L349">
            <v>67</v>
          </cell>
          <cell r="M349">
            <v>56</v>
          </cell>
          <cell r="N349">
            <v>47</v>
          </cell>
          <cell r="O349">
            <v>58</v>
          </cell>
          <cell r="P349">
            <v>48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A350">
            <v>812</v>
          </cell>
          <cell r="B350">
            <v>174</v>
          </cell>
          <cell r="C350">
            <v>0</v>
          </cell>
          <cell r="D350">
            <v>10</v>
          </cell>
          <cell r="E350">
            <v>21</v>
          </cell>
          <cell r="F350">
            <v>29</v>
          </cell>
          <cell r="G350">
            <v>28</v>
          </cell>
          <cell r="H350">
            <v>40</v>
          </cell>
          <cell r="I350">
            <v>31</v>
          </cell>
          <cell r="J350">
            <v>15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A351">
            <v>814</v>
          </cell>
          <cell r="B351">
            <v>19</v>
          </cell>
          <cell r="C351">
            <v>3</v>
          </cell>
          <cell r="D351">
            <v>8</v>
          </cell>
          <cell r="E351">
            <v>8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</row>
        <row r="352">
          <cell r="A352">
            <v>816</v>
          </cell>
          <cell r="B352">
            <v>93</v>
          </cell>
          <cell r="C352">
            <v>13</v>
          </cell>
          <cell r="D352">
            <v>18</v>
          </cell>
          <cell r="E352">
            <v>14</v>
          </cell>
          <cell r="F352">
            <v>17</v>
          </cell>
          <cell r="G352">
            <v>11</v>
          </cell>
          <cell r="H352">
            <v>10</v>
          </cell>
          <cell r="I352">
            <v>5</v>
          </cell>
          <cell r="J352">
            <v>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</row>
        <row r="353">
          <cell r="A353">
            <v>819</v>
          </cell>
          <cell r="B353">
            <v>224</v>
          </cell>
          <cell r="C353">
            <v>0</v>
          </cell>
          <cell r="D353">
            <v>6</v>
          </cell>
          <cell r="E353">
            <v>3</v>
          </cell>
          <cell r="F353">
            <v>17</v>
          </cell>
          <cell r="G353">
            <v>18</v>
          </cell>
          <cell r="H353">
            <v>20</v>
          </cell>
          <cell r="I353">
            <v>18</v>
          </cell>
          <cell r="J353">
            <v>16</v>
          </cell>
          <cell r="K353">
            <v>19</v>
          </cell>
          <cell r="L353">
            <v>27</v>
          </cell>
          <cell r="M353">
            <v>33</v>
          </cell>
          <cell r="N353">
            <v>16</v>
          </cell>
          <cell r="O353">
            <v>15</v>
          </cell>
          <cell r="P353">
            <v>16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A354">
            <v>820</v>
          </cell>
          <cell r="B354">
            <v>88</v>
          </cell>
          <cell r="C354">
            <v>9</v>
          </cell>
          <cell r="D354">
            <v>15</v>
          </cell>
          <cell r="E354">
            <v>9</v>
          </cell>
          <cell r="F354">
            <v>16</v>
          </cell>
          <cell r="G354">
            <v>10</v>
          </cell>
          <cell r="H354">
            <v>11</v>
          </cell>
          <cell r="I354">
            <v>13</v>
          </cell>
          <cell r="J354">
            <v>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A355">
            <v>822</v>
          </cell>
          <cell r="B355">
            <v>51</v>
          </cell>
          <cell r="C355">
            <v>8</v>
          </cell>
          <cell r="D355">
            <v>7</v>
          </cell>
          <cell r="E355">
            <v>11</v>
          </cell>
          <cell r="F355">
            <v>10</v>
          </cell>
          <cell r="G355">
            <v>8</v>
          </cell>
          <cell r="H355">
            <v>4</v>
          </cell>
          <cell r="I355">
            <v>3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6">
          <cell r="A356">
            <v>825</v>
          </cell>
          <cell r="B356">
            <v>97</v>
          </cell>
          <cell r="C356">
            <v>8</v>
          </cell>
          <cell r="D356">
            <v>13</v>
          </cell>
          <cell r="E356">
            <v>11</v>
          </cell>
          <cell r="F356">
            <v>13</v>
          </cell>
          <cell r="G356">
            <v>15</v>
          </cell>
          <cell r="H356">
            <v>16</v>
          </cell>
          <cell r="I356">
            <v>11</v>
          </cell>
          <cell r="J356">
            <v>10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A357">
            <v>828</v>
          </cell>
          <cell r="B357">
            <v>908</v>
          </cell>
          <cell r="C357">
            <v>0</v>
          </cell>
          <cell r="D357">
            <v>0</v>
          </cell>
          <cell r="E357">
            <v>125</v>
          </cell>
          <cell r="F357">
            <v>167</v>
          </cell>
          <cell r="G357">
            <v>151</v>
          </cell>
          <cell r="H357">
            <v>154</v>
          </cell>
          <cell r="I357">
            <v>147</v>
          </cell>
          <cell r="J357">
            <v>164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A358">
            <v>834</v>
          </cell>
          <cell r="B358">
            <v>109</v>
          </cell>
          <cell r="C358">
            <v>13</v>
          </cell>
          <cell r="D358">
            <v>11</v>
          </cell>
          <cell r="E358">
            <v>12</v>
          </cell>
          <cell r="F358">
            <v>10</v>
          </cell>
          <cell r="G358">
            <v>17</v>
          </cell>
          <cell r="H358">
            <v>12</v>
          </cell>
          <cell r="I358">
            <v>15</v>
          </cell>
          <cell r="J358">
            <v>19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59">
          <cell r="A359">
            <v>836</v>
          </cell>
          <cell r="B359">
            <v>283</v>
          </cell>
          <cell r="C359">
            <v>106</v>
          </cell>
          <cell r="D359">
            <v>93</v>
          </cell>
          <cell r="E359">
            <v>84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</row>
        <row r="360">
          <cell r="A360">
            <v>837</v>
          </cell>
          <cell r="B360">
            <v>25</v>
          </cell>
          <cell r="C360">
            <v>0</v>
          </cell>
          <cell r="D360">
            <v>13</v>
          </cell>
          <cell r="E360">
            <v>12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A361">
            <v>838</v>
          </cell>
          <cell r="B361">
            <v>218</v>
          </cell>
          <cell r="C361">
            <v>21</v>
          </cell>
          <cell r="D361">
            <v>24</v>
          </cell>
          <cell r="E361">
            <v>29</v>
          </cell>
          <cell r="F361">
            <v>30</v>
          </cell>
          <cell r="G361">
            <v>30</v>
          </cell>
          <cell r="H361">
            <v>30</v>
          </cell>
          <cell r="I361">
            <v>28</v>
          </cell>
          <cell r="J361">
            <v>26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A362">
            <v>839</v>
          </cell>
          <cell r="B362">
            <v>1509</v>
          </cell>
          <cell r="C362">
            <v>0</v>
          </cell>
          <cell r="D362">
            <v>0</v>
          </cell>
          <cell r="E362">
            <v>37</v>
          </cell>
          <cell r="F362">
            <v>104</v>
          </cell>
          <cell r="G362">
            <v>140</v>
          </cell>
          <cell r="H362">
            <v>136</v>
          </cell>
          <cell r="I362">
            <v>122</v>
          </cell>
          <cell r="J362">
            <v>133</v>
          </cell>
          <cell r="K362">
            <v>123</v>
          </cell>
          <cell r="L362">
            <v>203</v>
          </cell>
          <cell r="M362">
            <v>123</v>
          </cell>
          <cell r="N362">
            <v>148</v>
          </cell>
          <cell r="O362">
            <v>109</v>
          </cell>
          <cell r="P362">
            <v>75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56</v>
          </cell>
        </row>
        <row r="363">
          <cell r="A363">
            <v>841</v>
          </cell>
          <cell r="B363">
            <v>113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6</v>
          </cell>
          <cell r="U363">
            <v>24</v>
          </cell>
          <cell r="V363">
            <v>17</v>
          </cell>
          <cell r="W363">
            <v>66</v>
          </cell>
          <cell r="X363">
            <v>0</v>
          </cell>
        </row>
        <row r="364">
          <cell r="A364">
            <v>842</v>
          </cell>
          <cell r="B364">
            <v>1411</v>
          </cell>
          <cell r="C364">
            <v>0</v>
          </cell>
          <cell r="D364">
            <v>0</v>
          </cell>
          <cell r="E364">
            <v>120</v>
          </cell>
          <cell r="F364">
            <v>128</v>
          </cell>
          <cell r="G364">
            <v>117</v>
          </cell>
          <cell r="H364">
            <v>117</v>
          </cell>
          <cell r="I364">
            <v>123</v>
          </cell>
          <cell r="J364">
            <v>126</v>
          </cell>
          <cell r="K364">
            <v>118</v>
          </cell>
          <cell r="L364">
            <v>131</v>
          </cell>
          <cell r="M364">
            <v>128</v>
          </cell>
          <cell r="N364">
            <v>119</v>
          </cell>
          <cell r="O364">
            <v>96</v>
          </cell>
          <cell r="P364">
            <v>88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A365">
            <v>843</v>
          </cell>
          <cell r="B365">
            <v>66</v>
          </cell>
          <cell r="C365">
            <v>11</v>
          </cell>
          <cell r="D365">
            <v>14</v>
          </cell>
          <cell r="E365">
            <v>12</v>
          </cell>
          <cell r="F365">
            <v>12</v>
          </cell>
          <cell r="G365">
            <v>6</v>
          </cell>
          <cell r="H365">
            <v>11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A366">
            <v>846</v>
          </cell>
          <cell r="B366">
            <v>215</v>
          </cell>
          <cell r="C366">
            <v>19</v>
          </cell>
          <cell r="D366">
            <v>21</v>
          </cell>
          <cell r="E366">
            <v>33</v>
          </cell>
          <cell r="F366">
            <v>41</v>
          </cell>
          <cell r="G366">
            <v>41</v>
          </cell>
          <cell r="H366">
            <v>27</v>
          </cell>
          <cell r="I366">
            <v>20</v>
          </cell>
          <cell r="J366">
            <v>13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A367">
            <v>847</v>
          </cell>
          <cell r="B367">
            <v>150</v>
          </cell>
          <cell r="C367">
            <v>0</v>
          </cell>
          <cell r="D367">
            <v>0</v>
          </cell>
          <cell r="E367">
            <v>3</v>
          </cell>
          <cell r="F367">
            <v>5</v>
          </cell>
          <cell r="G367">
            <v>3</v>
          </cell>
          <cell r="H367">
            <v>8</v>
          </cell>
          <cell r="I367">
            <v>7</v>
          </cell>
          <cell r="J367">
            <v>7</v>
          </cell>
          <cell r="K367">
            <v>8</v>
          </cell>
          <cell r="L367">
            <v>25</v>
          </cell>
          <cell r="M367">
            <v>24</v>
          </cell>
          <cell r="N367">
            <v>24</v>
          </cell>
          <cell r="O367">
            <v>18</v>
          </cell>
          <cell r="P367">
            <v>18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A368">
            <v>849</v>
          </cell>
          <cell r="B368">
            <v>144</v>
          </cell>
          <cell r="C368">
            <v>18</v>
          </cell>
          <cell r="D368">
            <v>24</v>
          </cell>
          <cell r="E368">
            <v>25</v>
          </cell>
          <cell r="F368">
            <v>25</v>
          </cell>
          <cell r="G368">
            <v>22</v>
          </cell>
          <cell r="H368">
            <v>14</v>
          </cell>
          <cell r="I368">
            <v>7</v>
          </cell>
          <cell r="J368">
            <v>9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</row>
        <row r="369">
          <cell r="A369">
            <v>850</v>
          </cell>
          <cell r="B369">
            <v>170</v>
          </cell>
          <cell r="C369">
            <v>0</v>
          </cell>
          <cell r="D369">
            <v>13</v>
          </cell>
          <cell r="E369">
            <v>20</v>
          </cell>
          <cell r="F369">
            <v>26</v>
          </cell>
          <cell r="G369">
            <v>18</v>
          </cell>
          <cell r="H369">
            <v>20</v>
          </cell>
          <cell r="I369">
            <v>26</v>
          </cell>
          <cell r="J369">
            <v>13</v>
          </cell>
          <cell r="K369">
            <v>15</v>
          </cell>
          <cell r="L369">
            <v>8</v>
          </cell>
          <cell r="M369">
            <v>11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A370">
            <v>851</v>
          </cell>
          <cell r="B370">
            <v>397</v>
          </cell>
          <cell r="C370">
            <v>0</v>
          </cell>
          <cell r="D370">
            <v>0</v>
          </cell>
          <cell r="E370">
            <v>31</v>
          </cell>
          <cell r="F370">
            <v>42</v>
          </cell>
          <cell r="G370">
            <v>24</v>
          </cell>
          <cell r="H370">
            <v>53</v>
          </cell>
          <cell r="I370">
            <v>41</v>
          </cell>
          <cell r="J370">
            <v>40</v>
          </cell>
          <cell r="K370">
            <v>35</v>
          </cell>
          <cell r="L370">
            <v>28</v>
          </cell>
          <cell r="M370">
            <v>25</v>
          </cell>
          <cell r="N370">
            <v>26</v>
          </cell>
          <cell r="O370">
            <v>33</v>
          </cell>
          <cell r="P370">
            <v>19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A371">
            <v>853</v>
          </cell>
          <cell r="B371">
            <v>12</v>
          </cell>
          <cell r="C371">
            <v>2</v>
          </cell>
          <cell r="D371">
            <v>7</v>
          </cell>
          <cell r="E371">
            <v>3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A372">
            <v>854</v>
          </cell>
          <cell r="B372">
            <v>212</v>
          </cell>
          <cell r="C372">
            <v>0</v>
          </cell>
          <cell r="D372">
            <v>0</v>
          </cell>
          <cell r="E372">
            <v>16</v>
          </cell>
          <cell r="F372">
            <v>22</v>
          </cell>
          <cell r="G372">
            <v>27</v>
          </cell>
          <cell r="H372">
            <v>26</v>
          </cell>
          <cell r="I372">
            <v>26</v>
          </cell>
          <cell r="J372">
            <v>25</v>
          </cell>
          <cell r="K372">
            <v>26</v>
          </cell>
          <cell r="L372">
            <v>24</v>
          </cell>
          <cell r="M372">
            <v>12</v>
          </cell>
          <cell r="N372">
            <v>8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A373">
            <v>855</v>
          </cell>
          <cell r="B373">
            <v>112</v>
          </cell>
          <cell r="C373">
            <v>0</v>
          </cell>
          <cell r="D373">
            <v>12</v>
          </cell>
          <cell r="E373">
            <v>16</v>
          </cell>
          <cell r="F373">
            <v>11</v>
          </cell>
          <cell r="G373">
            <v>18</v>
          </cell>
          <cell r="H373">
            <v>24</v>
          </cell>
          <cell r="I373">
            <v>18</v>
          </cell>
          <cell r="J373">
            <v>13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A374">
            <v>857</v>
          </cell>
          <cell r="B374">
            <v>935</v>
          </cell>
          <cell r="C374">
            <v>0</v>
          </cell>
          <cell r="D374">
            <v>0</v>
          </cell>
          <cell r="E374">
            <v>79</v>
          </cell>
          <cell r="F374">
            <v>90</v>
          </cell>
          <cell r="G374">
            <v>81</v>
          </cell>
          <cell r="H374">
            <v>95</v>
          </cell>
          <cell r="I374">
            <v>84</v>
          </cell>
          <cell r="J374">
            <v>84</v>
          </cell>
          <cell r="K374">
            <v>122</v>
          </cell>
          <cell r="L374">
            <v>81</v>
          </cell>
          <cell r="M374">
            <v>63</v>
          </cell>
          <cell r="N374">
            <v>62</v>
          </cell>
          <cell r="O374">
            <v>56</v>
          </cell>
          <cell r="P374">
            <v>38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A375">
            <v>858</v>
          </cell>
          <cell r="B375">
            <v>1340</v>
          </cell>
          <cell r="C375">
            <v>0</v>
          </cell>
          <cell r="D375">
            <v>0</v>
          </cell>
          <cell r="E375">
            <v>120</v>
          </cell>
          <cell r="F375">
            <v>118</v>
          </cell>
          <cell r="G375">
            <v>123</v>
          </cell>
          <cell r="H375">
            <v>117</v>
          </cell>
          <cell r="I375">
            <v>123</v>
          </cell>
          <cell r="J375">
            <v>127</v>
          </cell>
          <cell r="K375">
            <v>125</v>
          </cell>
          <cell r="L375">
            <v>121</v>
          </cell>
          <cell r="M375">
            <v>119</v>
          </cell>
          <cell r="N375">
            <v>103</v>
          </cell>
          <cell r="O375">
            <v>94</v>
          </cell>
          <cell r="P375">
            <v>50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6">
          <cell r="A376">
            <v>860</v>
          </cell>
          <cell r="B376">
            <v>65</v>
          </cell>
          <cell r="C376">
            <v>4</v>
          </cell>
          <cell r="D376">
            <v>4</v>
          </cell>
          <cell r="E376">
            <v>13</v>
          </cell>
          <cell r="F376">
            <v>10</v>
          </cell>
          <cell r="G376">
            <v>10</v>
          </cell>
          <cell r="H376">
            <v>10</v>
          </cell>
          <cell r="I376">
            <v>7</v>
          </cell>
          <cell r="J376">
            <v>7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A377">
            <v>862</v>
          </cell>
          <cell r="B377">
            <v>91</v>
          </cell>
          <cell r="C377">
            <v>2</v>
          </cell>
          <cell r="D377">
            <v>11</v>
          </cell>
          <cell r="E377">
            <v>23</v>
          </cell>
          <cell r="F377">
            <v>11</v>
          </cell>
          <cell r="G377">
            <v>18</v>
          </cell>
          <cell r="H377">
            <v>14</v>
          </cell>
          <cell r="I377">
            <v>6</v>
          </cell>
          <cell r="J377">
            <v>6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A378">
            <v>863</v>
          </cell>
          <cell r="B378">
            <v>110</v>
          </cell>
          <cell r="C378">
            <v>7</v>
          </cell>
          <cell r="D378">
            <v>19</v>
          </cell>
          <cell r="E378">
            <v>15</v>
          </cell>
          <cell r="F378">
            <v>18</v>
          </cell>
          <cell r="G378">
            <v>12</v>
          </cell>
          <cell r="H378">
            <v>13</v>
          </cell>
          <cell r="I378">
            <v>10</v>
          </cell>
          <cell r="J378">
            <v>16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</row>
        <row r="379">
          <cell r="A379">
            <v>864</v>
          </cell>
          <cell r="B379">
            <v>26</v>
          </cell>
          <cell r="C379">
            <v>0</v>
          </cell>
          <cell r="D379">
            <v>3</v>
          </cell>
          <cell r="E379">
            <v>2</v>
          </cell>
          <cell r="F379">
            <v>7</v>
          </cell>
          <cell r="G379">
            <v>2</v>
          </cell>
          <cell r="H379">
            <v>5</v>
          </cell>
          <cell r="I379">
            <v>6</v>
          </cell>
          <cell r="J379">
            <v>1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0">
          <cell r="A380">
            <v>867</v>
          </cell>
          <cell r="B380">
            <v>47</v>
          </cell>
          <cell r="C380">
            <v>2</v>
          </cell>
          <cell r="D380">
            <v>1</v>
          </cell>
          <cell r="E380">
            <v>8</v>
          </cell>
          <cell r="F380">
            <v>7</v>
          </cell>
          <cell r="G380">
            <v>4</v>
          </cell>
          <cell r="H380">
            <v>12</v>
          </cell>
          <cell r="I380">
            <v>4</v>
          </cell>
          <cell r="J380">
            <v>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A381">
            <v>868</v>
          </cell>
          <cell r="B381">
            <v>75</v>
          </cell>
          <cell r="C381">
            <v>2</v>
          </cell>
          <cell r="D381">
            <v>6</v>
          </cell>
          <cell r="E381">
            <v>8</v>
          </cell>
          <cell r="F381">
            <v>15</v>
          </cell>
          <cell r="G381">
            <v>14</v>
          </cell>
          <cell r="H381">
            <v>14</v>
          </cell>
          <cell r="I381">
            <v>4</v>
          </cell>
          <cell r="J381">
            <v>12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A382">
            <v>869</v>
          </cell>
          <cell r="B382">
            <v>98</v>
          </cell>
          <cell r="C382">
            <v>16</v>
          </cell>
          <cell r="D382">
            <v>16</v>
          </cell>
          <cell r="E382">
            <v>19</v>
          </cell>
          <cell r="F382">
            <v>15</v>
          </cell>
          <cell r="G382">
            <v>13</v>
          </cell>
          <cell r="H382">
            <v>19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A383">
            <v>871</v>
          </cell>
          <cell r="B383">
            <v>58</v>
          </cell>
          <cell r="C383">
            <v>1</v>
          </cell>
          <cell r="D383">
            <v>8</v>
          </cell>
          <cell r="E383">
            <v>7</v>
          </cell>
          <cell r="F383">
            <v>8</v>
          </cell>
          <cell r="G383">
            <v>12</v>
          </cell>
          <cell r="H383">
            <v>5</v>
          </cell>
          <cell r="I383">
            <v>13</v>
          </cell>
          <cell r="J383">
            <v>4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</row>
        <row r="384">
          <cell r="A384">
            <v>872</v>
          </cell>
          <cell r="B384">
            <v>92</v>
          </cell>
          <cell r="C384">
            <v>0</v>
          </cell>
          <cell r="D384">
            <v>4</v>
          </cell>
          <cell r="E384">
            <v>9</v>
          </cell>
          <cell r="F384">
            <v>18</v>
          </cell>
          <cell r="G384">
            <v>17</v>
          </cell>
          <cell r="H384">
            <v>17</v>
          </cell>
          <cell r="I384">
            <v>10</v>
          </cell>
          <cell r="J384">
            <v>17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</row>
        <row r="385">
          <cell r="A385">
            <v>873</v>
          </cell>
          <cell r="B385">
            <v>1458</v>
          </cell>
          <cell r="C385">
            <v>0</v>
          </cell>
          <cell r="D385">
            <v>0</v>
          </cell>
          <cell r="E385">
            <v>103</v>
          </cell>
          <cell r="F385">
            <v>119</v>
          </cell>
          <cell r="G385">
            <v>127</v>
          </cell>
          <cell r="H385">
            <v>110</v>
          </cell>
          <cell r="I385">
            <v>128</v>
          </cell>
          <cell r="J385">
            <v>135</v>
          </cell>
          <cell r="K385">
            <v>135</v>
          </cell>
          <cell r="L385">
            <v>138</v>
          </cell>
          <cell r="M385">
            <v>131</v>
          </cell>
          <cell r="N385">
            <v>123</v>
          </cell>
          <cell r="O385">
            <v>113</v>
          </cell>
          <cell r="P385">
            <v>96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A386">
            <v>874</v>
          </cell>
          <cell r="B386">
            <v>345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11</v>
          </cell>
          <cell r="U386">
            <v>34</v>
          </cell>
          <cell r="V386">
            <v>94</v>
          </cell>
          <cell r="W386">
            <v>206</v>
          </cell>
          <cell r="X386">
            <v>0</v>
          </cell>
        </row>
        <row r="387">
          <cell r="A387">
            <v>875</v>
          </cell>
          <cell r="B387">
            <v>77</v>
          </cell>
          <cell r="C387">
            <v>3</v>
          </cell>
          <cell r="D387">
            <v>5</v>
          </cell>
          <cell r="E387">
            <v>11</v>
          </cell>
          <cell r="F387">
            <v>16</v>
          </cell>
          <cell r="G387">
            <v>14</v>
          </cell>
          <cell r="H387">
            <v>9</v>
          </cell>
          <cell r="I387">
            <v>8</v>
          </cell>
          <cell r="J387">
            <v>11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A388">
            <v>876</v>
          </cell>
          <cell r="B388">
            <v>30</v>
          </cell>
          <cell r="C388">
            <v>8</v>
          </cell>
          <cell r="D388">
            <v>17</v>
          </cell>
          <cell r="E388">
            <v>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A389">
            <v>877</v>
          </cell>
          <cell r="B389">
            <v>15</v>
          </cell>
          <cell r="C389">
            <v>2</v>
          </cell>
          <cell r="D389">
            <v>6</v>
          </cell>
          <cell r="E389">
            <v>3</v>
          </cell>
          <cell r="F389">
            <v>2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A390">
            <v>878</v>
          </cell>
          <cell r="B390">
            <v>121</v>
          </cell>
          <cell r="C390">
            <v>0</v>
          </cell>
          <cell r="D390">
            <v>8</v>
          </cell>
          <cell r="E390">
            <v>14</v>
          </cell>
          <cell r="F390">
            <v>26</v>
          </cell>
          <cell r="G390">
            <v>27</v>
          </cell>
          <cell r="H390">
            <v>18</v>
          </cell>
          <cell r="I390">
            <v>19</v>
          </cell>
          <cell r="J390">
            <v>9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A391">
            <v>879</v>
          </cell>
          <cell r="B391">
            <v>18</v>
          </cell>
          <cell r="C391">
            <v>7</v>
          </cell>
          <cell r="D391">
            <v>8</v>
          </cell>
          <cell r="E391">
            <v>2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A392">
            <v>881</v>
          </cell>
          <cell r="B392">
            <v>124</v>
          </cell>
          <cell r="C392">
            <v>11</v>
          </cell>
          <cell r="D392">
            <v>17</v>
          </cell>
          <cell r="E392">
            <v>20</v>
          </cell>
          <cell r="F392">
            <v>23</v>
          </cell>
          <cell r="G392">
            <v>19</v>
          </cell>
          <cell r="H392">
            <v>8</v>
          </cell>
          <cell r="I392">
            <v>20</v>
          </cell>
          <cell r="J392">
            <v>6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A393">
            <v>882</v>
          </cell>
          <cell r="B393">
            <v>18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1</v>
          </cell>
          <cell r="V393">
            <v>0</v>
          </cell>
          <cell r="W393">
            <v>17</v>
          </cell>
          <cell r="X393">
            <v>0</v>
          </cell>
        </row>
        <row r="394">
          <cell r="A394">
            <v>883</v>
          </cell>
          <cell r="B394">
            <v>81</v>
          </cell>
          <cell r="C394">
            <v>8</v>
          </cell>
          <cell r="D394">
            <v>14</v>
          </cell>
          <cell r="E394">
            <v>17</v>
          </cell>
          <cell r="F394">
            <v>11</v>
          </cell>
          <cell r="G394">
            <v>16</v>
          </cell>
          <cell r="H394">
            <v>15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A395">
            <v>884</v>
          </cell>
          <cell r="B395">
            <v>79</v>
          </cell>
          <cell r="C395">
            <v>4</v>
          </cell>
          <cell r="D395">
            <v>9</v>
          </cell>
          <cell r="E395">
            <v>11</v>
          </cell>
          <cell r="F395">
            <v>10</v>
          </cell>
          <cell r="G395">
            <v>12</v>
          </cell>
          <cell r="H395">
            <v>11</v>
          </cell>
          <cell r="I395">
            <v>8</v>
          </cell>
          <cell r="J395">
            <v>14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A396">
            <v>885</v>
          </cell>
          <cell r="B396">
            <v>38</v>
          </cell>
          <cell r="C396">
            <v>0</v>
          </cell>
          <cell r="D396">
            <v>9</v>
          </cell>
          <cell r="E396">
            <v>3</v>
          </cell>
          <cell r="F396">
            <v>8</v>
          </cell>
          <cell r="G396">
            <v>8</v>
          </cell>
          <cell r="H396">
            <v>10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A397">
            <v>886</v>
          </cell>
          <cell r="B397">
            <v>397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226</v>
          </cell>
          <cell r="P397">
            <v>171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A398">
            <v>887</v>
          </cell>
          <cell r="B398">
            <v>1229</v>
          </cell>
          <cell r="C398">
            <v>0</v>
          </cell>
          <cell r="D398">
            <v>0</v>
          </cell>
          <cell r="E398">
            <v>90</v>
          </cell>
          <cell r="F398">
            <v>71</v>
          </cell>
          <cell r="G398">
            <v>84</v>
          </cell>
          <cell r="H398">
            <v>114</v>
          </cell>
          <cell r="I398">
            <v>80</v>
          </cell>
          <cell r="J398">
            <v>83</v>
          </cell>
          <cell r="K398">
            <v>134</v>
          </cell>
          <cell r="L398">
            <v>93</v>
          </cell>
          <cell r="M398">
            <v>135</v>
          </cell>
          <cell r="N398">
            <v>132</v>
          </cell>
          <cell r="O398">
            <v>124</v>
          </cell>
          <cell r="P398">
            <v>89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A399">
            <v>888</v>
          </cell>
          <cell r="B399">
            <v>95</v>
          </cell>
          <cell r="C399">
            <v>11</v>
          </cell>
          <cell r="D399">
            <v>28</v>
          </cell>
          <cell r="E399">
            <v>27</v>
          </cell>
          <cell r="F399">
            <v>21</v>
          </cell>
          <cell r="G399">
            <v>8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A400">
            <v>889</v>
          </cell>
          <cell r="B400">
            <v>122</v>
          </cell>
          <cell r="C400">
            <v>9</v>
          </cell>
          <cell r="D400">
            <v>13</v>
          </cell>
          <cell r="E400">
            <v>22</v>
          </cell>
          <cell r="F400">
            <v>22</v>
          </cell>
          <cell r="G400">
            <v>15</v>
          </cell>
          <cell r="H400">
            <v>16</v>
          </cell>
          <cell r="I400">
            <v>15</v>
          </cell>
          <cell r="J400">
            <v>10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</row>
        <row r="401">
          <cell r="A401">
            <v>890</v>
          </cell>
          <cell r="B401">
            <v>12</v>
          </cell>
          <cell r="C401">
            <v>0</v>
          </cell>
          <cell r="D401">
            <v>10</v>
          </cell>
          <cell r="E401">
            <v>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</row>
        <row r="402">
          <cell r="A402">
            <v>891</v>
          </cell>
          <cell r="B402">
            <v>50</v>
          </cell>
          <cell r="C402">
            <v>0</v>
          </cell>
          <cell r="D402">
            <v>1</v>
          </cell>
          <cell r="E402">
            <v>7</v>
          </cell>
          <cell r="F402">
            <v>14</v>
          </cell>
          <cell r="G402">
            <v>8</v>
          </cell>
          <cell r="H402">
            <v>11</v>
          </cell>
          <cell r="I402">
            <v>7</v>
          </cell>
          <cell r="J402">
            <v>2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A403">
            <v>892</v>
          </cell>
          <cell r="B403">
            <v>862</v>
          </cell>
          <cell r="C403">
            <v>0</v>
          </cell>
          <cell r="D403">
            <v>0</v>
          </cell>
          <cell r="E403">
            <v>50</v>
          </cell>
          <cell r="F403">
            <v>66</v>
          </cell>
          <cell r="G403">
            <v>70</v>
          </cell>
          <cell r="H403">
            <v>70</v>
          </cell>
          <cell r="I403">
            <v>68</v>
          </cell>
          <cell r="J403">
            <v>70</v>
          </cell>
          <cell r="K403">
            <v>80</v>
          </cell>
          <cell r="L403">
            <v>90</v>
          </cell>
          <cell r="M403">
            <v>86</v>
          </cell>
          <cell r="N403">
            <v>79</v>
          </cell>
          <cell r="O403">
            <v>64</v>
          </cell>
          <cell r="P403">
            <v>69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4">
          <cell r="A404">
            <v>893</v>
          </cell>
          <cell r="B404">
            <v>334</v>
          </cell>
          <cell r="C404">
            <v>0</v>
          </cell>
          <cell r="D404">
            <v>0</v>
          </cell>
          <cell r="E404">
            <v>50</v>
          </cell>
          <cell r="F404">
            <v>35</v>
          </cell>
          <cell r="G404">
            <v>38</v>
          </cell>
          <cell r="H404">
            <v>38</v>
          </cell>
          <cell r="I404">
            <v>36</v>
          </cell>
          <cell r="J404">
            <v>32</v>
          </cell>
          <cell r="K404">
            <v>45</v>
          </cell>
          <cell r="L404">
            <v>30</v>
          </cell>
          <cell r="M404">
            <v>30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A405">
            <v>894</v>
          </cell>
          <cell r="B405">
            <v>343</v>
          </cell>
          <cell r="C405">
            <v>0</v>
          </cell>
          <cell r="D405">
            <v>0</v>
          </cell>
          <cell r="E405">
            <v>25</v>
          </cell>
          <cell r="F405">
            <v>30</v>
          </cell>
          <cell r="G405">
            <v>32</v>
          </cell>
          <cell r="H405">
            <v>33</v>
          </cell>
          <cell r="I405">
            <v>26</v>
          </cell>
          <cell r="J405">
            <v>39</v>
          </cell>
          <cell r="K405">
            <v>37</v>
          </cell>
          <cell r="L405">
            <v>36</v>
          </cell>
          <cell r="M405">
            <v>30</v>
          </cell>
          <cell r="N405">
            <v>29</v>
          </cell>
          <cell r="O405">
            <v>26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</row>
        <row r="406">
          <cell r="A406">
            <v>895</v>
          </cell>
          <cell r="B406">
            <v>1157</v>
          </cell>
          <cell r="C406">
            <v>0</v>
          </cell>
          <cell r="D406">
            <v>0</v>
          </cell>
          <cell r="E406">
            <v>75</v>
          </cell>
          <cell r="F406">
            <v>88</v>
          </cell>
          <cell r="G406">
            <v>104</v>
          </cell>
          <cell r="H406">
            <v>105</v>
          </cell>
          <cell r="I406">
            <v>105</v>
          </cell>
          <cell r="J406">
            <v>105</v>
          </cell>
          <cell r="K406">
            <v>120</v>
          </cell>
          <cell r="L406">
            <v>95</v>
          </cell>
          <cell r="M406">
            <v>90</v>
          </cell>
          <cell r="N406">
            <v>90</v>
          </cell>
          <cell r="O406">
            <v>90</v>
          </cell>
          <cell r="P406">
            <v>90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A407">
            <v>896</v>
          </cell>
          <cell r="B407">
            <v>415</v>
          </cell>
          <cell r="C407">
            <v>0</v>
          </cell>
          <cell r="D407">
            <v>0</v>
          </cell>
          <cell r="E407">
            <v>25</v>
          </cell>
          <cell r="F407">
            <v>35</v>
          </cell>
          <cell r="G407">
            <v>38</v>
          </cell>
          <cell r="H407">
            <v>39</v>
          </cell>
          <cell r="I407">
            <v>35</v>
          </cell>
          <cell r="J407">
            <v>39</v>
          </cell>
          <cell r="K407">
            <v>57</v>
          </cell>
          <cell r="L407">
            <v>36</v>
          </cell>
          <cell r="M407">
            <v>40</v>
          </cell>
          <cell r="N407">
            <v>33</v>
          </cell>
          <cell r="O407">
            <v>20</v>
          </cell>
          <cell r="P407">
            <v>18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A408">
            <v>897</v>
          </cell>
          <cell r="B408">
            <v>437</v>
          </cell>
          <cell r="C408">
            <v>0</v>
          </cell>
          <cell r="D408">
            <v>0</v>
          </cell>
          <cell r="E408">
            <v>48</v>
          </cell>
          <cell r="F408">
            <v>35</v>
          </cell>
          <cell r="G408">
            <v>35</v>
          </cell>
          <cell r="H408">
            <v>31</v>
          </cell>
          <cell r="I408">
            <v>39</v>
          </cell>
          <cell r="J408">
            <v>42</v>
          </cell>
          <cell r="K408">
            <v>37</v>
          </cell>
          <cell r="L408">
            <v>40</v>
          </cell>
          <cell r="M408">
            <v>44</v>
          </cell>
          <cell r="N408">
            <v>34</v>
          </cell>
          <cell r="O408">
            <v>24</v>
          </cell>
          <cell r="P408">
            <v>28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A409">
            <v>898</v>
          </cell>
          <cell r="B409">
            <v>330</v>
          </cell>
          <cell r="C409">
            <v>0</v>
          </cell>
          <cell r="D409">
            <v>0</v>
          </cell>
          <cell r="E409">
            <v>50</v>
          </cell>
          <cell r="F409">
            <v>64</v>
          </cell>
          <cell r="G409">
            <v>45</v>
          </cell>
          <cell r="H409">
            <v>35</v>
          </cell>
          <cell r="I409">
            <v>39</v>
          </cell>
          <cell r="J409">
            <v>35</v>
          </cell>
          <cell r="K409">
            <v>34</v>
          </cell>
          <cell r="L409">
            <v>28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A410">
            <v>899</v>
          </cell>
          <cell r="B410">
            <v>645</v>
          </cell>
          <cell r="C410">
            <v>0</v>
          </cell>
          <cell r="D410">
            <v>0</v>
          </cell>
          <cell r="E410">
            <v>50</v>
          </cell>
          <cell r="F410">
            <v>70</v>
          </cell>
          <cell r="G410">
            <v>70</v>
          </cell>
          <cell r="H410">
            <v>68</v>
          </cell>
          <cell r="I410">
            <v>70</v>
          </cell>
          <cell r="J410">
            <v>70</v>
          </cell>
          <cell r="K410">
            <v>40</v>
          </cell>
          <cell r="L410">
            <v>45</v>
          </cell>
          <cell r="M410">
            <v>44</v>
          </cell>
          <cell r="N410">
            <v>44</v>
          </cell>
          <cell r="O410">
            <v>39</v>
          </cell>
          <cell r="P410">
            <v>35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</row>
        <row r="411">
          <cell r="A411">
            <v>900</v>
          </cell>
          <cell r="B411">
            <v>374</v>
          </cell>
          <cell r="C411">
            <v>0</v>
          </cell>
          <cell r="D411">
            <v>0</v>
          </cell>
          <cell r="E411">
            <v>25</v>
          </cell>
          <cell r="F411">
            <v>40</v>
          </cell>
          <cell r="G411">
            <v>59</v>
          </cell>
          <cell r="H411">
            <v>45</v>
          </cell>
          <cell r="I411">
            <v>45</v>
          </cell>
          <cell r="J411">
            <v>48</v>
          </cell>
          <cell r="K411">
            <v>35</v>
          </cell>
          <cell r="L411">
            <v>30</v>
          </cell>
          <cell r="M411">
            <v>27</v>
          </cell>
          <cell r="N411">
            <v>20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</row>
        <row r="412">
          <cell r="A412">
            <v>901</v>
          </cell>
          <cell r="B412">
            <v>373</v>
          </cell>
          <cell r="C412">
            <v>0</v>
          </cell>
          <cell r="D412">
            <v>0</v>
          </cell>
          <cell r="E412">
            <v>25</v>
          </cell>
          <cell r="F412">
            <v>30</v>
          </cell>
          <cell r="G412">
            <v>35</v>
          </cell>
          <cell r="H412">
            <v>33</v>
          </cell>
          <cell r="I412">
            <v>25</v>
          </cell>
          <cell r="J412">
            <v>33</v>
          </cell>
          <cell r="K412">
            <v>40</v>
          </cell>
          <cell r="L412">
            <v>37</v>
          </cell>
          <cell r="M412">
            <v>35</v>
          </cell>
          <cell r="N412">
            <v>36</v>
          </cell>
          <cell r="O412">
            <v>30</v>
          </cell>
          <cell r="P412">
            <v>14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</row>
        <row r="413">
          <cell r="A413">
            <v>902</v>
          </cell>
          <cell r="B413">
            <v>17</v>
          </cell>
          <cell r="C413">
            <v>0</v>
          </cell>
          <cell r="D413">
            <v>0</v>
          </cell>
          <cell r="E413">
            <v>2</v>
          </cell>
          <cell r="F413">
            <v>3</v>
          </cell>
          <cell r="G413">
            <v>2</v>
          </cell>
          <cell r="H413">
            <v>3</v>
          </cell>
          <cell r="I413">
            <v>3</v>
          </cell>
          <cell r="J413">
            <v>4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</row>
        <row r="414">
          <cell r="A414">
            <v>904</v>
          </cell>
          <cell r="B414">
            <v>36</v>
          </cell>
          <cell r="C414">
            <v>5</v>
          </cell>
          <cell r="D414">
            <v>6</v>
          </cell>
          <cell r="E414">
            <v>10</v>
          </cell>
          <cell r="F414">
            <v>8</v>
          </cell>
          <cell r="G414">
            <v>5</v>
          </cell>
          <cell r="H414">
            <v>2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A415">
            <v>905</v>
          </cell>
          <cell r="B415">
            <v>45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6</v>
          </cell>
          <cell r="V415">
            <v>15</v>
          </cell>
          <cell r="W415">
            <v>24</v>
          </cell>
          <cell r="X415">
            <v>0</v>
          </cell>
        </row>
        <row r="416">
          <cell r="A416">
            <v>906</v>
          </cell>
          <cell r="B416">
            <v>223</v>
          </cell>
          <cell r="C416">
            <v>14</v>
          </cell>
          <cell r="D416">
            <v>41</v>
          </cell>
          <cell r="E416">
            <v>41</v>
          </cell>
          <cell r="F416">
            <v>62</v>
          </cell>
          <cell r="G416">
            <v>22</v>
          </cell>
          <cell r="H416">
            <v>33</v>
          </cell>
          <cell r="I416">
            <v>10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</row>
        <row r="417">
          <cell r="A417">
            <v>907</v>
          </cell>
          <cell r="B417">
            <v>457</v>
          </cell>
          <cell r="C417">
            <v>0</v>
          </cell>
          <cell r="D417">
            <v>0</v>
          </cell>
          <cell r="E417">
            <v>25</v>
          </cell>
          <cell r="F417">
            <v>55</v>
          </cell>
          <cell r="G417">
            <v>56</v>
          </cell>
          <cell r="H417">
            <v>53</v>
          </cell>
          <cell r="I417">
            <v>33</v>
          </cell>
          <cell r="J417">
            <v>40</v>
          </cell>
          <cell r="K417">
            <v>60</v>
          </cell>
          <cell r="L417">
            <v>54</v>
          </cell>
          <cell r="M417">
            <v>31</v>
          </cell>
          <cell r="N417">
            <v>50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</row>
        <row r="418">
          <cell r="A418">
            <v>908</v>
          </cell>
          <cell r="B418">
            <v>189</v>
          </cell>
          <cell r="C418">
            <v>37</v>
          </cell>
          <cell r="D418">
            <v>40</v>
          </cell>
          <cell r="E418">
            <v>34</v>
          </cell>
          <cell r="F418">
            <v>30</v>
          </cell>
          <cell r="G418">
            <v>19</v>
          </cell>
          <cell r="H418">
            <v>11</v>
          </cell>
          <cell r="I418">
            <v>12</v>
          </cell>
          <cell r="J418">
            <v>6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</row>
        <row r="419">
          <cell r="A419">
            <v>909</v>
          </cell>
          <cell r="B419">
            <v>8</v>
          </cell>
          <cell r="C419">
            <v>0</v>
          </cell>
          <cell r="D419">
            <v>0</v>
          </cell>
          <cell r="E419">
            <v>8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</row>
        <row r="420">
          <cell r="A420">
            <v>910</v>
          </cell>
          <cell r="B420">
            <v>278</v>
          </cell>
          <cell r="C420">
            <v>0</v>
          </cell>
          <cell r="D420">
            <v>0</v>
          </cell>
          <cell r="E420">
            <v>24</v>
          </cell>
          <cell r="F420">
            <v>58</v>
          </cell>
          <cell r="G420">
            <v>40</v>
          </cell>
          <cell r="H420">
            <v>40</v>
          </cell>
          <cell r="I420">
            <v>33</v>
          </cell>
          <cell r="J420">
            <v>25</v>
          </cell>
          <cell r="K420">
            <v>30</v>
          </cell>
          <cell r="L420">
            <v>28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</row>
        <row r="421">
          <cell r="A421">
            <v>911</v>
          </cell>
          <cell r="B421">
            <v>28</v>
          </cell>
          <cell r="C421">
            <v>3</v>
          </cell>
          <cell r="D421">
            <v>8</v>
          </cell>
          <cell r="E421">
            <v>4</v>
          </cell>
          <cell r="F421">
            <v>1</v>
          </cell>
          <cell r="G421">
            <v>5</v>
          </cell>
          <cell r="H421">
            <v>7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</row>
        <row r="422">
          <cell r="A422">
            <v>912</v>
          </cell>
          <cell r="B422">
            <v>128</v>
          </cell>
          <cell r="C422">
            <v>0</v>
          </cell>
          <cell r="D422">
            <v>19</v>
          </cell>
          <cell r="E422">
            <v>19</v>
          </cell>
          <cell r="F422">
            <v>19</v>
          </cell>
          <cell r="G422">
            <v>18</v>
          </cell>
          <cell r="H422">
            <v>18</v>
          </cell>
          <cell r="I422">
            <v>17</v>
          </cell>
          <cell r="J422">
            <v>18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</row>
        <row r="423">
          <cell r="A423">
            <v>913</v>
          </cell>
          <cell r="B423">
            <v>85</v>
          </cell>
          <cell r="C423">
            <v>20</v>
          </cell>
          <cell r="D423">
            <v>18</v>
          </cell>
          <cell r="E423">
            <v>11</v>
          </cell>
          <cell r="F423">
            <v>13</v>
          </cell>
          <cell r="G423">
            <v>13</v>
          </cell>
          <cell r="H423">
            <v>10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A424">
            <v>915</v>
          </cell>
          <cell r="B424">
            <v>28</v>
          </cell>
          <cell r="C424">
            <v>0</v>
          </cell>
          <cell r="D424">
            <v>0</v>
          </cell>
          <cell r="E424">
            <v>4</v>
          </cell>
          <cell r="F424">
            <v>5</v>
          </cell>
          <cell r="G424">
            <v>5</v>
          </cell>
          <cell r="H424">
            <v>4</v>
          </cell>
          <cell r="I424">
            <v>7</v>
          </cell>
          <cell r="J424">
            <v>3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</row>
        <row r="425">
          <cell r="A425">
            <v>916</v>
          </cell>
          <cell r="B425">
            <v>44</v>
          </cell>
          <cell r="C425">
            <v>20</v>
          </cell>
          <cell r="D425">
            <v>14</v>
          </cell>
          <cell r="E425">
            <v>10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</row>
        <row r="426">
          <cell r="A426">
            <v>917</v>
          </cell>
          <cell r="B426">
            <v>13</v>
          </cell>
          <cell r="C426">
            <v>0</v>
          </cell>
          <cell r="D426">
            <v>4</v>
          </cell>
          <cell r="E426">
            <v>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A427">
            <v>918</v>
          </cell>
          <cell r="B427">
            <v>111</v>
          </cell>
          <cell r="C427">
            <v>16</v>
          </cell>
          <cell r="D427">
            <v>23</v>
          </cell>
          <cell r="E427">
            <v>25</v>
          </cell>
          <cell r="F427">
            <v>18</v>
          </cell>
          <cell r="G427">
            <v>15</v>
          </cell>
          <cell r="H427">
            <v>12</v>
          </cell>
          <cell r="I427">
            <v>1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</row>
        <row r="428">
          <cell r="A428">
            <v>919</v>
          </cell>
          <cell r="B428">
            <v>74</v>
          </cell>
          <cell r="C428">
            <v>11</v>
          </cell>
          <cell r="D428">
            <v>23</v>
          </cell>
          <cell r="E428">
            <v>14</v>
          </cell>
          <cell r="F428">
            <v>5</v>
          </cell>
          <cell r="G428">
            <v>6</v>
          </cell>
          <cell r="H428">
            <v>5</v>
          </cell>
          <cell r="I428">
            <v>10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</row>
        <row r="429">
          <cell r="A429">
            <v>920</v>
          </cell>
          <cell r="B429">
            <v>79</v>
          </cell>
          <cell r="C429">
            <v>0</v>
          </cell>
          <cell r="D429">
            <v>3</v>
          </cell>
          <cell r="E429">
            <v>7</v>
          </cell>
          <cell r="F429">
            <v>6</v>
          </cell>
          <cell r="G429">
            <v>12</v>
          </cell>
          <cell r="H429">
            <v>10</v>
          </cell>
          <cell r="I429">
            <v>12</v>
          </cell>
          <cell r="J429">
            <v>7</v>
          </cell>
          <cell r="K429">
            <v>4</v>
          </cell>
          <cell r="L429">
            <v>8</v>
          </cell>
          <cell r="M429">
            <v>7</v>
          </cell>
          <cell r="N429">
            <v>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A430">
            <v>921</v>
          </cell>
          <cell r="B430">
            <v>65</v>
          </cell>
          <cell r="C430">
            <v>0</v>
          </cell>
          <cell r="D430">
            <v>5</v>
          </cell>
          <cell r="E430">
            <v>6</v>
          </cell>
          <cell r="F430">
            <v>6</v>
          </cell>
          <cell r="G430">
            <v>9</v>
          </cell>
          <cell r="H430">
            <v>11</v>
          </cell>
          <cell r="I430">
            <v>13</v>
          </cell>
          <cell r="J430">
            <v>9</v>
          </cell>
          <cell r="K430">
            <v>6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</row>
        <row r="431">
          <cell r="A431">
            <v>922</v>
          </cell>
          <cell r="B431">
            <v>102</v>
          </cell>
          <cell r="C431">
            <v>9</v>
          </cell>
          <cell r="D431">
            <v>13</v>
          </cell>
          <cell r="E431">
            <v>15</v>
          </cell>
          <cell r="F431">
            <v>13</v>
          </cell>
          <cell r="G431">
            <v>13</v>
          </cell>
          <cell r="H431">
            <v>15</v>
          </cell>
          <cell r="I431">
            <v>10</v>
          </cell>
          <cell r="J431">
            <v>14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A432">
            <v>924</v>
          </cell>
          <cell r="B432">
            <v>317</v>
          </cell>
          <cell r="C432">
            <v>0</v>
          </cell>
          <cell r="D432">
            <v>0</v>
          </cell>
          <cell r="E432">
            <v>49</v>
          </cell>
          <cell r="F432">
            <v>59</v>
          </cell>
          <cell r="G432">
            <v>59</v>
          </cell>
          <cell r="H432">
            <v>55</v>
          </cell>
          <cell r="I432">
            <v>50</v>
          </cell>
          <cell r="J432">
            <v>45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</row>
        <row r="433">
          <cell r="A433">
            <v>925</v>
          </cell>
          <cell r="B433">
            <v>97</v>
          </cell>
          <cell r="C433">
            <v>0</v>
          </cell>
          <cell r="D433">
            <v>0</v>
          </cell>
          <cell r="E433">
            <v>0</v>
          </cell>
          <cell r="F433">
            <v>9</v>
          </cell>
          <cell r="G433">
            <v>13</v>
          </cell>
          <cell r="H433">
            <v>19</v>
          </cell>
          <cell r="I433">
            <v>31</v>
          </cell>
          <cell r="J433">
            <v>25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</row>
        <row r="434">
          <cell r="A434">
            <v>926</v>
          </cell>
          <cell r="B434">
            <v>108</v>
          </cell>
          <cell r="C434">
            <v>3</v>
          </cell>
          <cell r="D434">
            <v>7</v>
          </cell>
          <cell r="E434">
            <v>14</v>
          </cell>
          <cell r="F434">
            <v>16</v>
          </cell>
          <cell r="G434">
            <v>14</v>
          </cell>
          <cell r="H434">
            <v>19</v>
          </cell>
          <cell r="I434">
            <v>19</v>
          </cell>
          <cell r="J434">
            <v>16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A435">
            <v>927</v>
          </cell>
          <cell r="B435">
            <v>64</v>
          </cell>
          <cell r="C435">
            <v>1</v>
          </cell>
          <cell r="D435">
            <v>6</v>
          </cell>
          <cell r="E435">
            <v>15</v>
          </cell>
          <cell r="F435">
            <v>8</v>
          </cell>
          <cell r="G435">
            <v>9</v>
          </cell>
          <cell r="H435">
            <v>10</v>
          </cell>
          <cell r="I435">
            <v>11</v>
          </cell>
          <cell r="J435">
            <v>4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</row>
        <row r="436">
          <cell r="A436">
            <v>928</v>
          </cell>
          <cell r="B436">
            <v>209</v>
          </cell>
          <cell r="C436">
            <v>1</v>
          </cell>
          <cell r="D436">
            <v>6</v>
          </cell>
          <cell r="E436">
            <v>6</v>
          </cell>
          <cell r="F436">
            <v>11</v>
          </cell>
          <cell r="G436">
            <v>12</v>
          </cell>
          <cell r="H436">
            <v>19</v>
          </cell>
          <cell r="I436">
            <v>13</v>
          </cell>
          <cell r="J436">
            <v>20</v>
          </cell>
          <cell r="K436">
            <v>30</v>
          </cell>
          <cell r="L436">
            <v>24</v>
          </cell>
          <cell r="M436">
            <v>12</v>
          </cell>
          <cell r="N436">
            <v>15</v>
          </cell>
          <cell r="O436">
            <v>23</v>
          </cell>
          <cell r="P436">
            <v>17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929</v>
          </cell>
          <cell r="B437">
            <v>110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23</v>
          </cell>
          <cell r="U437">
            <v>43</v>
          </cell>
          <cell r="V437">
            <v>0</v>
          </cell>
          <cell r="W437">
            <v>44</v>
          </cell>
          <cell r="X437">
            <v>0</v>
          </cell>
        </row>
        <row r="438">
          <cell r="A438">
            <v>930</v>
          </cell>
          <cell r="B438">
            <v>118</v>
          </cell>
          <cell r="C438">
            <v>23</v>
          </cell>
          <cell r="D438">
            <v>24</v>
          </cell>
          <cell r="E438">
            <v>21</v>
          </cell>
          <cell r="F438">
            <v>12</v>
          </cell>
          <cell r="G438">
            <v>13</v>
          </cell>
          <cell r="H438">
            <v>15</v>
          </cell>
          <cell r="I438">
            <v>10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</row>
        <row r="439">
          <cell r="A439">
            <v>931</v>
          </cell>
          <cell r="B439">
            <v>57</v>
          </cell>
          <cell r="C439">
            <v>7</v>
          </cell>
          <cell r="D439">
            <v>7</v>
          </cell>
          <cell r="E439">
            <v>3</v>
          </cell>
          <cell r="F439">
            <v>8</v>
          </cell>
          <cell r="G439">
            <v>10</v>
          </cell>
          <cell r="H439">
            <v>12</v>
          </cell>
          <cell r="I439">
            <v>2</v>
          </cell>
          <cell r="J439">
            <v>8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</row>
        <row r="440">
          <cell r="A440">
            <v>932</v>
          </cell>
          <cell r="B440">
            <v>16</v>
          </cell>
          <cell r="C440">
            <v>0</v>
          </cell>
          <cell r="D440">
            <v>10</v>
          </cell>
          <cell r="E440">
            <v>6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</row>
        <row r="441">
          <cell r="A441">
            <v>933</v>
          </cell>
          <cell r="B441">
            <v>42</v>
          </cell>
          <cell r="C441">
            <v>0</v>
          </cell>
          <cell r="D441">
            <v>3</v>
          </cell>
          <cell r="E441">
            <v>0</v>
          </cell>
          <cell r="F441">
            <v>6</v>
          </cell>
          <cell r="G441">
            <v>6</v>
          </cell>
          <cell r="H441">
            <v>5</v>
          </cell>
          <cell r="I441">
            <v>7</v>
          </cell>
          <cell r="J441">
            <v>6</v>
          </cell>
          <cell r="K441">
            <v>2</v>
          </cell>
          <cell r="L441">
            <v>2</v>
          </cell>
          <cell r="M441">
            <v>3</v>
          </cell>
          <cell r="N441">
            <v>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</row>
        <row r="442">
          <cell r="A442">
            <v>934</v>
          </cell>
          <cell r="B442">
            <v>68</v>
          </cell>
          <cell r="C442">
            <v>2</v>
          </cell>
          <cell r="D442">
            <v>3</v>
          </cell>
          <cell r="E442">
            <v>10</v>
          </cell>
          <cell r="F442">
            <v>11</v>
          </cell>
          <cell r="G442">
            <v>14</v>
          </cell>
          <cell r="H442">
            <v>7</v>
          </cell>
          <cell r="I442">
            <v>13</v>
          </cell>
          <cell r="J442">
            <v>8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</row>
        <row r="443">
          <cell r="A443">
            <v>935</v>
          </cell>
          <cell r="B443">
            <v>55</v>
          </cell>
          <cell r="C443">
            <v>3</v>
          </cell>
          <cell r="D443">
            <v>5</v>
          </cell>
          <cell r="E443">
            <v>3</v>
          </cell>
          <cell r="F443">
            <v>8</v>
          </cell>
          <cell r="G443">
            <v>9</v>
          </cell>
          <cell r="H443">
            <v>8</v>
          </cell>
          <cell r="I443">
            <v>12</v>
          </cell>
          <cell r="J443">
            <v>7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A444">
            <v>936</v>
          </cell>
          <cell r="B444">
            <v>115</v>
          </cell>
          <cell r="C444">
            <v>11</v>
          </cell>
          <cell r="D444">
            <v>18</v>
          </cell>
          <cell r="E444">
            <v>24</v>
          </cell>
          <cell r="F444">
            <v>8</v>
          </cell>
          <cell r="G444">
            <v>14</v>
          </cell>
          <cell r="H444">
            <v>14</v>
          </cell>
          <cell r="I444">
            <v>11</v>
          </cell>
          <cell r="J444">
            <v>15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A445">
            <v>937</v>
          </cell>
          <cell r="B445">
            <v>108</v>
          </cell>
          <cell r="C445">
            <v>6</v>
          </cell>
          <cell r="D445">
            <v>6</v>
          </cell>
          <cell r="E445">
            <v>11</v>
          </cell>
          <cell r="F445">
            <v>16</v>
          </cell>
          <cell r="G445">
            <v>15</v>
          </cell>
          <cell r="H445">
            <v>14</v>
          </cell>
          <cell r="I445">
            <v>24</v>
          </cell>
          <cell r="J445">
            <v>16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</row>
        <row r="446">
          <cell r="A446">
            <v>938</v>
          </cell>
          <cell r="B446">
            <v>138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11</v>
          </cell>
          <cell r="T446">
            <v>27</v>
          </cell>
          <cell r="U446">
            <v>48</v>
          </cell>
          <cell r="V446">
            <v>33</v>
          </cell>
          <cell r="W446">
            <v>19</v>
          </cell>
          <cell r="X446">
            <v>0</v>
          </cell>
        </row>
        <row r="447">
          <cell r="A447">
            <v>939</v>
          </cell>
          <cell r="B447">
            <v>221</v>
          </cell>
          <cell r="C447">
            <v>13</v>
          </cell>
          <cell r="D447">
            <v>29</v>
          </cell>
          <cell r="E447">
            <v>28</v>
          </cell>
          <cell r="F447">
            <v>13</v>
          </cell>
          <cell r="G447">
            <v>19</v>
          </cell>
          <cell r="H447">
            <v>24</v>
          </cell>
          <cell r="I447">
            <v>24</v>
          </cell>
          <cell r="J447">
            <v>14</v>
          </cell>
          <cell r="K447">
            <v>31</v>
          </cell>
          <cell r="L447">
            <v>9</v>
          </cell>
          <cell r="M447">
            <v>10</v>
          </cell>
          <cell r="N447">
            <v>7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A448">
            <v>940</v>
          </cell>
          <cell r="B448">
            <v>90</v>
          </cell>
          <cell r="C448">
            <v>4</v>
          </cell>
          <cell r="D448">
            <v>4</v>
          </cell>
          <cell r="E448">
            <v>18</v>
          </cell>
          <cell r="F448">
            <v>16</v>
          </cell>
          <cell r="G448">
            <v>10</v>
          </cell>
          <cell r="H448">
            <v>7</v>
          </cell>
          <cell r="I448">
            <v>16</v>
          </cell>
          <cell r="J448">
            <v>15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A449">
            <v>941</v>
          </cell>
          <cell r="B449">
            <v>183</v>
          </cell>
          <cell r="C449">
            <v>0</v>
          </cell>
          <cell r="D449">
            <v>18</v>
          </cell>
          <cell r="E449">
            <v>24</v>
          </cell>
          <cell r="F449">
            <v>28</v>
          </cell>
          <cell r="G449">
            <v>33</v>
          </cell>
          <cell r="H449">
            <v>41</v>
          </cell>
          <cell r="I449">
            <v>16</v>
          </cell>
          <cell r="J449">
            <v>23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</row>
        <row r="450">
          <cell r="A450">
            <v>942</v>
          </cell>
          <cell r="B450">
            <v>34</v>
          </cell>
          <cell r="C450">
            <v>10</v>
          </cell>
          <cell r="D450">
            <v>15</v>
          </cell>
          <cell r="E450">
            <v>9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A451">
            <v>943</v>
          </cell>
          <cell r="B451">
            <v>79</v>
          </cell>
          <cell r="C451">
            <v>12</v>
          </cell>
          <cell r="D451">
            <v>15</v>
          </cell>
          <cell r="E451">
            <v>12</v>
          </cell>
          <cell r="F451">
            <v>13</v>
          </cell>
          <cell r="G451">
            <v>12</v>
          </cell>
          <cell r="H451">
            <v>6</v>
          </cell>
          <cell r="I451">
            <v>5</v>
          </cell>
          <cell r="J451">
            <v>4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</row>
        <row r="452">
          <cell r="A452">
            <v>944</v>
          </cell>
          <cell r="B452">
            <v>107</v>
          </cell>
          <cell r="C452">
            <v>2</v>
          </cell>
          <cell r="D452">
            <v>14</v>
          </cell>
          <cell r="E452">
            <v>9</v>
          </cell>
          <cell r="F452">
            <v>13</v>
          </cell>
          <cell r="G452">
            <v>20</v>
          </cell>
          <cell r="H452">
            <v>18</v>
          </cell>
          <cell r="I452">
            <v>17</v>
          </cell>
          <cell r="J452">
            <v>14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</row>
        <row r="453">
          <cell r="A453">
            <v>945</v>
          </cell>
          <cell r="B453">
            <v>117</v>
          </cell>
          <cell r="C453">
            <v>16</v>
          </cell>
          <cell r="D453">
            <v>19</v>
          </cell>
          <cell r="E453">
            <v>18</v>
          </cell>
          <cell r="F453">
            <v>15</v>
          </cell>
          <cell r="G453">
            <v>17</v>
          </cell>
          <cell r="H453">
            <v>20</v>
          </cell>
          <cell r="I453">
            <v>6</v>
          </cell>
          <cell r="J453">
            <v>6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</row>
        <row r="454">
          <cell r="A454">
            <v>946</v>
          </cell>
          <cell r="B454">
            <v>36</v>
          </cell>
          <cell r="C454">
            <v>0</v>
          </cell>
          <cell r="D454">
            <v>2</v>
          </cell>
          <cell r="E454">
            <v>2</v>
          </cell>
          <cell r="F454">
            <v>3</v>
          </cell>
          <cell r="G454">
            <v>8</v>
          </cell>
          <cell r="H454">
            <v>5</v>
          </cell>
          <cell r="I454">
            <v>3</v>
          </cell>
          <cell r="J454">
            <v>3</v>
          </cell>
          <cell r="K454">
            <v>2</v>
          </cell>
          <cell r="L454">
            <v>3</v>
          </cell>
          <cell r="M454">
            <v>2</v>
          </cell>
          <cell r="N454">
            <v>3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</row>
        <row r="455">
          <cell r="A455">
            <v>947</v>
          </cell>
          <cell r="B455">
            <v>112</v>
          </cell>
          <cell r="C455">
            <v>0</v>
          </cell>
          <cell r="D455">
            <v>16</v>
          </cell>
          <cell r="E455">
            <v>21</v>
          </cell>
          <cell r="F455">
            <v>13</v>
          </cell>
          <cell r="G455">
            <v>13</v>
          </cell>
          <cell r="H455">
            <v>17</v>
          </cell>
          <cell r="I455">
            <v>17</v>
          </cell>
          <cell r="J455">
            <v>15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</row>
        <row r="456">
          <cell r="A456">
            <v>948</v>
          </cell>
          <cell r="B456">
            <v>98</v>
          </cell>
          <cell r="C456">
            <v>0</v>
          </cell>
          <cell r="D456">
            <v>10</v>
          </cell>
          <cell r="E456">
            <v>24</v>
          </cell>
          <cell r="F456">
            <v>12</v>
          </cell>
          <cell r="G456">
            <v>15</v>
          </cell>
          <cell r="H456">
            <v>16</v>
          </cell>
          <cell r="I456">
            <v>9</v>
          </cell>
          <cell r="J456">
            <v>12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A457">
            <v>949</v>
          </cell>
          <cell r="B457">
            <v>28</v>
          </cell>
          <cell r="C457">
            <v>6</v>
          </cell>
          <cell r="D457">
            <v>9</v>
          </cell>
          <cell r="E457">
            <v>13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A458">
            <v>950</v>
          </cell>
          <cell r="B458">
            <v>54</v>
          </cell>
          <cell r="C458">
            <v>8</v>
          </cell>
          <cell r="D458">
            <v>12</v>
          </cell>
          <cell r="E458">
            <v>18</v>
          </cell>
          <cell r="F458">
            <v>5</v>
          </cell>
          <cell r="G458">
            <v>9</v>
          </cell>
          <cell r="H458">
            <v>2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A459">
            <v>951</v>
          </cell>
          <cell r="B459">
            <v>63</v>
          </cell>
          <cell r="C459">
            <v>0</v>
          </cell>
          <cell r="D459">
            <v>6</v>
          </cell>
          <cell r="E459">
            <v>3</v>
          </cell>
          <cell r="F459">
            <v>9</v>
          </cell>
          <cell r="G459">
            <v>10</v>
          </cell>
          <cell r="H459">
            <v>14</v>
          </cell>
          <cell r="I459">
            <v>10</v>
          </cell>
          <cell r="J459">
            <v>11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A460">
            <v>952</v>
          </cell>
          <cell r="B460">
            <v>31</v>
          </cell>
          <cell r="C460">
            <v>11</v>
          </cell>
          <cell r="D460">
            <v>10</v>
          </cell>
          <cell r="E460">
            <v>10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</row>
        <row r="461">
          <cell r="A461">
            <v>953</v>
          </cell>
          <cell r="B461">
            <v>120</v>
          </cell>
          <cell r="C461">
            <v>9</v>
          </cell>
          <cell r="D461">
            <v>21</v>
          </cell>
          <cell r="E461">
            <v>18</v>
          </cell>
          <cell r="F461">
            <v>21</v>
          </cell>
          <cell r="G461">
            <v>19</v>
          </cell>
          <cell r="H461">
            <v>14</v>
          </cell>
          <cell r="I461">
            <v>14</v>
          </cell>
          <cell r="J461">
            <v>4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</row>
        <row r="462">
          <cell r="A462">
            <v>954</v>
          </cell>
          <cell r="B462">
            <v>31</v>
          </cell>
          <cell r="C462">
            <v>8</v>
          </cell>
          <cell r="D462">
            <v>13</v>
          </cell>
          <cell r="E462">
            <v>10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955</v>
          </cell>
          <cell r="B463">
            <v>72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16</v>
          </cell>
          <cell r="U463">
            <v>24</v>
          </cell>
          <cell r="V463">
            <v>0</v>
          </cell>
          <cell r="W463">
            <v>32</v>
          </cell>
          <cell r="X463">
            <v>0</v>
          </cell>
        </row>
        <row r="464">
          <cell r="A464">
            <v>956</v>
          </cell>
          <cell r="B464">
            <v>58</v>
          </cell>
          <cell r="C464">
            <v>22</v>
          </cell>
          <cell r="D464">
            <v>25</v>
          </cell>
          <cell r="E464">
            <v>11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A465">
            <v>957</v>
          </cell>
          <cell r="B465">
            <v>74</v>
          </cell>
          <cell r="C465">
            <v>41</v>
          </cell>
          <cell r="D465">
            <v>25</v>
          </cell>
          <cell r="E465">
            <v>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CARTAGENA -   AÑO 2002</v>
          </cell>
        </row>
      </sheetData>
      <sheetData sheetId="14">
        <row r="3">
          <cell r="A3" t="str">
            <v>CARTAGENA -   AÑO 2002</v>
          </cell>
        </row>
        <row r="10">
          <cell r="B10">
            <v>17.193086624145508</v>
          </cell>
          <cell r="E10">
            <v>29.817241668701172</v>
          </cell>
        </row>
        <row r="19">
          <cell r="B19">
            <v>19.378229141235352</v>
          </cell>
          <cell r="E19">
            <v>19.616607666015625</v>
          </cell>
        </row>
        <row r="31">
          <cell r="B31">
            <v>33.38299560546875</v>
          </cell>
          <cell r="E31">
            <v>27.890344619750977</v>
          </cell>
        </row>
        <row r="38">
          <cell r="B38">
            <v>18.792213439941406</v>
          </cell>
          <cell r="E38">
            <v>34.525226593017578</v>
          </cell>
        </row>
        <row r="45">
          <cell r="B45">
            <v>32.856716156005859</v>
          </cell>
          <cell r="E45">
            <v>40.909091949462891</v>
          </cell>
        </row>
      </sheetData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9"/>
      <sheetName val="Hoja1"/>
      <sheetName val="Hoja2"/>
      <sheetName val="Hoja3"/>
      <sheetName val="Hoja11"/>
      <sheetName val="11,12,2019"/>
      <sheetName val="Hoja4"/>
      <sheetName val="principales"/>
      <sheetName val="sedes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>
            <v>4</v>
          </cell>
          <cell r="B3">
            <v>4</v>
          </cell>
          <cell r="C3">
            <v>1368</v>
          </cell>
          <cell r="D3">
            <v>0</v>
          </cell>
          <cell r="E3">
            <v>0</v>
          </cell>
          <cell r="F3">
            <v>95</v>
          </cell>
          <cell r="G3">
            <v>114</v>
          </cell>
          <cell r="H3">
            <v>121</v>
          </cell>
          <cell r="I3">
            <v>106</v>
          </cell>
          <cell r="J3">
            <v>126</v>
          </cell>
          <cell r="K3">
            <v>94</v>
          </cell>
          <cell r="L3">
            <v>146</v>
          </cell>
          <cell r="M3">
            <v>123</v>
          </cell>
          <cell r="N3">
            <v>115</v>
          </cell>
          <cell r="O3">
            <v>62</v>
          </cell>
          <cell r="P3">
            <v>91</v>
          </cell>
          <cell r="Q3">
            <v>39</v>
          </cell>
          <cell r="R3">
            <v>0</v>
          </cell>
          <cell r="S3">
            <v>0</v>
          </cell>
          <cell r="T3">
            <v>0</v>
          </cell>
          <cell r="U3">
            <v>24</v>
          </cell>
          <cell r="V3">
            <v>25</v>
          </cell>
          <cell r="W3">
            <v>41</v>
          </cell>
          <cell r="X3">
            <v>0</v>
          </cell>
          <cell r="Y3">
            <v>46</v>
          </cell>
          <cell r="Z3">
            <v>0</v>
          </cell>
        </row>
        <row r="4">
          <cell r="A4">
            <v>5</v>
          </cell>
          <cell r="B4">
            <v>11</v>
          </cell>
          <cell r="C4">
            <v>559</v>
          </cell>
          <cell r="D4">
            <v>0</v>
          </cell>
          <cell r="E4">
            <v>0</v>
          </cell>
          <cell r="F4">
            <v>70</v>
          </cell>
          <cell r="G4">
            <v>95</v>
          </cell>
          <cell r="H4">
            <v>104</v>
          </cell>
          <cell r="I4">
            <v>88</v>
          </cell>
          <cell r="J4">
            <v>83</v>
          </cell>
          <cell r="K4">
            <v>92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27</v>
          </cell>
        </row>
        <row r="5">
          <cell r="A5">
            <v>9</v>
          </cell>
          <cell r="B5">
            <v>9</v>
          </cell>
          <cell r="C5">
            <v>729</v>
          </cell>
          <cell r="D5">
            <v>0</v>
          </cell>
          <cell r="E5">
            <v>0</v>
          </cell>
          <cell r="F5">
            <v>64</v>
          </cell>
          <cell r="G5">
            <v>57</v>
          </cell>
          <cell r="H5">
            <v>62</v>
          </cell>
          <cell r="I5">
            <v>48</v>
          </cell>
          <cell r="J5">
            <v>56</v>
          </cell>
          <cell r="K5">
            <v>64</v>
          </cell>
          <cell r="L5">
            <v>61</v>
          </cell>
          <cell r="M5">
            <v>63</v>
          </cell>
          <cell r="N5">
            <v>64</v>
          </cell>
          <cell r="O5">
            <v>54</v>
          </cell>
          <cell r="P5">
            <v>50</v>
          </cell>
          <cell r="Q5">
            <v>24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10</v>
          </cell>
          <cell r="W5">
            <v>25</v>
          </cell>
          <cell r="X5">
            <v>0</v>
          </cell>
          <cell r="Y5">
            <v>27</v>
          </cell>
          <cell r="Z5">
            <v>0</v>
          </cell>
        </row>
        <row r="6">
          <cell r="A6">
            <v>10</v>
          </cell>
          <cell r="B6">
            <v>64</v>
          </cell>
          <cell r="C6">
            <v>266</v>
          </cell>
          <cell r="D6">
            <v>0</v>
          </cell>
          <cell r="E6">
            <v>0</v>
          </cell>
          <cell r="F6">
            <v>19</v>
          </cell>
          <cell r="G6">
            <v>247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11</v>
          </cell>
          <cell r="B7">
            <v>11</v>
          </cell>
          <cell r="C7">
            <v>710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142</v>
          </cell>
          <cell r="M7">
            <v>127</v>
          </cell>
          <cell r="N7">
            <v>102</v>
          </cell>
          <cell r="O7">
            <v>79</v>
          </cell>
          <cell r="P7">
            <v>53</v>
          </cell>
          <cell r="Q7">
            <v>66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40</v>
          </cell>
          <cell r="W7">
            <v>71</v>
          </cell>
          <cell r="X7">
            <v>6</v>
          </cell>
          <cell r="Y7">
            <v>24</v>
          </cell>
          <cell r="Z7">
            <v>0</v>
          </cell>
        </row>
        <row r="8">
          <cell r="A8">
            <v>12</v>
          </cell>
          <cell r="B8">
            <v>37</v>
          </cell>
          <cell r="C8">
            <v>433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214</v>
          </cell>
          <cell r="K8">
            <v>219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13</v>
          </cell>
          <cell r="B9">
            <v>37</v>
          </cell>
          <cell r="C9">
            <v>444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229</v>
          </cell>
          <cell r="I9">
            <v>215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14</v>
          </cell>
          <cell r="B10">
            <v>270</v>
          </cell>
          <cell r="C10">
            <v>247</v>
          </cell>
          <cell r="D10">
            <v>0</v>
          </cell>
          <cell r="E10">
            <v>0</v>
          </cell>
          <cell r="F10">
            <v>23</v>
          </cell>
          <cell r="G10">
            <v>34</v>
          </cell>
          <cell r="H10">
            <v>61</v>
          </cell>
          <cell r="I10">
            <v>35</v>
          </cell>
          <cell r="J10">
            <v>59</v>
          </cell>
          <cell r="K10">
            <v>35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15</v>
          </cell>
          <cell r="B11">
            <v>37</v>
          </cell>
          <cell r="C11">
            <v>385</v>
          </cell>
          <cell r="D11">
            <v>0</v>
          </cell>
          <cell r="E11">
            <v>0</v>
          </cell>
          <cell r="F11">
            <v>167</v>
          </cell>
          <cell r="G11">
            <v>218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16</v>
          </cell>
          <cell r="B12">
            <v>92</v>
          </cell>
          <cell r="C12">
            <v>851</v>
          </cell>
          <cell r="D12">
            <v>0</v>
          </cell>
          <cell r="E12">
            <v>0</v>
          </cell>
          <cell r="F12">
            <v>106</v>
          </cell>
          <cell r="G12">
            <v>142</v>
          </cell>
          <cell r="H12">
            <v>134</v>
          </cell>
          <cell r="I12">
            <v>148</v>
          </cell>
          <cell r="J12">
            <v>156</v>
          </cell>
          <cell r="K12">
            <v>165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18</v>
          </cell>
          <cell r="B13">
            <v>18</v>
          </cell>
          <cell r="C13">
            <v>1317</v>
          </cell>
          <cell r="D13">
            <v>0</v>
          </cell>
          <cell r="E13">
            <v>0</v>
          </cell>
          <cell r="F13">
            <v>93</v>
          </cell>
          <cell r="G13">
            <v>108</v>
          </cell>
          <cell r="H13">
            <v>99</v>
          </cell>
          <cell r="I13">
            <v>98</v>
          </cell>
          <cell r="J13">
            <v>101</v>
          </cell>
          <cell r="K13">
            <v>116</v>
          </cell>
          <cell r="L13">
            <v>95</v>
          </cell>
          <cell r="M13">
            <v>113</v>
          </cell>
          <cell r="N13">
            <v>109</v>
          </cell>
          <cell r="O13">
            <v>90</v>
          </cell>
          <cell r="P13">
            <v>99</v>
          </cell>
          <cell r="Q13">
            <v>88</v>
          </cell>
          <cell r="R13">
            <v>0</v>
          </cell>
          <cell r="S13">
            <v>0</v>
          </cell>
          <cell r="T13">
            <v>0</v>
          </cell>
          <cell r="U13">
            <v>23</v>
          </cell>
          <cell r="V13">
            <v>27</v>
          </cell>
          <cell r="W13">
            <v>25</v>
          </cell>
          <cell r="X13">
            <v>0</v>
          </cell>
          <cell r="Y13">
            <v>33</v>
          </cell>
          <cell r="Z13">
            <v>0</v>
          </cell>
        </row>
        <row r="14">
          <cell r="A14">
            <v>19</v>
          </cell>
          <cell r="B14">
            <v>70</v>
          </cell>
          <cell r="C14">
            <v>396</v>
          </cell>
          <cell r="D14">
            <v>0</v>
          </cell>
          <cell r="E14">
            <v>0</v>
          </cell>
          <cell r="F14">
            <v>48</v>
          </cell>
          <cell r="G14">
            <v>65</v>
          </cell>
          <cell r="H14">
            <v>65</v>
          </cell>
          <cell r="I14">
            <v>67</v>
          </cell>
          <cell r="J14">
            <v>77</v>
          </cell>
          <cell r="K14">
            <v>74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20</v>
          </cell>
          <cell r="B15">
            <v>633</v>
          </cell>
          <cell r="C15">
            <v>622</v>
          </cell>
          <cell r="D15">
            <v>0</v>
          </cell>
          <cell r="E15">
            <v>0</v>
          </cell>
          <cell r="F15">
            <v>70</v>
          </cell>
          <cell r="G15">
            <v>119</v>
          </cell>
          <cell r="H15">
            <v>93</v>
          </cell>
          <cell r="I15">
            <v>114</v>
          </cell>
          <cell r="J15">
            <v>110</v>
          </cell>
          <cell r="K15">
            <v>116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21</v>
          </cell>
          <cell r="B16">
            <v>73</v>
          </cell>
          <cell r="C16">
            <v>467</v>
          </cell>
          <cell r="D16">
            <v>0</v>
          </cell>
          <cell r="E16">
            <v>0</v>
          </cell>
          <cell r="F16">
            <v>76</v>
          </cell>
          <cell r="G16">
            <v>72</v>
          </cell>
          <cell r="H16">
            <v>85</v>
          </cell>
          <cell r="I16">
            <v>68</v>
          </cell>
          <cell r="J16">
            <v>94</v>
          </cell>
          <cell r="K16">
            <v>72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22</v>
          </cell>
          <cell r="B17">
            <v>22</v>
          </cell>
          <cell r="C17">
            <v>2738</v>
          </cell>
          <cell r="D17">
            <v>0</v>
          </cell>
          <cell r="E17">
            <v>0</v>
          </cell>
          <cell r="F17">
            <v>292</v>
          </cell>
          <cell r="G17">
            <v>192</v>
          </cell>
          <cell r="H17">
            <v>170</v>
          </cell>
          <cell r="I17">
            <v>194</v>
          </cell>
          <cell r="J17">
            <v>199</v>
          </cell>
          <cell r="K17">
            <v>177</v>
          </cell>
          <cell r="L17">
            <v>202</v>
          </cell>
          <cell r="M17">
            <v>188</v>
          </cell>
          <cell r="N17">
            <v>171</v>
          </cell>
          <cell r="O17">
            <v>182</v>
          </cell>
          <cell r="P17">
            <v>172</v>
          </cell>
          <cell r="Q17">
            <v>112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93</v>
          </cell>
          <cell r="W17">
            <v>137</v>
          </cell>
          <cell r="X17">
            <v>1</v>
          </cell>
          <cell r="Y17">
            <v>256</v>
          </cell>
          <cell r="Z17">
            <v>0</v>
          </cell>
        </row>
        <row r="18">
          <cell r="A18">
            <v>23</v>
          </cell>
          <cell r="B18">
            <v>270</v>
          </cell>
          <cell r="C18">
            <v>280</v>
          </cell>
          <cell r="D18">
            <v>0</v>
          </cell>
          <cell r="E18">
            <v>0</v>
          </cell>
          <cell r="F18">
            <v>22</v>
          </cell>
          <cell r="G18">
            <v>126</v>
          </cell>
          <cell r="H18">
            <v>28</v>
          </cell>
          <cell r="I18">
            <v>33</v>
          </cell>
          <cell r="J18">
            <v>35</v>
          </cell>
          <cell r="K18">
            <v>36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24</v>
          </cell>
          <cell r="B19">
            <v>24</v>
          </cell>
          <cell r="C19">
            <v>1218</v>
          </cell>
          <cell r="D19">
            <v>0</v>
          </cell>
          <cell r="E19">
            <v>0</v>
          </cell>
          <cell r="F19">
            <v>45</v>
          </cell>
          <cell r="G19">
            <v>54</v>
          </cell>
          <cell r="H19">
            <v>59</v>
          </cell>
          <cell r="I19">
            <v>57</v>
          </cell>
          <cell r="J19">
            <v>69</v>
          </cell>
          <cell r="K19">
            <v>75</v>
          </cell>
          <cell r="L19">
            <v>137</v>
          </cell>
          <cell r="M19">
            <v>147</v>
          </cell>
          <cell r="N19">
            <v>131</v>
          </cell>
          <cell r="O19">
            <v>104</v>
          </cell>
          <cell r="P19">
            <v>91</v>
          </cell>
          <cell r="Q19">
            <v>66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83</v>
          </cell>
          <cell r="W19">
            <v>90</v>
          </cell>
          <cell r="X19">
            <v>10</v>
          </cell>
          <cell r="Y19">
            <v>0</v>
          </cell>
          <cell r="Z19">
            <v>0</v>
          </cell>
        </row>
        <row r="20">
          <cell r="A20">
            <v>25</v>
          </cell>
          <cell r="B20">
            <v>25</v>
          </cell>
          <cell r="C20">
            <v>1408</v>
          </cell>
          <cell r="D20">
            <v>0</v>
          </cell>
          <cell r="E20">
            <v>0</v>
          </cell>
          <cell r="F20">
            <v>70</v>
          </cell>
          <cell r="G20">
            <v>104</v>
          </cell>
          <cell r="H20">
            <v>108</v>
          </cell>
          <cell r="I20">
            <v>117</v>
          </cell>
          <cell r="J20">
            <v>127</v>
          </cell>
          <cell r="K20">
            <v>129</v>
          </cell>
          <cell r="L20">
            <v>126</v>
          </cell>
          <cell r="M20">
            <v>135</v>
          </cell>
          <cell r="N20">
            <v>155</v>
          </cell>
          <cell r="O20">
            <v>131</v>
          </cell>
          <cell r="P20">
            <v>116</v>
          </cell>
          <cell r="Q20">
            <v>90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26</v>
          </cell>
          <cell r="B21">
            <v>112</v>
          </cell>
          <cell r="C21">
            <v>422</v>
          </cell>
          <cell r="D21">
            <v>0</v>
          </cell>
          <cell r="E21">
            <v>0</v>
          </cell>
          <cell r="F21">
            <v>62</v>
          </cell>
          <cell r="G21">
            <v>70</v>
          </cell>
          <cell r="H21">
            <v>70</v>
          </cell>
          <cell r="I21">
            <v>77</v>
          </cell>
          <cell r="J21">
            <v>71</v>
          </cell>
          <cell r="K21">
            <v>72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29</v>
          </cell>
          <cell r="B22">
            <v>606</v>
          </cell>
          <cell r="C22">
            <v>301</v>
          </cell>
          <cell r="D22">
            <v>0</v>
          </cell>
          <cell r="E22">
            <v>0</v>
          </cell>
          <cell r="F22">
            <v>50</v>
          </cell>
          <cell r="G22">
            <v>56</v>
          </cell>
          <cell r="H22">
            <v>47</v>
          </cell>
          <cell r="I22">
            <v>54</v>
          </cell>
          <cell r="J22">
            <v>52</v>
          </cell>
          <cell r="K22">
            <v>42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30</v>
          </cell>
          <cell r="B23">
            <v>30</v>
          </cell>
          <cell r="C23">
            <v>1393</v>
          </cell>
          <cell r="D23">
            <v>0</v>
          </cell>
          <cell r="E23">
            <v>0</v>
          </cell>
          <cell r="F23">
            <v>104</v>
          </cell>
          <cell r="G23">
            <v>118</v>
          </cell>
          <cell r="H23">
            <v>117</v>
          </cell>
          <cell r="I23">
            <v>98</v>
          </cell>
          <cell r="J23">
            <v>110</v>
          </cell>
          <cell r="K23">
            <v>113</v>
          </cell>
          <cell r="L23">
            <v>126</v>
          </cell>
          <cell r="M23">
            <v>122</v>
          </cell>
          <cell r="N23">
            <v>147</v>
          </cell>
          <cell r="O23">
            <v>127</v>
          </cell>
          <cell r="P23">
            <v>111</v>
          </cell>
          <cell r="Q23">
            <v>100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31</v>
          </cell>
          <cell r="B24">
            <v>31</v>
          </cell>
          <cell r="C24">
            <v>1059</v>
          </cell>
          <cell r="D24">
            <v>0</v>
          </cell>
          <cell r="E24">
            <v>0</v>
          </cell>
          <cell r="F24">
            <v>50</v>
          </cell>
          <cell r="G24">
            <v>53</v>
          </cell>
          <cell r="H24">
            <v>41</v>
          </cell>
          <cell r="I24">
            <v>50</v>
          </cell>
          <cell r="J24">
            <v>74</v>
          </cell>
          <cell r="K24">
            <v>58</v>
          </cell>
          <cell r="L24">
            <v>173</v>
          </cell>
          <cell r="M24">
            <v>164</v>
          </cell>
          <cell r="N24">
            <v>138</v>
          </cell>
          <cell r="O24">
            <v>105</v>
          </cell>
          <cell r="P24">
            <v>80</v>
          </cell>
          <cell r="Q24">
            <v>73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32</v>
          </cell>
          <cell r="B25">
            <v>32</v>
          </cell>
          <cell r="C25">
            <v>1631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184</v>
          </cell>
          <cell r="L25">
            <v>233</v>
          </cell>
          <cell r="M25">
            <v>209</v>
          </cell>
          <cell r="N25">
            <v>196</v>
          </cell>
          <cell r="O25">
            <v>148</v>
          </cell>
          <cell r="P25">
            <v>188</v>
          </cell>
          <cell r="Q25">
            <v>122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69</v>
          </cell>
          <cell r="W25">
            <v>100</v>
          </cell>
          <cell r="X25">
            <v>0</v>
          </cell>
          <cell r="Y25">
            <v>182</v>
          </cell>
          <cell r="Z25">
            <v>0</v>
          </cell>
        </row>
        <row r="26">
          <cell r="A26">
            <v>33</v>
          </cell>
          <cell r="B26">
            <v>36</v>
          </cell>
          <cell r="C26">
            <v>174</v>
          </cell>
          <cell r="D26">
            <v>0</v>
          </cell>
          <cell r="E26">
            <v>0</v>
          </cell>
          <cell r="F26">
            <v>21</v>
          </cell>
          <cell r="G26">
            <v>25</v>
          </cell>
          <cell r="H26">
            <v>26</v>
          </cell>
          <cell r="I26">
            <v>23</v>
          </cell>
          <cell r="J26">
            <v>28</v>
          </cell>
          <cell r="K26">
            <v>51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34</v>
          </cell>
          <cell r="B27">
            <v>94</v>
          </cell>
          <cell r="C27">
            <v>176</v>
          </cell>
          <cell r="D27">
            <v>0</v>
          </cell>
          <cell r="E27">
            <v>0</v>
          </cell>
          <cell r="F27">
            <v>19</v>
          </cell>
          <cell r="G27">
            <v>33</v>
          </cell>
          <cell r="H27">
            <v>23</v>
          </cell>
          <cell r="I27">
            <v>43</v>
          </cell>
          <cell r="J27">
            <v>25</v>
          </cell>
          <cell r="K27">
            <v>33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35</v>
          </cell>
          <cell r="B28">
            <v>36</v>
          </cell>
          <cell r="C28">
            <v>387</v>
          </cell>
          <cell r="D28">
            <v>0</v>
          </cell>
          <cell r="E28">
            <v>0</v>
          </cell>
          <cell r="F28">
            <v>51</v>
          </cell>
          <cell r="G28">
            <v>66</v>
          </cell>
          <cell r="H28">
            <v>67</v>
          </cell>
          <cell r="I28">
            <v>64</v>
          </cell>
          <cell r="J28">
            <v>71</v>
          </cell>
          <cell r="K28">
            <v>68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36</v>
          </cell>
          <cell r="B29">
            <v>36</v>
          </cell>
          <cell r="C29">
            <v>2051</v>
          </cell>
          <cell r="D29">
            <v>0</v>
          </cell>
          <cell r="E29">
            <v>0</v>
          </cell>
          <cell r="F29">
            <v>47</v>
          </cell>
          <cell r="G29">
            <v>69</v>
          </cell>
          <cell r="H29">
            <v>68</v>
          </cell>
          <cell r="I29">
            <v>67</v>
          </cell>
          <cell r="J29">
            <v>72</v>
          </cell>
          <cell r="K29">
            <v>76</v>
          </cell>
          <cell r="L29">
            <v>304</v>
          </cell>
          <cell r="M29">
            <v>292</v>
          </cell>
          <cell r="N29">
            <v>272</v>
          </cell>
          <cell r="O29">
            <v>271</v>
          </cell>
          <cell r="P29">
            <v>260</v>
          </cell>
          <cell r="Q29">
            <v>253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37</v>
          </cell>
          <cell r="B30">
            <v>37</v>
          </cell>
          <cell r="C30">
            <v>1321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297</v>
          </cell>
          <cell r="M30">
            <v>262</v>
          </cell>
          <cell r="N30">
            <v>211</v>
          </cell>
          <cell r="O30">
            <v>214</v>
          </cell>
          <cell r="P30">
            <v>196</v>
          </cell>
          <cell r="Q30">
            <v>141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38</v>
          </cell>
          <cell r="B31">
            <v>38</v>
          </cell>
          <cell r="C31">
            <v>1987</v>
          </cell>
          <cell r="D31">
            <v>0</v>
          </cell>
          <cell r="E31">
            <v>0</v>
          </cell>
          <cell r="F31">
            <v>104</v>
          </cell>
          <cell r="G31">
            <v>122</v>
          </cell>
          <cell r="H31">
            <v>130</v>
          </cell>
          <cell r="I31">
            <v>121</v>
          </cell>
          <cell r="J31">
            <v>140</v>
          </cell>
          <cell r="K31">
            <v>145</v>
          </cell>
          <cell r="L31">
            <v>162</v>
          </cell>
          <cell r="M31">
            <v>149</v>
          </cell>
          <cell r="N31">
            <v>159</v>
          </cell>
          <cell r="O31">
            <v>138</v>
          </cell>
          <cell r="P31">
            <v>133</v>
          </cell>
          <cell r="Q31">
            <v>138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62</v>
          </cell>
          <cell r="W31">
            <v>123</v>
          </cell>
          <cell r="X31">
            <v>2</v>
          </cell>
          <cell r="Y31">
            <v>159</v>
          </cell>
          <cell r="Z31">
            <v>0</v>
          </cell>
        </row>
        <row r="32">
          <cell r="A32">
            <v>39</v>
          </cell>
          <cell r="B32">
            <v>64</v>
          </cell>
          <cell r="C32">
            <v>226</v>
          </cell>
          <cell r="D32">
            <v>0</v>
          </cell>
          <cell r="E32">
            <v>0</v>
          </cell>
          <cell r="F32">
            <v>226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42</v>
          </cell>
          <cell r="B33">
            <v>42</v>
          </cell>
          <cell r="C33">
            <v>859</v>
          </cell>
          <cell r="D33">
            <v>0</v>
          </cell>
          <cell r="E33">
            <v>0</v>
          </cell>
          <cell r="F33">
            <v>46</v>
          </cell>
          <cell r="G33">
            <v>68</v>
          </cell>
          <cell r="H33">
            <v>57</v>
          </cell>
          <cell r="I33">
            <v>74</v>
          </cell>
          <cell r="J33">
            <v>70</v>
          </cell>
          <cell r="K33">
            <v>82</v>
          </cell>
          <cell r="L33">
            <v>120</v>
          </cell>
          <cell r="M33">
            <v>79</v>
          </cell>
          <cell r="N33">
            <v>79</v>
          </cell>
          <cell r="O33">
            <v>76</v>
          </cell>
          <cell r="P33">
            <v>63</v>
          </cell>
          <cell r="Q33">
            <v>45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43</v>
          </cell>
          <cell r="B34">
            <v>73</v>
          </cell>
          <cell r="C34">
            <v>853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189</v>
          </cell>
          <cell r="M34">
            <v>140</v>
          </cell>
          <cell r="N34">
            <v>152</v>
          </cell>
          <cell r="O34">
            <v>125</v>
          </cell>
          <cell r="P34">
            <v>131</v>
          </cell>
          <cell r="Q34">
            <v>116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44</v>
          </cell>
          <cell r="B35">
            <v>44</v>
          </cell>
          <cell r="C35">
            <v>1907</v>
          </cell>
          <cell r="D35">
            <v>0</v>
          </cell>
          <cell r="E35">
            <v>0</v>
          </cell>
          <cell r="F35">
            <v>134</v>
          </cell>
          <cell r="G35">
            <v>37</v>
          </cell>
          <cell r="H35">
            <v>36</v>
          </cell>
          <cell r="I35">
            <v>28</v>
          </cell>
          <cell r="J35">
            <v>35</v>
          </cell>
          <cell r="K35">
            <v>34</v>
          </cell>
          <cell r="L35">
            <v>371</v>
          </cell>
          <cell r="M35">
            <v>300</v>
          </cell>
          <cell r="N35">
            <v>241</v>
          </cell>
          <cell r="O35">
            <v>266</v>
          </cell>
          <cell r="P35">
            <v>256</v>
          </cell>
          <cell r="Q35">
            <v>169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45</v>
          </cell>
          <cell r="B36">
            <v>45</v>
          </cell>
          <cell r="C36">
            <v>1350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70</v>
          </cell>
          <cell r="K36">
            <v>132</v>
          </cell>
          <cell r="L36">
            <v>163</v>
          </cell>
          <cell r="M36">
            <v>155</v>
          </cell>
          <cell r="N36">
            <v>128</v>
          </cell>
          <cell r="O36">
            <v>150</v>
          </cell>
          <cell r="P36">
            <v>134</v>
          </cell>
          <cell r="Q36">
            <v>92</v>
          </cell>
          <cell r="R36">
            <v>0</v>
          </cell>
          <cell r="S36">
            <v>0</v>
          </cell>
          <cell r="T36">
            <v>0</v>
          </cell>
          <cell r="U36">
            <v>29</v>
          </cell>
          <cell r="V36">
            <v>76</v>
          </cell>
          <cell r="W36">
            <v>96</v>
          </cell>
          <cell r="X36">
            <v>0</v>
          </cell>
          <cell r="Y36">
            <v>125</v>
          </cell>
          <cell r="Z36">
            <v>0</v>
          </cell>
        </row>
        <row r="37">
          <cell r="A37">
            <v>49</v>
          </cell>
          <cell r="B37">
            <v>68</v>
          </cell>
          <cell r="C37">
            <v>444</v>
          </cell>
          <cell r="D37">
            <v>0</v>
          </cell>
          <cell r="E37">
            <v>0</v>
          </cell>
          <cell r="F37">
            <v>54</v>
          </cell>
          <cell r="G37">
            <v>63</v>
          </cell>
          <cell r="H37">
            <v>66</v>
          </cell>
          <cell r="I37">
            <v>61</v>
          </cell>
          <cell r="J37">
            <v>69</v>
          </cell>
          <cell r="K37">
            <v>131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50</v>
          </cell>
          <cell r="B38">
            <v>50</v>
          </cell>
          <cell r="C38">
            <v>1498</v>
          </cell>
          <cell r="D38">
            <v>0</v>
          </cell>
          <cell r="E38">
            <v>0</v>
          </cell>
          <cell r="F38">
            <v>131</v>
          </cell>
          <cell r="G38">
            <v>175</v>
          </cell>
          <cell r="H38">
            <v>114</v>
          </cell>
          <cell r="I38">
            <v>161</v>
          </cell>
          <cell r="J38">
            <v>161</v>
          </cell>
          <cell r="K38">
            <v>155</v>
          </cell>
          <cell r="L38">
            <v>185</v>
          </cell>
          <cell r="M38">
            <v>110</v>
          </cell>
          <cell r="N38">
            <v>101</v>
          </cell>
          <cell r="O38">
            <v>93</v>
          </cell>
          <cell r="P38">
            <v>73</v>
          </cell>
          <cell r="Q38">
            <v>39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51</v>
          </cell>
          <cell r="B39">
            <v>68</v>
          </cell>
          <cell r="C39">
            <v>231</v>
          </cell>
          <cell r="D39">
            <v>0</v>
          </cell>
          <cell r="E39">
            <v>0</v>
          </cell>
          <cell r="F39">
            <v>28</v>
          </cell>
          <cell r="G39">
            <v>36</v>
          </cell>
          <cell r="H39">
            <v>48</v>
          </cell>
          <cell r="I39">
            <v>43</v>
          </cell>
          <cell r="J39">
            <v>36</v>
          </cell>
          <cell r="K39">
            <v>40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53</v>
          </cell>
          <cell r="B40">
            <v>60</v>
          </cell>
          <cell r="C40">
            <v>420</v>
          </cell>
          <cell r="D40">
            <v>0</v>
          </cell>
          <cell r="E40">
            <v>0</v>
          </cell>
          <cell r="F40">
            <v>59</v>
          </cell>
          <cell r="G40">
            <v>70</v>
          </cell>
          <cell r="H40">
            <v>78</v>
          </cell>
          <cell r="I40">
            <v>76</v>
          </cell>
          <cell r="J40">
            <v>70</v>
          </cell>
          <cell r="K40">
            <v>67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54</v>
          </cell>
          <cell r="B41">
            <v>106</v>
          </cell>
          <cell r="C41">
            <v>368</v>
          </cell>
          <cell r="D41">
            <v>0</v>
          </cell>
          <cell r="E41">
            <v>0</v>
          </cell>
          <cell r="F41">
            <v>51</v>
          </cell>
          <cell r="G41">
            <v>63</v>
          </cell>
          <cell r="H41">
            <v>63</v>
          </cell>
          <cell r="I41">
            <v>60</v>
          </cell>
          <cell r="J41">
            <v>66</v>
          </cell>
          <cell r="K41">
            <v>65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58</v>
          </cell>
          <cell r="B42">
            <v>58</v>
          </cell>
          <cell r="C42">
            <v>694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113</v>
          </cell>
          <cell r="M42">
            <v>127</v>
          </cell>
          <cell r="N42">
            <v>116</v>
          </cell>
          <cell r="O42">
            <v>128</v>
          </cell>
          <cell r="P42">
            <v>112</v>
          </cell>
          <cell r="Q42">
            <v>98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59</v>
          </cell>
          <cell r="B43">
            <v>59</v>
          </cell>
          <cell r="C43">
            <v>1121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227</v>
          </cell>
          <cell r="M43">
            <v>219</v>
          </cell>
          <cell r="N43">
            <v>185</v>
          </cell>
          <cell r="O43">
            <v>185</v>
          </cell>
          <cell r="P43">
            <v>162</v>
          </cell>
          <cell r="Q43">
            <v>143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60</v>
          </cell>
          <cell r="B44">
            <v>60</v>
          </cell>
          <cell r="C44">
            <v>1723</v>
          </cell>
          <cell r="D44">
            <v>0</v>
          </cell>
          <cell r="E44">
            <v>0</v>
          </cell>
          <cell r="F44">
            <v>101</v>
          </cell>
          <cell r="G44">
            <v>136</v>
          </cell>
          <cell r="H44">
            <v>135</v>
          </cell>
          <cell r="I44">
            <v>143</v>
          </cell>
          <cell r="J44">
            <v>128</v>
          </cell>
          <cell r="K44">
            <v>120</v>
          </cell>
          <cell r="L44">
            <v>172</v>
          </cell>
          <cell r="M44">
            <v>155</v>
          </cell>
          <cell r="N44">
            <v>136</v>
          </cell>
          <cell r="O44">
            <v>118</v>
          </cell>
          <cell r="P44">
            <v>109</v>
          </cell>
          <cell r="Q44">
            <v>104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39</v>
          </cell>
          <cell r="W44">
            <v>43</v>
          </cell>
          <cell r="X44">
            <v>0</v>
          </cell>
          <cell r="Y44">
            <v>84</v>
          </cell>
          <cell r="Z44">
            <v>0</v>
          </cell>
        </row>
        <row r="45">
          <cell r="A45">
            <v>63</v>
          </cell>
          <cell r="B45">
            <v>45</v>
          </cell>
          <cell r="C45">
            <v>280</v>
          </cell>
          <cell r="D45">
            <v>0</v>
          </cell>
          <cell r="E45">
            <v>0</v>
          </cell>
          <cell r="F45">
            <v>63</v>
          </cell>
          <cell r="G45">
            <v>74</v>
          </cell>
          <cell r="H45">
            <v>75</v>
          </cell>
          <cell r="I45">
            <v>48</v>
          </cell>
          <cell r="J45">
            <v>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64</v>
          </cell>
          <cell r="B46">
            <v>64</v>
          </cell>
          <cell r="C46">
            <v>3474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282</v>
          </cell>
          <cell r="J46">
            <v>311</v>
          </cell>
          <cell r="K46">
            <v>295</v>
          </cell>
          <cell r="L46">
            <v>310</v>
          </cell>
          <cell r="M46">
            <v>304</v>
          </cell>
          <cell r="N46">
            <v>261</v>
          </cell>
          <cell r="O46">
            <v>246</v>
          </cell>
          <cell r="P46">
            <v>212</v>
          </cell>
          <cell r="Q46">
            <v>172</v>
          </cell>
          <cell r="R46">
            <v>0</v>
          </cell>
          <cell r="S46">
            <v>0</v>
          </cell>
          <cell r="T46">
            <v>127</v>
          </cell>
          <cell r="U46">
            <v>161</v>
          </cell>
          <cell r="V46">
            <v>261</v>
          </cell>
          <cell r="W46">
            <v>251</v>
          </cell>
          <cell r="X46">
            <v>206</v>
          </cell>
          <cell r="Y46">
            <v>75</v>
          </cell>
          <cell r="Z46">
            <v>0</v>
          </cell>
        </row>
        <row r="47">
          <cell r="A47">
            <v>65</v>
          </cell>
          <cell r="B47">
            <v>83</v>
          </cell>
          <cell r="C47">
            <v>619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157</v>
          </cell>
          <cell r="I47">
            <v>155</v>
          </cell>
          <cell r="J47">
            <v>159</v>
          </cell>
          <cell r="K47">
            <v>148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66</v>
          </cell>
          <cell r="B48">
            <v>66</v>
          </cell>
          <cell r="C48">
            <v>2349</v>
          </cell>
          <cell r="D48">
            <v>0</v>
          </cell>
          <cell r="E48">
            <v>0</v>
          </cell>
          <cell r="F48">
            <v>170</v>
          </cell>
          <cell r="G48">
            <v>187</v>
          </cell>
          <cell r="H48">
            <v>176</v>
          </cell>
          <cell r="I48">
            <v>166</v>
          </cell>
          <cell r="J48">
            <v>190</v>
          </cell>
          <cell r="K48">
            <v>199</v>
          </cell>
          <cell r="L48">
            <v>207</v>
          </cell>
          <cell r="M48">
            <v>228</v>
          </cell>
          <cell r="N48">
            <v>216</v>
          </cell>
          <cell r="O48">
            <v>240</v>
          </cell>
          <cell r="P48">
            <v>204</v>
          </cell>
          <cell r="Q48">
            <v>166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67</v>
          </cell>
          <cell r="B49">
            <v>24</v>
          </cell>
          <cell r="C49">
            <v>368</v>
          </cell>
          <cell r="D49">
            <v>0</v>
          </cell>
          <cell r="E49">
            <v>0</v>
          </cell>
          <cell r="F49">
            <v>49</v>
          </cell>
          <cell r="G49">
            <v>67</v>
          </cell>
          <cell r="H49">
            <v>66</v>
          </cell>
          <cell r="I49">
            <v>60</v>
          </cell>
          <cell r="J49">
            <v>68</v>
          </cell>
          <cell r="K49">
            <v>58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68</v>
          </cell>
          <cell r="B50">
            <v>68</v>
          </cell>
          <cell r="C50">
            <v>1379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278</v>
          </cell>
          <cell r="M50">
            <v>218</v>
          </cell>
          <cell r="N50">
            <v>236</v>
          </cell>
          <cell r="O50">
            <v>194</v>
          </cell>
          <cell r="P50">
            <v>163</v>
          </cell>
          <cell r="Q50">
            <v>120</v>
          </cell>
          <cell r="R50">
            <v>0</v>
          </cell>
          <cell r="S50">
            <v>0</v>
          </cell>
          <cell r="T50">
            <v>0</v>
          </cell>
          <cell r="U50">
            <v>18</v>
          </cell>
          <cell r="V50">
            <v>27</v>
          </cell>
          <cell r="W50">
            <v>41</v>
          </cell>
          <cell r="X50">
            <v>0</v>
          </cell>
          <cell r="Y50">
            <v>84</v>
          </cell>
          <cell r="Z50">
            <v>0</v>
          </cell>
        </row>
        <row r="51">
          <cell r="A51">
            <v>70</v>
          </cell>
          <cell r="B51">
            <v>70</v>
          </cell>
          <cell r="C51">
            <v>784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148</v>
          </cell>
          <cell r="N51">
            <v>140</v>
          </cell>
          <cell r="O51">
            <v>130</v>
          </cell>
          <cell r="P51">
            <v>124</v>
          </cell>
          <cell r="Q51">
            <v>105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23</v>
          </cell>
          <cell r="W51">
            <v>50</v>
          </cell>
          <cell r="X51">
            <v>0</v>
          </cell>
          <cell r="Y51">
            <v>64</v>
          </cell>
          <cell r="Z51">
            <v>0</v>
          </cell>
        </row>
        <row r="52">
          <cell r="A52">
            <v>71</v>
          </cell>
          <cell r="B52">
            <v>71</v>
          </cell>
          <cell r="C52">
            <v>1272</v>
          </cell>
          <cell r="D52">
            <v>0</v>
          </cell>
          <cell r="E52">
            <v>0</v>
          </cell>
          <cell r="F52">
            <v>85</v>
          </cell>
          <cell r="G52">
            <v>88</v>
          </cell>
          <cell r="H52">
            <v>80</v>
          </cell>
          <cell r="I52">
            <v>102</v>
          </cell>
          <cell r="J52">
            <v>125</v>
          </cell>
          <cell r="K52">
            <v>123</v>
          </cell>
          <cell r="L52">
            <v>136</v>
          </cell>
          <cell r="M52">
            <v>147</v>
          </cell>
          <cell r="N52">
            <v>133</v>
          </cell>
          <cell r="O52">
            <v>81</v>
          </cell>
          <cell r="P52">
            <v>104</v>
          </cell>
          <cell r="Q52">
            <v>68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72</v>
          </cell>
          <cell r="B53">
            <v>64</v>
          </cell>
          <cell r="C53">
            <v>291</v>
          </cell>
          <cell r="D53">
            <v>0</v>
          </cell>
          <cell r="E53">
            <v>0</v>
          </cell>
          <cell r="F53">
            <v>25</v>
          </cell>
          <cell r="G53">
            <v>0</v>
          </cell>
          <cell r="H53">
            <v>266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73</v>
          </cell>
          <cell r="B54">
            <v>73</v>
          </cell>
          <cell r="C54">
            <v>554</v>
          </cell>
          <cell r="D54">
            <v>0</v>
          </cell>
          <cell r="E54">
            <v>0</v>
          </cell>
          <cell r="F54">
            <v>93</v>
          </cell>
          <cell r="G54">
            <v>117</v>
          </cell>
          <cell r="H54">
            <v>73</v>
          </cell>
          <cell r="I54">
            <v>96</v>
          </cell>
          <cell r="J54">
            <v>88</v>
          </cell>
          <cell r="K54">
            <v>87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75</v>
          </cell>
          <cell r="B55">
            <v>68</v>
          </cell>
          <cell r="C55">
            <v>231</v>
          </cell>
          <cell r="D55">
            <v>0</v>
          </cell>
          <cell r="E55">
            <v>0</v>
          </cell>
          <cell r="F55">
            <v>46</v>
          </cell>
          <cell r="G55">
            <v>43</v>
          </cell>
          <cell r="H55">
            <v>44</v>
          </cell>
          <cell r="I55">
            <v>51</v>
          </cell>
          <cell r="J55">
            <v>47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76</v>
          </cell>
          <cell r="B56">
            <v>31</v>
          </cell>
          <cell r="C56">
            <v>217</v>
          </cell>
          <cell r="D56">
            <v>0</v>
          </cell>
          <cell r="E56">
            <v>0</v>
          </cell>
          <cell r="F56">
            <v>43</v>
          </cell>
          <cell r="G56">
            <v>42</v>
          </cell>
          <cell r="H56">
            <v>50</v>
          </cell>
          <cell r="I56">
            <v>37</v>
          </cell>
          <cell r="J56">
            <v>22</v>
          </cell>
          <cell r="K56">
            <v>23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77</v>
          </cell>
          <cell r="B57">
            <v>83</v>
          </cell>
          <cell r="C57">
            <v>241</v>
          </cell>
          <cell r="D57">
            <v>0</v>
          </cell>
          <cell r="E57">
            <v>0</v>
          </cell>
          <cell r="F57">
            <v>27</v>
          </cell>
          <cell r="G57">
            <v>38</v>
          </cell>
          <cell r="H57">
            <v>57</v>
          </cell>
          <cell r="I57">
            <v>58</v>
          </cell>
          <cell r="J57">
            <v>32</v>
          </cell>
          <cell r="K57">
            <v>29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79</v>
          </cell>
          <cell r="B58">
            <v>79</v>
          </cell>
          <cell r="C58">
            <v>1034</v>
          </cell>
          <cell r="D58">
            <v>0</v>
          </cell>
          <cell r="E58">
            <v>0</v>
          </cell>
          <cell r="F58">
            <v>49</v>
          </cell>
          <cell r="G58">
            <v>79</v>
          </cell>
          <cell r="H58">
            <v>86</v>
          </cell>
          <cell r="I58">
            <v>72</v>
          </cell>
          <cell r="J58">
            <v>75</v>
          </cell>
          <cell r="K58">
            <v>78</v>
          </cell>
          <cell r="L58">
            <v>111</v>
          </cell>
          <cell r="M58">
            <v>73</v>
          </cell>
          <cell r="N58">
            <v>64</v>
          </cell>
          <cell r="O58">
            <v>53</v>
          </cell>
          <cell r="P58">
            <v>51</v>
          </cell>
          <cell r="Q58">
            <v>64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43</v>
          </cell>
          <cell r="W58">
            <v>48</v>
          </cell>
          <cell r="X58">
            <v>0</v>
          </cell>
          <cell r="Y58">
            <v>88</v>
          </cell>
          <cell r="Z58">
            <v>0</v>
          </cell>
        </row>
        <row r="59">
          <cell r="A59">
            <v>80</v>
          </cell>
          <cell r="B59">
            <v>112</v>
          </cell>
          <cell r="C59">
            <v>302</v>
          </cell>
          <cell r="D59">
            <v>0</v>
          </cell>
          <cell r="E59">
            <v>0</v>
          </cell>
          <cell r="F59">
            <v>50</v>
          </cell>
          <cell r="G59">
            <v>59</v>
          </cell>
          <cell r="H59">
            <v>53</v>
          </cell>
          <cell r="I59">
            <v>57</v>
          </cell>
          <cell r="J59">
            <v>44</v>
          </cell>
          <cell r="K59">
            <v>39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81</v>
          </cell>
          <cell r="B60">
            <v>83</v>
          </cell>
          <cell r="C60">
            <v>296</v>
          </cell>
          <cell r="D60">
            <v>0</v>
          </cell>
          <cell r="E60">
            <v>0</v>
          </cell>
          <cell r="F60">
            <v>144</v>
          </cell>
          <cell r="G60">
            <v>152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83</v>
          </cell>
          <cell r="B61">
            <v>83</v>
          </cell>
          <cell r="C61">
            <v>1039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207</v>
          </cell>
          <cell r="M61">
            <v>180</v>
          </cell>
          <cell r="N61">
            <v>143</v>
          </cell>
          <cell r="O61">
            <v>142</v>
          </cell>
          <cell r="P61">
            <v>98</v>
          </cell>
          <cell r="Q61">
            <v>83</v>
          </cell>
          <cell r="R61">
            <v>0</v>
          </cell>
          <cell r="S61">
            <v>0</v>
          </cell>
          <cell r="T61">
            <v>0</v>
          </cell>
          <cell r="U61">
            <v>12</v>
          </cell>
          <cell r="V61">
            <v>46</v>
          </cell>
          <cell r="W61">
            <v>49</v>
          </cell>
          <cell r="X61">
            <v>0</v>
          </cell>
          <cell r="Y61">
            <v>79</v>
          </cell>
          <cell r="Z61">
            <v>0</v>
          </cell>
        </row>
        <row r="62">
          <cell r="A62">
            <v>86</v>
          </cell>
          <cell r="B62">
            <v>36</v>
          </cell>
          <cell r="C62">
            <v>154</v>
          </cell>
          <cell r="D62">
            <v>0</v>
          </cell>
          <cell r="E62">
            <v>0</v>
          </cell>
          <cell r="F62">
            <v>20</v>
          </cell>
          <cell r="G62">
            <v>23</v>
          </cell>
          <cell r="H62">
            <v>29</v>
          </cell>
          <cell r="I62">
            <v>33</v>
          </cell>
          <cell r="J62">
            <v>29</v>
          </cell>
          <cell r="K62">
            <v>20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87</v>
          </cell>
          <cell r="B63">
            <v>70</v>
          </cell>
          <cell r="C63">
            <v>463</v>
          </cell>
          <cell r="D63">
            <v>0</v>
          </cell>
          <cell r="E63">
            <v>0</v>
          </cell>
          <cell r="F63">
            <v>48</v>
          </cell>
          <cell r="G63">
            <v>57</v>
          </cell>
          <cell r="H63">
            <v>53</v>
          </cell>
          <cell r="I63">
            <v>51</v>
          </cell>
          <cell r="J63">
            <v>31</v>
          </cell>
          <cell r="K63">
            <v>55</v>
          </cell>
          <cell r="L63">
            <v>168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88</v>
          </cell>
          <cell r="B64">
            <v>58</v>
          </cell>
          <cell r="C64">
            <v>626</v>
          </cell>
          <cell r="D64">
            <v>0</v>
          </cell>
          <cell r="E64">
            <v>0</v>
          </cell>
          <cell r="F64">
            <v>96</v>
          </cell>
          <cell r="G64">
            <v>96</v>
          </cell>
          <cell r="H64">
            <v>108</v>
          </cell>
          <cell r="I64">
            <v>106</v>
          </cell>
          <cell r="J64">
            <v>104</v>
          </cell>
          <cell r="K64">
            <v>116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89</v>
          </cell>
          <cell r="B65">
            <v>89</v>
          </cell>
          <cell r="C65">
            <v>1761</v>
          </cell>
          <cell r="D65">
            <v>0</v>
          </cell>
          <cell r="E65">
            <v>0</v>
          </cell>
          <cell r="F65">
            <v>100</v>
          </cell>
          <cell r="G65">
            <v>126</v>
          </cell>
          <cell r="H65">
            <v>82</v>
          </cell>
          <cell r="I65">
            <v>83</v>
          </cell>
          <cell r="J65">
            <v>109</v>
          </cell>
          <cell r="K65">
            <v>108</v>
          </cell>
          <cell r="L65">
            <v>121</v>
          </cell>
          <cell r="M65">
            <v>121</v>
          </cell>
          <cell r="N65">
            <v>117</v>
          </cell>
          <cell r="O65">
            <v>105</v>
          </cell>
          <cell r="P65">
            <v>79</v>
          </cell>
          <cell r="Q65">
            <v>69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176</v>
          </cell>
          <cell r="W65">
            <v>152</v>
          </cell>
          <cell r="X65">
            <v>152</v>
          </cell>
          <cell r="Y65">
            <v>61</v>
          </cell>
          <cell r="Z65">
            <v>0</v>
          </cell>
        </row>
        <row r="66">
          <cell r="A66">
            <v>90</v>
          </cell>
          <cell r="B66">
            <v>90</v>
          </cell>
          <cell r="C66">
            <v>953</v>
          </cell>
          <cell r="D66">
            <v>0</v>
          </cell>
          <cell r="E66">
            <v>0</v>
          </cell>
          <cell r="F66">
            <v>46</v>
          </cell>
          <cell r="G66">
            <v>65</v>
          </cell>
          <cell r="H66">
            <v>64</v>
          </cell>
          <cell r="I66">
            <v>70</v>
          </cell>
          <cell r="J66">
            <v>70</v>
          </cell>
          <cell r="K66">
            <v>72</v>
          </cell>
          <cell r="L66">
            <v>78</v>
          </cell>
          <cell r="M66">
            <v>70</v>
          </cell>
          <cell r="N66">
            <v>72</v>
          </cell>
          <cell r="O66">
            <v>70</v>
          </cell>
          <cell r="P66">
            <v>52</v>
          </cell>
          <cell r="Q66">
            <v>56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24</v>
          </cell>
          <cell r="W66">
            <v>46</v>
          </cell>
          <cell r="X66">
            <v>0</v>
          </cell>
          <cell r="Y66">
            <v>98</v>
          </cell>
          <cell r="Z66">
            <v>0</v>
          </cell>
        </row>
        <row r="67">
          <cell r="A67">
            <v>91</v>
          </cell>
          <cell r="B67">
            <v>91</v>
          </cell>
          <cell r="C67">
            <v>526</v>
          </cell>
          <cell r="D67">
            <v>0</v>
          </cell>
          <cell r="E67">
            <v>0</v>
          </cell>
          <cell r="F67">
            <v>25</v>
          </cell>
          <cell r="G67">
            <v>28</v>
          </cell>
          <cell r="H67">
            <v>51</v>
          </cell>
          <cell r="I67">
            <v>63</v>
          </cell>
          <cell r="J67">
            <v>50</v>
          </cell>
          <cell r="K67">
            <v>52</v>
          </cell>
          <cell r="L67">
            <v>55</v>
          </cell>
          <cell r="M67">
            <v>59</v>
          </cell>
          <cell r="N67">
            <v>44</v>
          </cell>
          <cell r="O67">
            <v>46</v>
          </cell>
          <cell r="P67">
            <v>32</v>
          </cell>
          <cell r="Q67">
            <v>21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92</v>
          </cell>
          <cell r="B68">
            <v>92</v>
          </cell>
          <cell r="C68">
            <v>2684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500</v>
          </cell>
          <cell r="M68">
            <v>502</v>
          </cell>
          <cell r="N68">
            <v>463</v>
          </cell>
          <cell r="O68">
            <v>447</v>
          </cell>
          <cell r="P68">
            <v>479</v>
          </cell>
          <cell r="Q68">
            <v>293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93</v>
          </cell>
          <cell r="B69">
            <v>93</v>
          </cell>
          <cell r="C69">
            <v>937</v>
          </cell>
          <cell r="D69">
            <v>0</v>
          </cell>
          <cell r="E69">
            <v>0</v>
          </cell>
          <cell r="F69">
            <v>75</v>
          </cell>
          <cell r="G69">
            <v>73</v>
          </cell>
          <cell r="H69">
            <v>82</v>
          </cell>
          <cell r="I69">
            <v>82</v>
          </cell>
          <cell r="J69">
            <v>82</v>
          </cell>
          <cell r="K69">
            <v>82</v>
          </cell>
          <cell r="L69">
            <v>81</v>
          </cell>
          <cell r="M69">
            <v>81</v>
          </cell>
          <cell r="N69">
            <v>82</v>
          </cell>
          <cell r="O69">
            <v>77</v>
          </cell>
          <cell r="P69">
            <v>78</v>
          </cell>
          <cell r="Q69">
            <v>62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94</v>
          </cell>
          <cell r="B70">
            <v>94</v>
          </cell>
          <cell r="C70">
            <v>449</v>
          </cell>
          <cell r="D70">
            <v>0</v>
          </cell>
          <cell r="E70">
            <v>0</v>
          </cell>
          <cell r="F70">
            <v>25</v>
          </cell>
          <cell r="G70">
            <v>27</v>
          </cell>
          <cell r="H70">
            <v>28</v>
          </cell>
          <cell r="I70">
            <v>27</v>
          </cell>
          <cell r="J70">
            <v>19</v>
          </cell>
          <cell r="K70">
            <v>24</v>
          </cell>
          <cell r="L70">
            <v>62</v>
          </cell>
          <cell r="M70">
            <v>59</v>
          </cell>
          <cell r="N70">
            <v>38</v>
          </cell>
          <cell r="O70">
            <v>42</v>
          </cell>
          <cell r="P70">
            <v>53</v>
          </cell>
          <cell r="Q70">
            <v>45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95</v>
          </cell>
          <cell r="B71">
            <v>162</v>
          </cell>
          <cell r="C71">
            <v>366</v>
          </cell>
          <cell r="D71">
            <v>0</v>
          </cell>
          <cell r="E71">
            <v>0</v>
          </cell>
          <cell r="F71">
            <v>49</v>
          </cell>
          <cell r="G71">
            <v>47</v>
          </cell>
          <cell r="H71">
            <v>79</v>
          </cell>
          <cell r="I71">
            <v>55</v>
          </cell>
          <cell r="J71">
            <v>56</v>
          </cell>
          <cell r="K71">
            <v>80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96</v>
          </cell>
          <cell r="B72">
            <v>270</v>
          </cell>
          <cell r="C72">
            <v>169</v>
          </cell>
          <cell r="D72">
            <v>0</v>
          </cell>
          <cell r="E72">
            <v>0</v>
          </cell>
          <cell r="F72">
            <v>25</v>
          </cell>
          <cell r="G72">
            <v>33</v>
          </cell>
          <cell r="H72">
            <v>25</v>
          </cell>
          <cell r="I72">
            <v>20</v>
          </cell>
          <cell r="J72">
            <v>32</v>
          </cell>
          <cell r="K72">
            <v>34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97</v>
          </cell>
          <cell r="B73">
            <v>97</v>
          </cell>
          <cell r="C73">
            <v>2499</v>
          </cell>
          <cell r="D73">
            <v>0</v>
          </cell>
          <cell r="E73">
            <v>0</v>
          </cell>
          <cell r="F73">
            <v>166</v>
          </cell>
          <cell r="G73">
            <v>93</v>
          </cell>
          <cell r="H73">
            <v>100</v>
          </cell>
          <cell r="I73">
            <v>114</v>
          </cell>
          <cell r="J73">
            <v>112</v>
          </cell>
          <cell r="K73">
            <v>140</v>
          </cell>
          <cell r="L73">
            <v>286</v>
          </cell>
          <cell r="M73">
            <v>289</v>
          </cell>
          <cell r="N73">
            <v>267</v>
          </cell>
          <cell r="O73">
            <v>260</v>
          </cell>
          <cell r="P73">
            <v>292</v>
          </cell>
          <cell r="Q73">
            <v>224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22</v>
          </cell>
          <cell r="W73">
            <v>53</v>
          </cell>
          <cell r="X73">
            <v>0</v>
          </cell>
          <cell r="Y73">
            <v>81</v>
          </cell>
          <cell r="Z73">
            <v>0</v>
          </cell>
        </row>
        <row r="74">
          <cell r="A74">
            <v>98</v>
          </cell>
          <cell r="B74">
            <v>44</v>
          </cell>
          <cell r="C74">
            <v>731</v>
          </cell>
          <cell r="D74">
            <v>0</v>
          </cell>
          <cell r="E74">
            <v>0</v>
          </cell>
          <cell r="F74">
            <v>55</v>
          </cell>
          <cell r="G74">
            <v>139</v>
          </cell>
          <cell r="H74">
            <v>138</v>
          </cell>
          <cell r="I74">
            <v>135</v>
          </cell>
          <cell r="J74">
            <v>117</v>
          </cell>
          <cell r="K74">
            <v>147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99</v>
          </cell>
          <cell r="B75">
            <v>99</v>
          </cell>
          <cell r="C75">
            <v>1239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150</v>
          </cell>
          <cell r="J75">
            <v>137</v>
          </cell>
          <cell r="K75">
            <v>175</v>
          </cell>
          <cell r="L75">
            <v>0</v>
          </cell>
          <cell r="M75">
            <v>173</v>
          </cell>
          <cell r="N75">
            <v>205</v>
          </cell>
          <cell r="O75">
            <v>158</v>
          </cell>
          <cell r="P75">
            <v>137</v>
          </cell>
          <cell r="Q75">
            <v>104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100</v>
          </cell>
          <cell r="B76">
            <v>107</v>
          </cell>
          <cell r="C76">
            <v>610</v>
          </cell>
          <cell r="D76">
            <v>0</v>
          </cell>
          <cell r="E76">
            <v>0</v>
          </cell>
          <cell r="F76">
            <v>94</v>
          </cell>
          <cell r="G76">
            <v>124</v>
          </cell>
          <cell r="H76">
            <v>103</v>
          </cell>
          <cell r="I76">
            <v>95</v>
          </cell>
          <cell r="J76">
            <v>93</v>
          </cell>
          <cell r="K76">
            <v>101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101</v>
          </cell>
          <cell r="B77">
            <v>92</v>
          </cell>
          <cell r="C77">
            <v>451</v>
          </cell>
          <cell r="D77">
            <v>0</v>
          </cell>
          <cell r="E77">
            <v>0</v>
          </cell>
          <cell r="F77">
            <v>60</v>
          </cell>
          <cell r="G77">
            <v>78</v>
          </cell>
          <cell r="H77">
            <v>73</v>
          </cell>
          <cell r="I77">
            <v>81</v>
          </cell>
          <cell r="J77">
            <v>81</v>
          </cell>
          <cell r="K77">
            <v>78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102</v>
          </cell>
          <cell r="B78">
            <v>11</v>
          </cell>
          <cell r="C78">
            <v>381</v>
          </cell>
          <cell r="D78">
            <v>0</v>
          </cell>
          <cell r="E78">
            <v>0</v>
          </cell>
          <cell r="F78">
            <v>72</v>
          </cell>
          <cell r="G78">
            <v>88</v>
          </cell>
          <cell r="H78">
            <v>81</v>
          </cell>
          <cell r="I78">
            <v>58</v>
          </cell>
          <cell r="J78">
            <v>39</v>
          </cell>
          <cell r="K78">
            <v>43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103</v>
          </cell>
          <cell r="B79">
            <v>113</v>
          </cell>
          <cell r="C79">
            <v>579</v>
          </cell>
          <cell r="D79">
            <v>0</v>
          </cell>
          <cell r="E79">
            <v>0</v>
          </cell>
          <cell r="F79">
            <v>112</v>
          </cell>
          <cell r="G79">
            <v>101</v>
          </cell>
          <cell r="H79">
            <v>96</v>
          </cell>
          <cell r="I79">
            <v>93</v>
          </cell>
          <cell r="J79">
            <v>99</v>
          </cell>
          <cell r="K79">
            <v>78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104</v>
          </cell>
          <cell r="B80">
            <v>104</v>
          </cell>
          <cell r="C80">
            <v>1368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35</v>
          </cell>
          <cell r="L80">
            <v>176</v>
          </cell>
          <cell r="M80">
            <v>180</v>
          </cell>
          <cell r="N80">
            <v>188</v>
          </cell>
          <cell r="O80">
            <v>194</v>
          </cell>
          <cell r="P80">
            <v>186</v>
          </cell>
          <cell r="Q80">
            <v>168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55</v>
          </cell>
          <cell r="W80">
            <v>80</v>
          </cell>
          <cell r="X80">
            <v>0</v>
          </cell>
          <cell r="Y80">
            <v>106</v>
          </cell>
          <cell r="Z80">
            <v>0</v>
          </cell>
        </row>
        <row r="81">
          <cell r="A81">
            <v>105</v>
          </cell>
          <cell r="B81">
            <v>105</v>
          </cell>
          <cell r="C81">
            <v>1724</v>
          </cell>
          <cell r="D81">
            <v>0</v>
          </cell>
          <cell r="E81">
            <v>0</v>
          </cell>
          <cell r="F81">
            <v>117</v>
          </cell>
          <cell r="G81">
            <v>146</v>
          </cell>
          <cell r="H81">
            <v>190</v>
          </cell>
          <cell r="I81">
            <v>144</v>
          </cell>
          <cell r="J81">
            <v>155</v>
          </cell>
          <cell r="K81">
            <v>133</v>
          </cell>
          <cell r="L81">
            <v>170</v>
          </cell>
          <cell r="M81">
            <v>124</v>
          </cell>
          <cell r="N81">
            <v>132</v>
          </cell>
          <cell r="O81">
            <v>95</v>
          </cell>
          <cell r="P81">
            <v>72</v>
          </cell>
          <cell r="Q81">
            <v>55</v>
          </cell>
          <cell r="R81">
            <v>0</v>
          </cell>
          <cell r="S81">
            <v>0</v>
          </cell>
          <cell r="T81">
            <v>0</v>
          </cell>
          <cell r="U81">
            <v>23</v>
          </cell>
          <cell r="V81">
            <v>52</v>
          </cell>
          <cell r="W81">
            <v>48</v>
          </cell>
          <cell r="X81">
            <v>0</v>
          </cell>
          <cell r="Y81">
            <v>68</v>
          </cell>
          <cell r="Z81">
            <v>0</v>
          </cell>
        </row>
        <row r="82">
          <cell r="A82">
            <v>106</v>
          </cell>
          <cell r="B82">
            <v>106</v>
          </cell>
          <cell r="C82">
            <v>1123</v>
          </cell>
          <cell r="D82">
            <v>0</v>
          </cell>
          <cell r="E82">
            <v>0</v>
          </cell>
          <cell r="F82">
            <v>50</v>
          </cell>
          <cell r="G82">
            <v>63</v>
          </cell>
          <cell r="H82">
            <v>67</v>
          </cell>
          <cell r="I82">
            <v>35</v>
          </cell>
          <cell r="J82">
            <v>68</v>
          </cell>
          <cell r="K82">
            <v>71</v>
          </cell>
          <cell r="L82">
            <v>167</v>
          </cell>
          <cell r="M82">
            <v>170</v>
          </cell>
          <cell r="N82">
            <v>137</v>
          </cell>
          <cell r="O82">
            <v>126</v>
          </cell>
          <cell r="P82">
            <v>103</v>
          </cell>
          <cell r="Q82">
            <v>66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107</v>
          </cell>
          <cell r="B83">
            <v>107</v>
          </cell>
          <cell r="C83">
            <v>1409</v>
          </cell>
          <cell r="D83">
            <v>0</v>
          </cell>
          <cell r="E83">
            <v>0</v>
          </cell>
          <cell r="F83">
            <v>65</v>
          </cell>
          <cell r="G83">
            <v>63</v>
          </cell>
          <cell r="H83">
            <v>78</v>
          </cell>
          <cell r="I83">
            <v>72</v>
          </cell>
          <cell r="J83">
            <v>68</v>
          </cell>
          <cell r="K83">
            <v>108</v>
          </cell>
          <cell r="L83">
            <v>212</v>
          </cell>
          <cell r="M83">
            <v>160</v>
          </cell>
          <cell r="N83">
            <v>182</v>
          </cell>
          <cell r="O83">
            <v>144</v>
          </cell>
          <cell r="P83">
            <v>130</v>
          </cell>
          <cell r="Q83">
            <v>127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110</v>
          </cell>
          <cell r="B84">
            <v>99</v>
          </cell>
          <cell r="C84">
            <v>402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  <cell r="L84">
            <v>206</v>
          </cell>
          <cell r="M84">
            <v>41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111</v>
          </cell>
          <cell r="B85">
            <v>111</v>
          </cell>
          <cell r="C85">
            <v>734</v>
          </cell>
          <cell r="D85">
            <v>0</v>
          </cell>
          <cell r="E85">
            <v>0</v>
          </cell>
          <cell r="F85">
            <v>21</v>
          </cell>
          <cell r="G85">
            <v>44</v>
          </cell>
          <cell r="H85">
            <v>32</v>
          </cell>
          <cell r="I85">
            <v>36</v>
          </cell>
          <cell r="J85">
            <v>50</v>
          </cell>
          <cell r="K85">
            <v>56</v>
          </cell>
          <cell r="L85">
            <v>70</v>
          </cell>
          <cell r="M85">
            <v>103</v>
          </cell>
          <cell r="N85">
            <v>88</v>
          </cell>
          <cell r="O85">
            <v>87</v>
          </cell>
          <cell r="P85">
            <v>69</v>
          </cell>
          <cell r="Q85">
            <v>65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13</v>
          </cell>
        </row>
        <row r="86">
          <cell r="A86">
            <v>112</v>
          </cell>
          <cell r="B86">
            <v>112</v>
          </cell>
          <cell r="C86">
            <v>1273</v>
          </cell>
          <cell r="D86">
            <v>0</v>
          </cell>
          <cell r="E86">
            <v>0</v>
          </cell>
          <cell r="F86">
            <v>0</v>
          </cell>
          <cell r="G86">
            <v>22</v>
          </cell>
          <cell r="H86">
            <v>27</v>
          </cell>
          <cell r="I86">
            <v>27</v>
          </cell>
          <cell r="J86">
            <v>32</v>
          </cell>
          <cell r="K86">
            <v>51</v>
          </cell>
          <cell r="L86">
            <v>219</v>
          </cell>
          <cell r="M86">
            <v>177</v>
          </cell>
          <cell r="N86">
            <v>180</v>
          </cell>
          <cell r="O86">
            <v>139</v>
          </cell>
          <cell r="P86">
            <v>89</v>
          </cell>
          <cell r="Q86">
            <v>105</v>
          </cell>
          <cell r="R86">
            <v>0</v>
          </cell>
          <cell r="S86">
            <v>0</v>
          </cell>
          <cell r="T86">
            <v>0</v>
          </cell>
          <cell r="U86">
            <v>23</v>
          </cell>
          <cell r="V86">
            <v>32</v>
          </cell>
          <cell r="W86">
            <v>56</v>
          </cell>
          <cell r="X86">
            <v>0</v>
          </cell>
          <cell r="Y86">
            <v>94</v>
          </cell>
          <cell r="Z86">
            <v>0</v>
          </cell>
        </row>
        <row r="87">
          <cell r="A87">
            <v>113</v>
          </cell>
          <cell r="B87">
            <v>113</v>
          </cell>
          <cell r="C87">
            <v>641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163</v>
          </cell>
          <cell r="M87">
            <v>138</v>
          </cell>
          <cell r="N87">
            <v>122</v>
          </cell>
          <cell r="O87">
            <v>95</v>
          </cell>
          <cell r="P87">
            <v>64</v>
          </cell>
          <cell r="Q87">
            <v>59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115</v>
          </cell>
          <cell r="B88">
            <v>97</v>
          </cell>
          <cell r="C88">
            <v>310</v>
          </cell>
          <cell r="D88">
            <v>0</v>
          </cell>
          <cell r="E88">
            <v>0</v>
          </cell>
          <cell r="F88">
            <v>310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116</v>
          </cell>
          <cell r="B89">
            <v>99</v>
          </cell>
          <cell r="C89">
            <v>294</v>
          </cell>
          <cell r="D89">
            <v>0</v>
          </cell>
          <cell r="E89">
            <v>0</v>
          </cell>
          <cell r="F89">
            <v>138</v>
          </cell>
          <cell r="G89">
            <v>156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117</v>
          </cell>
          <cell r="B90">
            <v>190</v>
          </cell>
          <cell r="C90">
            <v>395</v>
          </cell>
          <cell r="D90">
            <v>0</v>
          </cell>
          <cell r="E90">
            <v>0</v>
          </cell>
          <cell r="F90">
            <v>59</v>
          </cell>
          <cell r="G90">
            <v>66</v>
          </cell>
          <cell r="H90">
            <v>60</v>
          </cell>
          <cell r="I90">
            <v>73</v>
          </cell>
          <cell r="J90">
            <v>77</v>
          </cell>
          <cell r="K90">
            <v>60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120</v>
          </cell>
          <cell r="B91">
            <v>120</v>
          </cell>
          <cell r="C91">
            <v>857</v>
          </cell>
          <cell r="D91">
            <v>0</v>
          </cell>
          <cell r="E91">
            <v>0</v>
          </cell>
          <cell r="F91">
            <v>58</v>
          </cell>
          <cell r="G91">
            <v>72</v>
          </cell>
          <cell r="H91">
            <v>81</v>
          </cell>
          <cell r="I91">
            <v>75</v>
          </cell>
          <cell r="J91">
            <v>66</v>
          </cell>
          <cell r="K91">
            <v>94</v>
          </cell>
          <cell r="L91">
            <v>88</v>
          </cell>
          <cell r="M91">
            <v>86</v>
          </cell>
          <cell r="N91">
            <v>56</v>
          </cell>
          <cell r="O91">
            <v>34</v>
          </cell>
          <cell r="P91">
            <v>36</v>
          </cell>
          <cell r="Q91">
            <v>33</v>
          </cell>
          <cell r="R91">
            <v>0</v>
          </cell>
          <cell r="S91">
            <v>0</v>
          </cell>
          <cell r="T91">
            <v>0</v>
          </cell>
          <cell r="U91">
            <v>10</v>
          </cell>
          <cell r="V91">
            <v>11</v>
          </cell>
          <cell r="W91">
            <v>30</v>
          </cell>
          <cell r="X91">
            <v>0</v>
          </cell>
          <cell r="Y91">
            <v>27</v>
          </cell>
          <cell r="Z91">
            <v>0</v>
          </cell>
        </row>
        <row r="92">
          <cell r="A92">
            <v>121</v>
          </cell>
          <cell r="B92">
            <v>68</v>
          </cell>
          <cell r="C92">
            <v>323</v>
          </cell>
          <cell r="D92">
            <v>0</v>
          </cell>
          <cell r="E92">
            <v>0</v>
          </cell>
          <cell r="F92">
            <v>47</v>
          </cell>
          <cell r="G92">
            <v>57</v>
          </cell>
          <cell r="H92">
            <v>62</v>
          </cell>
          <cell r="I92">
            <v>51</v>
          </cell>
          <cell r="J92">
            <v>57</v>
          </cell>
          <cell r="K92">
            <v>49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122</v>
          </cell>
          <cell r="B93">
            <v>122</v>
          </cell>
          <cell r="C93">
            <v>1168</v>
          </cell>
          <cell r="D93">
            <v>0</v>
          </cell>
          <cell r="E93">
            <v>0</v>
          </cell>
          <cell r="F93">
            <v>50</v>
          </cell>
          <cell r="G93">
            <v>59</v>
          </cell>
          <cell r="H93">
            <v>62</v>
          </cell>
          <cell r="I93">
            <v>64</v>
          </cell>
          <cell r="J93">
            <v>68</v>
          </cell>
          <cell r="K93">
            <v>64</v>
          </cell>
          <cell r="L93">
            <v>136</v>
          </cell>
          <cell r="M93">
            <v>124</v>
          </cell>
          <cell r="N93">
            <v>114</v>
          </cell>
          <cell r="O93">
            <v>102</v>
          </cell>
          <cell r="P93">
            <v>71</v>
          </cell>
          <cell r="Q93">
            <v>59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42</v>
          </cell>
          <cell r="W93">
            <v>82</v>
          </cell>
          <cell r="X93">
            <v>0</v>
          </cell>
          <cell r="Y93">
            <v>71</v>
          </cell>
          <cell r="Z93">
            <v>0</v>
          </cell>
        </row>
        <row r="94">
          <cell r="A94">
            <v>123</v>
          </cell>
          <cell r="B94">
            <v>59</v>
          </cell>
          <cell r="C94">
            <v>382</v>
          </cell>
          <cell r="D94">
            <v>0</v>
          </cell>
          <cell r="E94">
            <v>0</v>
          </cell>
          <cell r="F94">
            <v>51</v>
          </cell>
          <cell r="G94">
            <v>66</v>
          </cell>
          <cell r="H94">
            <v>65</v>
          </cell>
          <cell r="I94">
            <v>62</v>
          </cell>
          <cell r="J94">
            <v>68</v>
          </cell>
          <cell r="K94">
            <v>70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124</v>
          </cell>
          <cell r="B95">
            <v>97</v>
          </cell>
          <cell r="C95">
            <v>698</v>
          </cell>
          <cell r="D95">
            <v>0</v>
          </cell>
          <cell r="E95">
            <v>0</v>
          </cell>
          <cell r="F95">
            <v>0</v>
          </cell>
          <cell r="G95">
            <v>141</v>
          </cell>
          <cell r="H95">
            <v>137</v>
          </cell>
          <cell r="I95">
            <v>142</v>
          </cell>
          <cell r="J95">
            <v>136</v>
          </cell>
          <cell r="K95">
            <v>142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126</v>
          </cell>
          <cell r="B96">
            <v>45</v>
          </cell>
          <cell r="C96">
            <v>430</v>
          </cell>
          <cell r="D96">
            <v>0</v>
          </cell>
          <cell r="E96">
            <v>0</v>
          </cell>
          <cell r="F96">
            <v>81</v>
          </cell>
          <cell r="G96">
            <v>74</v>
          </cell>
          <cell r="H96">
            <v>80</v>
          </cell>
          <cell r="I96">
            <v>58</v>
          </cell>
          <cell r="J96">
            <v>63</v>
          </cell>
          <cell r="K96">
            <v>74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128</v>
          </cell>
          <cell r="B97">
            <v>92</v>
          </cell>
          <cell r="C97">
            <v>596</v>
          </cell>
          <cell r="D97">
            <v>0</v>
          </cell>
          <cell r="E97">
            <v>0</v>
          </cell>
          <cell r="F97">
            <v>58</v>
          </cell>
          <cell r="G97">
            <v>76</v>
          </cell>
          <cell r="H97">
            <v>141</v>
          </cell>
          <cell r="I97">
            <v>144</v>
          </cell>
          <cell r="J97">
            <v>88</v>
          </cell>
          <cell r="K97">
            <v>89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129</v>
          </cell>
          <cell r="B98">
            <v>106</v>
          </cell>
          <cell r="C98">
            <v>446</v>
          </cell>
          <cell r="D98">
            <v>0</v>
          </cell>
          <cell r="E98">
            <v>0</v>
          </cell>
          <cell r="F98">
            <v>99</v>
          </cell>
          <cell r="G98">
            <v>69</v>
          </cell>
          <cell r="H98">
            <v>71</v>
          </cell>
          <cell r="I98">
            <v>69</v>
          </cell>
          <cell r="J98">
            <v>75</v>
          </cell>
          <cell r="K98">
            <v>63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131</v>
          </cell>
          <cell r="B99">
            <v>131</v>
          </cell>
          <cell r="C99">
            <v>1847</v>
          </cell>
          <cell r="D99">
            <v>0</v>
          </cell>
          <cell r="E99">
            <v>0</v>
          </cell>
          <cell r="F99">
            <v>0</v>
          </cell>
          <cell r="G99">
            <v>115</v>
          </cell>
          <cell r="H99">
            <v>182</v>
          </cell>
          <cell r="I99">
            <v>140</v>
          </cell>
          <cell r="J99">
            <v>155</v>
          </cell>
          <cell r="K99">
            <v>185</v>
          </cell>
          <cell r="L99">
            <v>178</v>
          </cell>
          <cell r="M99">
            <v>161</v>
          </cell>
          <cell r="N99">
            <v>180</v>
          </cell>
          <cell r="O99">
            <v>200</v>
          </cell>
          <cell r="P99">
            <v>178</v>
          </cell>
          <cell r="Q99">
            <v>173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132</v>
          </cell>
          <cell r="B100">
            <v>4</v>
          </cell>
          <cell r="C100">
            <v>330</v>
          </cell>
          <cell r="D100">
            <v>0</v>
          </cell>
          <cell r="E100">
            <v>0</v>
          </cell>
          <cell r="F100">
            <v>41</v>
          </cell>
          <cell r="G100">
            <v>69</v>
          </cell>
          <cell r="H100">
            <v>57</v>
          </cell>
          <cell r="I100">
            <v>59</v>
          </cell>
          <cell r="J100">
            <v>56</v>
          </cell>
          <cell r="K100">
            <v>48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133</v>
          </cell>
          <cell r="B101">
            <v>122</v>
          </cell>
          <cell r="C101">
            <v>385</v>
          </cell>
          <cell r="D101">
            <v>0</v>
          </cell>
          <cell r="E101">
            <v>0</v>
          </cell>
          <cell r="F101">
            <v>50</v>
          </cell>
          <cell r="G101">
            <v>69</v>
          </cell>
          <cell r="H101">
            <v>71</v>
          </cell>
          <cell r="I101">
            <v>59</v>
          </cell>
          <cell r="J101">
            <v>69</v>
          </cell>
          <cell r="K101">
            <v>67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134</v>
          </cell>
          <cell r="B102">
            <v>44</v>
          </cell>
          <cell r="C102">
            <v>315</v>
          </cell>
          <cell r="D102">
            <v>0</v>
          </cell>
          <cell r="E102">
            <v>0</v>
          </cell>
          <cell r="F102">
            <v>30</v>
          </cell>
          <cell r="G102">
            <v>76</v>
          </cell>
          <cell r="H102">
            <v>66</v>
          </cell>
          <cell r="I102">
            <v>35</v>
          </cell>
          <cell r="J102">
            <v>37</v>
          </cell>
          <cell r="K102">
            <v>71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135</v>
          </cell>
          <cell r="B103">
            <v>355</v>
          </cell>
          <cell r="C103">
            <v>121</v>
          </cell>
          <cell r="D103">
            <v>0</v>
          </cell>
          <cell r="E103">
            <v>0</v>
          </cell>
          <cell r="F103">
            <v>22</v>
          </cell>
          <cell r="G103">
            <v>26</v>
          </cell>
          <cell r="H103">
            <v>27</v>
          </cell>
          <cell r="I103">
            <v>25</v>
          </cell>
          <cell r="J103">
            <v>21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136</v>
          </cell>
          <cell r="B104">
            <v>633</v>
          </cell>
          <cell r="C104">
            <v>472</v>
          </cell>
          <cell r="D104">
            <v>0</v>
          </cell>
          <cell r="E104">
            <v>0</v>
          </cell>
          <cell r="F104">
            <v>84</v>
          </cell>
          <cell r="G104">
            <v>96</v>
          </cell>
          <cell r="H104">
            <v>95</v>
          </cell>
          <cell r="I104">
            <v>69</v>
          </cell>
          <cell r="J104">
            <v>66</v>
          </cell>
          <cell r="K104">
            <v>62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137</v>
          </cell>
          <cell r="B105">
            <v>31</v>
          </cell>
          <cell r="C105">
            <v>203</v>
          </cell>
          <cell r="D105">
            <v>0</v>
          </cell>
          <cell r="E105">
            <v>0</v>
          </cell>
          <cell r="F105">
            <v>34</v>
          </cell>
          <cell r="G105">
            <v>37</v>
          </cell>
          <cell r="H105">
            <v>40</v>
          </cell>
          <cell r="I105">
            <v>25</v>
          </cell>
          <cell r="J105">
            <v>24</v>
          </cell>
          <cell r="K105">
            <v>21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22</v>
          </cell>
        </row>
        <row r="106">
          <cell r="A106">
            <v>139</v>
          </cell>
          <cell r="B106">
            <v>139</v>
          </cell>
          <cell r="C106">
            <v>1201</v>
          </cell>
          <cell r="D106">
            <v>0</v>
          </cell>
          <cell r="E106">
            <v>0</v>
          </cell>
          <cell r="F106">
            <v>50</v>
          </cell>
          <cell r="G106">
            <v>66</v>
          </cell>
          <cell r="H106">
            <v>68</v>
          </cell>
          <cell r="I106">
            <v>66</v>
          </cell>
          <cell r="J106">
            <v>75</v>
          </cell>
          <cell r="K106">
            <v>65</v>
          </cell>
          <cell r="L106">
            <v>121</v>
          </cell>
          <cell r="M106">
            <v>93</v>
          </cell>
          <cell r="N106">
            <v>133</v>
          </cell>
          <cell r="O106">
            <v>78</v>
          </cell>
          <cell r="P106">
            <v>99</v>
          </cell>
          <cell r="Q106">
            <v>55</v>
          </cell>
          <cell r="R106">
            <v>0</v>
          </cell>
          <cell r="S106">
            <v>0</v>
          </cell>
          <cell r="T106">
            <v>0</v>
          </cell>
          <cell r="U106">
            <v>39</v>
          </cell>
          <cell r="V106">
            <v>46</v>
          </cell>
          <cell r="W106">
            <v>73</v>
          </cell>
          <cell r="X106">
            <v>0</v>
          </cell>
          <cell r="Y106">
            <v>74</v>
          </cell>
          <cell r="Z106">
            <v>0</v>
          </cell>
        </row>
        <row r="107">
          <cell r="A107">
            <v>144</v>
          </cell>
          <cell r="B107">
            <v>59</v>
          </cell>
          <cell r="C107">
            <v>381</v>
          </cell>
          <cell r="D107">
            <v>0</v>
          </cell>
          <cell r="E107">
            <v>0</v>
          </cell>
          <cell r="F107">
            <v>45</v>
          </cell>
          <cell r="G107">
            <v>63</v>
          </cell>
          <cell r="H107">
            <v>64</v>
          </cell>
          <cell r="I107">
            <v>66</v>
          </cell>
          <cell r="J107">
            <v>68</v>
          </cell>
          <cell r="K107">
            <v>75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145</v>
          </cell>
          <cell r="B108">
            <v>31</v>
          </cell>
          <cell r="C108">
            <v>133</v>
          </cell>
          <cell r="D108">
            <v>0</v>
          </cell>
          <cell r="E108">
            <v>0</v>
          </cell>
          <cell r="F108">
            <v>18</v>
          </cell>
          <cell r="G108">
            <v>27</v>
          </cell>
          <cell r="H108">
            <v>25</v>
          </cell>
          <cell r="I108">
            <v>18</v>
          </cell>
          <cell r="J108">
            <v>24</v>
          </cell>
          <cell r="K108">
            <v>21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146</v>
          </cell>
          <cell r="B109">
            <v>45</v>
          </cell>
          <cell r="C109">
            <v>320</v>
          </cell>
          <cell r="D109">
            <v>0</v>
          </cell>
          <cell r="E109">
            <v>0</v>
          </cell>
          <cell r="F109">
            <v>88</v>
          </cell>
          <cell r="G109">
            <v>86</v>
          </cell>
          <cell r="H109">
            <v>85</v>
          </cell>
          <cell r="I109">
            <v>61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147</v>
          </cell>
          <cell r="B110">
            <v>197</v>
          </cell>
          <cell r="C110">
            <v>92</v>
          </cell>
          <cell r="D110">
            <v>0</v>
          </cell>
          <cell r="E110">
            <v>0</v>
          </cell>
          <cell r="F110">
            <v>17</v>
          </cell>
          <cell r="G110">
            <v>23</v>
          </cell>
          <cell r="H110">
            <v>26</v>
          </cell>
          <cell r="I110">
            <v>26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148</v>
          </cell>
          <cell r="B111">
            <v>148</v>
          </cell>
          <cell r="C111">
            <v>731</v>
          </cell>
          <cell r="D111">
            <v>0</v>
          </cell>
          <cell r="E111">
            <v>0</v>
          </cell>
          <cell r="F111">
            <v>57</v>
          </cell>
          <cell r="G111">
            <v>60</v>
          </cell>
          <cell r="H111">
            <v>67</v>
          </cell>
          <cell r="I111">
            <v>56</v>
          </cell>
          <cell r="J111">
            <v>61</v>
          </cell>
          <cell r="K111">
            <v>62</v>
          </cell>
          <cell r="L111">
            <v>62</v>
          </cell>
          <cell r="M111">
            <v>64</v>
          </cell>
          <cell r="N111">
            <v>44</v>
          </cell>
          <cell r="O111">
            <v>41</v>
          </cell>
          <cell r="P111">
            <v>36</v>
          </cell>
          <cell r="Q111">
            <v>22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45</v>
          </cell>
          <cell r="W111">
            <v>26</v>
          </cell>
          <cell r="X111">
            <v>0</v>
          </cell>
          <cell r="Y111">
            <v>28</v>
          </cell>
          <cell r="Z111">
            <v>0</v>
          </cell>
        </row>
        <row r="112">
          <cell r="A112">
            <v>149</v>
          </cell>
          <cell r="B112">
            <v>149</v>
          </cell>
          <cell r="C112">
            <v>890</v>
          </cell>
          <cell r="D112">
            <v>0</v>
          </cell>
          <cell r="E112">
            <v>0</v>
          </cell>
          <cell r="F112">
            <v>49</v>
          </cell>
          <cell r="G112">
            <v>67</v>
          </cell>
          <cell r="H112">
            <v>100</v>
          </cell>
          <cell r="I112">
            <v>66</v>
          </cell>
          <cell r="J112">
            <v>67</v>
          </cell>
          <cell r="K112">
            <v>72</v>
          </cell>
          <cell r="L112">
            <v>82</v>
          </cell>
          <cell r="M112">
            <v>85</v>
          </cell>
          <cell r="N112">
            <v>83</v>
          </cell>
          <cell r="O112">
            <v>111</v>
          </cell>
          <cell r="P112">
            <v>64</v>
          </cell>
          <cell r="Q112">
            <v>44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151</v>
          </cell>
          <cell r="B113">
            <v>492</v>
          </cell>
          <cell r="C113">
            <v>593</v>
          </cell>
          <cell r="D113">
            <v>0</v>
          </cell>
          <cell r="E113">
            <v>0</v>
          </cell>
          <cell r="F113">
            <v>44</v>
          </cell>
          <cell r="G113">
            <v>65</v>
          </cell>
          <cell r="H113">
            <v>52</v>
          </cell>
          <cell r="I113">
            <v>45</v>
          </cell>
          <cell r="J113">
            <v>58</v>
          </cell>
          <cell r="K113">
            <v>60</v>
          </cell>
          <cell r="L113">
            <v>0</v>
          </cell>
          <cell r="M113">
            <v>122</v>
          </cell>
          <cell r="N113">
            <v>83</v>
          </cell>
          <cell r="O113">
            <v>64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153</v>
          </cell>
          <cell r="B114">
            <v>153</v>
          </cell>
          <cell r="C114">
            <v>1070</v>
          </cell>
          <cell r="D114">
            <v>0</v>
          </cell>
          <cell r="E114">
            <v>0</v>
          </cell>
          <cell r="F114">
            <v>52</v>
          </cell>
          <cell r="G114">
            <v>66</v>
          </cell>
          <cell r="H114">
            <v>68</v>
          </cell>
          <cell r="I114">
            <v>63</v>
          </cell>
          <cell r="J114">
            <v>101</v>
          </cell>
          <cell r="K114">
            <v>101</v>
          </cell>
          <cell r="L114">
            <v>70</v>
          </cell>
          <cell r="M114">
            <v>78</v>
          </cell>
          <cell r="N114">
            <v>74</v>
          </cell>
          <cell r="O114">
            <v>69</v>
          </cell>
          <cell r="P114">
            <v>73</v>
          </cell>
          <cell r="Q114">
            <v>61</v>
          </cell>
          <cell r="R114">
            <v>0</v>
          </cell>
          <cell r="S114">
            <v>0</v>
          </cell>
          <cell r="T114">
            <v>0</v>
          </cell>
          <cell r="U114">
            <v>24</v>
          </cell>
          <cell r="V114">
            <v>55</v>
          </cell>
          <cell r="W114">
            <v>51</v>
          </cell>
          <cell r="X114">
            <v>0</v>
          </cell>
          <cell r="Y114">
            <v>64</v>
          </cell>
          <cell r="Z114">
            <v>0</v>
          </cell>
        </row>
        <row r="115">
          <cell r="A115">
            <v>154</v>
          </cell>
          <cell r="B115">
            <v>44</v>
          </cell>
          <cell r="C115">
            <v>340</v>
          </cell>
          <cell r="D115">
            <v>0</v>
          </cell>
          <cell r="E115">
            <v>0</v>
          </cell>
          <cell r="F115">
            <v>28</v>
          </cell>
          <cell r="G115">
            <v>75</v>
          </cell>
          <cell r="H115">
            <v>35</v>
          </cell>
          <cell r="I115">
            <v>67</v>
          </cell>
          <cell r="J115">
            <v>75</v>
          </cell>
          <cell r="K115">
            <v>60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156</v>
          </cell>
          <cell r="B116">
            <v>156</v>
          </cell>
          <cell r="C116">
            <v>1275</v>
          </cell>
          <cell r="D116">
            <v>0</v>
          </cell>
          <cell r="E116">
            <v>0</v>
          </cell>
          <cell r="F116">
            <v>54</v>
          </cell>
          <cell r="G116">
            <v>81</v>
          </cell>
          <cell r="H116">
            <v>89</v>
          </cell>
          <cell r="I116">
            <v>67</v>
          </cell>
          <cell r="J116">
            <v>124</v>
          </cell>
          <cell r="K116">
            <v>94</v>
          </cell>
          <cell r="L116">
            <v>129</v>
          </cell>
          <cell r="M116">
            <v>117</v>
          </cell>
          <cell r="N116">
            <v>111</v>
          </cell>
          <cell r="O116">
            <v>74</v>
          </cell>
          <cell r="P116">
            <v>74</v>
          </cell>
          <cell r="Q116">
            <v>62</v>
          </cell>
          <cell r="R116">
            <v>0</v>
          </cell>
          <cell r="S116">
            <v>0</v>
          </cell>
          <cell r="T116">
            <v>0</v>
          </cell>
          <cell r="U116">
            <v>10</v>
          </cell>
          <cell r="V116">
            <v>48</v>
          </cell>
          <cell r="W116">
            <v>52</v>
          </cell>
          <cell r="X116">
            <v>0</v>
          </cell>
          <cell r="Y116">
            <v>89</v>
          </cell>
          <cell r="Z116">
            <v>0</v>
          </cell>
        </row>
        <row r="117">
          <cell r="A117">
            <v>159</v>
          </cell>
          <cell r="B117">
            <v>159</v>
          </cell>
          <cell r="C117">
            <v>1285</v>
          </cell>
          <cell r="D117">
            <v>0</v>
          </cell>
          <cell r="E117">
            <v>0</v>
          </cell>
          <cell r="F117">
            <v>97</v>
          </cell>
          <cell r="G117">
            <v>106</v>
          </cell>
          <cell r="H117">
            <v>101</v>
          </cell>
          <cell r="I117">
            <v>96</v>
          </cell>
          <cell r="J117">
            <v>89</v>
          </cell>
          <cell r="K117">
            <v>83</v>
          </cell>
          <cell r="L117">
            <v>131</v>
          </cell>
          <cell r="M117">
            <v>112</v>
          </cell>
          <cell r="N117">
            <v>111</v>
          </cell>
          <cell r="O117">
            <v>90</v>
          </cell>
          <cell r="P117">
            <v>78</v>
          </cell>
          <cell r="Q117">
            <v>69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45</v>
          </cell>
          <cell r="X117">
            <v>0</v>
          </cell>
          <cell r="Y117">
            <v>77</v>
          </cell>
          <cell r="Z117">
            <v>0</v>
          </cell>
        </row>
        <row r="118">
          <cell r="A118">
            <v>161</v>
          </cell>
          <cell r="B118">
            <v>606</v>
          </cell>
          <cell r="C118">
            <v>340</v>
          </cell>
          <cell r="D118">
            <v>0</v>
          </cell>
          <cell r="E118">
            <v>0</v>
          </cell>
          <cell r="F118">
            <v>47</v>
          </cell>
          <cell r="G118">
            <v>53</v>
          </cell>
          <cell r="H118">
            <v>57</v>
          </cell>
          <cell r="I118">
            <v>64</v>
          </cell>
          <cell r="J118">
            <v>57</v>
          </cell>
          <cell r="K118">
            <v>62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162</v>
          </cell>
          <cell r="B119">
            <v>162</v>
          </cell>
          <cell r="C119">
            <v>1461</v>
          </cell>
          <cell r="D119">
            <v>0</v>
          </cell>
          <cell r="E119">
            <v>0</v>
          </cell>
          <cell r="F119">
            <v>50</v>
          </cell>
          <cell r="G119">
            <v>53</v>
          </cell>
          <cell r="H119">
            <v>67</v>
          </cell>
          <cell r="I119">
            <v>67</v>
          </cell>
          <cell r="J119">
            <v>70</v>
          </cell>
          <cell r="K119">
            <v>69</v>
          </cell>
          <cell r="L119">
            <v>184</v>
          </cell>
          <cell r="M119">
            <v>180</v>
          </cell>
          <cell r="N119">
            <v>179</v>
          </cell>
          <cell r="O119">
            <v>202</v>
          </cell>
          <cell r="P119">
            <v>117</v>
          </cell>
          <cell r="Q119">
            <v>98</v>
          </cell>
          <cell r="R119">
            <v>55</v>
          </cell>
          <cell r="S119">
            <v>70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163</v>
          </cell>
          <cell r="B120">
            <v>112</v>
          </cell>
          <cell r="C120">
            <v>219</v>
          </cell>
          <cell r="D120">
            <v>0</v>
          </cell>
          <cell r="E120">
            <v>0</v>
          </cell>
          <cell r="F120">
            <v>42</v>
          </cell>
          <cell r="G120">
            <v>43</v>
          </cell>
          <cell r="H120">
            <v>27</v>
          </cell>
          <cell r="I120">
            <v>44</v>
          </cell>
          <cell r="J120">
            <v>35</v>
          </cell>
          <cell r="K120">
            <v>28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164</v>
          </cell>
          <cell r="B121">
            <v>197</v>
          </cell>
          <cell r="C121">
            <v>253</v>
          </cell>
          <cell r="D121">
            <v>0</v>
          </cell>
          <cell r="E121">
            <v>0</v>
          </cell>
          <cell r="F121">
            <v>24</v>
          </cell>
          <cell r="G121">
            <v>34</v>
          </cell>
          <cell r="H121">
            <v>34</v>
          </cell>
          <cell r="I121">
            <v>28</v>
          </cell>
          <cell r="J121">
            <v>67</v>
          </cell>
          <cell r="K121">
            <v>66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165</v>
          </cell>
          <cell r="B122">
            <v>165</v>
          </cell>
          <cell r="C122">
            <v>506</v>
          </cell>
          <cell r="D122">
            <v>0</v>
          </cell>
          <cell r="E122">
            <v>0</v>
          </cell>
          <cell r="F122">
            <v>45</v>
          </cell>
          <cell r="G122">
            <v>47</v>
          </cell>
          <cell r="H122">
            <v>37</v>
          </cell>
          <cell r="I122">
            <v>45</v>
          </cell>
          <cell r="J122">
            <v>51</v>
          </cell>
          <cell r="K122">
            <v>36</v>
          </cell>
          <cell r="L122">
            <v>40</v>
          </cell>
          <cell r="M122">
            <v>43</v>
          </cell>
          <cell r="N122">
            <v>29</v>
          </cell>
          <cell r="O122">
            <v>25</v>
          </cell>
          <cell r="P122">
            <v>25</v>
          </cell>
          <cell r="Q122">
            <v>25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15</v>
          </cell>
          <cell r="W122">
            <v>15</v>
          </cell>
          <cell r="X122">
            <v>0</v>
          </cell>
          <cell r="Y122">
            <v>28</v>
          </cell>
          <cell r="Z122">
            <v>0</v>
          </cell>
        </row>
        <row r="123">
          <cell r="A123">
            <v>166</v>
          </cell>
          <cell r="B123">
            <v>9</v>
          </cell>
          <cell r="C123">
            <v>313</v>
          </cell>
          <cell r="D123">
            <v>0</v>
          </cell>
          <cell r="E123">
            <v>0</v>
          </cell>
          <cell r="F123">
            <v>25</v>
          </cell>
          <cell r="G123">
            <v>27</v>
          </cell>
          <cell r="H123">
            <v>27</v>
          </cell>
          <cell r="I123">
            <v>37</v>
          </cell>
          <cell r="J123">
            <v>43</v>
          </cell>
          <cell r="K123">
            <v>23</v>
          </cell>
          <cell r="L123">
            <v>36</v>
          </cell>
          <cell r="M123">
            <v>27</v>
          </cell>
          <cell r="N123">
            <v>18</v>
          </cell>
          <cell r="O123">
            <v>17</v>
          </cell>
          <cell r="P123">
            <v>15</v>
          </cell>
          <cell r="Q123">
            <v>18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167</v>
          </cell>
          <cell r="B124">
            <v>167</v>
          </cell>
          <cell r="C124">
            <v>395</v>
          </cell>
          <cell r="D124">
            <v>0</v>
          </cell>
          <cell r="E124">
            <v>0</v>
          </cell>
          <cell r="F124">
            <v>33</v>
          </cell>
          <cell r="G124">
            <v>34</v>
          </cell>
          <cell r="H124">
            <v>49</v>
          </cell>
          <cell r="I124">
            <v>46</v>
          </cell>
          <cell r="J124">
            <v>37</v>
          </cell>
          <cell r="K124">
            <v>19</v>
          </cell>
          <cell r="L124">
            <v>28</v>
          </cell>
          <cell r="M124">
            <v>37</v>
          </cell>
          <cell r="N124">
            <v>24</v>
          </cell>
          <cell r="O124">
            <v>26</v>
          </cell>
          <cell r="P124">
            <v>20</v>
          </cell>
          <cell r="Q124">
            <v>16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13</v>
          </cell>
          <cell r="X124">
            <v>0</v>
          </cell>
          <cell r="Y124">
            <v>13</v>
          </cell>
          <cell r="Z124">
            <v>0</v>
          </cell>
        </row>
        <row r="125">
          <cell r="A125">
            <v>168</v>
          </cell>
          <cell r="B125">
            <v>168</v>
          </cell>
          <cell r="C125">
            <v>209</v>
          </cell>
          <cell r="D125">
            <v>0</v>
          </cell>
          <cell r="E125">
            <v>0</v>
          </cell>
          <cell r="F125">
            <v>15</v>
          </cell>
          <cell r="G125">
            <v>19</v>
          </cell>
          <cell r="H125">
            <v>18</v>
          </cell>
          <cell r="I125">
            <v>13</v>
          </cell>
          <cell r="J125">
            <v>18</v>
          </cell>
          <cell r="K125">
            <v>18</v>
          </cell>
          <cell r="L125">
            <v>22</v>
          </cell>
          <cell r="M125">
            <v>21</v>
          </cell>
          <cell r="N125">
            <v>12</v>
          </cell>
          <cell r="O125">
            <v>22</v>
          </cell>
          <cell r="P125">
            <v>20</v>
          </cell>
          <cell r="Q125">
            <v>11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169</v>
          </cell>
          <cell r="B126">
            <v>193</v>
          </cell>
          <cell r="C126">
            <v>338</v>
          </cell>
          <cell r="D126">
            <v>0</v>
          </cell>
          <cell r="E126">
            <v>0</v>
          </cell>
          <cell r="F126">
            <v>50</v>
          </cell>
          <cell r="G126">
            <v>59</v>
          </cell>
          <cell r="H126">
            <v>64</v>
          </cell>
          <cell r="I126">
            <v>49</v>
          </cell>
          <cell r="J126">
            <v>57</v>
          </cell>
          <cell r="K126">
            <v>59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170</v>
          </cell>
          <cell r="B127">
            <v>170</v>
          </cell>
          <cell r="C127">
            <v>456</v>
          </cell>
          <cell r="D127">
            <v>0</v>
          </cell>
          <cell r="E127">
            <v>0</v>
          </cell>
          <cell r="F127">
            <v>70</v>
          </cell>
          <cell r="G127">
            <v>60</v>
          </cell>
          <cell r="H127">
            <v>49</v>
          </cell>
          <cell r="I127">
            <v>34</v>
          </cell>
          <cell r="J127">
            <v>43</v>
          </cell>
          <cell r="K127">
            <v>32</v>
          </cell>
          <cell r="L127">
            <v>30</v>
          </cell>
          <cell r="M127">
            <v>34</v>
          </cell>
          <cell r="N127">
            <v>32</v>
          </cell>
          <cell r="O127">
            <v>30</v>
          </cell>
          <cell r="P127">
            <v>23</v>
          </cell>
          <cell r="Q127">
            <v>19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173</v>
          </cell>
          <cell r="B128">
            <v>173</v>
          </cell>
          <cell r="C128">
            <v>907</v>
          </cell>
          <cell r="D128">
            <v>0</v>
          </cell>
          <cell r="E128">
            <v>0</v>
          </cell>
          <cell r="F128">
            <v>61</v>
          </cell>
          <cell r="G128">
            <v>96</v>
          </cell>
          <cell r="H128">
            <v>71</v>
          </cell>
          <cell r="I128">
            <v>68</v>
          </cell>
          <cell r="J128">
            <v>78</v>
          </cell>
          <cell r="K128">
            <v>73</v>
          </cell>
          <cell r="L128">
            <v>79</v>
          </cell>
          <cell r="M128">
            <v>81</v>
          </cell>
          <cell r="N128">
            <v>96</v>
          </cell>
          <cell r="O128">
            <v>43</v>
          </cell>
          <cell r="P128">
            <v>56</v>
          </cell>
          <cell r="Q128">
            <v>31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18</v>
          </cell>
          <cell r="W128">
            <v>18</v>
          </cell>
          <cell r="X128">
            <v>0</v>
          </cell>
          <cell r="Y128">
            <v>38</v>
          </cell>
          <cell r="Z128">
            <v>0</v>
          </cell>
        </row>
        <row r="129">
          <cell r="A129">
            <v>174</v>
          </cell>
          <cell r="B129">
            <v>190</v>
          </cell>
          <cell r="C129">
            <v>783</v>
          </cell>
          <cell r="D129">
            <v>0</v>
          </cell>
          <cell r="E129">
            <v>0</v>
          </cell>
          <cell r="F129">
            <v>68</v>
          </cell>
          <cell r="G129">
            <v>103</v>
          </cell>
          <cell r="H129">
            <v>76</v>
          </cell>
          <cell r="I129">
            <v>72</v>
          </cell>
          <cell r="J129">
            <v>67</v>
          </cell>
          <cell r="K129">
            <v>76</v>
          </cell>
          <cell r="L129">
            <v>86</v>
          </cell>
          <cell r="M129">
            <v>59</v>
          </cell>
          <cell r="N129">
            <v>70</v>
          </cell>
          <cell r="O129">
            <v>61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45</v>
          </cell>
        </row>
        <row r="130">
          <cell r="A130">
            <v>175</v>
          </cell>
          <cell r="B130">
            <v>173</v>
          </cell>
          <cell r="C130">
            <v>99</v>
          </cell>
          <cell r="D130">
            <v>0</v>
          </cell>
          <cell r="E130">
            <v>0</v>
          </cell>
          <cell r="F130">
            <v>15</v>
          </cell>
          <cell r="G130">
            <v>19</v>
          </cell>
          <cell r="H130">
            <v>19</v>
          </cell>
          <cell r="I130">
            <v>18</v>
          </cell>
          <cell r="J130">
            <v>15</v>
          </cell>
          <cell r="K130">
            <v>13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176</v>
          </cell>
          <cell r="B131">
            <v>176</v>
          </cell>
          <cell r="C131">
            <v>1093</v>
          </cell>
          <cell r="D131">
            <v>0</v>
          </cell>
          <cell r="E131">
            <v>0</v>
          </cell>
          <cell r="F131">
            <v>99</v>
          </cell>
          <cell r="G131">
            <v>99</v>
          </cell>
          <cell r="H131">
            <v>106</v>
          </cell>
          <cell r="I131">
            <v>105</v>
          </cell>
          <cell r="J131">
            <v>110</v>
          </cell>
          <cell r="K131">
            <v>102</v>
          </cell>
          <cell r="L131">
            <v>71</v>
          </cell>
          <cell r="M131">
            <v>74</v>
          </cell>
          <cell r="N131">
            <v>58</v>
          </cell>
          <cell r="O131">
            <v>55</v>
          </cell>
          <cell r="P131">
            <v>54</v>
          </cell>
          <cell r="Q131">
            <v>42</v>
          </cell>
          <cell r="R131">
            <v>0</v>
          </cell>
          <cell r="S131">
            <v>0</v>
          </cell>
          <cell r="T131">
            <v>0</v>
          </cell>
          <cell r="U131">
            <v>19</v>
          </cell>
          <cell r="V131">
            <v>22</v>
          </cell>
          <cell r="W131">
            <v>28</v>
          </cell>
          <cell r="X131">
            <v>0</v>
          </cell>
          <cell r="Y131">
            <v>49</v>
          </cell>
          <cell r="Z131">
            <v>0</v>
          </cell>
        </row>
        <row r="132">
          <cell r="A132">
            <v>177</v>
          </cell>
          <cell r="B132">
            <v>177</v>
          </cell>
          <cell r="C132">
            <v>725</v>
          </cell>
          <cell r="D132">
            <v>0</v>
          </cell>
          <cell r="E132">
            <v>0</v>
          </cell>
          <cell r="F132">
            <v>59</v>
          </cell>
          <cell r="G132">
            <v>59</v>
          </cell>
          <cell r="H132">
            <v>62</v>
          </cell>
          <cell r="I132">
            <v>66</v>
          </cell>
          <cell r="J132">
            <v>62</v>
          </cell>
          <cell r="K132">
            <v>66</v>
          </cell>
          <cell r="L132">
            <v>54</v>
          </cell>
          <cell r="M132">
            <v>52</v>
          </cell>
          <cell r="N132">
            <v>54</v>
          </cell>
          <cell r="O132">
            <v>44</v>
          </cell>
          <cell r="P132">
            <v>43</v>
          </cell>
          <cell r="Q132">
            <v>39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28</v>
          </cell>
          <cell r="W132">
            <v>20</v>
          </cell>
          <cell r="X132">
            <v>17</v>
          </cell>
          <cell r="Y132">
            <v>0</v>
          </cell>
          <cell r="Z132">
            <v>0</v>
          </cell>
        </row>
        <row r="133">
          <cell r="A133">
            <v>178</v>
          </cell>
          <cell r="B133">
            <v>190</v>
          </cell>
          <cell r="C133">
            <v>641</v>
          </cell>
          <cell r="D133">
            <v>0</v>
          </cell>
          <cell r="E133">
            <v>0</v>
          </cell>
          <cell r="F133">
            <v>0</v>
          </cell>
          <cell r="G133">
            <v>173</v>
          </cell>
          <cell r="H133">
            <v>165</v>
          </cell>
          <cell r="I133">
            <v>142</v>
          </cell>
          <cell r="J133">
            <v>161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179</v>
          </cell>
          <cell r="B134">
            <v>179</v>
          </cell>
          <cell r="C134">
            <v>147</v>
          </cell>
          <cell r="D134">
            <v>0</v>
          </cell>
          <cell r="E134">
            <v>0</v>
          </cell>
          <cell r="F134">
            <v>5</v>
          </cell>
          <cell r="G134">
            <v>11</v>
          </cell>
          <cell r="H134">
            <v>8</v>
          </cell>
          <cell r="I134">
            <v>5</v>
          </cell>
          <cell r="J134">
            <v>10</v>
          </cell>
          <cell r="K134">
            <v>4</v>
          </cell>
          <cell r="L134">
            <v>18</v>
          </cell>
          <cell r="M134">
            <v>12</v>
          </cell>
          <cell r="N134">
            <v>19</v>
          </cell>
          <cell r="O134">
            <v>20</v>
          </cell>
          <cell r="P134">
            <v>14</v>
          </cell>
          <cell r="Q134">
            <v>21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180</v>
          </cell>
          <cell r="B135">
            <v>180</v>
          </cell>
          <cell r="C135">
            <v>286</v>
          </cell>
          <cell r="D135">
            <v>0</v>
          </cell>
          <cell r="E135">
            <v>0</v>
          </cell>
          <cell r="F135">
            <v>34</v>
          </cell>
          <cell r="G135">
            <v>36</v>
          </cell>
          <cell r="H135">
            <v>20</v>
          </cell>
          <cell r="I135">
            <v>32</v>
          </cell>
          <cell r="J135">
            <v>18</v>
          </cell>
          <cell r="K135">
            <v>25</v>
          </cell>
          <cell r="L135">
            <v>30</v>
          </cell>
          <cell r="M135">
            <v>22</v>
          </cell>
          <cell r="N135">
            <v>16</v>
          </cell>
          <cell r="O135">
            <v>16</v>
          </cell>
          <cell r="P135">
            <v>20</v>
          </cell>
          <cell r="Q135">
            <v>17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181</v>
          </cell>
          <cell r="B136">
            <v>492</v>
          </cell>
          <cell r="C136">
            <v>304</v>
          </cell>
          <cell r="D136">
            <v>0</v>
          </cell>
          <cell r="E136">
            <v>0</v>
          </cell>
          <cell r="F136">
            <v>46</v>
          </cell>
          <cell r="G136">
            <v>48</v>
          </cell>
          <cell r="H136">
            <v>51</v>
          </cell>
          <cell r="I136">
            <v>49</v>
          </cell>
          <cell r="J136">
            <v>59</v>
          </cell>
          <cell r="K136">
            <v>51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182</v>
          </cell>
          <cell r="B137">
            <v>9</v>
          </cell>
          <cell r="C137">
            <v>91</v>
          </cell>
          <cell r="D137">
            <v>0</v>
          </cell>
          <cell r="E137">
            <v>0</v>
          </cell>
          <cell r="F137">
            <v>17</v>
          </cell>
          <cell r="G137">
            <v>19</v>
          </cell>
          <cell r="H137">
            <v>15</v>
          </cell>
          <cell r="I137">
            <v>16</v>
          </cell>
          <cell r="J137">
            <v>13</v>
          </cell>
          <cell r="K137">
            <v>11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183</v>
          </cell>
          <cell r="B138">
            <v>183</v>
          </cell>
          <cell r="C138">
            <v>366</v>
          </cell>
          <cell r="D138">
            <v>0</v>
          </cell>
          <cell r="E138">
            <v>0</v>
          </cell>
          <cell r="F138">
            <v>46</v>
          </cell>
          <cell r="G138">
            <v>42</v>
          </cell>
          <cell r="H138">
            <v>39</v>
          </cell>
          <cell r="I138">
            <v>29</v>
          </cell>
          <cell r="J138">
            <v>36</v>
          </cell>
          <cell r="K138">
            <v>28</v>
          </cell>
          <cell r="L138">
            <v>29</v>
          </cell>
          <cell r="M138">
            <v>28</v>
          </cell>
          <cell r="N138">
            <v>24</v>
          </cell>
          <cell r="O138">
            <v>25</v>
          </cell>
          <cell r="P138">
            <v>21</v>
          </cell>
          <cell r="Q138">
            <v>19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184</v>
          </cell>
          <cell r="B139">
            <v>184</v>
          </cell>
          <cell r="C139">
            <v>1557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348</v>
          </cell>
          <cell r="M139">
            <v>338</v>
          </cell>
          <cell r="N139">
            <v>332</v>
          </cell>
          <cell r="O139">
            <v>271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58</v>
          </cell>
          <cell r="V139">
            <v>59</v>
          </cell>
          <cell r="W139">
            <v>79</v>
          </cell>
          <cell r="X139">
            <v>0</v>
          </cell>
          <cell r="Y139">
            <v>72</v>
          </cell>
          <cell r="Z139">
            <v>0</v>
          </cell>
        </row>
        <row r="140">
          <cell r="A140">
            <v>185</v>
          </cell>
          <cell r="B140">
            <v>185</v>
          </cell>
          <cell r="C140">
            <v>578</v>
          </cell>
          <cell r="D140">
            <v>0</v>
          </cell>
          <cell r="E140">
            <v>0</v>
          </cell>
          <cell r="F140">
            <v>46</v>
          </cell>
          <cell r="G140">
            <v>48</v>
          </cell>
          <cell r="H140">
            <v>57</v>
          </cell>
          <cell r="I140">
            <v>47</v>
          </cell>
          <cell r="J140">
            <v>54</v>
          </cell>
          <cell r="K140">
            <v>59</v>
          </cell>
          <cell r="L140">
            <v>50</v>
          </cell>
          <cell r="M140">
            <v>51</v>
          </cell>
          <cell r="N140">
            <v>44</v>
          </cell>
          <cell r="O140">
            <v>61</v>
          </cell>
          <cell r="P140">
            <v>33</v>
          </cell>
          <cell r="Q140">
            <v>28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186</v>
          </cell>
          <cell r="B141">
            <v>186</v>
          </cell>
          <cell r="C141">
            <v>744</v>
          </cell>
          <cell r="D141">
            <v>0</v>
          </cell>
          <cell r="E141">
            <v>0</v>
          </cell>
          <cell r="F141">
            <v>66</v>
          </cell>
          <cell r="G141">
            <v>78</v>
          </cell>
          <cell r="H141">
            <v>70</v>
          </cell>
          <cell r="I141">
            <v>75</v>
          </cell>
          <cell r="J141">
            <v>79</v>
          </cell>
          <cell r="K141">
            <v>54</v>
          </cell>
          <cell r="L141">
            <v>69</v>
          </cell>
          <cell r="M141">
            <v>52</v>
          </cell>
          <cell r="N141">
            <v>58</v>
          </cell>
          <cell r="O141">
            <v>44</v>
          </cell>
          <cell r="P141">
            <v>52</v>
          </cell>
          <cell r="Q141">
            <v>47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187</v>
          </cell>
          <cell r="B142">
            <v>193</v>
          </cell>
          <cell r="C142">
            <v>68</v>
          </cell>
          <cell r="D142">
            <v>0</v>
          </cell>
          <cell r="E142">
            <v>0</v>
          </cell>
          <cell r="F142">
            <v>9</v>
          </cell>
          <cell r="G142">
            <v>9</v>
          </cell>
          <cell r="H142">
            <v>13</v>
          </cell>
          <cell r="I142">
            <v>18</v>
          </cell>
          <cell r="J142">
            <v>6</v>
          </cell>
          <cell r="K142">
            <v>13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188</v>
          </cell>
          <cell r="B143">
            <v>190</v>
          </cell>
          <cell r="C143">
            <v>247</v>
          </cell>
          <cell r="D143">
            <v>0</v>
          </cell>
          <cell r="E143">
            <v>0</v>
          </cell>
          <cell r="F143">
            <v>30</v>
          </cell>
          <cell r="G143">
            <v>45</v>
          </cell>
          <cell r="H143">
            <v>63</v>
          </cell>
          <cell r="I143">
            <v>36</v>
          </cell>
          <cell r="J143">
            <v>32</v>
          </cell>
          <cell r="K143">
            <v>41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189</v>
          </cell>
          <cell r="B144">
            <v>189</v>
          </cell>
          <cell r="C144">
            <v>1215</v>
          </cell>
          <cell r="D144">
            <v>0</v>
          </cell>
          <cell r="E144">
            <v>0</v>
          </cell>
          <cell r="F144">
            <v>74</v>
          </cell>
          <cell r="G144">
            <v>97</v>
          </cell>
          <cell r="H144">
            <v>91</v>
          </cell>
          <cell r="I144">
            <v>80</v>
          </cell>
          <cell r="J144">
            <v>97</v>
          </cell>
          <cell r="K144">
            <v>95</v>
          </cell>
          <cell r="L144">
            <v>105</v>
          </cell>
          <cell r="M144">
            <v>135</v>
          </cell>
          <cell r="N144">
            <v>91</v>
          </cell>
          <cell r="O144">
            <v>94</v>
          </cell>
          <cell r="P144">
            <v>94</v>
          </cell>
          <cell r="Q144">
            <v>80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18</v>
          </cell>
          <cell r="X144">
            <v>10</v>
          </cell>
          <cell r="Y144">
            <v>32</v>
          </cell>
          <cell r="Z144">
            <v>22</v>
          </cell>
        </row>
        <row r="145">
          <cell r="A145">
            <v>190</v>
          </cell>
          <cell r="B145">
            <v>190</v>
          </cell>
          <cell r="C145">
            <v>1752</v>
          </cell>
          <cell r="D145">
            <v>0</v>
          </cell>
          <cell r="E145">
            <v>0</v>
          </cell>
          <cell r="F145">
            <v>160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161</v>
          </cell>
          <cell r="L145">
            <v>270</v>
          </cell>
          <cell r="M145">
            <v>193</v>
          </cell>
          <cell r="N145">
            <v>164</v>
          </cell>
          <cell r="O145">
            <v>214</v>
          </cell>
          <cell r="P145">
            <v>249</v>
          </cell>
          <cell r="Q145">
            <v>205</v>
          </cell>
          <cell r="R145">
            <v>0</v>
          </cell>
          <cell r="S145">
            <v>0</v>
          </cell>
          <cell r="T145">
            <v>0</v>
          </cell>
          <cell r="U145">
            <v>16</v>
          </cell>
          <cell r="V145">
            <v>27</v>
          </cell>
          <cell r="W145">
            <v>37</v>
          </cell>
          <cell r="X145">
            <v>0</v>
          </cell>
          <cell r="Y145">
            <v>56</v>
          </cell>
          <cell r="Z145">
            <v>0</v>
          </cell>
        </row>
        <row r="146">
          <cell r="A146">
            <v>191</v>
          </cell>
          <cell r="B146">
            <v>191</v>
          </cell>
          <cell r="C146">
            <v>221</v>
          </cell>
          <cell r="D146">
            <v>0</v>
          </cell>
          <cell r="E146">
            <v>0</v>
          </cell>
          <cell r="F146">
            <v>16</v>
          </cell>
          <cell r="G146">
            <v>25</v>
          </cell>
          <cell r="H146">
            <v>22</v>
          </cell>
          <cell r="I146">
            <v>30</v>
          </cell>
          <cell r="J146">
            <v>24</v>
          </cell>
          <cell r="K146">
            <v>16</v>
          </cell>
          <cell r="L146">
            <v>28</v>
          </cell>
          <cell r="M146">
            <v>15</v>
          </cell>
          <cell r="N146">
            <v>15</v>
          </cell>
          <cell r="O146">
            <v>13</v>
          </cell>
          <cell r="P146">
            <v>12</v>
          </cell>
          <cell r="Q146">
            <v>5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192</v>
          </cell>
          <cell r="B147">
            <v>192</v>
          </cell>
          <cell r="C147">
            <v>1118</v>
          </cell>
          <cell r="D147">
            <v>0</v>
          </cell>
          <cell r="E147">
            <v>0</v>
          </cell>
          <cell r="F147">
            <v>98</v>
          </cell>
          <cell r="G147">
            <v>91</v>
          </cell>
          <cell r="H147">
            <v>105</v>
          </cell>
          <cell r="I147">
            <v>98</v>
          </cell>
          <cell r="J147">
            <v>102</v>
          </cell>
          <cell r="K147">
            <v>91</v>
          </cell>
          <cell r="L147">
            <v>106</v>
          </cell>
          <cell r="M147">
            <v>73</v>
          </cell>
          <cell r="N147">
            <v>47</v>
          </cell>
          <cell r="O147">
            <v>35</v>
          </cell>
          <cell r="P147">
            <v>27</v>
          </cell>
          <cell r="Q147">
            <v>38</v>
          </cell>
          <cell r="R147">
            <v>0</v>
          </cell>
          <cell r="S147">
            <v>0</v>
          </cell>
          <cell r="T147">
            <v>0</v>
          </cell>
          <cell r="U147">
            <v>23</v>
          </cell>
          <cell r="V147">
            <v>44</v>
          </cell>
          <cell r="W147">
            <v>52</v>
          </cell>
          <cell r="X147">
            <v>0</v>
          </cell>
          <cell r="Y147">
            <v>88</v>
          </cell>
          <cell r="Z147">
            <v>0</v>
          </cell>
        </row>
        <row r="148">
          <cell r="A148">
            <v>193</v>
          </cell>
          <cell r="B148">
            <v>193</v>
          </cell>
          <cell r="C148">
            <v>407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74</v>
          </cell>
          <cell r="M148">
            <v>67</v>
          </cell>
          <cell r="N148">
            <v>62</v>
          </cell>
          <cell r="O148">
            <v>52</v>
          </cell>
          <cell r="P148">
            <v>46</v>
          </cell>
          <cell r="Q148">
            <v>43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20</v>
          </cell>
          <cell r="W148">
            <v>15</v>
          </cell>
          <cell r="X148">
            <v>0</v>
          </cell>
          <cell r="Y148">
            <v>28</v>
          </cell>
          <cell r="Z148">
            <v>0</v>
          </cell>
        </row>
        <row r="149">
          <cell r="A149">
            <v>194</v>
          </cell>
          <cell r="B149">
            <v>184</v>
          </cell>
          <cell r="C149">
            <v>30</v>
          </cell>
          <cell r="D149">
            <v>0</v>
          </cell>
          <cell r="E149">
            <v>0</v>
          </cell>
          <cell r="F149">
            <v>6</v>
          </cell>
          <cell r="G149">
            <v>3</v>
          </cell>
          <cell r="H149">
            <v>5</v>
          </cell>
          <cell r="I149">
            <v>5</v>
          </cell>
          <cell r="J149">
            <v>7</v>
          </cell>
          <cell r="K149">
            <v>4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195</v>
          </cell>
          <cell r="B150">
            <v>179</v>
          </cell>
          <cell r="C150">
            <v>38</v>
          </cell>
          <cell r="D150">
            <v>0</v>
          </cell>
          <cell r="E150">
            <v>0</v>
          </cell>
          <cell r="F150">
            <v>0</v>
          </cell>
          <cell r="G150">
            <v>9</v>
          </cell>
          <cell r="H150">
            <v>9</v>
          </cell>
          <cell r="I150">
            <v>6</v>
          </cell>
          <cell r="J150">
            <v>10</v>
          </cell>
          <cell r="K150">
            <v>4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196</v>
          </cell>
          <cell r="B151">
            <v>355</v>
          </cell>
          <cell r="C151">
            <v>455</v>
          </cell>
          <cell r="D151">
            <v>0</v>
          </cell>
          <cell r="E151">
            <v>0</v>
          </cell>
          <cell r="F151">
            <v>98</v>
          </cell>
          <cell r="G151">
            <v>113</v>
          </cell>
          <cell r="H151">
            <v>129</v>
          </cell>
          <cell r="I151">
            <v>115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197</v>
          </cell>
          <cell r="B152">
            <v>197</v>
          </cell>
          <cell r="C152">
            <v>1014</v>
          </cell>
          <cell r="D152">
            <v>0</v>
          </cell>
          <cell r="E152">
            <v>0</v>
          </cell>
          <cell r="F152">
            <v>51</v>
          </cell>
          <cell r="G152">
            <v>68</v>
          </cell>
          <cell r="H152">
            <v>73</v>
          </cell>
          <cell r="I152">
            <v>73</v>
          </cell>
          <cell r="J152">
            <v>64</v>
          </cell>
          <cell r="K152">
            <v>72</v>
          </cell>
          <cell r="L152">
            <v>129</v>
          </cell>
          <cell r="M152">
            <v>129</v>
          </cell>
          <cell r="N152">
            <v>115</v>
          </cell>
          <cell r="O152">
            <v>95</v>
          </cell>
          <cell r="P152">
            <v>82</v>
          </cell>
          <cell r="Q152">
            <v>63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198</v>
          </cell>
          <cell r="B153">
            <v>198</v>
          </cell>
          <cell r="C153">
            <v>1560</v>
          </cell>
          <cell r="D153">
            <v>0</v>
          </cell>
          <cell r="E153">
            <v>0</v>
          </cell>
          <cell r="F153">
            <v>142</v>
          </cell>
          <cell r="G153">
            <v>159</v>
          </cell>
          <cell r="H153">
            <v>137</v>
          </cell>
          <cell r="I153">
            <v>134</v>
          </cell>
          <cell r="J153">
            <v>110</v>
          </cell>
          <cell r="K153">
            <v>137</v>
          </cell>
          <cell r="L153">
            <v>127</v>
          </cell>
          <cell r="M153">
            <v>106</v>
          </cell>
          <cell r="N153">
            <v>126</v>
          </cell>
          <cell r="O153">
            <v>73</v>
          </cell>
          <cell r="P153">
            <v>89</v>
          </cell>
          <cell r="Q153">
            <v>45</v>
          </cell>
          <cell r="R153">
            <v>0</v>
          </cell>
          <cell r="S153">
            <v>0</v>
          </cell>
          <cell r="T153">
            <v>0</v>
          </cell>
          <cell r="U153">
            <v>15</v>
          </cell>
          <cell r="V153">
            <v>29</v>
          </cell>
          <cell r="W153">
            <v>56</v>
          </cell>
          <cell r="X153">
            <v>0</v>
          </cell>
          <cell r="Y153">
            <v>75</v>
          </cell>
          <cell r="Z153">
            <v>0</v>
          </cell>
        </row>
        <row r="154">
          <cell r="A154">
            <v>199</v>
          </cell>
          <cell r="B154">
            <v>70</v>
          </cell>
          <cell r="C154">
            <v>255</v>
          </cell>
          <cell r="D154">
            <v>0</v>
          </cell>
          <cell r="E154">
            <v>0</v>
          </cell>
          <cell r="F154">
            <v>46</v>
          </cell>
          <cell r="G154">
            <v>39</v>
          </cell>
          <cell r="H154">
            <v>35</v>
          </cell>
          <cell r="I154">
            <v>42</v>
          </cell>
          <cell r="J154">
            <v>58</v>
          </cell>
          <cell r="K154">
            <v>35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200</v>
          </cell>
          <cell r="B155">
            <v>32</v>
          </cell>
          <cell r="C155">
            <v>747</v>
          </cell>
          <cell r="D155">
            <v>0</v>
          </cell>
          <cell r="E155">
            <v>0</v>
          </cell>
          <cell r="F155">
            <v>152</v>
          </cell>
          <cell r="G155">
            <v>162</v>
          </cell>
          <cell r="H155">
            <v>131</v>
          </cell>
          <cell r="I155">
            <v>128</v>
          </cell>
          <cell r="J155">
            <v>174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202</v>
          </cell>
          <cell r="B156">
            <v>202</v>
          </cell>
          <cell r="C156">
            <v>2028</v>
          </cell>
          <cell r="D156">
            <v>0</v>
          </cell>
          <cell r="E156">
            <v>0</v>
          </cell>
          <cell r="F156">
            <v>170</v>
          </cell>
          <cell r="G156">
            <v>213</v>
          </cell>
          <cell r="H156">
            <v>207</v>
          </cell>
          <cell r="I156">
            <v>179</v>
          </cell>
          <cell r="J156">
            <v>180</v>
          </cell>
          <cell r="K156">
            <v>170</v>
          </cell>
          <cell r="L156">
            <v>194</v>
          </cell>
          <cell r="M156">
            <v>196</v>
          </cell>
          <cell r="N156">
            <v>152</v>
          </cell>
          <cell r="O156">
            <v>147</v>
          </cell>
          <cell r="P156">
            <v>103</v>
          </cell>
          <cell r="Q156">
            <v>117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203</v>
          </cell>
          <cell r="B157">
            <v>203</v>
          </cell>
          <cell r="C157">
            <v>1001</v>
          </cell>
          <cell r="D157">
            <v>0</v>
          </cell>
          <cell r="E157">
            <v>0</v>
          </cell>
          <cell r="F157">
            <v>79</v>
          </cell>
          <cell r="G157">
            <v>102</v>
          </cell>
          <cell r="H157">
            <v>101</v>
          </cell>
          <cell r="I157">
            <v>108</v>
          </cell>
          <cell r="J157">
            <v>108</v>
          </cell>
          <cell r="K157">
            <v>102</v>
          </cell>
          <cell r="L157">
            <v>83</v>
          </cell>
          <cell r="M157">
            <v>78</v>
          </cell>
          <cell r="N157">
            <v>63</v>
          </cell>
          <cell r="O157">
            <v>57</v>
          </cell>
          <cell r="P157">
            <v>62</v>
          </cell>
          <cell r="Q157">
            <v>58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204</v>
          </cell>
          <cell r="B158">
            <v>192</v>
          </cell>
          <cell r="C158">
            <v>33</v>
          </cell>
          <cell r="D158">
            <v>0</v>
          </cell>
          <cell r="E158">
            <v>0</v>
          </cell>
          <cell r="F158">
            <v>5</v>
          </cell>
          <cell r="G158">
            <v>6</v>
          </cell>
          <cell r="H158">
            <v>11</v>
          </cell>
          <cell r="I158">
            <v>2</v>
          </cell>
          <cell r="J158">
            <v>3</v>
          </cell>
          <cell r="K158">
            <v>6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207</v>
          </cell>
          <cell r="B159">
            <v>207</v>
          </cell>
          <cell r="C159">
            <v>242</v>
          </cell>
          <cell r="D159">
            <v>0</v>
          </cell>
          <cell r="E159">
            <v>9</v>
          </cell>
          <cell r="F159">
            <v>18</v>
          </cell>
          <cell r="G159">
            <v>14</v>
          </cell>
          <cell r="H159">
            <v>21</v>
          </cell>
          <cell r="I159">
            <v>16</v>
          </cell>
          <cell r="J159">
            <v>21</v>
          </cell>
          <cell r="K159">
            <v>17</v>
          </cell>
          <cell r="L159">
            <v>22</v>
          </cell>
          <cell r="M159">
            <v>17</v>
          </cell>
          <cell r="N159">
            <v>19</v>
          </cell>
          <cell r="O159">
            <v>19</v>
          </cell>
          <cell r="P159">
            <v>20</v>
          </cell>
          <cell r="Q159">
            <v>29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208</v>
          </cell>
          <cell r="B160">
            <v>208</v>
          </cell>
          <cell r="C160">
            <v>95</v>
          </cell>
          <cell r="D160">
            <v>10</v>
          </cell>
          <cell r="E160">
            <v>13</v>
          </cell>
          <cell r="F160">
            <v>12</v>
          </cell>
          <cell r="G160">
            <v>14</v>
          </cell>
          <cell r="H160">
            <v>8</v>
          </cell>
          <cell r="I160">
            <v>12</v>
          </cell>
          <cell r="J160">
            <v>13</v>
          </cell>
          <cell r="K160">
            <v>13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209</v>
          </cell>
          <cell r="B161">
            <v>209</v>
          </cell>
          <cell r="C161">
            <v>154</v>
          </cell>
          <cell r="D161">
            <v>15</v>
          </cell>
          <cell r="E161">
            <v>19</v>
          </cell>
          <cell r="F161">
            <v>15</v>
          </cell>
          <cell r="G161">
            <v>25</v>
          </cell>
          <cell r="H161">
            <v>23</v>
          </cell>
          <cell r="I161">
            <v>17</v>
          </cell>
          <cell r="J161">
            <v>19</v>
          </cell>
          <cell r="K161">
            <v>21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211</v>
          </cell>
          <cell r="B162">
            <v>211</v>
          </cell>
          <cell r="C162">
            <v>285</v>
          </cell>
          <cell r="D162">
            <v>12</v>
          </cell>
          <cell r="E162">
            <v>9</v>
          </cell>
          <cell r="F162">
            <v>15</v>
          </cell>
          <cell r="G162">
            <v>23</v>
          </cell>
          <cell r="H162">
            <v>23</v>
          </cell>
          <cell r="I162">
            <v>19</v>
          </cell>
          <cell r="J162">
            <v>12</v>
          </cell>
          <cell r="K162">
            <v>24</v>
          </cell>
          <cell r="L162">
            <v>22</v>
          </cell>
          <cell r="M162">
            <v>27</v>
          </cell>
          <cell r="N162">
            <v>28</v>
          </cell>
          <cell r="O162">
            <v>30</v>
          </cell>
          <cell r="P162">
            <v>23</v>
          </cell>
          <cell r="Q162">
            <v>18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213</v>
          </cell>
          <cell r="B163">
            <v>213</v>
          </cell>
          <cell r="C163">
            <v>652</v>
          </cell>
          <cell r="D163">
            <v>9</v>
          </cell>
          <cell r="E163">
            <v>14</v>
          </cell>
          <cell r="F163">
            <v>19</v>
          </cell>
          <cell r="G163">
            <v>24</v>
          </cell>
          <cell r="H163">
            <v>40</v>
          </cell>
          <cell r="I163">
            <v>49</v>
          </cell>
          <cell r="J163">
            <v>31</v>
          </cell>
          <cell r="K163">
            <v>57</v>
          </cell>
          <cell r="L163">
            <v>93</v>
          </cell>
          <cell r="M163">
            <v>91</v>
          </cell>
          <cell r="N163">
            <v>88</v>
          </cell>
          <cell r="O163">
            <v>76</v>
          </cell>
          <cell r="P163">
            <v>35</v>
          </cell>
          <cell r="Q163">
            <v>26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216</v>
          </cell>
          <cell r="B164">
            <v>216</v>
          </cell>
          <cell r="C164">
            <v>77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16</v>
          </cell>
          <cell r="X164">
            <v>34</v>
          </cell>
          <cell r="Y164">
            <v>27</v>
          </cell>
          <cell r="Z164">
            <v>0</v>
          </cell>
        </row>
        <row r="165">
          <cell r="A165">
            <v>217</v>
          </cell>
          <cell r="B165">
            <v>217</v>
          </cell>
          <cell r="C165">
            <v>321</v>
          </cell>
          <cell r="D165">
            <v>4</v>
          </cell>
          <cell r="E165">
            <v>9</v>
          </cell>
          <cell r="F165">
            <v>18</v>
          </cell>
          <cell r="G165">
            <v>25</v>
          </cell>
          <cell r="H165">
            <v>22</v>
          </cell>
          <cell r="I165">
            <v>20</v>
          </cell>
          <cell r="J165">
            <v>23</v>
          </cell>
          <cell r="K165">
            <v>28</v>
          </cell>
          <cell r="L165">
            <v>36</v>
          </cell>
          <cell r="M165">
            <v>25</v>
          </cell>
          <cell r="N165">
            <v>29</v>
          </cell>
          <cell r="O165">
            <v>24</v>
          </cell>
          <cell r="P165">
            <v>38</v>
          </cell>
          <cell r="Q165">
            <v>20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218</v>
          </cell>
          <cell r="B166">
            <v>218</v>
          </cell>
          <cell r="C166">
            <v>941</v>
          </cell>
          <cell r="D166">
            <v>30</v>
          </cell>
          <cell r="E166">
            <v>48</v>
          </cell>
          <cell r="F166">
            <v>73</v>
          </cell>
          <cell r="G166">
            <v>113</v>
          </cell>
          <cell r="H166">
            <v>97</v>
          </cell>
          <cell r="I166">
            <v>92</v>
          </cell>
          <cell r="J166">
            <v>105</v>
          </cell>
          <cell r="K166">
            <v>73</v>
          </cell>
          <cell r="L166">
            <v>71</v>
          </cell>
          <cell r="M166">
            <v>59</v>
          </cell>
          <cell r="N166">
            <v>47</v>
          </cell>
          <cell r="O166">
            <v>49</v>
          </cell>
          <cell r="P166">
            <v>47</v>
          </cell>
          <cell r="Q166">
            <v>37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219</v>
          </cell>
          <cell r="B167">
            <v>219</v>
          </cell>
          <cell r="C167">
            <v>782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140</v>
          </cell>
          <cell r="M167">
            <v>143</v>
          </cell>
          <cell r="N167">
            <v>137</v>
          </cell>
          <cell r="O167">
            <v>124</v>
          </cell>
          <cell r="P167">
            <v>123</v>
          </cell>
          <cell r="Q167">
            <v>115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222</v>
          </cell>
          <cell r="B168">
            <v>222</v>
          </cell>
          <cell r="C168">
            <v>139</v>
          </cell>
          <cell r="D168">
            <v>0</v>
          </cell>
          <cell r="E168">
            <v>0</v>
          </cell>
          <cell r="F168">
            <v>0</v>
          </cell>
          <cell r="G168">
            <v>11</v>
          </cell>
          <cell r="H168">
            <v>5</v>
          </cell>
          <cell r="I168">
            <v>15</v>
          </cell>
          <cell r="J168">
            <v>9</v>
          </cell>
          <cell r="K168">
            <v>9</v>
          </cell>
          <cell r="L168">
            <v>19</v>
          </cell>
          <cell r="M168">
            <v>17</v>
          </cell>
          <cell r="N168">
            <v>14</v>
          </cell>
          <cell r="O168">
            <v>9</v>
          </cell>
          <cell r="P168">
            <v>17</v>
          </cell>
          <cell r="Q168">
            <v>14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223</v>
          </cell>
          <cell r="B169">
            <v>223</v>
          </cell>
          <cell r="C169">
            <v>752</v>
          </cell>
          <cell r="D169">
            <v>6</v>
          </cell>
          <cell r="E169">
            <v>5</v>
          </cell>
          <cell r="F169">
            <v>20</v>
          </cell>
          <cell r="G169">
            <v>20</v>
          </cell>
          <cell r="H169">
            <v>26</v>
          </cell>
          <cell r="I169">
            <v>56</v>
          </cell>
          <cell r="J169">
            <v>46</v>
          </cell>
          <cell r="K169">
            <v>45</v>
          </cell>
          <cell r="L169">
            <v>63</v>
          </cell>
          <cell r="M169">
            <v>85</v>
          </cell>
          <cell r="N169">
            <v>75</v>
          </cell>
          <cell r="O169">
            <v>103</v>
          </cell>
          <cell r="P169">
            <v>101</v>
          </cell>
          <cell r="Q169">
            <v>101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227</v>
          </cell>
          <cell r="B170">
            <v>227</v>
          </cell>
          <cell r="C170">
            <v>343</v>
          </cell>
          <cell r="D170">
            <v>21</v>
          </cell>
          <cell r="E170">
            <v>19</v>
          </cell>
          <cell r="F170">
            <v>29</v>
          </cell>
          <cell r="G170">
            <v>24</v>
          </cell>
          <cell r="H170">
            <v>21</v>
          </cell>
          <cell r="I170">
            <v>32</v>
          </cell>
          <cell r="J170">
            <v>29</v>
          </cell>
          <cell r="K170">
            <v>31</v>
          </cell>
          <cell r="L170">
            <v>21</v>
          </cell>
          <cell r="M170">
            <v>29</v>
          </cell>
          <cell r="N170">
            <v>26</v>
          </cell>
          <cell r="O170">
            <v>21</v>
          </cell>
          <cell r="P170">
            <v>20</v>
          </cell>
          <cell r="Q170">
            <v>20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228</v>
          </cell>
          <cell r="B171">
            <v>228</v>
          </cell>
          <cell r="C171">
            <v>1213</v>
          </cell>
          <cell r="D171">
            <v>7</v>
          </cell>
          <cell r="E171">
            <v>25</v>
          </cell>
          <cell r="F171">
            <v>23</v>
          </cell>
          <cell r="G171">
            <v>58</v>
          </cell>
          <cell r="H171">
            <v>78</v>
          </cell>
          <cell r="I171">
            <v>69</v>
          </cell>
          <cell r="J171">
            <v>80</v>
          </cell>
          <cell r="K171">
            <v>94</v>
          </cell>
          <cell r="L171">
            <v>107</v>
          </cell>
          <cell r="M171">
            <v>115</v>
          </cell>
          <cell r="N171">
            <v>120</v>
          </cell>
          <cell r="O171">
            <v>141</v>
          </cell>
          <cell r="P171">
            <v>158</v>
          </cell>
          <cell r="Q171">
            <v>138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231</v>
          </cell>
          <cell r="B172">
            <v>231</v>
          </cell>
          <cell r="C172">
            <v>474</v>
          </cell>
          <cell r="D172">
            <v>0</v>
          </cell>
          <cell r="E172">
            <v>12</v>
          </cell>
          <cell r="F172">
            <v>12</v>
          </cell>
          <cell r="G172">
            <v>20</v>
          </cell>
          <cell r="H172">
            <v>21</v>
          </cell>
          <cell r="I172">
            <v>24</v>
          </cell>
          <cell r="J172">
            <v>30</v>
          </cell>
          <cell r="K172">
            <v>39</v>
          </cell>
          <cell r="L172">
            <v>55</v>
          </cell>
          <cell r="M172">
            <v>46</v>
          </cell>
          <cell r="N172">
            <v>58</v>
          </cell>
          <cell r="O172">
            <v>48</v>
          </cell>
          <cell r="P172">
            <v>60</v>
          </cell>
          <cell r="Q172">
            <v>49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233</v>
          </cell>
          <cell r="B173">
            <v>233</v>
          </cell>
          <cell r="C173">
            <v>966</v>
          </cell>
          <cell r="D173">
            <v>6</v>
          </cell>
          <cell r="E173">
            <v>16</v>
          </cell>
          <cell r="F173">
            <v>29</v>
          </cell>
          <cell r="G173">
            <v>42</v>
          </cell>
          <cell r="H173">
            <v>55</v>
          </cell>
          <cell r="I173">
            <v>64</v>
          </cell>
          <cell r="J173">
            <v>71</v>
          </cell>
          <cell r="K173">
            <v>70</v>
          </cell>
          <cell r="L173">
            <v>87</v>
          </cell>
          <cell r="M173">
            <v>94</v>
          </cell>
          <cell r="N173">
            <v>95</v>
          </cell>
          <cell r="O173">
            <v>113</v>
          </cell>
          <cell r="P173">
            <v>121</v>
          </cell>
          <cell r="Q173">
            <v>103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234</v>
          </cell>
          <cell r="B174">
            <v>234</v>
          </cell>
          <cell r="C174">
            <v>385</v>
          </cell>
          <cell r="D174">
            <v>9</v>
          </cell>
          <cell r="E174">
            <v>2</v>
          </cell>
          <cell r="F174">
            <v>8</v>
          </cell>
          <cell r="G174">
            <v>20</v>
          </cell>
          <cell r="H174">
            <v>28</v>
          </cell>
          <cell r="I174">
            <v>27</v>
          </cell>
          <cell r="J174">
            <v>31</v>
          </cell>
          <cell r="K174">
            <v>20</v>
          </cell>
          <cell r="L174">
            <v>39</v>
          </cell>
          <cell r="M174">
            <v>40</v>
          </cell>
          <cell r="N174">
            <v>47</v>
          </cell>
          <cell r="O174">
            <v>39</v>
          </cell>
          <cell r="P174">
            <v>37</v>
          </cell>
          <cell r="Q174">
            <v>38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235</v>
          </cell>
          <cell r="B175">
            <v>235</v>
          </cell>
          <cell r="C175">
            <v>487</v>
          </cell>
          <cell r="D175">
            <v>6</v>
          </cell>
          <cell r="E175">
            <v>3</v>
          </cell>
          <cell r="F175">
            <v>7</v>
          </cell>
          <cell r="G175">
            <v>21</v>
          </cell>
          <cell r="H175">
            <v>21</v>
          </cell>
          <cell r="I175">
            <v>30</v>
          </cell>
          <cell r="J175">
            <v>38</v>
          </cell>
          <cell r="K175">
            <v>49</v>
          </cell>
          <cell r="L175">
            <v>45</v>
          </cell>
          <cell r="M175">
            <v>64</v>
          </cell>
          <cell r="N175">
            <v>49</v>
          </cell>
          <cell r="O175">
            <v>40</v>
          </cell>
          <cell r="P175">
            <v>62</v>
          </cell>
          <cell r="Q175">
            <v>52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239</v>
          </cell>
          <cell r="B176">
            <v>239</v>
          </cell>
          <cell r="C176">
            <v>168</v>
          </cell>
          <cell r="D176">
            <v>2</v>
          </cell>
          <cell r="E176">
            <v>8</v>
          </cell>
          <cell r="F176">
            <v>10</v>
          </cell>
          <cell r="G176">
            <v>4</v>
          </cell>
          <cell r="H176">
            <v>11</v>
          </cell>
          <cell r="I176">
            <v>10</v>
          </cell>
          <cell r="J176">
            <v>16</v>
          </cell>
          <cell r="K176">
            <v>20</v>
          </cell>
          <cell r="L176">
            <v>10</v>
          </cell>
          <cell r="M176">
            <v>19</v>
          </cell>
          <cell r="N176">
            <v>22</v>
          </cell>
          <cell r="O176">
            <v>12</v>
          </cell>
          <cell r="P176">
            <v>14</v>
          </cell>
          <cell r="Q176">
            <v>10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240</v>
          </cell>
          <cell r="B177">
            <v>240</v>
          </cell>
          <cell r="C177">
            <v>1842</v>
          </cell>
          <cell r="D177">
            <v>0</v>
          </cell>
          <cell r="E177">
            <v>0</v>
          </cell>
          <cell r="F177">
            <v>101</v>
          </cell>
          <cell r="G177">
            <v>144</v>
          </cell>
          <cell r="H177">
            <v>143</v>
          </cell>
          <cell r="I177">
            <v>143</v>
          </cell>
          <cell r="J177">
            <v>153</v>
          </cell>
          <cell r="K177">
            <v>148</v>
          </cell>
          <cell r="L177">
            <v>179</v>
          </cell>
          <cell r="M177">
            <v>181</v>
          </cell>
          <cell r="N177">
            <v>168</v>
          </cell>
          <cell r="O177">
            <v>173</v>
          </cell>
          <cell r="P177">
            <v>159</v>
          </cell>
          <cell r="Q177">
            <v>150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241</v>
          </cell>
          <cell r="B178">
            <v>241</v>
          </cell>
          <cell r="C178">
            <v>520</v>
          </cell>
          <cell r="D178">
            <v>18</v>
          </cell>
          <cell r="E178">
            <v>15</v>
          </cell>
          <cell r="F178">
            <v>20</v>
          </cell>
          <cell r="G178">
            <v>42</v>
          </cell>
          <cell r="H178">
            <v>24</v>
          </cell>
          <cell r="I178">
            <v>42</v>
          </cell>
          <cell r="J178">
            <v>38</v>
          </cell>
          <cell r="K178">
            <v>36</v>
          </cell>
          <cell r="L178">
            <v>55</v>
          </cell>
          <cell r="M178">
            <v>59</v>
          </cell>
          <cell r="N178">
            <v>45</v>
          </cell>
          <cell r="O178">
            <v>49</v>
          </cell>
          <cell r="P178">
            <v>46</v>
          </cell>
          <cell r="Q178">
            <v>31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242</v>
          </cell>
          <cell r="B179">
            <v>242</v>
          </cell>
          <cell r="C179">
            <v>776</v>
          </cell>
          <cell r="D179">
            <v>0</v>
          </cell>
          <cell r="E179">
            <v>0</v>
          </cell>
          <cell r="F179">
            <v>20</v>
          </cell>
          <cell r="G179">
            <v>52</v>
          </cell>
          <cell r="H179">
            <v>75</v>
          </cell>
          <cell r="I179">
            <v>62</v>
          </cell>
          <cell r="J179">
            <v>77</v>
          </cell>
          <cell r="K179">
            <v>68</v>
          </cell>
          <cell r="L179">
            <v>83</v>
          </cell>
          <cell r="M179">
            <v>78</v>
          </cell>
          <cell r="N179">
            <v>79</v>
          </cell>
          <cell r="O179">
            <v>74</v>
          </cell>
          <cell r="P179">
            <v>66</v>
          </cell>
          <cell r="Q179">
            <v>42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248</v>
          </cell>
          <cell r="B180">
            <v>248</v>
          </cell>
          <cell r="C180">
            <v>424</v>
          </cell>
          <cell r="D180">
            <v>0</v>
          </cell>
          <cell r="E180">
            <v>15</v>
          </cell>
          <cell r="F180">
            <v>21</v>
          </cell>
          <cell r="G180">
            <v>31</v>
          </cell>
          <cell r="H180">
            <v>34</v>
          </cell>
          <cell r="I180">
            <v>46</v>
          </cell>
          <cell r="J180">
            <v>35</v>
          </cell>
          <cell r="K180">
            <v>38</v>
          </cell>
          <cell r="L180">
            <v>34</v>
          </cell>
          <cell r="M180">
            <v>41</v>
          </cell>
          <cell r="N180">
            <v>40</v>
          </cell>
          <cell r="O180">
            <v>26</v>
          </cell>
          <cell r="P180">
            <v>29</v>
          </cell>
          <cell r="Q180">
            <v>34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249</v>
          </cell>
          <cell r="B181">
            <v>249</v>
          </cell>
          <cell r="C181">
            <v>110</v>
          </cell>
          <cell r="D181">
            <v>18</v>
          </cell>
          <cell r="E181">
            <v>15</v>
          </cell>
          <cell r="F181">
            <v>19</v>
          </cell>
          <cell r="G181">
            <v>16</v>
          </cell>
          <cell r="H181">
            <v>13</v>
          </cell>
          <cell r="I181">
            <v>12</v>
          </cell>
          <cell r="J181">
            <v>11</v>
          </cell>
          <cell r="K181">
            <v>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250</v>
          </cell>
          <cell r="B182">
            <v>250</v>
          </cell>
          <cell r="C182">
            <v>790</v>
          </cell>
          <cell r="D182">
            <v>46</v>
          </cell>
          <cell r="E182">
            <v>54</v>
          </cell>
          <cell r="F182">
            <v>42</v>
          </cell>
          <cell r="G182">
            <v>59</v>
          </cell>
          <cell r="H182">
            <v>70</v>
          </cell>
          <cell r="I182">
            <v>53</v>
          </cell>
          <cell r="J182">
            <v>63</v>
          </cell>
          <cell r="K182">
            <v>52</v>
          </cell>
          <cell r="L182">
            <v>70</v>
          </cell>
          <cell r="M182">
            <v>75</v>
          </cell>
          <cell r="N182">
            <v>46</v>
          </cell>
          <cell r="O182">
            <v>52</v>
          </cell>
          <cell r="P182">
            <v>54</v>
          </cell>
          <cell r="Q182">
            <v>54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251</v>
          </cell>
          <cell r="B183">
            <v>251</v>
          </cell>
          <cell r="C183">
            <v>277</v>
          </cell>
          <cell r="D183">
            <v>3</v>
          </cell>
          <cell r="E183">
            <v>6</v>
          </cell>
          <cell r="F183">
            <v>2</v>
          </cell>
          <cell r="G183">
            <v>9</v>
          </cell>
          <cell r="H183">
            <v>12</v>
          </cell>
          <cell r="I183">
            <v>13</v>
          </cell>
          <cell r="J183">
            <v>20</v>
          </cell>
          <cell r="K183">
            <v>14</v>
          </cell>
          <cell r="L183">
            <v>28</v>
          </cell>
          <cell r="M183">
            <v>39</v>
          </cell>
          <cell r="N183">
            <v>35</v>
          </cell>
          <cell r="O183">
            <v>36</v>
          </cell>
          <cell r="P183">
            <v>35</v>
          </cell>
          <cell r="Q183">
            <v>25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252</v>
          </cell>
          <cell r="B184">
            <v>252</v>
          </cell>
          <cell r="C184">
            <v>432</v>
          </cell>
          <cell r="D184">
            <v>0</v>
          </cell>
          <cell r="E184">
            <v>4</v>
          </cell>
          <cell r="F184">
            <v>6</v>
          </cell>
          <cell r="G184">
            <v>17</v>
          </cell>
          <cell r="H184">
            <v>26</v>
          </cell>
          <cell r="I184">
            <v>25</v>
          </cell>
          <cell r="J184">
            <v>23</v>
          </cell>
          <cell r="K184">
            <v>31</v>
          </cell>
          <cell r="L184">
            <v>59</v>
          </cell>
          <cell r="M184">
            <v>65</v>
          </cell>
          <cell r="N184">
            <v>40</v>
          </cell>
          <cell r="O184">
            <v>44</v>
          </cell>
          <cell r="P184">
            <v>32</v>
          </cell>
          <cell r="Q184">
            <v>60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255</v>
          </cell>
          <cell r="B185">
            <v>255</v>
          </cell>
          <cell r="C185">
            <v>331</v>
          </cell>
          <cell r="D185">
            <v>0</v>
          </cell>
          <cell r="E185">
            <v>0</v>
          </cell>
          <cell r="F185">
            <v>25</v>
          </cell>
          <cell r="G185">
            <v>29</v>
          </cell>
          <cell r="H185">
            <v>26</v>
          </cell>
          <cell r="I185">
            <v>27</v>
          </cell>
          <cell r="J185">
            <v>24</v>
          </cell>
          <cell r="K185">
            <v>28</v>
          </cell>
          <cell r="L185">
            <v>27</v>
          </cell>
          <cell r="M185">
            <v>30</v>
          </cell>
          <cell r="N185">
            <v>28</v>
          </cell>
          <cell r="O185">
            <v>28</v>
          </cell>
          <cell r="P185">
            <v>30</v>
          </cell>
          <cell r="Q185">
            <v>29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257</v>
          </cell>
          <cell r="B186">
            <v>257</v>
          </cell>
          <cell r="C186">
            <v>504</v>
          </cell>
          <cell r="D186">
            <v>0</v>
          </cell>
          <cell r="E186">
            <v>0</v>
          </cell>
          <cell r="F186">
            <v>31</v>
          </cell>
          <cell r="G186">
            <v>35</v>
          </cell>
          <cell r="H186">
            <v>37</v>
          </cell>
          <cell r="I186">
            <v>40</v>
          </cell>
          <cell r="J186">
            <v>46</v>
          </cell>
          <cell r="K186">
            <v>46</v>
          </cell>
          <cell r="L186">
            <v>47</v>
          </cell>
          <cell r="M186">
            <v>47</v>
          </cell>
          <cell r="N186">
            <v>46</v>
          </cell>
          <cell r="O186">
            <v>45</v>
          </cell>
          <cell r="P186">
            <v>40</v>
          </cell>
          <cell r="Q186">
            <v>44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259</v>
          </cell>
          <cell r="B187">
            <v>259</v>
          </cell>
          <cell r="C187">
            <v>3133</v>
          </cell>
          <cell r="D187">
            <v>49</v>
          </cell>
          <cell r="E187">
            <v>90</v>
          </cell>
          <cell r="F187">
            <v>106</v>
          </cell>
          <cell r="G187">
            <v>173</v>
          </cell>
          <cell r="H187">
            <v>182</v>
          </cell>
          <cell r="I187">
            <v>158</v>
          </cell>
          <cell r="J187">
            <v>204</v>
          </cell>
          <cell r="K187">
            <v>197</v>
          </cell>
          <cell r="L187">
            <v>303</v>
          </cell>
          <cell r="M187">
            <v>337</v>
          </cell>
          <cell r="N187">
            <v>361</v>
          </cell>
          <cell r="O187">
            <v>377</v>
          </cell>
          <cell r="P187">
            <v>346</v>
          </cell>
          <cell r="Q187">
            <v>250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260</v>
          </cell>
          <cell r="B188">
            <v>260</v>
          </cell>
          <cell r="C188">
            <v>325</v>
          </cell>
          <cell r="D188">
            <v>8</v>
          </cell>
          <cell r="E188">
            <v>12</v>
          </cell>
          <cell r="F188">
            <v>15</v>
          </cell>
          <cell r="G188">
            <v>18</v>
          </cell>
          <cell r="H188">
            <v>19</v>
          </cell>
          <cell r="I188">
            <v>17</v>
          </cell>
          <cell r="J188">
            <v>21</v>
          </cell>
          <cell r="K188">
            <v>21</v>
          </cell>
          <cell r="L188">
            <v>50</v>
          </cell>
          <cell r="M188">
            <v>29</v>
          </cell>
          <cell r="N188">
            <v>30</v>
          </cell>
          <cell r="O188">
            <v>30</v>
          </cell>
          <cell r="P188">
            <v>30</v>
          </cell>
          <cell r="Q188">
            <v>25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264</v>
          </cell>
          <cell r="B189">
            <v>264</v>
          </cell>
          <cell r="C189">
            <v>320</v>
          </cell>
          <cell r="D189">
            <v>2</v>
          </cell>
          <cell r="E189">
            <v>6</v>
          </cell>
          <cell r="F189">
            <v>9</v>
          </cell>
          <cell r="G189">
            <v>14</v>
          </cell>
          <cell r="H189">
            <v>17</v>
          </cell>
          <cell r="I189">
            <v>25</v>
          </cell>
          <cell r="J189">
            <v>28</v>
          </cell>
          <cell r="K189">
            <v>26</v>
          </cell>
          <cell r="L189">
            <v>38</v>
          </cell>
          <cell r="M189">
            <v>40</v>
          </cell>
          <cell r="N189">
            <v>28</v>
          </cell>
          <cell r="O189">
            <v>31</v>
          </cell>
          <cell r="P189">
            <v>25</v>
          </cell>
          <cell r="Q189">
            <v>31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266</v>
          </cell>
          <cell r="B190">
            <v>266</v>
          </cell>
          <cell r="C190">
            <v>683</v>
          </cell>
          <cell r="D190">
            <v>39</v>
          </cell>
          <cell r="E190">
            <v>42</v>
          </cell>
          <cell r="F190">
            <v>53</v>
          </cell>
          <cell r="G190">
            <v>56</v>
          </cell>
          <cell r="H190">
            <v>37</v>
          </cell>
          <cell r="I190">
            <v>51</v>
          </cell>
          <cell r="J190">
            <v>60</v>
          </cell>
          <cell r="K190">
            <v>35</v>
          </cell>
          <cell r="L190">
            <v>49</v>
          </cell>
          <cell r="M190">
            <v>54</v>
          </cell>
          <cell r="N190">
            <v>48</v>
          </cell>
          <cell r="O190">
            <v>48</v>
          </cell>
          <cell r="P190">
            <v>56</v>
          </cell>
          <cell r="Q190">
            <v>55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268</v>
          </cell>
          <cell r="B191">
            <v>268</v>
          </cell>
          <cell r="C191">
            <v>47</v>
          </cell>
          <cell r="D191">
            <v>0</v>
          </cell>
          <cell r="E191">
            <v>0</v>
          </cell>
          <cell r="F191">
            <v>3</v>
          </cell>
          <cell r="G191">
            <v>5</v>
          </cell>
          <cell r="H191">
            <v>7</v>
          </cell>
          <cell r="I191">
            <v>10</v>
          </cell>
          <cell r="J191">
            <v>9</v>
          </cell>
          <cell r="K191">
            <v>13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270</v>
          </cell>
          <cell r="B192">
            <v>270</v>
          </cell>
          <cell r="C192">
            <v>1764</v>
          </cell>
          <cell r="D192">
            <v>0</v>
          </cell>
          <cell r="E192">
            <v>0</v>
          </cell>
          <cell r="F192">
            <v>147</v>
          </cell>
          <cell r="G192">
            <v>0</v>
          </cell>
          <cell r="H192">
            <v>97</v>
          </cell>
          <cell r="I192">
            <v>102</v>
          </cell>
          <cell r="J192">
            <v>70</v>
          </cell>
          <cell r="K192">
            <v>106</v>
          </cell>
          <cell r="L192">
            <v>217</v>
          </cell>
          <cell r="M192">
            <v>215</v>
          </cell>
          <cell r="N192">
            <v>177</v>
          </cell>
          <cell r="O192">
            <v>141</v>
          </cell>
          <cell r="P192">
            <v>155</v>
          </cell>
          <cell r="Q192">
            <v>121</v>
          </cell>
          <cell r="R192">
            <v>0</v>
          </cell>
          <cell r="S192">
            <v>0</v>
          </cell>
          <cell r="T192">
            <v>0</v>
          </cell>
          <cell r="U192">
            <v>81</v>
          </cell>
          <cell r="V192">
            <v>31</v>
          </cell>
          <cell r="W192">
            <v>42</v>
          </cell>
          <cell r="X192">
            <v>0</v>
          </cell>
          <cell r="Y192">
            <v>62</v>
          </cell>
          <cell r="Z192">
            <v>0</v>
          </cell>
        </row>
        <row r="193">
          <cell r="A193">
            <v>271</v>
          </cell>
          <cell r="B193">
            <v>271</v>
          </cell>
          <cell r="C193">
            <v>659</v>
          </cell>
          <cell r="D193">
            <v>43</v>
          </cell>
          <cell r="E193">
            <v>57</v>
          </cell>
          <cell r="F193">
            <v>52</v>
          </cell>
          <cell r="G193">
            <v>70</v>
          </cell>
          <cell r="H193">
            <v>56</v>
          </cell>
          <cell r="I193">
            <v>47</v>
          </cell>
          <cell r="J193">
            <v>44</v>
          </cell>
          <cell r="K193">
            <v>43</v>
          </cell>
          <cell r="L193">
            <v>49</v>
          </cell>
          <cell r="M193">
            <v>39</v>
          </cell>
          <cell r="N193">
            <v>51</v>
          </cell>
          <cell r="O193">
            <v>30</v>
          </cell>
          <cell r="P193">
            <v>50</v>
          </cell>
          <cell r="Q193">
            <v>28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274</v>
          </cell>
          <cell r="B194">
            <v>274</v>
          </cell>
          <cell r="C194">
            <v>107</v>
          </cell>
          <cell r="D194">
            <v>9</v>
          </cell>
          <cell r="E194">
            <v>9</v>
          </cell>
          <cell r="F194">
            <v>15</v>
          </cell>
          <cell r="G194">
            <v>16</v>
          </cell>
          <cell r="H194">
            <v>15</v>
          </cell>
          <cell r="I194">
            <v>14</v>
          </cell>
          <cell r="J194">
            <v>11</v>
          </cell>
          <cell r="K194">
            <v>18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276</v>
          </cell>
          <cell r="B195">
            <v>276</v>
          </cell>
          <cell r="C195">
            <v>919</v>
          </cell>
          <cell r="D195">
            <v>10</v>
          </cell>
          <cell r="E195">
            <v>26</v>
          </cell>
          <cell r="F195">
            <v>29</v>
          </cell>
          <cell r="G195">
            <v>66</v>
          </cell>
          <cell r="H195">
            <v>73</v>
          </cell>
          <cell r="I195">
            <v>74</v>
          </cell>
          <cell r="J195">
            <v>76</v>
          </cell>
          <cell r="K195">
            <v>82</v>
          </cell>
          <cell r="L195">
            <v>95</v>
          </cell>
          <cell r="M195">
            <v>71</v>
          </cell>
          <cell r="N195">
            <v>84</v>
          </cell>
          <cell r="O195">
            <v>90</v>
          </cell>
          <cell r="P195">
            <v>69</v>
          </cell>
          <cell r="Q195">
            <v>74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278</v>
          </cell>
          <cell r="B196">
            <v>278</v>
          </cell>
          <cell r="C196">
            <v>120</v>
          </cell>
          <cell r="D196">
            <v>6</v>
          </cell>
          <cell r="E196">
            <v>14</v>
          </cell>
          <cell r="F196">
            <v>0</v>
          </cell>
          <cell r="G196">
            <v>5</v>
          </cell>
          <cell r="H196">
            <v>4</v>
          </cell>
          <cell r="I196">
            <v>10</v>
          </cell>
          <cell r="J196">
            <v>5</v>
          </cell>
          <cell r="K196">
            <v>6</v>
          </cell>
          <cell r="L196">
            <v>7</v>
          </cell>
          <cell r="M196">
            <v>6</v>
          </cell>
          <cell r="N196">
            <v>10</v>
          </cell>
          <cell r="O196">
            <v>11</v>
          </cell>
          <cell r="P196">
            <v>18</v>
          </cell>
          <cell r="Q196">
            <v>18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283</v>
          </cell>
          <cell r="B197">
            <v>283</v>
          </cell>
          <cell r="C197">
            <v>1261</v>
          </cell>
          <cell r="D197">
            <v>22</v>
          </cell>
          <cell r="E197">
            <v>43</v>
          </cell>
          <cell r="F197">
            <v>48</v>
          </cell>
          <cell r="G197">
            <v>81</v>
          </cell>
          <cell r="H197">
            <v>89</v>
          </cell>
          <cell r="I197">
            <v>99</v>
          </cell>
          <cell r="J197">
            <v>99</v>
          </cell>
          <cell r="K197">
            <v>112</v>
          </cell>
          <cell r="L197">
            <v>132</v>
          </cell>
          <cell r="M197">
            <v>130</v>
          </cell>
          <cell r="N197">
            <v>129</v>
          </cell>
          <cell r="O197">
            <v>101</v>
          </cell>
          <cell r="P197">
            <v>100</v>
          </cell>
          <cell r="Q197">
            <v>76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284</v>
          </cell>
          <cell r="B198">
            <v>284</v>
          </cell>
          <cell r="C198">
            <v>181</v>
          </cell>
          <cell r="D198">
            <v>0</v>
          </cell>
          <cell r="E198">
            <v>0</v>
          </cell>
          <cell r="F198">
            <v>33</v>
          </cell>
          <cell r="G198">
            <v>35</v>
          </cell>
          <cell r="H198">
            <v>33</v>
          </cell>
          <cell r="I198">
            <v>33</v>
          </cell>
          <cell r="J198">
            <v>31</v>
          </cell>
          <cell r="K198">
            <v>16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285</v>
          </cell>
          <cell r="B199">
            <v>285</v>
          </cell>
          <cell r="C199">
            <v>164</v>
          </cell>
          <cell r="D199">
            <v>9</v>
          </cell>
          <cell r="E199">
            <v>16</v>
          </cell>
          <cell r="F199">
            <v>12</v>
          </cell>
          <cell r="G199">
            <v>20</v>
          </cell>
          <cell r="H199">
            <v>26</v>
          </cell>
          <cell r="I199">
            <v>25</v>
          </cell>
          <cell r="J199">
            <v>29</v>
          </cell>
          <cell r="K199">
            <v>27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286</v>
          </cell>
          <cell r="B200">
            <v>286</v>
          </cell>
          <cell r="C200">
            <v>123</v>
          </cell>
          <cell r="D200">
            <v>2</v>
          </cell>
          <cell r="E200">
            <v>3</v>
          </cell>
          <cell r="F200">
            <v>1</v>
          </cell>
          <cell r="G200">
            <v>1</v>
          </cell>
          <cell r="H200">
            <v>3</v>
          </cell>
          <cell r="I200">
            <v>10</v>
          </cell>
          <cell r="J200">
            <v>10</v>
          </cell>
          <cell r="K200">
            <v>6</v>
          </cell>
          <cell r="L200">
            <v>13</v>
          </cell>
          <cell r="M200">
            <v>10</v>
          </cell>
          <cell r="N200">
            <v>12</v>
          </cell>
          <cell r="O200">
            <v>11</v>
          </cell>
          <cell r="P200">
            <v>22</v>
          </cell>
          <cell r="Q200">
            <v>19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293</v>
          </cell>
          <cell r="B201">
            <v>293</v>
          </cell>
          <cell r="C201">
            <v>531</v>
          </cell>
          <cell r="D201">
            <v>27</v>
          </cell>
          <cell r="E201">
            <v>40</v>
          </cell>
          <cell r="F201">
            <v>50</v>
          </cell>
          <cell r="G201">
            <v>45</v>
          </cell>
          <cell r="H201">
            <v>51</v>
          </cell>
          <cell r="I201">
            <v>39</v>
          </cell>
          <cell r="J201">
            <v>42</v>
          </cell>
          <cell r="K201">
            <v>46</v>
          </cell>
          <cell r="L201">
            <v>35</v>
          </cell>
          <cell r="M201">
            <v>31</v>
          </cell>
          <cell r="N201">
            <v>42</v>
          </cell>
          <cell r="O201">
            <v>38</v>
          </cell>
          <cell r="P201">
            <v>31</v>
          </cell>
          <cell r="Q201">
            <v>14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294</v>
          </cell>
          <cell r="B202">
            <v>294</v>
          </cell>
          <cell r="C202">
            <v>516</v>
          </cell>
          <cell r="D202">
            <v>30</v>
          </cell>
          <cell r="E202">
            <v>35</v>
          </cell>
          <cell r="F202">
            <v>38</v>
          </cell>
          <cell r="G202">
            <v>43</v>
          </cell>
          <cell r="H202">
            <v>44</v>
          </cell>
          <cell r="I202">
            <v>35</v>
          </cell>
          <cell r="J202">
            <v>31</v>
          </cell>
          <cell r="K202">
            <v>49</v>
          </cell>
          <cell r="L202">
            <v>40</v>
          </cell>
          <cell r="M202">
            <v>35</v>
          </cell>
          <cell r="N202">
            <v>32</v>
          </cell>
          <cell r="O202">
            <v>36</v>
          </cell>
          <cell r="P202">
            <v>39</v>
          </cell>
          <cell r="Q202">
            <v>29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298</v>
          </cell>
          <cell r="B203">
            <v>298</v>
          </cell>
          <cell r="C203">
            <v>249</v>
          </cell>
          <cell r="D203">
            <v>5</v>
          </cell>
          <cell r="E203">
            <v>5</v>
          </cell>
          <cell r="F203">
            <v>4</v>
          </cell>
          <cell r="G203">
            <v>23</v>
          </cell>
          <cell r="H203">
            <v>17</v>
          </cell>
          <cell r="I203">
            <v>17</v>
          </cell>
          <cell r="J203">
            <v>20</v>
          </cell>
          <cell r="K203">
            <v>22</v>
          </cell>
          <cell r="L203">
            <v>33</v>
          </cell>
          <cell r="M203">
            <v>32</v>
          </cell>
          <cell r="N203">
            <v>22</v>
          </cell>
          <cell r="O203">
            <v>22</v>
          </cell>
          <cell r="P203">
            <v>12</v>
          </cell>
          <cell r="Q203">
            <v>15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299</v>
          </cell>
          <cell r="B204">
            <v>299</v>
          </cell>
          <cell r="C204">
            <v>395</v>
          </cell>
          <cell r="D204">
            <v>8</v>
          </cell>
          <cell r="E204">
            <v>11</v>
          </cell>
          <cell r="F204">
            <v>13</v>
          </cell>
          <cell r="G204">
            <v>28</v>
          </cell>
          <cell r="H204">
            <v>39</v>
          </cell>
          <cell r="I204">
            <v>27</v>
          </cell>
          <cell r="J204">
            <v>29</v>
          </cell>
          <cell r="K204">
            <v>32</v>
          </cell>
          <cell r="L204">
            <v>47</v>
          </cell>
          <cell r="M204">
            <v>46</v>
          </cell>
          <cell r="N204">
            <v>48</v>
          </cell>
          <cell r="O204">
            <v>26</v>
          </cell>
          <cell r="P204">
            <v>26</v>
          </cell>
          <cell r="Q204">
            <v>15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302</v>
          </cell>
          <cell r="B205">
            <v>302</v>
          </cell>
          <cell r="C205">
            <v>139</v>
          </cell>
          <cell r="D205">
            <v>0</v>
          </cell>
          <cell r="E205">
            <v>6</v>
          </cell>
          <cell r="F205">
            <v>7</v>
          </cell>
          <cell r="G205">
            <v>7</v>
          </cell>
          <cell r="H205">
            <v>11</v>
          </cell>
          <cell r="I205">
            <v>18</v>
          </cell>
          <cell r="J205">
            <v>10</v>
          </cell>
          <cell r="K205">
            <v>16</v>
          </cell>
          <cell r="L205">
            <v>17</v>
          </cell>
          <cell r="M205">
            <v>16</v>
          </cell>
          <cell r="N205">
            <v>23</v>
          </cell>
          <cell r="O205">
            <v>8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303</v>
          </cell>
          <cell r="B206">
            <v>303</v>
          </cell>
          <cell r="C206">
            <v>179</v>
          </cell>
          <cell r="D206">
            <v>0</v>
          </cell>
          <cell r="E206">
            <v>2</v>
          </cell>
          <cell r="F206">
            <v>1</v>
          </cell>
          <cell r="G206">
            <v>0</v>
          </cell>
          <cell r="H206">
            <v>4</v>
          </cell>
          <cell r="I206">
            <v>8</v>
          </cell>
          <cell r="J206">
            <v>9</v>
          </cell>
          <cell r="K206">
            <v>13</v>
          </cell>
          <cell r="L206">
            <v>16</v>
          </cell>
          <cell r="M206">
            <v>20</v>
          </cell>
          <cell r="N206">
            <v>23</v>
          </cell>
          <cell r="O206">
            <v>27</v>
          </cell>
          <cell r="P206">
            <v>29</v>
          </cell>
          <cell r="Q206">
            <v>27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305</v>
          </cell>
          <cell r="B207">
            <v>305</v>
          </cell>
          <cell r="C207">
            <v>654</v>
          </cell>
          <cell r="D207">
            <v>0</v>
          </cell>
          <cell r="E207">
            <v>18</v>
          </cell>
          <cell r="F207">
            <v>34</v>
          </cell>
          <cell r="G207">
            <v>30</v>
          </cell>
          <cell r="H207">
            <v>40</v>
          </cell>
          <cell r="I207">
            <v>58</v>
          </cell>
          <cell r="J207">
            <v>55</v>
          </cell>
          <cell r="K207">
            <v>50</v>
          </cell>
          <cell r="L207">
            <v>47</v>
          </cell>
          <cell r="M207">
            <v>75</v>
          </cell>
          <cell r="N207">
            <v>58</v>
          </cell>
          <cell r="O207">
            <v>71</v>
          </cell>
          <cell r="P207">
            <v>62</v>
          </cell>
          <cell r="Q207">
            <v>56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310</v>
          </cell>
          <cell r="B208">
            <v>310</v>
          </cell>
          <cell r="C208">
            <v>263</v>
          </cell>
          <cell r="D208">
            <v>9</v>
          </cell>
          <cell r="E208">
            <v>10</v>
          </cell>
          <cell r="F208">
            <v>29</v>
          </cell>
          <cell r="G208">
            <v>36</v>
          </cell>
          <cell r="H208">
            <v>40</v>
          </cell>
          <cell r="I208">
            <v>51</v>
          </cell>
          <cell r="J208">
            <v>41</v>
          </cell>
          <cell r="K208">
            <v>47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311</v>
          </cell>
          <cell r="B209">
            <v>311</v>
          </cell>
          <cell r="C209">
            <v>355</v>
          </cell>
          <cell r="D209">
            <v>0</v>
          </cell>
          <cell r="E209">
            <v>0</v>
          </cell>
          <cell r="F209">
            <v>0</v>
          </cell>
          <cell r="G209">
            <v>2</v>
          </cell>
          <cell r="H209">
            <v>8</v>
          </cell>
          <cell r="I209">
            <v>16</v>
          </cell>
          <cell r="J209">
            <v>19</v>
          </cell>
          <cell r="K209">
            <v>28</v>
          </cell>
          <cell r="L209">
            <v>60</v>
          </cell>
          <cell r="M209">
            <v>61</v>
          </cell>
          <cell r="N209">
            <v>58</v>
          </cell>
          <cell r="O209">
            <v>43</v>
          </cell>
          <cell r="P209">
            <v>31</v>
          </cell>
          <cell r="Q209">
            <v>29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312</v>
          </cell>
          <cell r="B210">
            <v>312</v>
          </cell>
          <cell r="C210">
            <v>219</v>
          </cell>
          <cell r="D210">
            <v>11</v>
          </cell>
          <cell r="E210">
            <v>19</v>
          </cell>
          <cell r="F210">
            <v>25</v>
          </cell>
          <cell r="G210">
            <v>24</v>
          </cell>
          <cell r="H210">
            <v>47</v>
          </cell>
          <cell r="I210">
            <v>30</v>
          </cell>
          <cell r="J210">
            <v>30</v>
          </cell>
          <cell r="K210">
            <v>33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313</v>
          </cell>
          <cell r="B211">
            <v>313</v>
          </cell>
          <cell r="C211">
            <v>308</v>
          </cell>
          <cell r="D211">
            <v>0</v>
          </cell>
          <cell r="E211">
            <v>0</v>
          </cell>
          <cell r="F211">
            <v>13</v>
          </cell>
          <cell r="G211">
            <v>17</v>
          </cell>
          <cell r="H211">
            <v>17</v>
          </cell>
          <cell r="I211">
            <v>24</v>
          </cell>
          <cell r="J211">
            <v>30</v>
          </cell>
          <cell r="K211">
            <v>25</v>
          </cell>
          <cell r="L211">
            <v>31</v>
          </cell>
          <cell r="M211">
            <v>38</v>
          </cell>
          <cell r="N211">
            <v>39</v>
          </cell>
          <cell r="O211">
            <v>31</v>
          </cell>
          <cell r="P211">
            <v>23</v>
          </cell>
          <cell r="Q211">
            <v>20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314</v>
          </cell>
          <cell r="B212">
            <v>314</v>
          </cell>
          <cell r="C212">
            <v>7280</v>
          </cell>
          <cell r="D212">
            <v>68</v>
          </cell>
          <cell r="E212">
            <v>182</v>
          </cell>
          <cell r="F212">
            <v>288</v>
          </cell>
          <cell r="G212">
            <v>392</v>
          </cell>
          <cell r="H212">
            <v>442</v>
          </cell>
          <cell r="I212">
            <v>461</v>
          </cell>
          <cell r="J212">
            <v>532</v>
          </cell>
          <cell r="K212">
            <v>582</v>
          </cell>
          <cell r="L212">
            <v>837</v>
          </cell>
          <cell r="M212">
            <v>836</v>
          </cell>
          <cell r="N212">
            <v>762</v>
          </cell>
          <cell r="O212">
            <v>707</v>
          </cell>
          <cell r="P212">
            <v>671</v>
          </cell>
          <cell r="Q212">
            <v>520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319</v>
          </cell>
          <cell r="B213">
            <v>319</v>
          </cell>
          <cell r="C213">
            <v>708</v>
          </cell>
          <cell r="D213">
            <v>25</v>
          </cell>
          <cell r="E213">
            <v>25</v>
          </cell>
          <cell r="F213">
            <v>94</v>
          </cell>
          <cell r="G213">
            <v>98</v>
          </cell>
          <cell r="H213">
            <v>99</v>
          </cell>
          <cell r="I213">
            <v>79</v>
          </cell>
          <cell r="J213">
            <v>67</v>
          </cell>
          <cell r="K213">
            <v>61</v>
          </cell>
          <cell r="L213">
            <v>67</v>
          </cell>
          <cell r="M213">
            <v>45</v>
          </cell>
          <cell r="N213">
            <v>27</v>
          </cell>
          <cell r="O213">
            <v>21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320</v>
          </cell>
          <cell r="B214">
            <v>320</v>
          </cell>
          <cell r="C214">
            <v>107</v>
          </cell>
          <cell r="D214">
            <v>0</v>
          </cell>
          <cell r="E214">
            <v>0</v>
          </cell>
          <cell r="F214">
            <v>3</v>
          </cell>
          <cell r="G214">
            <v>9</v>
          </cell>
          <cell r="H214">
            <v>3</v>
          </cell>
          <cell r="I214">
            <v>5</v>
          </cell>
          <cell r="J214">
            <v>6</v>
          </cell>
          <cell r="K214">
            <v>6</v>
          </cell>
          <cell r="L214">
            <v>3</v>
          </cell>
          <cell r="M214">
            <v>7</v>
          </cell>
          <cell r="N214">
            <v>7</v>
          </cell>
          <cell r="O214">
            <v>6</v>
          </cell>
          <cell r="P214">
            <v>25</v>
          </cell>
          <cell r="Q214">
            <v>27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321</v>
          </cell>
          <cell r="B215">
            <v>321</v>
          </cell>
          <cell r="C215">
            <v>423</v>
          </cell>
          <cell r="D215">
            <v>15</v>
          </cell>
          <cell r="E215">
            <v>19</v>
          </cell>
          <cell r="F215">
            <v>23</v>
          </cell>
          <cell r="G215">
            <v>32</v>
          </cell>
          <cell r="H215">
            <v>33</v>
          </cell>
          <cell r="I215">
            <v>58</v>
          </cell>
          <cell r="J215">
            <v>27</v>
          </cell>
          <cell r="K215">
            <v>34</v>
          </cell>
          <cell r="L215">
            <v>35</v>
          </cell>
          <cell r="M215">
            <v>33</v>
          </cell>
          <cell r="N215">
            <v>33</v>
          </cell>
          <cell r="O215">
            <v>30</v>
          </cell>
          <cell r="P215">
            <v>27</v>
          </cell>
          <cell r="Q215">
            <v>24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323</v>
          </cell>
          <cell r="B216">
            <v>323</v>
          </cell>
          <cell r="C216">
            <v>155</v>
          </cell>
          <cell r="D216">
            <v>5</v>
          </cell>
          <cell r="E216">
            <v>13</v>
          </cell>
          <cell r="F216">
            <v>25</v>
          </cell>
          <cell r="G216">
            <v>18</v>
          </cell>
          <cell r="H216">
            <v>19</v>
          </cell>
          <cell r="I216">
            <v>21</v>
          </cell>
          <cell r="J216">
            <v>31</v>
          </cell>
          <cell r="K216">
            <v>23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324</v>
          </cell>
          <cell r="B217">
            <v>324</v>
          </cell>
          <cell r="C217">
            <v>2070</v>
          </cell>
          <cell r="D217">
            <v>0</v>
          </cell>
          <cell r="E217">
            <v>12</v>
          </cell>
          <cell r="F217">
            <v>110</v>
          </cell>
          <cell r="G217">
            <v>146</v>
          </cell>
          <cell r="H217">
            <v>165</v>
          </cell>
          <cell r="I217">
            <v>147</v>
          </cell>
          <cell r="J217">
            <v>163</v>
          </cell>
          <cell r="K217">
            <v>176</v>
          </cell>
          <cell r="L217">
            <v>255</v>
          </cell>
          <cell r="M217">
            <v>225</v>
          </cell>
          <cell r="N217">
            <v>237</v>
          </cell>
          <cell r="O217">
            <v>193</v>
          </cell>
          <cell r="P217">
            <v>145</v>
          </cell>
          <cell r="Q217">
            <v>96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326</v>
          </cell>
          <cell r="B218">
            <v>326</v>
          </cell>
          <cell r="C218">
            <v>93</v>
          </cell>
          <cell r="D218">
            <v>14</v>
          </cell>
          <cell r="E218">
            <v>4</v>
          </cell>
          <cell r="F218">
            <v>4</v>
          </cell>
          <cell r="G218">
            <v>10</v>
          </cell>
          <cell r="H218">
            <v>10</v>
          </cell>
          <cell r="I218">
            <v>20</v>
          </cell>
          <cell r="J218">
            <v>9</v>
          </cell>
          <cell r="K218">
            <v>22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327</v>
          </cell>
          <cell r="B219">
            <v>327</v>
          </cell>
          <cell r="C219">
            <v>171</v>
          </cell>
          <cell r="D219">
            <v>0</v>
          </cell>
          <cell r="E219">
            <v>0</v>
          </cell>
          <cell r="F219">
            <v>5</v>
          </cell>
          <cell r="G219">
            <v>9</v>
          </cell>
          <cell r="H219">
            <v>8</v>
          </cell>
          <cell r="I219">
            <v>16</v>
          </cell>
          <cell r="J219">
            <v>13</v>
          </cell>
          <cell r="K219">
            <v>19</v>
          </cell>
          <cell r="L219">
            <v>27</v>
          </cell>
          <cell r="M219">
            <v>12</v>
          </cell>
          <cell r="N219">
            <v>17</v>
          </cell>
          <cell r="O219">
            <v>19</v>
          </cell>
          <cell r="P219">
            <v>16</v>
          </cell>
          <cell r="Q219">
            <v>10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328</v>
          </cell>
          <cell r="B220">
            <v>328</v>
          </cell>
          <cell r="C220">
            <v>208</v>
          </cell>
          <cell r="D220">
            <v>11</v>
          </cell>
          <cell r="E220">
            <v>29</v>
          </cell>
          <cell r="F220">
            <v>21</v>
          </cell>
          <cell r="G220">
            <v>27</v>
          </cell>
          <cell r="H220">
            <v>31</v>
          </cell>
          <cell r="I220">
            <v>29</v>
          </cell>
          <cell r="J220">
            <v>27</v>
          </cell>
          <cell r="K220">
            <v>33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329</v>
          </cell>
          <cell r="B221">
            <v>329</v>
          </cell>
          <cell r="C221">
            <v>38</v>
          </cell>
          <cell r="D221">
            <v>14</v>
          </cell>
          <cell r="E221">
            <v>11</v>
          </cell>
          <cell r="F221">
            <v>13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334</v>
          </cell>
          <cell r="B222">
            <v>334</v>
          </cell>
          <cell r="C222">
            <v>61</v>
          </cell>
          <cell r="D222">
            <v>7</v>
          </cell>
          <cell r="E222">
            <v>3</v>
          </cell>
          <cell r="F222">
            <v>5</v>
          </cell>
          <cell r="G222">
            <v>12</v>
          </cell>
          <cell r="H222">
            <v>12</v>
          </cell>
          <cell r="I222">
            <v>8</v>
          </cell>
          <cell r="J222">
            <v>8</v>
          </cell>
          <cell r="K222">
            <v>6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335</v>
          </cell>
          <cell r="B223">
            <v>335</v>
          </cell>
          <cell r="C223">
            <v>860</v>
          </cell>
          <cell r="D223">
            <v>23</v>
          </cell>
          <cell r="E223">
            <v>17</v>
          </cell>
          <cell r="F223">
            <v>63</v>
          </cell>
          <cell r="G223">
            <v>66</v>
          </cell>
          <cell r="H223">
            <v>78</v>
          </cell>
          <cell r="I223">
            <v>97</v>
          </cell>
          <cell r="J223">
            <v>73</v>
          </cell>
          <cell r="K223">
            <v>86</v>
          </cell>
          <cell r="L223">
            <v>95</v>
          </cell>
          <cell r="M223">
            <v>92</v>
          </cell>
          <cell r="N223">
            <v>97</v>
          </cell>
          <cell r="O223">
            <v>38</v>
          </cell>
          <cell r="P223">
            <v>13</v>
          </cell>
          <cell r="Q223">
            <v>22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336</v>
          </cell>
          <cell r="B224">
            <v>336</v>
          </cell>
          <cell r="C224">
            <v>53</v>
          </cell>
          <cell r="D224">
            <v>4</v>
          </cell>
          <cell r="E224">
            <v>5</v>
          </cell>
          <cell r="F224">
            <v>2</v>
          </cell>
          <cell r="G224">
            <v>9</v>
          </cell>
          <cell r="H224">
            <v>3</v>
          </cell>
          <cell r="I224">
            <v>9</v>
          </cell>
          <cell r="J224">
            <v>9</v>
          </cell>
          <cell r="K224">
            <v>12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337</v>
          </cell>
          <cell r="B225">
            <v>337</v>
          </cell>
          <cell r="C225">
            <v>928</v>
          </cell>
          <cell r="D225">
            <v>0</v>
          </cell>
          <cell r="E225">
            <v>0</v>
          </cell>
          <cell r="F225">
            <v>73</v>
          </cell>
          <cell r="G225">
            <v>101</v>
          </cell>
          <cell r="H225">
            <v>123</v>
          </cell>
          <cell r="I225">
            <v>104</v>
          </cell>
          <cell r="J225">
            <v>112</v>
          </cell>
          <cell r="K225">
            <v>100</v>
          </cell>
          <cell r="L225">
            <v>143</v>
          </cell>
          <cell r="M225">
            <v>95</v>
          </cell>
          <cell r="N225">
            <v>61</v>
          </cell>
          <cell r="O225">
            <v>16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339</v>
          </cell>
          <cell r="B226">
            <v>339</v>
          </cell>
          <cell r="C226">
            <v>240</v>
          </cell>
          <cell r="D226">
            <v>74</v>
          </cell>
          <cell r="E226">
            <v>94</v>
          </cell>
          <cell r="F226">
            <v>72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340</v>
          </cell>
          <cell r="B227">
            <v>340</v>
          </cell>
          <cell r="C227">
            <v>101</v>
          </cell>
          <cell r="D227">
            <v>11</v>
          </cell>
          <cell r="E227">
            <v>19</v>
          </cell>
          <cell r="F227">
            <v>16</v>
          </cell>
          <cell r="G227">
            <v>14</v>
          </cell>
          <cell r="H227">
            <v>10</v>
          </cell>
          <cell r="I227">
            <v>13</v>
          </cell>
          <cell r="J227">
            <v>9</v>
          </cell>
          <cell r="K227">
            <v>9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342</v>
          </cell>
          <cell r="B228">
            <v>342</v>
          </cell>
          <cell r="C228">
            <v>300</v>
          </cell>
          <cell r="D228">
            <v>0</v>
          </cell>
          <cell r="E228">
            <v>0</v>
          </cell>
          <cell r="F228">
            <v>6</v>
          </cell>
          <cell r="G228">
            <v>43</v>
          </cell>
          <cell r="H228">
            <v>56</v>
          </cell>
          <cell r="I228">
            <v>65</v>
          </cell>
          <cell r="J228">
            <v>69</v>
          </cell>
          <cell r="K228">
            <v>61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343</v>
          </cell>
          <cell r="B229">
            <v>343</v>
          </cell>
          <cell r="C229">
            <v>1049</v>
          </cell>
          <cell r="D229">
            <v>21</v>
          </cell>
          <cell r="E229">
            <v>30</v>
          </cell>
          <cell r="F229">
            <v>40</v>
          </cell>
          <cell r="G229">
            <v>74</v>
          </cell>
          <cell r="H229">
            <v>64</v>
          </cell>
          <cell r="I229">
            <v>56</v>
          </cell>
          <cell r="J229">
            <v>81</v>
          </cell>
          <cell r="K229">
            <v>82</v>
          </cell>
          <cell r="L229">
            <v>99</v>
          </cell>
          <cell r="M229">
            <v>99</v>
          </cell>
          <cell r="N229">
            <v>125</v>
          </cell>
          <cell r="O229">
            <v>98</v>
          </cell>
          <cell r="P229">
            <v>96</v>
          </cell>
          <cell r="Q229">
            <v>84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345</v>
          </cell>
          <cell r="B230">
            <v>345</v>
          </cell>
          <cell r="C230">
            <v>156</v>
          </cell>
          <cell r="D230">
            <v>0</v>
          </cell>
          <cell r="E230">
            <v>0</v>
          </cell>
          <cell r="F230">
            <v>47</v>
          </cell>
          <cell r="G230">
            <v>26</v>
          </cell>
          <cell r="H230">
            <v>29</v>
          </cell>
          <cell r="I230">
            <v>12</v>
          </cell>
          <cell r="J230">
            <v>25</v>
          </cell>
          <cell r="K230">
            <v>17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346</v>
          </cell>
          <cell r="B231">
            <v>346</v>
          </cell>
          <cell r="C231">
            <v>360</v>
          </cell>
          <cell r="D231">
            <v>0</v>
          </cell>
          <cell r="E231">
            <v>0</v>
          </cell>
          <cell r="F231">
            <v>15</v>
          </cell>
          <cell r="G231">
            <v>25</v>
          </cell>
          <cell r="H231">
            <v>30</v>
          </cell>
          <cell r="I231">
            <v>20</v>
          </cell>
          <cell r="J231">
            <v>32</v>
          </cell>
          <cell r="K231">
            <v>34</v>
          </cell>
          <cell r="L231">
            <v>39</v>
          </cell>
          <cell r="M231">
            <v>37</v>
          </cell>
          <cell r="N231">
            <v>40</v>
          </cell>
          <cell r="O231">
            <v>20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11</v>
          </cell>
          <cell r="W231">
            <v>22</v>
          </cell>
          <cell r="X231">
            <v>0</v>
          </cell>
          <cell r="Y231">
            <v>35</v>
          </cell>
          <cell r="Z231">
            <v>0</v>
          </cell>
        </row>
        <row r="232">
          <cell r="A232">
            <v>352</v>
          </cell>
          <cell r="B232">
            <v>352</v>
          </cell>
          <cell r="C232">
            <v>128</v>
          </cell>
          <cell r="D232">
            <v>0</v>
          </cell>
          <cell r="E232">
            <v>0</v>
          </cell>
          <cell r="F232">
            <v>4</v>
          </cell>
          <cell r="G232">
            <v>6</v>
          </cell>
          <cell r="H232">
            <v>7</v>
          </cell>
          <cell r="I232">
            <v>8</v>
          </cell>
          <cell r="J232">
            <v>5</v>
          </cell>
          <cell r="K232">
            <v>3</v>
          </cell>
          <cell r="L232">
            <v>11</v>
          </cell>
          <cell r="M232">
            <v>15</v>
          </cell>
          <cell r="N232">
            <v>18</v>
          </cell>
          <cell r="O232">
            <v>19</v>
          </cell>
          <cell r="P232">
            <v>14</v>
          </cell>
          <cell r="Q232">
            <v>18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353</v>
          </cell>
          <cell r="B233">
            <v>353</v>
          </cell>
          <cell r="C233">
            <v>717</v>
          </cell>
          <cell r="D233">
            <v>8</v>
          </cell>
          <cell r="E233">
            <v>16</v>
          </cell>
          <cell r="F233">
            <v>51</v>
          </cell>
          <cell r="G233">
            <v>51</v>
          </cell>
          <cell r="H233">
            <v>54</v>
          </cell>
          <cell r="I233">
            <v>62</v>
          </cell>
          <cell r="J233">
            <v>65</v>
          </cell>
          <cell r="K233">
            <v>59</v>
          </cell>
          <cell r="L233">
            <v>85</v>
          </cell>
          <cell r="M233">
            <v>78</v>
          </cell>
          <cell r="N233">
            <v>77</v>
          </cell>
          <cell r="O233">
            <v>49</v>
          </cell>
          <cell r="P233">
            <v>34</v>
          </cell>
          <cell r="Q233">
            <v>28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354</v>
          </cell>
          <cell r="B234">
            <v>354</v>
          </cell>
          <cell r="C234">
            <v>187</v>
          </cell>
          <cell r="D234">
            <v>0</v>
          </cell>
          <cell r="E234">
            <v>19</v>
          </cell>
          <cell r="F234">
            <v>39</v>
          </cell>
          <cell r="G234">
            <v>36</v>
          </cell>
          <cell r="H234">
            <v>21</v>
          </cell>
          <cell r="I234">
            <v>36</v>
          </cell>
          <cell r="J234">
            <v>19</v>
          </cell>
          <cell r="K234">
            <v>17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355</v>
          </cell>
          <cell r="B235">
            <v>355</v>
          </cell>
          <cell r="C235">
            <v>1048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159</v>
          </cell>
          <cell r="K235">
            <v>173</v>
          </cell>
          <cell r="L235">
            <v>159</v>
          </cell>
          <cell r="M235">
            <v>153</v>
          </cell>
          <cell r="N235">
            <v>138</v>
          </cell>
          <cell r="O235">
            <v>107</v>
          </cell>
          <cell r="P235">
            <v>84</v>
          </cell>
          <cell r="Q235">
            <v>75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356</v>
          </cell>
          <cell r="B236">
            <v>356</v>
          </cell>
          <cell r="C236">
            <v>100</v>
          </cell>
          <cell r="D236">
            <v>3</v>
          </cell>
          <cell r="E236">
            <v>5</v>
          </cell>
          <cell r="F236">
            <v>8</v>
          </cell>
          <cell r="G236">
            <v>5</v>
          </cell>
          <cell r="H236">
            <v>9</v>
          </cell>
          <cell r="I236">
            <v>3</v>
          </cell>
          <cell r="J236">
            <v>10</v>
          </cell>
          <cell r="K236">
            <v>12</v>
          </cell>
          <cell r="L236">
            <v>6</v>
          </cell>
          <cell r="M236">
            <v>9</v>
          </cell>
          <cell r="N236">
            <v>3</v>
          </cell>
          <cell r="O236">
            <v>11</v>
          </cell>
          <cell r="P236">
            <v>6</v>
          </cell>
          <cell r="Q236">
            <v>10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359</v>
          </cell>
          <cell r="B237">
            <v>359</v>
          </cell>
          <cell r="C237">
            <v>489</v>
          </cell>
          <cell r="D237">
            <v>0</v>
          </cell>
          <cell r="E237">
            <v>26</v>
          </cell>
          <cell r="F237">
            <v>31</v>
          </cell>
          <cell r="G237">
            <v>41</v>
          </cell>
          <cell r="H237">
            <v>45</v>
          </cell>
          <cell r="I237">
            <v>44</v>
          </cell>
          <cell r="J237">
            <v>44</v>
          </cell>
          <cell r="K237">
            <v>45</v>
          </cell>
          <cell r="L237">
            <v>43</v>
          </cell>
          <cell r="M237">
            <v>40</v>
          </cell>
          <cell r="N237">
            <v>38</v>
          </cell>
          <cell r="O237">
            <v>36</v>
          </cell>
          <cell r="P237">
            <v>27</v>
          </cell>
          <cell r="Q237">
            <v>29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362</v>
          </cell>
          <cell r="B238">
            <v>362</v>
          </cell>
          <cell r="C238">
            <v>75</v>
          </cell>
          <cell r="D238">
            <v>0</v>
          </cell>
          <cell r="E238">
            <v>0</v>
          </cell>
          <cell r="F238">
            <v>1</v>
          </cell>
          <cell r="G238">
            <v>4</v>
          </cell>
          <cell r="H238">
            <v>2</v>
          </cell>
          <cell r="I238">
            <v>2</v>
          </cell>
          <cell r="J238">
            <v>2</v>
          </cell>
          <cell r="K238">
            <v>3</v>
          </cell>
          <cell r="L238">
            <v>11</v>
          </cell>
          <cell r="M238">
            <v>7</v>
          </cell>
          <cell r="N238">
            <v>13</v>
          </cell>
          <cell r="O238">
            <v>6</v>
          </cell>
          <cell r="P238">
            <v>10</v>
          </cell>
          <cell r="Q238">
            <v>14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363</v>
          </cell>
          <cell r="B239">
            <v>363</v>
          </cell>
          <cell r="C239">
            <v>550</v>
          </cell>
          <cell r="D239">
            <v>0</v>
          </cell>
          <cell r="E239">
            <v>0</v>
          </cell>
          <cell r="F239">
            <v>11</v>
          </cell>
          <cell r="G239">
            <v>13</v>
          </cell>
          <cell r="H239">
            <v>25</v>
          </cell>
          <cell r="I239">
            <v>21</v>
          </cell>
          <cell r="J239">
            <v>21</v>
          </cell>
          <cell r="K239">
            <v>33</v>
          </cell>
          <cell r="L239">
            <v>78</v>
          </cell>
          <cell r="M239">
            <v>90</v>
          </cell>
          <cell r="N239">
            <v>68</v>
          </cell>
          <cell r="O239">
            <v>68</v>
          </cell>
          <cell r="P239">
            <v>69</v>
          </cell>
          <cell r="Q239">
            <v>53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364</v>
          </cell>
          <cell r="B240">
            <v>364</v>
          </cell>
          <cell r="C240">
            <v>874</v>
          </cell>
          <cell r="D240">
            <v>29</v>
          </cell>
          <cell r="E240">
            <v>58</v>
          </cell>
          <cell r="F240">
            <v>72</v>
          </cell>
          <cell r="G240">
            <v>66</v>
          </cell>
          <cell r="H240">
            <v>72</v>
          </cell>
          <cell r="I240">
            <v>57</v>
          </cell>
          <cell r="J240">
            <v>73</v>
          </cell>
          <cell r="K240">
            <v>79</v>
          </cell>
          <cell r="L240">
            <v>85</v>
          </cell>
          <cell r="M240">
            <v>73</v>
          </cell>
          <cell r="N240">
            <v>66</v>
          </cell>
          <cell r="O240">
            <v>51</v>
          </cell>
          <cell r="P240">
            <v>54</v>
          </cell>
          <cell r="Q240">
            <v>39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365</v>
          </cell>
          <cell r="B241">
            <v>365</v>
          </cell>
          <cell r="C241">
            <v>189</v>
          </cell>
          <cell r="D241">
            <v>0</v>
          </cell>
          <cell r="E241">
            <v>14</v>
          </cell>
          <cell r="F241">
            <v>18</v>
          </cell>
          <cell r="G241">
            <v>21</v>
          </cell>
          <cell r="H241">
            <v>29</v>
          </cell>
          <cell r="I241">
            <v>38</v>
          </cell>
          <cell r="J241">
            <v>32</v>
          </cell>
          <cell r="K241">
            <v>37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366</v>
          </cell>
          <cell r="B242">
            <v>366</v>
          </cell>
          <cell r="C242">
            <v>23</v>
          </cell>
          <cell r="D242">
            <v>0</v>
          </cell>
          <cell r="E242">
            <v>0</v>
          </cell>
          <cell r="F242">
            <v>5</v>
          </cell>
          <cell r="G242">
            <v>0</v>
          </cell>
          <cell r="H242">
            <v>9</v>
          </cell>
          <cell r="I242">
            <v>4</v>
          </cell>
          <cell r="J242">
            <v>0</v>
          </cell>
          <cell r="K242">
            <v>5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368</v>
          </cell>
          <cell r="B243">
            <v>104</v>
          </cell>
          <cell r="C243">
            <v>338</v>
          </cell>
          <cell r="D243">
            <v>0</v>
          </cell>
          <cell r="E243">
            <v>0</v>
          </cell>
          <cell r="F243">
            <v>44</v>
          </cell>
          <cell r="G243">
            <v>50</v>
          </cell>
          <cell r="H243">
            <v>55</v>
          </cell>
          <cell r="I243">
            <v>64</v>
          </cell>
          <cell r="J243">
            <v>67</v>
          </cell>
          <cell r="K243">
            <v>58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370</v>
          </cell>
          <cell r="B244">
            <v>370</v>
          </cell>
          <cell r="C244">
            <v>63</v>
          </cell>
          <cell r="D244">
            <v>0</v>
          </cell>
          <cell r="E244">
            <v>6</v>
          </cell>
          <cell r="F244">
            <v>9</v>
          </cell>
          <cell r="G244">
            <v>9</v>
          </cell>
          <cell r="H244">
            <v>14</v>
          </cell>
          <cell r="I244">
            <v>8</v>
          </cell>
          <cell r="J244">
            <v>6</v>
          </cell>
          <cell r="K244">
            <v>11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374</v>
          </cell>
          <cell r="B245">
            <v>374</v>
          </cell>
          <cell r="C245">
            <v>66</v>
          </cell>
          <cell r="D245">
            <v>0</v>
          </cell>
          <cell r="E245">
            <v>0</v>
          </cell>
          <cell r="F245">
            <v>6</v>
          </cell>
          <cell r="G245">
            <v>8</v>
          </cell>
          <cell r="H245">
            <v>7</v>
          </cell>
          <cell r="I245">
            <v>4</v>
          </cell>
          <cell r="J245">
            <v>2</v>
          </cell>
          <cell r="K245">
            <v>6</v>
          </cell>
          <cell r="L245">
            <v>6</v>
          </cell>
          <cell r="M245">
            <v>27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378</v>
          </cell>
          <cell r="B246">
            <v>378</v>
          </cell>
          <cell r="C246">
            <v>121</v>
          </cell>
          <cell r="D246">
            <v>0</v>
          </cell>
          <cell r="E246">
            <v>0</v>
          </cell>
          <cell r="F246">
            <v>16</v>
          </cell>
          <cell r="G246">
            <v>25</v>
          </cell>
          <cell r="H246">
            <v>22</v>
          </cell>
          <cell r="I246">
            <v>17</v>
          </cell>
          <cell r="J246">
            <v>21</v>
          </cell>
          <cell r="K246">
            <v>20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381</v>
          </cell>
          <cell r="B247">
            <v>381</v>
          </cell>
          <cell r="C247">
            <v>209</v>
          </cell>
          <cell r="D247">
            <v>4</v>
          </cell>
          <cell r="E247">
            <v>8</v>
          </cell>
          <cell r="F247">
            <v>6</v>
          </cell>
          <cell r="G247">
            <v>14</v>
          </cell>
          <cell r="H247">
            <v>18</v>
          </cell>
          <cell r="I247">
            <v>16</v>
          </cell>
          <cell r="J247">
            <v>19</v>
          </cell>
          <cell r="K247">
            <v>20</v>
          </cell>
          <cell r="L247">
            <v>17</v>
          </cell>
          <cell r="M247">
            <v>20</v>
          </cell>
          <cell r="N247">
            <v>18</v>
          </cell>
          <cell r="O247">
            <v>13</v>
          </cell>
          <cell r="P247">
            <v>14</v>
          </cell>
          <cell r="Q247">
            <v>22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386</v>
          </cell>
          <cell r="B248">
            <v>386</v>
          </cell>
          <cell r="C248">
            <v>552</v>
          </cell>
          <cell r="D248">
            <v>14</v>
          </cell>
          <cell r="E248">
            <v>25</v>
          </cell>
          <cell r="F248">
            <v>11</v>
          </cell>
          <cell r="G248">
            <v>11</v>
          </cell>
          <cell r="H248">
            <v>20</v>
          </cell>
          <cell r="I248">
            <v>52</v>
          </cell>
          <cell r="J248">
            <v>8</v>
          </cell>
          <cell r="K248">
            <v>33</v>
          </cell>
          <cell r="L248">
            <v>24</v>
          </cell>
          <cell r="M248">
            <v>20</v>
          </cell>
          <cell r="N248">
            <v>9</v>
          </cell>
          <cell r="O248">
            <v>24</v>
          </cell>
          <cell r="P248">
            <v>15</v>
          </cell>
          <cell r="Q248">
            <v>6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77</v>
          </cell>
          <cell r="W248">
            <v>98</v>
          </cell>
          <cell r="X248">
            <v>4</v>
          </cell>
          <cell r="Y248">
            <v>101</v>
          </cell>
          <cell r="Z248">
            <v>0</v>
          </cell>
        </row>
        <row r="249">
          <cell r="A249">
            <v>387</v>
          </cell>
          <cell r="B249">
            <v>387</v>
          </cell>
          <cell r="C249">
            <v>234</v>
          </cell>
          <cell r="D249">
            <v>0</v>
          </cell>
          <cell r="E249">
            <v>0</v>
          </cell>
          <cell r="F249">
            <v>29</v>
          </cell>
          <cell r="G249">
            <v>34</v>
          </cell>
          <cell r="H249">
            <v>29</v>
          </cell>
          <cell r="I249">
            <v>47</v>
          </cell>
          <cell r="J249">
            <v>65</v>
          </cell>
          <cell r="K249">
            <v>30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389</v>
          </cell>
          <cell r="B250">
            <v>389</v>
          </cell>
          <cell r="C250">
            <v>224</v>
          </cell>
          <cell r="D250">
            <v>33</v>
          </cell>
          <cell r="E250">
            <v>36</v>
          </cell>
          <cell r="F250">
            <v>21</v>
          </cell>
          <cell r="G250">
            <v>38</v>
          </cell>
          <cell r="H250">
            <v>38</v>
          </cell>
          <cell r="I250">
            <v>18</v>
          </cell>
          <cell r="J250">
            <v>20</v>
          </cell>
          <cell r="K250">
            <v>20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393</v>
          </cell>
          <cell r="B251">
            <v>393</v>
          </cell>
          <cell r="C251">
            <v>34</v>
          </cell>
          <cell r="D251">
            <v>12</v>
          </cell>
          <cell r="E251">
            <v>13</v>
          </cell>
          <cell r="F251">
            <v>9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394</v>
          </cell>
          <cell r="B252">
            <v>394</v>
          </cell>
          <cell r="C252">
            <v>206</v>
          </cell>
          <cell r="D252">
            <v>9</v>
          </cell>
          <cell r="E252">
            <v>15</v>
          </cell>
          <cell r="F252">
            <v>21</v>
          </cell>
          <cell r="G252">
            <v>21</v>
          </cell>
          <cell r="H252">
            <v>32</v>
          </cell>
          <cell r="I252">
            <v>39</v>
          </cell>
          <cell r="J252">
            <v>39</v>
          </cell>
          <cell r="K252">
            <v>30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395</v>
          </cell>
          <cell r="B253">
            <v>395</v>
          </cell>
          <cell r="C253">
            <v>41</v>
          </cell>
          <cell r="D253">
            <v>17</v>
          </cell>
          <cell r="E253">
            <v>15</v>
          </cell>
          <cell r="F253">
            <v>9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399</v>
          </cell>
          <cell r="B254">
            <v>42</v>
          </cell>
          <cell r="C254">
            <v>354</v>
          </cell>
          <cell r="D254">
            <v>0</v>
          </cell>
          <cell r="E254">
            <v>0</v>
          </cell>
          <cell r="F254">
            <v>46</v>
          </cell>
          <cell r="G254">
            <v>62</v>
          </cell>
          <cell r="H254">
            <v>58</v>
          </cell>
          <cell r="I254">
            <v>35</v>
          </cell>
          <cell r="J254">
            <v>29</v>
          </cell>
          <cell r="K254">
            <v>20</v>
          </cell>
          <cell r="L254">
            <v>28</v>
          </cell>
          <cell r="M254">
            <v>29</v>
          </cell>
          <cell r="N254">
            <v>23</v>
          </cell>
          <cell r="O254">
            <v>24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402</v>
          </cell>
          <cell r="B255">
            <v>402</v>
          </cell>
          <cell r="C255">
            <v>601</v>
          </cell>
          <cell r="D255">
            <v>22</v>
          </cell>
          <cell r="E255">
            <v>32</v>
          </cell>
          <cell r="F255">
            <v>37</v>
          </cell>
          <cell r="G255">
            <v>40</v>
          </cell>
          <cell r="H255">
            <v>50</v>
          </cell>
          <cell r="I255">
            <v>44</v>
          </cell>
          <cell r="J255">
            <v>63</v>
          </cell>
          <cell r="K255">
            <v>52</v>
          </cell>
          <cell r="L255">
            <v>59</v>
          </cell>
          <cell r="M255">
            <v>49</v>
          </cell>
          <cell r="N255">
            <v>57</v>
          </cell>
          <cell r="O255">
            <v>50</v>
          </cell>
          <cell r="P255">
            <v>19</v>
          </cell>
          <cell r="Q255">
            <v>27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403</v>
          </cell>
          <cell r="B256">
            <v>403</v>
          </cell>
          <cell r="C256">
            <v>785</v>
          </cell>
          <cell r="D256">
            <v>11</v>
          </cell>
          <cell r="E256">
            <v>15</v>
          </cell>
          <cell r="F256">
            <v>32</v>
          </cell>
          <cell r="G256">
            <v>34</v>
          </cell>
          <cell r="H256">
            <v>34</v>
          </cell>
          <cell r="I256">
            <v>34</v>
          </cell>
          <cell r="J256">
            <v>26</v>
          </cell>
          <cell r="K256">
            <v>34</v>
          </cell>
          <cell r="L256">
            <v>26</v>
          </cell>
          <cell r="M256">
            <v>23</v>
          </cell>
          <cell r="N256">
            <v>15</v>
          </cell>
          <cell r="O256">
            <v>26</v>
          </cell>
          <cell r="P256">
            <v>14</v>
          </cell>
          <cell r="Q256">
            <v>35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</v>
          </cell>
          <cell r="W256">
            <v>92</v>
          </cell>
          <cell r="X256">
            <v>0</v>
          </cell>
          <cell r="Y256">
            <v>280</v>
          </cell>
          <cell r="Z256">
            <v>0</v>
          </cell>
        </row>
        <row r="257">
          <cell r="A257">
            <v>406</v>
          </cell>
          <cell r="B257">
            <v>406</v>
          </cell>
          <cell r="C257">
            <v>108</v>
          </cell>
          <cell r="D257">
            <v>4</v>
          </cell>
          <cell r="E257">
            <v>9</v>
          </cell>
          <cell r="F257">
            <v>11</v>
          </cell>
          <cell r="G257">
            <v>18</v>
          </cell>
          <cell r="H257">
            <v>18</v>
          </cell>
          <cell r="I257">
            <v>18</v>
          </cell>
          <cell r="J257">
            <v>19</v>
          </cell>
          <cell r="K257">
            <v>11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408</v>
          </cell>
          <cell r="B258">
            <v>408</v>
          </cell>
          <cell r="C258">
            <v>97</v>
          </cell>
          <cell r="D258">
            <v>13</v>
          </cell>
          <cell r="E258">
            <v>10</v>
          </cell>
          <cell r="F258">
            <v>14</v>
          </cell>
          <cell r="G258">
            <v>10</v>
          </cell>
          <cell r="H258">
            <v>15</v>
          </cell>
          <cell r="I258">
            <v>15</v>
          </cell>
          <cell r="J258">
            <v>8</v>
          </cell>
          <cell r="K258">
            <v>12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409</v>
          </cell>
          <cell r="B259">
            <v>409</v>
          </cell>
          <cell r="C259">
            <v>355</v>
          </cell>
          <cell r="D259">
            <v>14</v>
          </cell>
          <cell r="E259">
            <v>29</v>
          </cell>
          <cell r="F259">
            <v>26</v>
          </cell>
          <cell r="G259">
            <v>26</v>
          </cell>
          <cell r="H259">
            <v>28</v>
          </cell>
          <cell r="I259">
            <v>23</v>
          </cell>
          <cell r="J259">
            <v>23</v>
          </cell>
          <cell r="K259">
            <v>30</v>
          </cell>
          <cell r="L259">
            <v>26</v>
          </cell>
          <cell r="M259">
            <v>34</v>
          </cell>
          <cell r="N259">
            <v>13</v>
          </cell>
          <cell r="O259">
            <v>28</v>
          </cell>
          <cell r="P259">
            <v>32</v>
          </cell>
          <cell r="Q259">
            <v>23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412</v>
          </cell>
          <cell r="B260">
            <v>412</v>
          </cell>
          <cell r="C260">
            <v>313</v>
          </cell>
          <cell r="D260">
            <v>6</v>
          </cell>
          <cell r="E260">
            <v>4</v>
          </cell>
          <cell r="F260">
            <v>5</v>
          </cell>
          <cell r="G260">
            <v>10</v>
          </cell>
          <cell r="H260">
            <v>20</v>
          </cell>
          <cell r="I260">
            <v>28</v>
          </cell>
          <cell r="J260">
            <v>37</v>
          </cell>
          <cell r="K260">
            <v>32</v>
          </cell>
          <cell r="L260">
            <v>37</v>
          </cell>
          <cell r="M260">
            <v>38</v>
          </cell>
          <cell r="N260">
            <v>45</v>
          </cell>
          <cell r="O260">
            <v>20</v>
          </cell>
          <cell r="P260">
            <v>18</v>
          </cell>
          <cell r="Q260">
            <v>13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417</v>
          </cell>
          <cell r="B261">
            <v>417</v>
          </cell>
          <cell r="C261">
            <v>764</v>
          </cell>
          <cell r="D261">
            <v>6</v>
          </cell>
          <cell r="E261">
            <v>5</v>
          </cell>
          <cell r="F261">
            <v>81</v>
          </cell>
          <cell r="G261">
            <v>111</v>
          </cell>
          <cell r="H261">
            <v>112</v>
          </cell>
          <cell r="I261">
            <v>114</v>
          </cell>
          <cell r="J261">
            <v>88</v>
          </cell>
          <cell r="K261">
            <v>122</v>
          </cell>
          <cell r="L261">
            <v>72</v>
          </cell>
          <cell r="M261">
            <v>33</v>
          </cell>
          <cell r="N261">
            <v>20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418</v>
          </cell>
          <cell r="B262">
            <v>418</v>
          </cell>
          <cell r="C262">
            <v>367</v>
          </cell>
          <cell r="D262">
            <v>15</v>
          </cell>
          <cell r="E262">
            <v>17</v>
          </cell>
          <cell r="F262">
            <v>33</v>
          </cell>
          <cell r="G262">
            <v>35</v>
          </cell>
          <cell r="H262">
            <v>53</v>
          </cell>
          <cell r="I262">
            <v>44</v>
          </cell>
          <cell r="J262">
            <v>47</v>
          </cell>
          <cell r="K262">
            <v>14</v>
          </cell>
          <cell r="L262">
            <v>25</v>
          </cell>
          <cell r="M262">
            <v>20</v>
          </cell>
          <cell r="N262">
            <v>23</v>
          </cell>
          <cell r="O262">
            <v>16</v>
          </cell>
          <cell r="P262">
            <v>15</v>
          </cell>
          <cell r="Q262">
            <v>10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419</v>
          </cell>
          <cell r="B263">
            <v>419</v>
          </cell>
          <cell r="C263">
            <v>32</v>
          </cell>
          <cell r="D263">
            <v>5</v>
          </cell>
          <cell r="E263">
            <v>4</v>
          </cell>
          <cell r="F263">
            <v>2</v>
          </cell>
          <cell r="G263">
            <v>3</v>
          </cell>
          <cell r="H263">
            <v>4</v>
          </cell>
          <cell r="I263">
            <v>3</v>
          </cell>
          <cell r="J263">
            <v>9</v>
          </cell>
          <cell r="K263">
            <v>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420</v>
          </cell>
          <cell r="B264">
            <v>420</v>
          </cell>
          <cell r="C264">
            <v>459</v>
          </cell>
          <cell r="D264">
            <v>0</v>
          </cell>
          <cell r="E264">
            <v>29</v>
          </cell>
          <cell r="F264">
            <v>34</v>
          </cell>
          <cell r="G264">
            <v>35</v>
          </cell>
          <cell r="H264">
            <v>36</v>
          </cell>
          <cell r="I264">
            <v>35</v>
          </cell>
          <cell r="J264">
            <v>34</v>
          </cell>
          <cell r="K264">
            <v>37</v>
          </cell>
          <cell r="L264">
            <v>49</v>
          </cell>
          <cell r="M264">
            <v>40</v>
          </cell>
          <cell r="N264">
            <v>31</v>
          </cell>
          <cell r="O264">
            <v>35</v>
          </cell>
          <cell r="P264">
            <v>32</v>
          </cell>
          <cell r="Q264">
            <v>32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426</v>
          </cell>
          <cell r="B265">
            <v>426</v>
          </cell>
          <cell r="C265">
            <v>647</v>
          </cell>
          <cell r="D265">
            <v>0</v>
          </cell>
          <cell r="E265">
            <v>0</v>
          </cell>
          <cell r="F265">
            <v>80</v>
          </cell>
          <cell r="G265">
            <v>76</v>
          </cell>
          <cell r="H265">
            <v>66</v>
          </cell>
          <cell r="I265">
            <v>55</v>
          </cell>
          <cell r="J265">
            <v>43</v>
          </cell>
          <cell r="K265">
            <v>45</v>
          </cell>
          <cell r="L265">
            <v>52</v>
          </cell>
          <cell r="M265">
            <v>57</v>
          </cell>
          <cell r="N265">
            <v>51</v>
          </cell>
          <cell r="O265">
            <v>46</v>
          </cell>
          <cell r="P265">
            <v>38</v>
          </cell>
          <cell r="Q265">
            <v>38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433</v>
          </cell>
          <cell r="B266">
            <v>433</v>
          </cell>
          <cell r="C266">
            <v>69</v>
          </cell>
          <cell r="D266">
            <v>7</v>
          </cell>
          <cell r="E266">
            <v>17</v>
          </cell>
          <cell r="F266">
            <v>8</v>
          </cell>
          <cell r="G266">
            <v>6</v>
          </cell>
          <cell r="H266">
            <v>9</v>
          </cell>
          <cell r="I266">
            <v>9</v>
          </cell>
          <cell r="J266">
            <v>7</v>
          </cell>
          <cell r="K266">
            <v>6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435</v>
          </cell>
          <cell r="B267">
            <v>435</v>
          </cell>
          <cell r="C267">
            <v>364</v>
          </cell>
          <cell r="D267">
            <v>0</v>
          </cell>
          <cell r="E267">
            <v>0</v>
          </cell>
          <cell r="F267">
            <v>31</v>
          </cell>
          <cell r="G267">
            <v>32</v>
          </cell>
          <cell r="H267">
            <v>37</v>
          </cell>
          <cell r="I267">
            <v>36</v>
          </cell>
          <cell r="J267">
            <v>30</v>
          </cell>
          <cell r="K267">
            <v>30</v>
          </cell>
          <cell r="L267">
            <v>22</v>
          </cell>
          <cell r="M267">
            <v>33</v>
          </cell>
          <cell r="N267">
            <v>36</v>
          </cell>
          <cell r="O267">
            <v>32</v>
          </cell>
          <cell r="P267">
            <v>20</v>
          </cell>
          <cell r="Q267">
            <v>25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436</v>
          </cell>
          <cell r="B268">
            <v>436</v>
          </cell>
          <cell r="C268">
            <v>416</v>
          </cell>
          <cell r="D268">
            <v>19</v>
          </cell>
          <cell r="E268">
            <v>24</v>
          </cell>
          <cell r="F268">
            <v>31</v>
          </cell>
          <cell r="G268">
            <v>36</v>
          </cell>
          <cell r="H268">
            <v>40</v>
          </cell>
          <cell r="I268">
            <v>28</v>
          </cell>
          <cell r="J268">
            <v>39</v>
          </cell>
          <cell r="K268">
            <v>47</v>
          </cell>
          <cell r="L268">
            <v>24</v>
          </cell>
          <cell r="M268">
            <v>34</v>
          </cell>
          <cell r="N268">
            <v>28</v>
          </cell>
          <cell r="O268">
            <v>31</v>
          </cell>
          <cell r="P268">
            <v>18</v>
          </cell>
          <cell r="Q268">
            <v>17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437</v>
          </cell>
          <cell r="B269">
            <v>437</v>
          </cell>
          <cell r="C269">
            <v>1592</v>
          </cell>
          <cell r="D269">
            <v>0</v>
          </cell>
          <cell r="E269">
            <v>0</v>
          </cell>
          <cell r="F269">
            <v>159</v>
          </cell>
          <cell r="G269">
            <v>205</v>
          </cell>
          <cell r="H269">
            <v>214</v>
          </cell>
          <cell r="I269">
            <v>103</v>
          </cell>
          <cell r="J269">
            <v>206</v>
          </cell>
          <cell r="K269">
            <v>101</v>
          </cell>
          <cell r="L269">
            <v>145</v>
          </cell>
          <cell r="M269">
            <v>141</v>
          </cell>
          <cell r="N269">
            <v>115</v>
          </cell>
          <cell r="O269">
            <v>61</v>
          </cell>
          <cell r="P269">
            <v>76</v>
          </cell>
          <cell r="Q269">
            <v>66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439</v>
          </cell>
          <cell r="B270">
            <v>439</v>
          </cell>
          <cell r="C270">
            <v>38</v>
          </cell>
          <cell r="D270">
            <v>0</v>
          </cell>
          <cell r="E270">
            <v>8</v>
          </cell>
          <cell r="F270">
            <v>7</v>
          </cell>
          <cell r="G270">
            <v>6</v>
          </cell>
          <cell r="H270">
            <v>8</v>
          </cell>
          <cell r="I270">
            <v>5</v>
          </cell>
          <cell r="J270">
            <v>2</v>
          </cell>
          <cell r="K270">
            <v>2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440</v>
          </cell>
          <cell r="B271">
            <v>440</v>
          </cell>
          <cell r="C271">
            <v>166</v>
          </cell>
          <cell r="D271">
            <v>16</v>
          </cell>
          <cell r="E271">
            <v>21</v>
          </cell>
          <cell r="F271">
            <v>23</v>
          </cell>
          <cell r="G271">
            <v>25</v>
          </cell>
          <cell r="H271">
            <v>20</v>
          </cell>
          <cell r="I271">
            <v>20</v>
          </cell>
          <cell r="J271">
            <v>18</v>
          </cell>
          <cell r="K271">
            <v>23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441</v>
          </cell>
          <cell r="B272">
            <v>441</v>
          </cell>
          <cell r="C272">
            <v>62</v>
          </cell>
          <cell r="D272">
            <v>0</v>
          </cell>
          <cell r="E272">
            <v>0</v>
          </cell>
          <cell r="F272">
            <v>8</v>
          </cell>
          <cell r="G272">
            <v>11</v>
          </cell>
          <cell r="H272">
            <v>11</v>
          </cell>
          <cell r="I272">
            <v>13</v>
          </cell>
          <cell r="J272">
            <v>8</v>
          </cell>
          <cell r="K272">
            <v>11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465</v>
          </cell>
          <cell r="B273">
            <v>465</v>
          </cell>
          <cell r="C273">
            <v>179</v>
          </cell>
          <cell r="D273">
            <v>21</v>
          </cell>
          <cell r="E273">
            <v>28</v>
          </cell>
          <cell r="F273">
            <v>26</v>
          </cell>
          <cell r="G273">
            <v>22</v>
          </cell>
          <cell r="H273">
            <v>22</v>
          </cell>
          <cell r="I273">
            <v>20</v>
          </cell>
          <cell r="J273">
            <v>19</v>
          </cell>
          <cell r="K273">
            <v>21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466</v>
          </cell>
          <cell r="B274">
            <v>466</v>
          </cell>
          <cell r="C274">
            <v>130</v>
          </cell>
          <cell r="D274">
            <v>5</v>
          </cell>
          <cell r="E274">
            <v>6</v>
          </cell>
          <cell r="F274">
            <v>19</v>
          </cell>
          <cell r="G274">
            <v>14</v>
          </cell>
          <cell r="H274">
            <v>25</v>
          </cell>
          <cell r="I274">
            <v>23</v>
          </cell>
          <cell r="J274">
            <v>24</v>
          </cell>
          <cell r="K274">
            <v>14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472</v>
          </cell>
          <cell r="B275">
            <v>472</v>
          </cell>
          <cell r="C275">
            <v>656</v>
          </cell>
          <cell r="D275">
            <v>0</v>
          </cell>
          <cell r="E275">
            <v>70</v>
          </cell>
          <cell r="F275">
            <v>72</v>
          </cell>
          <cell r="G275">
            <v>121</v>
          </cell>
          <cell r="H275">
            <v>97</v>
          </cell>
          <cell r="I275">
            <v>102</v>
          </cell>
          <cell r="J275">
            <v>112</v>
          </cell>
          <cell r="K275">
            <v>82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474</v>
          </cell>
          <cell r="B276">
            <v>474</v>
          </cell>
          <cell r="C276">
            <v>41</v>
          </cell>
          <cell r="D276">
            <v>0</v>
          </cell>
          <cell r="E276">
            <v>0</v>
          </cell>
          <cell r="F276">
            <v>0</v>
          </cell>
          <cell r="G276">
            <v>1</v>
          </cell>
          <cell r="H276">
            <v>7</v>
          </cell>
          <cell r="I276">
            <v>7</v>
          </cell>
          <cell r="J276">
            <v>12</v>
          </cell>
          <cell r="K276">
            <v>4</v>
          </cell>
          <cell r="L276">
            <v>1</v>
          </cell>
          <cell r="M276">
            <v>4</v>
          </cell>
          <cell r="N276">
            <v>5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475</v>
          </cell>
          <cell r="B277">
            <v>475</v>
          </cell>
          <cell r="C277">
            <v>101</v>
          </cell>
          <cell r="D277">
            <v>0</v>
          </cell>
          <cell r="E277">
            <v>0</v>
          </cell>
          <cell r="F277">
            <v>1</v>
          </cell>
          <cell r="G277">
            <v>0</v>
          </cell>
          <cell r="H277">
            <v>1</v>
          </cell>
          <cell r="I277">
            <v>2</v>
          </cell>
          <cell r="J277">
            <v>4</v>
          </cell>
          <cell r="K277">
            <v>9</v>
          </cell>
          <cell r="L277">
            <v>16</v>
          </cell>
          <cell r="M277">
            <v>18</v>
          </cell>
          <cell r="N277">
            <v>13</v>
          </cell>
          <cell r="O277">
            <v>12</v>
          </cell>
          <cell r="P277">
            <v>5</v>
          </cell>
          <cell r="Q277">
            <v>20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476</v>
          </cell>
          <cell r="B278">
            <v>476</v>
          </cell>
          <cell r="C278">
            <v>28</v>
          </cell>
          <cell r="D278">
            <v>5</v>
          </cell>
          <cell r="E278">
            <v>11</v>
          </cell>
          <cell r="F278">
            <v>12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477</v>
          </cell>
          <cell r="B279">
            <v>477</v>
          </cell>
          <cell r="C279">
            <v>163</v>
          </cell>
          <cell r="D279">
            <v>27</v>
          </cell>
          <cell r="E279">
            <v>25</v>
          </cell>
          <cell r="F279">
            <v>27</v>
          </cell>
          <cell r="G279">
            <v>24</v>
          </cell>
          <cell r="H279">
            <v>16</v>
          </cell>
          <cell r="I279">
            <v>15</v>
          </cell>
          <cell r="J279">
            <v>19</v>
          </cell>
          <cell r="K279">
            <v>10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478</v>
          </cell>
          <cell r="B280">
            <v>478</v>
          </cell>
          <cell r="C280">
            <v>92</v>
          </cell>
          <cell r="D280">
            <v>8</v>
          </cell>
          <cell r="E280">
            <v>15</v>
          </cell>
          <cell r="F280">
            <v>17</v>
          </cell>
          <cell r="G280">
            <v>11</v>
          </cell>
          <cell r="H280">
            <v>11</v>
          </cell>
          <cell r="I280">
            <v>10</v>
          </cell>
          <cell r="J280">
            <v>12</v>
          </cell>
          <cell r="K280">
            <v>8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481</v>
          </cell>
          <cell r="B281">
            <v>481</v>
          </cell>
          <cell r="C281">
            <v>214</v>
          </cell>
          <cell r="D281">
            <v>0</v>
          </cell>
          <cell r="E281">
            <v>19</v>
          </cell>
          <cell r="F281">
            <v>59</v>
          </cell>
          <cell r="G281">
            <v>47</v>
          </cell>
          <cell r="H281">
            <v>29</v>
          </cell>
          <cell r="I281">
            <v>26</v>
          </cell>
          <cell r="J281">
            <v>21</v>
          </cell>
          <cell r="K281">
            <v>13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487</v>
          </cell>
          <cell r="B282">
            <v>487</v>
          </cell>
          <cell r="C282">
            <v>98</v>
          </cell>
          <cell r="D282">
            <v>13</v>
          </cell>
          <cell r="E282">
            <v>10</v>
          </cell>
          <cell r="F282">
            <v>18</v>
          </cell>
          <cell r="G282">
            <v>14</v>
          </cell>
          <cell r="H282">
            <v>12</v>
          </cell>
          <cell r="I282">
            <v>13</v>
          </cell>
          <cell r="J282">
            <v>7</v>
          </cell>
          <cell r="K282">
            <v>11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488</v>
          </cell>
          <cell r="B283">
            <v>488</v>
          </cell>
          <cell r="C283">
            <v>48</v>
          </cell>
          <cell r="D283">
            <v>0</v>
          </cell>
          <cell r="E283">
            <v>0</v>
          </cell>
          <cell r="F283">
            <v>0</v>
          </cell>
          <cell r="G283">
            <v>4</v>
          </cell>
          <cell r="H283">
            <v>2</v>
          </cell>
          <cell r="I283">
            <v>2</v>
          </cell>
          <cell r="J283">
            <v>2</v>
          </cell>
          <cell r="K283">
            <v>6</v>
          </cell>
          <cell r="L283">
            <v>0</v>
          </cell>
          <cell r="M283">
            <v>10</v>
          </cell>
          <cell r="N283">
            <v>13</v>
          </cell>
          <cell r="O283">
            <v>9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489</v>
          </cell>
          <cell r="B284">
            <v>489</v>
          </cell>
          <cell r="C284">
            <v>73</v>
          </cell>
          <cell r="D284">
            <v>0</v>
          </cell>
          <cell r="E284">
            <v>13</v>
          </cell>
          <cell r="F284">
            <v>20</v>
          </cell>
          <cell r="G284">
            <v>9</v>
          </cell>
          <cell r="H284">
            <v>13</v>
          </cell>
          <cell r="I284">
            <v>9</v>
          </cell>
          <cell r="J284">
            <v>3</v>
          </cell>
          <cell r="K284">
            <v>6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490</v>
          </cell>
          <cell r="B285">
            <v>490</v>
          </cell>
          <cell r="C285">
            <v>435</v>
          </cell>
          <cell r="D285">
            <v>0</v>
          </cell>
          <cell r="E285">
            <v>0</v>
          </cell>
          <cell r="F285">
            <v>40</v>
          </cell>
          <cell r="G285">
            <v>40</v>
          </cell>
          <cell r="H285">
            <v>49</v>
          </cell>
          <cell r="I285">
            <v>39</v>
          </cell>
          <cell r="J285">
            <v>32</v>
          </cell>
          <cell r="K285">
            <v>27</v>
          </cell>
          <cell r="L285">
            <v>31</v>
          </cell>
          <cell r="M285">
            <v>43</v>
          </cell>
          <cell r="N285">
            <v>31</v>
          </cell>
          <cell r="O285">
            <v>30</v>
          </cell>
          <cell r="P285">
            <v>36</v>
          </cell>
          <cell r="Q285">
            <v>37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492</v>
          </cell>
          <cell r="B286">
            <v>492</v>
          </cell>
          <cell r="C286">
            <v>1067</v>
          </cell>
          <cell r="D286">
            <v>0</v>
          </cell>
          <cell r="E286">
            <v>0</v>
          </cell>
          <cell r="F286">
            <v>28</v>
          </cell>
          <cell r="G286">
            <v>35</v>
          </cell>
          <cell r="H286">
            <v>32</v>
          </cell>
          <cell r="I286">
            <v>27</v>
          </cell>
          <cell r="J286">
            <v>28</v>
          </cell>
          <cell r="K286">
            <v>22</v>
          </cell>
          <cell r="L286">
            <v>239</v>
          </cell>
          <cell r="M286">
            <v>76</v>
          </cell>
          <cell r="N286">
            <v>69</v>
          </cell>
          <cell r="O286">
            <v>89</v>
          </cell>
          <cell r="P286">
            <v>116</v>
          </cell>
          <cell r="Q286">
            <v>133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41</v>
          </cell>
          <cell r="W286">
            <v>54</v>
          </cell>
          <cell r="X286">
            <v>0</v>
          </cell>
          <cell r="Y286">
            <v>78</v>
          </cell>
          <cell r="Z286">
            <v>0</v>
          </cell>
        </row>
        <row r="287">
          <cell r="A287">
            <v>494</v>
          </cell>
          <cell r="B287">
            <v>492</v>
          </cell>
          <cell r="C287">
            <v>363</v>
          </cell>
          <cell r="D287">
            <v>0</v>
          </cell>
          <cell r="E287">
            <v>0</v>
          </cell>
          <cell r="F287">
            <v>43</v>
          </cell>
          <cell r="G287">
            <v>70</v>
          </cell>
          <cell r="H287">
            <v>61</v>
          </cell>
          <cell r="I287">
            <v>77</v>
          </cell>
          <cell r="J287">
            <v>60</v>
          </cell>
          <cell r="K287">
            <v>52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498</v>
          </cell>
          <cell r="B288">
            <v>498</v>
          </cell>
          <cell r="C288">
            <v>252</v>
          </cell>
          <cell r="D288">
            <v>9</v>
          </cell>
          <cell r="E288">
            <v>20</v>
          </cell>
          <cell r="F288">
            <v>24</v>
          </cell>
          <cell r="G288">
            <v>21</v>
          </cell>
          <cell r="H288">
            <v>19</v>
          </cell>
          <cell r="I288">
            <v>22</v>
          </cell>
          <cell r="J288">
            <v>14</v>
          </cell>
          <cell r="K288">
            <v>34</v>
          </cell>
          <cell r="L288">
            <v>31</v>
          </cell>
          <cell r="M288">
            <v>18</v>
          </cell>
          <cell r="N288">
            <v>22</v>
          </cell>
          <cell r="O288">
            <v>18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500</v>
          </cell>
          <cell r="B289">
            <v>500</v>
          </cell>
          <cell r="C289">
            <v>211</v>
          </cell>
          <cell r="D289">
            <v>0</v>
          </cell>
          <cell r="E289">
            <v>0</v>
          </cell>
          <cell r="F289">
            <v>3</v>
          </cell>
          <cell r="G289">
            <v>12</v>
          </cell>
          <cell r="H289">
            <v>16</v>
          </cell>
          <cell r="I289">
            <v>11</v>
          </cell>
          <cell r="J289">
            <v>13</v>
          </cell>
          <cell r="K289">
            <v>18</v>
          </cell>
          <cell r="L289">
            <v>19</v>
          </cell>
          <cell r="M289">
            <v>12</v>
          </cell>
          <cell r="N289">
            <v>19</v>
          </cell>
          <cell r="O289">
            <v>16</v>
          </cell>
          <cell r="P289">
            <v>24</v>
          </cell>
          <cell r="Q289">
            <v>48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501</v>
          </cell>
          <cell r="B290">
            <v>501</v>
          </cell>
          <cell r="C290">
            <v>549</v>
          </cell>
          <cell r="D290">
            <v>0</v>
          </cell>
          <cell r="E290">
            <v>27</v>
          </cell>
          <cell r="F290">
            <v>55</v>
          </cell>
          <cell r="G290">
            <v>49</v>
          </cell>
          <cell r="H290">
            <v>47</v>
          </cell>
          <cell r="I290">
            <v>44</v>
          </cell>
          <cell r="J290">
            <v>51</v>
          </cell>
          <cell r="K290">
            <v>64</v>
          </cell>
          <cell r="L290">
            <v>35</v>
          </cell>
          <cell r="M290">
            <v>48</v>
          </cell>
          <cell r="N290">
            <v>45</v>
          </cell>
          <cell r="O290">
            <v>32</v>
          </cell>
          <cell r="P290">
            <v>19</v>
          </cell>
          <cell r="Q290">
            <v>33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503</v>
          </cell>
          <cell r="B291">
            <v>503</v>
          </cell>
          <cell r="C291">
            <v>1883</v>
          </cell>
          <cell r="D291">
            <v>0</v>
          </cell>
          <cell r="E291">
            <v>0</v>
          </cell>
          <cell r="F291">
            <v>140</v>
          </cell>
          <cell r="G291">
            <v>176</v>
          </cell>
          <cell r="H291">
            <v>176</v>
          </cell>
          <cell r="I291">
            <v>175</v>
          </cell>
          <cell r="J291">
            <v>173</v>
          </cell>
          <cell r="K291">
            <v>190</v>
          </cell>
          <cell r="L291">
            <v>227</v>
          </cell>
          <cell r="M291">
            <v>181</v>
          </cell>
          <cell r="N291">
            <v>115</v>
          </cell>
          <cell r="O291">
            <v>145</v>
          </cell>
          <cell r="P291">
            <v>115</v>
          </cell>
          <cell r="Q291">
            <v>70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505</v>
          </cell>
          <cell r="B292">
            <v>505</v>
          </cell>
          <cell r="C292">
            <v>376</v>
          </cell>
          <cell r="D292">
            <v>8</v>
          </cell>
          <cell r="E292">
            <v>8</v>
          </cell>
          <cell r="F292">
            <v>11</v>
          </cell>
          <cell r="G292">
            <v>21</v>
          </cell>
          <cell r="H292">
            <v>29</v>
          </cell>
          <cell r="I292">
            <v>22</v>
          </cell>
          <cell r="J292">
            <v>19</v>
          </cell>
          <cell r="K292">
            <v>23</v>
          </cell>
          <cell r="L292">
            <v>28</v>
          </cell>
          <cell r="M292">
            <v>37</v>
          </cell>
          <cell r="N292">
            <v>41</v>
          </cell>
          <cell r="O292">
            <v>37</v>
          </cell>
          <cell r="P292">
            <v>44</v>
          </cell>
          <cell r="Q292">
            <v>48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506</v>
          </cell>
          <cell r="B293">
            <v>506</v>
          </cell>
          <cell r="C293">
            <v>246</v>
          </cell>
          <cell r="D293">
            <v>0</v>
          </cell>
          <cell r="E293">
            <v>0</v>
          </cell>
          <cell r="F293">
            <v>0</v>
          </cell>
          <cell r="G293">
            <v>10</v>
          </cell>
          <cell r="H293">
            <v>16</v>
          </cell>
          <cell r="I293">
            <v>13</v>
          </cell>
          <cell r="J293">
            <v>22</v>
          </cell>
          <cell r="K293">
            <v>14</v>
          </cell>
          <cell r="L293">
            <v>40</v>
          </cell>
          <cell r="M293">
            <v>36</v>
          </cell>
          <cell r="N293">
            <v>30</v>
          </cell>
          <cell r="O293">
            <v>24</v>
          </cell>
          <cell r="P293">
            <v>27</v>
          </cell>
          <cell r="Q293">
            <v>14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507</v>
          </cell>
          <cell r="B294">
            <v>507</v>
          </cell>
          <cell r="C294">
            <v>107</v>
          </cell>
          <cell r="D294">
            <v>7</v>
          </cell>
          <cell r="E294">
            <v>6</v>
          </cell>
          <cell r="F294">
            <v>15</v>
          </cell>
          <cell r="G294">
            <v>19</v>
          </cell>
          <cell r="H294">
            <v>18</v>
          </cell>
          <cell r="I294">
            <v>14</v>
          </cell>
          <cell r="J294">
            <v>13</v>
          </cell>
          <cell r="K294">
            <v>15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514</v>
          </cell>
          <cell r="B295">
            <v>514</v>
          </cell>
          <cell r="C295">
            <v>70</v>
          </cell>
          <cell r="D295">
            <v>7</v>
          </cell>
          <cell r="E295">
            <v>7</v>
          </cell>
          <cell r="F295">
            <v>6</v>
          </cell>
          <cell r="G295">
            <v>2</v>
          </cell>
          <cell r="H295">
            <v>11</v>
          </cell>
          <cell r="I295">
            <v>14</v>
          </cell>
          <cell r="J295">
            <v>14</v>
          </cell>
          <cell r="K295">
            <v>9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524</v>
          </cell>
          <cell r="B296">
            <v>524</v>
          </cell>
          <cell r="C296">
            <v>168</v>
          </cell>
          <cell r="D296">
            <v>0</v>
          </cell>
          <cell r="E296">
            <v>0</v>
          </cell>
          <cell r="F296">
            <v>15</v>
          </cell>
          <cell r="G296">
            <v>32</v>
          </cell>
          <cell r="H296">
            <v>32</v>
          </cell>
          <cell r="I296">
            <v>30</v>
          </cell>
          <cell r="J296">
            <v>32</v>
          </cell>
          <cell r="K296">
            <v>27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526</v>
          </cell>
          <cell r="B297">
            <v>526</v>
          </cell>
          <cell r="C297">
            <v>478</v>
          </cell>
          <cell r="D297">
            <v>15</v>
          </cell>
          <cell r="E297">
            <v>17</v>
          </cell>
          <cell r="F297">
            <v>22</v>
          </cell>
          <cell r="G297">
            <v>57</v>
          </cell>
          <cell r="H297">
            <v>57</v>
          </cell>
          <cell r="I297">
            <v>39</v>
          </cell>
          <cell r="J297">
            <v>32</v>
          </cell>
          <cell r="K297">
            <v>43</v>
          </cell>
          <cell r="L297">
            <v>41</v>
          </cell>
          <cell r="M297">
            <v>35</v>
          </cell>
          <cell r="N297">
            <v>35</v>
          </cell>
          <cell r="O297">
            <v>34</v>
          </cell>
          <cell r="P297">
            <v>27</v>
          </cell>
          <cell r="Q297">
            <v>24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528</v>
          </cell>
          <cell r="B298">
            <v>528</v>
          </cell>
          <cell r="C298">
            <v>80</v>
          </cell>
          <cell r="D298">
            <v>4</v>
          </cell>
          <cell r="E298">
            <v>19</v>
          </cell>
          <cell r="F298">
            <v>8</v>
          </cell>
          <cell r="G298">
            <v>12</v>
          </cell>
          <cell r="H298">
            <v>10</v>
          </cell>
          <cell r="I298">
            <v>8</v>
          </cell>
          <cell r="J298">
            <v>5</v>
          </cell>
          <cell r="K298">
            <v>14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530</v>
          </cell>
          <cell r="B299">
            <v>530</v>
          </cell>
          <cell r="C299">
            <v>168</v>
          </cell>
          <cell r="D299">
            <v>7</v>
          </cell>
          <cell r="E299">
            <v>27</v>
          </cell>
          <cell r="F299">
            <v>51</v>
          </cell>
          <cell r="G299">
            <v>36</v>
          </cell>
          <cell r="H299">
            <v>29</v>
          </cell>
          <cell r="I299">
            <v>6</v>
          </cell>
          <cell r="J299">
            <v>6</v>
          </cell>
          <cell r="K299">
            <v>0</v>
          </cell>
          <cell r="L299">
            <v>0</v>
          </cell>
          <cell r="M299">
            <v>5</v>
          </cell>
          <cell r="N299">
            <v>0</v>
          </cell>
          <cell r="O299">
            <v>1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534</v>
          </cell>
          <cell r="B300">
            <v>534</v>
          </cell>
          <cell r="C300">
            <v>141</v>
          </cell>
          <cell r="D300">
            <v>2</v>
          </cell>
          <cell r="E300">
            <v>2</v>
          </cell>
          <cell r="F300">
            <v>4</v>
          </cell>
          <cell r="G300">
            <v>10</v>
          </cell>
          <cell r="H300">
            <v>13</v>
          </cell>
          <cell r="I300">
            <v>18</v>
          </cell>
          <cell r="J300">
            <v>18</v>
          </cell>
          <cell r="K300">
            <v>14</v>
          </cell>
          <cell r="L300">
            <v>25</v>
          </cell>
          <cell r="M300">
            <v>12</v>
          </cell>
          <cell r="N300">
            <v>13</v>
          </cell>
          <cell r="O300">
            <v>10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537</v>
          </cell>
          <cell r="B301">
            <v>537</v>
          </cell>
          <cell r="C301">
            <v>135</v>
          </cell>
          <cell r="D301">
            <v>19</v>
          </cell>
          <cell r="E301">
            <v>20</v>
          </cell>
          <cell r="F301">
            <v>24</v>
          </cell>
          <cell r="G301">
            <v>18</v>
          </cell>
          <cell r="H301">
            <v>16</v>
          </cell>
          <cell r="I301">
            <v>17</v>
          </cell>
          <cell r="J301">
            <v>12</v>
          </cell>
          <cell r="K301">
            <v>9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543</v>
          </cell>
          <cell r="B302">
            <v>543</v>
          </cell>
          <cell r="C302">
            <v>602</v>
          </cell>
          <cell r="D302">
            <v>0</v>
          </cell>
          <cell r="E302">
            <v>0</v>
          </cell>
          <cell r="F302">
            <v>60</v>
          </cell>
          <cell r="G302">
            <v>76</v>
          </cell>
          <cell r="H302">
            <v>77</v>
          </cell>
          <cell r="I302">
            <v>72</v>
          </cell>
          <cell r="J302">
            <v>77</v>
          </cell>
          <cell r="K302">
            <v>44</v>
          </cell>
          <cell r="L302">
            <v>41</v>
          </cell>
          <cell r="M302">
            <v>46</v>
          </cell>
          <cell r="N302">
            <v>34</v>
          </cell>
          <cell r="O302">
            <v>27</v>
          </cell>
          <cell r="P302">
            <v>33</v>
          </cell>
          <cell r="Q302">
            <v>15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544</v>
          </cell>
          <cell r="B303">
            <v>544</v>
          </cell>
          <cell r="C303">
            <v>365</v>
          </cell>
          <cell r="D303">
            <v>0</v>
          </cell>
          <cell r="E303">
            <v>0</v>
          </cell>
          <cell r="F303">
            <v>14</v>
          </cell>
          <cell r="G303">
            <v>56</v>
          </cell>
          <cell r="H303">
            <v>55</v>
          </cell>
          <cell r="I303">
            <v>75</v>
          </cell>
          <cell r="J303">
            <v>68</v>
          </cell>
          <cell r="K303">
            <v>97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556</v>
          </cell>
          <cell r="B304">
            <v>556</v>
          </cell>
          <cell r="C304">
            <v>1057</v>
          </cell>
          <cell r="D304">
            <v>0</v>
          </cell>
          <cell r="E304">
            <v>0</v>
          </cell>
          <cell r="F304">
            <v>90</v>
          </cell>
          <cell r="G304">
            <v>107</v>
          </cell>
          <cell r="H304">
            <v>107</v>
          </cell>
          <cell r="I304">
            <v>104</v>
          </cell>
          <cell r="J304">
            <v>104</v>
          </cell>
          <cell r="K304">
            <v>99</v>
          </cell>
          <cell r="L304">
            <v>97</v>
          </cell>
          <cell r="M304">
            <v>82</v>
          </cell>
          <cell r="N304">
            <v>81</v>
          </cell>
          <cell r="O304">
            <v>69</v>
          </cell>
          <cell r="P304">
            <v>71</v>
          </cell>
          <cell r="Q304">
            <v>46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562</v>
          </cell>
          <cell r="B305">
            <v>562</v>
          </cell>
          <cell r="C305">
            <v>104</v>
          </cell>
          <cell r="D305">
            <v>5</v>
          </cell>
          <cell r="E305">
            <v>13</v>
          </cell>
          <cell r="F305">
            <v>1</v>
          </cell>
          <cell r="G305">
            <v>10</v>
          </cell>
          <cell r="H305">
            <v>22</v>
          </cell>
          <cell r="I305">
            <v>18</v>
          </cell>
          <cell r="J305">
            <v>22</v>
          </cell>
          <cell r="K305">
            <v>13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564</v>
          </cell>
          <cell r="B306">
            <v>564</v>
          </cell>
          <cell r="C306">
            <v>263</v>
          </cell>
          <cell r="D306">
            <v>0</v>
          </cell>
          <cell r="E306">
            <v>0</v>
          </cell>
          <cell r="F306">
            <v>39</v>
          </cell>
          <cell r="G306">
            <v>41</v>
          </cell>
          <cell r="H306">
            <v>37</v>
          </cell>
          <cell r="I306">
            <v>61</v>
          </cell>
          <cell r="J306">
            <v>39</v>
          </cell>
          <cell r="K306">
            <v>46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566</v>
          </cell>
          <cell r="B307">
            <v>566</v>
          </cell>
          <cell r="C307">
            <v>1232</v>
          </cell>
          <cell r="D307">
            <v>0</v>
          </cell>
          <cell r="E307">
            <v>0</v>
          </cell>
          <cell r="F307">
            <v>92</v>
          </cell>
          <cell r="G307">
            <v>105</v>
          </cell>
          <cell r="H307">
            <v>108</v>
          </cell>
          <cell r="I307">
            <v>103</v>
          </cell>
          <cell r="J307">
            <v>101</v>
          </cell>
          <cell r="K307">
            <v>119</v>
          </cell>
          <cell r="L307">
            <v>128</v>
          </cell>
          <cell r="M307">
            <v>105</v>
          </cell>
          <cell r="N307">
            <v>111</v>
          </cell>
          <cell r="O307">
            <v>102</v>
          </cell>
          <cell r="P307">
            <v>96</v>
          </cell>
          <cell r="Q307">
            <v>62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569</v>
          </cell>
          <cell r="B308">
            <v>569</v>
          </cell>
          <cell r="C308">
            <v>212</v>
          </cell>
          <cell r="D308">
            <v>0</v>
          </cell>
          <cell r="E308">
            <v>0</v>
          </cell>
          <cell r="F308">
            <v>21</v>
          </cell>
          <cell r="G308">
            <v>34</v>
          </cell>
          <cell r="H308">
            <v>37</v>
          </cell>
          <cell r="I308">
            <v>31</v>
          </cell>
          <cell r="J308">
            <v>25</v>
          </cell>
          <cell r="K308">
            <v>21</v>
          </cell>
          <cell r="L308">
            <v>23</v>
          </cell>
          <cell r="M308">
            <v>12</v>
          </cell>
          <cell r="N308">
            <v>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573</v>
          </cell>
          <cell r="B309">
            <v>573</v>
          </cell>
          <cell r="C309">
            <v>1832</v>
          </cell>
          <cell r="D309">
            <v>0</v>
          </cell>
          <cell r="E309">
            <v>0</v>
          </cell>
          <cell r="F309">
            <v>141</v>
          </cell>
          <cell r="G309">
            <v>189</v>
          </cell>
          <cell r="H309">
            <v>170</v>
          </cell>
          <cell r="I309">
            <v>164</v>
          </cell>
          <cell r="J309">
            <v>189</v>
          </cell>
          <cell r="K309">
            <v>210</v>
          </cell>
          <cell r="L309">
            <v>188</v>
          </cell>
          <cell r="M309">
            <v>192</v>
          </cell>
          <cell r="N309">
            <v>133</v>
          </cell>
          <cell r="O309">
            <v>132</v>
          </cell>
          <cell r="P309">
            <v>82</v>
          </cell>
          <cell r="Q309">
            <v>42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574</v>
          </cell>
          <cell r="B310">
            <v>574</v>
          </cell>
          <cell r="C310">
            <v>397</v>
          </cell>
          <cell r="D310">
            <v>0</v>
          </cell>
          <cell r="E310">
            <v>0</v>
          </cell>
          <cell r="F310">
            <v>25</v>
          </cell>
          <cell r="G310">
            <v>56</v>
          </cell>
          <cell r="H310">
            <v>46</v>
          </cell>
          <cell r="I310">
            <v>36</v>
          </cell>
          <cell r="J310">
            <v>35</v>
          </cell>
          <cell r="K310">
            <v>32</v>
          </cell>
          <cell r="L310">
            <v>58</v>
          </cell>
          <cell r="M310">
            <v>44</v>
          </cell>
          <cell r="N310">
            <v>39</v>
          </cell>
          <cell r="O310">
            <v>26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578</v>
          </cell>
          <cell r="B311">
            <v>578</v>
          </cell>
          <cell r="C311">
            <v>110</v>
          </cell>
          <cell r="D311">
            <v>0</v>
          </cell>
          <cell r="E311">
            <v>0</v>
          </cell>
          <cell r="F311">
            <v>16</v>
          </cell>
          <cell r="G311">
            <v>17</v>
          </cell>
          <cell r="H311">
            <v>20</v>
          </cell>
          <cell r="I311">
            <v>26</v>
          </cell>
          <cell r="J311">
            <v>21</v>
          </cell>
          <cell r="K311">
            <v>10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581</v>
          </cell>
          <cell r="B312">
            <v>581</v>
          </cell>
          <cell r="C312">
            <v>156</v>
          </cell>
          <cell r="D312">
            <v>0</v>
          </cell>
          <cell r="E312">
            <v>0</v>
          </cell>
          <cell r="F312">
            <v>0</v>
          </cell>
          <cell r="G312">
            <v>7</v>
          </cell>
          <cell r="H312">
            <v>6</v>
          </cell>
          <cell r="I312">
            <v>11</v>
          </cell>
          <cell r="J312">
            <v>8</v>
          </cell>
          <cell r="K312">
            <v>6</v>
          </cell>
          <cell r="L312">
            <v>49</v>
          </cell>
          <cell r="M312">
            <v>34</v>
          </cell>
          <cell r="N312">
            <v>22</v>
          </cell>
          <cell r="O312">
            <v>13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588</v>
          </cell>
          <cell r="B313">
            <v>588</v>
          </cell>
          <cell r="C313">
            <v>643</v>
          </cell>
          <cell r="D313">
            <v>0</v>
          </cell>
          <cell r="E313">
            <v>0</v>
          </cell>
          <cell r="F313">
            <v>93</v>
          </cell>
          <cell r="G313">
            <v>85</v>
          </cell>
          <cell r="H313">
            <v>110</v>
          </cell>
          <cell r="I313">
            <v>96</v>
          </cell>
          <cell r="J313">
            <v>90</v>
          </cell>
          <cell r="K313">
            <v>102</v>
          </cell>
          <cell r="L313">
            <v>34</v>
          </cell>
          <cell r="M313">
            <v>33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591</v>
          </cell>
          <cell r="B314">
            <v>591</v>
          </cell>
          <cell r="C314">
            <v>64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3</v>
          </cell>
          <cell r="W314">
            <v>20</v>
          </cell>
          <cell r="X314">
            <v>21</v>
          </cell>
          <cell r="Y314">
            <v>20</v>
          </cell>
          <cell r="Z314">
            <v>0</v>
          </cell>
        </row>
        <row r="315">
          <cell r="A315">
            <v>602</v>
          </cell>
          <cell r="B315">
            <v>602</v>
          </cell>
          <cell r="C315">
            <v>597</v>
          </cell>
          <cell r="D315">
            <v>0</v>
          </cell>
          <cell r="E315">
            <v>0</v>
          </cell>
          <cell r="F315">
            <v>60</v>
          </cell>
          <cell r="G315">
            <v>101</v>
          </cell>
          <cell r="H315">
            <v>128</v>
          </cell>
          <cell r="I315">
            <v>99</v>
          </cell>
          <cell r="J315">
            <v>83</v>
          </cell>
          <cell r="K315">
            <v>71</v>
          </cell>
          <cell r="L315">
            <v>55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604</v>
          </cell>
          <cell r="B316">
            <v>604</v>
          </cell>
          <cell r="C316">
            <v>239</v>
          </cell>
          <cell r="D316">
            <v>0</v>
          </cell>
          <cell r="E316">
            <v>0</v>
          </cell>
          <cell r="F316">
            <v>0</v>
          </cell>
          <cell r="G316">
            <v>28</v>
          </cell>
          <cell r="H316">
            <v>23</v>
          </cell>
          <cell r="I316">
            <v>33</v>
          </cell>
          <cell r="J316">
            <v>31</v>
          </cell>
          <cell r="K316">
            <v>32</v>
          </cell>
          <cell r="L316">
            <v>31</v>
          </cell>
          <cell r="M316">
            <v>30</v>
          </cell>
          <cell r="N316">
            <v>13</v>
          </cell>
          <cell r="O316">
            <v>18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605</v>
          </cell>
          <cell r="B317">
            <v>605</v>
          </cell>
          <cell r="C317">
            <v>115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69</v>
          </cell>
          <cell r="Q317">
            <v>46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606</v>
          </cell>
          <cell r="B318">
            <v>606</v>
          </cell>
          <cell r="C318">
            <v>412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72</v>
          </cell>
          <cell r="M318">
            <v>70</v>
          </cell>
          <cell r="N318">
            <v>69</v>
          </cell>
          <cell r="O318">
            <v>73</v>
          </cell>
          <cell r="P318">
            <v>63</v>
          </cell>
          <cell r="Q318">
            <v>65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610</v>
          </cell>
          <cell r="B319">
            <v>610</v>
          </cell>
          <cell r="C319">
            <v>105</v>
          </cell>
          <cell r="D319">
            <v>13</v>
          </cell>
          <cell r="E319">
            <v>18</v>
          </cell>
          <cell r="F319">
            <v>13</v>
          </cell>
          <cell r="G319">
            <v>15</v>
          </cell>
          <cell r="H319">
            <v>8</v>
          </cell>
          <cell r="I319">
            <v>10</v>
          </cell>
          <cell r="J319">
            <v>12</v>
          </cell>
          <cell r="K319">
            <v>16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614</v>
          </cell>
          <cell r="B320">
            <v>614</v>
          </cell>
          <cell r="C320">
            <v>165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33</v>
          </cell>
          <cell r="M320">
            <v>34</v>
          </cell>
          <cell r="N320">
            <v>38</v>
          </cell>
          <cell r="O320">
            <v>31</v>
          </cell>
          <cell r="P320">
            <v>15</v>
          </cell>
          <cell r="Q320">
            <v>14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615</v>
          </cell>
          <cell r="B321">
            <v>615</v>
          </cell>
          <cell r="C321">
            <v>1663</v>
          </cell>
          <cell r="D321">
            <v>0</v>
          </cell>
          <cell r="E321">
            <v>0</v>
          </cell>
          <cell r="F321">
            <v>170</v>
          </cell>
          <cell r="G321">
            <v>197</v>
          </cell>
          <cell r="H321">
            <v>189</v>
          </cell>
          <cell r="I321">
            <v>186</v>
          </cell>
          <cell r="J321">
            <v>204</v>
          </cell>
          <cell r="K321">
            <v>200</v>
          </cell>
          <cell r="L321">
            <v>224</v>
          </cell>
          <cell r="M321">
            <v>127</v>
          </cell>
          <cell r="N321">
            <v>85</v>
          </cell>
          <cell r="O321">
            <v>81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618</v>
          </cell>
          <cell r="B322">
            <v>618</v>
          </cell>
          <cell r="C322">
            <v>118</v>
          </cell>
          <cell r="D322">
            <v>0</v>
          </cell>
          <cell r="E322">
            <v>6</v>
          </cell>
          <cell r="F322">
            <v>5</v>
          </cell>
          <cell r="G322">
            <v>5</v>
          </cell>
          <cell r="H322">
            <v>7</v>
          </cell>
          <cell r="I322">
            <v>4</v>
          </cell>
          <cell r="J322">
            <v>7</v>
          </cell>
          <cell r="K322">
            <v>10</v>
          </cell>
          <cell r="L322">
            <v>17</v>
          </cell>
          <cell r="M322">
            <v>11</v>
          </cell>
          <cell r="N322">
            <v>11</v>
          </cell>
          <cell r="O322">
            <v>18</v>
          </cell>
          <cell r="P322">
            <v>4</v>
          </cell>
          <cell r="Q322">
            <v>13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620</v>
          </cell>
          <cell r="B323">
            <v>620</v>
          </cell>
          <cell r="C323">
            <v>196</v>
          </cell>
          <cell r="D323">
            <v>0</v>
          </cell>
          <cell r="E323">
            <v>0</v>
          </cell>
          <cell r="F323">
            <v>6</v>
          </cell>
          <cell r="G323">
            <v>12</v>
          </cell>
          <cell r="H323">
            <v>10</v>
          </cell>
          <cell r="I323">
            <v>11</v>
          </cell>
          <cell r="J323">
            <v>10</v>
          </cell>
          <cell r="K323">
            <v>18</v>
          </cell>
          <cell r="L323">
            <v>21</v>
          </cell>
          <cell r="M323">
            <v>22</v>
          </cell>
          <cell r="N323">
            <v>28</v>
          </cell>
          <cell r="O323">
            <v>17</v>
          </cell>
          <cell r="P323">
            <v>20</v>
          </cell>
          <cell r="Q323">
            <v>21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621</v>
          </cell>
          <cell r="B324">
            <v>621</v>
          </cell>
          <cell r="C324">
            <v>135</v>
          </cell>
          <cell r="D324">
            <v>48</v>
          </cell>
          <cell r="E324">
            <v>39</v>
          </cell>
          <cell r="F324">
            <v>48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630</v>
          </cell>
          <cell r="B325">
            <v>630</v>
          </cell>
          <cell r="C325">
            <v>415</v>
          </cell>
          <cell r="D325">
            <v>0</v>
          </cell>
          <cell r="E325">
            <v>0</v>
          </cell>
          <cell r="F325">
            <v>20</v>
          </cell>
          <cell r="G325">
            <v>23</v>
          </cell>
          <cell r="H325">
            <v>240</v>
          </cell>
          <cell r="I325">
            <v>48</v>
          </cell>
          <cell r="J325">
            <v>44</v>
          </cell>
          <cell r="K325">
            <v>40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633</v>
          </cell>
          <cell r="B326">
            <v>633</v>
          </cell>
          <cell r="C326">
            <v>1928</v>
          </cell>
          <cell r="D326">
            <v>0</v>
          </cell>
          <cell r="E326">
            <v>0</v>
          </cell>
          <cell r="F326">
            <v>24</v>
          </cell>
          <cell r="G326">
            <v>29</v>
          </cell>
          <cell r="H326">
            <v>56</v>
          </cell>
          <cell r="I326">
            <v>65</v>
          </cell>
          <cell r="J326">
            <v>36</v>
          </cell>
          <cell r="K326">
            <v>82</v>
          </cell>
          <cell r="L326">
            <v>221</v>
          </cell>
          <cell r="M326">
            <v>206</v>
          </cell>
          <cell r="N326">
            <v>187</v>
          </cell>
          <cell r="O326">
            <v>136</v>
          </cell>
          <cell r="P326">
            <v>141</v>
          </cell>
          <cell r="Q326">
            <v>130</v>
          </cell>
          <cell r="R326">
            <v>0</v>
          </cell>
          <cell r="S326">
            <v>0</v>
          </cell>
          <cell r="T326">
            <v>0</v>
          </cell>
          <cell r="U326">
            <v>17</v>
          </cell>
          <cell r="V326">
            <v>273</v>
          </cell>
          <cell r="W326">
            <v>170</v>
          </cell>
          <cell r="X326">
            <v>59</v>
          </cell>
          <cell r="Y326">
            <v>72</v>
          </cell>
          <cell r="Z326">
            <v>24</v>
          </cell>
        </row>
        <row r="327">
          <cell r="A327">
            <v>636</v>
          </cell>
          <cell r="B327">
            <v>636</v>
          </cell>
          <cell r="C327">
            <v>1037</v>
          </cell>
          <cell r="D327">
            <v>0</v>
          </cell>
          <cell r="E327">
            <v>0</v>
          </cell>
          <cell r="F327">
            <v>61</v>
          </cell>
          <cell r="G327">
            <v>72</v>
          </cell>
          <cell r="H327">
            <v>84</v>
          </cell>
          <cell r="I327">
            <v>76</v>
          </cell>
          <cell r="J327">
            <v>80</v>
          </cell>
          <cell r="K327">
            <v>97</v>
          </cell>
          <cell r="L327">
            <v>117</v>
          </cell>
          <cell r="M327">
            <v>106</v>
          </cell>
          <cell r="N327">
            <v>112</v>
          </cell>
          <cell r="O327">
            <v>90</v>
          </cell>
          <cell r="P327">
            <v>72</v>
          </cell>
          <cell r="Q327">
            <v>70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637</v>
          </cell>
          <cell r="B328">
            <v>637</v>
          </cell>
          <cell r="C328">
            <v>221</v>
          </cell>
          <cell r="D328">
            <v>10</v>
          </cell>
          <cell r="E328">
            <v>11</v>
          </cell>
          <cell r="F328">
            <v>34</v>
          </cell>
          <cell r="G328">
            <v>16</v>
          </cell>
          <cell r="H328">
            <v>17</v>
          </cell>
          <cell r="I328">
            <v>20</v>
          </cell>
          <cell r="J328">
            <v>19</v>
          </cell>
          <cell r="K328">
            <v>24</v>
          </cell>
          <cell r="L328">
            <v>31</v>
          </cell>
          <cell r="M328">
            <v>17</v>
          </cell>
          <cell r="N328">
            <v>17</v>
          </cell>
          <cell r="O328">
            <v>5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641</v>
          </cell>
          <cell r="B329">
            <v>641</v>
          </cell>
          <cell r="C329">
            <v>131</v>
          </cell>
          <cell r="D329">
            <v>11</v>
          </cell>
          <cell r="E329">
            <v>18</v>
          </cell>
          <cell r="F329">
            <v>15</v>
          </cell>
          <cell r="G329">
            <v>19</v>
          </cell>
          <cell r="H329">
            <v>22</v>
          </cell>
          <cell r="I329">
            <v>16</v>
          </cell>
          <cell r="J329">
            <v>13</v>
          </cell>
          <cell r="K329">
            <v>17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652</v>
          </cell>
          <cell r="B330">
            <v>652</v>
          </cell>
          <cell r="C330">
            <v>578</v>
          </cell>
          <cell r="D330">
            <v>15</v>
          </cell>
          <cell r="E330">
            <v>24</v>
          </cell>
          <cell r="F330">
            <v>31</v>
          </cell>
          <cell r="G330">
            <v>32</v>
          </cell>
          <cell r="H330">
            <v>46</v>
          </cell>
          <cell r="I330">
            <v>40</v>
          </cell>
          <cell r="J330">
            <v>51</v>
          </cell>
          <cell r="K330">
            <v>53</v>
          </cell>
          <cell r="L330">
            <v>57</v>
          </cell>
          <cell r="M330">
            <v>54</v>
          </cell>
          <cell r="N330">
            <v>59</v>
          </cell>
          <cell r="O330">
            <v>43</v>
          </cell>
          <cell r="P330">
            <v>37</v>
          </cell>
          <cell r="Q330">
            <v>36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654</v>
          </cell>
          <cell r="B331">
            <v>654</v>
          </cell>
          <cell r="C331">
            <v>566</v>
          </cell>
          <cell r="D331">
            <v>44</v>
          </cell>
          <cell r="E331">
            <v>30</v>
          </cell>
          <cell r="F331">
            <v>29</v>
          </cell>
          <cell r="G331">
            <v>22</v>
          </cell>
          <cell r="H331">
            <v>35</v>
          </cell>
          <cell r="I331">
            <v>33</v>
          </cell>
          <cell r="J331">
            <v>39</v>
          </cell>
          <cell r="K331">
            <v>39</v>
          </cell>
          <cell r="L331">
            <v>53</v>
          </cell>
          <cell r="M331">
            <v>60</v>
          </cell>
          <cell r="N331">
            <v>62</v>
          </cell>
          <cell r="O331">
            <v>40</v>
          </cell>
          <cell r="P331">
            <v>44</v>
          </cell>
          <cell r="Q331">
            <v>36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655</v>
          </cell>
          <cell r="B332">
            <v>655</v>
          </cell>
          <cell r="C332">
            <v>159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</v>
          </cell>
          <cell r="V332">
            <v>6</v>
          </cell>
          <cell r="W332">
            <v>40</v>
          </cell>
          <cell r="X332">
            <v>0</v>
          </cell>
          <cell r="Y332">
            <v>112</v>
          </cell>
          <cell r="Z332">
            <v>0</v>
          </cell>
        </row>
        <row r="333">
          <cell r="A333">
            <v>661</v>
          </cell>
          <cell r="B333">
            <v>131</v>
          </cell>
          <cell r="C333">
            <v>171</v>
          </cell>
          <cell r="D333">
            <v>0</v>
          </cell>
          <cell r="E333">
            <v>0</v>
          </cell>
          <cell r="F333">
            <v>143</v>
          </cell>
          <cell r="G333">
            <v>28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663</v>
          </cell>
          <cell r="B334">
            <v>663</v>
          </cell>
          <cell r="C334">
            <v>1782</v>
          </cell>
          <cell r="D334">
            <v>0</v>
          </cell>
          <cell r="E334">
            <v>0</v>
          </cell>
          <cell r="F334">
            <v>127</v>
          </cell>
          <cell r="G334">
            <v>146</v>
          </cell>
          <cell r="H334">
            <v>158</v>
          </cell>
          <cell r="I334">
            <v>169</v>
          </cell>
          <cell r="J334">
            <v>168</v>
          </cell>
          <cell r="K334">
            <v>166</v>
          </cell>
          <cell r="L334">
            <v>173</v>
          </cell>
          <cell r="M334">
            <v>161</v>
          </cell>
          <cell r="N334">
            <v>156</v>
          </cell>
          <cell r="O334">
            <v>135</v>
          </cell>
          <cell r="P334">
            <v>130</v>
          </cell>
          <cell r="Q334">
            <v>93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680</v>
          </cell>
          <cell r="B335">
            <v>680</v>
          </cell>
          <cell r="C335">
            <v>244</v>
          </cell>
          <cell r="D335">
            <v>0</v>
          </cell>
          <cell r="E335">
            <v>14</v>
          </cell>
          <cell r="F335">
            <v>25</v>
          </cell>
          <cell r="G335">
            <v>26</v>
          </cell>
          <cell r="H335">
            <v>42</v>
          </cell>
          <cell r="I335">
            <v>55</v>
          </cell>
          <cell r="J335">
            <v>54</v>
          </cell>
          <cell r="K335">
            <v>28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717</v>
          </cell>
          <cell r="B336">
            <v>717</v>
          </cell>
          <cell r="C336">
            <v>1550</v>
          </cell>
          <cell r="D336">
            <v>0</v>
          </cell>
          <cell r="E336">
            <v>0</v>
          </cell>
          <cell r="F336">
            <v>131</v>
          </cell>
          <cell r="G336">
            <v>132</v>
          </cell>
          <cell r="H336">
            <v>126</v>
          </cell>
          <cell r="I336">
            <v>125</v>
          </cell>
          <cell r="J336">
            <v>131</v>
          </cell>
          <cell r="K336">
            <v>134</v>
          </cell>
          <cell r="L336">
            <v>152</v>
          </cell>
          <cell r="M336">
            <v>144</v>
          </cell>
          <cell r="N336">
            <v>140</v>
          </cell>
          <cell r="O336">
            <v>130</v>
          </cell>
          <cell r="P336">
            <v>117</v>
          </cell>
          <cell r="Q336">
            <v>88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721</v>
          </cell>
          <cell r="B337">
            <v>721</v>
          </cell>
          <cell r="C337">
            <v>108</v>
          </cell>
          <cell r="D337">
            <v>0</v>
          </cell>
          <cell r="E337">
            <v>4</v>
          </cell>
          <cell r="F337">
            <v>3</v>
          </cell>
          <cell r="G337">
            <v>4</v>
          </cell>
          <cell r="H337">
            <v>11</v>
          </cell>
          <cell r="I337">
            <v>15</v>
          </cell>
          <cell r="J337">
            <v>14</v>
          </cell>
          <cell r="K337">
            <v>13</v>
          </cell>
          <cell r="L337">
            <v>9</v>
          </cell>
          <cell r="M337">
            <v>7</v>
          </cell>
          <cell r="N337">
            <v>5</v>
          </cell>
          <cell r="O337">
            <v>10</v>
          </cell>
          <cell r="P337">
            <v>5</v>
          </cell>
          <cell r="Q337">
            <v>8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722</v>
          </cell>
          <cell r="B338">
            <v>722</v>
          </cell>
          <cell r="C338">
            <v>178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15</v>
          </cell>
          <cell r="W338">
            <v>34</v>
          </cell>
          <cell r="X338">
            <v>0</v>
          </cell>
          <cell r="Y338">
            <v>129</v>
          </cell>
          <cell r="Z338">
            <v>0</v>
          </cell>
        </row>
        <row r="339">
          <cell r="A339">
            <v>723</v>
          </cell>
          <cell r="B339">
            <v>723</v>
          </cell>
          <cell r="C339">
            <v>56</v>
          </cell>
          <cell r="D339">
            <v>18</v>
          </cell>
          <cell r="E339">
            <v>23</v>
          </cell>
          <cell r="F339">
            <v>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731</v>
          </cell>
          <cell r="B340">
            <v>731</v>
          </cell>
          <cell r="C340">
            <v>345</v>
          </cell>
          <cell r="D340">
            <v>0</v>
          </cell>
          <cell r="E340">
            <v>0</v>
          </cell>
          <cell r="F340">
            <v>45</v>
          </cell>
          <cell r="G340">
            <v>54</v>
          </cell>
          <cell r="H340">
            <v>68</v>
          </cell>
          <cell r="I340">
            <v>60</v>
          </cell>
          <cell r="J340">
            <v>58</v>
          </cell>
          <cell r="K340">
            <v>60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736</v>
          </cell>
          <cell r="B341">
            <v>184</v>
          </cell>
          <cell r="C341">
            <v>764</v>
          </cell>
          <cell r="D341">
            <v>0</v>
          </cell>
          <cell r="E341">
            <v>0</v>
          </cell>
          <cell r="F341">
            <v>92</v>
          </cell>
          <cell r="G341">
            <v>175</v>
          </cell>
          <cell r="H341">
            <v>154</v>
          </cell>
          <cell r="I341">
            <v>146</v>
          </cell>
          <cell r="J341">
            <v>132</v>
          </cell>
          <cell r="K341">
            <v>65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737</v>
          </cell>
          <cell r="B342">
            <v>184</v>
          </cell>
          <cell r="C342">
            <v>909</v>
          </cell>
          <cell r="D342">
            <v>0</v>
          </cell>
          <cell r="E342">
            <v>0</v>
          </cell>
          <cell r="F342">
            <v>95</v>
          </cell>
          <cell r="G342">
            <v>132</v>
          </cell>
          <cell r="H342">
            <v>137</v>
          </cell>
          <cell r="I342">
            <v>164</v>
          </cell>
          <cell r="J342">
            <v>187</v>
          </cell>
          <cell r="K342">
            <v>194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743</v>
          </cell>
          <cell r="B343">
            <v>743</v>
          </cell>
          <cell r="C343">
            <v>288</v>
          </cell>
          <cell r="D343">
            <v>13</v>
          </cell>
          <cell r="E343">
            <v>30</v>
          </cell>
          <cell r="F343">
            <v>34</v>
          </cell>
          <cell r="G343">
            <v>47</v>
          </cell>
          <cell r="H343">
            <v>42</v>
          </cell>
          <cell r="I343">
            <v>50</v>
          </cell>
          <cell r="J343">
            <v>52</v>
          </cell>
          <cell r="K343">
            <v>20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746</v>
          </cell>
          <cell r="B344">
            <v>746</v>
          </cell>
          <cell r="C344">
            <v>161</v>
          </cell>
          <cell r="D344">
            <v>65</v>
          </cell>
          <cell r="E344">
            <v>44</v>
          </cell>
          <cell r="F344">
            <v>52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748</v>
          </cell>
          <cell r="B345">
            <v>748</v>
          </cell>
          <cell r="C345">
            <v>375</v>
          </cell>
          <cell r="D345">
            <v>14</v>
          </cell>
          <cell r="E345">
            <v>19</v>
          </cell>
          <cell r="F345">
            <v>21</v>
          </cell>
          <cell r="G345">
            <v>28</v>
          </cell>
          <cell r="H345">
            <v>25</v>
          </cell>
          <cell r="I345">
            <v>34</v>
          </cell>
          <cell r="J345">
            <v>34</v>
          </cell>
          <cell r="K345">
            <v>31</v>
          </cell>
          <cell r="L345">
            <v>48</v>
          </cell>
          <cell r="M345">
            <v>26</v>
          </cell>
          <cell r="N345">
            <v>20</v>
          </cell>
          <cell r="O345">
            <v>24</v>
          </cell>
          <cell r="P345">
            <v>20</v>
          </cell>
          <cell r="Q345">
            <v>31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788</v>
          </cell>
          <cell r="B346">
            <v>788</v>
          </cell>
          <cell r="C346">
            <v>1684</v>
          </cell>
          <cell r="D346">
            <v>0</v>
          </cell>
          <cell r="E346">
            <v>0</v>
          </cell>
          <cell r="F346">
            <v>102</v>
          </cell>
          <cell r="G346">
            <v>111</v>
          </cell>
          <cell r="H346">
            <v>114</v>
          </cell>
          <cell r="I346">
            <v>118</v>
          </cell>
          <cell r="J346">
            <v>114</v>
          </cell>
          <cell r="K346">
            <v>118</v>
          </cell>
          <cell r="L346">
            <v>192</v>
          </cell>
          <cell r="M346">
            <v>199</v>
          </cell>
          <cell r="N346">
            <v>188</v>
          </cell>
          <cell r="O346">
            <v>150</v>
          </cell>
          <cell r="P346">
            <v>140</v>
          </cell>
          <cell r="Q346">
            <v>138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789</v>
          </cell>
          <cell r="B347">
            <v>789</v>
          </cell>
          <cell r="C347">
            <v>640</v>
          </cell>
          <cell r="D347">
            <v>20</v>
          </cell>
          <cell r="E347">
            <v>36</v>
          </cell>
          <cell r="F347">
            <v>50</v>
          </cell>
          <cell r="G347">
            <v>58</v>
          </cell>
          <cell r="H347">
            <v>49</v>
          </cell>
          <cell r="I347">
            <v>48</v>
          </cell>
          <cell r="J347">
            <v>49</v>
          </cell>
          <cell r="K347">
            <v>51</v>
          </cell>
          <cell r="L347">
            <v>53</v>
          </cell>
          <cell r="M347">
            <v>61</v>
          </cell>
          <cell r="N347">
            <v>47</v>
          </cell>
          <cell r="O347">
            <v>34</v>
          </cell>
          <cell r="P347">
            <v>40</v>
          </cell>
          <cell r="Q347">
            <v>44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790</v>
          </cell>
          <cell r="B348">
            <v>790</v>
          </cell>
          <cell r="C348">
            <v>75</v>
          </cell>
          <cell r="D348">
            <v>5</v>
          </cell>
          <cell r="E348">
            <v>3</v>
          </cell>
          <cell r="F348">
            <v>9</v>
          </cell>
          <cell r="G348">
            <v>9</v>
          </cell>
          <cell r="H348">
            <v>21</v>
          </cell>
          <cell r="I348">
            <v>16</v>
          </cell>
          <cell r="J348">
            <v>5</v>
          </cell>
          <cell r="K348">
            <v>7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794</v>
          </cell>
          <cell r="B349">
            <v>794</v>
          </cell>
          <cell r="C349">
            <v>129</v>
          </cell>
          <cell r="D349">
            <v>0</v>
          </cell>
          <cell r="E349">
            <v>16</v>
          </cell>
          <cell r="F349">
            <v>18</v>
          </cell>
          <cell r="G349">
            <v>20</v>
          </cell>
          <cell r="H349">
            <v>26</v>
          </cell>
          <cell r="I349">
            <v>16</v>
          </cell>
          <cell r="J349">
            <v>12</v>
          </cell>
          <cell r="K349">
            <v>21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798</v>
          </cell>
          <cell r="B350">
            <v>798</v>
          </cell>
          <cell r="C350">
            <v>614</v>
          </cell>
          <cell r="D350">
            <v>74</v>
          </cell>
          <cell r="E350">
            <v>96</v>
          </cell>
          <cell r="F350">
            <v>83</v>
          </cell>
          <cell r="G350">
            <v>83</v>
          </cell>
          <cell r="H350">
            <v>99</v>
          </cell>
          <cell r="I350">
            <v>75</v>
          </cell>
          <cell r="J350">
            <v>62</v>
          </cell>
          <cell r="K350">
            <v>42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801</v>
          </cell>
          <cell r="B351">
            <v>801</v>
          </cell>
          <cell r="C351">
            <v>64</v>
          </cell>
          <cell r="D351">
            <v>22</v>
          </cell>
          <cell r="E351">
            <v>11</v>
          </cell>
          <cell r="F351">
            <v>12</v>
          </cell>
          <cell r="G351">
            <v>12</v>
          </cell>
          <cell r="H351">
            <v>5</v>
          </cell>
          <cell r="I351">
            <v>2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806</v>
          </cell>
          <cell r="B352">
            <v>806</v>
          </cell>
          <cell r="C352">
            <v>534</v>
          </cell>
          <cell r="D352">
            <v>3</v>
          </cell>
          <cell r="E352">
            <v>56</v>
          </cell>
          <cell r="F352">
            <v>42</v>
          </cell>
          <cell r="G352">
            <v>70</v>
          </cell>
          <cell r="H352">
            <v>80</v>
          </cell>
          <cell r="I352">
            <v>62</v>
          </cell>
          <cell r="J352">
            <v>57</v>
          </cell>
          <cell r="K352">
            <v>37</v>
          </cell>
          <cell r="L352">
            <v>33</v>
          </cell>
          <cell r="M352">
            <v>29</v>
          </cell>
          <cell r="N352">
            <v>37</v>
          </cell>
          <cell r="O352">
            <v>10</v>
          </cell>
          <cell r="P352">
            <v>1</v>
          </cell>
          <cell r="Q352">
            <v>17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808</v>
          </cell>
          <cell r="B353">
            <v>808</v>
          </cell>
          <cell r="C353">
            <v>275</v>
          </cell>
          <cell r="D353">
            <v>55</v>
          </cell>
          <cell r="E353">
            <v>31</v>
          </cell>
          <cell r="F353">
            <v>139</v>
          </cell>
          <cell r="G353">
            <v>24</v>
          </cell>
          <cell r="H353">
            <v>17</v>
          </cell>
          <cell r="I353">
            <v>6</v>
          </cell>
          <cell r="J353">
            <v>3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809</v>
          </cell>
          <cell r="B354">
            <v>809</v>
          </cell>
          <cell r="C354">
            <v>834</v>
          </cell>
          <cell r="D354">
            <v>44</v>
          </cell>
          <cell r="E354">
            <v>38</v>
          </cell>
          <cell r="F354">
            <v>44</v>
          </cell>
          <cell r="G354">
            <v>62</v>
          </cell>
          <cell r="H354">
            <v>72</v>
          </cell>
          <cell r="I354">
            <v>57</v>
          </cell>
          <cell r="J354">
            <v>69</v>
          </cell>
          <cell r="K354">
            <v>62</v>
          </cell>
          <cell r="L354">
            <v>78</v>
          </cell>
          <cell r="M354">
            <v>65</v>
          </cell>
          <cell r="N354">
            <v>52</v>
          </cell>
          <cell r="O354">
            <v>66</v>
          </cell>
          <cell r="P354">
            <v>56</v>
          </cell>
          <cell r="Q354">
            <v>69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812</v>
          </cell>
          <cell r="B355">
            <v>812</v>
          </cell>
          <cell r="C355">
            <v>227</v>
          </cell>
          <cell r="D355">
            <v>11</v>
          </cell>
          <cell r="E355">
            <v>27</v>
          </cell>
          <cell r="F355">
            <v>33</v>
          </cell>
          <cell r="G355">
            <v>34</v>
          </cell>
          <cell r="H355">
            <v>45</v>
          </cell>
          <cell r="I355">
            <v>36</v>
          </cell>
          <cell r="J355">
            <v>20</v>
          </cell>
          <cell r="K355">
            <v>21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814</v>
          </cell>
          <cell r="B356">
            <v>814</v>
          </cell>
          <cell r="C356">
            <v>31</v>
          </cell>
          <cell r="D356">
            <v>10</v>
          </cell>
          <cell r="E356">
            <v>9</v>
          </cell>
          <cell r="F356">
            <v>12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816</v>
          </cell>
          <cell r="B357">
            <v>816</v>
          </cell>
          <cell r="C357">
            <v>92</v>
          </cell>
          <cell r="D357">
            <v>20</v>
          </cell>
          <cell r="E357">
            <v>13</v>
          </cell>
          <cell r="F357">
            <v>11</v>
          </cell>
          <cell r="G357">
            <v>17</v>
          </cell>
          <cell r="H357">
            <v>13</v>
          </cell>
          <cell r="I357">
            <v>7</v>
          </cell>
          <cell r="J357">
            <v>5</v>
          </cell>
          <cell r="K357">
            <v>6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819</v>
          </cell>
          <cell r="B358">
            <v>819</v>
          </cell>
          <cell r="C358">
            <v>236</v>
          </cell>
          <cell r="D358">
            <v>6</v>
          </cell>
          <cell r="E358">
            <v>3</v>
          </cell>
          <cell r="F358">
            <v>15</v>
          </cell>
          <cell r="G358">
            <v>14</v>
          </cell>
          <cell r="H358">
            <v>22</v>
          </cell>
          <cell r="I358">
            <v>18</v>
          </cell>
          <cell r="J358">
            <v>16</v>
          </cell>
          <cell r="K358">
            <v>17</v>
          </cell>
          <cell r="L358">
            <v>30</v>
          </cell>
          <cell r="M358">
            <v>33</v>
          </cell>
          <cell r="N358">
            <v>18</v>
          </cell>
          <cell r="O358">
            <v>17</v>
          </cell>
          <cell r="P358">
            <v>16</v>
          </cell>
          <cell r="Q358">
            <v>11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820</v>
          </cell>
          <cell r="B359">
            <v>820</v>
          </cell>
          <cell r="C359">
            <v>112</v>
          </cell>
          <cell r="D359">
            <v>14</v>
          </cell>
          <cell r="E359">
            <v>16</v>
          </cell>
          <cell r="F359">
            <v>16</v>
          </cell>
          <cell r="G359">
            <v>18</v>
          </cell>
          <cell r="H359">
            <v>14</v>
          </cell>
          <cell r="I359">
            <v>16</v>
          </cell>
          <cell r="J359">
            <v>8</v>
          </cell>
          <cell r="K359">
            <v>10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822</v>
          </cell>
          <cell r="B360">
            <v>822</v>
          </cell>
          <cell r="C360">
            <v>49</v>
          </cell>
          <cell r="D360">
            <v>0</v>
          </cell>
          <cell r="E360">
            <v>24</v>
          </cell>
          <cell r="F360">
            <v>8</v>
          </cell>
          <cell r="G360">
            <v>9</v>
          </cell>
          <cell r="H360">
            <v>6</v>
          </cell>
          <cell r="I360">
            <v>2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825</v>
          </cell>
          <cell r="B361">
            <v>825</v>
          </cell>
          <cell r="C361">
            <v>100</v>
          </cell>
          <cell r="D361">
            <v>13</v>
          </cell>
          <cell r="E361">
            <v>11</v>
          </cell>
          <cell r="F361">
            <v>9</v>
          </cell>
          <cell r="G361">
            <v>17</v>
          </cell>
          <cell r="H361">
            <v>18</v>
          </cell>
          <cell r="I361">
            <v>14</v>
          </cell>
          <cell r="J361">
            <v>13</v>
          </cell>
          <cell r="K361">
            <v>5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828</v>
          </cell>
          <cell r="B362">
            <v>828</v>
          </cell>
          <cell r="C362">
            <v>938</v>
          </cell>
          <cell r="D362">
            <v>0</v>
          </cell>
          <cell r="E362">
            <v>0</v>
          </cell>
          <cell r="F362">
            <v>134</v>
          </cell>
          <cell r="G362">
            <v>158</v>
          </cell>
          <cell r="H362">
            <v>152</v>
          </cell>
          <cell r="I362">
            <v>167</v>
          </cell>
          <cell r="J362">
            <v>161</v>
          </cell>
          <cell r="K362">
            <v>166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834</v>
          </cell>
          <cell r="B363">
            <v>834</v>
          </cell>
          <cell r="C363">
            <v>129</v>
          </cell>
          <cell r="D363">
            <v>13</v>
          </cell>
          <cell r="E363">
            <v>9</v>
          </cell>
          <cell r="F363">
            <v>15</v>
          </cell>
          <cell r="G363">
            <v>15</v>
          </cell>
          <cell r="H363">
            <v>15</v>
          </cell>
          <cell r="I363">
            <v>16</v>
          </cell>
          <cell r="J363">
            <v>24</v>
          </cell>
          <cell r="K363">
            <v>22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836</v>
          </cell>
          <cell r="B364">
            <v>836</v>
          </cell>
          <cell r="C364">
            <v>221</v>
          </cell>
          <cell r="D364">
            <v>94</v>
          </cell>
          <cell r="E364">
            <v>73</v>
          </cell>
          <cell r="F364">
            <v>54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837</v>
          </cell>
          <cell r="B365">
            <v>837</v>
          </cell>
          <cell r="C365">
            <v>45</v>
          </cell>
          <cell r="D365">
            <v>19</v>
          </cell>
          <cell r="E365">
            <v>13</v>
          </cell>
          <cell r="F365">
            <v>13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838</v>
          </cell>
          <cell r="B366">
            <v>838</v>
          </cell>
          <cell r="C366">
            <v>207</v>
          </cell>
          <cell r="D366">
            <v>22</v>
          </cell>
          <cell r="E366">
            <v>26</v>
          </cell>
          <cell r="F366">
            <v>22</v>
          </cell>
          <cell r="G366">
            <v>30</v>
          </cell>
          <cell r="H366">
            <v>26</v>
          </cell>
          <cell r="I366">
            <v>26</v>
          </cell>
          <cell r="J366">
            <v>27</v>
          </cell>
          <cell r="K366">
            <v>28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839</v>
          </cell>
          <cell r="B367">
            <v>839</v>
          </cell>
          <cell r="C367">
            <v>1340</v>
          </cell>
          <cell r="D367">
            <v>0</v>
          </cell>
          <cell r="E367">
            <v>0</v>
          </cell>
          <cell r="F367">
            <v>75</v>
          </cell>
          <cell r="G367">
            <v>115</v>
          </cell>
          <cell r="H367">
            <v>113</v>
          </cell>
          <cell r="I367">
            <v>116</v>
          </cell>
          <cell r="J367">
            <v>118</v>
          </cell>
          <cell r="K367">
            <v>116</v>
          </cell>
          <cell r="L367">
            <v>114</v>
          </cell>
          <cell r="M367">
            <v>115</v>
          </cell>
          <cell r="N367">
            <v>107</v>
          </cell>
          <cell r="O367">
            <v>103</v>
          </cell>
          <cell r="P367">
            <v>82</v>
          </cell>
          <cell r="Q367">
            <v>71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95</v>
          </cell>
        </row>
        <row r="368">
          <cell r="A368">
            <v>841</v>
          </cell>
          <cell r="B368">
            <v>841</v>
          </cell>
          <cell r="C368">
            <v>113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21</v>
          </cell>
          <cell r="W368">
            <v>37</v>
          </cell>
          <cell r="X368">
            <v>17</v>
          </cell>
          <cell r="Y368">
            <v>38</v>
          </cell>
          <cell r="Z368">
            <v>0</v>
          </cell>
        </row>
        <row r="369">
          <cell r="A369">
            <v>842</v>
          </cell>
          <cell r="B369">
            <v>842</v>
          </cell>
          <cell r="C369">
            <v>1381</v>
          </cell>
          <cell r="D369">
            <v>0</v>
          </cell>
          <cell r="E369">
            <v>0</v>
          </cell>
          <cell r="F369">
            <v>118</v>
          </cell>
          <cell r="G369">
            <v>128</v>
          </cell>
          <cell r="H369">
            <v>115</v>
          </cell>
          <cell r="I369">
            <v>127</v>
          </cell>
          <cell r="J369">
            <v>119</v>
          </cell>
          <cell r="K369">
            <v>118</v>
          </cell>
          <cell r="L369">
            <v>134</v>
          </cell>
          <cell r="M369">
            <v>126</v>
          </cell>
          <cell r="N369">
            <v>111</v>
          </cell>
          <cell r="O369">
            <v>98</v>
          </cell>
          <cell r="P369">
            <v>94</v>
          </cell>
          <cell r="Q369">
            <v>93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843</v>
          </cell>
          <cell r="B370">
            <v>843</v>
          </cell>
          <cell r="C370">
            <v>117</v>
          </cell>
          <cell r="D370">
            <v>27</v>
          </cell>
          <cell r="E370">
            <v>26</v>
          </cell>
          <cell r="F370">
            <v>25</v>
          </cell>
          <cell r="G370">
            <v>14</v>
          </cell>
          <cell r="H370">
            <v>14</v>
          </cell>
          <cell r="I370">
            <v>5</v>
          </cell>
          <cell r="J370">
            <v>6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846</v>
          </cell>
          <cell r="B371">
            <v>846</v>
          </cell>
          <cell r="C371">
            <v>234</v>
          </cell>
          <cell r="D371">
            <v>27</v>
          </cell>
          <cell r="E371">
            <v>33</v>
          </cell>
          <cell r="F371">
            <v>45</v>
          </cell>
          <cell r="G371">
            <v>44</v>
          </cell>
          <cell r="H371">
            <v>28</v>
          </cell>
          <cell r="I371">
            <v>26</v>
          </cell>
          <cell r="J371">
            <v>17</v>
          </cell>
          <cell r="K371">
            <v>14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847</v>
          </cell>
          <cell r="B372">
            <v>847</v>
          </cell>
          <cell r="C372">
            <v>169</v>
          </cell>
          <cell r="D372">
            <v>0</v>
          </cell>
          <cell r="E372">
            <v>2</v>
          </cell>
          <cell r="F372">
            <v>4</v>
          </cell>
          <cell r="G372">
            <v>5</v>
          </cell>
          <cell r="H372">
            <v>4</v>
          </cell>
          <cell r="I372">
            <v>5</v>
          </cell>
          <cell r="J372">
            <v>9</v>
          </cell>
          <cell r="K372">
            <v>6</v>
          </cell>
          <cell r="L372">
            <v>24</v>
          </cell>
          <cell r="M372">
            <v>26</v>
          </cell>
          <cell r="N372">
            <v>26</v>
          </cell>
          <cell r="O372">
            <v>23</v>
          </cell>
          <cell r="P372">
            <v>14</v>
          </cell>
          <cell r="Q372">
            <v>21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849</v>
          </cell>
          <cell r="B373">
            <v>849</v>
          </cell>
          <cell r="C373">
            <v>200</v>
          </cell>
          <cell r="D373">
            <v>39</v>
          </cell>
          <cell r="E373">
            <v>39</v>
          </cell>
          <cell r="F373">
            <v>38</v>
          </cell>
          <cell r="G373">
            <v>32</v>
          </cell>
          <cell r="H373">
            <v>24</v>
          </cell>
          <cell r="I373">
            <v>16</v>
          </cell>
          <cell r="J373">
            <v>12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850</v>
          </cell>
          <cell r="B374">
            <v>850</v>
          </cell>
          <cell r="C374">
            <v>160</v>
          </cell>
          <cell r="D374">
            <v>10</v>
          </cell>
          <cell r="E374">
            <v>18</v>
          </cell>
          <cell r="F374">
            <v>20</v>
          </cell>
          <cell r="G374">
            <v>12</v>
          </cell>
          <cell r="H374">
            <v>24</v>
          </cell>
          <cell r="I374">
            <v>25</v>
          </cell>
          <cell r="J374">
            <v>15</v>
          </cell>
          <cell r="K374">
            <v>15</v>
          </cell>
          <cell r="L374">
            <v>10</v>
          </cell>
          <cell r="M374">
            <v>11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851</v>
          </cell>
          <cell r="B375">
            <v>851</v>
          </cell>
          <cell r="C375">
            <v>420</v>
          </cell>
          <cell r="D375">
            <v>0</v>
          </cell>
          <cell r="E375">
            <v>0</v>
          </cell>
          <cell r="F375">
            <v>41</v>
          </cell>
          <cell r="G375">
            <v>33</v>
          </cell>
          <cell r="H375">
            <v>52</v>
          </cell>
          <cell r="I375">
            <v>41</v>
          </cell>
          <cell r="J375">
            <v>42</v>
          </cell>
          <cell r="K375">
            <v>37</v>
          </cell>
          <cell r="L375">
            <v>25</v>
          </cell>
          <cell r="M375">
            <v>24</v>
          </cell>
          <cell r="N375">
            <v>27</v>
          </cell>
          <cell r="O375">
            <v>34</v>
          </cell>
          <cell r="P375">
            <v>20</v>
          </cell>
          <cell r="Q375">
            <v>44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853</v>
          </cell>
          <cell r="B376">
            <v>853</v>
          </cell>
          <cell r="C376">
            <v>22</v>
          </cell>
          <cell r="D376">
            <v>9</v>
          </cell>
          <cell r="E376">
            <v>4</v>
          </cell>
          <cell r="F376">
            <v>9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854</v>
          </cell>
          <cell r="B377">
            <v>854</v>
          </cell>
          <cell r="C377">
            <v>234</v>
          </cell>
          <cell r="D377">
            <v>0</v>
          </cell>
          <cell r="E377">
            <v>24</v>
          </cell>
          <cell r="F377">
            <v>25</v>
          </cell>
          <cell r="G377">
            <v>29</v>
          </cell>
          <cell r="H377">
            <v>30</v>
          </cell>
          <cell r="I377">
            <v>30</v>
          </cell>
          <cell r="J377">
            <v>29</v>
          </cell>
          <cell r="K377">
            <v>20</v>
          </cell>
          <cell r="L377">
            <v>24</v>
          </cell>
          <cell r="M377">
            <v>13</v>
          </cell>
          <cell r="N377">
            <v>10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855</v>
          </cell>
          <cell r="B378">
            <v>855</v>
          </cell>
          <cell r="C378">
            <v>132</v>
          </cell>
          <cell r="D378">
            <v>0</v>
          </cell>
          <cell r="E378">
            <v>19</v>
          </cell>
          <cell r="F378">
            <v>10</v>
          </cell>
          <cell r="G378">
            <v>31</v>
          </cell>
          <cell r="H378">
            <v>19</v>
          </cell>
          <cell r="I378">
            <v>20</v>
          </cell>
          <cell r="J378">
            <v>17</v>
          </cell>
          <cell r="K378">
            <v>16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857</v>
          </cell>
          <cell r="B379">
            <v>857</v>
          </cell>
          <cell r="C379">
            <v>889</v>
          </cell>
          <cell r="D379">
            <v>0</v>
          </cell>
          <cell r="E379">
            <v>0</v>
          </cell>
          <cell r="F379">
            <v>72</v>
          </cell>
          <cell r="G379">
            <v>84</v>
          </cell>
          <cell r="H379">
            <v>100</v>
          </cell>
          <cell r="I379">
            <v>76</v>
          </cell>
          <cell r="J379">
            <v>85</v>
          </cell>
          <cell r="K379">
            <v>86</v>
          </cell>
          <cell r="L379">
            <v>86</v>
          </cell>
          <cell r="M379">
            <v>71</v>
          </cell>
          <cell r="N379">
            <v>67</v>
          </cell>
          <cell r="O379">
            <v>62</v>
          </cell>
          <cell r="P379">
            <v>43</v>
          </cell>
          <cell r="Q379">
            <v>57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858</v>
          </cell>
          <cell r="B380">
            <v>858</v>
          </cell>
          <cell r="C380">
            <v>1302</v>
          </cell>
          <cell r="D380">
            <v>0</v>
          </cell>
          <cell r="E380">
            <v>0</v>
          </cell>
          <cell r="F380">
            <v>105</v>
          </cell>
          <cell r="G380">
            <v>115</v>
          </cell>
          <cell r="H380">
            <v>121</v>
          </cell>
          <cell r="I380">
            <v>119</v>
          </cell>
          <cell r="J380">
            <v>124</v>
          </cell>
          <cell r="K380">
            <v>121</v>
          </cell>
          <cell r="L380">
            <v>123</v>
          </cell>
          <cell r="M380">
            <v>120</v>
          </cell>
          <cell r="N380">
            <v>103</v>
          </cell>
          <cell r="O380">
            <v>105</v>
          </cell>
          <cell r="P380">
            <v>66</v>
          </cell>
          <cell r="Q380">
            <v>80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860</v>
          </cell>
          <cell r="B381">
            <v>860</v>
          </cell>
          <cell r="C381">
            <v>55</v>
          </cell>
          <cell r="D381">
            <v>6</v>
          </cell>
          <cell r="E381">
            <v>5</v>
          </cell>
          <cell r="F381">
            <v>7</v>
          </cell>
          <cell r="G381">
            <v>6</v>
          </cell>
          <cell r="H381">
            <v>7</v>
          </cell>
          <cell r="I381">
            <v>9</v>
          </cell>
          <cell r="J381">
            <v>10</v>
          </cell>
          <cell r="K381">
            <v>5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862</v>
          </cell>
          <cell r="B382">
            <v>862</v>
          </cell>
          <cell r="C382">
            <v>59</v>
          </cell>
          <cell r="D382">
            <v>18</v>
          </cell>
          <cell r="E382">
            <v>29</v>
          </cell>
          <cell r="F382">
            <v>12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863</v>
          </cell>
          <cell r="B383">
            <v>863</v>
          </cell>
          <cell r="C383">
            <v>117</v>
          </cell>
          <cell r="D383">
            <v>0</v>
          </cell>
          <cell r="E383">
            <v>17</v>
          </cell>
          <cell r="F383">
            <v>22</v>
          </cell>
          <cell r="G383">
            <v>13</v>
          </cell>
          <cell r="H383">
            <v>16</v>
          </cell>
          <cell r="I383">
            <v>18</v>
          </cell>
          <cell r="J383">
            <v>17</v>
          </cell>
          <cell r="K383">
            <v>14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864</v>
          </cell>
          <cell r="B384">
            <v>864</v>
          </cell>
          <cell r="C384">
            <v>30</v>
          </cell>
          <cell r="D384">
            <v>0</v>
          </cell>
          <cell r="E384">
            <v>4</v>
          </cell>
          <cell r="F384">
            <v>6</v>
          </cell>
          <cell r="G384">
            <v>3</v>
          </cell>
          <cell r="H384">
            <v>8</v>
          </cell>
          <cell r="I384">
            <v>5</v>
          </cell>
          <cell r="J384">
            <v>4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865</v>
          </cell>
          <cell r="B385">
            <v>865</v>
          </cell>
          <cell r="C385">
            <v>25</v>
          </cell>
          <cell r="D385">
            <v>0</v>
          </cell>
          <cell r="E385">
            <v>2</v>
          </cell>
          <cell r="F385">
            <v>4</v>
          </cell>
          <cell r="G385">
            <v>2</v>
          </cell>
          <cell r="H385">
            <v>7</v>
          </cell>
          <cell r="I385">
            <v>1</v>
          </cell>
          <cell r="J385">
            <v>4</v>
          </cell>
          <cell r="K385">
            <v>5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867</v>
          </cell>
          <cell r="B386">
            <v>867</v>
          </cell>
          <cell r="C386">
            <v>68</v>
          </cell>
          <cell r="D386">
            <v>2</v>
          </cell>
          <cell r="E386">
            <v>13</v>
          </cell>
          <cell r="F386">
            <v>10</v>
          </cell>
          <cell r="G386">
            <v>7</v>
          </cell>
          <cell r="H386">
            <v>14</v>
          </cell>
          <cell r="I386">
            <v>10</v>
          </cell>
          <cell r="J386">
            <v>9</v>
          </cell>
          <cell r="K386">
            <v>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868</v>
          </cell>
          <cell r="B387">
            <v>868</v>
          </cell>
          <cell r="C387">
            <v>81</v>
          </cell>
          <cell r="D387">
            <v>8</v>
          </cell>
          <cell r="E387">
            <v>5</v>
          </cell>
          <cell r="F387">
            <v>14</v>
          </cell>
          <cell r="G387">
            <v>13</v>
          </cell>
          <cell r="H387">
            <v>13</v>
          </cell>
          <cell r="I387">
            <v>6</v>
          </cell>
          <cell r="J387">
            <v>11</v>
          </cell>
          <cell r="K387">
            <v>11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869</v>
          </cell>
          <cell r="B388">
            <v>869</v>
          </cell>
          <cell r="C388">
            <v>87</v>
          </cell>
          <cell r="D388">
            <v>14</v>
          </cell>
          <cell r="E388">
            <v>19</v>
          </cell>
          <cell r="F388">
            <v>17</v>
          </cell>
          <cell r="G388">
            <v>16</v>
          </cell>
          <cell r="H388">
            <v>21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871</v>
          </cell>
          <cell r="B389">
            <v>871</v>
          </cell>
          <cell r="C389">
            <v>60</v>
          </cell>
          <cell r="D389">
            <v>0</v>
          </cell>
          <cell r="E389">
            <v>11</v>
          </cell>
          <cell r="F389">
            <v>9</v>
          </cell>
          <cell r="G389">
            <v>13</v>
          </cell>
          <cell r="H389">
            <v>9</v>
          </cell>
          <cell r="I389">
            <v>6</v>
          </cell>
          <cell r="J389">
            <v>7</v>
          </cell>
          <cell r="K389">
            <v>5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872</v>
          </cell>
          <cell r="B390">
            <v>872</v>
          </cell>
          <cell r="C390">
            <v>145</v>
          </cell>
          <cell r="D390">
            <v>5</v>
          </cell>
          <cell r="E390">
            <v>9</v>
          </cell>
          <cell r="F390">
            <v>24</v>
          </cell>
          <cell r="G390">
            <v>30</v>
          </cell>
          <cell r="H390">
            <v>21</v>
          </cell>
          <cell r="I390">
            <v>16</v>
          </cell>
          <cell r="J390">
            <v>28</v>
          </cell>
          <cell r="K390">
            <v>12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873</v>
          </cell>
          <cell r="B391">
            <v>873</v>
          </cell>
          <cell r="C391">
            <v>1418</v>
          </cell>
          <cell r="D391">
            <v>0</v>
          </cell>
          <cell r="E391">
            <v>0</v>
          </cell>
          <cell r="F391">
            <v>93</v>
          </cell>
          <cell r="G391">
            <v>110</v>
          </cell>
          <cell r="H391">
            <v>100</v>
          </cell>
          <cell r="I391">
            <v>122</v>
          </cell>
          <cell r="J391">
            <v>141</v>
          </cell>
          <cell r="K391">
            <v>125</v>
          </cell>
          <cell r="L391">
            <v>130</v>
          </cell>
          <cell r="M391">
            <v>145</v>
          </cell>
          <cell r="N391">
            <v>124</v>
          </cell>
          <cell r="O391">
            <v>122</v>
          </cell>
          <cell r="P391">
            <v>112</v>
          </cell>
          <cell r="Q391">
            <v>94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874</v>
          </cell>
          <cell r="B392">
            <v>874</v>
          </cell>
          <cell r="C392">
            <v>357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5</v>
          </cell>
          <cell r="V392">
            <v>36</v>
          </cell>
          <cell r="W392">
            <v>71</v>
          </cell>
          <cell r="X392">
            <v>105</v>
          </cell>
          <cell r="Y392">
            <v>140</v>
          </cell>
          <cell r="Z392">
            <v>0</v>
          </cell>
        </row>
        <row r="393">
          <cell r="A393">
            <v>875</v>
          </cell>
          <cell r="B393">
            <v>875</v>
          </cell>
          <cell r="C393">
            <v>91</v>
          </cell>
          <cell r="D393">
            <v>3</v>
          </cell>
          <cell r="E393">
            <v>12</v>
          </cell>
          <cell r="F393">
            <v>10</v>
          </cell>
          <cell r="G393">
            <v>14</v>
          </cell>
          <cell r="H393">
            <v>19</v>
          </cell>
          <cell r="I393">
            <v>13</v>
          </cell>
          <cell r="J393">
            <v>13</v>
          </cell>
          <cell r="K393">
            <v>7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876</v>
          </cell>
          <cell r="B394">
            <v>876</v>
          </cell>
          <cell r="C394">
            <v>45</v>
          </cell>
          <cell r="D394">
            <v>16</v>
          </cell>
          <cell r="E394">
            <v>17</v>
          </cell>
          <cell r="F394">
            <v>12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877</v>
          </cell>
          <cell r="B395">
            <v>877</v>
          </cell>
          <cell r="C395">
            <v>11</v>
          </cell>
          <cell r="D395">
            <v>5</v>
          </cell>
          <cell r="E395">
            <v>4</v>
          </cell>
          <cell r="F395">
            <v>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878</v>
          </cell>
          <cell r="B396">
            <v>878</v>
          </cell>
          <cell r="C396">
            <v>56</v>
          </cell>
          <cell r="D396">
            <v>0</v>
          </cell>
          <cell r="E396">
            <v>9</v>
          </cell>
          <cell r="F396">
            <v>3</v>
          </cell>
          <cell r="G396">
            <v>7</v>
          </cell>
          <cell r="H396">
            <v>4</v>
          </cell>
          <cell r="I396">
            <v>16</v>
          </cell>
          <cell r="J396">
            <v>3</v>
          </cell>
          <cell r="K396">
            <v>14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879</v>
          </cell>
          <cell r="B397">
            <v>879</v>
          </cell>
          <cell r="C397">
            <v>18</v>
          </cell>
          <cell r="D397">
            <v>9</v>
          </cell>
          <cell r="E397">
            <v>6</v>
          </cell>
          <cell r="F397">
            <v>3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881</v>
          </cell>
          <cell r="B398">
            <v>881</v>
          </cell>
          <cell r="C398">
            <v>120</v>
          </cell>
          <cell r="D398">
            <v>23</v>
          </cell>
          <cell r="E398">
            <v>22</v>
          </cell>
          <cell r="F398">
            <v>25</v>
          </cell>
          <cell r="G398">
            <v>17</v>
          </cell>
          <cell r="H398">
            <v>10</v>
          </cell>
          <cell r="I398">
            <v>15</v>
          </cell>
          <cell r="J398">
            <v>4</v>
          </cell>
          <cell r="K398">
            <v>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882</v>
          </cell>
          <cell r="B399">
            <v>882</v>
          </cell>
          <cell r="C399">
            <v>7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6</v>
          </cell>
          <cell r="O399">
            <v>1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883</v>
          </cell>
          <cell r="B400">
            <v>883</v>
          </cell>
          <cell r="C400">
            <v>91</v>
          </cell>
          <cell r="D400">
            <v>18</v>
          </cell>
          <cell r="E400">
            <v>22</v>
          </cell>
          <cell r="F400">
            <v>17</v>
          </cell>
          <cell r="G400">
            <v>18</v>
          </cell>
          <cell r="H400">
            <v>16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884</v>
          </cell>
          <cell r="B401">
            <v>884</v>
          </cell>
          <cell r="C401">
            <v>71</v>
          </cell>
          <cell r="D401">
            <v>5</v>
          </cell>
          <cell r="E401">
            <v>8</v>
          </cell>
          <cell r="F401">
            <v>9</v>
          </cell>
          <cell r="G401">
            <v>12</v>
          </cell>
          <cell r="H401">
            <v>11</v>
          </cell>
          <cell r="I401">
            <v>9</v>
          </cell>
          <cell r="J401">
            <v>12</v>
          </cell>
          <cell r="K401">
            <v>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885</v>
          </cell>
          <cell r="B402">
            <v>885</v>
          </cell>
          <cell r="C402">
            <v>64</v>
          </cell>
          <cell r="D402">
            <v>10</v>
          </cell>
          <cell r="E402">
            <v>2</v>
          </cell>
          <cell r="F402">
            <v>11</v>
          </cell>
          <cell r="G402">
            <v>13</v>
          </cell>
          <cell r="H402">
            <v>15</v>
          </cell>
          <cell r="I402">
            <v>13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886</v>
          </cell>
          <cell r="B403">
            <v>184</v>
          </cell>
          <cell r="C403">
            <v>392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218</v>
          </cell>
          <cell r="Q403">
            <v>174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887</v>
          </cell>
          <cell r="B404">
            <v>887</v>
          </cell>
          <cell r="C404">
            <v>1193</v>
          </cell>
          <cell r="D404">
            <v>0</v>
          </cell>
          <cell r="E404">
            <v>0</v>
          </cell>
          <cell r="F404">
            <v>65</v>
          </cell>
          <cell r="G404">
            <v>70</v>
          </cell>
          <cell r="H404">
            <v>115</v>
          </cell>
          <cell r="I404">
            <v>78</v>
          </cell>
          <cell r="J404">
            <v>84</v>
          </cell>
          <cell r="K404">
            <v>118</v>
          </cell>
          <cell r="L404">
            <v>89</v>
          </cell>
          <cell r="M404">
            <v>130</v>
          </cell>
          <cell r="N404">
            <v>119</v>
          </cell>
          <cell r="O404">
            <v>119</v>
          </cell>
          <cell r="P404">
            <v>87</v>
          </cell>
          <cell r="Q404">
            <v>119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888</v>
          </cell>
          <cell r="B405">
            <v>888</v>
          </cell>
          <cell r="C405">
            <v>111</v>
          </cell>
          <cell r="D405">
            <v>45</v>
          </cell>
          <cell r="E405">
            <v>31</v>
          </cell>
          <cell r="F405">
            <v>35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889</v>
          </cell>
          <cell r="B406">
            <v>889</v>
          </cell>
          <cell r="C406">
            <v>125</v>
          </cell>
          <cell r="D406">
            <v>11</v>
          </cell>
          <cell r="E406">
            <v>11</v>
          </cell>
          <cell r="F406">
            <v>22</v>
          </cell>
          <cell r="G406">
            <v>17</v>
          </cell>
          <cell r="H406">
            <v>22</v>
          </cell>
          <cell r="I406">
            <v>17</v>
          </cell>
          <cell r="J406">
            <v>12</v>
          </cell>
          <cell r="K406">
            <v>13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890</v>
          </cell>
          <cell r="B407">
            <v>890</v>
          </cell>
          <cell r="C407">
            <v>22</v>
          </cell>
          <cell r="D407">
            <v>15</v>
          </cell>
          <cell r="E407">
            <v>6</v>
          </cell>
          <cell r="F407">
            <v>1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891</v>
          </cell>
          <cell r="B408">
            <v>891</v>
          </cell>
          <cell r="C408">
            <v>73</v>
          </cell>
          <cell r="D408">
            <v>1</v>
          </cell>
          <cell r="E408">
            <v>4</v>
          </cell>
          <cell r="F408">
            <v>17</v>
          </cell>
          <cell r="G408">
            <v>10</v>
          </cell>
          <cell r="H408">
            <v>12</v>
          </cell>
          <cell r="I408">
            <v>11</v>
          </cell>
          <cell r="J408">
            <v>5</v>
          </cell>
          <cell r="K408">
            <v>13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892</v>
          </cell>
          <cell r="B409">
            <v>892</v>
          </cell>
          <cell r="C409">
            <v>850</v>
          </cell>
          <cell r="D409">
            <v>0</v>
          </cell>
          <cell r="E409">
            <v>0</v>
          </cell>
          <cell r="F409">
            <v>48</v>
          </cell>
          <cell r="G409">
            <v>69</v>
          </cell>
          <cell r="H409">
            <v>67</v>
          </cell>
          <cell r="I409">
            <v>58</v>
          </cell>
          <cell r="J409">
            <v>70</v>
          </cell>
          <cell r="K409">
            <v>79</v>
          </cell>
          <cell r="L409">
            <v>84</v>
          </cell>
          <cell r="M409">
            <v>80</v>
          </cell>
          <cell r="N409">
            <v>84</v>
          </cell>
          <cell r="O409">
            <v>71</v>
          </cell>
          <cell r="P409">
            <v>70</v>
          </cell>
          <cell r="Q409">
            <v>70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893</v>
          </cell>
          <cell r="B410">
            <v>892</v>
          </cell>
          <cell r="C410">
            <v>321</v>
          </cell>
          <cell r="D410">
            <v>0</v>
          </cell>
          <cell r="E410">
            <v>0</v>
          </cell>
          <cell r="F410">
            <v>48</v>
          </cell>
          <cell r="G410">
            <v>36</v>
          </cell>
          <cell r="H410">
            <v>35</v>
          </cell>
          <cell r="I410">
            <v>35</v>
          </cell>
          <cell r="J410">
            <v>29</v>
          </cell>
          <cell r="K410">
            <v>48</v>
          </cell>
          <cell r="L410">
            <v>30</v>
          </cell>
          <cell r="M410">
            <v>30</v>
          </cell>
          <cell r="N410">
            <v>30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894</v>
          </cell>
          <cell r="B411">
            <v>892</v>
          </cell>
          <cell r="C411">
            <v>326</v>
          </cell>
          <cell r="D411">
            <v>0</v>
          </cell>
          <cell r="E411">
            <v>0</v>
          </cell>
          <cell r="F411">
            <v>25</v>
          </cell>
          <cell r="G411">
            <v>29</v>
          </cell>
          <cell r="H411">
            <v>33</v>
          </cell>
          <cell r="I411">
            <v>26</v>
          </cell>
          <cell r="J411">
            <v>39</v>
          </cell>
          <cell r="K411">
            <v>37</v>
          </cell>
          <cell r="L411">
            <v>38</v>
          </cell>
          <cell r="M411">
            <v>30</v>
          </cell>
          <cell r="N411">
            <v>40</v>
          </cell>
          <cell r="O411">
            <v>29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895</v>
          </cell>
          <cell r="B412">
            <v>892</v>
          </cell>
          <cell r="C412">
            <v>1092</v>
          </cell>
          <cell r="D412">
            <v>0</v>
          </cell>
          <cell r="E412">
            <v>0</v>
          </cell>
          <cell r="F412">
            <v>65</v>
          </cell>
          <cell r="G412">
            <v>92</v>
          </cell>
          <cell r="H412">
            <v>100</v>
          </cell>
          <cell r="I412">
            <v>102</v>
          </cell>
          <cell r="J412">
            <v>105</v>
          </cell>
          <cell r="K412">
            <v>103</v>
          </cell>
          <cell r="L412">
            <v>80</v>
          </cell>
          <cell r="M412">
            <v>87</v>
          </cell>
          <cell r="N412">
            <v>85</v>
          </cell>
          <cell r="O412">
            <v>88</v>
          </cell>
          <cell r="P412">
            <v>101</v>
          </cell>
          <cell r="Q412">
            <v>84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896</v>
          </cell>
          <cell r="B413">
            <v>892</v>
          </cell>
          <cell r="C413">
            <v>412</v>
          </cell>
          <cell r="D413">
            <v>0</v>
          </cell>
          <cell r="E413">
            <v>0</v>
          </cell>
          <cell r="F413">
            <v>25</v>
          </cell>
          <cell r="G413">
            <v>34</v>
          </cell>
          <cell r="H413">
            <v>37</v>
          </cell>
          <cell r="I413">
            <v>37</v>
          </cell>
          <cell r="J413">
            <v>40</v>
          </cell>
          <cell r="K413">
            <v>43</v>
          </cell>
          <cell r="L413">
            <v>54</v>
          </cell>
          <cell r="M413">
            <v>45</v>
          </cell>
          <cell r="N413">
            <v>39</v>
          </cell>
          <cell r="O413">
            <v>24</v>
          </cell>
          <cell r="P413">
            <v>19</v>
          </cell>
          <cell r="Q413">
            <v>15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897</v>
          </cell>
          <cell r="B414">
            <v>892</v>
          </cell>
          <cell r="C414">
            <v>433</v>
          </cell>
          <cell r="D414">
            <v>0</v>
          </cell>
          <cell r="E414">
            <v>0</v>
          </cell>
          <cell r="F414">
            <v>25</v>
          </cell>
          <cell r="G414">
            <v>32</v>
          </cell>
          <cell r="H414">
            <v>41</v>
          </cell>
          <cell r="I414">
            <v>36</v>
          </cell>
          <cell r="J414">
            <v>44</v>
          </cell>
          <cell r="K414">
            <v>28</v>
          </cell>
          <cell r="L414">
            <v>40</v>
          </cell>
          <cell r="M414">
            <v>54</v>
          </cell>
          <cell r="N414">
            <v>41</v>
          </cell>
          <cell r="O414">
            <v>34</v>
          </cell>
          <cell r="P414">
            <v>30</v>
          </cell>
          <cell r="Q414">
            <v>28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898</v>
          </cell>
          <cell r="B415">
            <v>892</v>
          </cell>
          <cell r="C415">
            <v>311</v>
          </cell>
          <cell r="D415">
            <v>0</v>
          </cell>
          <cell r="E415">
            <v>0</v>
          </cell>
          <cell r="F415">
            <v>50</v>
          </cell>
          <cell r="G415">
            <v>54</v>
          </cell>
          <cell r="H415">
            <v>35</v>
          </cell>
          <cell r="I415">
            <v>37</v>
          </cell>
          <cell r="J415">
            <v>37</v>
          </cell>
          <cell r="K415">
            <v>38</v>
          </cell>
          <cell r="L415">
            <v>33</v>
          </cell>
          <cell r="M415">
            <v>27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899</v>
          </cell>
          <cell r="B416">
            <v>892</v>
          </cell>
          <cell r="C416">
            <v>587</v>
          </cell>
          <cell r="D416">
            <v>0</v>
          </cell>
          <cell r="E416">
            <v>0</v>
          </cell>
          <cell r="F416">
            <v>50</v>
          </cell>
          <cell r="G416">
            <v>63</v>
          </cell>
          <cell r="H416">
            <v>65</v>
          </cell>
          <cell r="I416">
            <v>65</v>
          </cell>
          <cell r="J416">
            <v>70</v>
          </cell>
          <cell r="K416">
            <v>37</v>
          </cell>
          <cell r="L416">
            <v>44</v>
          </cell>
          <cell r="M416">
            <v>45</v>
          </cell>
          <cell r="N416">
            <v>45</v>
          </cell>
          <cell r="O416">
            <v>39</v>
          </cell>
          <cell r="P416">
            <v>32</v>
          </cell>
          <cell r="Q416">
            <v>32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900</v>
          </cell>
          <cell r="B417">
            <v>892</v>
          </cell>
          <cell r="C417">
            <v>325</v>
          </cell>
          <cell r="D417">
            <v>0</v>
          </cell>
          <cell r="E417">
            <v>0</v>
          </cell>
          <cell r="F417">
            <v>25</v>
          </cell>
          <cell r="G417">
            <v>30</v>
          </cell>
          <cell r="H417">
            <v>50</v>
          </cell>
          <cell r="I417">
            <v>33</v>
          </cell>
          <cell r="J417">
            <v>49</v>
          </cell>
          <cell r="K417">
            <v>34</v>
          </cell>
          <cell r="L417">
            <v>28</v>
          </cell>
          <cell r="M417">
            <v>32</v>
          </cell>
          <cell r="N417">
            <v>27</v>
          </cell>
          <cell r="O417">
            <v>17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901</v>
          </cell>
          <cell r="B418">
            <v>892</v>
          </cell>
          <cell r="C418">
            <v>341</v>
          </cell>
          <cell r="D418">
            <v>0</v>
          </cell>
          <cell r="E418">
            <v>0</v>
          </cell>
          <cell r="F418">
            <v>20</v>
          </cell>
          <cell r="G418">
            <v>30</v>
          </cell>
          <cell r="H418">
            <v>35</v>
          </cell>
          <cell r="I418">
            <v>28</v>
          </cell>
          <cell r="J418">
            <v>28</v>
          </cell>
          <cell r="K418">
            <v>35</v>
          </cell>
          <cell r="L418">
            <v>35</v>
          </cell>
          <cell r="M418">
            <v>29</v>
          </cell>
          <cell r="N418">
            <v>37</v>
          </cell>
          <cell r="O418">
            <v>25</v>
          </cell>
          <cell r="P418">
            <v>21</v>
          </cell>
          <cell r="Q418">
            <v>18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902</v>
          </cell>
          <cell r="B419">
            <v>902</v>
          </cell>
          <cell r="C419">
            <v>30</v>
          </cell>
          <cell r="D419">
            <v>0</v>
          </cell>
          <cell r="E419">
            <v>4</v>
          </cell>
          <cell r="F419">
            <v>7</v>
          </cell>
          <cell r="G419">
            <v>3</v>
          </cell>
          <cell r="H419">
            <v>5</v>
          </cell>
          <cell r="I419">
            <v>4</v>
          </cell>
          <cell r="J419">
            <v>5</v>
          </cell>
          <cell r="K419">
            <v>2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904</v>
          </cell>
          <cell r="B420">
            <v>904</v>
          </cell>
          <cell r="C420">
            <v>26</v>
          </cell>
          <cell r="D420">
            <v>4</v>
          </cell>
          <cell r="E420">
            <v>9</v>
          </cell>
          <cell r="F420">
            <v>5</v>
          </cell>
          <cell r="G420">
            <v>5</v>
          </cell>
          <cell r="H420">
            <v>3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905</v>
          </cell>
          <cell r="B421">
            <v>905</v>
          </cell>
          <cell r="C421">
            <v>31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4</v>
          </cell>
          <cell r="W421">
            <v>11</v>
          </cell>
          <cell r="X421">
            <v>14</v>
          </cell>
          <cell r="Y421">
            <v>2</v>
          </cell>
          <cell r="Z421">
            <v>0</v>
          </cell>
        </row>
        <row r="422">
          <cell r="A422">
            <v>906</v>
          </cell>
          <cell r="B422">
            <v>906</v>
          </cell>
          <cell r="C422">
            <v>216</v>
          </cell>
          <cell r="D422">
            <v>41</v>
          </cell>
          <cell r="E422">
            <v>43</v>
          </cell>
          <cell r="F422">
            <v>57</v>
          </cell>
          <cell r="G422">
            <v>25</v>
          </cell>
          <cell r="H422">
            <v>34</v>
          </cell>
          <cell r="I422">
            <v>15</v>
          </cell>
          <cell r="J422">
            <v>1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907</v>
          </cell>
          <cell r="B423">
            <v>907</v>
          </cell>
          <cell r="C423">
            <v>510</v>
          </cell>
          <cell r="D423">
            <v>0</v>
          </cell>
          <cell r="E423">
            <v>0</v>
          </cell>
          <cell r="F423">
            <v>50</v>
          </cell>
          <cell r="G423">
            <v>52</v>
          </cell>
          <cell r="H423">
            <v>67</v>
          </cell>
          <cell r="I423">
            <v>43</v>
          </cell>
          <cell r="J423">
            <v>39</v>
          </cell>
          <cell r="K423">
            <v>53</v>
          </cell>
          <cell r="L423">
            <v>76</v>
          </cell>
          <cell r="M423">
            <v>35</v>
          </cell>
          <cell r="N423">
            <v>67</v>
          </cell>
          <cell r="O423">
            <v>28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908</v>
          </cell>
          <cell r="B424">
            <v>908</v>
          </cell>
          <cell r="C424">
            <v>178</v>
          </cell>
          <cell r="D424">
            <v>49</v>
          </cell>
          <cell r="E424">
            <v>42</v>
          </cell>
          <cell r="F424">
            <v>30</v>
          </cell>
          <cell r="G424">
            <v>21</v>
          </cell>
          <cell r="H424">
            <v>12</v>
          </cell>
          <cell r="I424">
            <v>14</v>
          </cell>
          <cell r="J424">
            <v>7</v>
          </cell>
          <cell r="K424">
            <v>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909</v>
          </cell>
          <cell r="B425">
            <v>909</v>
          </cell>
          <cell r="C425">
            <v>12</v>
          </cell>
          <cell r="D425">
            <v>0</v>
          </cell>
          <cell r="E425">
            <v>9</v>
          </cell>
          <cell r="F425">
            <v>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910</v>
          </cell>
          <cell r="B426">
            <v>907</v>
          </cell>
          <cell r="C426">
            <v>246</v>
          </cell>
          <cell r="D426">
            <v>0</v>
          </cell>
          <cell r="E426">
            <v>0</v>
          </cell>
          <cell r="F426">
            <v>38</v>
          </cell>
          <cell r="G426">
            <v>39</v>
          </cell>
          <cell r="H426">
            <v>37</v>
          </cell>
          <cell r="I426">
            <v>34</v>
          </cell>
          <cell r="J426">
            <v>21</v>
          </cell>
          <cell r="K426">
            <v>26</v>
          </cell>
          <cell r="L426">
            <v>30</v>
          </cell>
          <cell r="M426">
            <v>21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911</v>
          </cell>
          <cell r="B427">
            <v>911</v>
          </cell>
          <cell r="C427">
            <v>41</v>
          </cell>
          <cell r="D427">
            <v>16</v>
          </cell>
          <cell r="E427">
            <v>9</v>
          </cell>
          <cell r="F427">
            <v>2</v>
          </cell>
          <cell r="G427">
            <v>5</v>
          </cell>
          <cell r="H427">
            <v>9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912</v>
          </cell>
          <cell r="B428">
            <v>912</v>
          </cell>
          <cell r="C428">
            <v>121</v>
          </cell>
          <cell r="D428">
            <v>0</v>
          </cell>
          <cell r="E428">
            <v>18</v>
          </cell>
          <cell r="F428">
            <v>18</v>
          </cell>
          <cell r="G428">
            <v>17</v>
          </cell>
          <cell r="H428">
            <v>17</v>
          </cell>
          <cell r="I428">
            <v>16</v>
          </cell>
          <cell r="J428">
            <v>18</v>
          </cell>
          <cell r="K428">
            <v>17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913</v>
          </cell>
          <cell r="B429">
            <v>913</v>
          </cell>
          <cell r="C429">
            <v>29</v>
          </cell>
          <cell r="D429">
            <v>6</v>
          </cell>
          <cell r="E429">
            <v>15</v>
          </cell>
          <cell r="F429">
            <v>8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915</v>
          </cell>
          <cell r="B430">
            <v>9</v>
          </cell>
          <cell r="C430">
            <v>24</v>
          </cell>
          <cell r="D430">
            <v>0</v>
          </cell>
          <cell r="E430">
            <v>0</v>
          </cell>
          <cell r="F430">
            <v>3</v>
          </cell>
          <cell r="G430">
            <v>4</v>
          </cell>
          <cell r="H430">
            <v>2</v>
          </cell>
          <cell r="I430">
            <v>8</v>
          </cell>
          <cell r="J430">
            <v>3</v>
          </cell>
          <cell r="K430">
            <v>4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916</v>
          </cell>
          <cell r="B431">
            <v>916</v>
          </cell>
          <cell r="C431">
            <v>45</v>
          </cell>
          <cell r="D431">
            <v>16</v>
          </cell>
          <cell r="E431">
            <v>16</v>
          </cell>
          <cell r="F431">
            <v>13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917</v>
          </cell>
          <cell r="B432">
            <v>917</v>
          </cell>
          <cell r="C432">
            <v>35</v>
          </cell>
          <cell r="D432">
            <v>10</v>
          </cell>
          <cell r="E432">
            <v>12</v>
          </cell>
          <cell r="F432">
            <v>13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918</v>
          </cell>
          <cell r="B433">
            <v>918</v>
          </cell>
          <cell r="C433">
            <v>108</v>
          </cell>
          <cell r="D433">
            <v>29</v>
          </cell>
          <cell r="E433">
            <v>28</v>
          </cell>
          <cell r="F433">
            <v>25</v>
          </cell>
          <cell r="G433">
            <v>18</v>
          </cell>
          <cell r="H433">
            <v>6</v>
          </cell>
          <cell r="I433">
            <v>1</v>
          </cell>
          <cell r="J433">
            <v>1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919</v>
          </cell>
          <cell r="B434">
            <v>919</v>
          </cell>
          <cell r="C434">
            <v>76</v>
          </cell>
          <cell r="D434">
            <v>23</v>
          </cell>
          <cell r="E434">
            <v>20</v>
          </cell>
          <cell r="F434">
            <v>8</v>
          </cell>
          <cell r="G434">
            <v>6</v>
          </cell>
          <cell r="H434">
            <v>9</v>
          </cell>
          <cell r="I434">
            <v>9</v>
          </cell>
          <cell r="J434">
            <v>0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920</v>
          </cell>
          <cell r="B435">
            <v>920</v>
          </cell>
          <cell r="C435">
            <v>75</v>
          </cell>
          <cell r="D435">
            <v>4</v>
          </cell>
          <cell r="E435">
            <v>5</v>
          </cell>
          <cell r="F435">
            <v>4</v>
          </cell>
          <cell r="G435">
            <v>20</v>
          </cell>
          <cell r="H435">
            <v>12</v>
          </cell>
          <cell r="I435">
            <v>13</v>
          </cell>
          <cell r="J435">
            <v>11</v>
          </cell>
          <cell r="K435">
            <v>5</v>
          </cell>
          <cell r="L435">
            <v>1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921</v>
          </cell>
          <cell r="B436">
            <v>921</v>
          </cell>
          <cell r="C436">
            <v>94</v>
          </cell>
          <cell r="D436">
            <v>0</v>
          </cell>
          <cell r="E436">
            <v>7</v>
          </cell>
          <cell r="F436">
            <v>16</v>
          </cell>
          <cell r="G436">
            <v>12</v>
          </cell>
          <cell r="H436">
            <v>11</v>
          </cell>
          <cell r="I436">
            <v>19</v>
          </cell>
          <cell r="J436">
            <v>9</v>
          </cell>
          <cell r="K436">
            <v>20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922</v>
          </cell>
          <cell r="B437">
            <v>922</v>
          </cell>
          <cell r="C437">
            <v>131</v>
          </cell>
          <cell r="D437">
            <v>11</v>
          </cell>
          <cell r="E437">
            <v>15</v>
          </cell>
          <cell r="F437">
            <v>20</v>
          </cell>
          <cell r="G437">
            <v>19</v>
          </cell>
          <cell r="H437">
            <v>20</v>
          </cell>
          <cell r="I437">
            <v>13</v>
          </cell>
          <cell r="J437">
            <v>17</v>
          </cell>
          <cell r="K437">
            <v>16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924</v>
          </cell>
          <cell r="B438">
            <v>104</v>
          </cell>
          <cell r="C438">
            <v>283</v>
          </cell>
          <cell r="D438">
            <v>0</v>
          </cell>
          <cell r="E438">
            <v>0</v>
          </cell>
          <cell r="F438">
            <v>45</v>
          </cell>
          <cell r="G438">
            <v>56</v>
          </cell>
          <cell r="H438">
            <v>46</v>
          </cell>
          <cell r="I438">
            <v>49</v>
          </cell>
          <cell r="J438">
            <v>47</v>
          </cell>
          <cell r="K438">
            <v>40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925</v>
          </cell>
          <cell r="B439">
            <v>925</v>
          </cell>
          <cell r="C439">
            <v>155</v>
          </cell>
          <cell r="D439">
            <v>0</v>
          </cell>
          <cell r="E439">
            <v>0</v>
          </cell>
          <cell r="F439">
            <v>7</v>
          </cell>
          <cell r="G439">
            <v>17</v>
          </cell>
          <cell r="H439">
            <v>28</v>
          </cell>
          <cell r="I439">
            <v>37</v>
          </cell>
          <cell r="J439">
            <v>37</v>
          </cell>
          <cell r="K439">
            <v>29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926</v>
          </cell>
          <cell r="B440">
            <v>926</v>
          </cell>
          <cell r="C440">
            <v>139</v>
          </cell>
          <cell r="D440">
            <v>7</v>
          </cell>
          <cell r="E440">
            <v>15</v>
          </cell>
          <cell r="F440">
            <v>20</v>
          </cell>
          <cell r="G440">
            <v>16</v>
          </cell>
          <cell r="H440">
            <v>22</v>
          </cell>
          <cell r="I440">
            <v>23</v>
          </cell>
          <cell r="J440">
            <v>22</v>
          </cell>
          <cell r="K440">
            <v>14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927</v>
          </cell>
          <cell r="B441">
            <v>927</v>
          </cell>
          <cell r="C441">
            <v>20</v>
          </cell>
          <cell r="D441">
            <v>0</v>
          </cell>
          <cell r="E441">
            <v>2</v>
          </cell>
          <cell r="F441">
            <v>0</v>
          </cell>
          <cell r="G441">
            <v>1</v>
          </cell>
          <cell r="H441">
            <v>0</v>
          </cell>
          <cell r="I441">
            <v>17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928</v>
          </cell>
          <cell r="B442">
            <v>928</v>
          </cell>
          <cell r="C442">
            <v>221</v>
          </cell>
          <cell r="D442">
            <v>2</v>
          </cell>
          <cell r="E442">
            <v>5</v>
          </cell>
          <cell r="F442">
            <v>11</v>
          </cell>
          <cell r="G442">
            <v>8</v>
          </cell>
          <cell r="H442">
            <v>16</v>
          </cell>
          <cell r="I442">
            <v>17</v>
          </cell>
          <cell r="J442">
            <v>23</v>
          </cell>
          <cell r="K442">
            <v>21</v>
          </cell>
          <cell r="L442">
            <v>27</v>
          </cell>
          <cell r="M442">
            <v>23</v>
          </cell>
          <cell r="N442">
            <v>15</v>
          </cell>
          <cell r="O442">
            <v>23</v>
          </cell>
          <cell r="P442">
            <v>19</v>
          </cell>
          <cell r="Q442">
            <v>11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929</v>
          </cell>
          <cell r="B443">
            <v>929</v>
          </cell>
          <cell r="C443">
            <v>89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18</v>
          </cell>
          <cell r="W443">
            <v>38</v>
          </cell>
          <cell r="X443">
            <v>1</v>
          </cell>
          <cell r="Y443">
            <v>32</v>
          </cell>
          <cell r="Z443">
            <v>0</v>
          </cell>
        </row>
        <row r="444">
          <cell r="A444">
            <v>930</v>
          </cell>
          <cell r="B444">
            <v>930</v>
          </cell>
          <cell r="C444">
            <v>75</v>
          </cell>
          <cell r="D444">
            <v>15</v>
          </cell>
          <cell r="E444">
            <v>17</v>
          </cell>
          <cell r="F444">
            <v>13</v>
          </cell>
          <cell r="G444">
            <v>15</v>
          </cell>
          <cell r="H444">
            <v>12</v>
          </cell>
          <cell r="I444">
            <v>3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931</v>
          </cell>
          <cell r="B445">
            <v>931</v>
          </cell>
          <cell r="C445">
            <v>60</v>
          </cell>
          <cell r="D445">
            <v>8</v>
          </cell>
          <cell r="E445">
            <v>6</v>
          </cell>
          <cell r="F445">
            <v>9</v>
          </cell>
          <cell r="G445">
            <v>12</v>
          </cell>
          <cell r="H445">
            <v>8</v>
          </cell>
          <cell r="I445">
            <v>4</v>
          </cell>
          <cell r="J445">
            <v>10</v>
          </cell>
          <cell r="K445">
            <v>3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932</v>
          </cell>
          <cell r="B446">
            <v>932</v>
          </cell>
          <cell r="C446">
            <v>31</v>
          </cell>
          <cell r="D446">
            <v>14</v>
          </cell>
          <cell r="E446">
            <v>13</v>
          </cell>
          <cell r="F446">
            <v>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933</v>
          </cell>
          <cell r="B447">
            <v>933</v>
          </cell>
          <cell r="C447">
            <v>46</v>
          </cell>
          <cell r="D447">
            <v>3</v>
          </cell>
          <cell r="E447">
            <v>3</v>
          </cell>
          <cell r="F447">
            <v>4</v>
          </cell>
          <cell r="G447">
            <v>6</v>
          </cell>
          <cell r="H447">
            <v>5</v>
          </cell>
          <cell r="I447">
            <v>8</v>
          </cell>
          <cell r="J447">
            <v>8</v>
          </cell>
          <cell r="K447">
            <v>2</v>
          </cell>
          <cell r="L447">
            <v>1</v>
          </cell>
          <cell r="M447">
            <v>4</v>
          </cell>
          <cell r="N447">
            <v>2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934</v>
          </cell>
          <cell r="B448">
            <v>934</v>
          </cell>
          <cell r="C448">
            <v>79</v>
          </cell>
          <cell r="D448">
            <v>3</v>
          </cell>
          <cell r="E448">
            <v>4</v>
          </cell>
          <cell r="F448">
            <v>9</v>
          </cell>
          <cell r="G448">
            <v>14</v>
          </cell>
          <cell r="H448">
            <v>12</v>
          </cell>
          <cell r="I448">
            <v>15</v>
          </cell>
          <cell r="J448">
            <v>10</v>
          </cell>
          <cell r="K448">
            <v>12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935</v>
          </cell>
          <cell r="B449">
            <v>935</v>
          </cell>
          <cell r="C449">
            <v>44</v>
          </cell>
          <cell r="D449">
            <v>4</v>
          </cell>
          <cell r="E449">
            <v>3</v>
          </cell>
          <cell r="F449">
            <v>1</v>
          </cell>
          <cell r="G449">
            <v>7</v>
          </cell>
          <cell r="H449">
            <v>4</v>
          </cell>
          <cell r="I449">
            <v>11</v>
          </cell>
          <cell r="J449">
            <v>8</v>
          </cell>
          <cell r="K449">
            <v>6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937</v>
          </cell>
          <cell r="B450">
            <v>937</v>
          </cell>
          <cell r="C450">
            <v>91</v>
          </cell>
          <cell r="D450">
            <v>3</v>
          </cell>
          <cell r="E450">
            <v>4</v>
          </cell>
          <cell r="F450">
            <v>12</v>
          </cell>
          <cell r="G450">
            <v>10</v>
          </cell>
          <cell r="H450">
            <v>14</v>
          </cell>
          <cell r="I450">
            <v>20</v>
          </cell>
          <cell r="J450">
            <v>12</v>
          </cell>
          <cell r="K450">
            <v>16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938</v>
          </cell>
          <cell r="B451">
            <v>938</v>
          </cell>
          <cell r="C451">
            <v>33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5</v>
          </cell>
          <cell r="W451">
            <v>14</v>
          </cell>
          <cell r="X451">
            <v>8</v>
          </cell>
          <cell r="Y451">
            <v>6</v>
          </cell>
          <cell r="Z451">
            <v>0</v>
          </cell>
        </row>
        <row r="452">
          <cell r="A452">
            <v>939</v>
          </cell>
          <cell r="B452">
            <v>450</v>
          </cell>
          <cell r="C452">
            <v>151</v>
          </cell>
          <cell r="D452">
            <v>22</v>
          </cell>
          <cell r="E452">
            <v>29</v>
          </cell>
          <cell r="F452">
            <v>9</v>
          </cell>
          <cell r="G452">
            <v>19</v>
          </cell>
          <cell r="H452">
            <v>19</v>
          </cell>
          <cell r="I452">
            <v>18</v>
          </cell>
          <cell r="J452">
            <v>6</v>
          </cell>
          <cell r="K452">
            <v>17</v>
          </cell>
          <cell r="L452">
            <v>5</v>
          </cell>
          <cell r="M452">
            <v>5</v>
          </cell>
          <cell r="N452">
            <v>2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940</v>
          </cell>
          <cell r="B453">
            <v>462</v>
          </cell>
          <cell r="C453">
            <v>130</v>
          </cell>
          <cell r="D453">
            <v>11</v>
          </cell>
          <cell r="E453">
            <v>19</v>
          </cell>
          <cell r="F453">
            <v>23</v>
          </cell>
          <cell r="G453">
            <v>12</v>
          </cell>
          <cell r="H453">
            <v>9</v>
          </cell>
          <cell r="I453">
            <v>18</v>
          </cell>
          <cell r="J453">
            <v>18</v>
          </cell>
          <cell r="K453">
            <v>20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941</v>
          </cell>
          <cell r="B454">
            <v>941</v>
          </cell>
          <cell r="C454">
            <v>224</v>
          </cell>
          <cell r="D454">
            <v>19</v>
          </cell>
          <cell r="E454">
            <v>35</v>
          </cell>
          <cell r="F454">
            <v>30</v>
          </cell>
          <cell r="G454">
            <v>38</v>
          </cell>
          <cell r="H454">
            <v>40</v>
          </cell>
          <cell r="I454">
            <v>20</v>
          </cell>
          <cell r="J454">
            <v>26</v>
          </cell>
          <cell r="K454">
            <v>16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942</v>
          </cell>
          <cell r="B455">
            <v>942</v>
          </cell>
          <cell r="C455">
            <v>31</v>
          </cell>
          <cell r="D455">
            <v>9</v>
          </cell>
          <cell r="E455">
            <v>9</v>
          </cell>
          <cell r="F455">
            <v>13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943</v>
          </cell>
          <cell r="B456">
            <v>943</v>
          </cell>
          <cell r="C456">
            <v>67</v>
          </cell>
          <cell r="D456">
            <v>14</v>
          </cell>
          <cell r="E456">
            <v>12</v>
          </cell>
          <cell r="F456">
            <v>15</v>
          </cell>
          <cell r="G456">
            <v>8</v>
          </cell>
          <cell r="H456">
            <v>7</v>
          </cell>
          <cell r="I456">
            <v>6</v>
          </cell>
          <cell r="J456">
            <v>4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944</v>
          </cell>
          <cell r="B457">
            <v>944</v>
          </cell>
          <cell r="C457">
            <v>134</v>
          </cell>
          <cell r="D457">
            <v>13</v>
          </cell>
          <cell r="E457">
            <v>13</v>
          </cell>
          <cell r="F457">
            <v>15</v>
          </cell>
          <cell r="G457">
            <v>23</v>
          </cell>
          <cell r="H457">
            <v>22</v>
          </cell>
          <cell r="I457">
            <v>22</v>
          </cell>
          <cell r="J457">
            <v>14</v>
          </cell>
          <cell r="K457">
            <v>12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946</v>
          </cell>
          <cell r="B458">
            <v>946</v>
          </cell>
          <cell r="C458">
            <v>33</v>
          </cell>
          <cell r="D458">
            <v>0</v>
          </cell>
          <cell r="E458">
            <v>0</v>
          </cell>
          <cell r="F458">
            <v>4</v>
          </cell>
          <cell r="G458">
            <v>8</v>
          </cell>
          <cell r="H458">
            <v>5</v>
          </cell>
          <cell r="I458">
            <v>4</v>
          </cell>
          <cell r="J458">
            <v>4</v>
          </cell>
          <cell r="K458">
            <v>1</v>
          </cell>
          <cell r="L458">
            <v>3</v>
          </cell>
          <cell r="M458">
            <v>2</v>
          </cell>
          <cell r="N458">
            <v>2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947</v>
          </cell>
          <cell r="B459">
            <v>947</v>
          </cell>
          <cell r="C459">
            <v>77</v>
          </cell>
          <cell r="D459">
            <v>19</v>
          </cell>
          <cell r="E459">
            <v>21</v>
          </cell>
          <cell r="F459">
            <v>3</v>
          </cell>
          <cell r="G459">
            <v>2</v>
          </cell>
          <cell r="H459">
            <v>2</v>
          </cell>
          <cell r="I459">
            <v>13</v>
          </cell>
          <cell r="J459">
            <v>11</v>
          </cell>
          <cell r="K459">
            <v>6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948</v>
          </cell>
          <cell r="B460">
            <v>948</v>
          </cell>
          <cell r="C460">
            <v>41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5</v>
          </cell>
          <cell r="I460">
            <v>14</v>
          </cell>
          <cell r="J460">
            <v>12</v>
          </cell>
          <cell r="K460">
            <v>10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949</v>
          </cell>
          <cell r="B461">
            <v>949</v>
          </cell>
          <cell r="C461">
            <v>13</v>
          </cell>
          <cell r="D461">
            <v>0</v>
          </cell>
          <cell r="E461">
            <v>0</v>
          </cell>
          <cell r="F461">
            <v>13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</sheetData>
      <sheetData sheetId="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Principal"/>
      <sheetName val="TD"/>
      <sheetName val="x sede"/>
      <sheetName val="Hoja2"/>
      <sheetName val="Hoja3"/>
      <sheetName val="Hoja5"/>
      <sheetName val="Hoja6"/>
      <sheetName val="SOLO OFICIAL"/>
      <sheetName val="DIRE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>
            <v>4</v>
          </cell>
          <cell r="B2">
            <v>1463</v>
          </cell>
          <cell r="E2">
            <v>103</v>
          </cell>
          <cell r="F2">
            <v>137</v>
          </cell>
          <cell r="G2">
            <v>105</v>
          </cell>
          <cell r="H2">
            <v>123</v>
          </cell>
          <cell r="I2">
            <v>111</v>
          </cell>
          <cell r="J2">
            <v>101</v>
          </cell>
          <cell r="K2">
            <v>164</v>
          </cell>
          <cell r="L2">
            <v>136</v>
          </cell>
          <cell r="M2">
            <v>102</v>
          </cell>
          <cell r="N2">
            <v>110</v>
          </cell>
          <cell r="O2">
            <v>71</v>
          </cell>
          <cell r="P2">
            <v>61</v>
          </cell>
          <cell r="S2">
            <v>25</v>
          </cell>
          <cell r="T2">
            <v>30</v>
          </cell>
          <cell r="U2">
            <v>49</v>
          </cell>
          <cell r="V2">
            <v>35</v>
          </cell>
        </row>
        <row r="3">
          <cell r="A3">
            <v>5</v>
          </cell>
          <cell r="B3">
            <v>545</v>
          </cell>
          <cell r="E3">
            <v>64</v>
          </cell>
          <cell r="F3">
            <v>106</v>
          </cell>
          <cell r="G3">
            <v>91</v>
          </cell>
          <cell r="H3">
            <v>81</v>
          </cell>
          <cell r="I3">
            <v>95</v>
          </cell>
          <cell r="J3">
            <v>84</v>
          </cell>
          <cell r="X3">
            <v>24</v>
          </cell>
        </row>
        <row r="4">
          <cell r="A4">
            <v>9</v>
          </cell>
          <cell r="B4">
            <v>707</v>
          </cell>
          <cell r="E4">
            <v>52</v>
          </cell>
          <cell r="F4">
            <v>64</v>
          </cell>
          <cell r="G4">
            <v>55</v>
          </cell>
          <cell r="H4">
            <v>59</v>
          </cell>
          <cell r="I4">
            <v>73</v>
          </cell>
          <cell r="J4">
            <v>46</v>
          </cell>
          <cell r="K4">
            <v>69</v>
          </cell>
          <cell r="L4">
            <v>60</v>
          </cell>
          <cell r="M4">
            <v>71</v>
          </cell>
          <cell r="N4">
            <v>54</v>
          </cell>
          <cell r="O4">
            <v>25</v>
          </cell>
          <cell r="P4">
            <v>36</v>
          </cell>
          <cell r="T4">
            <v>9</v>
          </cell>
          <cell r="U4">
            <v>18</v>
          </cell>
          <cell r="V4">
            <v>16</v>
          </cell>
        </row>
        <row r="5">
          <cell r="A5">
            <v>10</v>
          </cell>
          <cell r="B5">
            <v>245</v>
          </cell>
          <cell r="F5">
            <v>245</v>
          </cell>
        </row>
        <row r="6">
          <cell r="A6">
            <v>11</v>
          </cell>
          <cell r="B6">
            <v>500</v>
          </cell>
          <cell r="K6">
            <v>116</v>
          </cell>
          <cell r="L6">
            <v>107</v>
          </cell>
          <cell r="M6">
            <v>80</v>
          </cell>
          <cell r="N6">
            <v>75</v>
          </cell>
          <cell r="O6">
            <v>75</v>
          </cell>
          <cell r="P6">
            <v>47</v>
          </cell>
        </row>
        <row r="7">
          <cell r="A7">
            <v>12</v>
          </cell>
          <cell r="B7">
            <v>466</v>
          </cell>
          <cell r="I7">
            <v>228</v>
          </cell>
          <cell r="J7">
            <v>238</v>
          </cell>
        </row>
        <row r="8">
          <cell r="A8">
            <v>13</v>
          </cell>
          <cell r="B8">
            <v>412</v>
          </cell>
          <cell r="G8">
            <v>217</v>
          </cell>
          <cell r="H8">
            <v>195</v>
          </cell>
        </row>
        <row r="9">
          <cell r="A9">
            <v>14</v>
          </cell>
          <cell r="B9">
            <v>205</v>
          </cell>
          <cell r="E9">
            <v>25</v>
          </cell>
          <cell r="F9">
            <v>65</v>
          </cell>
          <cell r="G9">
            <v>35</v>
          </cell>
          <cell r="H9">
            <v>52</v>
          </cell>
          <cell r="I9">
            <v>28</v>
          </cell>
        </row>
        <row r="10">
          <cell r="A10">
            <v>15</v>
          </cell>
          <cell r="B10">
            <v>403</v>
          </cell>
          <cell r="E10">
            <v>171</v>
          </cell>
          <cell r="F10">
            <v>232</v>
          </cell>
        </row>
        <row r="11">
          <cell r="A11">
            <v>16</v>
          </cell>
          <cell r="B11">
            <v>832</v>
          </cell>
          <cell r="E11">
            <v>105</v>
          </cell>
          <cell r="F11">
            <v>138</v>
          </cell>
          <cell r="G11">
            <v>139</v>
          </cell>
          <cell r="H11">
            <v>143</v>
          </cell>
          <cell r="I11">
            <v>158</v>
          </cell>
          <cell r="J11">
            <v>149</v>
          </cell>
        </row>
        <row r="12">
          <cell r="A12">
            <v>18</v>
          </cell>
          <cell r="B12">
            <v>1319</v>
          </cell>
          <cell r="E12">
            <v>92</v>
          </cell>
          <cell r="F12">
            <v>102</v>
          </cell>
          <cell r="G12">
            <v>123</v>
          </cell>
          <cell r="H12">
            <v>93</v>
          </cell>
          <cell r="I12">
            <v>133</v>
          </cell>
          <cell r="J12">
            <v>76</v>
          </cell>
          <cell r="K12">
            <v>104</v>
          </cell>
          <cell r="L12">
            <v>112</v>
          </cell>
          <cell r="M12">
            <v>108</v>
          </cell>
          <cell r="N12">
            <v>102</v>
          </cell>
          <cell r="O12">
            <v>115</v>
          </cell>
          <cell r="P12">
            <v>61</v>
          </cell>
          <cell r="S12">
            <v>23</v>
          </cell>
          <cell r="T12">
            <v>20</v>
          </cell>
          <cell r="U12">
            <v>25</v>
          </cell>
          <cell r="V12">
            <v>30</v>
          </cell>
        </row>
        <row r="13">
          <cell r="A13">
            <v>19</v>
          </cell>
          <cell r="B13">
            <v>394</v>
          </cell>
          <cell r="E13">
            <v>52</v>
          </cell>
          <cell r="F13">
            <v>62</v>
          </cell>
          <cell r="G13">
            <v>68</v>
          </cell>
          <cell r="H13">
            <v>71</v>
          </cell>
          <cell r="I13">
            <v>72</v>
          </cell>
          <cell r="J13">
            <v>69</v>
          </cell>
        </row>
        <row r="14">
          <cell r="A14">
            <v>20</v>
          </cell>
          <cell r="B14">
            <v>635</v>
          </cell>
          <cell r="E14">
            <v>69</v>
          </cell>
          <cell r="F14">
            <v>94</v>
          </cell>
          <cell r="G14">
            <v>127</v>
          </cell>
          <cell r="H14">
            <v>114</v>
          </cell>
          <cell r="I14">
            <v>122</v>
          </cell>
          <cell r="J14">
            <v>109</v>
          </cell>
        </row>
        <row r="15">
          <cell r="A15">
            <v>21</v>
          </cell>
          <cell r="B15">
            <v>508</v>
          </cell>
          <cell r="E15">
            <v>72</v>
          </cell>
          <cell r="F15">
            <v>95</v>
          </cell>
          <cell r="G15">
            <v>67</v>
          </cell>
          <cell r="H15">
            <v>105</v>
          </cell>
          <cell r="I15">
            <v>73</v>
          </cell>
          <cell r="J15">
            <v>96</v>
          </cell>
        </row>
        <row r="16">
          <cell r="A16">
            <v>22</v>
          </cell>
          <cell r="B16">
            <v>2654</v>
          </cell>
          <cell r="E16">
            <v>324</v>
          </cell>
          <cell r="F16">
            <v>171</v>
          </cell>
          <cell r="G16">
            <v>179</v>
          </cell>
          <cell r="H16">
            <v>198</v>
          </cell>
          <cell r="I16">
            <v>162</v>
          </cell>
          <cell r="J16">
            <v>208</v>
          </cell>
          <cell r="K16">
            <v>207</v>
          </cell>
          <cell r="L16">
            <v>171</v>
          </cell>
          <cell r="M16">
            <v>201</v>
          </cell>
          <cell r="N16">
            <v>206</v>
          </cell>
          <cell r="O16">
            <v>143</v>
          </cell>
          <cell r="P16">
            <v>121</v>
          </cell>
          <cell r="T16">
            <v>61</v>
          </cell>
          <cell r="U16">
            <v>103</v>
          </cell>
          <cell r="V16">
            <v>199</v>
          </cell>
        </row>
        <row r="17">
          <cell r="A17">
            <v>23</v>
          </cell>
          <cell r="B17">
            <v>225</v>
          </cell>
          <cell r="E17">
            <v>25</v>
          </cell>
          <cell r="F17">
            <v>31</v>
          </cell>
          <cell r="G17">
            <v>32</v>
          </cell>
          <cell r="H17">
            <v>34</v>
          </cell>
          <cell r="I17">
            <v>35</v>
          </cell>
          <cell r="J17">
            <v>68</v>
          </cell>
        </row>
        <row r="18">
          <cell r="A18">
            <v>24</v>
          </cell>
          <cell r="B18">
            <v>1047</v>
          </cell>
          <cell r="E18">
            <v>44</v>
          </cell>
          <cell r="F18">
            <v>71</v>
          </cell>
          <cell r="G18">
            <v>77</v>
          </cell>
          <cell r="H18">
            <v>70</v>
          </cell>
          <cell r="I18">
            <v>76</v>
          </cell>
          <cell r="J18">
            <v>63</v>
          </cell>
          <cell r="K18">
            <v>145</v>
          </cell>
          <cell r="L18">
            <v>134</v>
          </cell>
          <cell r="M18">
            <v>115</v>
          </cell>
          <cell r="N18">
            <v>105</v>
          </cell>
          <cell r="O18">
            <v>82</v>
          </cell>
          <cell r="P18">
            <v>65</v>
          </cell>
        </row>
        <row r="19">
          <cell r="A19">
            <v>25</v>
          </cell>
          <cell r="B19">
            <v>1348</v>
          </cell>
          <cell r="E19">
            <v>80</v>
          </cell>
          <cell r="F19">
            <v>103</v>
          </cell>
          <cell r="G19">
            <v>110</v>
          </cell>
          <cell r="H19">
            <v>110</v>
          </cell>
          <cell r="I19">
            <v>117</v>
          </cell>
          <cell r="J19">
            <v>112</v>
          </cell>
          <cell r="K19">
            <v>132</v>
          </cell>
          <cell r="L19">
            <v>160</v>
          </cell>
          <cell r="M19">
            <v>132</v>
          </cell>
          <cell r="N19">
            <v>122</v>
          </cell>
          <cell r="O19">
            <v>97</v>
          </cell>
          <cell r="P19">
            <v>73</v>
          </cell>
        </row>
        <row r="20">
          <cell r="A20">
            <v>26</v>
          </cell>
          <cell r="B20">
            <v>466</v>
          </cell>
          <cell r="E20">
            <v>73</v>
          </cell>
          <cell r="F20">
            <v>79</v>
          </cell>
          <cell r="G20">
            <v>89</v>
          </cell>
          <cell r="H20">
            <v>75</v>
          </cell>
          <cell r="I20">
            <v>86</v>
          </cell>
          <cell r="J20">
            <v>64</v>
          </cell>
        </row>
        <row r="21">
          <cell r="A21">
            <v>29</v>
          </cell>
          <cell r="B21">
            <v>298</v>
          </cell>
          <cell r="E21">
            <v>48</v>
          </cell>
          <cell r="F21">
            <v>55</v>
          </cell>
          <cell r="G21">
            <v>45</v>
          </cell>
          <cell r="H21">
            <v>50</v>
          </cell>
          <cell r="I21">
            <v>43</v>
          </cell>
          <cell r="J21">
            <v>57</v>
          </cell>
        </row>
        <row r="22">
          <cell r="A22">
            <v>30</v>
          </cell>
          <cell r="B22">
            <v>1509</v>
          </cell>
          <cell r="E22">
            <v>105</v>
          </cell>
          <cell r="F22">
            <v>131</v>
          </cell>
          <cell r="G22">
            <v>106</v>
          </cell>
          <cell r="H22">
            <v>118</v>
          </cell>
          <cell r="I22">
            <v>112</v>
          </cell>
          <cell r="J22">
            <v>114</v>
          </cell>
          <cell r="K22">
            <v>146</v>
          </cell>
          <cell r="L22">
            <v>130</v>
          </cell>
          <cell r="M22">
            <v>154</v>
          </cell>
          <cell r="N22">
            <v>133</v>
          </cell>
          <cell r="O22">
            <v>118</v>
          </cell>
          <cell r="P22">
            <v>117</v>
          </cell>
          <cell r="X22">
            <v>25</v>
          </cell>
        </row>
        <row r="23">
          <cell r="A23">
            <v>31</v>
          </cell>
          <cell r="B23">
            <v>1041</v>
          </cell>
          <cell r="E23">
            <v>41</v>
          </cell>
          <cell r="F23">
            <v>37</v>
          </cell>
          <cell r="G23">
            <v>44</v>
          </cell>
          <cell r="H23">
            <v>64</v>
          </cell>
          <cell r="I23">
            <v>52</v>
          </cell>
          <cell r="J23">
            <v>58</v>
          </cell>
          <cell r="K23">
            <v>187</v>
          </cell>
          <cell r="L23">
            <v>164</v>
          </cell>
          <cell r="M23">
            <v>120</v>
          </cell>
          <cell r="N23">
            <v>97</v>
          </cell>
          <cell r="O23">
            <v>102</v>
          </cell>
          <cell r="P23">
            <v>75</v>
          </cell>
        </row>
        <row r="24">
          <cell r="A24">
            <v>32</v>
          </cell>
          <cell r="B24">
            <v>1573</v>
          </cell>
          <cell r="J24">
            <v>196</v>
          </cell>
          <cell r="K24">
            <v>230</v>
          </cell>
          <cell r="L24">
            <v>227</v>
          </cell>
          <cell r="M24">
            <v>161</v>
          </cell>
          <cell r="N24">
            <v>194</v>
          </cell>
          <cell r="O24">
            <v>175</v>
          </cell>
          <cell r="P24">
            <v>113</v>
          </cell>
          <cell r="T24">
            <v>60</v>
          </cell>
          <cell r="U24">
            <v>84</v>
          </cell>
          <cell r="V24">
            <v>133</v>
          </cell>
        </row>
        <row r="25">
          <cell r="A25">
            <v>33</v>
          </cell>
          <cell r="B25">
            <v>198</v>
          </cell>
          <cell r="E25">
            <v>26</v>
          </cell>
          <cell r="F25">
            <v>35</v>
          </cell>
          <cell r="G25">
            <v>26</v>
          </cell>
          <cell r="H25">
            <v>31</v>
          </cell>
          <cell r="I25">
            <v>49</v>
          </cell>
          <cell r="J25">
            <v>31</v>
          </cell>
        </row>
        <row r="26">
          <cell r="A26">
            <v>34</v>
          </cell>
          <cell r="B26">
            <v>183</v>
          </cell>
          <cell r="E26">
            <v>25</v>
          </cell>
          <cell r="F26">
            <v>27</v>
          </cell>
          <cell r="G26">
            <v>36</v>
          </cell>
          <cell r="H26">
            <v>31</v>
          </cell>
          <cell r="I26">
            <v>44</v>
          </cell>
          <cell r="J26">
            <v>20</v>
          </cell>
        </row>
        <row r="27">
          <cell r="A27">
            <v>35</v>
          </cell>
          <cell r="B27">
            <v>404</v>
          </cell>
          <cell r="E27">
            <v>55</v>
          </cell>
          <cell r="F27">
            <v>70</v>
          </cell>
          <cell r="G27">
            <v>64</v>
          </cell>
          <cell r="H27">
            <v>74</v>
          </cell>
          <cell r="I27">
            <v>66</v>
          </cell>
          <cell r="J27">
            <v>75</v>
          </cell>
        </row>
        <row r="28">
          <cell r="A28">
            <v>36</v>
          </cell>
          <cell r="B28">
            <v>2156</v>
          </cell>
          <cell r="E28">
            <v>51</v>
          </cell>
          <cell r="F28">
            <v>69</v>
          </cell>
          <cell r="G28">
            <v>61</v>
          </cell>
          <cell r="H28">
            <v>74</v>
          </cell>
          <cell r="I28">
            <v>79</v>
          </cell>
          <cell r="J28">
            <v>83</v>
          </cell>
          <cell r="K28">
            <v>301</v>
          </cell>
          <cell r="L28">
            <v>297</v>
          </cell>
          <cell r="M28">
            <v>265</v>
          </cell>
          <cell r="N28">
            <v>318</v>
          </cell>
          <cell r="O28">
            <v>272</v>
          </cell>
          <cell r="P28">
            <v>286</v>
          </cell>
        </row>
        <row r="29">
          <cell r="A29">
            <v>37</v>
          </cell>
          <cell r="B29">
            <v>1302</v>
          </cell>
          <cell r="K29">
            <v>280</v>
          </cell>
          <cell r="L29">
            <v>239</v>
          </cell>
          <cell r="M29">
            <v>230</v>
          </cell>
          <cell r="N29">
            <v>223</v>
          </cell>
          <cell r="O29">
            <v>173</v>
          </cell>
          <cell r="P29">
            <v>157</v>
          </cell>
        </row>
        <row r="30">
          <cell r="A30">
            <v>38</v>
          </cell>
          <cell r="B30">
            <v>1805</v>
          </cell>
          <cell r="E30">
            <v>100</v>
          </cell>
          <cell r="F30">
            <v>127</v>
          </cell>
          <cell r="G30">
            <v>112</v>
          </cell>
          <cell r="H30">
            <v>107</v>
          </cell>
          <cell r="I30">
            <v>135</v>
          </cell>
          <cell r="J30">
            <v>140</v>
          </cell>
          <cell r="K30">
            <v>145</v>
          </cell>
          <cell r="L30">
            <v>159</v>
          </cell>
          <cell r="M30">
            <v>140</v>
          </cell>
          <cell r="N30">
            <v>160</v>
          </cell>
          <cell r="O30">
            <v>150</v>
          </cell>
          <cell r="P30">
            <v>120</v>
          </cell>
          <cell r="T30">
            <v>39</v>
          </cell>
          <cell r="U30">
            <v>84</v>
          </cell>
          <cell r="V30">
            <v>87</v>
          </cell>
        </row>
        <row r="31">
          <cell r="A31">
            <v>39</v>
          </cell>
          <cell r="B31">
            <v>192</v>
          </cell>
          <cell r="E31">
            <v>192</v>
          </cell>
        </row>
        <row r="32">
          <cell r="A32">
            <v>42</v>
          </cell>
          <cell r="B32">
            <v>948</v>
          </cell>
          <cell r="E32">
            <v>58</v>
          </cell>
          <cell r="F32">
            <v>71</v>
          </cell>
          <cell r="G32">
            <v>74</v>
          </cell>
          <cell r="H32">
            <v>70</v>
          </cell>
          <cell r="I32">
            <v>84</v>
          </cell>
          <cell r="J32">
            <v>106</v>
          </cell>
          <cell r="K32">
            <v>100</v>
          </cell>
          <cell r="L32">
            <v>92</v>
          </cell>
          <cell r="M32">
            <v>77</v>
          </cell>
          <cell r="N32">
            <v>81</v>
          </cell>
          <cell r="O32">
            <v>62</v>
          </cell>
          <cell r="P32">
            <v>73</v>
          </cell>
        </row>
        <row r="33">
          <cell r="A33">
            <v>43</v>
          </cell>
          <cell r="B33">
            <v>802</v>
          </cell>
          <cell r="K33">
            <v>145</v>
          </cell>
          <cell r="L33">
            <v>149</v>
          </cell>
          <cell r="M33">
            <v>134</v>
          </cell>
          <cell r="N33">
            <v>143</v>
          </cell>
          <cell r="O33">
            <v>127</v>
          </cell>
          <cell r="P33">
            <v>104</v>
          </cell>
        </row>
        <row r="34">
          <cell r="A34">
            <v>44</v>
          </cell>
          <cell r="B34">
            <v>1856</v>
          </cell>
          <cell r="E34">
            <v>117</v>
          </cell>
          <cell r="F34">
            <v>33</v>
          </cell>
          <cell r="G34">
            <v>35</v>
          </cell>
          <cell r="H34">
            <v>31</v>
          </cell>
          <cell r="I34">
            <v>38</v>
          </cell>
          <cell r="J34">
            <v>33</v>
          </cell>
          <cell r="K34">
            <v>313</v>
          </cell>
          <cell r="L34">
            <v>270</v>
          </cell>
          <cell r="M34">
            <v>292</v>
          </cell>
          <cell r="N34">
            <v>279</v>
          </cell>
          <cell r="O34">
            <v>214</v>
          </cell>
          <cell r="P34">
            <v>201</v>
          </cell>
        </row>
        <row r="35">
          <cell r="A35">
            <v>45</v>
          </cell>
          <cell r="B35">
            <v>1605</v>
          </cell>
          <cell r="I35">
            <v>86</v>
          </cell>
          <cell r="J35">
            <v>148</v>
          </cell>
          <cell r="K35">
            <v>164</v>
          </cell>
          <cell r="L35">
            <v>152</v>
          </cell>
          <cell r="M35">
            <v>210</v>
          </cell>
          <cell r="N35">
            <v>177</v>
          </cell>
          <cell r="O35">
            <v>147</v>
          </cell>
          <cell r="P35">
            <v>130</v>
          </cell>
          <cell r="S35">
            <v>32</v>
          </cell>
          <cell r="T35">
            <v>96</v>
          </cell>
          <cell r="U35">
            <v>121</v>
          </cell>
          <cell r="V35">
            <v>142</v>
          </cell>
        </row>
        <row r="36">
          <cell r="A36">
            <v>49</v>
          </cell>
          <cell r="B36">
            <v>452</v>
          </cell>
          <cell r="E36">
            <v>54</v>
          </cell>
          <cell r="F36">
            <v>63</v>
          </cell>
          <cell r="G36">
            <v>72</v>
          </cell>
          <cell r="H36">
            <v>68</v>
          </cell>
          <cell r="I36">
            <v>98</v>
          </cell>
          <cell r="J36">
            <v>97</v>
          </cell>
        </row>
        <row r="37">
          <cell r="A37">
            <v>50</v>
          </cell>
          <cell r="B37">
            <v>1494</v>
          </cell>
          <cell r="E37">
            <v>158</v>
          </cell>
          <cell r="F37">
            <v>134</v>
          </cell>
          <cell r="G37">
            <v>153</v>
          </cell>
          <cell r="H37">
            <v>164</v>
          </cell>
          <cell r="I37">
            <v>166</v>
          </cell>
          <cell r="J37">
            <v>160</v>
          </cell>
          <cell r="K37">
            <v>156</v>
          </cell>
          <cell r="L37">
            <v>118</v>
          </cell>
          <cell r="M37">
            <v>95</v>
          </cell>
          <cell r="N37">
            <v>98</v>
          </cell>
          <cell r="O37">
            <v>53</v>
          </cell>
          <cell r="P37">
            <v>39</v>
          </cell>
        </row>
        <row r="38">
          <cell r="A38">
            <v>51</v>
          </cell>
          <cell r="B38">
            <v>207</v>
          </cell>
          <cell r="E38">
            <v>22</v>
          </cell>
          <cell r="F38">
            <v>38</v>
          </cell>
          <cell r="G38">
            <v>36</v>
          </cell>
          <cell r="H38">
            <v>32</v>
          </cell>
          <cell r="I38">
            <v>35</v>
          </cell>
          <cell r="J38">
            <v>44</v>
          </cell>
        </row>
        <row r="39">
          <cell r="A39">
            <v>53</v>
          </cell>
          <cell r="B39">
            <v>422</v>
          </cell>
          <cell r="E39">
            <v>60</v>
          </cell>
          <cell r="F39">
            <v>75</v>
          </cell>
          <cell r="G39">
            <v>71</v>
          </cell>
          <cell r="H39">
            <v>78</v>
          </cell>
          <cell r="I39">
            <v>77</v>
          </cell>
          <cell r="J39">
            <v>61</v>
          </cell>
        </row>
        <row r="40">
          <cell r="A40">
            <v>54</v>
          </cell>
          <cell r="B40">
            <v>319</v>
          </cell>
          <cell r="E40">
            <v>48</v>
          </cell>
          <cell r="F40">
            <v>56</v>
          </cell>
          <cell r="G40">
            <v>64</v>
          </cell>
          <cell r="H40">
            <v>58</v>
          </cell>
          <cell r="I40">
            <v>60</v>
          </cell>
          <cell r="J40">
            <v>33</v>
          </cell>
        </row>
        <row r="41">
          <cell r="A41">
            <v>58</v>
          </cell>
          <cell r="B41">
            <v>738</v>
          </cell>
          <cell r="K41">
            <v>121</v>
          </cell>
          <cell r="L41">
            <v>140</v>
          </cell>
          <cell r="M41">
            <v>134</v>
          </cell>
          <cell r="N41">
            <v>125</v>
          </cell>
          <cell r="O41">
            <v>126</v>
          </cell>
          <cell r="P41">
            <v>92</v>
          </cell>
        </row>
        <row r="42">
          <cell r="A42">
            <v>59</v>
          </cell>
          <cell r="B42">
            <v>1174</v>
          </cell>
          <cell r="K42">
            <v>223</v>
          </cell>
          <cell r="L42">
            <v>212</v>
          </cell>
          <cell r="M42">
            <v>202</v>
          </cell>
          <cell r="N42">
            <v>193</v>
          </cell>
          <cell r="O42">
            <v>189</v>
          </cell>
          <cell r="P42">
            <v>155</v>
          </cell>
        </row>
        <row r="43">
          <cell r="A43">
            <v>60</v>
          </cell>
          <cell r="B43">
            <v>1831</v>
          </cell>
          <cell r="E43">
            <v>110</v>
          </cell>
          <cell r="F43">
            <v>127</v>
          </cell>
          <cell r="G43">
            <v>136</v>
          </cell>
          <cell r="H43">
            <v>141</v>
          </cell>
          <cell r="I43">
            <v>126</v>
          </cell>
          <cell r="J43">
            <v>117</v>
          </cell>
          <cell r="K43">
            <v>164</v>
          </cell>
          <cell r="L43">
            <v>161</v>
          </cell>
          <cell r="M43">
            <v>142</v>
          </cell>
          <cell r="N43">
            <v>125</v>
          </cell>
          <cell r="O43">
            <v>129</v>
          </cell>
          <cell r="P43">
            <v>86</v>
          </cell>
          <cell r="T43">
            <v>78</v>
          </cell>
          <cell r="U43">
            <v>80</v>
          </cell>
          <cell r="V43">
            <v>109</v>
          </cell>
        </row>
        <row r="44">
          <cell r="A44">
            <v>63</v>
          </cell>
          <cell r="B44">
            <v>286</v>
          </cell>
          <cell r="E44">
            <v>75</v>
          </cell>
          <cell r="F44">
            <v>84</v>
          </cell>
          <cell r="G44">
            <v>55</v>
          </cell>
          <cell r="H44">
            <v>53</v>
          </cell>
          <cell r="I44">
            <v>19</v>
          </cell>
        </row>
        <row r="45">
          <cell r="A45">
            <v>64</v>
          </cell>
          <cell r="B45">
            <v>2590</v>
          </cell>
          <cell r="H45">
            <v>298</v>
          </cell>
          <cell r="I45">
            <v>305</v>
          </cell>
          <cell r="J45">
            <v>296</v>
          </cell>
          <cell r="K45">
            <v>306</v>
          </cell>
          <cell r="L45">
            <v>299</v>
          </cell>
          <cell r="M45">
            <v>267</v>
          </cell>
          <cell r="N45">
            <v>244</v>
          </cell>
          <cell r="O45">
            <v>213</v>
          </cell>
          <cell r="P45">
            <v>184</v>
          </cell>
          <cell r="T45">
            <v>30</v>
          </cell>
          <cell r="U45">
            <v>60</v>
          </cell>
          <cell r="V45">
            <v>88</v>
          </cell>
        </row>
        <row r="46">
          <cell r="A46">
            <v>65</v>
          </cell>
          <cell r="B46">
            <v>562</v>
          </cell>
          <cell r="G46">
            <v>151</v>
          </cell>
          <cell r="H46">
            <v>126</v>
          </cell>
          <cell r="I46">
            <v>122</v>
          </cell>
          <cell r="J46">
            <v>138</v>
          </cell>
          <cell r="X46">
            <v>25</v>
          </cell>
        </row>
        <row r="47">
          <cell r="A47">
            <v>66</v>
          </cell>
          <cell r="B47">
            <v>2305</v>
          </cell>
          <cell r="E47">
            <v>163</v>
          </cell>
          <cell r="F47">
            <v>174</v>
          </cell>
          <cell r="G47">
            <v>156</v>
          </cell>
          <cell r="H47">
            <v>171</v>
          </cell>
          <cell r="I47">
            <v>190</v>
          </cell>
          <cell r="J47">
            <v>193</v>
          </cell>
          <cell r="K47">
            <v>220</v>
          </cell>
          <cell r="L47">
            <v>230</v>
          </cell>
          <cell r="M47">
            <v>248</v>
          </cell>
          <cell r="N47">
            <v>214</v>
          </cell>
          <cell r="O47">
            <v>196</v>
          </cell>
          <cell r="P47">
            <v>150</v>
          </cell>
        </row>
        <row r="48">
          <cell r="A48">
            <v>67</v>
          </cell>
          <cell r="B48">
            <v>350</v>
          </cell>
          <cell r="E48">
            <v>48</v>
          </cell>
          <cell r="F48">
            <v>66</v>
          </cell>
          <cell r="G48">
            <v>66</v>
          </cell>
          <cell r="H48">
            <v>62</v>
          </cell>
          <cell r="I48">
            <v>57</v>
          </cell>
          <cell r="J48">
            <v>51</v>
          </cell>
        </row>
        <row r="49">
          <cell r="A49">
            <v>68</v>
          </cell>
          <cell r="B49">
            <v>1344</v>
          </cell>
          <cell r="K49">
            <v>251</v>
          </cell>
          <cell r="L49">
            <v>237</v>
          </cell>
          <cell r="M49">
            <v>210</v>
          </cell>
          <cell r="N49">
            <v>202</v>
          </cell>
          <cell r="O49">
            <v>181</v>
          </cell>
          <cell r="P49">
            <v>127</v>
          </cell>
          <cell r="S49">
            <v>14</v>
          </cell>
          <cell r="T49">
            <v>14</v>
          </cell>
          <cell r="U49">
            <v>49</v>
          </cell>
          <cell r="V49">
            <v>59</v>
          </cell>
        </row>
        <row r="50">
          <cell r="A50">
            <v>70</v>
          </cell>
          <cell r="B50">
            <v>860</v>
          </cell>
          <cell r="L50">
            <v>155</v>
          </cell>
          <cell r="M50">
            <v>130</v>
          </cell>
          <cell r="N50">
            <v>146</v>
          </cell>
          <cell r="O50">
            <v>126</v>
          </cell>
          <cell r="P50">
            <v>97</v>
          </cell>
          <cell r="T50">
            <v>44</v>
          </cell>
          <cell r="U50">
            <v>75</v>
          </cell>
          <cell r="V50">
            <v>87</v>
          </cell>
        </row>
        <row r="51">
          <cell r="A51">
            <v>71</v>
          </cell>
          <cell r="B51">
            <v>1352</v>
          </cell>
          <cell r="E51">
            <v>92</v>
          </cell>
          <cell r="F51">
            <v>105</v>
          </cell>
          <cell r="G51">
            <v>107</v>
          </cell>
          <cell r="H51">
            <v>121</v>
          </cell>
          <cell r="I51">
            <v>134</v>
          </cell>
          <cell r="J51">
            <v>104</v>
          </cell>
          <cell r="K51">
            <v>150</v>
          </cell>
          <cell r="L51">
            <v>142</v>
          </cell>
          <cell r="M51">
            <v>118</v>
          </cell>
          <cell r="N51">
            <v>105</v>
          </cell>
          <cell r="O51">
            <v>83</v>
          </cell>
          <cell r="P51">
            <v>91</v>
          </cell>
        </row>
        <row r="52">
          <cell r="A52">
            <v>72</v>
          </cell>
          <cell r="B52">
            <v>245</v>
          </cell>
          <cell r="G52">
            <v>245</v>
          </cell>
        </row>
        <row r="53">
          <cell r="A53">
            <v>73</v>
          </cell>
          <cell r="B53">
            <v>562</v>
          </cell>
          <cell r="E53">
            <v>96</v>
          </cell>
          <cell r="F53">
            <v>88</v>
          </cell>
          <cell r="G53">
            <v>100</v>
          </cell>
          <cell r="H53">
            <v>93</v>
          </cell>
          <cell r="I53">
            <v>93</v>
          </cell>
          <cell r="J53">
            <v>92</v>
          </cell>
        </row>
        <row r="54">
          <cell r="A54">
            <v>75</v>
          </cell>
          <cell r="B54">
            <v>214</v>
          </cell>
          <cell r="E54">
            <v>43</v>
          </cell>
          <cell r="F54">
            <v>40</v>
          </cell>
          <cell r="G54">
            <v>50</v>
          </cell>
          <cell r="H54">
            <v>52</v>
          </cell>
          <cell r="I54">
            <v>29</v>
          </cell>
        </row>
        <row r="55">
          <cell r="A55">
            <v>76</v>
          </cell>
          <cell r="B55">
            <v>198</v>
          </cell>
          <cell r="E55">
            <v>43</v>
          </cell>
          <cell r="F55">
            <v>38</v>
          </cell>
          <cell r="G55">
            <v>44</v>
          </cell>
          <cell r="H55">
            <v>26</v>
          </cell>
          <cell r="I55">
            <v>26</v>
          </cell>
          <cell r="J55">
            <v>21</v>
          </cell>
        </row>
        <row r="56">
          <cell r="A56">
            <v>77</v>
          </cell>
          <cell r="B56">
            <v>282</v>
          </cell>
          <cell r="E56">
            <v>27</v>
          </cell>
          <cell r="F56">
            <v>62</v>
          </cell>
          <cell r="G56">
            <v>51</v>
          </cell>
          <cell r="H56">
            <v>38</v>
          </cell>
          <cell r="I56">
            <v>51</v>
          </cell>
          <cell r="J56">
            <v>53</v>
          </cell>
        </row>
        <row r="57">
          <cell r="A57">
            <v>79</v>
          </cell>
          <cell r="B57">
            <v>1049</v>
          </cell>
          <cell r="E57">
            <v>51</v>
          </cell>
          <cell r="F57">
            <v>77</v>
          </cell>
          <cell r="G57">
            <v>77</v>
          </cell>
          <cell r="H57">
            <v>77</v>
          </cell>
          <cell r="I57">
            <v>75</v>
          </cell>
          <cell r="J57">
            <v>91</v>
          </cell>
          <cell r="K57">
            <v>100</v>
          </cell>
          <cell r="L57">
            <v>74</v>
          </cell>
          <cell r="M57">
            <v>67</v>
          </cell>
          <cell r="N57">
            <v>58</v>
          </cell>
          <cell r="O57">
            <v>78</v>
          </cell>
          <cell r="P57">
            <v>64</v>
          </cell>
          <cell r="T57">
            <v>28</v>
          </cell>
          <cell r="U57">
            <v>46</v>
          </cell>
          <cell r="V57">
            <v>86</v>
          </cell>
        </row>
        <row r="58">
          <cell r="A58">
            <v>80</v>
          </cell>
          <cell r="B58">
            <v>289</v>
          </cell>
          <cell r="E58">
            <v>42</v>
          </cell>
          <cell r="F58">
            <v>52</v>
          </cell>
          <cell r="G58">
            <v>53</v>
          </cell>
          <cell r="H58">
            <v>44</v>
          </cell>
          <cell r="I58">
            <v>46</v>
          </cell>
          <cell r="J58">
            <v>52</v>
          </cell>
        </row>
        <row r="59">
          <cell r="A59">
            <v>81</v>
          </cell>
          <cell r="B59">
            <v>301</v>
          </cell>
          <cell r="E59">
            <v>139</v>
          </cell>
          <cell r="F59">
            <v>162</v>
          </cell>
        </row>
        <row r="60">
          <cell r="A60">
            <v>83</v>
          </cell>
          <cell r="B60">
            <v>1084</v>
          </cell>
          <cell r="G60">
            <v>1</v>
          </cell>
          <cell r="K60">
            <v>189</v>
          </cell>
          <cell r="L60">
            <v>161</v>
          </cell>
          <cell r="M60">
            <v>155</v>
          </cell>
          <cell r="N60">
            <v>133</v>
          </cell>
          <cell r="O60">
            <v>96</v>
          </cell>
          <cell r="P60">
            <v>87</v>
          </cell>
          <cell r="S60">
            <v>29</v>
          </cell>
          <cell r="T60">
            <v>59</v>
          </cell>
          <cell r="U60">
            <v>84</v>
          </cell>
          <cell r="V60">
            <v>90</v>
          </cell>
        </row>
        <row r="61">
          <cell r="A61">
            <v>86</v>
          </cell>
          <cell r="B61">
            <v>167</v>
          </cell>
          <cell r="E61">
            <v>27</v>
          </cell>
          <cell r="F61">
            <v>34</v>
          </cell>
          <cell r="G61">
            <v>25</v>
          </cell>
          <cell r="H61">
            <v>33</v>
          </cell>
          <cell r="I61">
            <v>23</v>
          </cell>
          <cell r="J61">
            <v>25</v>
          </cell>
        </row>
        <row r="62">
          <cell r="A62">
            <v>87</v>
          </cell>
          <cell r="B62">
            <v>480</v>
          </cell>
          <cell r="E62">
            <v>48</v>
          </cell>
          <cell r="F62">
            <v>49</v>
          </cell>
          <cell r="G62">
            <v>57</v>
          </cell>
          <cell r="H62">
            <v>36</v>
          </cell>
          <cell r="I62">
            <v>65</v>
          </cell>
          <cell r="J62">
            <v>65</v>
          </cell>
          <cell r="K62">
            <v>160</v>
          </cell>
        </row>
        <row r="63">
          <cell r="A63">
            <v>88</v>
          </cell>
          <cell r="B63">
            <v>599</v>
          </cell>
          <cell r="E63">
            <v>97</v>
          </cell>
          <cell r="F63">
            <v>98</v>
          </cell>
          <cell r="G63">
            <v>112</v>
          </cell>
          <cell r="H63">
            <v>94</v>
          </cell>
          <cell r="I63">
            <v>104</v>
          </cell>
          <cell r="J63">
            <v>94</v>
          </cell>
        </row>
        <row r="64">
          <cell r="A64">
            <v>89</v>
          </cell>
          <cell r="B64">
            <v>1113</v>
          </cell>
          <cell r="E64">
            <v>83</v>
          </cell>
          <cell r="F64">
            <v>72</v>
          </cell>
          <cell r="G64">
            <v>79</v>
          </cell>
          <cell r="H64">
            <v>89</v>
          </cell>
          <cell r="I64">
            <v>86</v>
          </cell>
          <cell r="J64">
            <v>97</v>
          </cell>
          <cell r="K64">
            <v>126</v>
          </cell>
          <cell r="L64">
            <v>117</v>
          </cell>
          <cell r="M64">
            <v>124</v>
          </cell>
          <cell r="N64">
            <v>92</v>
          </cell>
          <cell r="O64">
            <v>79</v>
          </cell>
          <cell r="P64">
            <v>69</v>
          </cell>
        </row>
        <row r="65">
          <cell r="A65">
            <v>90</v>
          </cell>
          <cell r="B65">
            <v>994</v>
          </cell>
          <cell r="E65">
            <v>57</v>
          </cell>
          <cell r="F65">
            <v>78</v>
          </cell>
          <cell r="G65">
            <v>68</v>
          </cell>
          <cell r="H65">
            <v>77</v>
          </cell>
          <cell r="I65">
            <v>77</v>
          </cell>
          <cell r="J65">
            <v>72</v>
          </cell>
          <cell r="K65">
            <v>75</v>
          </cell>
          <cell r="L65">
            <v>79</v>
          </cell>
          <cell r="M65">
            <v>72</v>
          </cell>
          <cell r="N65">
            <v>65</v>
          </cell>
          <cell r="O65">
            <v>54</v>
          </cell>
          <cell r="P65">
            <v>46</v>
          </cell>
          <cell r="T65">
            <v>47</v>
          </cell>
          <cell r="U65">
            <v>57</v>
          </cell>
          <cell r="V65">
            <v>70</v>
          </cell>
        </row>
        <row r="66">
          <cell r="A66">
            <v>91</v>
          </cell>
          <cell r="B66">
            <v>545</v>
          </cell>
          <cell r="E66">
            <v>25</v>
          </cell>
          <cell r="F66">
            <v>52</v>
          </cell>
          <cell r="G66">
            <v>68</v>
          </cell>
          <cell r="H66">
            <v>51</v>
          </cell>
          <cell r="I66">
            <v>34</v>
          </cell>
          <cell r="J66">
            <v>50</v>
          </cell>
          <cell r="K66">
            <v>67</v>
          </cell>
          <cell r="L66">
            <v>50</v>
          </cell>
          <cell r="M66">
            <v>50</v>
          </cell>
          <cell r="N66">
            <v>39</v>
          </cell>
          <cell r="O66">
            <v>36</v>
          </cell>
          <cell r="P66">
            <v>23</v>
          </cell>
        </row>
        <row r="67">
          <cell r="A67">
            <v>92</v>
          </cell>
          <cell r="B67">
            <v>2701</v>
          </cell>
          <cell r="K67">
            <v>528</v>
          </cell>
          <cell r="L67">
            <v>466</v>
          </cell>
          <cell r="M67">
            <v>457</v>
          </cell>
          <cell r="N67">
            <v>469</v>
          </cell>
          <cell r="O67">
            <v>432</v>
          </cell>
          <cell r="P67">
            <v>349</v>
          </cell>
        </row>
        <row r="68">
          <cell r="A68">
            <v>93</v>
          </cell>
          <cell r="B68">
            <v>938</v>
          </cell>
          <cell r="E68">
            <v>76</v>
          </cell>
          <cell r="F68">
            <v>77</v>
          </cell>
          <cell r="G68">
            <v>79</v>
          </cell>
          <cell r="H68">
            <v>80</v>
          </cell>
          <cell r="I68">
            <v>78</v>
          </cell>
          <cell r="J68">
            <v>79</v>
          </cell>
          <cell r="K68">
            <v>80</v>
          </cell>
          <cell r="L68">
            <v>81</v>
          </cell>
          <cell r="M68">
            <v>78</v>
          </cell>
          <cell r="N68">
            <v>84</v>
          </cell>
          <cell r="O68">
            <v>70</v>
          </cell>
          <cell r="P68">
            <v>76</v>
          </cell>
        </row>
        <row r="69">
          <cell r="A69">
            <v>94</v>
          </cell>
          <cell r="B69">
            <v>479</v>
          </cell>
          <cell r="E69">
            <v>21</v>
          </cell>
          <cell r="F69">
            <v>30</v>
          </cell>
          <cell r="G69">
            <v>30</v>
          </cell>
          <cell r="H69">
            <v>22</v>
          </cell>
          <cell r="I69">
            <v>24</v>
          </cell>
          <cell r="J69">
            <v>19</v>
          </cell>
          <cell r="K69">
            <v>73</v>
          </cell>
          <cell r="L69">
            <v>62</v>
          </cell>
          <cell r="M69">
            <v>54</v>
          </cell>
          <cell r="N69">
            <v>64</v>
          </cell>
          <cell r="O69">
            <v>55</v>
          </cell>
          <cell r="P69">
            <v>25</v>
          </cell>
        </row>
        <row r="70">
          <cell r="A70">
            <v>95</v>
          </cell>
          <cell r="B70">
            <v>389</v>
          </cell>
          <cell r="E70">
            <v>50</v>
          </cell>
          <cell r="F70">
            <v>77</v>
          </cell>
          <cell r="G70">
            <v>56</v>
          </cell>
          <cell r="H70">
            <v>60</v>
          </cell>
          <cell r="I70">
            <v>59</v>
          </cell>
          <cell r="J70">
            <v>87</v>
          </cell>
        </row>
        <row r="71">
          <cell r="A71">
            <v>96</v>
          </cell>
          <cell r="B71">
            <v>174</v>
          </cell>
          <cell r="E71">
            <v>23</v>
          </cell>
          <cell r="F71">
            <v>31</v>
          </cell>
          <cell r="G71">
            <v>30</v>
          </cell>
          <cell r="H71">
            <v>29</v>
          </cell>
          <cell r="I71">
            <v>32</v>
          </cell>
          <cell r="J71">
            <v>29</v>
          </cell>
        </row>
        <row r="72">
          <cell r="A72">
            <v>97</v>
          </cell>
          <cell r="B72">
            <v>2342</v>
          </cell>
          <cell r="E72">
            <v>149</v>
          </cell>
          <cell r="F72">
            <v>84</v>
          </cell>
          <cell r="G72">
            <v>70</v>
          </cell>
          <cell r="H72">
            <v>70</v>
          </cell>
          <cell r="I72">
            <v>101</v>
          </cell>
          <cell r="J72">
            <v>114</v>
          </cell>
          <cell r="K72">
            <v>285</v>
          </cell>
          <cell r="L72">
            <v>267</v>
          </cell>
          <cell r="M72">
            <v>261</v>
          </cell>
          <cell r="N72">
            <v>255</v>
          </cell>
          <cell r="O72">
            <v>249</v>
          </cell>
          <cell r="P72">
            <v>239</v>
          </cell>
          <cell r="T72">
            <v>30</v>
          </cell>
          <cell r="U72">
            <v>57</v>
          </cell>
          <cell r="V72">
            <v>111</v>
          </cell>
        </row>
        <row r="73">
          <cell r="A73">
            <v>98</v>
          </cell>
          <cell r="B73">
            <v>748</v>
          </cell>
          <cell r="E73">
            <v>53</v>
          </cell>
          <cell r="F73">
            <v>145</v>
          </cell>
          <cell r="G73">
            <v>127</v>
          </cell>
          <cell r="H73">
            <v>111</v>
          </cell>
          <cell r="I73">
            <v>151</v>
          </cell>
          <cell r="J73">
            <v>161</v>
          </cell>
        </row>
        <row r="74">
          <cell r="A74">
            <v>99</v>
          </cell>
          <cell r="B74">
            <v>1226</v>
          </cell>
          <cell r="H74">
            <v>139</v>
          </cell>
          <cell r="I74">
            <v>166</v>
          </cell>
          <cell r="J74">
            <v>172</v>
          </cell>
          <cell r="L74">
            <v>193</v>
          </cell>
          <cell r="M74">
            <v>156</v>
          </cell>
          <cell r="N74">
            <v>162</v>
          </cell>
          <cell r="O74">
            <v>140</v>
          </cell>
          <cell r="P74">
            <v>98</v>
          </cell>
        </row>
        <row r="75">
          <cell r="A75">
            <v>100</v>
          </cell>
          <cell r="B75">
            <v>632</v>
          </cell>
          <cell r="E75">
            <v>101</v>
          </cell>
          <cell r="F75">
            <v>104</v>
          </cell>
          <cell r="G75">
            <v>102</v>
          </cell>
          <cell r="H75">
            <v>100</v>
          </cell>
          <cell r="I75">
            <v>110</v>
          </cell>
          <cell r="J75">
            <v>115</v>
          </cell>
        </row>
        <row r="76">
          <cell r="A76">
            <v>101</v>
          </cell>
          <cell r="B76">
            <v>475</v>
          </cell>
          <cell r="E76">
            <v>63</v>
          </cell>
          <cell r="F76">
            <v>77</v>
          </cell>
          <cell r="G76">
            <v>79</v>
          </cell>
          <cell r="H76">
            <v>81</v>
          </cell>
          <cell r="I76">
            <v>80</v>
          </cell>
          <cell r="J76">
            <v>95</v>
          </cell>
        </row>
        <row r="77">
          <cell r="A77">
            <v>102</v>
          </cell>
          <cell r="B77">
            <v>352</v>
          </cell>
          <cell r="E77">
            <v>63</v>
          </cell>
          <cell r="F77">
            <v>72</v>
          </cell>
          <cell r="G77">
            <v>62</v>
          </cell>
          <cell r="H77">
            <v>42</v>
          </cell>
          <cell r="I77">
            <v>55</v>
          </cell>
          <cell r="J77">
            <v>58</v>
          </cell>
        </row>
        <row r="78">
          <cell r="A78">
            <v>103</v>
          </cell>
          <cell r="B78">
            <v>541</v>
          </cell>
          <cell r="E78">
            <v>101</v>
          </cell>
          <cell r="F78">
            <v>102</v>
          </cell>
          <cell r="G78">
            <v>98</v>
          </cell>
          <cell r="H78">
            <v>85</v>
          </cell>
          <cell r="I78">
            <v>67</v>
          </cell>
          <cell r="J78">
            <v>88</v>
          </cell>
        </row>
        <row r="79">
          <cell r="A79">
            <v>104</v>
          </cell>
          <cell r="B79">
            <v>1608</v>
          </cell>
          <cell r="E79">
            <v>51</v>
          </cell>
          <cell r="F79">
            <v>47</v>
          </cell>
          <cell r="G79">
            <v>39</v>
          </cell>
          <cell r="H79">
            <v>49</v>
          </cell>
          <cell r="I79">
            <v>40</v>
          </cell>
          <cell r="J79">
            <v>36</v>
          </cell>
          <cell r="K79">
            <v>195</v>
          </cell>
          <cell r="L79">
            <v>176</v>
          </cell>
          <cell r="M79">
            <v>198</v>
          </cell>
          <cell r="N79">
            <v>205</v>
          </cell>
          <cell r="O79">
            <v>200</v>
          </cell>
          <cell r="P79">
            <v>210</v>
          </cell>
          <cell r="T79">
            <v>37</v>
          </cell>
          <cell r="U79">
            <v>50</v>
          </cell>
          <cell r="V79">
            <v>75</v>
          </cell>
        </row>
        <row r="80">
          <cell r="A80">
            <v>105</v>
          </cell>
          <cell r="B80">
            <v>1674</v>
          </cell>
          <cell r="E80">
            <v>126</v>
          </cell>
          <cell r="F80">
            <v>187</v>
          </cell>
          <cell r="G80">
            <v>149</v>
          </cell>
          <cell r="H80">
            <v>175</v>
          </cell>
          <cell r="I80">
            <v>138</v>
          </cell>
          <cell r="J80">
            <v>137</v>
          </cell>
          <cell r="K80">
            <v>145</v>
          </cell>
          <cell r="L80">
            <v>166</v>
          </cell>
          <cell r="M80">
            <v>100</v>
          </cell>
          <cell r="N80">
            <v>86</v>
          </cell>
          <cell r="O80">
            <v>65</v>
          </cell>
          <cell r="P80">
            <v>59</v>
          </cell>
          <cell r="T80">
            <v>51</v>
          </cell>
          <cell r="U80">
            <v>36</v>
          </cell>
          <cell r="V80">
            <v>43</v>
          </cell>
          <cell r="X80">
            <v>11</v>
          </cell>
        </row>
        <row r="81">
          <cell r="A81">
            <v>106</v>
          </cell>
          <cell r="B81">
            <v>1161</v>
          </cell>
          <cell r="E81">
            <v>49</v>
          </cell>
          <cell r="F81">
            <v>62</v>
          </cell>
          <cell r="G81">
            <v>35</v>
          </cell>
          <cell r="H81">
            <v>71</v>
          </cell>
          <cell r="I81">
            <v>73</v>
          </cell>
          <cell r="J81">
            <v>65</v>
          </cell>
          <cell r="K81">
            <v>184</v>
          </cell>
          <cell r="L81">
            <v>148</v>
          </cell>
          <cell r="M81">
            <v>156</v>
          </cell>
          <cell r="N81">
            <v>122</v>
          </cell>
          <cell r="O81">
            <v>97</v>
          </cell>
          <cell r="P81">
            <v>99</v>
          </cell>
        </row>
        <row r="82">
          <cell r="A82">
            <v>107</v>
          </cell>
          <cell r="B82">
            <v>1466</v>
          </cell>
          <cell r="E82">
            <v>64</v>
          </cell>
          <cell r="F82">
            <v>73</v>
          </cell>
          <cell r="G82">
            <v>76</v>
          </cell>
          <cell r="H82">
            <v>66</v>
          </cell>
          <cell r="I82">
            <v>98</v>
          </cell>
          <cell r="J82">
            <v>70</v>
          </cell>
          <cell r="K82">
            <v>174</v>
          </cell>
          <cell r="L82">
            <v>191</v>
          </cell>
          <cell r="M82">
            <v>178</v>
          </cell>
          <cell r="N82">
            <v>155</v>
          </cell>
          <cell r="O82">
            <v>167</v>
          </cell>
          <cell r="P82">
            <v>154</v>
          </cell>
        </row>
        <row r="83">
          <cell r="A83">
            <v>110</v>
          </cell>
          <cell r="B83">
            <v>414</v>
          </cell>
          <cell r="G83">
            <v>163</v>
          </cell>
          <cell r="K83">
            <v>214</v>
          </cell>
          <cell r="L83">
            <v>37</v>
          </cell>
        </row>
        <row r="84">
          <cell r="A84">
            <v>111</v>
          </cell>
          <cell r="B84">
            <v>770</v>
          </cell>
          <cell r="E84">
            <v>35</v>
          </cell>
          <cell r="F84">
            <v>29</v>
          </cell>
          <cell r="G84">
            <v>38</v>
          </cell>
          <cell r="H84">
            <v>45</v>
          </cell>
          <cell r="I84">
            <v>54</v>
          </cell>
          <cell r="J84">
            <v>30</v>
          </cell>
          <cell r="K84">
            <v>102</v>
          </cell>
          <cell r="L84">
            <v>73</v>
          </cell>
          <cell r="M84">
            <v>99</v>
          </cell>
          <cell r="N84">
            <v>78</v>
          </cell>
          <cell r="O84">
            <v>91</v>
          </cell>
          <cell r="P84">
            <v>75</v>
          </cell>
          <cell r="X84">
            <v>21</v>
          </cell>
        </row>
        <row r="85">
          <cell r="A85">
            <v>112</v>
          </cell>
          <cell r="B85">
            <v>1276</v>
          </cell>
          <cell r="F85">
            <v>32</v>
          </cell>
          <cell r="G85">
            <v>25</v>
          </cell>
          <cell r="H85">
            <v>33</v>
          </cell>
          <cell r="I85">
            <v>50</v>
          </cell>
          <cell r="J85">
            <v>35</v>
          </cell>
          <cell r="K85">
            <v>210</v>
          </cell>
          <cell r="L85">
            <v>187</v>
          </cell>
          <cell r="M85">
            <v>150</v>
          </cell>
          <cell r="N85">
            <v>124</v>
          </cell>
          <cell r="O85">
            <v>128</v>
          </cell>
          <cell r="P85">
            <v>115</v>
          </cell>
          <cell r="S85">
            <v>29</v>
          </cell>
          <cell r="T85">
            <v>42</v>
          </cell>
          <cell r="U85">
            <v>49</v>
          </cell>
          <cell r="V85">
            <v>67</v>
          </cell>
        </row>
        <row r="86">
          <cell r="A86">
            <v>113</v>
          </cell>
          <cell r="B86">
            <v>640</v>
          </cell>
          <cell r="K86">
            <v>154</v>
          </cell>
          <cell r="L86">
            <v>127</v>
          </cell>
          <cell r="M86">
            <v>118</v>
          </cell>
          <cell r="N86">
            <v>96</v>
          </cell>
          <cell r="O86">
            <v>73</v>
          </cell>
          <cell r="P86">
            <v>72</v>
          </cell>
        </row>
        <row r="87">
          <cell r="A87">
            <v>115</v>
          </cell>
          <cell r="B87">
            <v>308</v>
          </cell>
          <cell r="E87">
            <v>308</v>
          </cell>
        </row>
        <row r="88">
          <cell r="A88">
            <v>116</v>
          </cell>
          <cell r="B88">
            <v>326</v>
          </cell>
          <cell r="E88">
            <v>148</v>
          </cell>
          <cell r="F88">
            <v>178</v>
          </cell>
        </row>
        <row r="89">
          <cell r="A89">
            <v>117</v>
          </cell>
          <cell r="B89">
            <v>396</v>
          </cell>
          <cell r="E89">
            <v>54</v>
          </cell>
          <cell r="F89">
            <v>62</v>
          </cell>
          <cell r="G89">
            <v>64</v>
          </cell>
          <cell r="H89">
            <v>85</v>
          </cell>
          <cell r="I89">
            <v>61</v>
          </cell>
          <cell r="J89">
            <v>70</v>
          </cell>
        </row>
        <row r="90">
          <cell r="A90">
            <v>120</v>
          </cell>
          <cell r="B90">
            <v>898</v>
          </cell>
          <cell r="E90">
            <v>69</v>
          </cell>
          <cell r="F90">
            <v>81</v>
          </cell>
          <cell r="G90">
            <v>80</v>
          </cell>
          <cell r="H90">
            <v>73</v>
          </cell>
          <cell r="I90">
            <v>84</v>
          </cell>
          <cell r="J90">
            <v>85</v>
          </cell>
          <cell r="K90">
            <v>86</v>
          </cell>
          <cell r="L90">
            <v>84</v>
          </cell>
          <cell r="M90">
            <v>41</v>
          </cell>
          <cell r="N90">
            <v>48</v>
          </cell>
          <cell r="O90">
            <v>41</v>
          </cell>
          <cell r="P90">
            <v>27</v>
          </cell>
          <cell r="S90">
            <v>9</v>
          </cell>
          <cell r="T90">
            <v>28</v>
          </cell>
          <cell r="U90">
            <v>31</v>
          </cell>
          <cell r="V90">
            <v>31</v>
          </cell>
        </row>
        <row r="91">
          <cell r="A91">
            <v>121</v>
          </cell>
          <cell r="B91">
            <v>309</v>
          </cell>
          <cell r="E91">
            <v>45</v>
          </cell>
          <cell r="F91">
            <v>60</v>
          </cell>
          <cell r="G91">
            <v>53</v>
          </cell>
          <cell r="H91">
            <v>52</v>
          </cell>
          <cell r="I91">
            <v>51</v>
          </cell>
          <cell r="J91">
            <v>48</v>
          </cell>
        </row>
        <row r="92">
          <cell r="A92">
            <v>122</v>
          </cell>
          <cell r="B92">
            <v>1240</v>
          </cell>
          <cell r="E92">
            <v>45</v>
          </cell>
          <cell r="F92">
            <v>61</v>
          </cell>
          <cell r="G92">
            <v>60</v>
          </cell>
          <cell r="H92">
            <v>68</v>
          </cell>
          <cell r="I92">
            <v>68</v>
          </cell>
          <cell r="J92">
            <v>66</v>
          </cell>
          <cell r="K92">
            <v>135</v>
          </cell>
          <cell r="L92">
            <v>122</v>
          </cell>
          <cell r="M92">
            <v>122</v>
          </cell>
          <cell r="N92">
            <v>98</v>
          </cell>
          <cell r="O92">
            <v>91</v>
          </cell>
          <cell r="P92">
            <v>62</v>
          </cell>
          <cell r="T92">
            <v>48</v>
          </cell>
          <cell r="U92">
            <v>89</v>
          </cell>
          <cell r="V92">
            <v>105</v>
          </cell>
        </row>
        <row r="93">
          <cell r="A93">
            <v>123</v>
          </cell>
          <cell r="B93">
            <v>382</v>
          </cell>
          <cell r="E93">
            <v>55</v>
          </cell>
          <cell r="F93">
            <v>59</v>
          </cell>
          <cell r="G93">
            <v>64</v>
          </cell>
          <cell r="H93">
            <v>67</v>
          </cell>
          <cell r="I93">
            <v>69</v>
          </cell>
          <cell r="J93">
            <v>68</v>
          </cell>
        </row>
        <row r="94">
          <cell r="A94">
            <v>124</v>
          </cell>
          <cell r="B94">
            <v>706</v>
          </cell>
          <cell r="F94">
            <v>150</v>
          </cell>
          <cell r="G94">
            <v>142</v>
          </cell>
          <cell r="H94">
            <v>124</v>
          </cell>
          <cell r="I94">
            <v>140</v>
          </cell>
          <cell r="J94">
            <v>150</v>
          </cell>
        </row>
        <row r="95">
          <cell r="A95">
            <v>126</v>
          </cell>
          <cell r="B95">
            <v>439</v>
          </cell>
          <cell r="E95">
            <v>82</v>
          </cell>
          <cell r="F95">
            <v>78</v>
          </cell>
          <cell r="G95">
            <v>62</v>
          </cell>
          <cell r="H95">
            <v>64</v>
          </cell>
          <cell r="I95">
            <v>76</v>
          </cell>
          <cell r="J95">
            <v>77</v>
          </cell>
        </row>
        <row r="96">
          <cell r="A96">
            <v>128</v>
          </cell>
          <cell r="B96">
            <v>591</v>
          </cell>
          <cell r="E96">
            <v>57</v>
          </cell>
          <cell r="F96">
            <v>140</v>
          </cell>
          <cell r="G96">
            <v>136</v>
          </cell>
          <cell r="H96">
            <v>83</v>
          </cell>
          <cell r="I96">
            <v>88</v>
          </cell>
          <cell r="J96">
            <v>87</v>
          </cell>
        </row>
        <row r="97">
          <cell r="A97">
            <v>129</v>
          </cell>
          <cell r="B97">
            <v>413</v>
          </cell>
          <cell r="E97">
            <v>75</v>
          </cell>
          <cell r="F97">
            <v>75</v>
          </cell>
          <cell r="G97">
            <v>62</v>
          </cell>
          <cell r="H97">
            <v>69</v>
          </cell>
          <cell r="I97">
            <v>72</v>
          </cell>
          <cell r="J97">
            <v>60</v>
          </cell>
        </row>
        <row r="98">
          <cell r="A98">
            <v>131</v>
          </cell>
          <cell r="B98">
            <v>1899</v>
          </cell>
          <cell r="F98">
            <v>151</v>
          </cell>
          <cell r="G98">
            <v>142</v>
          </cell>
          <cell r="H98">
            <v>150</v>
          </cell>
          <cell r="I98">
            <v>184</v>
          </cell>
          <cell r="J98">
            <v>163</v>
          </cell>
          <cell r="K98">
            <v>174</v>
          </cell>
          <cell r="L98">
            <v>191</v>
          </cell>
          <cell r="M98">
            <v>206</v>
          </cell>
          <cell r="N98">
            <v>186</v>
          </cell>
          <cell r="O98">
            <v>190</v>
          </cell>
          <cell r="P98">
            <v>162</v>
          </cell>
        </row>
        <row r="99">
          <cell r="A99">
            <v>132</v>
          </cell>
          <cell r="B99">
            <v>349</v>
          </cell>
          <cell r="E99">
            <v>47</v>
          </cell>
          <cell r="F99">
            <v>71</v>
          </cell>
          <cell r="G99">
            <v>67</v>
          </cell>
          <cell r="H99">
            <v>65</v>
          </cell>
          <cell r="I99">
            <v>47</v>
          </cell>
          <cell r="J99">
            <v>52</v>
          </cell>
        </row>
        <row r="100">
          <cell r="A100">
            <v>133</v>
          </cell>
          <cell r="B100">
            <v>394</v>
          </cell>
          <cell r="E100">
            <v>48</v>
          </cell>
          <cell r="F100">
            <v>70</v>
          </cell>
          <cell r="G100">
            <v>67</v>
          </cell>
          <cell r="H100">
            <v>70</v>
          </cell>
          <cell r="I100">
            <v>70</v>
          </cell>
          <cell r="J100">
            <v>69</v>
          </cell>
        </row>
        <row r="101">
          <cell r="A101">
            <v>134</v>
          </cell>
          <cell r="B101">
            <v>296</v>
          </cell>
          <cell r="E101">
            <v>23</v>
          </cell>
          <cell r="F101">
            <v>74</v>
          </cell>
          <cell r="G101">
            <v>31</v>
          </cell>
          <cell r="H101">
            <v>35</v>
          </cell>
          <cell r="I101">
            <v>64</v>
          </cell>
          <cell r="J101">
            <v>69</v>
          </cell>
        </row>
        <row r="102">
          <cell r="A102">
            <v>135</v>
          </cell>
          <cell r="B102">
            <v>129</v>
          </cell>
          <cell r="E102">
            <v>25</v>
          </cell>
          <cell r="F102">
            <v>28</v>
          </cell>
          <cell r="G102">
            <v>23</v>
          </cell>
          <cell r="H102">
            <v>32</v>
          </cell>
          <cell r="I102">
            <v>21</v>
          </cell>
        </row>
        <row r="103">
          <cell r="A103">
            <v>136</v>
          </cell>
          <cell r="B103">
            <v>421</v>
          </cell>
          <cell r="E103">
            <v>94</v>
          </cell>
          <cell r="F103">
            <v>81</v>
          </cell>
          <cell r="G103">
            <v>66</v>
          </cell>
          <cell r="H103">
            <v>60</v>
          </cell>
          <cell r="I103">
            <v>57</v>
          </cell>
          <cell r="J103">
            <v>63</v>
          </cell>
        </row>
        <row r="104">
          <cell r="A104">
            <v>137</v>
          </cell>
          <cell r="B104">
            <v>197</v>
          </cell>
          <cell r="E104">
            <v>27</v>
          </cell>
          <cell r="F104">
            <v>43</v>
          </cell>
          <cell r="G104">
            <v>29</v>
          </cell>
          <cell r="H104">
            <v>29</v>
          </cell>
          <cell r="I104">
            <v>26</v>
          </cell>
          <cell r="J104">
            <v>23</v>
          </cell>
          <cell r="X104">
            <v>20</v>
          </cell>
        </row>
        <row r="105">
          <cell r="A105">
            <v>139</v>
          </cell>
          <cell r="B105">
            <v>1233</v>
          </cell>
          <cell r="E105">
            <v>53</v>
          </cell>
          <cell r="F105">
            <v>76</v>
          </cell>
          <cell r="G105">
            <v>68</v>
          </cell>
          <cell r="H105">
            <v>74</v>
          </cell>
          <cell r="I105">
            <v>73</v>
          </cell>
          <cell r="J105">
            <v>75</v>
          </cell>
          <cell r="K105">
            <v>108</v>
          </cell>
          <cell r="L105">
            <v>132</v>
          </cell>
          <cell r="M105">
            <v>87</v>
          </cell>
          <cell r="N105">
            <v>124</v>
          </cell>
          <cell r="O105">
            <v>85</v>
          </cell>
          <cell r="P105">
            <v>72</v>
          </cell>
          <cell r="S105">
            <v>21</v>
          </cell>
          <cell r="T105">
            <v>45</v>
          </cell>
          <cell r="U105">
            <v>50</v>
          </cell>
          <cell r="V105">
            <v>90</v>
          </cell>
        </row>
        <row r="106">
          <cell r="A106">
            <v>144</v>
          </cell>
          <cell r="B106">
            <v>397</v>
          </cell>
          <cell r="E106">
            <v>54</v>
          </cell>
          <cell r="F106">
            <v>70</v>
          </cell>
          <cell r="G106">
            <v>59</v>
          </cell>
          <cell r="H106">
            <v>63</v>
          </cell>
          <cell r="I106">
            <v>75</v>
          </cell>
          <cell r="J106">
            <v>76</v>
          </cell>
        </row>
        <row r="107">
          <cell r="A107">
            <v>145</v>
          </cell>
          <cell r="B107">
            <v>134</v>
          </cell>
          <cell r="E107">
            <v>18</v>
          </cell>
          <cell r="F107">
            <v>33</v>
          </cell>
          <cell r="G107">
            <v>18</v>
          </cell>
          <cell r="H107">
            <v>19</v>
          </cell>
          <cell r="I107">
            <v>29</v>
          </cell>
          <cell r="J107">
            <v>17</v>
          </cell>
        </row>
        <row r="108">
          <cell r="A108">
            <v>146</v>
          </cell>
          <cell r="B108">
            <v>328</v>
          </cell>
          <cell r="E108">
            <v>97</v>
          </cell>
          <cell r="F108">
            <v>87</v>
          </cell>
          <cell r="G108">
            <v>86</v>
          </cell>
          <cell r="H108">
            <v>58</v>
          </cell>
        </row>
        <row r="109">
          <cell r="A109">
            <v>147</v>
          </cell>
          <cell r="B109">
            <v>84</v>
          </cell>
          <cell r="E109">
            <v>18</v>
          </cell>
          <cell r="F109">
            <v>23</v>
          </cell>
          <cell r="G109">
            <v>24</v>
          </cell>
          <cell r="H109">
            <v>19</v>
          </cell>
        </row>
        <row r="110">
          <cell r="A110">
            <v>148</v>
          </cell>
          <cell r="B110">
            <v>709</v>
          </cell>
          <cell r="E110">
            <v>53</v>
          </cell>
          <cell r="F110">
            <v>64</v>
          </cell>
          <cell r="G110">
            <v>56</v>
          </cell>
          <cell r="H110">
            <v>67</v>
          </cell>
          <cell r="I110">
            <v>54</v>
          </cell>
          <cell r="J110">
            <v>72</v>
          </cell>
          <cell r="K110">
            <v>62</v>
          </cell>
          <cell r="L110">
            <v>62</v>
          </cell>
          <cell r="M110">
            <v>38</v>
          </cell>
          <cell r="N110">
            <v>48</v>
          </cell>
          <cell r="O110">
            <v>29</v>
          </cell>
          <cell r="P110">
            <v>25</v>
          </cell>
          <cell r="T110">
            <v>18</v>
          </cell>
          <cell r="U110">
            <v>26</v>
          </cell>
          <cell r="V110">
            <v>35</v>
          </cell>
        </row>
        <row r="111">
          <cell r="A111">
            <v>149</v>
          </cell>
          <cell r="B111">
            <v>922</v>
          </cell>
          <cell r="E111">
            <v>46</v>
          </cell>
          <cell r="F111">
            <v>98</v>
          </cell>
          <cell r="G111">
            <v>68</v>
          </cell>
          <cell r="H111">
            <v>71</v>
          </cell>
          <cell r="I111">
            <v>75</v>
          </cell>
          <cell r="J111">
            <v>65</v>
          </cell>
          <cell r="K111">
            <v>91</v>
          </cell>
          <cell r="L111">
            <v>94</v>
          </cell>
          <cell r="M111">
            <v>124</v>
          </cell>
          <cell r="N111">
            <v>85</v>
          </cell>
          <cell r="O111">
            <v>52</v>
          </cell>
          <cell r="P111">
            <v>53</v>
          </cell>
        </row>
        <row r="112">
          <cell r="A112">
            <v>151</v>
          </cell>
          <cell r="B112">
            <v>665</v>
          </cell>
          <cell r="E112">
            <v>49</v>
          </cell>
          <cell r="F112">
            <v>54</v>
          </cell>
          <cell r="G112">
            <v>58</v>
          </cell>
          <cell r="H112">
            <v>50</v>
          </cell>
          <cell r="I112">
            <v>66</v>
          </cell>
          <cell r="J112">
            <v>68</v>
          </cell>
          <cell r="L112">
            <v>128</v>
          </cell>
          <cell r="M112">
            <v>111</v>
          </cell>
          <cell r="N112">
            <v>81</v>
          </cell>
        </row>
        <row r="113">
          <cell r="A113">
            <v>153</v>
          </cell>
          <cell r="B113">
            <v>1132</v>
          </cell>
          <cell r="E113">
            <v>51</v>
          </cell>
          <cell r="F113">
            <v>65</v>
          </cell>
          <cell r="G113">
            <v>75</v>
          </cell>
          <cell r="H113">
            <v>99</v>
          </cell>
          <cell r="I113">
            <v>104</v>
          </cell>
          <cell r="J113">
            <v>67</v>
          </cell>
          <cell r="K113">
            <v>80</v>
          </cell>
          <cell r="L113">
            <v>80</v>
          </cell>
          <cell r="M113">
            <v>73</v>
          </cell>
          <cell r="N113">
            <v>78</v>
          </cell>
          <cell r="O113">
            <v>80</v>
          </cell>
          <cell r="P113">
            <v>57</v>
          </cell>
          <cell r="S113">
            <v>24</v>
          </cell>
          <cell r="T113">
            <v>56</v>
          </cell>
          <cell r="U113">
            <v>68</v>
          </cell>
          <cell r="V113">
            <v>75</v>
          </cell>
        </row>
        <row r="114">
          <cell r="A114">
            <v>154</v>
          </cell>
          <cell r="B114">
            <v>310</v>
          </cell>
          <cell r="E114">
            <v>48</v>
          </cell>
          <cell r="F114">
            <v>36</v>
          </cell>
          <cell r="G114">
            <v>58</v>
          </cell>
          <cell r="H114">
            <v>64</v>
          </cell>
          <cell r="I114">
            <v>68</v>
          </cell>
          <cell r="J114">
            <v>36</v>
          </cell>
        </row>
        <row r="115">
          <cell r="A115">
            <v>156</v>
          </cell>
          <cell r="B115">
            <v>1226</v>
          </cell>
          <cell r="E115">
            <v>49</v>
          </cell>
          <cell r="F115">
            <v>70</v>
          </cell>
          <cell r="G115">
            <v>70</v>
          </cell>
          <cell r="H115">
            <v>110</v>
          </cell>
          <cell r="I115">
            <v>94</v>
          </cell>
          <cell r="J115">
            <v>119</v>
          </cell>
          <cell r="K115">
            <v>121</v>
          </cell>
          <cell r="L115">
            <v>113</v>
          </cell>
          <cell r="M115">
            <v>77</v>
          </cell>
          <cell r="N115">
            <v>77</v>
          </cell>
          <cell r="O115">
            <v>70</v>
          </cell>
          <cell r="P115">
            <v>56</v>
          </cell>
          <cell r="S115">
            <v>20</v>
          </cell>
          <cell r="T115">
            <v>39</v>
          </cell>
          <cell r="U115">
            <v>58</v>
          </cell>
          <cell r="V115">
            <v>83</v>
          </cell>
        </row>
        <row r="116">
          <cell r="A116">
            <v>159</v>
          </cell>
          <cell r="B116">
            <v>1239</v>
          </cell>
          <cell r="E116">
            <v>89</v>
          </cell>
          <cell r="F116">
            <v>108</v>
          </cell>
          <cell r="G116">
            <v>88</v>
          </cell>
          <cell r="H116">
            <v>84</v>
          </cell>
          <cell r="I116">
            <v>80</v>
          </cell>
          <cell r="J116">
            <v>98</v>
          </cell>
          <cell r="K116">
            <v>112</v>
          </cell>
          <cell r="L116">
            <v>117</v>
          </cell>
          <cell r="M116">
            <v>98</v>
          </cell>
          <cell r="N116">
            <v>85</v>
          </cell>
          <cell r="O116">
            <v>78</v>
          </cell>
          <cell r="P116">
            <v>68</v>
          </cell>
          <cell r="T116">
            <v>26</v>
          </cell>
          <cell r="U116">
            <v>51</v>
          </cell>
          <cell r="V116">
            <v>57</v>
          </cell>
        </row>
        <row r="117">
          <cell r="A117">
            <v>161</v>
          </cell>
          <cell r="B117">
            <v>363</v>
          </cell>
          <cell r="E117">
            <v>51</v>
          </cell>
          <cell r="F117">
            <v>59</v>
          </cell>
          <cell r="G117">
            <v>58</v>
          </cell>
          <cell r="H117">
            <v>68</v>
          </cell>
          <cell r="I117">
            <v>66</v>
          </cell>
          <cell r="J117">
            <v>61</v>
          </cell>
        </row>
        <row r="118">
          <cell r="A118">
            <v>162</v>
          </cell>
          <cell r="B118">
            <v>1538</v>
          </cell>
          <cell r="E118">
            <v>50</v>
          </cell>
          <cell r="F118">
            <v>62</v>
          </cell>
          <cell r="G118">
            <v>62</v>
          </cell>
          <cell r="H118">
            <v>62</v>
          </cell>
          <cell r="I118">
            <v>66</v>
          </cell>
          <cell r="J118">
            <v>76</v>
          </cell>
          <cell r="K118">
            <v>168</v>
          </cell>
          <cell r="L118">
            <v>177</v>
          </cell>
          <cell r="M118">
            <v>204</v>
          </cell>
          <cell r="N118">
            <v>159</v>
          </cell>
          <cell r="O118">
            <v>106</v>
          </cell>
          <cell r="P118">
            <v>134</v>
          </cell>
          <cell r="Q118">
            <v>70</v>
          </cell>
          <cell r="R118">
            <v>142</v>
          </cell>
        </row>
        <row r="119">
          <cell r="A119">
            <v>163</v>
          </cell>
          <cell r="B119">
            <v>202</v>
          </cell>
          <cell r="E119">
            <v>30</v>
          </cell>
          <cell r="F119">
            <v>28</v>
          </cell>
          <cell r="G119">
            <v>45</v>
          </cell>
          <cell r="H119">
            <v>32</v>
          </cell>
          <cell r="I119">
            <v>29</v>
          </cell>
          <cell r="J119">
            <v>38</v>
          </cell>
        </row>
        <row r="120">
          <cell r="A120">
            <v>164</v>
          </cell>
          <cell r="B120">
            <v>230</v>
          </cell>
          <cell r="E120">
            <v>27</v>
          </cell>
          <cell r="F120">
            <v>31</v>
          </cell>
          <cell r="G120">
            <v>29</v>
          </cell>
          <cell r="H120">
            <v>53</v>
          </cell>
          <cell r="I120">
            <v>54</v>
          </cell>
          <cell r="J120">
            <v>36</v>
          </cell>
        </row>
        <row r="121">
          <cell r="A121">
            <v>165</v>
          </cell>
          <cell r="B121">
            <v>516</v>
          </cell>
          <cell r="E121">
            <v>42</v>
          </cell>
          <cell r="F121">
            <v>37</v>
          </cell>
          <cell r="G121">
            <v>34</v>
          </cell>
          <cell r="H121">
            <v>56</v>
          </cell>
          <cell r="I121">
            <v>43</v>
          </cell>
          <cell r="J121">
            <v>41</v>
          </cell>
          <cell r="K121">
            <v>47</v>
          </cell>
          <cell r="L121">
            <v>38</v>
          </cell>
          <cell r="M121">
            <v>33</v>
          </cell>
          <cell r="N121">
            <v>31</v>
          </cell>
          <cell r="O121">
            <v>28</v>
          </cell>
          <cell r="P121">
            <v>20</v>
          </cell>
          <cell r="S121">
            <v>11</v>
          </cell>
          <cell r="T121">
            <v>11</v>
          </cell>
          <cell r="U121">
            <v>24</v>
          </cell>
          <cell r="V121">
            <v>20</v>
          </cell>
        </row>
        <row r="122">
          <cell r="A122">
            <v>166</v>
          </cell>
          <cell r="B122">
            <v>308</v>
          </cell>
          <cell r="E122">
            <v>22</v>
          </cell>
          <cell r="F122">
            <v>22</v>
          </cell>
          <cell r="G122">
            <v>36</v>
          </cell>
          <cell r="H122">
            <v>42</v>
          </cell>
          <cell r="I122">
            <v>26</v>
          </cell>
          <cell r="J122">
            <v>32</v>
          </cell>
          <cell r="K122">
            <v>34</v>
          </cell>
          <cell r="L122">
            <v>27</v>
          </cell>
          <cell r="M122">
            <v>20</v>
          </cell>
          <cell r="N122">
            <v>16</v>
          </cell>
          <cell r="O122">
            <v>16</v>
          </cell>
          <cell r="P122">
            <v>15</v>
          </cell>
        </row>
        <row r="123">
          <cell r="A123">
            <v>167</v>
          </cell>
          <cell r="B123">
            <v>372</v>
          </cell>
          <cell r="E123">
            <v>21</v>
          </cell>
          <cell r="F123">
            <v>39</v>
          </cell>
          <cell r="G123">
            <v>46</v>
          </cell>
          <cell r="H123">
            <v>37</v>
          </cell>
          <cell r="I123">
            <v>24</v>
          </cell>
          <cell r="J123">
            <v>23</v>
          </cell>
          <cell r="K123">
            <v>29</v>
          </cell>
          <cell r="L123">
            <v>36</v>
          </cell>
          <cell r="M123">
            <v>26</v>
          </cell>
          <cell r="N123">
            <v>26</v>
          </cell>
          <cell r="O123">
            <v>17</v>
          </cell>
          <cell r="P123">
            <v>13</v>
          </cell>
          <cell r="T123">
            <v>14</v>
          </cell>
          <cell r="U123">
            <v>12</v>
          </cell>
          <cell r="V123">
            <v>9</v>
          </cell>
        </row>
        <row r="124">
          <cell r="A124">
            <v>168</v>
          </cell>
          <cell r="B124">
            <v>187</v>
          </cell>
          <cell r="E124">
            <v>11</v>
          </cell>
          <cell r="F124">
            <v>19</v>
          </cell>
          <cell r="G124">
            <v>15</v>
          </cell>
          <cell r="H124">
            <v>14</v>
          </cell>
          <cell r="I124">
            <v>10</v>
          </cell>
          <cell r="J124">
            <v>20</v>
          </cell>
          <cell r="K124">
            <v>22</v>
          </cell>
          <cell r="L124">
            <v>10</v>
          </cell>
          <cell r="M124">
            <v>22</v>
          </cell>
          <cell r="N124">
            <v>22</v>
          </cell>
          <cell r="O124">
            <v>11</v>
          </cell>
          <cell r="P124">
            <v>11</v>
          </cell>
        </row>
        <row r="125">
          <cell r="A125">
            <v>169</v>
          </cell>
          <cell r="B125">
            <v>311</v>
          </cell>
          <cell r="E125">
            <v>49</v>
          </cell>
          <cell r="F125">
            <v>55</v>
          </cell>
          <cell r="G125">
            <v>49</v>
          </cell>
          <cell r="H125">
            <v>59</v>
          </cell>
          <cell r="I125">
            <v>57</v>
          </cell>
          <cell r="J125">
            <v>42</v>
          </cell>
        </row>
        <row r="126">
          <cell r="A126">
            <v>170</v>
          </cell>
          <cell r="B126">
            <v>414</v>
          </cell>
          <cell r="E126">
            <v>74</v>
          </cell>
          <cell r="F126">
            <v>41</v>
          </cell>
          <cell r="G126">
            <v>28</v>
          </cell>
          <cell r="H126">
            <v>38</v>
          </cell>
          <cell r="I126">
            <v>32</v>
          </cell>
          <cell r="J126">
            <v>28</v>
          </cell>
          <cell r="K126">
            <v>38</v>
          </cell>
          <cell r="L126">
            <v>31</v>
          </cell>
          <cell r="M126">
            <v>33</v>
          </cell>
          <cell r="N126">
            <v>30</v>
          </cell>
          <cell r="O126">
            <v>28</v>
          </cell>
          <cell r="P126">
            <v>13</v>
          </cell>
        </row>
        <row r="127">
          <cell r="A127">
            <v>173</v>
          </cell>
          <cell r="B127">
            <v>913</v>
          </cell>
          <cell r="E127">
            <v>67</v>
          </cell>
          <cell r="F127">
            <v>83</v>
          </cell>
          <cell r="G127">
            <v>64</v>
          </cell>
          <cell r="H127">
            <v>80</v>
          </cell>
          <cell r="I127">
            <v>70</v>
          </cell>
          <cell r="J127">
            <v>82</v>
          </cell>
          <cell r="K127">
            <v>81</v>
          </cell>
          <cell r="L127">
            <v>78</v>
          </cell>
          <cell r="M127">
            <v>79</v>
          </cell>
          <cell r="N127">
            <v>56</v>
          </cell>
          <cell r="O127">
            <v>42</v>
          </cell>
          <cell r="P127">
            <v>37</v>
          </cell>
          <cell r="S127">
            <v>3</v>
          </cell>
          <cell r="T127">
            <v>24</v>
          </cell>
          <cell r="U127">
            <v>23</v>
          </cell>
          <cell r="V127">
            <v>44</v>
          </cell>
        </row>
        <row r="128">
          <cell r="A128">
            <v>174</v>
          </cell>
          <cell r="B128">
            <v>773</v>
          </cell>
          <cell r="E128">
            <v>79</v>
          </cell>
          <cell r="F128">
            <v>80</v>
          </cell>
          <cell r="G128">
            <v>74</v>
          </cell>
          <cell r="H128">
            <v>76</v>
          </cell>
          <cell r="I128">
            <v>82</v>
          </cell>
          <cell r="J128">
            <v>93</v>
          </cell>
          <cell r="K128">
            <v>65</v>
          </cell>
          <cell r="L128">
            <v>77</v>
          </cell>
          <cell r="M128">
            <v>78</v>
          </cell>
          <cell r="N128">
            <v>69</v>
          </cell>
        </row>
        <row r="129">
          <cell r="A129">
            <v>175</v>
          </cell>
          <cell r="B129">
            <v>104</v>
          </cell>
          <cell r="E129">
            <v>15</v>
          </cell>
          <cell r="F129">
            <v>24</v>
          </cell>
          <cell r="G129">
            <v>21</v>
          </cell>
          <cell r="H129">
            <v>15</v>
          </cell>
          <cell r="I129">
            <v>15</v>
          </cell>
          <cell r="J129">
            <v>14</v>
          </cell>
        </row>
        <row r="130">
          <cell r="A130">
            <v>176</v>
          </cell>
          <cell r="B130">
            <v>1048</v>
          </cell>
          <cell r="E130">
            <v>107</v>
          </cell>
          <cell r="F130">
            <v>88</v>
          </cell>
          <cell r="G130">
            <v>100</v>
          </cell>
          <cell r="H130">
            <v>79</v>
          </cell>
          <cell r="I130">
            <v>95</v>
          </cell>
          <cell r="J130">
            <v>68</v>
          </cell>
          <cell r="K130">
            <v>60</v>
          </cell>
          <cell r="L130">
            <v>64</v>
          </cell>
          <cell r="M130">
            <v>75</v>
          </cell>
          <cell r="N130">
            <v>58</v>
          </cell>
          <cell r="O130">
            <v>54</v>
          </cell>
          <cell r="P130">
            <v>34</v>
          </cell>
          <cell r="S130">
            <v>21</v>
          </cell>
          <cell r="T130">
            <v>43</v>
          </cell>
          <cell r="U130">
            <v>46</v>
          </cell>
          <cell r="V130">
            <v>56</v>
          </cell>
        </row>
        <row r="131">
          <cell r="A131">
            <v>177</v>
          </cell>
          <cell r="B131">
            <v>616</v>
          </cell>
          <cell r="E131">
            <v>45</v>
          </cell>
          <cell r="F131">
            <v>61</v>
          </cell>
          <cell r="G131">
            <v>63</v>
          </cell>
          <cell r="H131">
            <v>54</v>
          </cell>
          <cell r="I131">
            <v>58</v>
          </cell>
          <cell r="J131">
            <v>47</v>
          </cell>
          <cell r="K131">
            <v>50</v>
          </cell>
          <cell r="L131">
            <v>47</v>
          </cell>
          <cell r="M131">
            <v>62</v>
          </cell>
          <cell r="N131">
            <v>45</v>
          </cell>
          <cell r="O131">
            <v>44</v>
          </cell>
          <cell r="P131">
            <v>40</v>
          </cell>
        </row>
        <row r="132">
          <cell r="A132">
            <v>178</v>
          </cell>
          <cell r="B132">
            <v>627</v>
          </cell>
          <cell r="F132">
            <v>176</v>
          </cell>
          <cell r="G132">
            <v>132</v>
          </cell>
          <cell r="I132">
            <v>162</v>
          </cell>
          <cell r="J132">
            <v>157</v>
          </cell>
        </row>
        <row r="133">
          <cell r="A133">
            <v>179</v>
          </cell>
          <cell r="B133">
            <v>134</v>
          </cell>
          <cell r="E133">
            <v>7</v>
          </cell>
          <cell r="F133">
            <v>8</v>
          </cell>
          <cell r="G133">
            <v>6</v>
          </cell>
          <cell r="H133">
            <v>6</v>
          </cell>
          <cell r="I133">
            <v>7</v>
          </cell>
          <cell r="J133">
            <v>8</v>
          </cell>
          <cell r="K133">
            <v>8</v>
          </cell>
          <cell r="L133">
            <v>11</v>
          </cell>
          <cell r="M133">
            <v>25</v>
          </cell>
          <cell r="N133">
            <v>13</v>
          </cell>
          <cell r="O133">
            <v>21</v>
          </cell>
          <cell r="P133">
            <v>14</v>
          </cell>
        </row>
        <row r="134">
          <cell r="A134">
            <v>180</v>
          </cell>
          <cell r="B134">
            <v>292</v>
          </cell>
          <cell r="E134">
            <v>34</v>
          </cell>
          <cell r="F134">
            <v>19</v>
          </cell>
          <cell r="G134">
            <v>23</v>
          </cell>
          <cell r="H134">
            <v>20</v>
          </cell>
          <cell r="I134">
            <v>22</v>
          </cell>
          <cell r="J134">
            <v>23</v>
          </cell>
          <cell r="K134">
            <v>23</v>
          </cell>
          <cell r="L134">
            <v>15</v>
          </cell>
          <cell r="M134">
            <v>17</v>
          </cell>
          <cell r="N134">
            <v>21</v>
          </cell>
          <cell r="O134">
            <v>20</v>
          </cell>
          <cell r="P134">
            <v>15</v>
          </cell>
          <cell r="T134">
            <v>11</v>
          </cell>
          <cell r="U134">
            <v>13</v>
          </cell>
          <cell r="V134">
            <v>16</v>
          </cell>
        </row>
        <row r="135">
          <cell r="A135">
            <v>181</v>
          </cell>
          <cell r="B135">
            <v>311</v>
          </cell>
          <cell r="E135">
            <v>39</v>
          </cell>
          <cell r="F135">
            <v>54</v>
          </cell>
          <cell r="G135">
            <v>41</v>
          </cell>
          <cell r="H135">
            <v>57</v>
          </cell>
          <cell r="I135">
            <v>54</v>
          </cell>
          <cell r="J135">
            <v>66</v>
          </cell>
        </row>
        <row r="136">
          <cell r="A136">
            <v>182</v>
          </cell>
          <cell r="B136">
            <v>76</v>
          </cell>
          <cell r="E136">
            <v>11</v>
          </cell>
          <cell r="F136">
            <v>14</v>
          </cell>
          <cell r="G136">
            <v>14</v>
          </cell>
          <cell r="H136">
            <v>12</v>
          </cell>
          <cell r="I136">
            <v>11</v>
          </cell>
          <cell r="J136">
            <v>14</v>
          </cell>
        </row>
        <row r="137">
          <cell r="A137">
            <v>183</v>
          </cell>
          <cell r="B137">
            <v>363</v>
          </cell>
          <cell r="E137">
            <v>36</v>
          </cell>
          <cell r="F137">
            <v>35</v>
          </cell>
          <cell r="G137">
            <v>30</v>
          </cell>
          <cell r="H137">
            <v>37</v>
          </cell>
          <cell r="I137">
            <v>28</v>
          </cell>
          <cell r="J137">
            <v>27</v>
          </cell>
          <cell r="K137">
            <v>26</v>
          </cell>
          <cell r="L137">
            <v>34</v>
          </cell>
          <cell r="M137">
            <v>29</v>
          </cell>
          <cell r="N137">
            <v>27</v>
          </cell>
          <cell r="O137">
            <v>28</v>
          </cell>
          <cell r="P137">
            <v>26</v>
          </cell>
        </row>
        <row r="138">
          <cell r="A138">
            <v>184</v>
          </cell>
          <cell r="B138">
            <v>1605</v>
          </cell>
          <cell r="K138">
            <v>380</v>
          </cell>
          <cell r="L138">
            <v>368</v>
          </cell>
          <cell r="M138">
            <v>313</v>
          </cell>
          <cell r="N138">
            <v>311</v>
          </cell>
          <cell r="S138">
            <v>10</v>
          </cell>
          <cell r="T138">
            <v>69</v>
          </cell>
          <cell r="U138">
            <v>78</v>
          </cell>
          <cell r="V138">
            <v>76</v>
          </cell>
        </row>
        <row r="139">
          <cell r="A139">
            <v>185</v>
          </cell>
          <cell r="B139">
            <v>566</v>
          </cell>
          <cell r="E139">
            <v>41</v>
          </cell>
          <cell r="F139">
            <v>48</v>
          </cell>
          <cell r="G139">
            <v>49</v>
          </cell>
          <cell r="H139">
            <v>41</v>
          </cell>
          <cell r="I139">
            <v>63</v>
          </cell>
          <cell r="J139">
            <v>45</v>
          </cell>
          <cell r="K139">
            <v>54</v>
          </cell>
          <cell r="L139">
            <v>47</v>
          </cell>
          <cell r="M139">
            <v>64</v>
          </cell>
          <cell r="N139">
            <v>40</v>
          </cell>
          <cell r="O139">
            <v>38</v>
          </cell>
          <cell r="P139">
            <v>36</v>
          </cell>
        </row>
        <row r="140">
          <cell r="A140">
            <v>186</v>
          </cell>
          <cell r="B140">
            <v>743</v>
          </cell>
          <cell r="E140">
            <v>62</v>
          </cell>
          <cell r="F140">
            <v>74</v>
          </cell>
          <cell r="G140">
            <v>63</v>
          </cell>
          <cell r="H140">
            <v>81</v>
          </cell>
          <cell r="I140">
            <v>67</v>
          </cell>
          <cell r="J140">
            <v>63</v>
          </cell>
          <cell r="K140">
            <v>63</v>
          </cell>
          <cell r="L140">
            <v>62</v>
          </cell>
          <cell r="M140">
            <v>48</v>
          </cell>
          <cell r="N140">
            <v>55</v>
          </cell>
          <cell r="O140">
            <v>57</v>
          </cell>
          <cell r="P140">
            <v>48</v>
          </cell>
        </row>
        <row r="141">
          <cell r="A141">
            <v>187</v>
          </cell>
          <cell r="B141">
            <v>66</v>
          </cell>
          <cell r="E141">
            <v>9</v>
          </cell>
          <cell r="F141">
            <v>14</v>
          </cell>
          <cell r="G141">
            <v>14</v>
          </cell>
          <cell r="H141">
            <v>9</v>
          </cell>
          <cell r="I141">
            <v>12</v>
          </cell>
          <cell r="J141">
            <v>8</v>
          </cell>
        </row>
        <row r="142">
          <cell r="A142">
            <v>188</v>
          </cell>
          <cell r="B142">
            <v>224</v>
          </cell>
          <cell r="E142">
            <v>33</v>
          </cell>
          <cell r="F142">
            <v>58</v>
          </cell>
          <cell r="G142">
            <v>39</v>
          </cell>
          <cell r="H142">
            <v>39</v>
          </cell>
          <cell r="I142">
            <v>34</v>
          </cell>
          <cell r="J142">
            <v>21</v>
          </cell>
        </row>
        <row r="143">
          <cell r="A143">
            <v>189</v>
          </cell>
          <cell r="B143">
            <v>1123</v>
          </cell>
          <cell r="E143">
            <v>77</v>
          </cell>
          <cell r="F143">
            <v>89</v>
          </cell>
          <cell r="G143">
            <v>72</v>
          </cell>
          <cell r="H143">
            <v>105</v>
          </cell>
          <cell r="I143">
            <v>95</v>
          </cell>
          <cell r="J143">
            <v>105</v>
          </cell>
          <cell r="K143">
            <v>130</v>
          </cell>
          <cell r="L143">
            <v>91</v>
          </cell>
          <cell r="M143">
            <v>96</v>
          </cell>
          <cell r="N143">
            <v>100</v>
          </cell>
          <cell r="O143">
            <v>83</v>
          </cell>
          <cell r="P143">
            <v>54</v>
          </cell>
          <cell r="U143">
            <v>3</v>
          </cell>
          <cell r="V143">
            <v>13</v>
          </cell>
          <cell r="X143">
            <v>10</v>
          </cell>
        </row>
        <row r="144">
          <cell r="A144">
            <v>190</v>
          </cell>
          <cell r="B144">
            <v>1621</v>
          </cell>
          <cell r="E144">
            <v>168</v>
          </cell>
          <cell r="H144">
            <v>154</v>
          </cell>
          <cell r="K144">
            <v>245</v>
          </cell>
          <cell r="L144">
            <v>198</v>
          </cell>
          <cell r="M144">
            <v>237</v>
          </cell>
          <cell r="N144">
            <v>198</v>
          </cell>
          <cell r="O144">
            <v>265</v>
          </cell>
          <cell r="P144">
            <v>156</v>
          </cell>
        </row>
        <row r="145">
          <cell r="A145">
            <v>191</v>
          </cell>
          <cell r="B145">
            <v>224</v>
          </cell>
          <cell r="E145">
            <v>17</v>
          </cell>
          <cell r="F145">
            <v>26</v>
          </cell>
          <cell r="G145">
            <v>25</v>
          </cell>
          <cell r="H145">
            <v>20</v>
          </cell>
          <cell r="I145">
            <v>23</v>
          </cell>
          <cell r="J145">
            <v>17</v>
          </cell>
          <cell r="K145">
            <v>22</v>
          </cell>
          <cell r="L145">
            <v>20</v>
          </cell>
          <cell r="M145">
            <v>16</v>
          </cell>
          <cell r="N145">
            <v>17</v>
          </cell>
          <cell r="O145">
            <v>7</v>
          </cell>
          <cell r="P145">
            <v>14</v>
          </cell>
        </row>
        <row r="146">
          <cell r="A146">
            <v>192</v>
          </cell>
          <cell r="B146">
            <v>1166</v>
          </cell>
          <cell r="E146">
            <v>100</v>
          </cell>
          <cell r="F146">
            <v>104</v>
          </cell>
          <cell r="G146">
            <v>108</v>
          </cell>
          <cell r="H146">
            <v>106</v>
          </cell>
          <cell r="I146">
            <v>110</v>
          </cell>
          <cell r="J146">
            <v>93</v>
          </cell>
          <cell r="K146">
            <v>115</v>
          </cell>
          <cell r="L146">
            <v>59</v>
          </cell>
          <cell r="M146">
            <v>61</v>
          </cell>
          <cell r="N146">
            <v>28</v>
          </cell>
          <cell r="O146">
            <v>48</v>
          </cell>
          <cell r="P146">
            <v>34</v>
          </cell>
          <cell r="S146">
            <v>32</v>
          </cell>
          <cell r="T146">
            <v>33</v>
          </cell>
          <cell r="U146">
            <v>60</v>
          </cell>
          <cell r="V146">
            <v>75</v>
          </cell>
        </row>
        <row r="147">
          <cell r="A147">
            <v>193</v>
          </cell>
          <cell r="B147">
            <v>348</v>
          </cell>
          <cell r="K147">
            <v>78</v>
          </cell>
          <cell r="L147">
            <v>66</v>
          </cell>
          <cell r="M147">
            <v>57</v>
          </cell>
          <cell r="N147">
            <v>51</v>
          </cell>
          <cell r="O147">
            <v>48</v>
          </cell>
          <cell r="P147">
            <v>22</v>
          </cell>
          <cell r="U147">
            <v>8</v>
          </cell>
          <cell r="V147">
            <v>18</v>
          </cell>
        </row>
        <row r="148">
          <cell r="A148">
            <v>194</v>
          </cell>
          <cell r="B148">
            <v>25</v>
          </cell>
          <cell r="E148">
            <v>2</v>
          </cell>
          <cell r="F148">
            <v>2</v>
          </cell>
          <cell r="G148">
            <v>6</v>
          </cell>
          <cell r="H148">
            <v>7</v>
          </cell>
          <cell r="I148">
            <v>5</v>
          </cell>
          <cell r="J148">
            <v>3</v>
          </cell>
        </row>
        <row r="149">
          <cell r="A149">
            <v>195</v>
          </cell>
          <cell r="B149">
            <v>42</v>
          </cell>
          <cell r="E149">
            <v>6</v>
          </cell>
          <cell r="F149">
            <v>9</v>
          </cell>
          <cell r="G149">
            <v>6</v>
          </cell>
          <cell r="H149">
            <v>8</v>
          </cell>
          <cell r="I149">
            <v>4</v>
          </cell>
          <cell r="J149">
            <v>9</v>
          </cell>
        </row>
        <row r="150">
          <cell r="A150">
            <v>196</v>
          </cell>
          <cell r="B150">
            <v>453</v>
          </cell>
          <cell r="E150">
            <v>98</v>
          </cell>
          <cell r="F150">
            <v>145</v>
          </cell>
          <cell r="G150">
            <v>144</v>
          </cell>
          <cell r="H150">
            <v>34</v>
          </cell>
          <cell r="I150">
            <v>32</v>
          </cell>
        </row>
        <row r="151">
          <cell r="A151">
            <v>197</v>
          </cell>
          <cell r="B151">
            <v>940</v>
          </cell>
          <cell r="E151">
            <v>52</v>
          </cell>
          <cell r="F151">
            <v>57</v>
          </cell>
          <cell r="G151">
            <v>55</v>
          </cell>
          <cell r="H151">
            <v>58</v>
          </cell>
          <cell r="I151">
            <v>58</v>
          </cell>
          <cell r="J151">
            <v>75</v>
          </cell>
          <cell r="K151">
            <v>122</v>
          </cell>
          <cell r="L151">
            <v>119</v>
          </cell>
          <cell r="M151">
            <v>94</v>
          </cell>
          <cell r="N151">
            <v>102</v>
          </cell>
          <cell r="O151">
            <v>74</v>
          </cell>
          <cell r="P151">
            <v>74</v>
          </cell>
        </row>
        <row r="152">
          <cell r="A152">
            <v>198</v>
          </cell>
          <cell r="B152">
            <v>1687</v>
          </cell>
          <cell r="E152">
            <v>161</v>
          </cell>
          <cell r="F152">
            <v>138</v>
          </cell>
          <cell r="G152">
            <v>121</v>
          </cell>
          <cell r="H152">
            <v>142</v>
          </cell>
          <cell r="I152">
            <v>140</v>
          </cell>
          <cell r="J152">
            <v>135</v>
          </cell>
          <cell r="K152">
            <v>112</v>
          </cell>
          <cell r="L152">
            <v>146</v>
          </cell>
          <cell r="M152">
            <v>113</v>
          </cell>
          <cell r="N152">
            <v>114</v>
          </cell>
          <cell r="O152">
            <v>88</v>
          </cell>
          <cell r="P152">
            <v>42</v>
          </cell>
          <cell r="S152">
            <v>19</v>
          </cell>
          <cell r="T152">
            <v>68</v>
          </cell>
          <cell r="U152">
            <v>59</v>
          </cell>
          <cell r="V152">
            <v>89</v>
          </cell>
        </row>
        <row r="153">
          <cell r="A153">
            <v>199</v>
          </cell>
          <cell r="B153">
            <v>265</v>
          </cell>
          <cell r="E153">
            <v>51</v>
          </cell>
          <cell r="F153">
            <v>38</v>
          </cell>
          <cell r="G153">
            <v>39</v>
          </cell>
          <cell r="H153">
            <v>66</v>
          </cell>
          <cell r="I153">
            <v>39</v>
          </cell>
          <cell r="J153">
            <v>32</v>
          </cell>
        </row>
        <row r="154">
          <cell r="A154">
            <v>200</v>
          </cell>
          <cell r="B154">
            <v>780</v>
          </cell>
          <cell r="E154">
            <v>154</v>
          </cell>
          <cell r="F154">
            <v>174</v>
          </cell>
          <cell r="G154">
            <v>144</v>
          </cell>
          <cell r="H154">
            <v>169</v>
          </cell>
          <cell r="I154">
            <v>139</v>
          </cell>
        </row>
        <row r="155">
          <cell r="A155">
            <v>202</v>
          </cell>
          <cell r="B155">
            <v>2081</v>
          </cell>
          <cell r="E155">
            <v>162</v>
          </cell>
          <cell r="F155">
            <v>225</v>
          </cell>
          <cell r="G155">
            <v>173</v>
          </cell>
          <cell r="H155">
            <v>180</v>
          </cell>
          <cell r="I155">
            <v>182</v>
          </cell>
          <cell r="J155">
            <v>191</v>
          </cell>
          <cell r="K155">
            <v>210</v>
          </cell>
          <cell r="L155">
            <v>183</v>
          </cell>
          <cell r="M155">
            <v>175</v>
          </cell>
          <cell r="N155">
            <v>129</v>
          </cell>
          <cell r="O155">
            <v>148</v>
          </cell>
          <cell r="P155">
            <v>123</v>
          </cell>
        </row>
        <row r="156">
          <cell r="A156">
            <v>203</v>
          </cell>
          <cell r="B156">
            <v>1055</v>
          </cell>
          <cell r="E156">
            <v>78</v>
          </cell>
          <cell r="F156">
            <v>114</v>
          </cell>
          <cell r="G156">
            <v>107</v>
          </cell>
          <cell r="H156">
            <v>113</v>
          </cell>
          <cell r="I156">
            <v>114</v>
          </cell>
          <cell r="J156">
            <v>96</v>
          </cell>
          <cell r="K156">
            <v>99</v>
          </cell>
          <cell r="L156">
            <v>70</v>
          </cell>
          <cell r="M156">
            <v>71</v>
          </cell>
          <cell r="N156">
            <v>82</v>
          </cell>
          <cell r="O156">
            <v>69</v>
          </cell>
          <cell r="P156">
            <v>42</v>
          </cell>
        </row>
        <row r="157">
          <cell r="A157">
            <v>204</v>
          </cell>
          <cell r="B157">
            <v>41</v>
          </cell>
          <cell r="E157">
            <v>6</v>
          </cell>
          <cell r="F157">
            <v>10</v>
          </cell>
          <cell r="G157">
            <v>6</v>
          </cell>
          <cell r="H157">
            <v>5</v>
          </cell>
          <cell r="I157">
            <v>8</v>
          </cell>
          <cell r="J157">
            <v>6</v>
          </cell>
        </row>
        <row r="158">
          <cell r="A158">
            <v>207</v>
          </cell>
          <cell r="B158">
            <v>273</v>
          </cell>
          <cell r="D158">
            <v>14</v>
          </cell>
          <cell r="E158">
            <v>16</v>
          </cell>
          <cell r="F158">
            <v>24</v>
          </cell>
          <cell r="G158">
            <v>16</v>
          </cell>
          <cell r="H158">
            <v>25</v>
          </cell>
          <cell r="I158">
            <v>19</v>
          </cell>
          <cell r="J158">
            <v>22</v>
          </cell>
          <cell r="K158">
            <v>17</v>
          </cell>
          <cell r="L158">
            <v>19</v>
          </cell>
          <cell r="M158">
            <v>25</v>
          </cell>
          <cell r="N158">
            <v>21</v>
          </cell>
          <cell r="O158">
            <v>24</v>
          </cell>
          <cell r="P158">
            <v>31</v>
          </cell>
        </row>
        <row r="159">
          <cell r="A159">
            <v>208</v>
          </cell>
          <cell r="B159">
            <v>91</v>
          </cell>
          <cell r="C159">
            <v>12</v>
          </cell>
          <cell r="D159">
            <v>12</v>
          </cell>
          <cell r="E159">
            <v>15</v>
          </cell>
          <cell r="F159">
            <v>9</v>
          </cell>
          <cell r="G159">
            <v>13</v>
          </cell>
          <cell r="H159">
            <v>9</v>
          </cell>
          <cell r="I159">
            <v>13</v>
          </cell>
          <cell r="J159">
            <v>8</v>
          </cell>
        </row>
        <row r="160">
          <cell r="A160">
            <v>209</v>
          </cell>
          <cell r="B160">
            <v>123</v>
          </cell>
          <cell r="D160">
            <v>13</v>
          </cell>
          <cell r="E160">
            <v>16</v>
          </cell>
          <cell r="F160">
            <v>19</v>
          </cell>
          <cell r="G160">
            <v>21</v>
          </cell>
          <cell r="H160">
            <v>16</v>
          </cell>
          <cell r="I160">
            <v>18</v>
          </cell>
          <cell r="J160">
            <v>20</v>
          </cell>
        </row>
        <row r="161">
          <cell r="A161">
            <v>211</v>
          </cell>
          <cell r="B161">
            <v>258</v>
          </cell>
          <cell r="C161">
            <v>5</v>
          </cell>
          <cell r="D161">
            <v>11</v>
          </cell>
          <cell r="E161">
            <v>13</v>
          </cell>
          <cell r="F161">
            <v>21</v>
          </cell>
          <cell r="G161">
            <v>13</v>
          </cell>
          <cell r="H161">
            <v>16</v>
          </cell>
          <cell r="I161">
            <v>24</v>
          </cell>
          <cell r="J161">
            <v>20</v>
          </cell>
          <cell r="K161">
            <v>19</v>
          </cell>
          <cell r="L161">
            <v>24</v>
          </cell>
          <cell r="M161">
            <v>25</v>
          </cell>
          <cell r="N161">
            <v>21</v>
          </cell>
          <cell r="O161">
            <v>28</v>
          </cell>
          <cell r="P161">
            <v>18</v>
          </cell>
        </row>
        <row r="162">
          <cell r="A162">
            <v>213</v>
          </cell>
          <cell r="B162">
            <v>597</v>
          </cell>
          <cell r="C162">
            <v>5</v>
          </cell>
          <cell r="D162">
            <v>10</v>
          </cell>
          <cell r="E162">
            <v>12</v>
          </cell>
          <cell r="F162">
            <v>27</v>
          </cell>
          <cell r="G162">
            <v>47</v>
          </cell>
          <cell r="H162">
            <v>27</v>
          </cell>
          <cell r="I162">
            <v>53</v>
          </cell>
          <cell r="J162">
            <v>48</v>
          </cell>
          <cell r="K162">
            <v>78</v>
          </cell>
          <cell r="L162">
            <v>100</v>
          </cell>
          <cell r="M162">
            <v>79</v>
          </cell>
          <cell r="N162">
            <v>49</v>
          </cell>
          <cell r="O162">
            <v>31</v>
          </cell>
          <cell r="P162">
            <v>31</v>
          </cell>
        </row>
        <row r="163">
          <cell r="A163">
            <v>216</v>
          </cell>
          <cell r="B163">
            <v>118</v>
          </cell>
          <cell r="T163">
            <v>19</v>
          </cell>
          <cell r="U163">
            <v>31</v>
          </cell>
          <cell r="V163">
            <v>39</v>
          </cell>
          <cell r="W163">
            <v>29</v>
          </cell>
        </row>
        <row r="164">
          <cell r="A164">
            <v>217</v>
          </cell>
          <cell r="B164">
            <v>298</v>
          </cell>
          <cell r="C164">
            <v>5</v>
          </cell>
          <cell r="D164">
            <v>10</v>
          </cell>
          <cell r="E164">
            <v>12</v>
          </cell>
          <cell r="F164">
            <v>22</v>
          </cell>
          <cell r="G164">
            <v>18</v>
          </cell>
          <cell r="H164">
            <v>24</v>
          </cell>
          <cell r="I164">
            <v>27</v>
          </cell>
          <cell r="J164">
            <v>25</v>
          </cell>
          <cell r="K164">
            <v>25</v>
          </cell>
          <cell r="L164">
            <v>26</v>
          </cell>
          <cell r="M164">
            <v>25</v>
          </cell>
          <cell r="N164">
            <v>35</v>
          </cell>
          <cell r="O164">
            <v>23</v>
          </cell>
          <cell r="P164">
            <v>21</v>
          </cell>
        </row>
        <row r="165">
          <cell r="A165">
            <v>218</v>
          </cell>
          <cell r="B165">
            <v>987</v>
          </cell>
          <cell r="C165">
            <v>24</v>
          </cell>
          <cell r="D165">
            <v>62</v>
          </cell>
          <cell r="E165">
            <v>77</v>
          </cell>
          <cell r="F165">
            <v>113</v>
          </cell>
          <cell r="G165">
            <v>105</v>
          </cell>
          <cell r="H165">
            <v>119</v>
          </cell>
          <cell r="I165">
            <v>91</v>
          </cell>
          <cell r="J165">
            <v>77</v>
          </cell>
          <cell r="K165">
            <v>68</v>
          </cell>
          <cell r="L165">
            <v>61</v>
          </cell>
          <cell r="M165">
            <v>53</v>
          </cell>
          <cell r="N165">
            <v>57</v>
          </cell>
          <cell r="O165">
            <v>38</v>
          </cell>
          <cell r="P165">
            <v>42</v>
          </cell>
        </row>
        <row r="166">
          <cell r="A166">
            <v>219</v>
          </cell>
          <cell r="B166">
            <v>791</v>
          </cell>
          <cell r="K166">
            <v>144</v>
          </cell>
          <cell r="L166">
            <v>139</v>
          </cell>
          <cell r="M166">
            <v>134</v>
          </cell>
          <cell r="N166">
            <v>142</v>
          </cell>
          <cell r="O166">
            <v>121</v>
          </cell>
          <cell r="P166">
            <v>111</v>
          </cell>
        </row>
        <row r="167">
          <cell r="A167">
            <v>222</v>
          </cell>
          <cell r="B167">
            <v>135</v>
          </cell>
          <cell r="F167">
            <v>4</v>
          </cell>
          <cell r="G167">
            <v>13</v>
          </cell>
          <cell r="H167">
            <v>7</v>
          </cell>
          <cell r="I167">
            <v>9</v>
          </cell>
          <cell r="J167">
            <v>14</v>
          </cell>
          <cell r="K167">
            <v>16</v>
          </cell>
          <cell r="L167">
            <v>12</v>
          </cell>
          <cell r="M167">
            <v>12</v>
          </cell>
          <cell r="N167">
            <v>16</v>
          </cell>
          <cell r="O167">
            <v>16</v>
          </cell>
          <cell r="P167">
            <v>16</v>
          </cell>
        </row>
        <row r="168">
          <cell r="A168">
            <v>223</v>
          </cell>
          <cell r="B168">
            <v>840</v>
          </cell>
          <cell r="C168">
            <v>2</v>
          </cell>
          <cell r="D168">
            <v>10</v>
          </cell>
          <cell r="E168">
            <v>13</v>
          </cell>
          <cell r="F168">
            <v>27</v>
          </cell>
          <cell r="G168">
            <v>56</v>
          </cell>
          <cell r="H168">
            <v>49</v>
          </cell>
          <cell r="I168">
            <v>50</v>
          </cell>
          <cell r="J168">
            <v>53</v>
          </cell>
          <cell r="K168">
            <v>86</v>
          </cell>
          <cell r="L168">
            <v>73</v>
          </cell>
          <cell r="M168">
            <v>118</v>
          </cell>
          <cell r="N168">
            <v>96</v>
          </cell>
          <cell r="O168">
            <v>99</v>
          </cell>
          <cell r="P168">
            <v>108</v>
          </cell>
        </row>
        <row r="169">
          <cell r="A169">
            <v>227</v>
          </cell>
          <cell r="B169">
            <v>351</v>
          </cell>
          <cell r="C169">
            <v>19</v>
          </cell>
          <cell r="D169">
            <v>21</v>
          </cell>
          <cell r="E169">
            <v>18</v>
          </cell>
          <cell r="F169">
            <v>15</v>
          </cell>
          <cell r="G169">
            <v>29</v>
          </cell>
          <cell r="H169">
            <v>36</v>
          </cell>
          <cell r="I169">
            <v>35</v>
          </cell>
          <cell r="J169">
            <v>22</v>
          </cell>
          <cell r="K169">
            <v>32</v>
          </cell>
          <cell r="L169">
            <v>27</v>
          </cell>
          <cell r="M169">
            <v>25</v>
          </cell>
          <cell r="N169">
            <v>20</v>
          </cell>
          <cell r="O169">
            <v>22</v>
          </cell>
          <cell r="P169">
            <v>30</v>
          </cell>
        </row>
        <row r="170">
          <cell r="A170">
            <v>228</v>
          </cell>
          <cell r="B170">
            <v>1093</v>
          </cell>
          <cell r="C170">
            <v>17</v>
          </cell>
          <cell r="D170">
            <v>12</v>
          </cell>
          <cell r="E170">
            <v>29</v>
          </cell>
          <cell r="F170">
            <v>60</v>
          </cell>
          <cell r="G170">
            <v>67</v>
          </cell>
          <cell r="H170">
            <v>72</v>
          </cell>
          <cell r="I170">
            <v>83</v>
          </cell>
          <cell r="J170">
            <v>91</v>
          </cell>
          <cell r="K170">
            <v>112</v>
          </cell>
          <cell r="L170">
            <v>116</v>
          </cell>
          <cell r="M170">
            <v>126</v>
          </cell>
          <cell r="N170">
            <v>145</v>
          </cell>
          <cell r="O170">
            <v>11</v>
          </cell>
          <cell r="P170">
            <v>152</v>
          </cell>
        </row>
        <row r="171">
          <cell r="A171">
            <v>231</v>
          </cell>
          <cell r="B171">
            <v>514</v>
          </cell>
          <cell r="D171">
            <v>11</v>
          </cell>
          <cell r="E171">
            <v>12</v>
          </cell>
          <cell r="F171">
            <v>19</v>
          </cell>
          <cell r="G171">
            <v>30</v>
          </cell>
          <cell r="H171">
            <v>30</v>
          </cell>
          <cell r="I171">
            <v>45</v>
          </cell>
          <cell r="J171">
            <v>39</v>
          </cell>
          <cell r="K171">
            <v>45</v>
          </cell>
          <cell r="L171">
            <v>65</v>
          </cell>
          <cell r="M171">
            <v>53</v>
          </cell>
          <cell r="N171">
            <v>62</v>
          </cell>
          <cell r="O171">
            <v>48</v>
          </cell>
          <cell r="P171">
            <v>55</v>
          </cell>
        </row>
        <row r="172">
          <cell r="A172">
            <v>233</v>
          </cell>
          <cell r="B172">
            <v>1062</v>
          </cell>
          <cell r="C172">
            <v>6</v>
          </cell>
          <cell r="D172">
            <v>22</v>
          </cell>
          <cell r="E172">
            <v>24</v>
          </cell>
          <cell r="F172">
            <v>52</v>
          </cell>
          <cell r="G172">
            <v>76</v>
          </cell>
          <cell r="H172">
            <v>69</v>
          </cell>
          <cell r="I172">
            <v>79</v>
          </cell>
          <cell r="J172">
            <v>80</v>
          </cell>
          <cell r="K172">
            <v>102</v>
          </cell>
          <cell r="L172">
            <v>100</v>
          </cell>
          <cell r="M172">
            <v>108</v>
          </cell>
          <cell r="N172">
            <v>116</v>
          </cell>
          <cell r="O172">
            <v>105</v>
          </cell>
          <cell r="P172">
            <v>123</v>
          </cell>
        </row>
        <row r="173">
          <cell r="A173">
            <v>234</v>
          </cell>
          <cell r="B173">
            <v>399</v>
          </cell>
          <cell r="D173">
            <v>2</v>
          </cell>
          <cell r="E173">
            <v>8</v>
          </cell>
          <cell r="F173">
            <v>16</v>
          </cell>
          <cell r="G173">
            <v>21</v>
          </cell>
          <cell r="H173">
            <v>27</v>
          </cell>
          <cell r="I173">
            <v>21</v>
          </cell>
          <cell r="J173">
            <v>35</v>
          </cell>
          <cell r="K173">
            <v>41</v>
          </cell>
          <cell r="L173">
            <v>50</v>
          </cell>
          <cell r="M173">
            <v>46</v>
          </cell>
          <cell r="N173">
            <v>38</v>
          </cell>
          <cell r="O173">
            <v>34</v>
          </cell>
          <cell r="P173">
            <v>60</v>
          </cell>
        </row>
        <row r="174">
          <cell r="A174">
            <v>235</v>
          </cell>
          <cell r="B174">
            <v>508</v>
          </cell>
          <cell r="C174">
            <v>3</v>
          </cell>
          <cell r="D174">
            <v>6</v>
          </cell>
          <cell r="E174">
            <v>16</v>
          </cell>
          <cell r="F174">
            <v>16</v>
          </cell>
          <cell r="G174">
            <v>27</v>
          </cell>
          <cell r="H174">
            <v>32</v>
          </cell>
          <cell r="I174">
            <v>41</v>
          </cell>
          <cell r="J174">
            <v>35</v>
          </cell>
          <cell r="K174">
            <v>62</v>
          </cell>
          <cell r="L174">
            <v>53</v>
          </cell>
          <cell r="M174">
            <v>48</v>
          </cell>
          <cell r="N174">
            <v>66</v>
          </cell>
          <cell r="O174">
            <v>52</v>
          </cell>
          <cell r="P174">
            <v>51</v>
          </cell>
        </row>
        <row r="175">
          <cell r="A175">
            <v>239</v>
          </cell>
          <cell r="B175">
            <v>195</v>
          </cell>
          <cell r="C175">
            <v>8</v>
          </cell>
          <cell r="D175">
            <v>7</v>
          </cell>
          <cell r="E175">
            <v>8</v>
          </cell>
          <cell r="F175">
            <v>9</v>
          </cell>
          <cell r="G175">
            <v>11</v>
          </cell>
          <cell r="H175">
            <v>15</v>
          </cell>
          <cell r="I175">
            <v>21</v>
          </cell>
          <cell r="J175">
            <v>15</v>
          </cell>
          <cell r="K175">
            <v>22</v>
          </cell>
          <cell r="L175">
            <v>25</v>
          </cell>
          <cell r="M175">
            <v>14</v>
          </cell>
          <cell r="N175">
            <v>20</v>
          </cell>
          <cell r="O175">
            <v>11</v>
          </cell>
          <cell r="P175">
            <v>9</v>
          </cell>
        </row>
        <row r="176">
          <cell r="A176">
            <v>240</v>
          </cell>
          <cell r="B176">
            <v>1814</v>
          </cell>
          <cell r="E176">
            <v>103</v>
          </cell>
          <cell r="F176">
            <v>146</v>
          </cell>
          <cell r="G176">
            <v>140</v>
          </cell>
          <cell r="H176">
            <v>148</v>
          </cell>
          <cell r="I176">
            <v>139</v>
          </cell>
          <cell r="J176">
            <v>143</v>
          </cell>
          <cell r="K176">
            <v>178</v>
          </cell>
          <cell r="L176">
            <v>168</v>
          </cell>
          <cell r="M176">
            <v>177</v>
          </cell>
          <cell r="N176">
            <v>156</v>
          </cell>
          <cell r="O176">
            <v>176</v>
          </cell>
          <cell r="P176">
            <v>140</v>
          </cell>
        </row>
        <row r="177">
          <cell r="A177">
            <v>241</v>
          </cell>
          <cell r="B177">
            <v>382</v>
          </cell>
          <cell r="E177">
            <v>5</v>
          </cell>
          <cell r="F177">
            <v>10</v>
          </cell>
          <cell r="G177">
            <v>30</v>
          </cell>
          <cell r="H177">
            <v>35</v>
          </cell>
          <cell r="I177">
            <v>30</v>
          </cell>
          <cell r="J177">
            <v>32</v>
          </cell>
          <cell r="K177">
            <v>42</v>
          </cell>
          <cell r="L177">
            <v>38</v>
          </cell>
          <cell r="M177">
            <v>42</v>
          </cell>
          <cell r="N177">
            <v>51</v>
          </cell>
          <cell r="O177">
            <v>32</v>
          </cell>
          <cell r="P177">
            <v>35</v>
          </cell>
        </row>
        <row r="178">
          <cell r="A178">
            <v>242</v>
          </cell>
          <cell r="B178">
            <v>807</v>
          </cell>
          <cell r="E178">
            <v>42</v>
          </cell>
          <cell r="F178">
            <v>70</v>
          </cell>
          <cell r="G178">
            <v>56</v>
          </cell>
          <cell r="H178">
            <v>77</v>
          </cell>
          <cell r="I178">
            <v>70</v>
          </cell>
          <cell r="J178">
            <v>68</v>
          </cell>
          <cell r="K178">
            <v>83</v>
          </cell>
          <cell r="L178">
            <v>84</v>
          </cell>
          <cell r="M178">
            <v>98</v>
          </cell>
          <cell r="N178">
            <v>70</v>
          </cell>
          <cell r="O178">
            <v>50</v>
          </cell>
          <cell r="P178">
            <v>39</v>
          </cell>
        </row>
        <row r="179">
          <cell r="A179">
            <v>248</v>
          </cell>
          <cell r="B179">
            <v>365</v>
          </cell>
          <cell r="D179">
            <v>13</v>
          </cell>
          <cell r="E179">
            <v>21</v>
          </cell>
          <cell r="F179">
            <v>27</v>
          </cell>
          <cell r="G179">
            <v>32</v>
          </cell>
          <cell r="H179">
            <v>34</v>
          </cell>
          <cell r="I179">
            <v>29</v>
          </cell>
          <cell r="J179">
            <v>17</v>
          </cell>
          <cell r="K179">
            <v>38</v>
          </cell>
          <cell r="L179">
            <v>35</v>
          </cell>
          <cell r="M179">
            <v>27</v>
          </cell>
          <cell r="N179">
            <v>30</v>
          </cell>
          <cell r="O179">
            <v>34</v>
          </cell>
          <cell r="P179">
            <v>28</v>
          </cell>
        </row>
        <row r="180">
          <cell r="A180">
            <v>249</v>
          </cell>
          <cell r="B180">
            <v>90</v>
          </cell>
          <cell r="C180">
            <v>16</v>
          </cell>
          <cell r="D180">
            <v>19</v>
          </cell>
          <cell r="E180">
            <v>9</v>
          </cell>
          <cell r="F180">
            <v>8</v>
          </cell>
          <cell r="G180">
            <v>9</v>
          </cell>
          <cell r="H180">
            <v>16</v>
          </cell>
          <cell r="I180">
            <v>6</v>
          </cell>
          <cell r="J180">
            <v>7</v>
          </cell>
        </row>
        <row r="181">
          <cell r="A181">
            <v>250</v>
          </cell>
          <cell r="B181">
            <v>619</v>
          </cell>
          <cell r="D181">
            <v>32</v>
          </cell>
          <cell r="E181">
            <v>46</v>
          </cell>
          <cell r="F181">
            <v>55</v>
          </cell>
          <cell r="G181">
            <v>54</v>
          </cell>
          <cell r="H181">
            <v>54</v>
          </cell>
          <cell r="I181">
            <v>43</v>
          </cell>
          <cell r="J181">
            <v>60</v>
          </cell>
          <cell r="K181">
            <v>61</v>
          </cell>
          <cell r="L181">
            <v>46</v>
          </cell>
          <cell r="M181">
            <v>47</v>
          </cell>
          <cell r="N181">
            <v>58</v>
          </cell>
          <cell r="O181">
            <v>2</v>
          </cell>
          <cell r="P181">
            <v>61</v>
          </cell>
        </row>
        <row r="182">
          <cell r="A182">
            <v>251</v>
          </cell>
          <cell r="B182">
            <v>271</v>
          </cell>
          <cell r="D182">
            <v>3</v>
          </cell>
          <cell r="E182">
            <v>4</v>
          </cell>
          <cell r="F182">
            <v>14</v>
          </cell>
          <cell r="G182">
            <v>11</v>
          </cell>
          <cell r="H182">
            <v>16</v>
          </cell>
          <cell r="I182">
            <v>13</v>
          </cell>
          <cell r="J182">
            <v>16</v>
          </cell>
          <cell r="K182">
            <v>39</v>
          </cell>
          <cell r="L182">
            <v>35</v>
          </cell>
          <cell r="M182">
            <v>29</v>
          </cell>
          <cell r="N182">
            <v>37</v>
          </cell>
          <cell r="O182">
            <v>27</v>
          </cell>
          <cell r="P182">
            <v>27</v>
          </cell>
        </row>
        <row r="183">
          <cell r="A183">
            <v>252</v>
          </cell>
          <cell r="B183">
            <v>175</v>
          </cell>
          <cell r="D183">
            <v>12</v>
          </cell>
          <cell r="G183">
            <v>5</v>
          </cell>
          <cell r="H183">
            <v>12</v>
          </cell>
          <cell r="I183">
            <v>17</v>
          </cell>
          <cell r="J183">
            <v>12</v>
          </cell>
          <cell r="K183">
            <v>20</v>
          </cell>
          <cell r="L183">
            <v>22</v>
          </cell>
          <cell r="M183">
            <v>21</v>
          </cell>
          <cell r="N183">
            <v>17</v>
          </cell>
          <cell r="P183">
            <v>37</v>
          </cell>
        </row>
        <row r="184">
          <cell r="A184">
            <v>255</v>
          </cell>
          <cell r="B184">
            <v>334</v>
          </cell>
          <cell r="E184">
            <v>21</v>
          </cell>
          <cell r="F184">
            <v>26</v>
          </cell>
          <cell r="G184">
            <v>33</v>
          </cell>
          <cell r="H184">
            <v>25</v>
          </cell>
          <cell r="I184">
            <v>28</v>
          </cell>
          <cell r="J184">
            <v>28</v>
          </cell>
          <cell r="K184">
            <v>30</v>
          </cell>
          <cell r="L184">
            <v>32</v>
          </cell>
          <cell r="M184">
            <v>22</v>
          </cell>
          <cell r="N184">
            <v>34</v>
          </cell>
          <cell r="O184">
            <v>30</v>
          </cell>
          <cell r="P184">
            <v>25</v>
          </cell>
        </row>
        <row r="185">
          <cell r="A185">
            <v>257</v>
          </cell>
          <cell r="B185">
            <v>499</v>
          </cell>
          <cell r="E185">
            <v>30</v>
          </cell>
          <cell r="F185">
            <v>34</v>
          </cell>
          <cell r="G185">
            <v>38</v>
          </cell>
          <cell r="H185">
            <v>40</v>
          </cell>
          <cell r="I185">
            <v>45</v>
          </cell>
          <cell r="J185">
            <v>45</v>
          </cell>
          <cell r="K185">
            <v>51</v>
          </cell>
          <cell r="L185">
            <v>42</v>
          </cell>
          <cell r="M185">
            <v>47</v>
          </cell>
          <cell r="N185">
            <v>44</v>
          </cell>
          <cell r="O185">
            <v>45</v>
          </cell>
          <cell r="P185">
            <v>38</v>
          </cell>
        </row>
        <row r="186">
          <cell r="A186">
            <v>259</v>
          </cell>
          <cell r="B186">
            <v>3273</v>
          </cell>
          <cell r="C186">
            <v>38</v>
          </cell>
          <cell r="D186">
            <v>71</v>
          </cell>
          <cell r="E186">
            <v>107</v>
          </cell>
          <cell r="F186">
            <v>145</v>
          </cell>
          <cell r="G186">
            <v>152</v>
          </cell>
          <cell r="H186">
            <v>178</v>
          </cell>
          <cell r="I186">
            <v>146</v>
          </cell>
          <cell r="J186">
            <v>232</v>
          </cell>
          <cell r="K186">
            <v>339</v>
          </cell>
          <cell r="L186">
            <v>393</v>
          </cell>
          <cell r="M186">
            <v>409</v>
          </cell>
          <cell r="N186">
            <v>409</v>
          </cell>
          <cell r="O186">
            <v>379</v>
          </cell>
          <cell r="P186">
            <v>275</v>
          </cell>
        </row>
        <row r="187">
          <cell r="A187">
            <v>260</v>
          </cell>
          <cell r="B187">
            <v>310</v>
          </cell>
          <cell r="C187">
            <v>7</v>
          </cell>
          <cell r="D187">
            <v>6</v>
          </cell>
          <cell r="E187">
            <v>5</v>
          </cell>
          <cell r="F187">
            <v>17</v>
          </cell>
          <cell r="G187">
            <v>13</v>
          </cell>
          <cell r="H187">
            <v>22</v>
          </cell>
          <cell r="I187">
            <v>17</v>
          </cell>
          <cell r="J187">
            <v>37</v>
          </cell>
          <cell r="K187">
            <v>30</v>
          </cell>
          <cell r="L187">
            <v>30</v>
          </cell>
          <cell r="M187">
            <v>33</v>
          </cell>
          <cell r="N187">
            <v>32</v>
          </cell>
          <cell r="O187">
            <v>31</v>
          </cell>
          <cell r="P187">
            <v>30</v>
          </cell>
        </row>
        <row r="188">
          <cell r="A188">
            <v>264</v>
          </cell>
          <cell r="B188">
            <v>285</v>
          </cell>
          <cell r="D188">
            <v>7</v>
          </cell>
          <cell r="E188">
            <v>11</v>
          </cell>
          <cell r="F188">
            <v>17</v>
          </cell>
          <cell r="G188">
            <v>23</v>
          </cell>
          <cell r="H188">
            <v>23</v>
          </cell>
          <cell r="I188">
            <v>33</v>
          </cell>
          <cell r="J188">
            <v>20</v>
          </cell>
          <cell r="K188">
            <v>27</v>
          </cell>
          <cell r="L188">
            <v>29</v>
          </cell>
          <cell r="M188">
            <v>41</v>
          </cell>
          <cell r="N188">
            <v>29</v>
          </cell>
          <cell r="P188">
            <v>25</v>
          </cell>
        </row>
        <row r="189">
          <cell r="A189">
            <v>266</v>
          </cell>
          <cell r="B189">
            <v>690</v>
          </cell>
          <cell r="C189">
            <v>45</v>
          </cell>
          <cell r="D189">
            <v>51</v>
          </cell>
          <cell r="E189">
            <v>59</v>
          </cell>
          <cell r="F189">
            <v>38</v>
          </cell>
          <cell r="G189">
            <v>52</v>
          </cell>
          <cell r="H189">
            <v>63</v>
          </cell>
          <cell r="I189">
            <v>37</v>
          </cell>
          <cell r="J189">
            <v>45</v>
          </cell>
          <cell r="K189">
            <v>53</v>
          </cell>
          <cell r="L189">
            <v>50</v>
          </cell>
          <cell r="M189">
            <v>49</v>
          </cell>
          <cell r="N189">
            <v>58</v>
          </cell>
          <cell r="O189">
            <v>54</v>
          </cell>
          <cell r="P189">
            <v>36</v>
          </cell>
        </row>
        <row r="190">
          <cell r="A190">
            <v>268</v>
          </cell>
          <cell r="B190">
            <v>54</v>
          </cell>
          <cell r="F190">
            <v>6</v>
          </cell>
          <cell r="G190">
            <v>13</v>
          </cell>
          <cell r="H190">
            <v>8</v>
          </cell>
          <cell r="I190">
            <v>16</v>
          </cell>
          <cell r="J190">
            <v>11</v>
          </cell>
        </row>
        <row r="191">
          <cell r="A191">
            <v>270</v>
          </cell>
          <cell r="B191">
            <v>1957</v>
          </cell>
          <cell r="E191">
            <v>149</v>
          </cell>
          <cell r="F191">
            <v>105</v>
          </cell>
          <cell r="G191">
            <v>106</v>
          </cell>
          <cell r="H191">
            <v>69</v>
          </cell>
          <cell r="I191">
            <v>112</v>
          </cell>
          <cell r="J191">
            <v>105</v>
          </cell>
          <cell r="K191">
            <v>235</v>
          </cell>
          <cell r="L191">
            <v>205</v>
          </cell>
          <cell r="M191">
            <v>161</v>
          </cell>
          <cell r="N191">
            <v>144</v>
          </cell>
          <cell r="O191">
            <v>173</v>
          </cell>
          <cell r="P191">
            <v>90</v>
          </cell>
          <cell r="S191">
            <v>102</v>
          </cell>
          <cell r="T191">
            <v>66</v>
          </cell>
          <cell r="U191">
            <v>67</v>
          </cell>
          <cell r="V191">
            <v>68</v>
          </cell>
        </row>
        <row r="192">
          <cell r="A192">
            <v>271</v>
          </cell>
          <cell r="B192">
            <v>614</v>
          </cell>
          <cell r="C192">
            <v>47</v>
          </cell>
          <cell r="D192">
            <v>54</v>
          </cell>
          <cell r="E192">
            <v>56</v>
          </cell>
          <cell r="F192">
            <v>60</v>
          </cell>
          <cell r="G192">
            <v>51</v>
          </cell>
          <cell r="H192">
            <v>45</v>
          </cell>
          <cell r="I192">
            <v>42</v>
          </cell>
          <cell r="J192">
            <v>49</v>
          </cell>
          <cell r="K192">
            <v>33</v>
          </cell>
          <cell r="L192">
            <v>43</v>
          </cell>
          <cell r="M192">
            <v>34</v>
          </cell>
          <cell r="N192">
            <v>51</v>
          </cell>
          <cell r="O192">
            <v>30</v>
          </cell>
          <cell r="P192">
            <v>19</v>
          </cell>
        </row>
        <row r="193">
          <cell r="A193">
            <v>274</v>
          </cell>
          <cell r="B193">
            <v>114</v>
          </cell>
          <cell r="D193">
            <v>6</v>
          </cell>
          <cell r="E193">
            <v>19</v>
          </cell>
          <cell r="F193">
            <v>20</v>
          </cell>
          <cell r="G193">
            <v>18</v>
          </cell>
          <cell r="H193">
            <v>13</v>
          </cell>
          <cell r="I193">
            <v>19</v>
          </cell>
          <cell r="J193">
            <v>16</v>
          </cell>
          <cell r="K193">
            <v>3</v>
          </cell>
        </row>
        <row r="194">
          <cell r="A194">
            <v>276</v>
          </cell>
          <cell r="B194">
            <v>908</v>
          </cell>
          <cell r="C194">
            <v>19</v>
          </cell>
          <cell r="D194">
            <v>22</v>
          </cell>
          <cell r="E194">
            <v>29</v>
          </cell>
          <cell r="F194">
            <v>65</v>
          </cell>
          <cell r="G194">
            <v>61</v>
          </cell>
          <cell r="H194">
            <v>72</v>
          </cell>
          <cell r="I194">
            <v>78</v>
          </cell>
          <cell r="J194">
            <v>89</v>
          </cell>
          <cell r="K194">
            <v>75</v>
          </cell>
          <cell r="L194">
            <v>88</v>
          </cell>
          <cell r="M194">
            <v>89</v>
          </cell>
          <cell r="N194">
            <v>70</v>
          </cell>
          <cell r="O194">
            <v>74</v>
          </cell>
          <cell r="P194">
            <v>77</v>
          </cell>
        </row>
        <row r="195">
          <cell r="A195">
            <v>278</v>
          </cell>
          <cell r="B195">
            <v>65</v>
          </cell>
          <cell r="F195">
            <v>2</v>
          </cell>
          <cell r="G195">
            <v>7</v>
          </cell>
          <cell r="H195">
            <v>1</v>
          </cell>
          <cell r="I195">
            <v>4</v>
          </cell>
          <cell r="J195">
            <v>5</v>
          </cell>
          <cell r="K195">
            <v>3</v>
          </cell>
          <cell r="L195">
            <v>3</v>
          </cell>
          <cell r="M195">
            <v>6</v>
          </cell>
          <cell r="N195">
            <v>11</v>
          </cell>
          <cell r="O195">
            <v>1</v>
          </cell>
          <cell r="P195">
            <v>22</v>
          </cell>
        </row>
        <row r="196">
          <cell r="A196">
            <v>283</v>
          </cell>
          <cell r="B196">
            <v>1073</v>
          </cell>
          <cell r="D196">
            <v>22</v>
          </cell>
          <cell r="E196">
            <v>33</v>
          </cell>
          <cell r="F196">
            <v>53</v>
          </cell>
          <cell r="G196">
            <v>77</v>
          </cell>
          <cell r="H196">
            <v>75</v>
          </cell>
          <cell r="I196">
            <v>95</v>
          </cell>
          <cell r="J196">
            <v>109</v>
          </cell>
          <cell r="K196">
            <v>108</v>
          </cell>
          <cell r="L196">
            <v>124</v>
          </cell>
          <cell r="M196">
            <v>106</v>
          </cell>
          <cell r="N196">
            <v>107</v>
          </cell>
          <cell r="O196">
            <v>90</v>
          </cell>
          <cell r="P196">
            <v>74</v>
          </cell>
        </row>
        <row r="197">
          <cell r="A197">
            <v>284</v>
          </cell>
          <cell r="B197">
            <v>125</v>
          </cell>
          <cell r="F197">
            <v>25</v>
          </cell>
          <cell r="G197">
            <v>27</v>
          </cell>
          <cell r="H197">
            <v>29</v>
          </cell>
          <cell r="I197">
            <v>20</v>
          </cell>
          <cell r="J197">
            <v>24</v>
          </cell>
        </row>
        <row r="198">
          <cell r="A198">
            <v>285</v>
          </cell>
          <cell r="B198">
            <v>127</v>
          </cell>
          <cell r="D198">
            <v>9</v>
          </cell>
          <cell r="E198">
            <v>8</v>
          </cell>
          <cell r="F198">
            <v>18</v>
          </cell>
          <cell r="G198">
            <v>16</v>
          </cell>
          <cell r="H198">
            <v>29</v>
          </cell>
          <cell r="I198">
            <v>25</v>
          </cell>
          <cell r="J198">
            <v>22</v>
          </cell>
        </row>
        <row r="199">
          <cell r="A199">
            <v>286</v>
          </cell>
          <cell r="B199">
            <v>124</v>
          </cell>
          <cell r="C199">
            <v>3</v>
          </cell>
          <cell r="D199">
            <v>1</v>
          </cell>
          <cell r="F199">
            <v>2</v>
          </cell>
          <cell r="G199">
            <v>9</v>
          </cell>
          <cell r="H199">
            <v>4</v>
          </cell>
          <cell r="I199">
            <v>6</v>
          </cell>
          <cell r="J199">
            <v>9</v>
          </cell>
          <cell r="K199">
            <v>8</v>
          </cell>
          <cell r="L199">
            <v>12</v>
          </cell>
          <cell r="M199">
            <v>10</v>
          </cell>
          <cell r="N199">
            <v>19</v>
          </cell>
          <cell r="O199">
            <v>15</v>
          </cell>
          <cell r="P199">
            <v>26</v>
          </cell>
        </row>
        <row r="200">
          <cell r="A200">
            <v>290</v>
          </cell>
          <cell r="B200">
            <v>181</v>
          </cell>
          <cell r="F200">
            <v>34</v>
          </cell>
          <cell r="G200">
            <v>33</v>
          </cell>
          <cell r="H200">
            <v>42</v>
          </cell>
          <cell r="I200">
            <v>36</v>
          </cell>
          <cell r="J200">
            <v>36</v>
          </cell>
        </row>
        <row r="201">
          <cell r="A201">
            <v>293</v>
          </cell>
          <cell r="B201">
            <v>408</v>
          </cell>
          <cell r="D201">
            <v>26</v>
          </cell>
          <cell r="E201">
            <v>38</v>
          </cell>
          <cell r="F201">
            <v>36</v>
          </cell>
          <cell r="G201">
            <v>34</v>
          </cell>
          <cell r="H201">
            <v>39</v>
          </cell>
          <cell r="I201">
            <v>38</v>
          </cell>
          <cell r="J201">
            <v>28</v>
          </cell>
          <cell r="K201">
            <v>31</v>
          </cell>
          <cell r="L201">
            <v>32</v>
          </cell>
          <cell r="M201">
            <v>34</v>
          </cell>
          <cell r="N201">
            <v>35</v>
          </cell>
          <cell r="O201">
            <v>16</v>
          </cell>
          <cell r="P201">
            <v>21</v>
          </cell>
        </row>
        <row r="202">
          <cell r="A202">
            <v>294</v>
          </cell>
          <cell r="B202">
            <v>476</v>
          </cell>
          <cell r="D202">
            <v>34</v>
          </cell>
          <cell r="E202">
            <v>41</v>
          </cell>
          <cell r="F202">
            <v>46</v>
          </cell>
          <cell r="G202">
            <v>39</v>
          </cell>
          <cell r="H202">
            <v>33</v>
          </cell>
          <cell r="I202">
            <v>47</v>
          </cell>
          <cell r="J202">
            <v>37</v>
          </cell>
          <cell r="K202">
            <v>35</v>
          </cell>
          <cell r="L202">
            <v>31</v>
          </cell>
          <cell r="M202">
            <v>35</v>
          </cell>
          <cell r="N202">
            <v>36</v>
          </cell>
          <cell r="O202">
            <v>29</v>
          </cell>
          <cell r="P202">
            <v>33</v>
          </cell>
        </row>
        <row r="203">
          <cell r="A203">
            <v>298</v>
          </cell>
          <cell r="B203">
            <v>163</v>
          </cell>
          <cell r="D203">
            <v>3</v>
          </cell>
          <cell r="E203">
            <v>6</v>
          </cell>
          <cell r="F203">
            <v>11</v>
          </cell>
          <cell r="G203">
            <v>13</v>
          </cell>
          <cell r="H203">
            <v>18</v>
          </cell>
          <cell r="I203">
            <v>17</v>
          </cell>
          <cell r="J203">
            <v>13</v>
          </cell>
          <cell r="K203">
            <v>19</v>
          </cell>
          <cell r="L203">
            <v>15</v>
          </cell>
          <cell r="M203">
            <v>22</v>
          </cell>
          <cell r="N203">
            <v>11</v>
          </cell>
          <cell r="P203">
            <v>15</v>
          </cell>
        </row>
        <row r="204">
          <cell r="A204">
            <v>299</v>
          </cell>
          <cell r="B204">
            <v>366</v>
          </cell>
          <cell r="C204">
            <v>6</v>
          </cell>
          <cell r="D204">
            <v>11</v>
          </cell>
          <cell r="E204">
            <v>18</v>
          </cell>
          <cell r="F204">
            <v>21</v>
          </cell>
          <cell r="G204">
            <v>27</v>
          </cell>
          <cell r="H204">
            <v>33</v>
          </cell>
          <cell r="I204">
            <v>29</v>
          </cell>
          <cell r="J204">
            <v>36</v>
          </cell>
          <cell r="K204">
            <v>31</v>
          </cell>
          <cell r="L204">
            <v>47</v>
          </cell>
          <cell r="M204">
            <v>43</v>
          </cell>
          <cell r="N204">
            <v>29</v>
          </cell>
          <cell r="O204">
            <v>18</v>
          </cell>
          <cell r="P204">
            <v>17</v>
          </cell>
        </row>
        <row r="205">
          <cell r="A205">
            <v>302</v>
          </cell>
          <cell r="B205">
            <v>176</v>
          </cell>
          <cell r="C205">
            <v>4</v>
          </cell>
          <cell r="D205">
            <v>7</v>
          </cell>
          <cell r="E205">
            <v>4</v>
          </cell>
          <cell r="F205">
            <v>7</v>
          </cell>
          <cell r="G205">
            <v>19</v>
          </cell>
          <cell r="H205">
            <v>12</v>
          </cell>
          <cell r="I205">
            <v>18</v>
          </cell>
          <cell r="J205">
            <v>14</v>
          </cell>
          <cell r="K205">
            <v>21</v>
          </cell>
          <cell r="L205">
            <v>32</v>
          </cell>
          <cell r="M205">
            <v>17</v>
          </cell>
          <cell r="N205">
            <v>21</v>
          </cell>
        </row>
        <row r="206">
          <cell r="A206">
            <v>303</v>
          </cell>
          <cell r="B206">
            <v>222</v>
          </cell>
          <cell r="E206">
            <v>1</v>
          </cell>
          <cell r="F206">
            <v>10</v>
          </cell>
          <cell r="G206">
            <v>11</v>
          </cell>
          <cell r="H206">
            <v>13</v>
          </cell>
          <cell r="I206">
            <v>17</v>
          </cell>
          <cell r="J206">
            <v>13</v>
          </cell>
          <cell r="K206">
            <v>21</v>
          </cell>
          <cell r="L206">
            <v>27</v>
          </cell>
          <cell r="M206">
            <v>28</v>
          </cell>
          <cell r="N206">
            <v>27</v>
          </cell>
          <cell r="O206">
            <v>25</v>
          </cell>
          <cell r="P206">
            <v>29</v>
          </cell>
        </row>
        <row r="207">
          <cell r="A207">
            <v>305</v>
          </cell>
          <cell r="B207">
            <v>582</v>
          </cell>
          <cell r="E207">
            <v>1</v>
          </cell>
          <cell r="F207">
            <v>21</v>
          </cell>
          <cell r="G207">
            <v>50</v>
          </cell>
          <cell r="H207">
            <v>50</v>
          </cell>
          <cell r="I207">
            <v>42</v>
          </cell>
          <cell r="J207">
            <v>54</v>
          </cell>
          <cell r="K207">
            <v>67</v>
          </cell>
          <cell r="L207">
            <v>54</v>
          </cell>
          <cell r="M207">
            <v>73</v>
          </cell>
          <cell r="N207">
            <v>58</v>
          </cell>
          <cell r="O207">
            <v>62</v>
          </cell>
          <cell r="P207">
            <v>50</v>
          </cell>
        </row>
        <row r="208">
          <cell r="A208">
            <v>310</v>
          </cell>
          <cell r="B208">
            <v>246</v>
          </cell>
          <cell r="C208">
            <v>8</v>
          </cell>
          <cell r="D208">
            <v>15</v>
          </cell>
          <cell r="E208">
            <v>20</v>
          </cell>
          <cell r="F208">
            <v>29</v>
          </cell>
          <cell r="G208">
            <v>44</v>
          </cell>
          <cell r="H208">
            <v>42</v>
          </cell>
          <cell r="I208">
            <v>54</v>
          </cell>
          <cell r="J208">
            <v>34</v>
          </cell>
        </row>
        <row r="209">
          <cell r="A209">
            <v>311</v>
          </cell>
          <cell r="B209">
            <v>307</v>
          </cell>
          <cell r="D209">
            <v>2</v>
          </cell>
          <cell r="G209">
            <v>12</v>
          </cell>
          <cell r="H209">
            <v>12</v>
          </cell>
          <cell r="I209">
            <v>21</v>
          </cell>
          <cell r="J209">
            <v>19</v>
          </cell>
          <cell r="K209">
            <v>46</v>
          </cell>
          <cell r="L209">
            <v>56</v>
          </cell>
          <cell r="M209">
            <v>41</v>
          </cell>
          <cell r="N209">
            <v>34</v>
          </cell>
          <cell r="O209">
            <v>29</v>
          </cell>
          <cell r="P209">
            <v>35</v>
          </cell>
        </row>
        <row r="210">
          <cell r="A210">
            <v>312</v>
          </cell>
          <cell r="B210">
            <v>200</v>
          </cell>
          <cell r="D210">
            <v>16</v>
          </cell>
          <cell r="E210">
            <v>16</v>
          </cell>
          <cell r="F210">
            <v>30</v>
          </cell>
          <cell r="G210">
            <v>32</v>
          </cell>
          <cell r="H210">
            <v>24</v>
          </cell>
          <cell r="I210">
            <v>32</v>
          </cell>
          <cell r="J210">
            <v>50</v>
          </cell>
        </row>
        <row r="211">
          <cell r="A211">
            <v>313</v>
          </cell>
          <cell r="B211">
            <v>298</v>
          </cell>
          <cell r="E211">
            <v>16</v>
          </cell>
          <cell r="F211">
            <v>16</v>
          </cell>
          <cell r="G211">
            <v>20</v>
          </cell>
          <cell r="H211">
            <v>26</v>
          </cell>
          <cell r="I211">
            <v>26</v>
          </cell>
          <cell r="J211">
            <v>31</v>
          </cell>
          <cell r="K211">
            <v>36</v>
          </cell>
          <cell r="L211">
            <v>37</v>
          </cell>
          <cell r="M211">
            <v>32</v>
          </cell>
          <cell r="N211">
            <v>24</v>
          </cell>
          <cell r="O211">
            <v>18</v>
          </cell>
          <cell r="P211">
            <v>16</v>
          </cell>
        </row>
        <row r="212">
          <cell r="A212">
            <v>314</v>
          </cell>
          <cell r="B212">
            <v>6496</v>
          </cell>
          <cell r="C212">
            <v>62</v>
          </cell>
          <cell r="D212">
            <v>137</v>
          </cell>
          <cell r="E212">
            <v>172</v>
          </cell>
          <cell r="F212">
            <v>293</v>
          </cell>
          <cell r="G212">
            <v>315</v>
          </cell>
          <cell r="H212">
            <v>383</v>
          </cell>
          <cell r="I212">
            <v>464</v>
          </cell>
          <cell r="J212">
            <v>528</v>
          </cell>
          <cell r="K212">
            <v>762</v>
          </cell>
          <cell r="L212">
            <v>782</v>
          </cell>
          <cell r="M212">
            <v>751</v>
          </cell>
          <cell r="N212">
            <v>730</v>
          </cell>
          <cell r="O212">
            <v>576</v>
          </cell>
          <cell r="P212">
            <v>541</v>
          </cell>
        </row>
        <row r="213">
          <cell r="A213">
            <v>319</v>
          </cell>
          <cell r="B213">
            <v>800</v>
          </cell>
          <cell r="E213">
            <v>87</v>
          </cell>
          <cell r="F213">
            <v>135</v>
          </cell>
          <cell r="G213">
            <v>130</v>
          </cell>
          <cell r="H213">
            <v>97</v>
          </cell>
          <cell r="I213">
            <v>116</v>
          </cell>
          <cell r="J213">
            <v>118</v>
          </cell>
          <cell r="K213">
            <v>49</v>
          </cell>
          <cell r="L213">
            <v>25</v>
          </cell>
          <cell r="M213">
            <v>29</v>
          </cell>
          <cell r="N213">
            <v>14</v>
          </cell>
        </row>
        <row r="214">
          <cell r="A214">
            <v>320</v>
          </cell>
          <cell r="B214">
            <v>388</v>
          </cell>
          <cell r="E214">
            <v>18</v>
          </cell>
          <cell r="F214">
            <v>26</v>
          </cell>
          <cell r="G214">
            <v>28</v>
          </cell>
          <cell r="H214">
            <v>35</v>
          </cell>
          <cell r="I214">
            <v>40</v>
          </cell>
          <cell r="J214">
            <v>38</v>
          </cell>
          <cell r="K214">
            <v>36</v>
          </cell>
          <cell r="L214">
            <v>46</v>
          </cell>
          <cell r="M214">
            <v>34</v>
          </cell>
          <cell r="N214">
            <v>29</v>
          </cell>
          <cell r="O214">
            <v>33</v>
          </cell>
          <cell r="P214">
            <v>25</v>
          </cell>
        </row>
        <row r="215">
          <cell r="A215">
            <v>321</v>
          </cell>
          <cell r="B215">
            <v>440</v>
          </cell>
          <cell r="C215">
            <v>16</v>
          </cell>
          <cell r="D215">
            <v>19</v>
          </cell>
          <cell r="E215">
            <v>24</v>
          </cell>
          <cell r="F215">
            <v>30</v>
          </cell>
          <cell r="G215">
            <v>58</v>
          </cell>
          <cell r="H215">
            <v>35</v>
          </cell>
          <cell r="I215">
            <v>33</v>
          </cell>
          <cell r="J215">
            <v>36</v>
          </cell>
          <cell r="K215">
            <v>37</v>
          </cell>
          <cell r="L215">
            <v>34</v>
          </cell>
          <cell r="M215">
            <v>34</v>
          </cell>
          <cell r="N215">
            <v>27</v>
          </cell>
          <cell r="O215">
            <v>27</v>
          </cell>
          <cell r="P215">
            <v>30</v>
          </cell>
        </row>
        <row r="216">
          <cell r="A216">
            <v>323</v>
          </cell>
          <cell r="B216">
            <v>160</v>
          </cell>
          <cell r="C216">
            <v>2</v>
          </cell>
          <cell r="D216">
            <v>11</v>
          </cell>
          <cell r="E216">
            <v>15</v>
          </cell>
          <cell r="F216">
            <v>25</v>
          </cell>
          <cell r="G216">
            <v>27</v>
          </cell>
          <cell r="H216">
            <v>34</v>
          </cell>
          <cell r="I216">
            <v>25</v>
          </cell>
          <cell r="J216">
            <v>21</v>
          </cell>
        </row>
        <row r="217">
          <cell r="A217">
            <v>324</v>
          </cell>
          <cell r="B217">
            <v>1919</v>
          </cell>
          <cell r="E217">
            <v>100</v>
          </cell>
          <cell r="F217">
            <v>150</v>
          </cell>
          <cell r="G217">
            <v>119</v>
          </cell>
          <cell r="H217">
            <v>139</v>
          </cell>
          <cell r="I217">
            <v>169</v>
          </cell>
          <cell r="J217">
            <v>168</v>
          </cell>
          <cell r="K217">
            <v>236</v>
          </cell>
          <cell r="L217">
            <v>251</v>
          </cell>
          <cell r="M217">
            <v>220</v>
          </cell>
          <cell r="N217">
            <v>165</v>
          </cell>
          <cell r="O217">
            <v>140</v>
          </cell>
          <cell r="P217">
            <v>62</v>
          </cell>
        </row>
        <row r="218">
          <cell r="A218">
            <v>326</v>
          </cell>
          <cell r="B218">
            <v>89</v>
          </cell>
          <cell r="C218">
            <v>9</v>
          </cell>
          <cell r="E218">
            <v>5</v>
          </cell>
          <cell r="F218">
            <v>19</v>
          </cell>
          <cell r="G218">
            <v>15</v>
          </cell>
          <cell r="H218">
            <v>13</v>
          </cell>
          <cell r="I218">
            <v>15</v>
          </cell>
          <cell r="J218">
            <v>13</v>
          </cell>
        </row>
        <row r="219">
          <cell r="A219">
            <v>327</v>
          </cell>
          <cell r="B219">
            <v>130</v>
          </cell>
          <cell r="E219">
            <v>7</v>
          </cell>
          <cell r="F219">
            <v>5</v>
          </cell>
          <cell r="G219">
            <v>13</v>
          </cell>
          <cell r="H219">
            <v>9</v>
          </cell>
          <cell r="I219">
            <v>11</v>
          </cell>
          <cell r="J219">
            <v>19</v>
          </cell>
          <cell r="K219">
            <v>12</v>
          </cell>
          <cell r="L219">
            <v>11</v>
          </cell>
          <cell r="M219">
            <v>12</v>
          </cell>
          <cell r="N219">
            <v>11</v>
          </cell>
          <cell r="O219">
            <v>7</v>
          </cell>
          <cell r="P219">
            <v>13</v>
          </cell>
        </row>
        <row r="220">
          <cell r="A220">
            <v>328</v>
          </cell>
          <cell r="B220">
            <v>202</v>
          </cell>
          <cell r="C220">
            <v>19</v>
          </cell>
          <cell r="D220">
            <v>20</v>
          </cell>
          <cell r="E220">
            <v>21</v>
          </cell>
          <cell r="F220">
            <v>26</v>
          </cell>
          <cell r="G220">
            <v>29</v>
          </cell>
          <cell r="H220">
            <v>28</v>
          </cell>
          <cell r="I220">
            <v>31</v>
          </cell>
          <cell r="J220">
            <v>28</v>
          </cell>
        </row>
        <row r="221">
          <cell r="A221">
            <v>329</v>
          </cell>
          <cell r="B221">
            <v>45</v>
          </cell>
          <cell r="C221">
            <v>13</v>
          </cell>
          <cell r="D221">
            <v>14</v>
          </cell>
          <cell r="E221">
            <v>18</v>
          </cell>
        </row>
        <row r="222">
          <cell r="A222">
            <v>334</v>
          </cell>
          <cell r="B222">
            <v>22</v>
          </cell>
          <cell r="C222">
            <v>4</v>
          </cell>
          <cell r="D222">
            <v>1</v>
          </cell>
          <cell r="E222">
            <v>5</v>
          </cell>
          <cell r="F222">
            <v>4</v>
          </cell>
          <cell r="G222">
            <v>2</v>
          </cell>
          <cell r="H222">
            <v>3</v>
          </cell>
          <cell r="I222">
            <v>1</v>
          </cell>
          <cell r="J222">
            <v>2</v>
          </cell>
        </row>
        <row r="223">
          <cell r="A223">
            <v>335</v>
          </cell>
          <cell r="B223">
            <v>779</v>
          </cell>
          <cell r="C223">
            <v>19</v>
          </cell>
          <cell r="D223">
            <v>26</v>
          </cell>
          <cell r="E223">
            <v>41</v>
          </cell>
          <cell r="F223">
            <v>66</v>
          </cell>
          <cell r="G223">
            <v>81</v>
          </cell>
          <cell r="H223">
            <v>81</v>
          </cell>
          <cell r="I223">
            <v>64</v>
          </cell>
          <cell r="J223">
            <v>69</v>
          </cell>
          <cell r="K223">
            <v>95</v>
          </cell>
          <cell r="L223">
            <v>96</v>
          </cell>
          <cell r="M223">
            <v>58</v>
          </cell>
          <cell r="N223">
            <v>41</v>
          </cell>
          <cell r="O223">
            <v>25</v>
          </cell>
          <cell r="P223">
            <v>17</v>
          </cell>
        </row>
        <row r="224">
          <cell r="A224">
            <v>336</v>
          </cell>
          <cell r="B224">
            <v>59</v>
          </cell>
          <cell r="C224">
            <v>5</v>
          </cell>
          <cell r="D224">
            <v>1</v>
          </cell>
          <cell r="E224">
            <v>2</v>
          </cell>
          <cell r="F224">
            <v>7</v>
          </cell>
          <cell r="G224">
            <v>11</v>
          </cell>
          <cell r="H224">
            <v>13</v>
          </cell>
          <cell r="I224">
            <v>16</v>
          </cell>
          <cell r="J224">
            <v>4</v>
          </cell>
        </row>
        <row r="225">
          <cell r="A225">
            <v>337</v>
          </cell>
          <cell r="B225">
            <v>1041</v>
          </cell>
          <cell r="E225">
            <v>132</v>
          </cell>
          <cell r="F225">
            <v>128</v>
          </cell>
          <cell r="G225">
            <v>147</v>
          </cell>
          <cell r="H225">
            <v>119</v>
          </cell>
          <cell r="I225">
            <v>117</v>
          </cell>
          <cell r="J225">
            <v>129</v>
          </cell>
          <cell r="K225">
            <v>123</v>
          </cell>
          <cell r="L225">
            <v>85</v>
          </cell>
          <cell r="M225">
            <v>44</v>
          </cell>
          <cell r="N225">
            <v>17</v>
          </cell>
        </row>
        <row r="226">
          <cell r="A226">
            <v>339</v>
          </cell>
          <cell r="B226">
            <v>248</v>
          </cell>
          <cell r="C226">
            <v>84</v>
          </cell>
          <cell r="D226">
            <v>76</v>
          </cell>
          <cell r="E226">
            <v>88</v>
          </cell>
        </row>
        <row r="227">
          <cell r="A227">
            <v>340</v>
          </cell>
          <cell r="B227">
            <v>76</v>
          </cell>
          <cell r="C227">
            <v>4</v>
          </cell>
          <cell r="D227">
            <v>3</v>
          </cell>
          <cell r="E227">
            <v>10</v>
          </cell>
          <cell r="F227">
            <v>10</v>
          </cell>
          <cell r="G227">
            <v>12</v>
          </cell>
          <cell r="H227">
            <v>9</v>
          </cell>
          <cell r="I227">
            <v>14</v>
          </cell>
          <cell r="J227">
            <v>14</v>
          </cell>
        </row>
        <row r="228">
          <cell r="A228">
            <v>342</v>
          </cell>
          <cell r="B228">
            <v>385</v>
          </cell>
          <cell r="E228">
            <v>53</v>
          </cell>
          <cell r="F228">
            <v>67</v>
          </cell>
          <cell r="G228">
            <v>64</v>
          </cell>
          <cell r="H228">
            <v>67</v>
          </cell>
          <cell r="I228">
            <v>74</v>
          </cell>
          <cell r="J228">
            <v>60</v>
          </cell>
        </row>
        <row r="229">
          <cell r="A229">
            <v>343</v>
          </cell>
          <cell r="B229">
            <v>850</v>
          </cell>
          <cell r="E229">
            <v>39</v>
          </cell>
          <cell r="F229">
            <v>53</v>
          </cell>
          <cell r="G229">
            <v>32</v>
          </cell>
          <cell r="H229">
            <v>65</v>
          </cell>
          <cell r="I229">
            <v>67</v>
          </cell>
          <cell r="J229">
            <v>79</v>
          </cell>
          <cell r="K229">
            <v>89</v>
          </cell>
          <cell r="L229">
            <v>120</v>
          </cell>
          <cell r="M229">
            <v>84</v>
          </cell>
          <cell r="N229">
            <v>96</v>
          </cell>
          <cell r="O229">
            <v>57</v>
          </cell>
          <cell r="P229">
            <v>69</v>
          </cell>
        </row>
        <row r="230">
          <cell r="A230">
            <v>345</v>
          </cell>
          <cell r="B230">
            <v>105</v>
          </cell>
          <cell r="E230">
            <v>14</v>
          </cell>
          <cell r="F230">
            <v>25</v>
          </cell>
          <cell r="G230">
            <v>10</v>
          </cell>
          <cell r="H230">
            <v>21</v>
          </cell>
          <cell r="I230">
            <v>15</v>
          </cell>
          <cell r="J230">
            <v>20</v>
          </cell>
        </row>
        <row r="231">
          <cell r="A231">
            <v>346</v>
          </cell>
          <cell r="B231">
            <v>83</v>
          </cell>
          <cell r="H231">
            <v>6</v>
          </cell>
          <cell r="I231">
            <v>3</v>
          </cell>
          <cell r="J231">
            <v>7</v>
          </cell>
          <cell r="K231">
            <v>5</v>
          </cell>
          <cell r="M231">
            <v>2</v>
          </cell>
          <cell r="N231">
            <v>6</v>
          </cell>
          <cell r="T231">
            <v>11</v>
          </cell>
          <cell r="U231">
            <v>20</v>
          </cell>
          <cell r="V231">
            <v>23</v>
          </cell>
        </row>
        <row r="232">
          <cell r="A232">
            <v>352</v>
          </cell>
          <cell r="B232">
            <v>142</v>
          </cell>
          <cell r="E232">
            <v>1</v>
          </cell>
          <cell r="F232">
            <v>8</v>
          </cell>
          <cell r="G232">
            <v>3</v>
          </cell>
          <cell r="H232">
            <v>6</v>
          </cell>
          <cell r="I232">
            <v>6</v>
          </cell>
          <cell r="J232">
            <v>7</v>
          </cell>
          <cell r="K232">
            <v>18</v>
          </cell>
          <cell r="L232">
            <v>15</v>
          </cell>
          <cell r="M232">
            <v>20</v>
          </cell>
          <cell r="N232">
            <v>19</v>
          </cell>
          <cell r="O232">
            <v>20</v>
          </cell>
          <cell r="P232">
            <v>19</v>
          </cell>
        </row>
        <row r="233">
          <cell r="A233">
            <v>353</v>
          </cell>
          <cell r="B233">
            <v>708</v>
          </cell>
          <cell r="E233">
            <v>11</v>
          </cell>
          <cell r="F233">
            <v>17</v>
          </cell>
          <cell r="G233">
            <v>75</v>
          </cell>
          <cell r="H233">
            <v>91</v>
          </cell>
          <cell r="I233">
            <v>79</v>
          </cell>
          <cell r="J233">
            <v>95</v>
          </cell>
          <cell r="K233">
            <v>85</v>
          </cell>
          <cell r="L233">
            <v>93</v>
          </cell>
          <cell r="M233">
            <v>58</v>
          </cell>
          <cell r="N233">
            <v>40</v>
          </cell>
          <cell r="O233">
            <v>39</v>
          </cell>
          <cell r="P233">
            <v>25</v>
          </cell>
        </row>
        <row r="234">
          <cell r="A234">
            <v>354</v>
          </cell>
          <cell r="B234">
            <v>145</v>
          </cell>
          <cell r="D234">
            <v>18</v>
          </cell>
          <cell r="E234">
            <v>24</v>
          </cell>
          <cell r="F234">
            <v>25</v>
          </cell>
          <cell r="G234">
            <v>25</v>
          </cell>
          <cell r="H234">
            <v>19</v>
          </cell>
          <cell r="I234">
            <v>14</v>
          </cell>
          <cell r="J234">
            <v>20</v>
          </cell>
        </row>
        <row r="235">
          <cell r="A235">
            <v>355</v>
          </cell>
          <cell r="B235">
            <v>1130</v>
          </cell>
          <cell r="H235">
            <v>106</v>
          </cell>
          <cell r="I235">
            <v>104</v>
          </cell>
          <cell r="J235">
            <v>140</v>
          </cell>
          <cell r="K235">
            <v>177</v>
          </cell>
          <cell r="L235">
            <v>180</v>
          </cell>
          <cell r="M235">
            <v>132</v>
          </cell>
          <cell r="N235">
            <v>114</v>
          </cell>
          <cell r="O235">
            <v>118</v>
          </cell>
          <cell r="P235">
            <v>59</v>
          </cell>
        </row>
        <row r="236">
          <cell r="A236">
            <v>356</v>
          </cell>
          <cell r="B236">
            <v>134</v>
          </cell>
          <cell r="C236">
            <v>3</v>
          </cell>
          <cell r="D236">
            <v>12</v>
          </cell>
          <cell r="E236">
            <v>9</v>
          </cell>
          <cell r="F236">
            <v>13</v>
          </cell>
          <cell r="G236">
            <v>9</v>
          </cell>
          <cell r="H236">
            <v>17</v>
          </cell>
          <cell r="I236">
            <v>13</v>
          </cell>
          <cell r="J236">
            <v>6</v>
          </cell>
          <cell r="K236">
            <v>11</v>
          </cell>
          <cell r="L236">
            <v>5</v>
          </cell>
          <cell r="M236">
            <v>11</v>
          </cell>
          <cell r="N236">
            <v>10</v>
          </cell>
          <cell r="O236">
            <v>10</v>
          </cell>
          <cell r="P236">
            <v>5</v>
          </cell>
        </row>
        <row r="237">
          <cell r="A237">
            <v>359</v>
          </cell>
          <cell r="B237">
            <v>498</v>
          </cell>
          <cell r="D237">
            <v>25</v>
          </cell>
          <cell r="E237">
            <v>32</v>
          </cell>
          <cell r="F237">
            <v>41</v>
          </cell>
          <cell r="G237">
            <v>45</v>
          </cell>
          <cell r="H237">
            <v>45</v>
          </cell>
          <cell r="I237">
            <v>44</v>
          </cell>
          <cell r="J237">
            <v>44</v>
          </cell>
          <cell r="K237">
            <v>45</v>
          </cell>
          <cell r="L237">
            <v>42</v>
          </cell>
          <cell r="M237">
            <v>38</v>
          </cell>
          <cell r="N237">
            <v>34</v>
          </cell>
          <cell r="O237">
            <v>30</v>
          </cell>
          <cell r="P237">
            <v>33</v>
          </cell>
        </row>
        <row r="238">
          <cell r="A238">
            <v>362</v>
          </cell>
          <cell r="B238">
            <v>85</v>
          </cell>
          <cell r="E238">
            <v>8</v>
          </cell>
          <cell r="F238">
            <v>5</v>
          </cell>
          <cell r="G238">
            <v>5</v>
          </cell>
          <cell r="H238">
            <v>3</v>
          </cell>
          <cell r="I238">
            <v>5</v>
          </cell>
          <cell r="J238">
            <v>7</v>
          </cell>
          <cell r="K238">
            <v>11</v>
          </cell>
          <cell r="L238">
            <v>12</v>
          </cell>
          <cell r="M238">
            <v>9</v>
          </cell>
          <cell r="N238">
            <v>7</v>
          </cell>
          <cell r="O238">
            <v>12</v>
          </cell>
          <cell r="P238">
            <v>1</v>
          </cell>
        </row>
        <row r="239">
          <cell r="A239">
            <v>363</v>
          </cell>
          <cell r="B239">
            <v>560</v>
          </cell>
          <cell r="C239">
            <v>13</v>
          </cell>
          <cell r="E239">
            <v>11</v>
          </cell>
          <cell r="F239">
            <v>19</v>
          </cell>
          <cell r="G239">
            <v>13</v>
          </cell>
          <cell r="H239">
            <v>25</v>
          </cell>
          <cell r="I239">
            <v>25</v>
          </cell>
          <cell r="J239">
            <v>52</v>
          </cell>
          <cell r="K239">
            <v>94</v>
          </cell>
          <cell r="L239">
            <v>64</v>
          </cell>
          <cell r="M239">
            <v>74</v>
          </cell>
          <cell r="N239">
            <v>62</v>
          </cell>
          <cell r="O239">
            <v>48</v>
          </cell>
          <cell r="P239">
            <v>60</v>
          </cell>
        </row>
        <row r="240">
          <cell r="A240">
            <v>364</v>
          </cell>
          <cell r="B240">
            <v>812</v>
          </cell>
          <cell r="C240">
            <v>41</v>
          </cell>
          <cell r="D240">
            <v>72</v>
          </cell>
          <cell r="E240">
            <v>65</v>
          </cell>
          <cell r="F240">
            <v>64</v>
          </cell>
          <cell r="G240">
            <v>50</v>
          </cell>
          <cell r="H240">
            <v>65</v>
          </cell>
          <cell r="I240">
            <v>66</v>
          </cell>
          <cell r="J240">
            <v>57</v>
          </cell>
          <cell r="K240">
            <v>76</v>
          </cell>
          <cell r="L240">
            <v>69</v>
          </cell>
          <cell r="M240">
            <v>51</v>
          </cell>
          <cell r="N240">
            <v>54</v>
          </cell>
          <cell r="O240">
            <v>45</v>
          </cell>
          <cell r="P240">
            <v>37</v>
          </cell>
        </row>
        <row r="241">
          <cell r="A241">
            <v>365</v>
          </cell>
          <cell r="B241">
            <v>186</v>
          </cell>
          <cell r="C241">
            <v>3</v>
          </cell>
          <cell r="D241">
            <v>14</v>
          </cell>
          <cell r="E241">
            <v>20</v>
          </cell>
          <cell r="F241">
            <v>29</v>
          </cell>
          <cell r="G241">
            <v>30</v>
          </cell>
          <cell r="H241">
            <v>29</v>
          </cell>
          <cell r="I241">
            <v>44</v>
          </cell>
          <cell r="J241">
            <v>17</v>
          </cell>
        </row>
        <row r="242">
          <cell r="A242">
            <v>366</v>
          </cell>
          <cell r="B242">
            <v>45</v>
          </cell>
          <cell r="D242">
            <v>8</v>
          </cell>
          <cell r="F242">
            <v>13</v>
          </cell>
          <cell r="G242">
            <v>5</v>
          </cell>
          <cell r="I242">
            <v>5</v>
          </cell>
          <cell r="J242">
            <v>14</v>
          </cell>
        </row>
        <row r="243">
          <cell r="A243">
            <v>368</v>
          </cell>
          <cell r="B243">
            <v>377</v>
          </cell>
          <cell r="E243">
            <v>45</v>
          </cell>
          <cell r="F243">
            <v>58</v>
          </cell>
          <cell r="G243">
            <v>61</v>
          </cell>
          <cell r="H243">
            <v>75</v>
          </cell>
          <cell r="I243">
            <v>64</v>
          </cell>
          <cell r="J243">
            <v>74</v>
          </cell>
        </row>
        <row r="244">
          <cell r="A244">
            <v>370</v>
          </cell>
          <cell r="B244">
            <v>79</v>
          </cell>
          <cell r="C244">
            <v>14</v>
          </cell>
          <cell r="D244">
            <v>11</v>
          </cell>
          <cell r="E244">
            <v>6</v>
          </cell>
          <cell r="F244">
            <v>13</v>
          </cell>
          <cell r="G244">
            <v>10</v>
          </cell>
          <cell r="H244">
            <v>8</v>
          </cell>
          <cell r="I244">
            <v>13</v>
          </cell>
          <cell r="J244">
            <v>4</v>
          </cell>
        </row>
        <row r="245">
          <cell r="A245">
            <v>374</v>
          </cell>
          <cell r="B245">
            <v>295</v>
          </cell>
          <cell r="E245">
            <v>24</v>
          </cell>
          <cell r="F245">
            <v>50</v>
          </cell>
          <cell r="G245">
            <v>40</v>
          </cell>
          <cell r="H245">
            <v>46</v>
          </cell>
          <cell r="I245">
            <v>55</v>
          </cell>
          <cell r="J245">
            <v>29</v>
          </cell>
          <cell r="K245">
            <v>31</v>
          </cell>
          <cell r="L245">
            <v>20</v>
          </cell>
        </row>
        <row r="246">
          <cell r="A246">
            <v>378</v>
          </cell>
          <cell r="B246">
            <v>82</v>
          </cell>
          <cell r="F246">
            <v>8</v>
          </cell>
          <cell r="G246">
            <v>18</v>
          </cell>
          <cell r="H246">
            <v>22</v>
          </cell>
          <cell r="I246">
            <v>23</v>
          </cell>
          <cell r="J246">
            <v>11</v>
          </cell>
        </row>
        <row r="247">
          <cell r="A247">
            <v>381</v>
          </cell>
          <cell r="B247">
            <v>193</v>
          </cell>
          <cell r="C247">
            <v>3</v>
          </cell>
          <cell r="D247">
            <v>4</v>
          </cell>
          <cell r="E247">
            <v>9</v>
          </cell>
          <cell r="F247">
            <v>14</v>
          </cell>
          <cell r="G247">
            <v>12</v>
          </cell>
          <cell r="H247">
            <v>19</v>
          </cell>
          <cell r="I247">
            <v>15</v>
          </cell>
          <cell r="J247">
            <v>14</v>
          </cell>
          <cell r="K247">
            <v>20</v>
          </cell>
          <cell r="L247">
            <v>16</v>
          </cell>
          <cell r="M247">
            <v>17</v>
          </cell>
          <cell r="N247">
            <v>15</v>
          </cell>
          <cell r="O247">
            <v>22</v>
          </cell>
          <cell r="P247">
            <v>13</v>
          </cell>
        </row>
        <row r="248">
          <cell r="A248">
            <v>386</v>
          </cell>
          <cell r="B248">
            <v>187</v>
          </cell>
          <cell r="D248">
            <v>12</v>
          </cell>
          <cell r="E248">
            <v>19</v>
          </cell>
          <cell r="F248">
            <v>13</v>
          </cell>
          <cell r="G248">
            <v>31</v>
          </cell>
          <cell r="H248">
            <v>34</v>
          </cell>
          <cell r="I248">
            <v>27</v>
          </cell>
          <cell r="J248">
            <v>27</v>
          </cell>
          <cell r="K248">
            <v>17</v>
          </cell>
          <cell r="L248">
            <v>7</v>
          </cell>
        </row>
        <row r="249">
          <cell r="A249">
            <v>387</v>
          </cell>
          <cell r="B249">
            <v>301</v>
          </cell>
          <cell r="F249">
            <v>100</v>
          </cell>
          <cell r="G249">
            <v>49</v>
          </cell>
          <cell r="H249">
            <v>51</v>
          </cell>
          <cell r="I249">
            <v>73</v>
          </cell>
          <cell r="J249">
            <v>28</v>
          </cell>
        </row>
        <row r="250">
          <cell r="A250">
            <v>393</v>
          </cell>
          <cell r="B250">
            <v>37</v>
          </cell>
          <cell r="C250">
            <v>12</v>
          </cell>
          <cell r="D250">
            <v>12</v>
          </cell>
          <cell r="E250">
            <v>13</v>
          </cell>
        </row>
        <row r="251">
          <cell r="A251">
            <v>394</v>
          </cell>
          <cell r="B251">
            <v>241</v>
          </cell>
          <cell r="C251">
            <v>7</v>
          </cell>
          <cell r="D251">
            <v>19</v>
          </cell>
          <cell r="E251">
            <v>20</v>
          </cell>
          <cell r="F251">
            <v>35</v>
          </cell>
          <cell r="G251">
            <v>48</v>
          </cell>
          <cell r="H251">
            <v>39</v>
          </cell>
          <cell r="I251">
            <v>36</v>
          </cell>
          <cell r="J251">
            <v>37</v>
          </cell>
        </row>
        <row r="252">
          <cell r="A252">
            <v>395</v>
          </cell>
          <cell r="B252">
            <v>48</v>
          </cell>
          <cell r="C252">
            <v>21</v>
          </cell>
          <cell r="D252">
            <v>13</v>
          </cell>
          <cell r="E252">
            <v>14</v>
          </cell>
        </row>
        <row r="253">
          <cell r="A253">
            <v>399</v>
          </cell>
          <cell r="B253">
            <v>346</v>
          </cell>
          <cell r="E253">
            <v>54</v>
          </cell>
          <cell r="F253">
            <v>53</v>
          </cell>
          <cell r="G253">
            <v>45</v>
          </cell>
          <cell r="H253">
            <v>41</v>
          </cell>
          <cell r="I253">
            <v>21</v>
          </cell>
          <cell r="J253">
            <v>25</v>
          </cell>
          <cell r="K253">
            <v>30</v>
          </cell>
          <cell r="L253">
            <v>26</v>
          </cell>
          <cell r="M253">
            <v>28</v>
          </cell>
          <cell r="N253">
            <v>23</v>
          </cell>
        </row>
        <row r="254">
          <cell r="A254">
            <v>400</v>
          </cell>
          <cell r="B254">
            <v>135</v>
          </cell>
          <cell r="D254">
            <v>7</v>
          </cell>
          <cell r="E254">
            <v>2</v>
          </cell>
          <cell r="F254">
            <v>11</v>
          </cell>
          <cell r="G254">
            <v>13</v>
          </cell>
          <cell r="H254">
            <v>20</v>
          </cell>
          <cell r="I254">
            <v>19</v>
          </cell>
          <cell r="J254">
            <v>18</v>
          </cell>
          <cell r="L254">
            <v>12</v>
          </cell>
          <cell r="M254">
            <v>16</v>
          </cell>
          <cell r="N254">
            <v>17</v>
          </cell>
        </row>
        <row r="255">
          <cell r="A255">
            <v>402</v>
          </cell>
          <cell r="B255">
            <v>383</v>
          </cell>
          <cell r="D255">
            <v>6</v>
          </cell>
          <cell r="E255">
            <v>20</v>
          </cell>
          <cell r="F255">
            <v>34</v>
          </cell>
          <cell r="G255">
            <v>31</v>
          </cell>
          <cell r="H255">
            <v>41</v>
          </cell>
          <cell r="I255">
            <v>47</v>
          </cell>
          <cell r="J255">
            <v>27</v>
          </cell>
          <cell r="K255">
            <v>26</v>
          </cell>
          <cell r="L255">
            <v>45</v>
          </cell>
          <cell r="M255">
            <v>47</v>
          </cell>
          <cell r="N255">
            <v>20</v>
          </cell>
          <cell r="O255">
            <v>1</v>
          </cell>
          <cell r="P255">
            <v>38</v>
          </cell>
        </row>
        <row r="256">
          <cell r="A256">
            <v>403</v>
          </cell>
          <cell r="B256">
            <v>381</v>
          </cell>
          <cell r="E256">
            <v>13</v>
          </cell>
          <cell r="F256">
            <v>14</v>
          </cell>
          <cell r="G256">
            <v>26</v>
          </cell>
          <cell r="H256">
            <v>23</v>
          </cell>
          <cell r="I256">
            <v>24</v>
          </cell>
          <cell r="J256">
            <v>16</v>
          </cell>
          <cell r="K256">
            <v>11</v>
          </cell>
          <cell r="L256">
            <v>15</v>
          </cell>
          <cell r="M256">
            <v>30</v>
          </cell>
          <cell r="N256">
            <v>18</v>
          </cell>
          <cell r="O256">
            <v>12</v>
          </cell>
          <cell r="P256">
            <v>22</v>
          </cell>
          <cell r="T256">
            <v>20</v>
          </cell>
          <cell r="U256">
            <v>60</v>
          </cell>
          <cell r="V256">
            <v>77</v>
          </cell>
        </row>
        <row r="257">
          <cell r="A257">
            <v>406</v>
          </cell>
          <cell r="B257">
            <v>70</v>
          </cell>
          <cell r="D257">
            <v>3</v>
          </cell>
          <cell r="E257">
            <v>8</v>
          </cell>
          <cell r="F257">
            <v>7</v>
          </cell>
          <cell r="G257">
            <v>9</v>
          </cell>
          <cell r="H257">
            <v>19</v>
          </cell>
          <cell r="I257">
            <v>14</v>
          </cell>
          <cell r="J257">
            <v>10</v>
          </cell>
        </row>
        <row r="258">
          <cell r="A258">
            <v>409</v>
          </cell>
          <cell r="B258">
            <v>336</v>
          </cell>
          <cell r="D258">
            <v>23</v>
          </cell>
          <cell r="E258">
            <v>19</v>
          </cell>
          <cell r="F258">
            <v>27</v>
          </cell>
          <cell r="G258">
            <v>25</v>
          </cell>
          <cell r="H258">
            <v>25</v>
          </cell>
          <cell r="I258">
            <v>32</v>
          </cell>
          <cell r="J258">
            <v>28</v>
          </cell>
          <cell r="K258">
            <v>32</v>
          </cell>
          <cell r="L258">
            <v>18</v>
          </cell>
          <cell r="M258">
            <v>26</v>
          </cell>
          <cell r="N258">
            <v>30</v>
          </cell>
          <cell r="O258">
            <v>25</v>
          </cell>
          <cell r="P258">
            <v>26</v>
          </cell>
        </row>
        <row r="259">
          <cell r="A259">
            <v>412</v>
          </cell>
          <cell r="B259">
            <v>200</v>
          </cell>
          <cell r="F259">
            <v>7</v>
          </cell>
          <cell r="G259">
            <v>27</v>
          </cell>
          <cell r="H259">
            <v>18</v>
          </cell>
          <cell r="I259">
            <v>23</v>
          </cell>
          <cell r="J259">
            <v>14</v>
          </cell>
          <cell r="K259">
            <v>24</v>
          </cell>
          <cell r="L259">
            <v>21</v>
          </cell>
          <cell r="M259">
            <v>22</v>
          </cell>
          <cell r="N259">
            <v>27</v>
          </cell>
          <cell r="O259">
            <v>1</v>
          </cell>
          <cell r="P259">
            <v>16</v>
          </cell>
        </row>
        <row r="260">
          <cell r="A260">
            <v>417</v>
          </cell>
          <cell r="B260">
            <v>569</v>
          </cell>
          <cell r="C260">
            <v>4</v>
          </cell>
          <cell r="D260">
            <v>11</v>
          </cell>
          <cell r="E260">
            <v>69</v>
          </cell>
          <cell r="F260">
            <v>98</v>
          </cell>
          <cell r="G260">
            <v>104</v>
          </cell>
          <cell r="H260">
            <v>96</v>
          </cell>
          <cell r="I260">
            <v>111</v>
          </cell>
          <cell r="J260">
            <v>76</v>
          </cell>
        </row>
        <row r="261">
          <cell r="A261">
            <v>418</v>
          </cell>
          <cell r="B261">
            <v>343</v>
          </cell>
          <cell r="C261">
            <v>9</v>
          </cell>
          <cell r="D261">
            <v>33</v>
          </cell>
          <cell r="E261">
            <v>18</v>
          </cell>
          <cell r="F261">
            <v>51</v>
          </cell>
          <cell r="G261">
            <v>45</v>
          </cell>
          <cell r="H261">
            <v>50</v>
          </cell>
          <cell r="I261">
            <v>14</v>
          </cell>
          <cell r="J261">
            <v>24</v>
          </cell>
          <cell r="K261">
            <v>19</v>
          </cell>
          <cell r="L261">
            <v>24</v>
          </cell>
          <cell r="M261">
            <v>19</v>
          </cell>
          <cell r="N261">
            <v>14</v>
          </cell>
          <cell r="O261">
            <v>11</v>
          </cell>
          <cell r="P261">
            <v>12</v>
          </cell>
        </row>
        <row r="262">
          <cell r="A262">
            <v>419</v>
          </cell>
          <cell r="B262">
            <v>17</v>
          </cell>
          <cell r="E262">
            <v>1</v>
          </cell>
          <cell r="F262">
            <v>2</v>
          </cell>
          <cell r="G262">
            <v>1</v>
          </cell>
          <cell r="H262">
            <v>4</v>
          </cell>
          <cell r="I262">
            <v>4</v>
          </cell>
          <cell r="J262">
            <v>5</v>
          </cell>
        </row>
        <row r="263">
          <cell r="A263">
            <v>420</v>
          </cell>
          <cell r="B263">
            <v>469</v>
          </cell>
          <cell r="D263">
            <v>25</v>
          </cell>
          <cell r="E263">
            <v>31</v>
          </cell>
          <cell r="F263">
            <v>36</v>
          </cell>
          <cell r="G263">
            <v>36</v>
          </cell>
          <cell r="H263">
            <v>40</v>
          </cell>
          <cell r="I263">
            <v>40</v>
          </cell>
          <cell r="J263">
            <v>61</v>
          </cell>
          <cell r="K263">
            <v>45</v>
          </cell>
          <cell r="L263">
            <v>42</v>
          </cell>
          <cell r="M263">
            <v>40</v>
          </cell>
          <cell r="N263">
            <v>39</v>
          </cell>
          <cell r="O263">
            <v>34</v>
          </cell>
        </row>
        <row r="264">
          <cell r="A264">
            <v>422</v>
          </cell>
          <cell r="B264">
            <v>42</v>
          </cell>
          <cell r="E264">
            <v>42</v>
          </cell>
        </row>
        <row r="265">
          <cell r="A265">
            <v>426</v>
          </cell>
          <cell r="B265">
            <v>566</v>
          </cell>
          <cell r="E265">
            <v>68</v>
          </cell>
          <cell r="F265">
            <v>65</v>
          </cell>
          <cell r="G265">
            <v>51</v>
          </cell>
          <cell r="H265">
            <v>42</v>
          </cell>
          <cell r="I265">
            <v>40</v>
          </cell>
          <cell r="J265">
            <v>37</v>
          </cell>
          <cell r="K265">
            <v>61</v>
          </cell>
          <cell r="L265">
            <v>49</v>
          </cell>
          <cell r="M265">
            <v>40</v>
          </cell>
          <cell r="N265">
            <v>40</v>
          </cell>
          <cell r="O265">
            <v>40</v>
          </cell>
          <cell r="P265">
            <v>33</v>
          </cell>
        </row>
        <row r="266">
          <cell r="A266">
            <v>428</v>
          </cell>
          <cell r="B266">
            <v>60</v>
          </cell>
          <cell r="C266">
            <v>22</v>
          </cell>
          <cell r="D266">
            <v>15</v>
          </cell>
          <cell r="E266">
            <v>23</v>
          </cell>
        </row>
        <row r="267">
          <cell r="A267">
            <v>433</v>
          </cell>
          <cell r="B267">
            <v>97</v>
          </cell>
          <cell r="D267">
            <v>17</v>
          </cell>
          <cell r="E267">
            <v>26</v>
          </cell>
          <cell r="F267">
            <v>20</v>
          </cell>
          <cell r="G267">
            <v>12</v>
          </cell>
          <cell r="H267">
            <v>5</v>
          </cell>
          <cell r="I267">
            <v>9</v>
          </cell>
          <cell r="J267">
            <v>8</v>
          </cell>
        </row>
        <row r="268">
          <cell r="A268">
            <v>434</v>
          </cell>
          <cell r="B268">
            <v>36</v>
          </cell>
          <cell r="D268">
            <v>24</v>
          </cell>
          <cell r="E268">
            <v>12</v>
          </cell>
        </row>
        <row r="269">
          <cell r="A269">
            <v>435</v>
          </cell>
          <cell r="B269">
            <v>306</v>
          </cell>
          <cell r="D269">
            <v>12</v>
          </cell>
          <cell r="E269">
            <v>20</v>
          </cell>
          <cell r="F269">
            <v>26</v>
          </cell>
          <cell r="G269">
            <v>34</v>
          </cell>
          <cell r="H269">
            <v>29</v>
          </cell>
          <cell r="I269">
            <v>22</v>
          </cell>
          <cell r="J269">
            <v>15</v>
          </cell>
          <cell r="K269">
            <v>25</v>
          </cell>
          <cell r="L269">
            <v>30</v>
          </cell>
          <cell r="M269">
            <v>35</v>
          </cell>
          <cell r="N269">
            <v>17</v>
          </cell>
          <cell r="O269">
            <v>22</v>
          </cell>
          <cell r="P269">
            <v>19</v>
          </cell>
        </row>
        <row r="270">
          <cell r="A270">
            <v>436</v>
          </cell>
          <cell r="B270">
            <v>400</v>
          </cell>
          <cell r="C270">
            <v>17</v>
          </cell>
          <cell r="D270">
            <v>25</v>
          </cell>
          <cell r="E270">
            <v>37</v>
          </cell>
          <cell r="F270">
            <v>37</v>
          </cell>
          <cell r="G270">
            <v>25</v>
          </cell>
          <cell r="H270">
            <v>39</v>
          </cell>
          <cell r="I270">
            <v>40</v>
          </cell>
          <cell r="J270">
            <v>31</v>
          </cell>
          <cell r="K270">
            <v>35</v>
          </cell>
          <cell r="L270">
            <v>32</v>
          </cell>
          <cell r="M270">
            <v>34</v>
          </cell>
          <cell r="N270">
            <v>17</v>
          </cell>
          <cell r="O270">
            <v>19</v>
          </cell>
          <cell r="P270">
            <v>12</v>
          </cell>
        </row>
        <row r="271">
          <cell r="A271">
            <v>437</v>
          </cell>
          <cell r="B271">
            <v>1456</v>
          </cell>
          <cell r="E271">
            <v>86</v>
          </cell>
          <cell r="F271">
            <v>147</v>
          </cell>
          <cell r="G271">
            <v>132</v>
          </cell>
          <cell r="H271">
            <v>84</v>
          </cell>
          <cell r="I271">
            <v>155</v>
          </cell>
          <cell r="J271">
            <v>57</v>
          </cell>
          <cell r="K271">
            <v>164</v>
          </cell>
          <cell r="L271">
            <v>157</v>
          </cell>
          <cell r="M271">
            <v>154</v>
          </cell>
          <cell r="N271">
            <v>116</v>
          </cell>
          <cell r="O271">
            <v>110</v>
          </cell>
          <cell r="P271">
            <v>94</v>
          </cell>
        </row>
        <row r="272">
          <cell r="A272">
            <v>439</v>
          </cell>
          <cell r="B272">
            <v>31</v>
          </cell>
          <cell r="D272">
            <v>4</v>
          </cell>
          <cell r="E272">
            <v>10</v>
          </cell>
          <cell r="F272">
            <v>6</v>
          </cell>
          <cell r="G272">
            <v>4</v>
          </cell>
          <cell r="H272">
            <v>2</v>
          </cell>
          <cell r="I272">
            <v>1</v>
          </cell>
          <cell r="J272">
            <v>4</v>
          </cell>
        </row>
        <row r="273">
          <cell r="A273">
            <v>440</v>
          </cell>
          <cell r="B273">
            <v>164</v>
          </cell>
          <cell r="C273">
            <v>22</v>
          </cell>
          <cell r="D273">
            <v>18</v>
          </cell>
          <cell r="E273">
            <v>27</v>
          </cell>
          <cell r="F273">
            <v>18</v>
          </cell>
          <cell r="G273">
            <v>21</v>
          </cell>
          <cell r="H273">
            <v>16</v>
          </cell>
          <cell r="I273">
            <v>26</v>
          </cell>
          <cell r="J273">
            <v>16</v>
          </cell>
        </row>
        <row r="274">
          <cell r="A274">
            <v>441</v>
          </cell>
          <cell r="B274">
            <v>68</v>
          </cell>
          <cell r="E274">
            <v>14</v>
          </cell>
          <cell r="F274">
            <v>12</v>
          </cell>
          <cell r="G274">
            <v>11</v>
          </cell>
          <cell r="H274">
            <v>10</v>
          </cell>
          <cell r="I274">
            <v>13</v>
          </cell>
          <cell r="J274">
            <v>8</v>
          </cell>
        </row>
        <row r="275">
          <cell r="A275">
            <v>450</v>
          </cell>
          <cell r="B275">
            <v>88</v>
          </cell>
          <cell r="D275">
            <v>8</v>
          </cell>
          <cell r="E275">
            <v>14</v>
          </cell>
          <cell r="F275">
            <v>15</v>
          </cell>
          <cell r="G275">
            <v>10</v>
          </cell>
          <cell r="H275">
            <v>13</v>
          </cell>
          <cell r="I275">
            <v>13</v>
          </cell>
          <cell r="J275">
            <v>7</v>
          </cell>
          <cell r="K275">
            <v>8</v>
          </cell>
        </row>
        <row r="276">
          <cell r="A276">
            <v>465</v>
          </cell>
          <cell r="B276">
            <v>132</v>
          </cell>
          <cell r="C276">
            <v>18</v>
          </cell>
          <cell r="D276">
            <v>22</v>
          </cell>
          <cell r="E276">
            <v>17</v>
          </cell>
          <cell r="F276">
            <v>12</v>
          </cell>
          <cell r="G276">
            <v>17</v>
          </cell>
          <cell r="H276">
            <v>16</v>
          </cell>
          <cell r="I276">
            <v>18</v>
          </cell>
          <cell r="J276">
            <v>12</v>
          </cell>
        </row>
        <row r="277">
          <cell r="A277">
            <v>466</v>
          </cell>
          <cell r="B277">
            <v>147</v>
          </cell>
          <cell r="D277">
            <v>15</v>
          </cell>
          <cell r="E277">
            <v>20</v>
          </cell>
          <cell r="F277">
            <v>29</v>
          </cell>
          <cell r="G277">
            <v>30</v>
          </cell>
          <cell r="H277">
            <v>26</v>
          </cell>
          <cell r="I277">
            <v>11</v>
          </cell>
          <cell r="J277">
            <v>16</v>
          </cell>
        </row>
        <row r="278">
          <cell r="A278">
            <v>469</v>
          </cell>
          <cell r="B278">
            <v>86</v>
          </cell>
          <cell r="E278">
            <v>12</v>
          </cell>
          <cell r="F278">
            <v>15</v>
          </cell>
          <cell r="G278">
            <v>14</v>
          </cell>
          <cell r="H278">
            <v>20</v>
          </cell>
          <cell r="I278">
            <v>14</v>
          </cell>
          <cell r="J278">
            <v>11</v>
          </cell>
        </row>
        <row r="279">
          <cell r="A279">
            <v>472</v>
          </cell>
          <cell r="B279">
            <v>625</v>
          </cell>
          <cell r="D279">
            <v>47</v>
          </cell>
          <cell r="E279">
            <v>103</v>
          </cell>
          <cell r="F279">
            <v>92</v>
          </cell>
          <cell r="G279">
            <v>103</v>
          </cell>
          <cell r="H279">
            <v>106</v>
          </cell>
          <cell r="I279">
            <v>87</v>
          </cell>
          <cell r="J279">
            <v>87</v>
          </cell>
        </row>
        <row r="280">
          <cell r="A280">
            <v>474</v>
          </cell>
          <cell r="B280">
            <v>79</v>
          </cell>
          <cell r="E280">
            <v>2</v>
          </cell>
          <cell r="F280">
            <v>12</v>
          </cell>
          <cell r="G280">
            <v>12</v>
          </cell>
          <cell r="H280">
            <v>18</v>
          </cell>
          <cell r="I280">
            <v>7</v>
          </cell>
          <cell r="J280">
            <v>8</v>
          </cell>
          <cell r="K280">
            <v>8</v>
          </cell>
          <cell r="L280">
            <v>8</v>
          </cell>
          <cell r="M280">
            <v>4</v>
          </cell>
        </row>
        <row r="281">
          <cell r="A281">
            <v>475</v>
          </cell>
          <cell r="B281">
            <v>72</v>
          </cell>
          <cell r="H281">
            <v>5</v>
          </cell>
          <cell r="I281">
            <v>4</v>
          </cell>
          <cell r="J281">
            <v>5</v>
          </cell>
          <cell r="K281">
            <v>14</v>
          </cell>
          <cell r="L281">
            <v>12</v>
          </cell>
          <cell r="M281">
            <v>11</v>
          </cell>
          <cell r="N281">
            <v>10</v>
          </cell>
          <cell r="O281">
            <v>4</v>
          </cell>
          <cell r="P281">
            <v>7</v>
          </cell>
        </row>
        <row r="282">
          <cell r="A282">
            <v>476</v>
          </cell>
          <cell r="B282">
            <v>11</v>
          </cell>
          <cell r="E282">
            <v>6</v>
          </cell>
          <cell r="F282">
            <v>5</v>
          </cell>
        </row>
        <row r="283">
          <cell r="A283">
            <v>477</v>
          </cell>
          <cell r="B283">
            <v>143</v>
          </cell>
          <cell r="D283">
            <v>19</v>
          </cell>
          <cell r="E283">
            <v>24</v>
          </cell>
          <cell r="F283">
            <v>21</v>
          </cell>
          <cell r="G283">
            <v>23</v>
          </cell>
          <cell r="H283">
            <v>28</v>
          </cell>
          <cell r="I283">
            <v>18</v>
          </cell>
          <cell r="J283">
            <v>10</v>
          </cell>
        </row>
        <row r="284">
          <cell r="A284">
            <v>478</v>
          </cell>
          <cell r="B284">
            <v>110</v>
          </cell>
          <cell r="C284">
            <v>14</v>
          </cell>
          <cell r="D284">
            <v>17</v>
          </cell>
          <cell r="E284">
            <v>20</v>
          </cell>
          <cell r="F284">
            <v>17</v>
          </cell>
          <cell r="G284">
            <v>12</v>
          </cell>
          <cell r="H284">
            <v>13</v>
          </cell>
          <cell r="I284">
            <v>7</v>
          </cell>
          <cell r="J284">
            <v>10</v>
          </cell>
        </row>
        <row r="285">
          <cell r="A285">
            <v>481</v>
          </cell>
          <cell r="B285">
            <v>29</v>
          </cell>
          <cell r="C285">
            <v>8</v>
          </cell>
          <cell r="D285">
            <v>6</v>
          </cell>
          <cell r="E285">
            <v>3</v>
          </cell>
          <cell r="F285">
            <v>1</v>
          </cell>
          <cell r="G285">
            <v>3</v>
          </cell>
          <cell r="H285">
            <v>5</v>
          </cell>
          <cell r="I285">
            <v>2</v>
          </cell>
          <cell r="J285">
            <v>1</v>
          </cell>
        </row>
        <row r="286">
          <cell r="A286">
            <v>487</v>
          </cell>
          <cell r="B286">
            <v>66</v>
          </cell>
          <cell r="D286">
            <v>6</v>
          </cell>
          <cell r="E286">
            <v>9</v>
          </cell>
          <cell r="F286">
            <v>11</v>
          </cell>
          <cell r="G286">
            <v>10</v>
          </cell>
          <cell r="H286">
            <v>9</v>
          </cell>
          <cell r="I286">
            <v>9</v>
          </cell>
          <cell r="J286">
            <v>12</v>
          </cell>
        </row>
        <row r="287">
          <cell r="A287">
            <v>489</v>
          </cell>
          <cell r="B287">
            <v>74</v>
          </cell>
          <cell r="E287">
            <v>13</v>
          </cell>
          <cell r="F287">
            <v>22</v>
          </cell>
          <cell r="G287">
            <v>14</v>
          </cell>
          <cell r="H287">
            <v>5</v>
          </cell>
          <cell r="I287">
            <v>13</v>
          </cell>
          <cell r="J287">
            <v>7</v>
          </cell>
        </row>
        <row r="288">
          <cell r="A288">
            <v>490</v>
          </cell>
          <cell r="B288">
            <v>460</v>
          </cell>
          <cell r="E288">
            <v>45</v>
          </cell>
          <cell r="F288">
            <v>55</v>
          </cell>
          <cell r="G288">
            <v>42</v>
          </cell>
          <cell r="H288">
            <v>37</v>
          </cell>
          <cell r="I288">
            <v>28</v>
          </cell>
          <cell r="J288">
            <v>41</v>
          </cell>
          <cell r="K288">
            <v>45</v>
          </cell>
          <cell r="L288">
            <v>34</v>
          </cell>
          <cell r="M288">
            <v>32</v>
          </cell>
          <cell r="N288">
            <v>38</v>
          </cell>
          <cell r="O288">
            <v>36</v>
          </cell>
          <cell r="P288">
            <v>27</v>
          </cell>
        </row>
        <row r="289">
          <cell r="A289">
            <v>492</v>
          </cell>
          <cell r="B289">
            <v>1073</v>
          </cell>
          <cell r="E289">
            <v>36</v>
          </cell>
          <cell r="F289">
            <v>32</v>
          </cell>
          <cell r="G289">
            <v>28</v>
          </cell>
          <cell r="H289">
            <v>38</v>
          </cell>
          <cell r="I289">
            <v>22</v>
          </cell>
          <cell r="J289">
            <v>26</v>
          </cell>
          <cell r="K289">
            <v>207</v>
          </cell>
          <cell r="L289">
            <v>69</v>
          </cell>
          <cell r="M289">
            <v>82</v>
          </cell>
          <cell r="N289">
            <v>65</v>
          </cell>
          <cell r="O289">
            <v>170</v>
          </cell>
          <cell r="P289">
            <v>105</v>
          </cell>
          <cell r="T289">
            <v>56</v>
          </cell>
          <cell r="U289">
            <v>48</v>
          </cell>
          <cell r="V289">
            <v>89</v>
          </cell>
        </row>
        <row r="290">
          <cell r="A290">
            <v>494</v>
          </cell>
          <cell r="B290">
            <v>383</v>
          </cell>
          <cell r="E290">
            <v>57</v>
          </cell>
          <cell r="F290">
            <v>63</v>
          </cell>
          <cell r="G290">
            <v>85</v>
          </cell>
          <cell r="H290">
            <v>59</v>
          </cell>
          <cell r="I290">
            <v>59</v>
          </cell>
          <cell r="J290">
            <v>60</v>
          </cell>
        </row>
        <row r="291">
          <cell r="A291">
            <v>496</v>
          </cell>
          <cell r="B291">
            <v>34</v>
          </cell>
          <cell r="F291">
            <v>10</v>
          </cell>
          <cell r="G291">
            <v>7</v>
          </cell>
          <cell r="H291">
            <v>4</v>
          </cell>
          <cell r="I291">
            <v>6</v>
          </cell>
          <cell r="J291">
            <v>7</v>
          </cell>
        </row>
        <row r="292">
          <cell r="A292">
            <v>498</v>
          </cell>
          <cell r="B292">
            <v>229</v>
          </cell>
          <cell r="D292">
            <v>26</v>
          </cell>
          <cell r="E292">
            <v>19</v>
          </cell>
          <cell r="F292">
            <v>19</v>
          </cell>
          <cell r="G292">
            <v>27</v>
          </cell>
          <cell r="H292">
            <v>22</v>
          </cell>
          <cell r="I292">
            <v>39</v>
          </cell>
          <cell r="J292">
            <v>41</v>
          </cell>
          <cell r="K292">
            <v>17</v>
          </cell>
          <cell r="L292">
            <v>19</v>
          </cell>
        </row>
        <row r="293">
          <cell r="A293">
            <v>500</v>
          </cell>
          <cell r="B293">
            <v>163</v>
          </cell>
          <cell r="D293">
            <v>5</v>
          </cell>
          <cell r="E293">
            <v>13</v>
          </cell>
          <cell r="F293">
            <v>8</v>
          </cell>
          <cell r="G293">
            <v>8</v>
          </cell>
          <cell r="H293">
            <v>7</v>
          </cell>
          <cell r="I293">
            <v>8</v>
          </cell>
          <cell r="J293">
            <v>12</v>
          </cell>
          <cell r="K293">
            <v>12</v>
          </cell>
          <cell r="L293">
            <v>20</v>
          </cell>
          <cell r="M293">
            <v>17</v>
          </cell>
          <cell r="N293">
            <v>19</v>
          </cell>
          <cell r="P293">
            <v>34</v>
          </cell>
        </row>
        <row r="294">
          <cell r="A294">
            <v>501</v>
          </cell>
          <cell r="B294">
            <v>571</v>
          </cell>
          <cell r="E294">
            <v>15</v>
          </cell>
          <cell r="F294">
            <v>57</v>
          </cell>
          <cell r="G294">
            <v>55</v>
          </cell>
          <cell r="H294">
            <v>57</v>
          </cell>
          <cell r="I294">
            <v>77</v>
          </cell>
          <cell r="J294">
            <v>52</v>
          </cell>
          <cell r="K294">
            <v>57</v>
          </cell>
          <cell r="L294">
            <v>48</v>
          </cell>
          <cell r="M294">
            <v>39</v>
          </cell>
          <cell r="N294">
            <v>35</v>
          </cell>
          <cell r="O294">
            <v>42</v>
          </cell>
          <cell r="P294">
            <v>37</v>
          </cell>
        </row>
        <row r="295">
          <cell r="A295">
            <v>503</v>
          </cell>
          <cell r="B295">
            <v>2035</v>
          </cell>
          <cell r="E295">
            <v>175</v>
          </cell>
          <cell r="F295">
            <v>195</v>
          </cell>
          <cell r="G295">
            <v>192</v>
          </cell>
          <cell r="H295">
            <v>201</v>
          </cell>
          <cell r="I295">
            <v>202</v>
          </cell>
          <cell r="J295">
            <v>224</v>
          </cell>
          <cell r="K295">
            <v>218</v>
          </cell>
          <cell r="L295">
            <v>161</v>
          </cell>
          <cell r="M295">
            <v>159</v>
          </cell>
          <cell r="N295">
            <v>134</v>
          </cell>
          <cell r="O295">
            <v>93</v>
          </cell>
          <cell r="P295">
            <v>81</v>
          </cell>
        </row>
        <row r="296">
          <cell r="A296">
            <v>505</v>
          </cell>
          <cell r="B296">
            <v>182</v>
          </cell>
          <cell r="D296">
            <v>8</v>
          </cell>
          <cell r="E296">
            <v>3</v>
          </cell>
          <cell r="F296">
            <v>6</v>
          </cell>
          <cell r="G296">
            <v>13</v>
          </cell>
          <cell r="H296">
            <v>13</v>
          </cell>
          <cell r="I296">
            <v>18</v>
          </cell>
          <cell r="J296">
            <v>16</v>
          </cell>
          <cell r="K296">
            <v>11</v>
          </cell>
          <cell r="L296">
            <v>22</v>
          </cell>
          <cell r="M296">
            <v>15</v>
          </cell>
          <cell r="N296">
            <v>19</v>
          </cell>
          <cell r="P296">
            <v>38</v>
          </cell>
        </row>
        <row r="297">
          <cell r="A297">
            <v>506</v>
          </cell>
          <cell r="B297">
            <v>160</v>
          </cell>
          <cell r="G297">
            <v>12</v>
          </cell>
          <cell r="H297">
            <v>17</v>
          </cell>
          <cell r="I297">
            <v>11</v>
          </cell>
          <cell r="J297">
            <v>12</v>
          </cell>
          <cell r="K297">
            <v>14</v>
          </cell>
          <cell r="L297">
            <v>25</v>
          </cell>
          <cell r="M297">
            <v>18</v>
          </cell>
          <cell r="N297">
            <v>29</v>
          </cell>
          <cell r="P297">
            <v>22</v>
          </cell>
        </row>
        <row r="298">
          <cell r="A298">
            <v>507</v>
          </cell>
          <cell r="B298">
            <v>96</v>
          </cell>
          <cell r="D298">
            <v>5</v>
          </cell>
          <cell r="E298">
            <v>12</v>
          </cell>
          <cell r="F298">
            <v>17</v>
          </cell>
          <cell r="G298">
            <v>14</v>
          </cell>
          <cell r="H298">
            <v>17</v>
          </cell>
          <cell r="I298">
            <v>17</v>
          </cell>
          <cell r="J298">
            <v>14</v>
          </cell>
        </row>
        <row r="299">
          <cell r="A299">
            <v>514</v>
          </cell>
          <cell r="B299">
            <v>65</v>
          </cell>
          <cell r="C299">
            <v>6</v>
          </cell>
          <cell r="D299">
            <v>2</v>
          </cell>
          <cell r="E299">
            <v>2</v>
          </cell>
          <cell r="F299">
            <v>12</v>
          </cell>
          <cell r="G299">
            <v>10</v>
          </cell>
          <cell r="H299">
            <v>12</v>
          </cell>
          <cell r="I299">
            <v>13</v>
          </cell>
          <cell r="J299">
            <v>8</v>
          </cell>
        </row>
        <row r="300">
          <cell r="A300">
            <v>515</v>
          </cell>
          <cell r="B300">
            <v>144</v>
          </cell>
          <cell r="C300">
            <v>11</v>
          </cell>
          <cell r="D300">
            <v>20</v>
          </cell>
          <cell r="E300">
            <v>19</v>
          </cell>
          <cell r="F300">
            <v>16</v>
          </cell>
          <cell r="G300">
            <v>21</v>
          </cell>
          <cell r="H300">
            <v>23</v>
          </cell>
          <cell r="I300">
            <v>18</v>
          </cell>
          <cell r="J300">
            <v>16</v>
          </cell>
        </row>
        <row r="301">
          <cell r="A301">
            <v>524</v>
          </cell>
          <cell r="B301">
            <v>185</v>
          </cell>
          <cell r="E301">
            <v>30</v>
          </cell>
          <cell r="F301">
            <v>30</v>
          </cell>
          <cell r="G301">
            <v>31</v>
          </cell>
          <cell r="H301">
            <v>29</v>
          </cell>
          <cell r="I301">
            <v>36</v>
          </cell>
          <cell r="J301">
            <v>29</v>
          </cell>
        </row>
        <row r="302">
          <cell r="A302">
            <v>526</v>
          </cell>
          <cell r="B302">
            <v>383</v>
          </cell>
          <cell r="E302">
            <v>1</v>
          </cell>
          <cell r="F302">
            <v>34</v>
          </cell>
          <cell r="G302">
            <v>47</v>
          </cell>
          <cell r="H302">
            <v>31</v>
          </cell>
          <cell r="I302">
            <v>52</v>
          </cell>
          <cell r="J302">
            <v>43</v>
          </cell>
          <cell r="K302">
            <v>36</v>
          </cell>
          <cell r="L302">
            <v>34</v>
          </cell>
          <cell r="M302">
            <v>37</v>
          </cell>
          <cell r="N302">
            <v>35</v>
          </cell>
          <cell r="O302">
            <v>18</v>
          </cell>
          <cell r="P302">
            <v>15</v>
          </cell>
        </row>
        <row r="303">
          <cell r="A303">
            <v>528</v>
          </cell>
          <cell r="B303">
            <v>51</v>
          </cell>
          <cell r="D303">
            <v>5</v>
          </cell>
          <cell r="E303">
            <v>7</v>
          </cell>
          <cell r="F303">
            <v>7</v>
          </cell>
          <cell r="G303">
            <v>5</v>
          </cell>
          <cell r="H303">
            <v>7</v>
          </cell>
          <cell r="I303">
            <v>17</v>
          </cell>
          <cell r="J303">
            <v>3</v>
          </cell>
        </row>
        <row r="304">
          <cell r="A304">
            <v>530</v>
          </cell>
          <cell r="B304">
            <v>44</v>
          </cell>
          <cell r="C304">
            <v>2</v>
          </cell>
          <cell r="D304">
            <v>5</v>
          </cell>
          <cell r="E304">
            <v>10</v>
          </cell>
          <cell r="F304">
            <v>24</v>
          </cell>
          <cell r="G304">
            <v>1</v>
          </cell>
          <cell r="H304">
            <v>2</v>
          </cell>
        </row>
        <row r="305">
          <cell r="A305">
            <v>534</v>
          </cell>
          <cell r="B305">
            <v>130</v>
          </cell>
          <cell r="F305">
            <v>11</v>
          </cell>
          <cell r="G305">
            <v>18</v>
          </cell>
          <cell r="H305">
            <v>19</v>
          </cell>
          <cell r="I305">
            <v>15</v>
          </cell>
          <cell r="J305">
            <v>24</v>
          </cell>
          <cell r="K305">
            <v>16</v>
          </cell>
          <cell r="L305">
            <v>16</v>
          </cell>
          <cell r="M305">
            <v>11</v>
          </cell>
        </row>
        <row r="306">
          <cell r="A306">
            <v>536</v>
          </cell>
          <cell r="B306">
            <v>107</v>
          </cell>
          <cell r="D306">
            <v>11</v>
          </cell>
          <cell r="E306">
            <v>10</v>
          </cell>
          <cell r="F306">
            <v>13</v>
          </cell>
          <cell r="G306">
            <v>13</v>
          </cell>
          <cell r="H306">
            <v>19</v>
          </cell>
          <cell r="I306">
            <v>24</v>
          </cell>
          <cell r="J306">
            <v>17</v>
          </cell>
        </row>
        <row r="307">
          <cell r="A307">
            <v>537</v>
          </cell>
          <cell r="B307">
            <v>88</v>
          </cell>
          <cell r="E307">
            <v>20</v>
          </cell>
          <cell r="F307">
            <v>18</v>
          </cell>
          <cell r="G307">
            <v>18</v>
          </cell>
          <cell r="H307">
            <v>9</v>
          </cell>
          <cell r="I307">
            <v>8</v>
          </cell>
          <cell r="J307">
            <v>15</v>
          </cell>
        </row>
        <row r="308">
          <cell r="A308">
            <v>543</v>
          </cell>
          <cell r="B308">
            <v>646</v>
          </cell>
          <cell r="E308">
            <v>67</v>
          </cell>
          <cell r="F308">
            <v>87</v>
          </cell>
          <cell r="G308">
            <v>82</v>
          </cell>
          <cell r="H308">
            <v>81</v>
          </cell>
          <cell r="I308">
            <v>48</v>
          </cell>
          <cell r="J308">
            <v>46</v>
          </cell>
          <cell r="K308">
            <v>48</v>
          </cell>
          <cell r="L308">
            <v>48</v>
          </cell>
          <cell r="M308">
            <v>46</v>
          </cell>
          <cell r="N308">
            <v>39</v>
          </cell>
          <cell r="O308">
            <v>23</v>
          </cell>
          <cell r="P308">
            <v>31</v>
          </cell>
        </row>
        <row r="309">
          <cell r="A309">
            <v>544</v>
          </cell>
          <cell r="B309">
            <v>338</v>
          </cell>
          <cell r="E309">
            <v>15</v>
          </cell>
          <cell r="F309">
            <v>58</v>
          </cell>
          <cell r="G309">
            <v>46</v>
          </cell>
          <cell r="H309">
            <v>59</v>
          </cell>
          <cell r="I309">
            <v>90</v>
          </cell>
          <cell r="J309">
            <v>70</v>
          </cell>
        </row>
        <row r="310">
          <cell r="A310">
            <v>545</v>
          </cell>
          <cell r="B310">
            <v>39</v>
          </cell>
          <cell r="E310">
            <v>8</v>
          </cell>
          <cell r="F310">
            <v>15</v>
          </cell>
          <cell r="G310">
            <v>11</v>
          </cell>
          <cell r="I310">
            <v>1</v>
          </cell>
          <cell r="J310">
            <v>4</v>
          </cell>
        </row>
        <row r="311">
          <cell r="A311">
            <v>556</v>
          </cell>
          <cell r="B311">
            <v>1157</v>
          </cell>
          <cell r="E311">
            <v>102</v>
          </cell>
          <cell r="F311">
            <v>123</v>
          </cell>
          <cell r="G311">
            <v>118</v>
          </cell>
          <cell r="H311">
            <v>108</v>
          </cell>
          <cell r="I311">
            <v>123</v>
          </cell>
          <cell r="J311">
            <v>99</v>
          </cell>
          <cell r="K311">
            <v>100</v>
          </cell>
          <cell r="L311">
            <v>98</v>
          </cell>
          <cell r="M311">
            <v>85</v>
          </cell>
          <cell r="N311">
            <v>87</v>
          </cell>
          <cell r="O311">
            <v>67</v>
          </cell>
          <cell r="P311">
            <v>47</v>
          </cell>
        </row>
        <row r="312">
          <cell r="A312">
            <v>562</v>
          </cell>
          <cell r="B312">
            <v>81</v>
          </cell>
          <cell r="F312">
            <v>13</v>
          </cell>
          <cell r="G312">
            <v>18</v>
          </cell>
          <cell r="H312">
            <v>17</v>
          </cell>
          <cell r="I312">
            <v>20</v>
          </cell>
          <cell r="J312">
            <v>13</v>
          </cell>
        </row>
        <row r="313">
          <cell r="A313">
            <v>564</v>
          </cell>
          <cell r="B313">
            <v>41</v>
          </cell>
          <cell r="E313">
            <v>10</v>
          </cell>
          <cell r="F313">
            <v>5</v>
          </cell>
          <cell r="G313">
            <v>5</v>
          </cell>
          <cell r="H313">
            <v>8</v>
          </cell>
          <cell r="I313">
            <v>8</v>
          </cell>
          <cell r="J313">
            <v>5</v>
          </cell>
        </row>
        <row r="314">
          <cell r="A314">
            <v>566</v>
          </cell>
          <cell r="B314">
            <v>1203</v>
          </cell>
          <cell r="E314">
            <v>100</v>
          </cell>
          <cell r="F314">
            <v>105</v>
          </cell>
          <cell r="G314">
            <v>101</v>
          </cell>
          <cell r="H314">
            <v>86</v>
          </cell>
          <cell r="I314">
            <v>108</v>
          </cell>
          <cell r="J314">
            <v>140</v>
          </cell>
          <cell r="K314">
            <v>105</v>
          </cell>
          <cell r="L314">
            <v>110</v>
          </cell>
          <cell r="M314">
            <v>105</v>
          </cell>
          <cell r="N314">
            <v>101</v>
          </cell>
          <cell r="O314">
            <v>76</v>
          </cell>
          <cell r="P314">
            <v>66</v>
          </cell>
        </row>
        <row r="315">
          <cell r="A315">
            <v>569</v>
          </cell>
          <cell r="B315">
            <v>204</v>
          </cell>
          <cell r="E315">
            <v>31</v>
          </cell>
          <cell r="F315">
            <v>39</v>
          </cell>
          <cell r="G315">
            <v>30</v>
          </cell>
          <cell r="H315">
            <v>30</v>
          </cell>
          <cell r="I315">
            <v>26</v>
          </cell>
          <cell r="J315">
            <v>22</v>
          </cell>
          <cell r="K315">
            <v>16</v>
          </cell>
          <cell r="L315">
            <v>10</v>
          </cell>
        </row>
        <row r="316">
          <cell r="A316">
            <v>573</v>
          </cell>
          <cell r="B316">
            <v>1764</v>
          </cell>
          <cell r="E316">
            <v>132</v>
          </cell>
          <cell r="F316">
            <v>160</v>
          </cell>
          <cell r="G316">
            <v>175</v>
          </cell>
          <cell r="H316">
            <v>181</v>
          </cell>
          <cell r="I316">
            <v>236</v>
          </cell>
          <cell r="J316">
            <v>176</v>
          </cell>
          <cell r="K316">
            <v>193</v>
          </cell>
          <cell r="L316">
            <v>172</v>
          </cell>
          <cell r="M316">
            <v>170</v>
          </cell>
          <cell r="N316">
            <v>118</v>
          </cell>
          <cell r="O316">
            <v>51</v>
          </cell>
        </row>
        <row r="317">
          <cell r="A317">
            <v>574</v>
          </cell>
          <cell r="B317">
            <v>254</v>
          </cell>
          <cell r="E317">
            <v>20</v>
          </cell>
          <cell r="F317">
            <v>20</v>
          </cell>
          <cell r="G317">
            <v>16</v>
          </cell>
          <cell r="H317">
            <v>25</v>
          </cell>
          <cell r="I317">
            <v>20</v>
          </cell>
          <cell r="J317">
            <v>32</v>
          </cell>
          <cell r="K317">
            <v>32</v>
          </cell>
          <cell r="L317">
            <v>30</v>
          </cell>
          <cell r="M317">
            <v>30</v>
          </cell>
          <cell r="N317">
            <v>29</v>
          </cell>
        </row>
        <row r="318">
          <cell r="A318">
            <v>578</v>
          </cell>
          <cell r="B318">
            <v>139</v>
          </cell>
          <cell r="E318">
            <v>26</v>
          </cell>
          <cell r="F318">
            <v>25</v>
          </cell>
          <cell r="G318">
            <v>21</v>
          </cell>
          <cell r="H318">
            <v>29</v>
          </cell>
          <cell r="I318">
            <v>32</v>
          </cell>
          <cell r="J318">
            <v>6</v>
          </cell>
        </row>
        <row r="319">
          <cell r="A319">
            <v>580</v>
          </cell>
          <cell r="B319">
            <v>255</v>
          </cell>
          <cell r="E319">
            <v>17</v>
          </cell>
          <cell r="F319">
            <v>58</v>
          </cell>
          <cell r="G319">
            <v>43</v>
          </cell>
          <cell r="H319">
            <v>43</v>
          </cell>
          <cell r="I319">
            <v>45</v>
          </cell>
          <cell r="J319">
            <v>49</v>
          </cell>
        </row>
        <row r="320">
          <cell r="A320">
            <v>581</v>
          </cell>
          <cell r="B320">
            <v>146</v>
          </cell>
          <cell r="F320">
            <v>3</v>
          </cell>
          <cell r="G320">
            <v>10</v>
          </cell>
          <cell r="H320">
            <v>11</v>
          </cell>
          <cell r="I320">
            <v>11</v>
          </cell>
          <cell r="J320">
            <v>20</v>
          </cell>
          <cell r="K320">
            <v>39</v>
          </cell>
          <cell r="L320">
            <v>30</v>
          </cell>
          <cell r="M320">
            <v>19</v>
          </cell>
          <cell r="N320">
            <v>3</v>
          </cell>
        </row>
        <row r="321">
          <cell r="A321">
            <v>588</v>
          </cell>
          <cell r="B321">
            <v>16</v>
          </cell>
          <cell r="F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3</v>
          </cell>
          <cell r="N321">
            <v>9</v>
          </cell>
        </row>
        <row r="322">
          <cell r="A322">
            <v>591</v>
          </cell>
          <cell r="B322">
            <v>29</v>
          </cell>
          <cell r="U322">
            <v>7</v>
          </cell>
          <cell r="V322">
            <v>22</v>
          </cell>
        </row>
        <row r="323">
          <cell r="A323">
            <v>602</v>
          </cell>
          <cell r="B323">
            <v>44</v>
          </cell>
          <cell r="G323">
            <v>13</v>
          </cell>
          <cell r="H323">
            <v>17</v>
          </cell>
          <cell r="I323">
            <v>5</v>
          </cell>
          <cell r="J323">
            <v>4</v>
          </cell>
          <cell r="K323">
            <v>5</v>
          </cell>
        </row>
        <row r="324">
          <cell r="A324">
            <v>605</v>
          </cell>
          <cell r="B324">
            <v>132</v>
          </cell>
          <cell r="O324">
            <v>87</v>
          </cell>
          <cell r="P324">
            <v>45</v>
          </cell>
        </row>
        <row r="325">
          <cell r="A325">
            <v>606</v>
          </cell>
          <cell r="B325">
            <v>426</v>
          </cell>
          <cell r="K325">
            <v>78</v>
          </cell>
          <cell r="L325">
            <v>70</v>
          </cell>
          <cell r="M325">
            <v>68</v>
          </cell>
          <cell r="N325">
            <v>67</v>
          </cell>
          <cell r="O325">
            <v>66</v>
          </cell>
          <cell r="P325">
            <v>77</v>
          </cell>
        </row>
        <row r="326">
          <cell r="A326">
            <v>610</v>
          </cell>
          <cell r="B326">
            <v>96</v>
          </cell>
          <cell r="C326">
            <v>20</v>
          </cell>
          <cell r="D326">
            <v>16</v>
          </cell>
          <cell r="E326">
            <v>12</v>
          </cell>
          <cell r="F326">
            <v>5</v>
          </cell>
          <cell r="G326">
            <v>8</v>
          </cell>
          <cell r="H326">
            <v>12</v>
          </cell>
          <cell r="I326">
            <v>13</v>
          </cell>
          <cell r="J326">
            <v>10</v>
          </cell>
        </row>
        <row r="327">
          <cell r="A327">
            <v>611</v>
          </cell>
          <cell r="B327">
            <v>64</v>
          </cell>
          <cell r="G327">
            <v>7</v>
          </cell>
          <cell r="H327">
            <v>10</v>
          </cell>
          <cell r="I327">
            <v>13</v>
          </cell>
          <cell r="J327">
            <v>12</v>
          </cell>
          <cell r="K327">
            <v>12</v>
          </cell>
          <cell r="L327">
            <v>9</v>
          </cell>
          <cell r="P327">
            <v>1</v>
          </cell>
        </row>
        <row r="328">
          <cell r="A328">
            <v>614</v>
          </cell>
          <cell r="B328">
            <v>161</v>
          </cell>
          <cell r="K328">
            <v>36</v>
          </cell>
          <cell r="L328">
            <v>40</v>
          </cell>
          <cell r="M328">
            <v>35</v>
          </cell>
          <cell r="N328">
            <v>17</v>
          </cell>
          <cell r="O328">
            <v>13</v>
          </cell>
          <cell r="P328">
            <v>20</v>
          </cell>
        </row>
        <row r="329">
          <cell r="A329">
            <v>615</v>
          </cell>
          <cell r="B329">
            <v>1473</v>
          </cell>
          <cell r="E329">
            <v>100</v>
          </cell>
          <cell r="F329">
            <v>210</v>
          </cell>
          <cell r="G329">
            <v>192</v>
          </cell>
          <cell r="H329">
            <v>197</v>
          </cell>
          <cell r="I329">
            <v>203</v>
          </cell>
          <cell r="J329">
            <v>195</v>
          </cell>
          <cell r="K329">
            <v>130</v>
          </cell>
          <cell r="L329">
            <v>92</v>
          </cell>
          <cell r="M329">
            <v>109</v>
          </cell>
          <cell r="N329">
            <v>45</v>
          </cell>
        </row>
        <row r="330">
          <cell r="A330">
            <v>618</v>
          </cell>
          <cell r="B330">
            <v>99</v>
          </cell>
          <cell r="D330">
            <v>5</v>
          </cell>
          <cell r="E330">
            <v>5</v>
          </cell>
          <cell r="F330">
            <v>6</v>
          </cell>
          <cell r="H330">
            <v>7</v>
          </cell>
          <cell r="I330">
            <v>11</v>
          </cell>
          <cell r="J330">
            <v>8</v>
          </cell>
          <cell r="K330">
            <v>5</v>
          </cell>
          <cell r="L330">
            <v>16</v>
          </cell>
          <cell r="M330">
            <v>17</v>
          </cell>
          <cell r="N330">
            <v>13</v>
          </cell>
          <cell r="P330">
            <v>6</v>
          </cell>
        </row>
        <row r="331">
          <cell r="A331">
            <v>620</v>
          </cell>
          <cell r="B331">
            <v>152</v>
          </cell>
          <cell r="E331">
            <v>10</v>
          </cell>
          <cell r="F331">
            <v>7</v>
          </cell>
          <cell r="G331">
            <v>6</v>
          </cell>
          <cell r="H331">
            <v>8</v>
          </cell>
          <cell r="I331">
            <v>10</v>
          </cell>
          <cell r="J331">
            <v>14</v>
          </cell>
          <cell r="K331">
            <v>19</v>
          </cell>
          <cell r="L331">
            <v>21</v>
          </cell>
          <cell r="M331">
            <v>10</v>
          </cell>
          <cell r="N331">
            <v>12</v>
          </cell>
          <cell r="O331">
            <v>14</v>
          </cell>
          <cell r="P331">
            <v>21</v>
          </cell>
        </row>
        <row r="332">
          <cell r="A332">
            <v>621</v>
          </cell>
          <cell r="B332">
            <v>101</v>
          </cell>
          <cell r="C332">
            <v>26</v>
          </cell>
          <cell r="D332">
            <v>39</v>
          </cell>
          <cell r="E332">
            <v>36</v>
          </cell>
        </row>
        <row r="333">
          <cell r="A333">
            <v>622</v>
          </cell>
          <cell r="B333">
            <v>48</v>
          </cell>
          <cell r="D333">
            <v>6</v>
          </cell>
          <cell r="E333">
            <v>1</v>
          </cell>
          <cell r="F333">
            <v>7</v>
          </cell>
          <cell r="G333">
            <v>12</v>
          </cell>
          <cell r="H333">
            <v>6</v>
          </cell>
          <cell r="I333">
            <v>6</v>
          </cell>
          <cell r="J333">
            <v>1</v>
          </cell>
          <cell r="K333">
            <v>5</v>
          </cell>
          <cell r="L333">
            <v>3</v>
          </cell>
          <cell r="M333">
            <v>1</v>
          </cell>
        </row>
        <row r="334">
          <cell r="A334">
            <v>626</v>
          </cell>
          <cell r="B334">
            <v>17</v>
          </cell>
          <cell r="D334">
            <v>2</v>
          </cell>
          <cell r="E334">
            <v>4</v>
          </cell>
          <cell r="F334">
            <v>4</v>
          </cell>
          <cell r="G334">
            <v>5</v>
          </cell>
          <cell r="H334">
            <v>2</v>
          </cell>
        </row>
        <row r="335">
          <cell r="A335">
            <v>630</v>
          </cell>
          <cell r="B335">
            <v>394</v>
          </cell>
          <cell r="F335">
            <v>233</v>
          </cell>
          <cell r="G335">
            <v>48</v>
          </cell>
          <cell r="H335">
            <v>42</v>
          </cell>
          <cell r="I335">
            <v>43</v>
          </cell>
          <cell r="J335">
            <v>28</v>
          </cell>
        </row>
        <row r="336">
          <cell r="A336">
            <v>633</v>
          </cell>
          <cell r="B336">
            <v>1465</v>
          </cell>
          <cell r="E336">
            <v>34</v>
          </cell>
          <cell r="F336">
            <v>27</v>
          </cell>
          <cell r="G336">
            <v>56</v>
          </cell>
          <cell r="H336">
            <v>32</v>
          </cell>
          <cell r="I336">
            <v>58</v>
          </cell>
          <cell r="J336">
            <v>65</v>
          </cell>
          <cell r="K336">
            <v>205</v>
          </cell>
          <cell r="L336">
            <v>171</v>
          </cell>
          <cell r="M336">
            <v>183</v>
          </cell>
          <cell r="N336">
            <v>139</v>
          </cell>
          <cell r="O336">
            <v>144</v>
          </cell>
          <cell r="P336">
            <v>134</v>
          </cell>
          <cell r="S336">
            <v>16</v>
          </cell>
          <cell r="T336">
            <v>50</v>
          </cell>
          <cell r="U336">
            <v>55</v>
          </cell>
          <cell r="V336">
            <v>71</v>
          </cell>
          <cell r="X336">
            <v>25</v>
          </cell>
        </row>
        <row r="337">
          <cell r="A337">
            <v>636</v>
          </cell>
          <cell r="B337">
            <v>1087</v>
          </cell>
          <cell r="E337">
            <v>59</v>
          </cell>
          <cell r="F337">
            <v>80</v>
          </cell>
          <cell r="G337">
            <v>75</v>
          </cell>
          <cell r="H337">
            <v>85</v>
          </cell>
          <cell r="I337">
            <v>90</v>
          </cell>
          <cell r="J337">
            <v>96</v>
          </cell>
          <cell r="K337">
            <v>116</v>
          </cell>
          <cell r="L337">
            <v>133</v>
          </cell>
          <cell r="M337">
            <v>111</v>
          </cell>
          <cell r="N337">
            <v>91</v>
          </cell>
          <cell r="O337">
            <v>86</v>
          </cell>
          <cell r="P337">
            <v>65</v>
          </cell>
        </row>
        <row r="338">
          <cell r="A338">
            <v>637</v>
          </cell>
          <cell r="B338">
            <v>150</v>
          </cell>
          <cell r="E338">
            <v>3</v>
          </cell>
          <cell r="F338">
            <v>5</v>
          </cell>
          <cell r="G338">
            <v>13</v>
          </cell>
          <cell r="H338">
            <v>22</v>
          </cell>
          <cell r="I338">
            <v>32</v>
          </cell>
          <cell r="J338">
            <v>35</v>
          </cell>
          <cell r="K338">
            <v>26</v>
          </cell>
          <cell r="L338">
            <v>14</v>
          </cell>
        </row>
        <row r="339">
          <cell r="A339">
            <v>641</v>
          </cell>
          <cell r="B339">
            <v>133</v>
          </cell>
          <cell r="C339">
            <v>12</v>
          </cell>
          <cell r="D339">
            <v>18</v>
          </cell>
          <cell r="E339">
            <v>17</v>
          </cell>
          <cell r="F339">
            <v>25</v>
          </cell>
          <cell r="G339">
            <v>18</v>
          </cell>
          <cell r="H339">
            <v>13</v>
          </cell>
          <cell r="I339">
            <v>15</v>
          </cell>
          <cell r="J339">
            <v>15</v>
          </cell>
        </row>
        <row r="340">
          <cell r="A340">
            <v>642</v>
          </cell>
          <cell r="B340">
            <v>4</v>
          </cell>
          <cell r="E340">
            <v>1</v>
          </cell>
          <cell r="F340">
            <v>3</v>
          </cell>
        </row>
        <row r="341">
          <cell r="A341">
            <v>652</v>
          </cell>
          <cell r="B341">
            <v>570</v>
          </cell>
          <cell r="C341">
            <v>3</v>
          </cell>
          <cell r="D341">
            <v>19</v>
          </cell>
          <cell r="E341">
            <v>33</v>
          </cell>
          <cell r="F341">
            <v>47</v>
          </cell>
          <cell r="G341">
            <v>41</v>
          </cell>
          <cell r="H341">
            <v>56</v>
          </cell>
          <cell r="I341">
            <v>48</v>
          </cell>
          <cell r="J341">
            <v>56</v>
          </cell>
          <cell r="K341">
            <v>54</v>
          </cell>
          <cell r="L341">
            <v>67</v>
          </cell>
          <cell r="M341">
            <v>42</v>
          </cell>
          <cell r="N341">
            <v>47</v>
          </cell>
          <cell r="O341">
            <v>27</v>
          </cell>
          <cell r="P341">
            <v>30</v>
          </cell>
        </row>
        <row r="342">
          <cell r="A342">
            <v>654</v>
          </cell>
          <cell r="B342">
            <v>364</v>
          </cell>
          <cell r="E342">
            <v>15</v>
          </cell>
          <cell r="F342">
            <v>22</v>
          </cell>
          <cell r="G342">
            <v>17</v>
          </cell>
          <cell r="H342">
            <v>23</v>
          </cell>
          <cell r="I342">
            <v>20</v>
          </cell>
          <cell r="J342">
            <v>22</v>
          </cell>
          <cell r="K342">
            <v>31</v>
          </cell>
          <cell r="L342">
            <v>46</v>
          </cell>
          <cell r="M342">
            <v>46</v>
          </cell>
          <cell r="N342">
            <v>43</v>
          </cell>
          <cell r="O342">
            <v>36</v>
          </cell>
          <cell r="P342">
            <v>43</v>
          </cell>
        </row>
        <row r="343">
          <cell r="A343">
            <v>655</v>
          </cell>
          <cell r="B343">
            <v>95</v>
          </cell>
          <cell r="U343">
            <v>15</v>
          </cell>
          <cell r="V343">
            <v>80</v>
          </cell>
        </row>
        <row r="344">
          <cell r="A344">
            <v>661</v>
          </cell>
          <cell r="B344">
            <v>164</v>
          </cell>
          <cell r="E344">
            <v>128</v>
          </cell>
          <cell r="F344">
            <v>36</v>
          </cell>
        </row>
        <row r="345">
          <cell r="A345">
            <v>663</v>
          </cell>
          <cell r="B345">
            <v>1758</v>
          </cell>
          <cell r="E345">
            <v>125</v>
          </cell>
          <cell r="F345">
            <v>140</v>
          </cell>
          <cell r="G345">
            <v>155</v>
          </cell>
          <cell r="H345">
            <v>162</v>
          </cell>
          <cell r="I345">
            <v>172</v>
          </cell>
          <cell r="J345">
            <v>164</v>
          </cell>
          <cell r="K345">
            <v>171</v>
          </cell>
          <cell r="L345">
            <v>157</v>
          </cell>
          <cell r="M345">
            <v>142</v>
          </cell>
          <cell r="N345">
            <v>148</v>
          </cell>
          <cell r="O345">
            <v>122</v>
          </cell>
          <cell r="P345">
            <v>100</v>
          </cell>
        </row>
        <row r="346">
          <cell r="A346">
            <v>680</v>
          </cell>
          <cell r="B346">
            <v>265</v>
          </cell>
          <cell r="D346">
            <v>19</v>
          </cell>
          <cell r="E346">
            <v>17</v>
          </cell>
          <cell r="F346">
            <v>53</v>
          </cell>
          <cell r="G346">
            <v>58</v>
          </cell>
          <cell r="H346">
            <v>53</v>
          </cell>
          <cell r="I346">
            <v>35</v>
          </cell>
          <cell r="J346">
            <v>30</v>
          </cell>
        </row>
        <row r="347">
          <cell r="A347">
            <v>717</v>
          </cell>
          <cell r="B347">
            <v>1533</v>
          </cell>
          <cell r="E347">
            <v>128</v>
          </cell>
          <cell r="F347">
            <v>125</v>
          </cell>
          <cell r="G347">
            <v>141</v>
          </cell>
          <cell r="H347">
            <v>126</v>
          </cell>
          <cell r="I347">
            <v>133</v>
          </cell>
          <cell r="J347">
            <v>128</v>
          </cell>
          <cell r="K347">
            <v>146</v>
          </cell>
          <cell r="L347">
            <v>146</v>
          </cell>
          <cell r="M347">
            <v>147</v>
          </cell>
          <cell r="N347">
            <v>133</v>
          </cell>
          <cell r="O347">
            <v>113</v>
          </cell>
          <cell r="P347">
            <v>67</v>
          </cell>
        </row>
        <row r="348">
          <cell r="A348">
            <v>719</v>
          </cell>
          <cell r="B348">
            <v>46</v>
          </cell>
          <cell r="D348">
            <v>10</v>
          </cell>
          <cell r="E348">
            <v>12</v>
          </cell>
          <cell r="F348">
            <v>9</v>
          </cell>
          <cell r="G348">
            <v>3</v>
          </cell>
          <cell r="H348">
            <v>8</v>
          </cell>
          <cell r="I348">
            <v>4</v>
          </cell>
        </row>
        <row r="349">
          <cell r="A349">
            <v>721</v>
          </cell>
          <cell r="B349">
            <v>13</v>
          </cell>
          <cell r="G349">
            <v>1</v>
          </cell>
          <cell r="H349">
            <v>1</v>
          </cell>
          <cell r="I349">
            <v>2</v>
          </cell>
          <cell r="K349">
            <v>4</v>
          </cell>
          <cell r="L349">
            <v>2</v>
          </cell>
          <cell r="M349">
            <v>2</v>
          </cell>
          <cell r="N349">
            <v>1</v>
          </cell>
        </row>
        <row r="350">
          <cell r="A350">
            <v>723</v>
          </cell>
          <cell r="B350">
            <v>28</v>
          </cell>
          <cell r="D350">
            <v>17</v>
          </cell>
          <cell r="E350">
            <v>11</v>
          </cell>
        </row>
        <row r="351">
          <cell r="A351">
            <v>725</v>
          </cell>
          <cell r="B351">
            <v>14</v>
          </cell>
          <cell r="D351">
            <v>1</v>
          </cell>
          <cell r="E351">
            <v>1</v>
          </cell>
          <cell r="F351">
            <v>4</v>
          </cell>
          <cell r="G351">
            <v>1</v>
          </cell>
          <cell r="H351">
            <v>1</v>
          </cell>
          <cell r="I351">
            <v>4</v>
          </cell>
          <cell r="J351">
            <v>2</v>
          </cell>
        </row>
        <row r="352">
          <cell r="A352">
            <v>727</v>
          </cell>
          <cell r="B352">
            <v>19</v>
          </cell>
          <cell r="F352">
            <v>11</v>
          </cell>
          <cell r="G352">
            <v>8</v>
          </cell>
        </row>
        <row r="353">
          <cell r="A353">
            <v>731</v>
          </cell>
          <cell r="B353">
            <v>340</v>
          </cell>
          <cell r="D353">
            <v>12</v>
          </cell>
          <cell r="E353">
            <v>30</v>
          </cell>
          <cell r="F353">
            <v>62</v>
          </cell>
          <cell r="G353">
            <v>60</v>
          </cell>
          <cell r="H353">
            <v>65</v>
          </cell>
          <cell r="I353">
            <v>61</v>
          </cell>
          <cell r="J353">
            <v>50</v>
          </cell>
        </row>
        <row r="354">
          <cell r="A354">
            <v>736</v>
          </cell>
          <cell r="B354">
            <v>782</v>
          </cell>
          <cell r="E354">
            <v>194</v>
          </cell>
          <cell r="F354">
            <v>313</v>
          </cell>
          <cell r="G354">
            <v>275</v>
          </cell>
        </row>
        <row r="355">
          <cell r="A355">
            <v>737</v>
          </cell>
          <cell r="B355">
            <v>854</v>
          </cell>
          <cell r="H355">
            <v>288</v>
          </cell>
          <cell r="I355">
            <v>278</v>
          </cell>
          <cell r="J355">
            <v>288</v>
          </cell>
        </row>
        <row r="356">
          <cell r="A356">
            <v>743</v>
          </cell>
          <cell r="B356">
            <v>222</v>
          </cell>
          <cell r="C356">
            <v>16</v>
          </cell>
          <cell r="E356">
            <v>44</v>
          </cell>
          <cell r="F356">
            <v>33</v>
          </cell>
          <cell r="G356">
            <v>44</v>
          </cell>
          <cell r="H356">
            <v>34</v>
          </cell>
          <cell r="I356">
            <v>27</v>
          </cell>
          <cell r="J356">
            <v>24</v>
          </cell>
        </row>
        <row r="357">
          <cell r="A357">
            <v>746</v>
          </cell>
          <cell r="B357">
            <v>121</v>
          </cell>
          <cell r="C357">
            <v>40</v>
          </cell>
          <cell r="D357">
            <v>47</v>
          </cell>
          <cell r="E357">
            <v>34</v>
          </cell>
        </row>
        <row r="358">
          <cell r="A358">
            <v>748</v>
          </cell>
          <cell r="B358">
            <v>383</v>
          </cell>
          <cell r="C358">
            <v>34</v>
          </cell>
          <cell r="D358">
            <v>20</v>
          </cell>
          <cell r="E358">
            <v>30</v>
          </cell>
          <cell r="F358">
            <v>28</v>
          </cell>
          <cell r="G358">
            <v>25</v>
          </cell>
          <cell r="H358">
            <v>29</v>
          </cell>
          <cell r="I358">
            <v>29</v>
          </cell>
          <cell r="J358">
            <v>33</v>
          </cell>
          <cell r="K358">
            <v>29</v>
          </cell>
          <cell r="L358">
            <v>25</v>
          </cell>
          <cell r="M358">
            <v>24</v>
          </cell>
          <cell r="N358">
            <v>20</v>
          </cell>
          <cell r="O358">
            <v>35</v>
          </cell>
          <cell r="P358">
            <v>22</v>
          </cell>
        </row>
        <row r="359">
          <cell r="A359">
            <v>788</v>
          </cell>
          <cell r="B359">
            <v>1735</v>
          </cell>
          <cell r="E359">
            <v>97</v>
          </cell>
          <cell r="F359">
            <v>120</v>
          </cell>
          <cell r="G359">
            <v>112</v>
          </cell>
          <cell r="H359">
            <v>104</v>
          </cell>
          <cell r="I359">
            <v>122</v>
          </cell>
          <cell r="J359">
            <v>149</v>
          </cell>
          <cell r="K359">
            <v>215</v>
          </cell>
          <cell r="L359">
            <v>192</v>
          </cell>
          <cell r="M359">
            <v>169</v>
          </cell>
          <cell r="N359">
            <v>160</v>
          </cell>
          <cell r="O359">
            <v>162</v>
          </cell>
          <cell r="P359">
            <v>133</v>
          </cell>
        </row>
        <row r="360">
          <cell r="A360">
            <v>789</v>
          </cell>
          <cell r="B360">
            <v>587</v>
          </cell>
          <cell r="C360">
            <v>29</v>
          </cell>
          <cell r="D360">
            <v>28</v>
          </cell>
          <cell r="E360">
            <v>28</v>
          </cell>
          <cell r="F360">
            <v>45</v>
          </cell>
          <cell r="G360">
            <v>50</v>
          </cell>
          <cell r="H360">
            <v>54</v>
          </cell>
          <cell r="I360">
            <v>52</v>
          </cell>
          <cell r="J360">
            <v>49</v>
          </cell>
          <cell r="K360">
            <v>50</v>
          </cell>
          <cell r="L360">
            <v>50</v>
          </cell>
          <cell r="M360">
            <v>37</v>
          </cell>
          <cell r="N360">
            <v>44</v>
          </cell>
          <cell r="O360">
            <v>44</v>
          </cell>
          <cell r="P360">
            <v>27</v>
          </cell>
        </row>
        <row r="361">
          <cell r="A361">
            <v>790</v>
          </cell>
          <cell r="B361">
            <v>71</v>
          </cell>
          <cell r="C361">
            <v>2</v>
          </cell>
          <cell r="D361">
            <v>6</v>
          </cell>
          <cell r="E361">
            <v>10</v>
          </cell>
          <cell r="F361">
            <v>13</v>
          </cell>
          <cell r="G361">
            <v>18</v>
          </cell>
          <cell r="H361">
            <v>14</v>
          </cell>
          <cell r="I361">
            <v>6</v>
          </cell>
          <cell r="J361">
            <v>2</v>
          </cell>
        </row>
        <row r="362">
          <cell r="A362">
            <v>794</v>
          </cell>
          <cell r="B362">
            <v>128</v>
          </cell>
          <cell r="D362">
            <v>16</v>
          </cell>
          <cell r="E362">
            <v>23</v>
          </cell>
          <cell r="F362">
            <v>25</v>
          </cell>
          <cell r="G362">
            <v>19</v>
          </cell>
          <cell r="H362">
            <v>15</v>
          </cell>
          <cell r="I362">
            <v>20</v>
          </cell>
          <cell r="J362">
            <v>10</v>
          </cell>
        </row>
        <row r="363">
          <cell r="A363">
            <v>798</v>
          </cell>
          <cell r="B363">
            <v>323</v>
          </cell>
          <cell r="E363">
            <v>40</v>
          </cell>
          <cell r="F363">
            <v>72</v>
          </cell>
          <cell r="G363">
            <v>74</v>
          </cell>
          <cell r="H363">
            <v>55</v>
          </cell>
          <cell r="I363">
            <v>39</v>
          </cell>
          <cell r="J363">
            <v>43</v>
          </cell>
        </row>
        <row r="364">
          <cell r="A364">
            <v>801</v>
          </cell>
          <cell r="B364">
            <v>51</v>
          </cell>
          <cell r="D364">
            <v>14</v>
          </cell>
          <cell r="E364">
            <v>26</v>
          </cell>
          <cell r="F364">
            <v>5</v>
          </cell>
          <cell r="G364">
            <v>6</v>
          </cell>
        </row>
        <row r="365">
          <cell r="A365">
            <v>805</v>
          </cell>
          <cell r="B365">
            <v>21</v>
          </cell>
          <cell r="E365">
            <v>21</v>
          </cell>
        </row>
        <row r="366">
          <cell r="A366">
            <v>806</v>
          </cell>
          <cell r="B366">
            <v>412</v>
          </cell>
          <cell r="E366">
            <v>65</v>
          </cell>
          <cell r="F366">
            <v>77</v>
          </cell>
          <cell r="G366">
            <v>49</v>
          </cell>
          <cell r="H366">
            <v>54</v>
          </cell>
          <cell r="I366">
            <v>42</v>
          </cell>
          <cell r="J366">
            <v>32</v>
          </cell>
          <cell r="K366">
            <v>23</v>
          </cell>
          <cell r="L366">
            <v>35</v>
          </cell>
          <cell r="M366">
            <v>13</v>
          </cell>
          <cell r="N366">
            <v>12</v>
          </cell>
          <cell r="P366">
            <v>10</v>
          </cell>
        </row>
        <row r="367">
          <cell r="A367">
            <v>808</v>
          </cell>
          <cell r="B367">
            <v>99</v>
          </cell>
          <cell r="E367">
            <v>71</v>
          </cell>
          <cell r="F367">
            <v>16</v>
          </cell>
          <cell r="G367">
            <v>12</v>
          </cell>
        </row>
        <row r="368">
          <cell r="A368">
            <v>809</v>
          </cell>
          <cell r="B368">
            <v>832</v>
          </cell>
          <cell r="C368">
            <v>20</v>
          </cell>
          <cell r="D368">
            <v>32</v>
          </cell>
          <cell r="E368">
            <v>40</v>
          </cell>
          <cell r="F368">
            <v>69</v>
          </cell>
          <cell r="G368">
            <v>61</v>
          </cell>
          <cell r="H368">
            <v>64</v>
          </cell>
          <cell r="I368">
            <v>63</v>
          </cell>
          <cell r="J368">
            <v>76</v>
          </cell>
          <cell r="K368">
            <v>70</v>
          </cell>
          <cell r="L368">
            <v>62</v>
          </cell>
          <cell r="M368">
            <v>75</v>
          </cell>
          <cell r="N368">
            <v>58</v>
          </cell>
          <cell r="O368">
            <v>69</v>
          </cell>
          <cell r="P368">
            <v>73</v>
          </cell>
        </row>
        <row r="369">
          <cell r="A369">
            <v>812</v>
          </cell>
          <cell r="B369">
            <v>239</v>
          </cell>
          <cell r="D369">
            <v>35</v>
          </cell>
          <cell r="E369">
            <v>40</v>
          </cell>
          <cell r="F369">
            <v>58</v>
          </cell>
          <cell r="G369">
            <v>36</v>
          </cell>
          <cell r="H369">
            <v>31</v>
          </cell>
          <cell r="I369">
            <v>21</v>
          </cell>
          <cell r="J369">
            <v>18</v>
          </cell>
        </row>
        <row r="370">
          <cell r="A370">
            <v>814</v>
          </cell>
          <cell r="B370">
            <v>33</v>
          </cell>
          <cell r="C370">
            <v>8</v>
          </cell>
          <cell r="D370">
            <v>13</v>
          </cell>
          <cell r="E370">
            <v>12</v>
          </cell>
        </row>
        <row r="371">
          <cell r="A371">
            <v>816</v>
          </cell>
          <cell r="B371">
            <v>81</v>
          </cell>
          <cell r="C371">
            <v>9</v>
          </cell>
          <cell r="D371">
            <v>16</v>
          </cell>
          <cell r="E371">
            <v>19</v>
          </cell>
          <cell r="F371">
            <v>10</v>
          </cell>
          <cell r="G371">
            <v>10</v>
          </cell>
          <cell r="H371">
            <v>5</v>
          </cell>
          <cell r="I371">
            <v>7</v>
          </cell>
          <cell r="J371">
            <v>5</v>
          </cell>
        </row>
        <row r="372">
          <cell r="A372">
            <v>817</v>
          </cell>
          <cell r="B372">
            <v>9</v>
          </cell>
          <cell r="E372">
            <v>9</v>
          </cell>
        </row>
        <row r="373">
          <cell r="A373">
            <v>819</v>
          </cell>
          <cell r="B373">
            <v>194</v>
          </cell>
          <cell r="C373">
            <v>2</v>
          </cell>
          <cell r="D373">
            <v>6</v>
          </cell>
          <cell r="E373">
            <v>7</v>
          </cell>
          <cell r="F373">
            <v>12</v>
          </cell>
          <cell r="G373">
            <v>14</v>
          </cell>
          <cell r="H373">
            <v>13</v>
          </cell>
          <cell r="I373">
            <v>13</v>
          </cell>
          <cell r="J373">
            <v>18</v>
          </cell>
          <cell r="K373">
            <v>37</v>
          </cell>
          <cell r="L373">
            <v>16</v>
          </cell>
          <cell r="M373">
            <v>14</v>
          </cell>
          <cell r="N373">
            <v>15</v>
          </cell>
          <cell r="O373">
            <v>14</v>
          </cell>
          <cell r="P373">
            <v>13</v>
          </cell>
        </row>
        <row r="374">
          <cell r="A374">
            <v>820</v>
          </cell>
          <cell r="B374">
            <v>112</v>
          </cell>
          <cell r="C374">
            <v>15</v>
          </cell>
          <cell r="D374">
            <v>20</v>
          </cell>
          <cell r="E374">
            <v>23</v>
          </cell>
          <cell r="F374">
            <v>11</v>
          </cell>
          <cell r="G374">
            <v>15</v>
          </cell>
          <cell r="H374">
            <v>14</v>
          </cell>
          <cell r="I374">
            <v>10</v>
          </cell>
          <cell r="J374">
            <v>4</v>
          </cell>
        </row>
        <row r="375">
          <cell r="A375">
            <v>825</v>
          </cell>
          <cell r="B375">
            <v>67</v>
          </cell>
          <cell r="D375">
            <v>6</v>
          </cell>
          <cell r="E375">
            <v>10</v>
          </cell>
          <cell r="F375">
            <v>14</v>
          </cell>
          <cell r="G375">
            <v>14</v>
          </cell>
          <cell r="H375">
            <v>12</v>
          </cell>
          <cell r="I375">
            <v>3</v>
          </cell>
          <cell r="J375">
            <v>8</v>
          </cell>
        </row>
        <row r="376">
          <cell r="A376">
            <v>828</v>
          </cell>
          <cell r="B376">
            <v>887</v>
          </cell>
          <cell r="E376">
            <v>120</v>
          </cell>
          <cell r="F376">
            <v>158</v>
          </cell>
          <cell r="G376">
            <v>160</v>
          </cell>
          <cell r="H376">
            <v>156</v>
          </cell>
          <cell r="I376">
            <v>156</v>
          </cell>
          <cell r="J376">
            <v>137</v>
          </cell>
        </row>
        <row r="377">
          <cell r="A377">
            <v>834</v>
          </cell>
          <cell r="B377">
            <v>142</v>
          </cell>
          <cell r="C377">
            <v>9</v>
          </cell>
          <cell r="D377">
            <v>16</v>
          </cell>
          <cell r="E377">
            <v>17</v>
          </cell>
          <cell r="F377">
            <v>15</v>
          </cell>
          <cell r="G377">
            <v>16</v>
          </cell>
          <cell r="H377">
            <v>25</v>
          </cell>
          <cell r="I377">
            <v>22</v>
          </cell>
          <cell r="J377">
            <v>22</v>
          </cell>
        </row>
        <row r="378">
          <cell r="A378">
            <v>836</v>
          </cell>
          <cell r="B378">
            <v>101</v>
          </cell>
          <cell r="D378">
            <v>47</v>
          </cell>
          <cell r="E378">
            <v>54</v>
          </cell>
        </row>
        <row r="379">
          <cell r="A379">
            <v>837</v>
          </cell>
          <cell r="B379">
            <v>31</v>
          </cell>
          <cell r="D379">
            <v>18</v>
          </cell>
          <cell r="E379">
            <v>13</v>
          </cell>
        </row>
        <row r="380">
          <cell r="A380">
            <v>838</v>
          </cell>
          <cell r="B380">
            <v>240</v>
          </cell>
          <cell r="C380">
            <v>19</v>
          </cell>
          <cell r="D380">
            <v>25</v>
          </cell>
          <cell r="E380">
            <v>33</v>
          </cell>
          <cell r="F380">
            <v>35</v>
          </cell>
          <cell r="G380">
            <v>34</v>
          </cell>
          <cell r="H380">
            <v>33</v>
          </cell>
          <cell r="I380">
            <v>31</v>
          </cell>
          <cell r="J380">
            <v>30</v>
          </cell>
        </row>
        <row r="381">
          <cell r="A381">
            <v>839</v>
          </cell>
          <cell r="B381">
            <v>1354</v>
          </cell>
          <cell r="E381">
            <v>117</v>
          </cell>
          <cell r="F381">
            <v>128</v>
          </cell>
          <cell r="G381">
            <v>117</v>
          </cell>
          <cell r="H381">
            <v>127</v>
          </cell>
          <cell r="I381">
            <v>116</v>
          </cell>
          <cell r="J381">
            <v>101</v>
          </cell>
          <cell r="K381">
            <v>114</v>
          </cell>
          <cell r="L381">
            <v>119</v>
          </cell>
          <cell r="M381">
            <v>101</v>
          </cell>
          <cell r="N381">
            <v>84</v>
          </cell>
          <cell r="O381">
            <v>96</v>
          </cell>
          <cell r="P381">
            <v>46</v>
          </cell>
          <cell r="X381">
            <v>88</v>
          </cell>
        </row>
        <row r="382">
          <cell r="A382">
            <v>841</v>
          </cell>
          <cell r="B382">
            <v>108</v>
          </cell>
          <cell r="T382">
            <v>19</v>
          </cell>
          <cell r="U382">
            <v>40</v>
          </cell>
          <cell r="V382">
            <v>34</v>
          </cell>
          <cell r="W382">
            <v>15</v>
          </cell>
        </row>
        <row r="383">
          <cell r="A383">
            <v>842</v>
          </cell>
          <cell r="B383">
            <v>1387</v>
          </cell>
          <cell r="E383">
            <v>112</v>
          </cell>
          <cell r="F383">
            <v>128</v>
          </cell>
          <cell r="G383">
            <v>132</v>
          </cell>
          <cell r="H383">
            <v>116</v>
          </cell>
          <cell r="I383">
            <v>122</v>
          </cell>
          <cell r="J383">
            <v>131</v>
          </cell>
          <cell r="K383">
            <v>128</v>
          </cell>
          <cell r="L383">
            <v>120</v>
          </cell>
          <cell r="M383">
            <v>120</v>
          </cell>
          <cell r="N383">
            <v>103</v>
          </cell>
          <cell r="O383">
            <v>108</v>
          </cell>
          <cell r="P383">
            <v>67</v>
          </cell>
        </row>
        <row r="384">
          <cell r="A384">
            <v>843</v>
          </cell>
          <cell r="B384">
            <v>38</v>
          </cell>
          <cell r="E384">
            <v>1</v>
          </cell>
          <cell r="F384">
            <v>8</v>
          </cell>
          <cell r="G384">
            <v>5</v>
          </cell>
          <cell r="H384">
            <v>11</v>
          </cell>
          <cell r="I384">
            <v>6</v>
          </cell>
          <cell r="J384">
            <v>7</v>
          </cell>
        </row>
        <row r="385">
          <cell r="A385">
            <v>844</v>
          </cell>
          <cell r="B385">
            <v>116</v>
          </cell>
          <cell r="D385">
            <v>13</v>
          </cell>
          <cell r="E385">
            <v>17</v>
          </cell>
          <cell r="F385">
            <v>17</v>
          </cell>
          <cell r="G385">
            <v>17</v>
          </cell>
          <cell r="H385">
            <v>21</v>
          </cell>
          <cell r="I385">
            <v>17</v>
          </cell>
          <cell r="J385">
            <v>14</v>
          </cell>
        </row>
        <row r="386">
          <cell r="A386">
            <v>846</v>
          </cell>
          <cell r="B386">
            <v>201</v>
          </cell>
          <cell r="C386">
            <v>29</v>
          </cell>
          <cell r="D386">
            <v>27</v>
          </cell>
          <cell r="E386">
            <v>39</v>
          </cell>
          <cell r="F386">
            <v>30</v>
          </cell>
          <cell r="G386">
            <v>27</v>
          </cell>
          <cell r="H386">
            <v>19</v>
          </cell>
          <cell r="I386">
            <v>17</v>
          </cell>
          <cell r="J386">
            <v>13</v>
          </cell>
        </row>
        <row r="387">
          <cell r="A387">
            <v>847</v>
          </cell>
          <cell r="B387">
            <v>145</v>
          </cell>
          <cell r="D387">
            <v>4</v>
          </cell>
          <cell r="E387">
            <v>3</v>
          </cell>
          <cell r="F387">
            <v>2</v>
          </cell>
          <cell r="G387">
            <v>2</v>
          </cell>
          <cell r="H387">
            <v>9</v>
          </cell>
          <cell r="I387">
            <v>4</v>
          </cell>
          <cell r="J387">
            <v>8</v>
          </cell>
          <cell r="K387">
            <v>19</v>
          </cell>
          <cell r="L387">
            <v>20</v>
          </cell>
          <cell r="M387">
            <v>14</v>
          </cell>
          <cell r="N387">
            <v>16</v>
          </cell>
          <cell r="O387">
            <v>17</v>
          </cell>
          <cell r="P387">
            <v>27</v>
          </cell>
        </row>
        <row r="388">
          <cell r="A388">
            <v>849</v>
          </cell>
          <cell r="B388">
            <v>177</v>
          </cell>
          <cell r="C388">
            <v>25</v>
          </cell>
          <cell r="D388">
            <v>51</v>
          </cell>
          <cell r="E388">
            <v>37</v>
          </cell>
          <cell r="F388">
            <v>25</v>
          </cell>
          <cell r="G388">
            <v>20</v>
          </cell>
          <cell r="H388">
            <v>15</v>
          </cell>
          <cell r="I388">
            <v>4</v>
          </cell>
        </row>
        <row r="389">
          <cell r="A389">
            <v>850</v>
          </cell>
          <cell r="B389">
            <v>136</v>
          </cell>
          <cell r="C389">
            <v>9</v>
          </cell>
          <cell r="D389">
            <v>25</v>
          </cell>
          <cell r="E389">
            <v>14</v>
          </cell>
          <cell r="F389">
            <v>22</v>
          </cell>
          <cell r="G389">
            <v>25</v>
          </cell>
          <cell r="H389">
            <v>17</v>
          </cell>
          <cell r="I389">
            <v>14</v>
          </cell>
          <cell r="J389">
            <v>10</v>
          </cell>
        </row>
        <row r="390">
          <cell r="A390">
            <v>851</v>
          </cell>
          <cell r="B390">
            <v>429</v>
          </cell>
          <cell r="E390">
            <v>38</v>
          </cell>
          <cell r="F390">
            <v>54</v>
          </cell>
          <cell r="G390">
            <v>42</v>
          </cell>
          <cell r="H390">
            <v>41</v>
          </cell>
          <cell r="I390">
            <v>37</v>
          </cell>
          <cell r="J390">
            <v>28</v>
          </cell>
          <cell r="K390">
            <v>35</v>
          </cell>
          <cell r="L390">
            <v>27</v>
          </cell>
          <cell r="M390">
            <v>37</v>
          </cell>
          <cell r="N390">
            <v>22</v>
          </cell>
          <cell r="O390">
            <v>44</v>
          </cell>
          <cell r="P390">
            <v>24</v>
          </cell>
        </row>
        <row r="391">
          <cell r="A391">
            <v>853</v>
          </cell>
          <cell r="B391">
            <v>18</v>
          </cell>
          <cell r="C391">
            <v>2</v>
          </cell>
          <cell r="D391">
            <v>7</v>
          </cell>
          <cell r="E391">
            <v>9</v>
          </cell>
        </row>
        <row r="392">
          <cell r="A392">
            <v>854</v>
          </cell>
          <cell r="B392">
            <v>44</v>
          </cell>
          <cell r="D392">
            <v>9</v>
          </cell>
          <cell r="E392">
            <v>2</v>
          </cell>
          <cell r="F392">
            <v>1</v>
          </cell>
          <cell r="G392">
            <v>5</v>
          </cell>
          <cell r="H392">
            <v>16</v>
          </cell>
          <cell r="I392">
            <v>2</v>
          </cell>
          <cell r="J392">
            <v>7</v>
          </cell>
          <cell r="K392">
            <v>2</v>
          </cell>
        </row>
        <row r="393">
          <cell r="A393">
            <v>855</v>
          </cell>
          <cell r="B393">
            <v>118</v>
          </cell>
          <cell r="D393">
            <v>20</v>
          </cell>
          <cell r="E393">
            <v>28</v>
          </cell>
          <cell r="F393">
            <v>16</v>
          </cell>
          <cell r="G393">
            <v>13</v>
          </cell>
          <cell r="H393">
            <v>13</v>
          </cell>
          <cell r="I393">
            <v>20</v>
          </cell>
          <cell r="J393">
            <v>8</v>
          </cell>
        </row>
        <row r="394">
          <cell r="A394">
            <v>857</v>
          </cell>
          <cell r="B394">
            <v>900</v>
          </cell>
          <cell r="E394">
            <v>78</v>
          </cell>
          <cell r="F394">
            <v>99</v>
          </cell>
          <cell r="G394">
            <v>89</v>
          </cell>
          <cell r="H394">
            <v>90</v>
          </cell>
          <cell r="I394">
            <v>90</v>
          </cell>
          <cell r="J394">
            <v>78</v>
          </cell>
          <cell r="K394">
            <v>89</v>
          </cell>
          <cell r="L394">
            <v>69</v>
          </cell>
          <cell r="M394">
            <v>72</v>
          </cell>
          <cell r="N394">
            <v>48</v>
          </cell>
          <cell r="O394">
            <v>64</v>
          </cell>
          <cell r="P394">
            <v>34</v>
          </cell>
        </row>
        <row r="395">
          <cell r="A395">
            <v>858</v>
          </cell>
          <cell r="B395">
            <v>1332</v>
          </cell>
          <cell r="E395">
            <v>118</v>
          </cell>
          <cell r="F395">
            <v>120</v>
          </cell>
          <cell r="G395">
            <v>118</v>
          </cell>
          <cell r="H395">
            <v>115</v>
          </cell>
          <cell r="I395">
            <v>118</v>
          </cell>
          <cell r="J395">
            <v>119</v>
          </cell>
          <cell r="K395">
            <v>122</v>
          </cell>
          <cell r="L395">
            <v>118</v>
          </cell>
          <cell r="M395">
            <v>118</v>
          </cell>
          <cell r="N395">
            <v>95</v>
          </cell>
          <cell r="O395">
            <v>93</v>
          </cell>
          <cell r="P395">
            <v>78</v>
          </cell>
        </row>
        <row r="396">
          <cell r="A396">
            <v>859</v>
          </cell>
          <cell r="B396">
            <v>77</v>
          </cell>
          <cell r="D396">
            <v>7</v>
          </cell>
          <cell r="E396">
            <v>14</v>
          </cell>
          <cell r="F396">
            <v>12</v>
          </cell>
          <cell r="G396">
            <v>13</v>
          </cell>
          <cell r="H396">
            <v>9</v>
          </cell>
          <cell r="I396">
            <v>8</v>
          </cell>
          <cell r="J396">
            <v>14</v>
          </cell>
        </row>
        <row r="397">
          <cell r="A397">
            <v>860</v>
          </cell>
          <cell r="B397">
            <v>39</v>
          </cell>
          <cell r="D397">
            <v>5</v>
          </cell>
          <cell r="E397">
            <v>4</v>
          </cell>
          <cell r="F397">
            <v>4</v>
          </cell>
          <cell r="G397">
            <v>9</v>
          </cell>
          <cell r="H397">
            <v>6</v>
          </cell>
          <cell r="I397">
            <v>6</v>
          </cell>
          <cell r="J397">
            <v>5</v>
          </cell>
        </row>
        <row r="398">
          <cell r="A398">
            <v>861</v>
          </cell>
          <cell r="B398">
            <v>74</v>
          </cell>
          <cell r="D398">
            <v>8</v>
          </cell>
          <cell r="E398">
            <v>12</v>
          </cell>
          <cell r="F398">
            <v>10</v>
          </cell>
          <cell r="G398">
            <v>15</v>
          </cell>
          <cell r="H398">
            <v>11</v>
          </cell>
          <cell r="I398">
            <v>10</v>
          </cell>
          <cell r="J398">
            <v>8</v>
          </cell>
        </row>
        <row r="399">
          <cell r="A399">
            <v>862</v>
          </cell>
          <cell r="B399">
            <v>16</v>
          </cell>
          <cell r="E399">
            <v>16</v>
          </cell>
        </row>
        <row r="400">
          <cell r="A400">
            <v>863</v>
          </cell>
          <cell r="B400">
            <v>48</v>
          </cell>
          <cell r="E400">
            <v>8</v>
          </cell>
          <cell r="F400">
            <v>7</v>
          </cell>
          <cell r="G400">
            <v>13</v>
          </cell>
          <cell r="H400">
            <v>9</v>
          </cell>
          <cell r="I400">
            <v>4</v>
          </cell>
          <cell r="J400">
            <v>7</v>
          </cell>
        </row>
        <row r="401">
          <cell r="A401">
            <v>864</v>
          </cell>
          <cell r="B401">
            <v>28</v>
          </cell>
          <cell r="C401">
            <v>1</v>
          </cell>
          <cell r="D401">
            <v>10</v>
          </cell>
          <cell r="E401">
            <v>5</v>
          </cell>
          <cell r="F401">
            <v>3</v>
          </cell>
          <cell r="G401">
            <v>4</v>
          </cell>
          <cell r="H401">
            <v>4</v>
          </cell>
          <cell r="I401">
            <v>1</v>
          </cell>
        </row>
        <row r="402">
          <cell r="A402">
            <v>865</v>
          </cell>
          <cell r="B402">
            <v>35</v>
          </cell>
          <cell r="C402">
            <v>3</v>
          </cell>
          <cell r="D402">
            <v>4</v>
          </cell>
          <cell r="E402">
            <v>4</v>
          </cell>
          <cell r="F402">
            <v>6</v>
          </cell>
          <cell r="G402">
            <v>1</v>
          </cell>
          <cell r="H402">
            <v>5</v>
          </cell>
          <cell r="I402">
            <v>7</v>
          </cell>
          <cell r="J402">
            <v>5</v>
          </cell>
        </row>
        <row r="403">
          <cell r="A403">
            <v>867</v>
          </cell>
          <cell r="B403">
            <v>48</v>
          </cell>
          <cell r="D403">
            <v>13</v>
          </cell>
          <cell r="E403">
            <v>8</v>
          </cell>
          <cell r="F403">
            <v>11</v>
          </cell>
          <cell r="G403">
            <v>3</v>
          </cell>
          <cell r="H403">
            <v>8</v>
          </cell>
          <cell r="I403">
            <v>4</v>
          </cell>
          <cell r="J403">
            <v>1</v>
          </cell>
        </row>
        <row r="404">
          <cell r="A404">
            <v>868</v>
          </cell>
          <cell r="B404">
            <v>81</v>
          </cell>
          <cell r="C404">
            <v>11</v>
          </cell>
          <cell r="D404">
            <v>8</v>
          </cell>
          <cell r="E404">
            <v>10</v>
          </cell>
          <cell r="F404">
            <v>10</v>
          </cell>
          <cell r="G404">
            <v>9</v>
          </cell>
          <cell r="H404">
            <v>12</v>
          </cell>
          <cell r="I404">
            <v>12</v>
          </cell>
          <cell r="J404">
            <v>9</v>
          </cell>
        </row>
        <row r="405">
          <cell r="A405">
            <v>869</v>
          </cell>
          <cell r="B405">
            <v>61</v>
          </cell>
          <cell r="D405">
            <v>14</v>
          </cell>
          <cell r="E405">
            <v>22</v>
          </cell>
          <cell r="F405">
            <v>25</v>
          </cell>
        </row>
        <row r="406">
          <cell r="A406">
            <v>870</v>
          </cell>
          <cell r="B406">
            <v>6</v>
          </cell>
          <cell r="E406">
            <v>2</v>
          </cell>
          <cell r="F406">
            <v>1</v>
          </cell>
          <cell r="H406">
            <v>1</v>
          </cell>
          <cell r="I406">
            <v>2</v>
          </cell>
        </row>
        <row r="407">
          <cell r="A407">
            <v>871</v>
          </cell>
          <cell r="B407">
            <v>71</v>
          </cell>
          <cell r="D407">
            <v>12</v>
          </cell>
          <cell r="E407">
            <v>12</v>
          </cell>
          <cell r="F407">
            <v>14</v>
          </cell>
          <cell r="G407">
            <v>12</v>
          </cell>
          <cell r="H407">
            <v>9</v>
          </cell>
          <cell r="I407">
            <v>5</v>
          </cell>
          <cell r="J407">
            <v>7</v>
          </cell>
        </row>
        <row r="408">
          <cell r="A408">
            <v>872</v>
          </cell>
          <cell r="B408">
            <v>79</v>
          </cell>
          <cell r="C408">
            <v>1</v>
          </cell>
          <cell r="D408">
            <v>8</v>
          </cell>
          <cell r="E408">
            <v>13</v>
          </cell>
          <cell r="F408">
            <v>11</v>
          </cell>
          <cell r="G408">
            <v>13</v>
          </cell>
          <cell r="H408">
            <v>18</v>
          </cell>
          <cell r="I408">
            <v>13</v>
          </cell>
          <cell r="J408">
            <v>2</v>
          </cell>
        </row>
        <row r="409">
          <cell r="A409">
            <v>873</v>
          </cell>
          <cell r="B409">
            <v>1464</v>
          </cell>
          <cell r="E409">
            <v>108</v>
          </cell>
          <cell r="F409">
            <v>100</v>
          </cell>
          <cell r="G409">
            <v>134</v>
          </cell>
          <cell r="H409">
            <v>140</v>
          </cell>
          <cell r="I409">
            <v>123</v>
          </cell>
          <cell r="J409">
            <v>129</v>
          </cell>
          <cell r="K409">
            <v>146</v>
          </cell>
          <cell r="L409">
            <v>134</v>
          </cell>
          <cell r="M409">
            <v>129</v>
          </cell>
          <cell r="N409">
            <v>144</v>
          </cell>
          <cell r="O409">
            <v>109</v>
          </cell>
          <cell r="P409">
            <v>68</v>
          </cell>
        </row>
        <row r="410">
          <cell r="A410">
            <v>874</v>
          </cell>
          <cell r="B410">
            <v>241</v>
          </cell>
          <cell r="S410">
            <v>7</v>
          </cell>
          <cell r="T410">
            <v>18</v>
          </cell>
          <cell r="U410">
            <v>68</v>
          </cell>
          <cell r="V410">
            <v>69</v>
          </cell>
          <cell r="W410">
            <v>79</v>
          </cell>
        </row>
        <row r="411">
          <cell r="A411">
            <v>875</v>
          </cell>
          <cell r="B411">
            <v>63</v>
          </cell>
          <cell r="D411">
            <v>10</v>
          </cell>
          <cell r="E411">
            <v>7</v>
          </cell>
          <cell r="F411">
            <v>4</v>
          </cell>
          <cell r="G411">
            <v>10</v>
          </cell>
          <cell r="H411">
            <v>10</v>
          </cell>
          <cell r="I411">
            <v>8</v>
          </cell>
          <cell r="J411">
            <v>14</v>
          </cell>
        </row>
        <row r="412">
          <cell r="A412">
            <v>876</v>
          </cell>
          <cell r="B412">
            <v>21</v>
          </cell>
          <cell r="D412">
            <v>13</v>
          </cell>
          <cell r="E412">
            <v>8</v>
          </cell>
        </row>
        <row r="413">
          <cell r="A413">
            <v>877</v>
          </cell>
          <cell r="B413">
            <v>13</v>
          </cell>
          <cell r="C413">
            <v>5</v>
          </cell>
          <cell r="D413">
            <v>1</v>
          </cell>
          <cell r="E413">
            <v>7</v>
          </cell>
        </row>
        <row r="414">
          <cell r="A414">
            <v>878</v>
          </cell>
          <cell r="B414">
            <v>69</v>
          </cell>
          <cell r="D414">
            <v>5</v>
          </cell>
          <cell r="E414">
            <v>12</v>
          </cell>
          <cell r="F414">
            <v>15</v>
          </cell>
          <cell r="G414">
            <v>7</v>
          </cell>
          <cell r="H414">
            <v>8</v>
          </cell>
          <cell r="I414">
            <v>13</v>
          </cell>
          <cell r="J414">
            <v>9</v>
          </cell>
        </row>
        <row r="415">
          <cell r="A415">
            <v>879</v>
          </cell>
          <cell r="B415">
            <v>20</v>
          </cell>
          <cell r="C415">
            <v>5</v>
          </cell>
          <cell r="D415">
            <v>7</v>
          </cell>
          <cell r="E415">
            <v>6</v>
          </cell>
          <cell r="F415">
            <v>2</v>
          </cell>
        </row>
        <row r="416">
          <cell r="A416">
            <v>881</v>
          </cell>
          <cell r="B416">
            <v>88</v>
          </cell>
          <cell r="C416">
            <v>13</v>
          </cell>
          <cell r="D416">
            <v>27</v>
          </cell>
          <cell r="E416">
            <v>16</v>
          </cell>
          <cell r="F416">
            <v>9</v>
          </cell>
          <cell r="G416">
            <v>17</v>
          </cell>
          <cell r="H416">
            <v>2</v>
          </cell>
          <cell r="I416">
            <v>3</v>
          </cell>
          <cell r="J416">
            <v>1</v>
          </cell>
        </row>
        <row r="417">
          <cell r="A417">
            <v>882</v>
          </cell>
          <cell r="B417">
            <v>70</v>
          </cell>
          <cell r="L417">
            <v>7</v>
          </cell>
          <cell r="M417">
            <v>2</v>
          </cell>
          <cell r="N417">
            <v>18</v>
          </cell>
          <cell r="P417">
            <v>43</v>
          </cell>
        </row>
        <row r="418">
          <cell r="A418">
            <v>883</v>
          </cell>
          <cell r="B418">
            <v>30</v>
          </cell>
          <cell r="D418">
            <v>16</v>
          </cell>
          <cell r="E418">
            <v>14</v>
          </cell>
        </row>
        <row r="419">
          <cell r="A419">
            <v>884</v>
          </cell>
          <cell r="B419">
            <v>48</v>
          </cell>
          <cell r="C419">
            <v>2</v>
          </cell>
          <cell r="D419">
            <v>3</v>
          </cell>
          <cell r="E419">
            <v>6</v>
          </cell>
          <cell r="F419">
            <v>9</v>
          </cell>
          <cell r="G419">
            <v>11</v>
          </cell>
          <cell r="H419">
            <v>7</v>
          </cell>
          <cell r="I419">
            <v>4</v>
          </cell>
          <cell r="J419">
            <v>6</v>
          </cell>
        </row>
        <row r="420">
          <cell r="A420">
            <v>885</v>
          </cell>
          <cell r="B420">
            <v>59</v>
          </cell>
          <cell r="C420">
            <v>4</v>
          </cell>
          <cell r="D420">
            <v>12</v>
          </cell>
          <cell r="E420">
            <v>14</v>
          </cell>
          <cell r="F420">
            <v>18</v>
          </cell>
          <cell r="G420">
            <v>11</v>
          </cell>
        </row>
        <row r="421">
          <cell r="A421">
            <v>886</v>
          </cell>
          <cell r="B421">
            <v>432</v>
          </cell>
          <cell r="O421">
            <v>238</v>
          </cell>
          <cell r="P421">
            <v>194</v>
          </cell>
        </row>
        <row r="422">
          <cell r="A422">
            <v>887</v>
          </cell>
          <cell r="B422">
            <v>1227</v>
          </cell>
          <cell r="E422">
            <v>63</v>
          </cell>
          <cell r="F422">
            <v>105</v>
          </cell>
          <cell r="G422">
            <v>80</v>
          </cell>
          <cell r="H422">
            <v>79</v>
          </cell>
          <cell r="I422">
            <v>120</v>
          </cell>
          <cell r="J422">
            <v>80</v>
          </cell>
          <cell r="K422">
            <v>134</v>
          </cell>
          <cell r="L422">
            <v>135</v>
          </cell>
          <cell r="M422">
            <v>131</v>
          </cell>
          <cell r="N422">
            <v>89</v>
          </cell>
          <cell r="O422">
            <v>126</v>
          </cell>
          <cell r="P422">
            <v>85</v>
          </cell>
        </row>
        <row r="423">
          <cell r="A423">
            <v>888</v>
          </cell>
          <cell r="B423">
            <v>55</v>
          </cell>
          <cell r="D423">
            <v>34</v>
          </cell>
          <cell r="E423">
            <v>21</v>
          </cell>
        </row>
        <row r="424">
          <cell r="A424">
            <v>889</v>
          </cell>
          <cell r="B424">
            <v>104</v>
          </cell>
          <cell r="D424">
            <v>11</v>
          </cell>
          <cell r="E424">
            <v>14</v>
          </cell>
          <cell r="F424">
            <v>22</v>
          </cell>
          <cell r="G424">
            <v>17</v>
          </cell>
          <cell r="H424">
            <v>17</v>
          </cell>
          <cell r="I424">
            <v>11</v>
          </cell>
          <cell r="J424">
            <v>12</v>
          </cell>
        </row>
        <row r="425">
          <cell r="A425">
            <v>890</v>
          </cell>
          <cell r="B425">
            <v>16</v>
          </cell>
          <cell r="C425">
            <v>5</v>
          </cell>
          <cell r="D425">
            <v>4</v>
          </cell>
          <cell r="E425">
            <v>7</v>
          </cell>
        </row>
        <row r="426">
          <cell r="A426">
            <v>891</v>
          </cell>
          <cell r="B426">
            <v>68</v>
          </cell>
          <cell r="C426">
            <v>1</v>
          </cell>
          <cell r="D426">
            <v>11</v>
          </cell>
          <cell r="E426">
            <v>9</v>
          </cell>
          <cell r="F426">
            <v>8</v>
          </cell>
          <cell r="G426">
            <v>10</v>
          </cell>
          <cell r="H426">
            <v>9</v>
          </cell>
          <cell r="I426">
            <v>12</v>
          </cell>
          <cell r="J426">
            <v>8</v>
          </cell>
        </row>
        <row r="427">
          <cell r="A427">
            <v>892</v>
          </cell>
          <cell r="B427">
            <v>1052</v>
          </cell>
          <cell r="E427">
            <v>59</v>
          </cell>
          <cell r="F427">
            <v>79</v>
          </cell>
          <cell r="G427">
            <v>79</v>
          </cell>
          <cell r="H427">
            <v>87</v>
          </cell>
          <cell r="I427">
            <v>106</v>
          </cell>
          <cell r="J427">
            <v>89</v>
          </cell>
          <cell r="K427">
            <v>105</v>
          </cell>
          <cell r="L427">
            <v>97</v>
          </cell>
          <cell r="M427">
            <v>97</v>
          </cell>
          <cell r="N427">
            <v>72</v>
          </cell>
          <cell r="O427">
            <v>100</v>
          </cell>
          <cell r="P427">
            <v>82</v>
          </cell>
        </row>
        <row r="428">
          <cell r="A428">
            <v>893</v>
          </cell>
          <cell r="B428">
            <v>309</v>
          </cell>
          <cell r="E428">
            <v>51</v>
          </cell>
          <cell r="F428">
            <v>40</v>
          </cell>
          <cell r="G428">
            <v>39</v>
          </cell>
          <cell r="H428">
            <v>35</v>
          </cell>
          <cell r="I428">
            <v>53</v>
          </cell>
          <cell r="J428">
            <v>38</v>
          </cell>
          <cell r="K428">
            <v>26</v>
          </cell>
          <cell r="L428">
            <v>27</v>
          </cell>
        </row>
        <row r="429">
          <cell r="A429">
            <v>894</v>
          </cell>
          <cell r="B429">
            <v>342</v>
          </cell>
          <cell r="E429">
            <v>25</v>
          </cell>
          <cell r="F429">
            <v>32</v>
          </cell>
          <cell r="G429">
            <v>27</v>
          </cell>
          <cell r="H429">
            <v>40</v>
          </cell>
          <cell r="I429">
            <v>40</v>
          </cell>
          <cell r="J429">
            <v>40</v>
          </cell>
          <cell r="K429">
            <v>49</v>
          </cell>
          <cell r="L429">
            <v>41</v>
          </cell>
          <cell r="M429">
            <v>31</v>
          </cell>
          <cell r="N429">
            <v>17</v>
          </cell>
        </row>
        <row r="430">
          <cell r="A430">
            <v>895</v>
          </cell>
          <cell r="B430">
            <v>1027</v>
          </cell>
          <cell r="E430">
            <v>75</v>
          </cell>
          <cell r="F430">
            <v>87</v>
          </cell>
          <cell r="G430">
            <v>94</v>
          </cell>
          <cell r="H430">
            <v>94</v>
          </cell>
          <cell r="I430">
            <v>83</v>
          </cell>
          <cell r="J430">
            <v>91</v>
          </cell>
          <cell r="K430">
            <v>89</v>
          </cell>
          <cell r="L430">
            <v>89</v>
          </cell>
          <cell r="M430">
            <v>87</v>
          </cell>
          <cell r="N430">
            <v>105</v>
          </cell>
          <cell r="O430">
            <v>65</v>
          </cell>
          <cell r="P430">
            <v>68</v>
          </cell>
        </row>
        <row r="431">
          <cell r="A431">
            <v>896</v>
          </cell>
          <cell r="B431">
            <v>383</v>
          </cell>
          <cell r="E431">
            <v>29</v>
          </cell>
          <cell r="F431">
            <v>41</v>
          </cell>
          <cell r="G431">
            <v>37</v>
          </cell>
          <cell r="H431">
            <v>35</v>
          </cell>
          <cell r="I431">
            <v>41</v>
          </cell>
          <cell r="J431">
            <v>28</v>
          </cell>
          <cell r="K431">
            <v>56</v>
          </cell>
          <cell r="L431">
            <v>40</v>
          </cell>
          <cell r="M431">
            <v>32</v>
          </cell>
          <cell r="N431">
            <v>23</v>
          </cell>
          <cell r="O431">
            <v>13</v>
          </cell>
          <cell r="P431">
            <v>8</v>
          </cell>
        </row>
        <row r="432">
          <cell r="A432">
            <v>897</v>
          </cell>
          <cell r="B432">
            <v>487</v>
          </cell>
          <cell r="E432">
            <v>25</v>
          </cell>
          <cell r="F432">
            <v>53</v>
          </cell>
          <cell r="G432">
            <v>38</v>
          </cell>
          <cell r="H432">
            <v>63</v>
          </cell>
          <cell r="I432">
            <v>33</v>
          </cell>
          <cell r="J432">
            <v>36</v>
          </cell>
          <cell r="K432">
            <v>61</v>
          </cell>
          <cell r="L432">
            <v>47</v>
          </cell>
          <cell r="M432">
            <v>40</v>
          </cell>
          <cell r="N432">
            <v>40</v>
          </cell>
          <cell r="O432">
            <v>33</v>
          </cell>
          <cell r="P432">
            <v>18</v>
          </cell>
        </row>
        <row r="433">
          <cell r="A433">
            <v>898</v>
          </cell>
          <cell r="B433">
            <v>306</v>
          </cell>
          <cell r="E433">
            <v>32</v>
          </cell>
          <cell r="F433">
            <v>44</v>
          </cell>
          <cell r="G433">
            <v>51</v>
          </cell>
          <cell r="H433">
            <v>52</v>
          </cell>
          <cell r="I433">
            <v>39</v>
          </cell>
          <cell r="J433">
            <v>43</v>
          </cell>
          <cell r="K433">
            <v>23</v>
          </cell>
          <cell r="L433">
            <v>22</v>
          </cell>
        </row>
        <row r="434">
          <cell r="A434">
            <v>899</v>
          </cell>
          <cell r="B434">
            <v>518</v>
          </cell>
          <cell r="E434">
            <v>51</v>
          </cell>
          <cell r="F434">
            <v>52</v>
          </cell>
          <cell r="G434">
            <v>56</v>
          </cell>
          <cell r="H434">
            <v>58</v>
          </cell>
          <cell r="I434">
            <v>37</v>
          </cell>
          <cell r="J434">
            <v>39</v>
          </cell>
          <cell r="K434">
            <v>45</v>
          </cell>
          <cell r="L434">
            <v>42</v>
          </cell>
          <cell r="M434">
            <v>41</v>
          </cell>
          <cell r="N434">
            <v>41</v>
          </cell>
          <cell r="O434">
            <v>38</v>
          </cell>
          <cell r="P434">
            <v>18</v>
          </cell>
        </row>
        <row r="435">
          <cell r="A435">
            <v>900</v>
          </cell>
          <cell r="B435">
            <v>257</v>
          </cell>
          <cell r="E435">
            <v>28</v>
          </cell>
          <cell r="F435">
            <v>38</v>
          </cell>
          <cell r="G435">
            <v>27</v>
          </cell>
          <cell r="H435">
            <v>34</v>
          </cell>
          <cell r="I435">
            <v>37</v>
          </cell>
          <cell r="J435">
            <v>16</v>
          </cell>
          <cell r="K435">
            <v>34</v>
          </cell>
          <cell r="L435">
            <v>29</v>
          </cell>
          <cell r="M435">
            <v>14</v>
          </cell>
        </row>
        <row r="436">
          <cell r="A436">
            <v>901</v>
          </cell>
          <cell r="B436">
            <v>325</v>
          </cell>
          <cell r="E436">
            <v>28</v>
          </cell>
          <cell r="F436">
            <v>38</v>
          </cell>
          <cell r="G436">
            <v>26</v>
          </cell>
          <cell r="H436">
            <v>25</v>
          </cell>
          <cell r="I436">
            <v>37</v>
          </cell>
          <cell r="J436">
            <v>27</v>
          </cell>
          <cell r="K436">
            <v>22</v>
          </cell>
          <cell r="L436">
            <v>34</v>
          </cell>
          <cell r="M436">
            <v>28</v>
          </cell>
          <cell r="N436">
            <v>20</v>
          </cell>
          <cell r="O436">
            <v>19</v>
          </cell>
          <cell r="P436">
            <v>21</v>
          </cell>
        </row>
        <row r="437">
          <cell r="A437">
            <v>902</v>
          </cell>
          <cell r="B437">
            <v>4</v>
          </cell>
          <cell r="F437">
            <v>3</v>
          </cell>
          <cell r="G437">
            <v>1</v>
          </cell>
        </row>
        <row r="438">
          <cell r="A438">
            <v>903</v>
          </cell>
          <cell r="B438">
            <v>1</v>
          </cell>
          <cell r="V438">
            <v>1</v>
          </cell>
        </row>
        <row r="439">
          <cell r="A439">
            <v>904</v>
          </cell>
          <cell r="B439">
            <v>30</v>
          </cell>
          <cell r="C439">
            <v>7</v>
          </cell>
          <cell r="D439">
            <v>4</v>
          </cell>
          <cell r="E439">
            <v>9</v>
          </cell>
          <cell r="F439">
            <v>8</v>
          </cell>
          <cell r="G439">
            <v>2</v>
          </cell>
        </row>
        <row r="440">
          <cell r="A440">
            <v>905</v>
          </cell>
          <cell r="B440">
            <v>43</v>
          </cell>
          <cell r="T440">
            <v>7</v>
          </cell>
          <cell r="U440">
            <v>21</v>
          </cell>
          <cell r="V440">
            <v>12</v>
          </cell>
          <cell r="W440">
            <v>3</v>
          </cell>
        </row>
        <row r="441">
          <cell r="A441">
            <v>906</v>
          </cell>
          <cell r="B441">
            <v>95</v>
          </cell>
          <cell r="C441">
            <v>28</v>
          </cell>
          <cell r="D441">
            <v>55</v>
          </cell>
          <cell r="E441">
            <v>12</v>
          </cell>
        </row>
        <row r="442">
          <cell r="A442">
            <v>907</v>
          </cell>
          <cell r="B442">
            <v>482</v>
          </cell>
          <cell r="E442">
            <v>45</v>
          </cell>
          <cell r="F442">
            <v>65</v>
          </cell>
          <cell r="G442">
            <v>40</v>
          </cell>
          <cell r="H442">
            <v>44</v>
          </cell>
          <cell r="I442">
            <v>36</v>
          </cell>
          <cell r="J442">
            <v>76</v>
          </cell>
          <cell r="K442">
            <v>31</v>
          </cell>
          <cell r="L442">
            <v>78</v>
          </cell>
          <cell r="M442">
            <v>39</v>
          </cell>
          <cell r="N442">
            <v>28</v>
          </cell>
        </row>
        <row r="443">
          <cell r="A443">
            <v>908</v>
          </cell>
          <cell r="B443">
            <v>85</v>
          </cell>
          <cell r="C443">
            <v>33</v>
          </cell>
          <cell r="D443">
            <v>27</v>
          </cell>
          <cell r="E443">
            <v>11</v>
          </cell>
          <cell r="F443">
            <v>8</v>
          </cell>
          <cell r="G443">
            <v>2</v>
          </cell>
          <cell r="H443">
            <v>2</v>
          </cell>
          <cell r="I443">
            <v>2</v>
          </cell>
        </row>
        <row r="444">
          <cell r="A444">
            <v>909</v>
          </cell>
          <cell r="B444">
            <v>5</v>
          </cell>
          <cell r="C444">
            <v>5</v>
          </cell>
        </row>
      </sheetData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gadas (2)"/>
      <sheetName val="Hoja1"/>
      <sheetName val="Hoja5"/>
      <sheetName val="Hoja2"/>
      <sheetName val="pegadas"/>
      <sheetName val="OPERADOR"/>
      <sheetName val="Hoja4"/>
      <sheetName val="Hoja3"/>
      <sheetName val="JORNAD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314</v>
          </cell>
          <cell r="D2">
            <v>6524925</v>
          </cell>
          <cell r="E2" t="str">
            <v>comialcosimonbolivar@hotmail.com</v>
          </cell>
        </row>
        <row r="3">
          <cell r="A3">
            <v>314</v>
          </cell>
          <cell r="D3">
            <v>6610324</v>
          </cell>
          <cell r="E3" t="str">
            <v>comialcoalpes@hotmail.com</v>
          </cell>
        </row>
        <row r="4">
          <cell r="A4">
            <v>314</v>
          </cell>
          <cell r="D4">
            <v>6436510</v>
          </cell>
          <cell r="E4" t="str">
            <v>comialco_vistahermosa@hotmail.com</v>
          </cell>
        </row>
        <row r="5">
          <cell r="A5">
            <v>314</v>
          </cell>
          <cell r="D5">
            <v>6437191</v>
          </cell>
          <cell r="E5" t="str">
            <v>comialcosanjose@hotmail.com</v>
          </cell>
        </row>
        <row r="6">
          <cell r="A6">
            <v>314</v>
          </cell>
          <cell r="D6">
            <v>6752522</v>
          </cell>
          <cell r="E6" t="str">
            <v>comialcoolaya@hotmail.com</v>
          </cell>
        </row>
        <row r="7">
          <cell r="A7">
            <v>324</v>
          </cell>
          <cell r="D7">
            <v>6766331</v>
          </cell>
          <cell r="E7" t="str">
            <v>colmonorte@gmail.com</v>
          </cell>
        </row>
        <row r="8">
          <cell r="A8">
            <v>327</v>
          </cell>
          <cell r="D8">
            <v>6812910</v>
          </cell>
          <cell r="E8" t="str">
            <v>perezgulfo@hotmail.com</v>
          </cell>
        </row>
        <row r="9">
          <cell r="A9">
            <v>335</v>
          </cell>
          <cell r="D9">
            <v>6617429</v>
          </cell>
          <cell r="E9" t="str">
            <v>INSTITUTOCIES@HOTMAIL.COM</v>
          </cell>
        </row>
        <row r="10">
          <cell r="A10">
            <v>335</v>
          </cell>
          <cell r="D10">
            <v>6617429</v>
          </cell>
          <cell r="E10" t="str">
            <v>INSTITUTOCIES@HOTMAIL.COM</v>
          </cell>
        </row>
        <row r="11">
          <cell r="A11">
            <v>337</v>
          </cell>
          <cell r="D11">
            <v>3185239476</v>
          </cell>
          <cell r="E11" t="str">
            <v>INSMECAR3@HOTMAIL.COM</v>
          </cell>
        </row>
        <row r="12">
          <cell r="A12">
            <v>363</v>
          </cell>
          <cell r="D12">
            <v>6613355</v>
          </cell>
          <cell r="E12" t="str">
            <v>cormadoxx@hotmail.com</v>
          </cell>
        </row>
        <row r="13">
          <cell r="A13">
            <v>417</v>
          </cell>
          <cell r="D13">
            <v>3107122231</v>
          </cell>
          <cell r="E13" t="str">
            <v>COLEGIO_LASABIDURIA@HOTMAIL.COM</v>
          </cell>
        </row>
        <row r="14">
          <cell r="A14">
            <v>417</v>
          </cell>
          <cell r="D14">
            <v>3107122231</v>
          </cell>
          <cell r="E14" t="str">
            <v>COLEGIO_LASABIDURIA@HOTMAIL.COM</v>
          </cell>
        </row>
        <row r="15">
          <cell r="A15">
            <v>437</v>
          </cell>
          <cell r="D15">
            <v>3185245429</v>
          </cell>
          <cell r="E15" t="str">
            <v>idc146@yahoo.es</v>
          </cell>
        </row>
        <row r="16">
          <cell r="A16">
            <v>437</v>
          </cell>
          <cell r="D16">
            <v>3185245429</v>
          </cell>
          <cell r="E16" t="str">
            <v>idc146@yahoo.es</v>
          </cell>
        </row>
        <row r="17">
          <cell r="A17">
            <v>524</v>
          </cell>
          <cell r="D17" t="str">
            <v>6613541- 321899945</v>
          </cell>
          <cell r="E17" t="str">
            <v>alviz52@hotmail.com</v>
          </cell>
        </row>
        <row r="18">
          <cell r="A18">
            <v>524</v>
          </cell>
          <cell r="D18">
            <v>3024126931</v>
          </cell>
          <cell r="E18" t="str">
            <v>laraezdiaz@gmail.com</v>
          </cell>
        </row>
        <row r="19">
          <cell r="A19">
            <v>588</v>
          </cell>
          <cell r="D19">
            <v>6107710</v>
          </cell>
          <cell r="E19" t="str">
            <v>colegiomistonuevoporvenir@hotmail.com</v>
          </cell>
        </row>
        <row r="20">
          <cell r="A20">
            <v>602</v>
          </cell>
          <cell r="D20">
            <v>3045654910</v>
          </cell>
        </row>
        <row r="21">
          <cell r="A21">
            <v>615</v>
          </cell>
          <cell r="D21">
            <v>3105102256</v>
          </cell>
          <cell r="E21" t="str">
            <v>blasramos7@hotmail.com</v>
          </cell>
        </row>
        <row r="22">
          <cell r="A22">
            <v>615</v>
          </cell>
          <cell r="D22">
            <v>3105102256</v>
          </cell>
          <cell r="E22" t="str">
            <v>blasramos7@hotmail.com</v>
          </cell>
        </row>
        <row r="23">
          <cell r="A23">
            <v>91</v>
          </cell>
          <cell r="B23" t="str">
            <v>CARLOS ARTURO SALAS GUERRERO</v>
          </cell>
          <cell r="C23">
            <v>3215761982</v>
          </cell>
          <cell r="D23">
            <v>6601417</v>
          </cell>
          <cell r="E23" t="str">
            <v>correspondencia@ielamilagrosadecartagena.edu.co</v>
          </cell>
          <cell r="F23">
            <v>113001002979</v>
          </cell>
        </row>
        <row r="24">
          <cell r="A24">
            <v>111</v>
          </cell>
          <cell r="F24">
            <v>113001001662</v>
          </cell>
        </row>
        <row r="25">
          <cell r="A25">
            <v>112</v>
          </cell>
          <cell r="B25" t="str">
            <v>ALFONSO CASSIANI HERRERA</v>
          </cell>
          <cell r="C25">
            <v>3165757113</v>
          </cell>
          <cell r="D25">
            <v>6745303</v>
          </cell>
          <cell r="E25" t="str">
            <v>ieantoniasantoscartagena@gmail.com</v>
          </cell>
          <cell r="F25">
            <v>113001005374</v>
          </cell>
        </row>
        <row r="26">
          <cell r="A26">
            <v>219</v>
          </cell>
          <cell r="B26" t="str">
            <v>PADRE VICENTE NUÑEZ BONILLA</v>
          </cell>
          <cell r="C26" t="str">
            <v>315-5950552</v>
          </cell>
          <cell r="D26" t="str">
            <v>6643062-6648204</v>
          </cell>
          <cell r="E26" t="str">
            <v>rectoria.eps@salesianos.edu.co</v>
          </cell>
          <cell r="F26">
            <v>313001000568</v>
          </cell>
        </row>
        <row r="27">
          <cell r="A27">
            <v>255</v>
          </cell>
          <cell r="B27" t="str">
            <v>SIXTO VEGA TORRES</v>
          </cell>
          <cell r="C27">
            <v>3015400531</v>
          </cell>
          <cell r="D27">
            <v>356928065</v>
          </cell>
          <cell r="E27" t="str">
            <v>colnavbn1c@gmail.com</v>
          </cell>
          <cell r="F27">
            <v>313001002421</v>
          </cell>
        </row>
        <row r="28">
          <cell r="A28">
            <v>211</v>
          </cell>
          <cell r="B28" t="str">
            <v>ASTRID DEL ROSARIO RODRIGUEZ PAUTT</v>
          </cell>
          <cell r="C28">
            <v>3116854757</v>
          </cell>
          <cell r="D28" t="str">
            <v>6561592 - 6436425</v>
          </cell>
          <cell r="E28" t="str">
            <v>asropa@hotmail.com</v>
          </cell>
          <cell r="F28">
            <v>313001000215</v>
          </cell>
        </row>
        <row r="29">
          <cell r="A29">
            <v>217</v>
          </cell>
          <cell r="B29" t="str">
            <v>LEYDA JIMENEZ TORRES</v>
          </cell>
          <cell r="C29">
            <v>3014595129</v>
          </cell>
          <cell r="D29" t="str">
            <v>6564722 - 6928650</v>
          </cell>
          <cell r="E29" t="str">
            <v>leydajimeneztorres@hotmail.com</v>
          </cell>
          <cell r="F29">
            <v>313001000525</v>
          </cell>
        </row>
        <row r="30">
          <cell r="A30">
            <v>222</v>
          </cell>
          <cell r="B30" t="str">
            <v>ORLINA LUJAN LOPEZ</v>
          </cell>
          <cell r="C30">
            <v>3004972068</v>
          </cell>
          <cell r="D30">
            <v>6604288</v>
          </cell>
          <cell r="E30" t="str">
            <v>gimnasiolujancar@hotmail.com</v>
          </cell>
          <cell r="F30">
            <v>313001000592</v>
          </cell>
        </row>
        <row r="31">
          <cell r="A31">
            <v>227</v>
          </cell>
          <cell r="B31" t="str">
            <v xml:space="preserve">JORGE ALFOSO PEREZ VASQUEZ </v>
          </cell>
          <cell r="C31">
            <v>3126709145</v>
          </cell>
          <cell r="D31">
            <v>6516294</v>
          </cell>
          <cell r="E31" t="str">
            <v>rectoriacdle@colegiolaesperanza.com</v>
          </cell>
          <cell r="F31">
            <v>313001000916</v>
          </cell>
        </row>
        <row r="32">
          <cell r="A32">
            <v>228</v>
          </cell>
          <cell r="B32" t="str">
            <v xml:space="preserve">P. JORGE IVÁN PÉREZ VALENCIA </v>
          </cell>
          <cell r="C32">
            <v>3104053327</v>
          </cell>
          <cell r="D32">
            <v>6600094</v>
          </cell>
          <cell r="E32" t="str">
            <v>rectoria@salesianoscartagena.edu.co</v>
          </cell>
          <cell r="F32">
            <v>313001000924</v>
          </cell>
        </row>
        <row r="33">
          <cell r="A33">
            <v>234</v>
          </cell>
          <cell r="B33" t="str">
            <v>HNA. RUTH FABIOLA VARGAS SANTOS</v>
          </cell>
          <cell r="C33">
            <v>3157833290</v>
          </cell>
          <cell r="D33" t="str">
            <v xml:space="preserve">6604299 - 6606060 </v>
          </cell>
          <cell r="E33" t="str">
            <v>rectoria@colegioeucaristicomanga.edu.co</v>
          </cell>
          <cell r="F33">
            <v>313001001068</v>
          </cell>
        </row>
        <row r="34">
          <cell r="A34">
            <v>235</v>
          </cell>
          <cell r="B34" t="str">
            <v>HNA. MARTHA TEODORA BARROS LARA</v>
          </cell>
          <cell r="C34">
            <v>3135889799</v>
          </cell>
          <cell r="D34" t="str">
            <v xml:space="preserve">6664835  -  6666662 </v>
          </cell>
          <cell r="E34" t="str">
            <v>contacto@coldecan.edu.co</v>
          </cell>
          <cell r="F34">
            <v>313001001076</v>
          </cell>
        </row>
        <row r="35">
          <cell r="A35">
            <v>239</v>
          </cell>
          <cell r="B35" t="str">
            <v>CECILIA SUPELANO FERRADAS</v>
          </cell>
          <cell r="C35">
            <v>3133359747</v>
          </cell>
          <cell r="D35" t="str">
            <v>3133359747 - 6666393</v>
          </cell>
          <cell r="E35" t="str">
            <v>rectoria@elcarmelocartagena.edu.co</v>
          </cell>
          <cell r="F35">
            <v>313001001165</v>
          </cell>
        </row>
        <row r="36">
          <cell r="A36">
            <v>250</v>
          </cell>
          <cell r="B36" t="str">
            <v>MARIA TERESA GARCIA R.</v>
          </cell>
          <cell r="C36">
            <v>3106203025</v>
          </cell>
          <cell r="D36" t="str">
            <v>6606414 - ext 106 - 3106203025</v>
          </cell>
          <cell r="E36" t="str">
            <v>marite@montessoricartagena.edu.co</v>
          </cell>
          <cell r="F36">
            <v>313001002277</v>
          </cell>
        </row>
        <row r="37">
          <cell r="A37">
            <v>278</v>
          </cell>
          <cell r="B37" t="str">
            <v>VANESSA CARVAJALINO BARROS</v>
          </cell>
          <cell r="C37">
            <v>3017649090</v>
          </cell>
          <cell r="D37">
            <v>6932211</v>
          </cell>
          <cell r="E37" t="str">
            <v>rectoriactg@gmail.com</v>
          </cell>
          <cell r="F37">
            <v>313001005136</v>
          </cell>
        </row>
        <row r="38">
          <cell r="A38">
            <v>286</v>
          </cell>
          <cell r="B38" t="str">
            <v>RICARDO JUAN LEOTTAU DÍAZ</v>
          </cell>
          <cell r="C38">
            <v>3053355226</v>
          </cell>
          <cell r="D38">
            <v>6792035</v>
          </cell>
          <cell r="E38" t="str">
            <v>miguelfergu@hotmail.com</v>
          </cell>
          <cell r="F38">
            <v>313001005411</v>
          </cell>
        </row>
        <row r="39">
          <cell r="A39">
            <v>329</v>
          </cell>
          <cell r="B39" t="str">
            <v xml:space="preserve">YURIS DEL ROSARIO GONZALEZ BARRIOS </v>
          </cell>
          <cell r="C39">
            <v>3008513639</v>
          </cell>
          <cell r="D39">
            <v>6654295</v>
          </cell>
          <cell r="E39" t="str">
            <v>gimnasioabriendocaminos@gmail.com</v>
          </cell>
          <cell r="F39">
            <v>313001007325</v>
          </cell>
        </row>
        <row r="40">
          <cell r="A40">
            <v>339</v>
          </cell>
          <cell r="B40" t="str">
            <v>JULIANA BERRIO BERRIO</v>
          </cell>
          <cell r="C40">
            <v>3106231425</v>
          </cell>
          <cell r="D40" t="str">
            <v>6652134 - 6657748</v>
          </cell>
          <cell r="E40" t="str">
            <v>juliana.berrio@aspaen.edu.co</v>
          </cell>
          <cell r="F40">
            <v>313001007686</v>
          </cell>
        </row>
        <row r="41">
          <cell r="A41">
            <v>381</v>
          </cell>
          <cell r="B41" t="str">
            <v>ADRIANA VEGA LOMBANA</v>
          </cell>
          <cell r="C41">
            <v>3052533135</v>
          </cell>
          <cell r="D41" t="str">
            <v>6567340-6567341</v>
          </cell>
          <cell r="E41" t="str">
            <v>rector@mompiano.edu.co</v>
          </cell>
          <cell r="F41">
            <v>313001008771</v>
          </cell>
        </row>
        <row r="42">
          <cell r="A42">
            <v>409</v>
          </cell>
          <cell r="B42" t="str">
            <v>ALICIA DEL CARMEN  BARRIOS NAVARRO</v>
          </cell>
          <cell r="C42">
            <v>3052163805</v>
          </cell>
          <cell r="D42">
            <v>6438522</v>
          </cell>
          <cell r="E42" t="str">
            <v>rectoria@gimdecar.edu.co</v>
          </cell>
          <cell r="F42">
            <v>313001009328</v>
          </cell>
        </row>
        <row r="43">
          <cell r="A43">
            <v>412</v>
          </cell>
          <cell r="B43" t="str">
            <v>IGNACIA MARTINEZ ESQUIVEL</v>
          </cell>
          <cell r="C43">
            <v>3014627633</v>
          </cell>
          <cell r="D43">
            <v>6644861</v>
          </cell>
          <cell r="E43" t="str">
            <v>imares419@hotmail.com</v>
          </cell>
          <cell r="F43">
            <v>313001009361</v>
          </cell>
        </row>
        <row r="44">
          <cell r="A44">
            <v>505</v>
          </cell>
          <cell r="B44" t="str">
            <v xml:space="preserve">JESUS ISAAC ESCOBAR ARTEAGA </v>
          </cell>
          <cell r="C44" t="str">
            <v>3205635652 - 6792008-6604750 - 6604688</v>
          </cell>
          <cell r="D44" t="str">
            <v>6604750 6604688</v>
          </cell>
          <cell r="E44" t="str">
            <v>rector2020@gmail.com</v>
          </cell>
          <cell r="F44">
            <v>313001013163</v>
          </cell>
        </row>
        <row r="45">
          <cell r="A45">
            <v>655</v>
          </cell>
          <cell r="B45" t="str">
            <v>EDITH MARIA MONTERROSA CASTRO</v>
          </cell>
          <cell r="D45" t="str">
            <v>6660501 - 6666370</v>
          </cell>
          <cell r="E45" t="str">
            <v>colegiofernandodearagon@gmail.com</v>
          </cell>
          <cell r="F45">
            <v>313001028891</v>
          </cell>
        </row>
        <row r="46">
          <cell r="A46">
            <v>722</v>
          </cell>
          <cell r="B46" t="str">
            <v>RONALD HERNAN TORRES VILLAMARIN</v>
          </cell>
          <cell r="C46">
            <v>3016353294</v>
          </cell>
          <cell r="D46" t="str">
            <v xml:space="preserve">6911810 - 6583885 </v>
          </cell>
          <cell r="E46" t="str">
            <v>tallerescodebol@gmail.com</v>
          </cell>
          <cell r="F46">
            <v>313001029108</v>
          </cell>
        </row>
        <row r="47">
          <cell r="A47">
            <v>789</v>
          </cell>
          <cell r="B47" t="str">
            <v>CLAUDIA PATRICIA MARTINEZ MANJARRES</v>
          </cell>
          <cell r="C47">
            <v>3008373792</v>
          </cell>
          <cell r="D47" t="str">
            <v>6609704 - 6608391</v>
          </cell>
          <cell r="E47" t="str">
            <v>secretariaacademica@gbac.edu.co</v>
          </cell>
          <cell r="F47">
            <v>313001029523</v>
          </cell>
        </row>
        <row r="48">
          <cell r="A48">
            <v>850</v>
          </cell>
          <cell r="B48" t="str">
            <v>ELENA OSORIO VELEZ</v>
          </cell>
          <cell r="C48">
            <v>3012213275</v>
          </cell>
          <cell r="D48">
            <v>6608031</v>
          </cell>
          <cell r="E48" t="str">
            <v>info@gimnasiohowardgardner.com</v>
          </cell>
          <cell r="F48">
            <v>313001030025</v>
          </cell>
        </row>
        <row r="49">
          <cell r="A49">
            <v>884</v>
          </cell>
          <cell r="B49" t="str">
            <v>ROSARIO MOJICA SALINAS</v>
          </cell>
          <cell r="C49">
            <v>3046067390</v>
          </cell>
          <cell r="D49">
            <v>6432827</v>
          </cell>
          <cell r="E49" t="str">
            <v>colegiopablohoff@gmail.com</v>
          </cell>
          <cell r="F49">
            <v>313001800076</v>
          </cell>
        </row>
        <row r="50">
          <cell r="A50">
            <v>891</v>
          </cell>
          <cell r="B50" t="str">
            <v>OSLENNY CABEZA MORALES</v>
          </cell>
          <cell r="C50">
            <v>3184963467</v>
          </cell>
          <cell r="D50">
            <v>6708298</v>
          </cell>
          <cell r="E50" t="str">
            <v>inshermanosencristo@gmail.com</v>
          </cell>
          <cell r="F50">
            <v>313001800220</v>
          </cell>
        </row>
        <row r="51">
          <cell r="A51">
            <v>904</v>
          </cell>
          <cell r="B51" t="str">
            <v>BLANCA VIVIANA GIL CANTOR</v>
          </cell>
          <cell r="C51">
            <v>3103622065</v>
          </cell>
          <cell r="D51">
            <v>6453626</v>
          </cell>
          <cell r="E51" t="str">
            <v>escuelatallerdivertiarte@hotmail.com</v>
          </cell>
          <cell r="F51">
            <v>313001800203</v>
          </cell>
        </row>
        <row r="52">
          <cell r="A52">
            <v>976</v>
          </cell>
          <cell r="B52" t="str">
            <v xml:space="preserve">CARMEN EUGENIA ESCOBAR ARTEAGA	</v>
          </cell>
          <cell r="D52">
            <v>6609709</v>
          </cell>
          <cell r="E52" t="str">
            <v>colegioelsaberdecartagena@gmail.com</v>
          </cell>
          <cell r="F52">
            <v>313001800963</v>
          </cell>
        </row>
        <row r="53">
          <cell r="A53">
            <v>58</v>
          </cell>
          <cell r="B53" t="str">
            <v>IADER LORDUY LORDUY</v>
          </cell>
          <cell r="C53">
            <v>3005332954</v>
          </cell>
          <cell r="D53" t="str">
            <v>6627941 6697653</v>
          </cell>
          <cell r="F53">
            <v>113001001697</v>
          </cell>
        </row>
        <row r="54">
          <cell r="A54">
            <v>58</v>
          </cell>
          <cell r="B54" t="str">
            <v>MARIELA HERRERA HERAZO</v>
          </cell>
          <cell r="D54">
            <v>6621673</v>
          </cell>
          <cell r="F54">
            <v>113001007121</v>
          </cell>
        </row>
        <row r="55">
          <cell r="A55">
            <v>79</v>
          </cell>
          <cell r="B55" t="str">
            <v>JENNY GARCIA CHAVEZ</v>
          </cell>
          <cell r="C55">
            <v>3156666502</v>
          </cell>
          <cell r="D55">
            <v>60565206060</v>
          </cell>
          <cell r="E55" t="str">
            <v>ieoga2007@hotmail.com</v>
          </cell>
          <cell r="F55">
            <v>113001002626</v>
          </cell>
        </row>
        <row r="56">
          <cell r="A56">
            <v>94</v>
          </cell>
          <cell r="B56" t="str">
            <v>LEONARDO JESUS QUINTERO MARTINEZ</v>
          </cell>
          <cell r="D56">
            <v>6694029</v>
          </cell>
          <cell r="F56">
            <v>113001000810</v>
          </cell>
        </row>
        <row r="57">
          <cell r="A57">
            <v>94</v>
          </cell>
          <cell r="B57" t="str">
            <v>UBALDO BARRANCO ALVAREZ</v>
          </cell>
          <cell r="C57">
            <v>3147489376</v>
          </cell>
          <cell r="D57">
            <v>6746008</v>
          </cell>
          <cell r="E57" t="str">
            <v>ubaldobarrancoa@hotmail.com</v>
          </cell>
          <cell r="F57">
            <v>113001003126</v>
          </cell>
        </row>
        <row r="58">
          <cell r="A58">
            <v>111</v>
          </cell>
          <cell r="B58" t="str">
            <v>ALBERTO RENTERIA MENA</v>
          </cell>
          <cell r="C58">
            <v>3135468432</v>
          </cell>
          <cell r="D58">
            <v>3135468432</v>
          </cell>
          <cell r="E58" t="str">
            <v>alberente98@hotmail.com</v>
          </cell>
          <cell r="F58">
            <v>113001005358</v>
          </cell>
        </row>
        <row r="59">
          <cell r="A59">
            <v>162</v>
          </cell>
          <cell r="B59" t="str">
            <v>ALVARO HERNANDEZ CASTELLON</v>
          </cell>
          <cell r="D59">
            <v>6622124</v>
          </cell>
          <cell r="F59">
            <v>113001003151</v>
          </cell>
        </row>
        <row r="60">
          <cell r="A60">
            <v>162</v>
          </cell>
          <cell r="B60" t="str">
            <v>ALVARO HERNANDEZ CASTELLON</v>
          </cell>
          <cell r="C60" t="str">
            <v>3215596352 - 3154310695</v>
          </cell>
          <cell r="D60">
            <v>6926565</v>
          </cell>
          <cell r="E60" t="str">
            <v>normalsuperiorcartagena@gmail.com</v>
          </cell>
          <cell r="F60">
            <v>113001012508</v>
          </cell>
        </row>
        <row r="61">
          <cell r="A61">
            <v>249</v>
          </cell>
          <cell r="B61" t="str">
            <v>ROBERTO CARLOS BENEDETTY</v>
          </cell>
          <cell r="C61">
            <v>3012800284</v>
          </cell>
          <cell r="D61">
            <v>6694152</v>
          </cell>
          <cell r="E61" t="str">
            <v>colnavbn1ma@gmail.com</v>
          </cell>
          <cell r="F61">
            <v>313001002269</v>
          </cell>
        </row>
        <row r="62">
          <cell r="A62">
            <v>633</v>
          </cell>
          <cell r="D62">
            <v>6676637</v>
          </cell>
          <cell r="F62">
            <v>113001000283</v>
          </cell>
        </row>
        <row r="63">
          <cell r="A63">
            <v>208</v>
          </cell>
          <cell r="B63" t="str">
            <v>ROSA INES GUETO QUIROGA</v>
          </cell>
          <cell r="C63" t="str">
            <v>300 2850238</v>
          </cell>
          <cell r="D63">
            <v>6675169</v>
          </cell>
          <cell r="E63" t="str">
            <v>angelitosalegres@hotmail.com</v>
          </cell>
          <cell r="F63">
            <v>313001000185</v>
          </cell>
        </row>
        <row r="64">
          <cell r="A64">
            <v>209</v>
          </cell>
          <cell r="B64" t="str">
            <v>MERCY CRAIG BUITRAGO</v>
          </cell>
          <cell r="C64">
            <v>3114011687</v>
          </cell>
          <cell r="D64">
            <v>6360635</v>
          </cell>
          <cell r="E64" t="str">
            <v>institutoencanto@hotmail.com</v>
          </cell>
          <cell r="F64">
            <v>313001000193</v>
          </cell>
        </row>
        <row r="65">
          <cell r="A65">
            <v>213</v>
          </cell>
          <cell r="B65" t="str">
            <v>YOMAIRA THERAN DIAZ</v>
          </cell>
          <cell r="C65">
            <v>3003616060</v>
          </cell>
          <cell r="D65">
            <v>6773463</v>
          </cell>
          <cell r="E65" t="str">
            <v>nuevaamerica522@hotmail.com</v>
          </cell>
          <cell r="F65">
            <v>313001000240</v>
          </cell>
        </row>
        <row r="66">
          <cell r="A66">
            <v>284</v>
          </cell>
          <cell r="B66" t="str">
            <v>TILCIA GONZALEZ</v>
          </cell>
          <cell r="C66">
            <v>3215060159</v>
          </cell>
          <cell r="D66">
            <v>6467015</v>
          </cell>
          <cell r="E66" t="str">
            <v>cosanlu09@hotmail.com</v>
          </cell>
          <cell r="F66">
            <v>313001005284</v>
          </cell>
        </row>
        <row r="67">
          <cell r="A67">
            <v>305</v>
          </cell>
          <cell r="B67" t="str">
            <v>ASTERIS  LISET ANGULO LORET</v>
          </cell>
          <cell r="C67">
            <v>3182745025</v>
          </cell>
          <cell r="D67" t="str">
            <v>6623781 - 3046767644</v>
          </cell>
          <cell r="E67" t="str">
            <v>institutoellabrador@hotmail.com</v>
          </cell>
          <cell r="F67">
            <v>313001006337</v>
          </cell>
        </row>
        <row r="68">
          <cell r="A68">
            <v>311</v>
          </cell>
          <cell r="B68" t="str">
            <v>SOLEDAD JOLY VIVES</v>
          </cell>
          <cell r="C68">
            <v>3135774076</v>
          </cell>
          <cell r="D68">
            <v>6767742</v>
          </cell>
          <cell r="E68" t="str">
            <v>c.i.s.v.j@hotmail.com</v>
          </cell>
          <cell r="F68">
            <v>313001006639</v>
          </cell>
        </row>
        <row r="69">
          <cell r="A69">
            <v>334</v>
          </cell>
          <cell r="B69" t="str">
            <v>BENITA ORTEGA RODRIGUEZ</v>
          </cell>
          <cell r="C69">
            <v>3014887275</v>
          </cell>
          <cell r="D69">
            <v>6674790</v>
          </cell>
          <cell r="E69" t="str">
            <v>ins.chiquitines@hotmail.com</v>
          </cell>
          <cell r="F69">
            <v>313001006515</v>
          </cell>
        </row>
        <row r="70">
          <cell r="A70">
            <v>364</v>
          </cell>
          <cell r="B70" t="str">
            <v>EMIT MORILLO VALDELAMAR</v>
          </cell>
          <cell r="C70">
            <v>3043662085</v>
          </cell>
          <cell r="D70" t="str">
            <v>6621029 - 3016546944</v>
          </cell>
          <cell r="E70" t="str">
            <v>educativosanisidro@hotmail.com</v>
          </cell>
          <cell r="F70">
            <v>313001008526</v>
          </cell>
        </row>
        <row r="71">
          <cell r="A71">
            <v>394</v>
          </cell>
          <cell r="B71" t="str">
            <v>ONISA DEL ROSARIO OSTAGAR BELLIDO</v>
          </cell>
          <cell r="C71">
            <v>3126495608</v>
          </cell>
          <cell r="D71">
            <v>6467477</v>
          </cell>
          <cell r="E71" t="str">
            <v>institutoalegriadelsaber@hotmail.com</v>
          </cell>
          <cell r="F71">
            <v>313001012701</v>
          </cell>
        </row>
        <row r="72">
          <cell r="A72">
            <v>408</v>
          </cell>
          <cell r="B72" t="str">
            <v>MARTHA CECILIA MARIMON ROMERO</v>
          </cell>
          <cell r="C72">
            <v>6775983</v>
          </cell>
          <cell r="D72">
            <v>6775983</v>
          </cell>
          <cell r="E72" t="str">
            <v>institutocristianoremy@hotmail.com</v>
          </cell>
          <cell r="F72">
            <v>313001009263</v>
          </cell>
        </row>
        <row r="73">
          <cell r="A73">
            <v>440</v>
          </cell>
          <cell r="B73" t="str">
            <v>ALEXIS  LOPEZ VARGAS</v>
          </cell>
          <cell r="C73">
            <v>3215239585</v>
          </cell>
          <cell r="D73">
            <v>6056523960</v>
          </cell>
          <cell r="E73" t="str">
            <v>alboradacolegio@hotmail.com</v>
          </cell>
          <cell r="F73">
            <v>313001012957</v>
          </cell>
        </row>
        <row r="74">
          <cell r="A74">
            <v>808</v>
          </cell>
          <cell r="B74" t="str">
            <v>MARIA ESTELLA BARRETO HERNANDEZ</v>
          </cell>
          <cell r="C74">
            <v>3205492105</v>
          </cell>
          <cell r="D74" t="str">
            <v>6746444-6742470</v>
          </cell>
          <cell r="E74" t="str">
            <v>aluna@aluna.org.co</v>
          </cell>
          <cell r="F74">
            <v>313001029388</v>
          </cell>
        </row>
        <row r="75">
          <cell r="A75">
            <v>863</v>
          </cell>
          <cell r="B75" t="str">
            <v>GLORIA DIAZ AVILA</v>
          </cell>
          <cell r="C75">
            <v>3205325256</v>
          </cell>
          <cell r="D75">
            <v>3017180076</v>
          </cell>
          <cell r="E75" t="str">
            <v>corporaciongeneracionxx1@gmail.com</v>
          </cell>
          <cell r="F75">
            <v>313001030068</v>
          </cell>
        </row>
        <row r="76">
          <cell r="A76">
            <v>909</v>
          </cell>
          <cell r="B76" t="str">
            <v>ELIDA MARIA MAY MATOS</v>
          </cell>
          <cell r="C76">
            <v>3116514662</v>
          </cell>
          <cell r="D76">
            <v>3116514662</v>
          </cell>
          <cell r="E76" t="str">
            <v>americaunida@hotmail.es</v>
          </cell>
          <cell r="F76">
            <v>313001013686</v>
          </cell>
        </row>
        <row r="77">
          <cell r="A77">
            <v>927</v>
          </cell>
          <cell r="B77" t="str">
            <v>CLEMENTINA NIEVES</v>
          </cell>
          <cell r="C77" t="str">
            <v>3116651624 - 3046822024</v>
          </cell>
          <cell r="D77">
            <v>6622472</v>
          </cell>
          <cell r="E77" t="str">
            <v>institutocolombia@hotmail.com</v>
          </cell>
          <cell r="F77">
            <v>313001800564</v>
          </cell>
        </row>
        <row r="78">
          <cell r="A78">
            <v>945</v>
          </cell>
          <cell r="B78" t="str">
            <v>REINELDA GUDIÑO GONZALEZ</v>
          </cell>
          <cell r="C78">
            <v>3126509602</v>
          </cell>
          <cell r="D78">
            <v>6484538</v>
          </cell>
          <cell r="E78" t="str">
            <v>institutonissi@gmail.com</v>
          </cell>
          <cell r="F78">
            <v>313001800441</v>
          </cell>
        </row>
        <row r="79">
          <cell r="A79">
            <v>950</v>
          </cell>
          <cell r="B79" t="str">
            <v>SANDRA DE AVILA</v>
          </cell>
          <cell r="C79">
            <v>3008859530</v>
          </cell>
          <cell r="D79">
            <v>3008859530</v>
          </cell>
          <cell r="E79" t="str">
            <v>inedunuevaesperanza@gmail.com</v>
          </cell>
          <cell r="F79">
            <v>313001800645</v>
          </cell>
        </row>
        <row r="80">
          <cell r="A80">
            <v>952</v>
          </cell>
          <cell r="B80" t="str">
            <v>MARINELA MARTINEZ QUINTERO</v>
          </cell>
          <cell r="C80">
            <v>3012563341</v>
          </cell>
          <cell r="D80">
            <v>3012563341</v>
          </cell>
          <cell r="E80" t="str">
            <v>sinergiacorp20@gmail.com</v>
          </cell>
          <cell r="F80">
            <v>313001800688</v>
          </cell>
        </row>
        <row r="81">
          <cell r="A81">
            <v>953</v>
          </cell>
          <cell r="B81" t="str">
            <v>EMPERATRIZ BOHOQUE VALDES</v>
          </cell>
          <cell r="C81">
            <v>3114110460</v>
          </cell>
          <cell r="D81">
            <v>6963371</v>
          </cell>
          <cell r="E81" t="str">
            <v>embava@hotmail.com</v>
          </cell>
          <cell r="F81">
            <v>313001800653</v>
          </cell>
        </row>
        <row r="82">
          <cell r="A82">
            <v>971</v>
          </cell>
          <cell r="B82" t="str">
            <v xml:space="preserve">LAYLA LUZ LICONA PAYARES	</v>
          </cell>
          <cell r="C82">
            <v>3003020308</v>
          </cell>
          <cell r="D82" t="str">
            <v>6465676 3007258558</v>
          </cell>
          <cell r="E82" t="str">
            <v>instpedroromero123@gmail.com</v>
          </cell>
          <cell r="F82">
            <v>313001800831</v>
          </cell>
        </row>
        <row r="83">
          <cell r="A83">
            <v>978</v>
          </cell>
          <cell r="B83" t="str">
            <v>LUIS DANIEL GUTIERREZ REYES</v>
          </cell>
          <cell r="C83">
            <v>3002107322</v>
          </cell>
          <cell r="D83">
            <v>3002107322</v>
          </cell>
          <cell r="E83" t="str">
            <v>Institutolagiralda2020@gmail.com</v>
          </cell>
          <cell r="F83">
            <v>413001801001</v>
          </cell>
        </row>
        <row r="84">
          <cell r="A84">
            <v>24</v>
          </cell>
          <cell r="B84" t="str">
            <v>ADALBERTO ARANZA MORON</v>
          </cell>
          <cell r="C84">
            <v>3154879284</v>
          </cell>
          <cell r="D84">
            <v>6431773</v>
          </cell>
          <cell r="E84" t="str">
            <v>adaramo@hotmail.com</v>
          </cell>
          <cell r="F84">
            <v>113001000429</v>
          </cell>
        </row>
        <row r="85">
          <cell r="A85">
            <v>24</v>
          </cell>
          <cell r="B85" t="str">
            <v>JOSE MARIA LARA GUTIERREZ DE PINERES</v>
          </cell>
          <cell r="D85">
            <v>6766491</v>
          </cell>
          <cell r="F85">
            <v>113001001981</v>
          </cell>
        </row>
        <row r="86">
          <cell r="A86">
            <v>122</v>
          </cell>
          <cell r="B86" t="str">
            <v>JONNY JONNY LUNA GUERRERO</v>
          </cell>
          <cell r="C86">
            <v>3163700772</v>
          </cell>
          <cell r="D86">
            <v>6769211</v>
          </cell>
          <cell r="E86" t="str">
            <v>rectoria@ie20dejulio.edu.co</v>
          </cell>
          <cell r="F86">
            <v>113001006800</v>
          </cell>
        </row>
        <row r="87">
          <cell r="A87">
            <v>122</v>
          </cell>
          <cell r="B87" t="str">
            <v>JONNY JONNY LUNA GUERRERO</v>
          </cell>
          <cell r="D87">
            <v>6572225</v>
          </cell>
          <cell r="F87">
            <v>113001007563</v>
          </cell>
        </row>
        <row r="88">
          <cell r="A88">
            <v>190</v>
          </cell>
          <cell r="B88" t="str">
            <v>HNA ELIZABETH CAÑATE ARAUJO</v>
          </cell>
          <cell r="D88">
            <v>6685579</v>
          </cell>
          <cell r="F88">
            <v>113001006133</v>
          </cell>
        </row>
        <row r="89">
          <cell r="A89">
            <v>190</v>
          </cell>
          <cell r="B89" t="str">
            <v>HNA ELIZABETH CAÑATE ARAUJO</v>
          </cell>
          <cell r="D89">
            <v>6686831</v>
          </cell>
          <cell r="F89">
            <v>213001001501</v>
          </cell>
        </row>
        <row r="90">
          <cell r="A90">
            <v>190</v>
          </cell>
          <cell r="B90" t="str">
            <v>HNA ELIZABETH CAÑATE ARAUJO</v>
          </cell>
          <cell r="C90">
            <v>3106394009</v>
          </cell>
          <cell r="D90">
            <v>3106394009</v>
          </cell>
          <cell r="E90" t="str">
            <v>sanfrancisco_de_asis@hotmail.es</v>
          </cell>
          <cell r="F90">
            <v>213001007231</v>
          </cell>
        </row>
        <row r="91">
          <cell r="A91">
            <v>359</v>
          </cell>
          <cell r="B91" t="str">
            <v>LUIS ALFREDO ALVAREZ MANTILLA</v>
          </cell>
          <cell r="C91">
            <v>3104028298</v>
          </cell>
          <cell r="D91" t="str">
            <v>6674111-6431083-3006909931</v>
          </cell>
          <cell r="E91" t="str">
            <v>info@colegioalteralteris.edu.co</v>
          </cell>
          <cell r="F91">
            <v>313001006485</v>
          </cell>
        </row>
        <row r="92">
          <cell r="A92">
            <v>578</v>
          </cell>
          <cell r="B92" t="str">
            <v>BLANCA CELORIO VALENCIA</v>
          </cell>
          <cell r="C92">
            <v>3017665691</v>
          </cell>
          <cell r="D92">
            <v>6675470</v>
          </cell>
          <cell r="E92" t="str">
            <v>celorio50@hotmail.com</v>
          </cell>
          <cell r="F92">
            <v>313001027261</v>
          </cell>
        </row>
        <row r="93">
          <cell r="A93">
            <v>721</v>
          </cell>
          <cell r="B93" t="str">
            <v>Jorge Gomez Restrepo</v>
          </cell>
          <cell r="C93">
            <v>3145902308</v>
          </cell>
          <cell r="D93" t="str">
            <v>6438662 - 6676907</v>
          </cell>
          <cell r="E93" t="str">
            <v>padrejorge@ieliriodelosvalles.com</v>
          </cell>
          <cell r="F93">
            <v>313001029116</v>
          </cell>
        </row>
        <row r="94">
          <cell r="A94">
            <v>825</v>
          </cell>
          <cell r="B94" t="str">
            <v>GLORIA PINEDA MONTIEL</v>
          </cell>
          <cell r="C94">
            <v>3106623270</v>
          </cell>
          <cell r="D94">
            <v>6673250</v>
          </cell>
          <cell r="E94" t="str">
            <v>centroeducativosantaclara@hotmail.com</v>
          </cell>
          <cell r="F94">
            <v>313001029701</v>
          </cell>
        </row>
        <row r="95">
          <cell r="A95">
            <v>925</v>
          </cell>
          <cell r="B95" t="str">
            <v>ALEXANDRA BELLO GUERRERO</v>
          </cell>
          <cell r="C95">
            <v>3192714691</v>
          </cell>
          <cell r="D95">
            <v>6056391578</v>
          </cell>
          <cell r="E95" t="str">
            <v>institutoidi1020@yahoo.es</v>
          </cell>
          <cell r="F95">
            <v>313001800629</v>
          </cell>
        </row>
        <row r="96">
          <cell r="A96">
            <v>934</v>
          </cell>
          <cell r="B96" t="str">
            <v>TEMILDA MARTELO MARTELO</v>
          </cell>
          <cell r="C96">
            <v>3116534990</v>
          </cell>
          <cell r="D96">
            <v>6907726</v>
          </cell>
          <cell r="E96" t="str">
            <v>martelomar.temi@hotmail.com</v>
          </cell>
          <cell r="F96">
            <v>313001800661</v>
          </cell>
        </row>
        <row r="97">
          <cell r="A97">
            <v>958</v>
          </cell>
          <cell r="B97" t="str">
            <v>ERIKA ANCHILA DIMAS</v>
          </cell>
          <cell r="C97">
            <v>3205446347</v>
          </cell>
          <cell r="D97">
            <v>6677834</v>
          </cell>
          <cell r="E97" t="str">
            <v>anchiladi48@gmail.com</v>
          </cell>
          <cell r="F97">
            <v>313001800807</v>
          </cell>
        </row>
        <row r="98">
          <cell r="A98">
            <v>985</v>
          </cell>
          <cell r="B98" t="str">
            <v>HEYLEEN DEL CARMEN MONDOL PALOMEQUE</v>
          </cell>
          <cell r="C98">
            <v>3145779467</v>
          </cell>
          <cell r="D98">
            <v>6486480</v>
          </cell>
          <cell r="E98" t="str">
            <v>institutoinensi@hotmail.com</v>
          </cell>
          <cell r="F98">
            <v>313001800018</v>
          </cell>
        </row>
        <row r="99">
          <cell r="A99">
            <v>30</v>
          </cell>
          <cell r="B99" t="str">
            <v>DILIA MARIN ARIAS</v>
          </cell>
          <cell r="C99">
            <v>3163809825</v>
          </cell>
          <cell r="D99" t="str">
            <v>6928614 - 6926004</v>
          </cell>
          <cell r="E99" t="str">
            <v>rectoria@ieluiscarloslopez.edu.co</v>
          </cell>
          <cell r="F99">
            <v>113001000721</v>
          </cell>
        </row>
        <row r="100">
          <cell r="A100">
            <v>30</v>
          </cell>
          <cell r="B100" t="str">
            <v>GERMAN ELADIO GONIMA PINTO</v>
          </cell>
          <cell r="D100">
            <v>6611449</v>
          </cell>
          <cell r="F100">
            <v>113001001671</v>
          </cell>
        </row>
        <row r="101">
          <cell r="A101">
            <v>38</v>
          </cell>
          <cell r="B101" t="str">
            <v>JOHNNY MELENDEZ BANQUEZ</v>
          </cell>
          <cell r="C101">
            <v>3135610725</v>
          </cell>
          <cell r="D101">
            <v>6632645</v>
          </cell>
          <cell r="E101" t="str">
            <v>info@iejfk.edu.co</v>
          </cell>
          <cell r="F101">
            <v>113001001336</v>
          </cell>
        </row>
        <row r="102">
          <cell r="A102">
            <v>59</v>
          </cell>
          <cell r="B102" t="str">
            <v>CARMEN RANGEL SEPULVEDA</v>
          </cell>
          <cell r="C102">
            <v>3002028628</v>
          </cell>
          <cell r="D102">
            <v>6791823</v>
          </cell>
          <cell r="E102" t="str">
            <v>gavi1106@hotmail.com</v>
          </cell>
          <cell r="F102">
            <v>113001001719</v>
          </cell>
        </row>
        <row r="103">
          <cell r="A103">
            <v>92</v>
          </cell>
          <cell r="B103" t="str">
            <v>LUIS ALFONSO RAMIREZ CASTELLON</v>
          </cell>
          <cell r="D103">
            <v>6633560</v>
          </cell>
          <cell r="F103">
            <v>113001000224</v>
          </cell>
        </row>
        <row r="104">
          <cell r="A104">
            <v>92</v>
          </cell>
          <cell r="B104" t="str">
            <v>LUIS RAMIREZ CASTELLON</v>
          </cell>
          <cell r="C104">
            <v>3106166319</v>
          </cell>
          <cell r="D104" t="str">
            <v>6633937 6632219</v>
          </cell>
          <cell r="E104" t="str">
            <v>correo.institucional@iesamper.edu.co</v>
          </cell>
          <cell r="F104">
            <v>113001003053</v>
          </cell>
        </row>
        <row r="105">
          <cell r="A105">
            <v>92</v>
          </cell>
          <cell r="B105" t="str">
            <v>LUIS ALFONSO RAMIREZ CASTELLON</v>
          </cell>
          <cell r="D105">
            <v>6612956</v>
          </cell>
          <cell r="F105">
            <v>113001003797</v>
          </cell>
        </row>
        <row r="106">
          <cell r="A106">
            <v>97</v>
          </cell>
          <cell r="B106" t="str">
            <v>ARIDES SANDOVAL PEÑATA</v>
          </cell>
          <cell r="C106">
            <v>3052205450</v>
          </cell>
          <cell r="D106">
            <v>6438791</v>
          </cell>
          <cell r="E106" t="str">
            <v>rectorinem2018@gmail.com</v>
          </cell>
          <cell r="F106">
            <v>113001003274</v>
          </cell>
        </row>
        <row r="107">
          <cell r="A107">
            <v>97</v>
          </cell>
          <cell r="B107" t="str">
            <v>ARIDES SANDOVAL PEÑATA</v>
          </cell>
          <cell r="D107">
            <v>6679441</v>
          </cell>
          <cell r="F107">
            <v>113001005757</v>
          </cell>
        </row>
        <row r="108">
          <cell r="A108">
            <v>97</v>
          </cell>
          <cell r="B108" t="str">
            <v>ARIDES SANDOVAL PEÑATA</v>
          </cell>
          <cell r="D108">
            <v>6671814</v>
          </cell>
          <cell r="F108">
            <v>113001006826</v>
          </cell>
        </row>
        <row r="109">
          <cell r="A109">
            <v>104</v>
          </cell>
          <cell r="B109" t="str">
            <v>MANUEL DE LOS SANTOS CASSIANI REYES</v>
          </cell>
          <cell r="C109">
            <v>3114293285</v>
          </cell>
          <cell r="D109">
            <v>6934053</v>
          </cell>
          <cell r="E109" t="str">
            <v>iejuanjosenieto@hotmail.es</v>
          </cell>
          <cell r="F109">
            <v>113001004149</v>
          </cell>
        </row>
        <row r="110">
          <cell r="A110">
            <v>107</v>
          </cell>
          <cell r="B110" t="str">
            <v>YASMINY GOMEZ CORONELL</v>
          </cell>
          <cell r="C110">
            <v>3015117457</v>
          </cell>
          <cell r="D110">
            <v>6387695</v>
          </cell>
          <cell r="E110" t="str">
            <v>yasminysocorro@hotmail.com</v>
          </cell>
          <cell r="F110">
            <v>113001004289</v>
          </cell>
        </row>
        <row r="111">
          <cell r="A111">
            <v>240</v>
          </cell>
          <cell r="B111" t="str">
            <v>LEANDRA CASTELLON RIOS</v>
          </cell>
          <cell r="C111">
            <v>3012116038</v>
          </cell>
          <cell r="D111">
            <v>3013516875</v>
          </cell>
          <cell r="E111" t="str">
            <v>colegiolaconsolata@hotmail.com</v>
          </cell>
          <cell r="F111">
            <v>313001001181</v>
          </cell>
        </row>
        <row r="112">
          <cell r="A112">
            <v>285</v>
          </cell>
          <cell r="B112" t="str">
            <v>ELENIS ALVAREZ PEREZ</v>
          </cell>
          <cell r="C112">
            <v>3135849933</v>
          </cell>
          <cell r="E112" t="str">
            <v>colnavbn1so@gmail.com</v>
          </cell>
          <cell r="F112">
            <v>313001005331</v>
          </cell>
        </row>
        <row r="113">
          <cell r="A113">
            <v>503</v>
          </cell>
          <cell r="B113" t="str">
            <v>ROBINSON OROZCO QUEJADA</v>
          </cell>
          <cell r="C113">
            <v>3245629513</v>
          </cell>
          <cell r="D113">
            <v>3003198205</v>
          </cell>
          <cell r="E113" t="str">
            <v>ieberthagedeon.edu@gmail.com</v>
          </cell>
          <cell r="F113">
            <v>113001013814</v>
          </cell>
        </row>
        <row r="114">
          <cell r="A114">
            <v>260</v>
          </cell>
          <cell r="B114" t="str">
            <v>ALCIRA BLANQUICETT VELEZ</v>
          </cell>
          <cell r="C114">
            <v>3012444383</v>
          </cell>
          <cell r="D114">
            <v>6616948</v>
          </cell>
          <cell r="E114" t="str">
            <v>corpo.institutociry@hotmail.com</v>
          </cell>
          <cell r="F114">
            <v>313001003117</v>
          </cell>
        </row>
        <row r="115">
          <cell r="A115">
            <v>274</v>
          </cell>
          <cell r="B115" t="str">
            <v>WALTER ANICHIARICO SANCHEZ</v>
          </cell>
          <cell r="C115">
            <v>3188833020</v>
          </cell>
          <cell r="D115">
            <v>6534139</v>
          </cell>
          <cell r="E115" t="str">
            <v>asociacionescuelaelsalvador@gmail.com</v>
          </cell>
          <cell r="F115">
            <v>313001004857</v>
          </cell>
        </row>
        <row r="116">
          <cell r="A116">
            <v>310</v>
          </cell>
          <cell r="B116" t="str">
            <v>SANDRA ARRIETA PEDROZA</v>
          </cell>
          <cell r="C116">
            <v>3126524107</v>
          </cell>
          <cell r="D116">
            <v>6670848</v>
          </cell>
          <cell r="E116" t="str">
            <v>rectoria@institutoeleden.edu.co</v>
          </cell>
          <cell r="F116">
            <v>313001006621</v>
          </cell>
        </row>
        <row r="117">
          <cell r="A117">
            <v>313</v>
          </cell>
          <cell r="B117" t="str">
            <v>NORA MENDOZA REYES</v>
          </cell>
          <cell r="C117">
            <v>3174399062</v>
          </cell>
          <cell r="D117">
            <v>6631911</v>
          </cell>
          <cell r="E117" t="str">
            <v>coleldivinosalvador@yahoo.com</v>
          </cell>
          <cell r="F117">
            <v>313001006698</v>
          </cell>
        </row>
        <row r="118">
          <cell r="A118">
            <v>314</v>
          </cell>
          <cell r="B118" t="str">
            <v>JORGE ISAAC CORREA JIMENEZ</v>
          </cell>
          <cell r="C118">
            <v>3330333543</v>
          </cell>
          <cell r="D118">
            <v>3330333543</v>
          </cell>
          <cell r="E118" t="str">
            <v>colemilitar_8531@hotmail.com</v>
          </cell>
          <cell r="F118">
            <v>313001006701</v>
          </cell>
        </row>
        <row r="119">
          <cell r="A119">
            <v>327</v>
          </cell>
          <cell r="B119" t="str">
            <v>RAMON PEREZ GULFO</v>
          </cell>
          <cell r="C119">
            <v>3103688815</v>
          </cell>
          <cell r="D119">
            <v>6671666</v>
          </cell>
          <cell r="E119" t="str">
            <v>institutojjrousseau@hotmail.com</v>
          </cell>
          <cell r="F119">
            <v>313001007244</v>
          </cell>
        </row>
        <row r="120">
          <cell r="A120">
            <v>335</v>
          </cell>
          <cell r="B120" t="str">
            <v>BERTA CONEO ALVAREZ</v>
          </cell>
          <cell r="C120">
            <v>3014924686</v>
          </cell>
          <cell r="D120">
            <v>6654276</v>
          </cell>
          <cell r="E120" t="str">
            <v>ciescolegio@gmail.com</v>
          </cell>
          <cell r="F120">
            <v>313001007619</v>
          </cell>
        </row>
        <row r="121">
          <cell r="A121">
            <v>340</v>
          </cell>
          <cell r="B121" t="str">
            <v>MARTHA ARAUJO DEL RIO</v>
          </cell>
          <cell r="C121">
            <v>3157410557</v>
          </cell>
          <cell r="E121" t="str">
            <v>gimcreativojpablo@outlook.com</v>
          </cell>
          <cell r="F121">
            <v>313001007741</v>
          </cell>
        </row>
        <row r="122">
          <cell r="A122">
            <v>366</v>
          </cell>
          <cell r="B122" t="str">
            <v>DENNIS PEREZ GONZALEZ</v>
          </cell>
          <cell r="C122">
            <v>3155657559</v>
          </cell>
          <cell r="D122">
            <v>6795613</v>
          </cell>
          <cell r="E122" t="str">
            <v>dennipg@outlook.com</v>
          </cell>
          <cell r="F122">
            <v>313001008542</v>
          </cell>
        </row>
        <row r="123">
          <cell r="A123">
            <v>370</v>
          </cell>
          <cell r="B123" t="str">
            <v>KARLA MENDOZA RUIZ</v>
          </cell>
          <cell r="D123">
            <v>3114033411</v>
          </cell>
          <cell r="E123" t="str">
            <v>jeanitardcorporacion@gmail.com</v>
          </cell>
          <cell r="F123">
            <v>313001008585</v>
          </cell>
        </row>
        <row r="124">
          <cell r="A124">
            <v>418</v>
          </cell>
          <cell r="B124" t="str">
            <v>DALIA ALCALA ZARANTE</v>
          </cell>
          <cell r="C124">
            <v>3008619722</v>
          </cell>
          <cell r="D124">
            <v>6056926232</v>
          </cell>
          <cell r="E124" t="str">
            <v>colsantotomasdeaquino1@gmail.com</v>
          </cell>
          <cell r="F124">
            <v>313001012281</v>
          </cell>
        </row>
        <row r="125">
          <cell r="A125">
            <v>420</v>
          </cell>
          <cell r="B125" t="str">
            <v>GLORIA INES ALVAREZ MANTILLA</v>
          </cell>
          <cell r="C125">
            <v>3015071553</v>
          </cell>
          <cell r="D125">
            <v>6673449</v>
          </cell>
          <cell r="E125" t="str">
            <v>info@colegiolaconcepcion.com.co</v>
          </cell>
          <cell r="F125">
            <v>313001012515</v>
          </cell>
        </row>
        <row r="126">
          <cell r="A126">
            <v>433</v>
          </cell>
          <cell r="B126" t="str">
            <v>GILDA MARIA LLAMAS RUIZ</v>
          </cell>
          <cell r="C126">
            <v>3155213388</v>
          </cell>
          <cell r="D126">
            <v>6550041</v>
          </cell>
          <cell r="E126" t="str">
            <v>principedepaz1995@hotmail.com</v>
          </cell>
          <cell r="F126">
            <v>313001012833</v>
          </cell>
        </row>
        <row r="127">
          <cell r="A127">
            <v>436</v>
          </cell>
          <cell r="B127" t="str">
            <v>IRINA BABILONIA IBARRA</v>
          </cell>
          <cell r="C127">
            <v>3006381844</v>
          </cell>
          <cell r="D127">
            <v>6632852</v>
          </cell>
          <cell r="E127" t="str">
            <v>institutoguadalupe@hotmail.com</v>
          </cell>
          <cell r="F127">
            <v>313001012876</v>
          </cell>
        </row>
        <row r="128">
          <cell r="A128">
            <v>439</v>
          </cell>
          <cell r="B128" t="str">
            <v>MIRNA CABEZA MARTINEZ</v>
          </cell>
          <cell r="C128">
            <v>3006632297</v>
          </cell>
          <cell r="D128">
            <v>6673314</v>
          </cell>
          <cell r="E128" t="str">
            <v>ilcorales@hotmail.com</v>
          </cell>
          <cell r="F128">
            <v>313001012931</v>
          </cell>
        </row>
        <row r="129">
          <cell r="A129">
            <v>476</v>
          </cell>
          <cell r="B129" t="str">
            <v>GEOCONIS IRIARTE ESCOBAR</v>
          </cell>
          <cell r="C129">
            <v>3008807564</v>
          </cell>
          <cell r="D129">
            <v>6676042</v>
          </cell>
          <cell r="E129" t="str">
            <v>ceicol@hotmail.com</v>
          </cell>
          <cell r="F129">
            <v>313001013635</v>
          </cell>
        </row>
        <row r="130">
          <cell r="A130">
            <v>478</v>
          </cell>
          <cell r="B130" t="str">
            <v>MARIELA OSORIO DE GANEM</v>
          </cell>
          <cell r="C130">
            <v>3226029746</v>
          </cell>
          <cell r="D130">
            <v>6788261</v>
          </cell>
          <cell r="E130" t="str">
            <v>marielaosoriot@hotmail.com</v>
          </cell>
          <cell r="F130">
            <v>313001013465</v>
          </cell>
        </row>
        <row r="131">
          <cell r="A131">
            <v>488</v>
          </cell>
          <cell r="B131" t="str">
            <v>FAISURY HERNANDEZ PEREZ</v>
          </cell>
          <cell r="C131">
            <v>3157977626</v>
          </cell>
          <cell r="D131">
            <v>6616948</v>
          </cell>
          <cell r="E131" t="str">
            <v>fundecen@gmail.com</v>
          </cell>
          <cell r="F131">
            <v>313001013571</v>
          </cell>
        </row>
        <row r="132">
          <cell r="A132">
            <v>489</v>
          </cell>
          <cell r="B132" t="str">
            <v>YEIMI GUAPI CORCHO</v>
          </cell>
          <cell r="C132">
            <v>3152817250</v>
          </cell>
          <cell r="D132">
            <v>3007897726</v>
          </cell>
          <cell r="E132" t="str">
            <v>institutosonrisitasalegres@hotmail.com</v>
          </cell>
          <cell r="F132">
            <v>313001013589</v>
          </cell>
        </row>
        <row r="133">
          <cell r="A133">
            <v>581</v>
          </cell>
          <cell r="B133" t="str">
            <v>FELICIANA BARRIOS TORRES</v>
          </cell>
          <cell r="C133">
            <v>3012000118</v>
          </cell>
          <cell r="D133">
            <v>6799547</v>
          </cell>
          <cell r="E133" t="str">
            <v>aprenderconalegria@hotmail.com</v>
          </cell>
          <cell r="F133">
            <v>313001028012</v>
          </cell>
        </row>
        <row r="134">
          <cell r="A134">
            <v>610</v>
          </cell>
          <cell r="B134" t="str">
            <v>ARACELYS APARICIO RIOS</v>
          </cell>
          <cell r="C134">
            <v>3015293186</v>
          </cell>
          <cell r="D134">
            <v>6904333</v>
          </cell>
          <cell r="E134" t="str">
            <v>institutosanjuandedios2017@gmail.com</v>
          </cell>
          <cell r="F134">
            <v>313001028039</v>
          </cell>
        </row>
        <row r="135">
          <cell r="A135">
            <v>618</v>
          </cell>
          <cell r="B135" t="str">
            <v>KATIA LARA PORRAS</v>
          </cell>
          <cell r="C135">
            <v>3165333763</v>
          </cell>
          <cell r="D135">
            <v>6679425</v>
          </cell>
          <cell r="E135" t="str">
            <v>ins.edu_losangeles@hotmail.com</v>
          </cell>
          <cell r="F135">
            <v>313001028098</v>
          </cell>
        </row>
        <row r="136">
          <cell r="A136">
            <v>630</v>
          </cell>
          <cell r="B136" t="str">
            <v>BETTY PINTO LEONES</v>
          </cell>
          <cell r="C136">
            <v>3148737455</v>
          </cell>
          <cell r="D136">
            <v>6511255</v>
          </cell>
          <cell r="E136" t="str">
            <v>corpmenteactiva@hotmail.com</v>
          </cell>
          <cell r="F136">
            <v>313001028789</v>
          </cell>
        </row>
        <row r="137">
          <cell r="A137">
            <v>748</v>
          </cell>
          <cell r="B137" t="str">
            <v>GLADYS DEL RIO RODRIGUEZ</v>
          </cell>
          <cell r="C137">
            <v>3005636278</v>
          </cell>
          <cell r="D137" t="str">
            <v>66177831-6534325</v>
          </cell>
          <cell r="E137" t="str">
            <v>colegiogorettisantamonica@hotmail.com</v>
          </cell>
          <cell r="F137">
            <v>313001029337</v>
          </cell>
        </row>
        <row r="138">
          <cell r="A138">
            <v>816</v>
          </cell>
          <cell r="B138" t="str">
            <v>ERIKA JIMENEZ TOLEDO</v>
          </cell>
          <cell r="C138">
            <v>3058627376</v>
          </cell>
          <cell r="D138">
            <v>6056650239</v>
          </cell>
          <cell r="E138" t="str">
            <v>colegio-pitagoras@hotmail.com</v>
          </cell>
          <cell r="F138">
            <v>313001029540</v>
          </cell>
        </row>
        <row r="139">
          <cell r="A139">
            <v>820</v>
          </cell>
          <cell r="B139" t="str">
            <v>CLAUDIA TORRES MARTINEZ</v>
          </cell>
          <cell r="C139">
            <v>3163856452</v>
          </cell>
          <cell r="D139">
            <v>6676386</v>
          </cell>
          <cell r="E139" t="str">
            <v>institutomiprimeraestacion@hotmail.com</v>
          </cell>
          <cell r="F139">
            <v>313001029655</v>
          </cell>
        </row>
        <row r="140">
          <cell r="A140">
            <v>822</v>
          </cell>
          <cell r="B140" t="str">
            <v>NELLY JAIMES LOZANO</v>
          </cell>
          <cell r="C140">
            <v>3005230398</v>
          </cell>
          <cell r="D140">
            <v>6766615</v>
          </cell>
          <cell r="E140" t="str">
            <v>nellyjohana18@gmail.com</v>
          </cell>
          <cell r="F140">
            <v>313001029752</v>
          </cell>
        </row>
        <row r="141">
          <cell r="A141">
            <v>834</v>
          </cell>
          <cell r="B141" t="str">
            <v>BERTHA MEÑACA CAPARROSO</v>
          </cell>
          <cell r="C141">
            <v>3178062501</v>
          </cell>
          <cell r="D141">
            <v>6651010</v>
          </cell>
          <cell r="E141" t="str">
            <v>iemhf@outlook.es</v>
          </cell>
          <cell r="F141">
            <v>313001029671</v>
          </cell>
        </row>
        <row r="142">
          <cell r="A142">
            <v>843</v>
          </cell>
          <cell r="B142" t="str">
            <v>LEONOR PINEDO PACHECO</v>
          </cell>
          <cell r="C142">
            <v>3013266444</v>
          </cell>
          <cell r="D142">
            <v>6436466</v>
          </cell>
          <cell r="E142" t="str">
            <v>preschoolparque@hotmail.com</v>
          </cell>
          <cell r="F142">
            <v>313001029876</v>
          </cell>
        </row>
        <row r="143">
          <cell r="A143">
            <v>879</v>
          </cell>
          <cell r="B143" t="str">
            <v>TERESA GULFO MANJARREZ</v>
          </cell>
          <cell r="C143">
            <v>3008145262</v>
          </cell>
          <cell r="D143">
            <v>6671212</v>
          </cell>
          <cell r="E143" t="str">
            <v>alegriadeaprenderjugando@gmail.com</v>
          </cell>
          <cell r="F143">
            <v>313001800050</v>
          </cell>
        </row>
        <row r="144">
          <cell r="A144">
            <v>883</v>
          </cell>
          <cell r="B144" t="str">
            <v>MIRALYS TORRES QUINTERO</v>
          </cell>
          <cell r="C144">
            <v>3148668588</v>
          </cell>
          <cell r="D144">
            <v>6678874</v>
          </cell>
          <cell r="E144" t="str">
            <v>cgmundodecolores@gmail.com</v>
          </cell>
          <cell r="F144">
            <v>313001800084</v>
          </cell>
        </row>
        <row r="145">
          <cell r="A145">
            <v>888</v>
          </cell>
          <cell r="B145" t="str">
            <v>yirha porras burgos</v>
          </cell>
          <cell r="C145">
            <v>3008462658</v>
          </cell>
          <cell r="D145">
            <v>6719867</v>
          </cell>
          <cell r="E145" t="str">
            <v>misprimerospasoscartagena@gmail.com</v>
          </cell>
          <cell r="F145">
            <v>313001800165</v>
          </cell>
        </row>
        <row r="146">
          <cell r="A146">
            <v>908</v>
          </cell>
          <cell r="B146" t="str">
            <v>ANA ALVARADO CEBALLOS</v>
          </cell>
          <cell r="C146">
            <v>3012311156</v>
          </cell>
          <cell r="D146">
            <v>6905138</v>
          </cell>
          <cell r="E146" t="str">
            <v>huellitasinternationalschool@gmail.com</v>
          </cell>
          <cell r="F146">
            <v>313001800254</v>
          </cell>
        </row>
        <row r="147">
          <cell r="A147">
            <v>933</v>
          </cell>
          <cell r="B147" t="str">
            <v>JUANA MEJIA FUENTES</v>
          </cell>
          <cell r="C147">
            <v>3166210402</v>
          </cell>
          <cell r="D147">
            <v>6901344</v>
          </cell>
          <cell r="E147" t="str">
            <v>cdimanitoscreativas@hotmail.com</v>
          </cell>
          <cell r="F147">
            <v>313001800521</v>
          </cell>
        </row>
        <row r="148">
          <cell r="A148">
            <v>941</v>
          </cell>
          <cell r="B148" t="str">
            <v>YENEDITH ALVAREZ CABARCAS</v>
          </cell>
          <cell r="C148">
            <v>3103536195</v>
          </cell>
          <cell r="D148" t="str">
            <v>6786452 -</v>
          </cell>
          <cell r="E148" t="str">
            <v>calma83@hotmail.com</v>
          </cell>
          <cell r="F148">
            <v>313001800602</v>
          </cell>
        </row>
        <row r="149">
          <cell r="A149">
            <v>946</v>
          </cell>
          <cell r="B149" t="str">
            <v>JALIMA BARRIOS TEJADA</v>
          </cell>
          <cell r="C149">
            <v>3042473477</v>
          </cell>
          <cell r="D149">
            <v>3017255128</v>
          </cell>
          <cell r="E149" t="str">
            <v>jardin_magico10@hotmail.com</v>
          </cell>
          <cell r="F149">
            <v>313001800696</v>
          </cell>
        </row>
        <row r="150">
          <cell r="A150">
            <v>957</v>
          </cell>
          <cell r="B150" t="str">
            <v>ERIKA MARTINEZ PUELLO</v>
          </cell>
          <cell r="C150">
            <v>3173961963</v>
          </cell>
          <cell r="D150">
            <v>6941054</v>
          </cell>
          <cell r="E150" t="str">
            <v>emartinez3025@gmail.com</v>
          </cell>
          <cell r="F150">
            <v>313001800793</v>
          </cell>
        </row>
        <row r="151">
          <cell r="A151">
            <v>22</v>
          </cell>
          <cell r="B151" t="str">
            <v>MARIA AUXILIADORA BANDA</v>
          </cell>
          <cell r="C151">
            <v>3008466934</v>
          </cell>
          <cell r="D151">
            <v>6928619</v>
          </cell>
          <cell r="E151" t="str">
            <v>mariauxi15@hotmail.com</v>
          </cell>
          <cell r="F151">
            <v>113001000348</v>
          </cell>
        </row>
        <row r="152">
          <cell r="A152">
            <v>25</v>
          </cell>
          <cell r="B152" t="str">
            <v>LUZ ELENA OCAMPO MADRID</v>
          </cell>
          <cell r="C152">
            <v>3003198205</v>
          </cell>
          <cell r="D152">
            <v>3003198205</v>
          </cell>
          <cell r="E152" t="str">
            <v>rectoriera@gmail.com</v>
          </cell>
          <cell r="F152">
            <v>113001000437</v>
          </cell>
        </row>
        <row r="153">
          <cell r="A153">
            <v>89</v>
          </cell>
          <cell r="B153" t="str">
            <v>BELSYBETH MURILLO MAQUILON</v>
          </cell>
          <cell r="C153">
            <v>3135875608</v>
          </cell>
          <cell r="D153">
            <v>6708032</v>
          </cell>
          <cell r="E153" t="str">
            <v>secretariaieternera@gmail.com</v>
          </cell>
          <cell r="F153">
            <v>113001002952</v>
          </cell>
        </row>
        <row r="154">
          <cell r="A154">
            <v>104</v>
          </cell>
          <cell r="B154" t="str">
            <v>MANUEL CASSIANI REYES</v>
          </cell>
          <cell r="F154">
            <v>113001800212</v>
          </cell>
        </row>
        <row r="155">
          <cell r="A155">
            <v>248</v>
          </cell>
          <cell r="B155" t="str">
            <v>Tte. ROBINSON VANEGAS RUBIO</v>
          </cell>
          <cell r="C155">
            <v>3505511557</v>
          </cell>
          <cell r="D155">
            <v>6531459</v>
          </cell>
          <cell r="E155" t="str">
            <v>robinson.vanegas@correo.policia.gov.co</v>
          </cell>
          <cell r="F155">
            <v>313001002251</v>
          </cell>
        </row>
        <row r="156">
          <cell r="A156">
            <v>892</v>
          </cell>
          <cell r="B156" t="str">
            <v>YARIS HERNANDEZ CANTILLO</v>
          </cell>
          <cell r="F156">
            <v>113001800336</v>
          </cell>
        </row>
        <row r="157">
          <cell r="A157">
            <v>233</v>
          </cell>
          <cell r="B157" t="str">
            <v>HNA MARIA ANGELA TOVAR MARQUIN</v>
          </cell>
          <cell r="C157">
            <v>3158968906</v>
          </cell>
          <cell r="D157" t="str">
            <v>6534700-6534264</v>
          </cell>
          <cell r="E157" t="str">
            <v>info@colbifficartagena.edu.co</v>
          </cell>
          <cell r="F157">
            <v>313001001050</v>
          </cell>
        </row>
        <row r="158">
          <cell r="A158">
            <v>283</v>
          </cell>
          <cell r="B158" t="str">
            <v>EDGAR BALANTA CASTILLA</v>
          </cell>
          <cell r="C158">
            <v>3002260458</v>
          </cell>
          <cell r="D158">
            <v>6539213</v>
          </cell>
          <cell r="E158" t="str">
            <v>rectorie@comfamiliar.org.co</v>
          </cell>
          <cell r="F158">
            <v>313001005276</v>
          </cell>
        </row>
        <row r="159">
          <cell r="A159">
            <v>298</v>
          </cell>
          <cell r="B159" t="str">
            <v>SORAYA ABUCHAR CURI</v>
          </cell>
          <cell r="C159">
            <v>3004375720</v>
          </cell>
          <cell r="D159" t="str">
            <v>6816460 - 6817077</v>
          </cell>
          <cell r="E159" t="str">
            <v>elpilardelsaber@gmail.com</v>
          </cell>
          <cell r="F159">
            <v>313001005845</v>
          </cell>
        </row>
        <row r="160">
          <cell r="A160">
            <v>321</v>
          </cell>
          <cell r="B160" t="str">
            <v>JORGE ELIECER GUARDO GONZALEZ</v>
          </cell>
          <cell r="C160">
            <v>3022934085</v>
          </cell>
          <cell r="D160" t="str">
            <v>6903987 - 3174045493</v>
          </cell>
          <cell r="E160" t="str">
            <v>info@cedurecreo.edu.co</v>
          </cell>
          <cell r="F160">
            <v>313001007058</v>
          </cell>
        </row>
        <row r="161">
          <cell r="A161">
            <v>387</v>
          </cell>
          <cell r="B161" t="str">
            <v>KETTY ACUÑA COCK</v>
          </cell>
          <cell r="C161">
            <v>3114369040</v>
          </cell>
          <cell r="D161">
            <v>6478970</v>
          </cell>
          <cell r="E161" t="str">
            <v>cen.cartagena@hotmail.com</v>
          </cell>
          <cell r="F161">
            <v>313001008941</v>
          </cell>
        </row>
        <row r="162">
          <cell r="A162">
            <v>526</v>
          </cell>
          <cell r="B162" t="str">
            <v>YOLEIDA BARRIOS GUARNIZO</v>
          </cell>
          <cell r="C162">
            <v>3008167427</v>
          </cell>
          <cell r="D162" t="str">
            <v>6748216-6817211</v>
          </cell>
          <cell r="E162" t="str">
            <v>yoleidabarriosg@colegiointegraldelnorte.edu.co</v>
          </cell>
          <cell r="F162">
            <v>313001013651</v>
          </cell>
        </row>
        <row r="163">
          <cell r="A163">
            <v>534</v>
          </cell>
          <cell r="B163" t="str">
            <v>ANA TERESA OROZCO DE SIERRA</v>
          </cell>
          <cell r="C163">
            <v>3114436861</v>
          </cell>
          <cell r="D163">
            <v>3114436861</v>
          </cell>
          <cell r="E163" t="str">
            <v>grandessabios@outlook.com</v>
          </cell>
          <cell r="F163">
            <v>313001013937</v>
          </cell>
        </row>
        <row r="164">
          <cell r="A164">
            <v>574</v>
          </cell>
          <cell r="B164" t="str">
            <v>CECILIA ROMERO DE SUAREZ</v>
          </cell>
          <cell r="C164">
            <v>3052381241</v>
          </cell>
          <cell r="D164">
            <v>6754464</v>
          </cell>
          <cell r="E164" t="str">
            <v>corpoamor@hotmail.com</v>
          </cell>
          <cell r="F164">
            <v>313001027237</v>
          </cell>
        </row>
        <row r="165">
          <cell r="A165">
            <v>602</v>
          </cell>
          <cell r="B165" t="str">
            <v>AVIDIS JAVIER GARCIA BETTIN</v>
          </cell>
          <cell r="C165">
            <v>3017428272</v>
          </cell>
          <cell r="D165">
            <v>3017428272</v>
          </cell>
          <cell r="E165" t="str">
            <v>avigabe@hotmail.com</v>
          </cell>
          <cell r="F165">
            <v>313001027539</v>
          </cell>
        </row>
        <row r="166">
          <cell r="A166">
            <v>620</v>
          </cell>
          <cell r="B166" t="str">
            <v>ORFELINA MORALES FAJARDO</v>
          </cell>
          <cell r="C166">
            <v>3022743594</v>
          </cell>
          <cell r="D166">
            <v>6719432</v>
          </cell>
          <cell r="E166" t="str">
            <v>funaramorservicio72@hotmail.com</v>
          </cell>
          <cell r="F166">
            <v>313001028829</v>
          </cell>
        </row>
        <row r="167">
          <cell r="A167">
            <v>621</v>
          </cell>
          <cell r="B167" t="str">
            <v>VICTORIA GARCIA JIMENEZ</v>
          </cell>
          <cell r="C167">
            <v>3114292496</v>
          </cell>
          <cell r="D167">
            <v>6617961</v>
          </cell>
          <cell r="E167" t="str">
            <v>mipequenoartista@gmail.com</v>
          </cell>
          <cell r="F167">
            <v>313001028055</v>
          </cell>
        </row>
        <row r="168">
          <cell r="A168">
            <v>801</v>
          </cell>
          <cell r="B168" t="str">
            <v>EMPERATRIZ QUINTERO RICARDO</v>
          </cell>
          <cell r="C168">
            <v>3045526015</v>
          </cell>
          <cell r="D168">
            <v>6916723</v>
          </cell>
          <cell r="E168" t="str">
            <v>empequin@hotmail.com</v>
          </cell>
          <cell r="F168">
            <v>313001029469</v>
          </cell>
        </row>
        <row r="169">
          <cell r="A169">
            <v>806</v>
          </cell>
          <cell r="B169" t="str">
            <v>ALBERTO BANDA MARTINEZ</v>
          </cell>
          <cell r="C169">
            <v>0</v>
          </cell>
          <cell r="D169" t="str">
            <v>6816298-6925240</v>
          </cell>
          <cell r="E169" t="str">
            <v>infocoordinacionbhs@gmail.com</v>
          </cell>
          <cell r="F169">
            <v>313001029353</v>
          </cell>
        </row>
        <row r="170">
          <cell r="A170">
            <v>836</v>
          </cell>
          <cell r="B170" t="str">
            <v>WENDY TUÑON ARROYO</v>
          </cell>
          <cell r="C170">
            <v>3022915575</v>
          </cell>
          <cell r="D170">
            <v>6908103</v>
          </cell>
          <cell r="E170" t="str">
            <v>instedusantalucia@outlook.com</v>
          </cell>
          <cell r="F170">
            <v>313001029833</v>
          </cell>
        </row>
        <row r="171">
          <cell r="A171">
            <v>841</v>
          </cell>
          <cell r="B171" t="str">
            <v>FARYS RAMOS RESTAN</v>
          </cell>
          <cell r="C171">
            <v>3173521189</v>
          </cell>
          <cell r="D171">
            <v>6436275</v>
          </cell>
          <cell r="E171" t="str">
            <v>tecnocienciasrc@hotmail.com</v>
          </cell>
          <cell r="F171">
            <v>313001029868</v>
          </cell>
        </row>
        <row r="172">
          <cell r="A172">
            <v>860</v>
          </cell>
          <cell r="B172" t="str">
            <v>IGLIANA ROCHA JIMENEZ</v>
          </cell>
          <cell r="C172">
            <v>3205707185</v>
          </cell>
          <cell r="D172">
            <v>6719562</v>
          </cell>
          <cell r="E172" t="str">
            <v>iglianarocha@gmail.com</v>
          </cell>
          <cell r="F172">
            <v>313001030114</v>
          </cell>
        </row>
        <row r="173">
          <cell r="A173">
            <v>867</v>
          </cell>
          <cell r="B173" t="str">
            <v>ROSA GARCIA ARRIETA</v>
          </cell>
          <cell r="C173">
            <v>3114105472</v>
          </cell>
          <cell r="D173">
            <v>6469021</v>
          </cell>
          <cell r="E173" t="str">
            <v>ELMANANTIALCENTROEDUCATIVO@GMAIL.COM</v>
          </cell>
          <cell r="F173">
            <v>413001030178</v>
          </cell>
        </row>
        <row r="174">
          <cell r="A174">
            <v>871</v>
          </cell>
          <cell r="B174" t="str">
            <v>PATRICIA SALAZAR CABARCAS</v>
          </cell>
          <cell r="C174">
            <v>3008047728</v>
          </cell>
          <cell r="D174">
            <v>6631235</v>
          </cell>
          <cell r="E174" t="str">
            <v>insovidedecroly@hotmail.com</v>
          </cell>
          <cell r="F174">
            <v>313001030190</v>
          </cell>
        </row>
        <row r="175">
          <cell r="A175">
            <v>874</v>
          </cell>
          <cell r="B175" t="str">
            <v>PENGP PETIONGP DE LA PEÑA PEREZ</v>
          </cell>
          <cell r="C175">
            <v>3114379583</v>
          </cell>
          <cell r="D175">
            <v>6470454</v>
          </cell>
          <cell r="E175" t="str">
            <v>corporacionjosephwilson@hotmail.com</v>
          </cell>
          <cell r="F175">
            <v>313001800017</v>
          </cell>
        </row>
        <row r="176">
          <cell r="A176">
            <v>875</v>
          </cell>
          <cell r="B176" t="str">
            <v>MARIA CHIQUILLO MATOS</v>
          </cell>
          <cell r="C176">
            <v>3114377328</v>
          </cell>
          <cell r="D176">
            <v>6524730</v>
          </cell>
          <cell r="E176" t="str">
            <v>glorichiquillo@hotmail.com</v>
          </cell>
          <cell r="F176">
            <v>313001800009</v>
          </cell>
        </row>
        <row r="177">
          <cell r="A177">
            <v>911</v>
          </cell>
          <cell r="B177" t="str">
            <v>MIRZA DEL CARMEN LIAN JULIO</v>
          </cell>
          <cell r="C177">
            <v>3007835477</v>
          </cell>
          <cell r="D177">
            <v>6414006</v>
          </cell>
          <cell r="E177" t="str">
            <v>cdhterranova@gmail.com</v>
          </cell>
          <cell r="F177">
            <v>313001800238</v>
          </cell>
        </row>
        <row r="178">
          <cell r="A178">
            <v>913</v>
          </cell>
          <cell r="B178" t="str">
            <v>GORTRUDE MCLEAN CARDILES</v>
          </cell>
          <cell r="C178">
            <v>3163688451</v>
          </cell>
          <cell r="D178">
            <v>6782503</v>
          </cell>
          <cell r="E178" t="str">
            <v>direccionsummerhillcartagena@gmail.com</v>
          </cell>
          <cell r="F178">
            <v>313001800378</v>
          </cell>
        </row>
        <row r="179">
          <cell r="A179">
            <v>919</v>
          </cell>
          <cell r="B179" t="str">
            <v>DINEY VALENZUELA SANCHEZ</v>
          </cell>
          <cell r="C179">
            <v>3205547717</v>
          </cell>
          <cell r="D179">
            <v>6056718821</v>
          </cell>
          <cell r="E179" t="str">
            <v>institutoeducativonuevaluz@hotmail.com</v>
          </cell>
          <cell r="F179">
            <v>313001800475</v>
          </cell>
        </row>
        <row r="180">
          <cell r="A180">
            <v>939</v>
          </cell>
          <cell r="B180" t="str">
            <v>LEDYS MORENO MEZA</v>
          </cell>
          <cell r="C180">
            <v>3013736935</v>
          </cell>
          <cell r="D180">
            <v>6909612</v>
          </cell>
          <cell r="E180" t="str">
            <v>loscampanossanjose@gmail.com</v>
          </cell>
          <cell r="F180">
            <v>313001800637</v>
          </cell>
        </row>
        <row r="181">
          <cell r="A181">
            <v>954</v>
          </cell>
          <cell r="B181" t="str">
            <v>JHON VILLORINA REGINO</v>
          </cell>
          <cell r="C181">
            <v>3006781694</v>
          </cell>
          <cell r="D181">
            <v>6485316</v>
          </cell>
          <cell r="E181" t="str">
            <v>villpahs@gmail.com</v>
          </cell>
          <cell r="F181">
            <v>313001800785</v>
          </cell>
        </row>
        <row r="182">
          <cell r="A182">
            <v>956</v>
          </cell>
          <cell r="B182" t="str">
            <v>EDITH MENDOZA TEHERAN</v>
          </cell>
          <cell r="C182">
            <v>3223753184</v>
          </cell>
          <cell r="D182">
            <v>3223753184</v>
          </cell>
          <cell r="E182" t="str">
            <v>edithmendozateheran@gmail.com</v>
          </cell>
          <cell r="F182">
            <v>313001800726</v>
          </cell>
        </row>
        <row r="183">
          <cell r="A183">
            <v>960</v>
          </cell>
          <cell r="B183" t="str">
            <v>MALKA MARTINEZ HERAZO</v>
          </cell>
          <cell r="C183">
            <v>3122794007</v>
          </cell>
          <cell r="D183">
            <v>6462444</v>
          </cell>
          <cell r="E183" t="str">
            <v>colegionuevoamanecersedesimonb@gmail.com</v>
          </cell>
          <cell r="F183">
            <v>313001800823</v>
          </cell>
        </row>
        <row r="184">
          <cell r="A184">
            <v>962</v>
          </cell>
          <cell r="B184" t="str">
            <v>MARY GIRALDO MARTINEZ</v>
          </cell>
          <cell r="C184">
            <v>3017804372</v>
          </cell>
          <cell r="D184">
            <v>6534872</v>
          </cell>
          <cell r="E184" t="str">
            <v>thechildrenshousepreschool@hotmail.com</v>
          </cell>
          <cell r="F184">
            <v>313001800858</v>
          </cell>
        </row>
        <row r="185">
          <cell r="A185">
            <v>968</v>
          </cell>
          <cell r="B185" t="str">
            <v>ANTONIA LOPEZ VARGAS</v>
          </cell>
          <cell r="C185">
            <v>3116695147</v>
          </cell>
          <cell r="D185">
            <v>6709527</v>
          </cell>
          <cell r="E185" t="str">
            <v>rectoria@ceadi.edu.co</v>
          </cell>
          <cell r="F185">
            <v>313001800904</v>
          </cell>
        </row>
        <row r="186">
          <cell r="A186">
            <v>969</v>
          </cell>
          <cell r="B186" t="str">
            <v>ANA SANTANA YEPEZ</v>
          </cell>
          <cell r="C186">
            <v>3205718664</v>
          </cell>
          <cell r="D186">
            <v>6902525</v>
          </cell>
          <cell r="E186" t="str">
            <v>avlove2708@hotmail.com</v>
          </cell>
          <cell r="F186">
            <v>313001800912</v>
          </cell>
        </row>
        <row r="187">
          <cell r="A187">
            <v>986</v>
          </cell>
          <cell r="B187" t="str">
            <v>RAMON ALFONSO PEREZ GULFO</v>
          </cell>
          <cell r="C187">
            <v>3145078124</v>
          </cell>
          <cell r="D187">
            <v>6650816</v>
          </cell>
          <cell r="E187" t="str">
            <v>primaveraeducativa@hotmail.com</v>
          </cell>
          <cell r="F187">
            <v>313001800042</v>
          </cell>
        </row>
        <row r="188">
          <cell r="A188">
            <v>987</v>
          </cell>
          <cell r="B188" t="str">
            <v>NYDIA DEL CARMEN PRENS ALVAREZ</v>
          </cell>
          <cell r="C188">
            <v>3176789514</v>
          </cell>
          <cell r="E188" t="str">
            <v>ierenacer2016@gmail.com</v>
          </cell>
          <cell r="F188">
            <v>313001800026</v>
          </cell>
        </row>
        <row r="189">
          <cell r="A189">
            <v>44</v>
          </cell>
          <cell r="B189" t="str">
            <v>FIDEL CASTRO PADILLA</v>
          </cell>
          <cell r="C189">
            <v>3114119695</v>
          </cell>
          <cell r="D189">
            <v>6447885</v>
          </cell>
          <cell r="E189" t="str">
            <v>iemercedesabrego@hotmail.es</v>
          </cell>
          <cell r="F189">
            <v>113001001484</v>
          </cell>
        </row>
        <row r="190">
          <cell r="A190">
            <v>44</v>
          </cell>
          <cell r="B190" t="str">
            <v>ALBERTO RENTERIA MENA</v>
          </cell>
          <cell r="D190">
            <v>6536405</v>
          </cell>
          <cell r="F190">
            <v>113001003754</v>
          </cell>
        </row>
        <row r="191">
          <cell r="A191">
            <v>44</v>
          </cell>
          <cell r="B191" t="str">
            <v>ALBERTO RENTERIA MENA</v>
          </cell>
          <cell r="D191">
            <v>6537733</v>
          </cell>
          <cell r="F191">
            <v>113001007709</v>
          </cell>
        </row>
        <row r="192">
          <cell r="A192">
            <v>44</v>
          </cell>
          <cell r="B192" t="str">
            <v>ALBERTO RENTERIA MENA</v>
          </cell>
          <cell r="F192">
            <v>113001008926</v>
          </cell>
        </row>
        <row r="193">
          <cell r="A193">
            <v>44</v>
          </cell>
          <cell r="B193" t="str">
            <v>ALBERTO RENTERIA MENA</v>
          </cell>
          <cell r="F193">
            <v>113001012486</v>
          </cell>
        </row>
        <row r="194">
          <cell r="A194">
            <v>59</v>
          </cell>
          <cell r="B194" t="str">
            <v>JUAN GUERRERO BABILONIA</v>
          </cell>
          <cell r="D194">
            <v>6817221</v>
          </cell>
          <cell r="F194">
            <v>113001008195</v>
          </cell>
        </row>
        <row r="195">
          <cell r="A195">
            <v>92</v>
          </cell>
          <cell r="B195" t="str">
            <v>LUIS ALFONSO RAMIREZ CASTELLON</v>
          </cell>
          <cell r="D195">
            <v>6536973</v>
          </cell>
          <cell r="F195">
            <v>113001007083</v>
          </cell>
        </row>
        <row r="196">
          <cell r="A196">
            <v>148</v>
          </cell>
          <cell r="B196" t="str">
            <v>JORGE IMBETT RODRIGUEZ</v>
          </cell>
          <cell r="C196">
            <v>3104743246</v>
          </cell>
          <cell r="D196">
            <v>6714898</v>
          </cell>
          <cell r="E196" t="str">
            <v>iemariacano1@hotmail.com</v>
          </cell>
          <cell r="F196">
            <v>113001008268</v>
          </cell>
        </row>
        <row r="197">
          <cell r="A197">
            <v>543</v>
          </cell>
          <cell r="B197" t="str">
            <v>HNA. ROSA ALBA NUÑEZ DIAZ</v>
          </cell>
          <cell r="C197">
            <v>3125639467</v>
          </cell>
          <cell r="D197">
            <v>3158817931</v>
          </cell>
          <cell r="E197" t="str">
            <v>rectoria.foegen@fundacionmadreelfride.edu.co</v>
          </cell>
          <cell r="F197">
            <v>313001013783</v>
          </cell>
        </row>
        <row r="198">
          <cell r="A198">
            <v>556</v>
          </cell>
          <cell r="B198" t="str">
            <v>HNA. MARIA MIRTA SILVA RUBIO</v>
          </cell>
          <cell r="C198">
            <v>3104971604</v>
          </cell>
          <cell r="D198">
            <v>3156013379</v>
          </cell>
          <cell r="E198" t="str">
            <v>secretaria.suttner@fundacionmadreelfride.edu.co</v>
          </cell>
          <cell r="F198">
            <v>313001027059</v>
          </cell>
        </row>
        <row r="199">
          <cell r="A199">
            <v>566</v>
          </cell>
          <cell r="B199" t="str">
            <v>BLANCA ESTHER PORTILLA GARCIA</v>
          </cell>
          <cell r="C199">
            <v>3022460298</v>
          </cell>
          <cell r="D199">
            <v>3145580097</v>
          </cell>
          <cell r="E199" t="str">
            <v>blancae42@hotmail.com</v>
          </cell>
          <cell r="F199">
            <v>313001027199</v>
          </cell>
        </row>
        <row r="200">
          <cell r="A200">
            <v>663</v>
          </cell>
          <cell r="B200" t="str">
            <v>MONICA BUSTAMANTE OROZCO</v>
          </cell>
          <cell r="C200">
            <v>3107308635</v>
          </cell>
          <cell r="D200">
            <v>6632764</v>
          </cell>
          <cell r="E200" t="str">
            <v>ieciudadela2000@gmail.com</v>
          </cell>
          <cell r="F200">
            <v>113001028927</v>
          </cell>
        </row>
        <row r="201">
          <cell r="A201">
            <v>858</v>
          </cell>
          <cell r="B201" t="str">
            <v>SANDRA RAMIREZ VALBUENA</v>
          </cell>
          <cell r="C201">
            <v>3205671400</v>
          </cell>
          <cell r="D201">
            <v>3104906818</v>
          </cell>
          <cell r="E201" t="str">
            <v>sandra.ramirez.v@pinoverde.co</v>
          </cell>
          <cell r="F201">
            <v>113001030085</v>
          </cell>
        </row>
        <row r="202">
          <cell r="A202">
            <v>892</v>
          </cell>
          <cell r="B202" t="str">
            <v>OLGA ROMERO LEON</v>
          </cell>
          <cell r="C202">
            <v>3163507839</v>
          </cell>
          <cell r="D202">
            <v>3163507839</v>
          </cell>
          <cell r="E202" t="str">
            <v>rectora@colegioelsalvador.edu.co</v>
          </cell>
          <cell r="F202">
            <v>113001800263</v>
          </cell>
        </row>
        <row r="203">
          <cell r="A203">
            <v>892</v>
          </cell>
          <cell r="B203" t="str">
            <v>YARIS HERNANDEZ CANTILLO</v>
          </cell>
          <cell r="F203">
            <v>113001800301</v>
          </cell>
        </row>
        <row r="204">
          <cell r="A204">
            <v>907</v>
          </cell>
          <cell r="B204" t="str">
            <v>YARIS HERNANDEZ CANTILLO</v>
          </cell>
          <cell r="C204">
            <v>3053247990</v>
          </cell>
          <cell r="D204">
            <v>3046743707</v>
          </cell>
          <cell r="E204" t="str">
            <v>yarishernandez@colegioscalabrini.edu.co</v>
          </cell>
          <cell r="F204">
            <v>113001800395</v>
          </cell>
        </row>
        <row r="205">
          <cell r="A205">
            <v>907</v>
          </cell>
          <cell r="B205" t="str">
            <v>ZENITH TORRES SIMANCAS</v>
          </cell>
          <cell r="F205">
            <v>113001800417</v>
          </cell>
        </row>
        <row r="206">
          <cell r="A206">
            <v>276</v>
          </cell>
          <cell r="B206" t="str">
            <v>FLOR DELIS GIRALDO GIRALDO</v>
          </cell>
          <cell r="C206">
            <v>3104054352</v>
          </cell>
          <cell r="D206">
            <v>6931995</v>
          </cell>
          <cell r="E206" t="str">
            <v>colegiotriniti@hotmail.com</v>
          </cell>
          <cell r="F206">
            <v>313001005098</v>
          </cell>
        </row>
        <row r="207">
          <cell r="A207">
            <v>320</v>
          </cell>
          <cell r="B207" t="str">
            <v>LUIS CASTILLA CUADRO</v>
          </cell>
          <cell r="C207">
            <v>3008472297</v>
          </cell>
          <cell r="D207">
            <v>6812301</v>
          </cell>
          <cell r="E207" t="str">
            <v>colmariamontessori1@hotmail.com</v>
          </cell>
          <cell r="F207">
            <v>313001007040</v>
          </cell>
        </row>
        <row r="208">
          <cell r="A208">
            <v>337</v>
          </cell>
          <cell r="B208" t="str">
            <v>ORFELINA NARVAEZ DEL RIO</v>
          </cell>
          <cell r="C208">
            <v>3008165209</v>
          </cell>
          <cell r="D208" t="str">
            <v>No tiene</v>
          </cell>
          <cell r="E208" t="str">
            <v>insmecartagena@gmail.com</v>
          </cell>
          <cell r="F208">
            <v>313001007651</v>
          </cell>
        </row>
        <row r="209">
          <cell r="A209">
            <v>386</v>
          </cell>
          <cell r="B209" t="str">
            <v>JESUS FUENTES PUENTES</v>
          </cell>
          <cell r="C209">
            <v>3003605717</v>
          </cell>
          <cell r="D209">
            <v>3012580332</v>
          </cell>
          <cell r="E209" t="str">
            <v>colomboholandes@gmail.com</v>
          </cell>
          <cell r="F209">
            <v>313001008933</v>
          </cell>
        </row>
        <row r="210">
          <cell r="A210">
            <v>417</v>
          </cell>
          <cell r="B210" t="str">
            <v>CARLINA HERNANDEZ HERNANDEZ</v>
          </cell>
          <cell r="C210">
            <v>3135197206</v>
          </cell>
          <cell r="D210">
            <v>6924202</v>
          </cell>
          <cell r="E210" t="str">
            <v>colegio_lasabiduria@hotmail.com</v>
          </cell>
          <cell r="F210">
            <v>313001012264</v>
          </cell>
        </row>
        <row r="211">
          <cell r="A211">
            <v>481</v>
          </cell>
          <cell r="B211" t="str">
            <v>CRISTINA MACHUCA OVIEDO</v>
          </cell>
          <cell r="C211">
            <v>3116811790</v>
          </cell>
          <cell r="E211" t="str">
            <v>escuelamixta7dediciembre@gmail.com</v>
          </cell>
          <cell r="F211">
            <v>313001013490</v>
          </cell>
        </row>
        <row r="212">
          <cell r="A212">
            <v>498</v>
          </cell>
          <cell r="B212" t="str">
            <v>ISABEL ROJANO HERNANDEZ</v>
          </cell>
          <cell r="C212">
            <v>3106020566</v>
          </cell>
          <cell r="D212">
            <v>6619013</v>
          </cell>
          <cell r="E212" t="str">
            <v>ined.elparaiso@gmail.com</v>
          </cell>
          <cell r="F212">
            <v>413001008024</v>
          </cell>
        </row>
        <row r="213">
          <cell r="A213">
            <v>500</v>
          </cell>
          <cell r="B213" t="str">
            <v>REINA PEREZ CUELLO</v>
          </cell>
          <cell r="C213">
            <v>3015243294</v>
          </cell>
          <cell r="D213" t="str">
            <v>6816211-6816391</v>
          </cell>
          <cell r="E213" t="str">
            <v>corporacionidet@hotmail.com</v>
          </cell>
          <cell r="F213">
            <v>413001007648</v>
          </cell>
        </row>
        <row r="214">
          <cell r="A214">
            <v>528</v>
          </cell>
          <cell r="B214" t="str">
            <v>YADIRA REYES BALANTA</v>
          </cell>
          <cell r="C214">
            <v>3157058376</v>
          </cell>
          <cell r="D214">
            <v>6520107</v>
          </cell>
          <cell r="E214" t="str">
            <v>yadi67@hotmail.es</v>
          </cell>
          <cell r="F214">
            <v>313001013805</v>
          </cell>
        </row>
        <row r="215">
          <cell r="A215">
            <v>530</v>
          </cell>
          <cell r="B215" t="str">
            <v>GREYS  CORTES SANMARTIN</v>
          </cell>
          <cell r="C215">
            <v>3187670786</v>
          </cell>
          <cell r="D215">
            <v>6369549</v>
          </cell>
          <cell r="E215" t="str">
            <v>centroeduraby@hotmail.es</v>
          </cell>
          <cell r="F215">
            <v>313001013775</v>
          </cell>
        </row>
        <row r="216">
          <cell r="A216">
            <v>537</v>
          </cell>
          <cell r="B216" t="str">
            <v>ALTAIR PEREZ FRIAS</v>
          </cell>
          <cell r="C216">
            <v>3004054160</v>
          </cell>
          <cell r="D216">
            <v>6419655</v>
          </cell>
          <cell r="E216" t="str">
            <v>fundewey@hotmail.com</v>
          </cell>
          <cell r="F216">
            <v>313001013856</v>
          </cell>
        </row>
        <row r="217">
          <cell r="A217">
            <v>544</v>
          </cell>
          <cell r="B217" t="str">
            <v>ISABEL LARA OSPINO</v>
          </cell>
          <cell r="C217">
            <v>3007212357</v>
          </cell>
          <cell r="D217" t="str">
            <v>6816687 - 6522948</v>
          </cell>
          <cell r="E217" t="str">
            <v>fundacionelrosario@hotmail.com</v>
          </cell>
          <cell r="F217">
            <v>113001012583</v>
          </cell>
        </row>
        <row r="218">
          <cell r="A218">
            <v>573</v>
          </cell>
          <cell r="B218" t="str">
            <v>MARIA SANCHEZ ALEMAN</v>
          </cell>
          <cell r="C218">
            <v>3008493996</v>
          </cell>
          <cell r="D218">
            <v>6616942</v>
          </cell>
          <cell r="E218" t="str">
            <v>coredunaz@hotmail.com</v>
          </cell>
          <cell r="F218">
            <v>313001027229</v>
          </cell>
        </row>
        <row r="219">
          <cell r="A219">
            <v>847</v>
          </cell>
          <cell r="B219" t="str">
            <v>LILIANA DE AVILA VANEGAS</v>
          </cell>
          <cell r="C219">
            <v>3132719593</v>
          </cell>
          <cell r="D219" t="str">
            <v>3132719593 - 3017930583</v>
          </cell>
          <cell r="E219" t="str">
            <v>foreducsas@hotmail.com</v>
          </cell>
          <cell r="F219">
            <v>313001029981</v>
          </cell>
        </row>
        <row r="220">
          <cell r="A220">
            <v>868</v>
          </cell>
          <cell r="B220" t="str">
            <v>DIANA GONZALEZ GONZALEZ</v>
          </cell>
          <cell r="C220">
            <v>3002908745</v>
          </cell>
          <cell r="D220">
            <v>6708371</v>
          </cell>
          <cell r="E220" t="str">
            <v>corpivil1281@hotmail.com</v>
          </cell>
          <cell r="F220">
            <v>313001030033</v>
          </cell>
        </row>
        <row r="221">
          <cell r="A221">
            <v>869</v>
          </cell>
          <cell r="B221" t="str">
            <v>MAURICIO OLAVE AGUIRRE</v>
          </cell>
          <cell r="C221">
            <v>3243343340</v>
          </cell>
          <cell r="D221">
            <v>6425190</v>
          </cell>
          <cell r="E221" t="str">
            <v>gimnasiocreativo@hotmail.com</v>
          </cell>
          <cell r="F221">
            <v>313001030041</v>
          </cell>
        </row>
        <row r="222">
          <cell r="A222">
            <v>881</v>
          </cell>
          <cell r="B222" t="str">
            <v>LILIA DEL CARMEN AVILA PEREIRA</v>
          </cell>
          <cell r="C222">
            <v>3006742698</v>
          </cell>
          <cell r="D222">
            <v>6740783</v>
          </cell>
          <cell r="E222" t="str">
            <v>ieberakah@gmail.com</v>
          </cell>
          <cell r="F222">
            <v>313001800068</v>
          </cell>
        </row>
        <row r="223">
          <cell r="A223">
            <v>918</v>
          </cell>
          <cell r="B223" t="str">
            <v>ROCIO MUÑOZ LOPEZ</v>
          </cell>
          <cell r="C223">
            <v>3135432775</v>
          </cell>
          <cell r="D223">
            <v>6651200</v>
          </cell>
          <cell r="E223" t="str">
            <v>divinasabiduria2018@gmail.com</v>
          </cell>
          <cell r="F223">
            <v>313001800432</v>
          </cell>
        </row>
        <row r="224">
          <cell r="A224">
            <v>932</v>
          </cell>
          <cell r="B224" t="str">
            <v>CATALINA MARRUGO RINCON</v>
          </cell>
          <cell r="C224">
            <v>3157074442</v>
          </cell>
          <cell r="D224">
            <v>6903105</v>
          </cell>
          <cell r="E224" t="str">
            <v>catalinamarrugo@hotmail.es</v>
          </cell>
          <cell r="F224">
            <v>313001800513</v>
          </cell>
        </row>
        <row r="225">
          <cell r="A225">
            <v>935</v>
          </cell>
          <cell r="B225" t="str">
            <v>ZAIDA ALVAREZ CAUSADO</v>
          </cell>
          <cell r="C225">
            <v>3157331422</v>
          </cell>
          <cell r="D225">
            <v>6787812</v>
          </cell>
          <cell r="E225" t="str">
            <v>gimnasioausubel@hotmail.com</v>
          </cell>
          <cell r="F225">
            <v>313001800572</v>
          </cell>
        </row>
        <row r="226">
          <cell r="A226">
            <v>981</v>
          </cell>
          <cell r="B226" t="str">
            <v>MISLEIDY YOLANDA PEREIRA HOYOS</v>
          </cell>
          <cell r="C226">
            <v>3015447391</v>
          </cell>
          <cell r="E226" t="str">
            <v>directivapis@gmail.com</v>
          </cell>
          <cell r="F226">
            <v>313001801022</v>
          </cell>
        </row>
        <row r="227">
          <cell r="A227">
            <v>59</v>
          </cell>
          <cell r="B227" t="str">
            <v>JUAN GUERRERO BABILONIA</v>
          </cell>
          <cell r="D227">
            <v>6813927</v>
          </cell>
          <cell r="F227">
            <v>113001006818</v>
          </cell>
        </row>
        <row r="228">
          <cell r="A228">
            <v>104</v>
          </cell>
          <cell r="B228" t="str">
            <v>MANUEL DE LOS SANTOS CASSIANI REYES</v>
          </cell>
          <cell r="D228">
            <v>6520887</v>
          </cell>
          <cell r="F228">
            <v>313001008569</v>
          </cell>
        </row>
        <row r="229">
          <cell r="A229">
            <v>107</v>
          </cell>
          <cell r="B229" t="str">
            <v>YASMINY DEL SOCORRO GOMEZ CORONELL</v>
          </cell>
          <cell r="C229">
            <v>3008099107</v>
          </cell>
          <cell r="D229">
            <v>6520354</v>
          </cell>
          <cell r="F229">
            <v>113001003789</v>
          </cell>
        </row>
        <row r="230">
          <cell r="A230">
            <v>159</v>
          </cell>
          <cell r="B230" t="str">
            <v xml:space="preserve">AUGUSTO RODRIGUEZ MATURANA	</v>
          </cell>
          <cell r="C230">
            <v>3014728020</v>
          </cell>
          <cell r="D230">
            <v>6617411</v>
          </cell>
          <cell r="E230" t="str">
            <v>iemanuelavergaradecuri53@gmail.com</v>
          </cell>
          <cell r="F230">
            <v>113001012427</v>
          </cell>
        </row>
        <row r="231">
          <cell r="A231">
            <v>190</v>
          </cell>
          <cell r="B231" t="str">
            <v>HNA ANA MARIA RAMOS MARTINEZ</v>
          </cell>
          <cell r="F231">
            <v>313001007996</v>
          </cell>
        </row>
        <row r="232">
          <cell r="A232">
            <v>190</v>
          </cell>
          <cell r="B232" t="str">
            <v>HNA ELIZABETH CAÑATE ARAUJO</v>
          </cell>
          <cell r="D232">
            <v>6687411</v>
          </cell>
          <cell r="F232">
            <v>213001001268</v>
          </cell>
        </row>
        <row r="233">
          <cell r="A233">
            <v>190</v>
          </cell>
          <cell r="B233" t="str">
            <v>HNA ELIZABETH CAÑATE ARAUJO</v>
          </cell>
          <cell r="F233">
            <v>213001004313</v>
          </cell>
        </row>
        <row r="234">
          <cell r="A234">
            <v>355</v>
          </cell>
          <cell r="B234" t="str">
            <v>AMALFI ALEJANDRA ROSALES YEPES</v>
          </cell>
          <cell r="C234" t="str">
            <v>320 8504525</v>
          </cell>
          <cell r="D234">
            <v>6718140</v>
          </cell>
          <cell r="E234" t="str">
            <v>feyalegriaprogreso@yahoo.es</v>
          </cell>
          <cell r="F234">
            <v>313001008411</v>
          </cell>
        </row>
        <row r="235">
          <cell r="A235">
            <v>355</v>
          </cell>
          <cell r="B235" t="str">
            <v>AMALFI ALEJANDRA ROSALES YEPES</v>
          </cell>
          <cell r="C235">
            <v>3008160806</v>
          </cell>
          <cell r="F235">
            <v>113001007725</v>
          </cell>
        </row>
        <row r="236">
          <cell r="A236">
            <v>355</v>
          </cell>
          <cell r="B236" t="str">
            <v>AMALFI ALEJANDRA ROSALES YEPES</v>
          </cell>
          <cell r="C236">
            <v>3008160806</v>
          </cell>
          <cell r="F236">
            <v>213001007339</v>
          </cell>
        </row>
        <row r="237">
          <cell r="A237">
            <v>842</v>
          </cell>
          <cell r="B237" t="str">
            <v>ZOILA MENDOZA ROMERO</v>
          </cell>
          <cell r="C237">
            <v>3187414182</v>
          </cell>
          <cell r="D237">
            <v>3112435917</v>
          </cell>
          <cell r="E237" t="str">
            <v>rectoriarosedal@colegiosminutodedios.edu.co</v>
          </cell>
          <cell r="F237">
            <v>113001029893</v>
          </cell>
        </row>
        <row r="238">
          <cell r="A238">
            <v>892</v>
          </cell>
          <cell r="B238" t="str">
            <v>YARIS HERNANDEZ CANTILLO</v>
          </cell>
          <cell r="F238">
            <v>113001800280</v>
          </cell>
        </row>
        <row r="239">
          <cell r="A239">
            <v>892</v>
          </cell>
          <cell r="B239" t="str">
            <v>YARIS HERNANDEZ CANTILLO</v>
          </cell>
          <cell r="F239">
            <v>113001800298</v>
          </cell>
        </row>
        <row r="240">
          <cell r="A240">
            <v>892</v>
          </cell>
          <cell r="B240" t="str">
            <v>YARIS HERNANDEZ CANTILLO</v>
          </cell>
          <cell r="F240">
            <v>113001800361</v>
          </cell>
        </row>
        <row r="241">
          <cell r="A241">
            <v>207</v>
          </cell>
          <cell r="B241" t="str">
            <v>GUILLERMO PEÑATE ZAMORA</v>
          </cell>
          <cell r="C241">
            <v>3136013712</v>
          </cell>
          <cell r="D241">
            <v>6634666</v>
          </cell>
          <cell r="E241" t="str">
            <v>guillo.pzamora@hotmail.com</v>
          </cell>
          <cell r="F241">
            <v>313001000142</v>
          </cell>
        </row>
        <row r="242">
          <cell r="A242">
            <v>475</v>
          </cell>
          <cell r="B242" t="str">
            <v>MONICA LOPEZ SANCHEZ</v>
          </cell>
          <cell r="C242">
            <v>3208595184</v>
          </cell>
          <cell r="D242">
            <v>6900441</v>
          </cell>
          <cell r="E242" t="str">
            <v>coorporacion-ist@hotmail.com</v>
          </cell>
          <cell r="F242">
            <v>313001013431</v>
          </cell>
        </row>
        <row r="243">
          <cell r="A243">
            <v>849</v>
          </cell>
          <cell r="B243" t="str">
            <v>DENIS SAN MARTIN TERAN</v>
          </cell>
          <cell r="C243">
            <v>3106726023</v>
          </cell>
          <cell r="D243">
            <v>6812611</v>
          </cell>
          <cell r="E243" t="str">
            <v>institutoelmanantial@hotmail.com</v>
          </cell>
          <cell r="F243">
            <v>313001029973</v>
          </cell>
        </row>
        <row r="244">
          <cell r="A244">
            <v>854</v>
          </cell>
          <cell r="B244" t="str">
            <v>ALEXANDER OZUNA ANZOATEGUI</v>
          </cell>
          <cell r="C244">
            <v>3045852194</v>
          </cell>
          <cell r="D244">
            <v>63866547</v>
          </cell>
          <cell r="E244" t="str">
            <v>funcregen@gmail.com</v>
          </cell>
          <cell r="F244">
            <v>313001029931</v>
          </cell>
        </row>
        <row r="245">
          <cell r="A245">
            <v>855</v>
          </cell>
          <cell r="B245" t="str">
            <v>DELIA VISBAL OCHOA</v>
          </cell>
          <cell r="C245">
            <v>3003863119</v>
          </cell>
          <cell r="D245">
            <v>6571233</v>
          </cell>
          <cell r="E245" t="str">
            <v>dianamono7@hotmail.com</v>
          </cell>
          <cell r="F245">
            <v>313001029965</v>
          </cell>
        </row>
        <row r="246">
          <cell r="A246">
            <v>920</v>
          </cell>
          <cell r="B246" t="str">
            <v>IRIS JAIME BOLIVAR</v>
          </cell>
          <cell r="C246">
            <v>3205425279</v>
          </cell>
          <cell r="D246">
            <v>6812682</v>
          </cell>
          <cell r="E246" t="str">
            <v>centrodeaprendizaje4@gmail.com</v>
          </cell>
          <cell r="F246">
            <v>313001800459</v>
          </cell>
        </row>
        <row r="247">
          <cell r="A247">
            <v>947</v>
          </cell>
          <cell r="B247" t="str">
            <v>PATRICIA VALLE MORILLO</v>
          </cell>
          <cell r="C247">
            <v>3176245045</v>
          </cell>
          <cell r="D247">
            <v>6756907</v>
          </cell>
          <cell r="E247" t="str">
            <v>p.v.m2007@hotmail.com</v>
          </cell>
          <cell r="F247">
            <v>313001800700</v>
          </cell>
        </row>
        <row r="248">
          <cell r="A248">
            <v>965</v>
          </cell>
          <cell r="B248" t="str">
            <v>VANESSA LONDOñO RIOS</v>
          </cell>
          <cell r="C248">
            <v>3013930020</v>
          </cell>
          <cell r="D248">
            <v>3013930020</v>
          </cell>
          <cell r="E248" t="str">
            <v>jeanpiagetcaminoalaexcelencia@gmail.com</v>
          </cell>
          <cell r="F248">
            <v>313001800891</v>
          </cell>
        </row>
        <row r="249">
          <cell r="A249">
            <v>966</v>
          </cell>
          <cell r="B249" t="str">
            <v>NURIS TABORDA VENNER</v>
          </cell>
          <cell r="C249">
            <v>3145475173</v>
          </cell>
          <cell r="D249">
            <v>6756600</v>
          </cell>
          <cell r="E249" t="str">
            <v>institucioneducativaluzyverdad@hotmail.com</v>
          </cell>
          <cell r="F249">
            <v>313001800882</v>
          </cell>
        </row>
        <row r="250">
          <cell r="A250">
            <v>31</v>
          </cell>
          <cell r="B250" t="str">
            <v>RITA ROSA ROMERO SALAS</v>
          </cell>
          <cell r="C250">
            <v>3226519357</v>
          </cell>
          <cell r="D250" t="str">
            <v>6580705 - 6581786-3108338794</v>
          </cell>
          <cell r="E250" t="str">
            <v>IEANAMARIAVT@gmail.com</v>
          </cell>
          <cell r="F250">
            <v>113001000739</v>
          </cell>
        </row>
        <row r="251">
          <cell r="A251">
            <v>31</v>
          </cell>
          <cell r="B251" t="str">
            <v>RITA ROSA ROMERO SALAS</v>
          </cell>
          <cell r="D251">
            <v>6566183</v>
          </cell>
          <cell r="F251">
            <v>113001005889</v>
          </cell>
        </row>
        <row r="252">
          <cell r="A252">
            <v>31</v>
          </cell>
          <cell r="B252" t="str">
            <v>RITA ROSA ROMERO SALAS</v>
          </cell>
          <cell r="D252">
            <v>6662935</v>
          </cell>
          <cell r="F252">
            <v>113001002553</v>
          </cell>
        </row>
        <row r="253">
          <cell r="A253">
            <v>31</v>
          </cell>
          <cell r="B253" t="str">
            <v>RITA ROSA ROMERO SALAS</v>
          </cell>
          <cell r="F253">
            <v>113001002081</v>
          </cell>
        </row>
        <row r="254">
          <cell r="A254">
            <v>31</v>
          </cell>
          <cell r="B254" t="str">
            <v>RITA ROSA ROMERO SALAS</v>
          </cell>
          <cell r="F254">
            <v>113001007806</v>
          </cell>
        </row>
        <row r="255">
          <cell r="A255">
            <v>31</v>
          </cell>
          <cell r="B255" t="str">
            <v>RITA ROSA ROMERO SALAS</v>
          </cell>
          <cell r="F255">
            <v>113001008217</v>
          </cell>
        </row>
        <row r="256">
          <cell r="A256">
            <v>64</v>
          </cell>
          <cell r="B256" t="str">
            <v>ALEXANDER JAVIER MONTES MIRANDA</v>
          </cell>
          <cell r="D256">
            <v>6661658</v>
          </cell>
          <cell r="F256">
            <v>113001000151</v>
          </cell>
        </row>
        <row r="257">
          <cell r="A257">
            <v>64</v>
          </cell>
          <cell r="B257" t="str">
            <v>ALEXANDER JAVIER MONTES MIRANDA</v>
          </cell>
          <cell r="D257">
            <v>6580730</v>
          </cell>
          <cell r="F257">
            <v>113001001352</v>
          </cell>
        </row>
        <row r="258">
          <cell r="A258">
            <v>64</v>
          </cell>
          <cell r="B258" t="str">
            <v>MARCO ANTONIO ORTIZ LOESTE</v>
          </cell>
          <cell r="C258">
            <v>3013818166</v>
          </cell>
          <cell r="D258">
            <v>6581347</v>
          </cell>
          <cell r="E258" t="str">
            <v>iejosedelavega@hotmail.com</v>
          </cell>
          <cell r="F258">
            <v>113001001816</v>
          </cell>
        </row>
        <row r="259">
          <cell r="A259">
            <v>64</v>
          </cell>
          <cell r="B259" t="str">
            <v>ALEXANDER JAVIER MONTES MIRANDA</v>
          </cell>
          <cell r="D259">
            <v>6661622</v>
          </cell>
          <cell r="F259">
            <v>113001002162</v>
          </cell>
        </row>
        <row r="260">
          <cell r="A260">
            <v>93</v>
          </cell>
          <cell r="B260" t="str">
            <v>HERMANO CARLOS ANDRÉS FORERO FORERO</v>
          </cell>
          <cell r="C260">
            <v>3202736407</v>
          </cell>
          <cell r="D260" t="str">
            <v>6928103 - 6928104 ext 115</v>
          </cell>
          <cell r="E260" t="str">
            <v>srectoria@antonioramoslasalle.edu.co</v>
          </cell>
          <cell r="F260">
            <v>113001003061</v>
          </cell>
        </row>
        <row r="261">
          <cell r="A261">
            <v>112</v>
          </cell>
          <cell r="B261" t="str">
            <v>ALFONSO CASSIANI HERRERA</v>
          </cell>
          <cell r="D261">
            <v>6661716</v>
          </cell>
          <cell r="F261">
            <v>113001000674</v>
          </cell>
        </row>
        <row r="262">
          <cell r="A262">
            <v>112</v>
          </cell>
          <cell r="B262" t="str">
            <v>ALFONSO CASSIANI HERRERA</v>
          </cell>
          <cell r="D262">
            <v>6561488</v>
          </cell>
          <cell r="F262">
            <v>113001002642</v>
          </cell>
        </row>
        <row r="263">
          <cell r="A263">
            <v>112</v>
          </cell>
          <cell r="B263" t="str">
            <v>ALFONSO CASSIANI HERRERA</v>
          </cell>
          <cell r="D263">
            <v>6566754</v>
          </cell>
          <cell r="F263">
            <v>113001002863</v>
          </cell>
        </row>
        <row r="264">
          <cell r="A264">
            <v>112</v>
          </cell>
          <cell r="B264" t="str">
            <v>MIGUEL PEREZ MARQUEZ</v>
          </cell>
          <cell r="D264">
            <v>6663369</v>
          </cell>
          <cell r="F264">
            <v>113001012559</v>
          </cell>
        </row>
        <row r="265">
          <cell r="A265">
            <v>223</v>
          </cell>
          <cell r="B265" t="str">
            <v>HNO. MIGUEL ERNESTO GARCIA AREVALO</v>
          </cell>
          <cell r="C265">
            <v>3022261070</v>
          </cell>
          <cell r="D265" t="str">
            <v>6421426, 3015821245</v>
          </cell>
          <cell r="E265" t="str">
            <v>informacion@colsallecartagena.edu.co</v>
          </cell>
          <cell r="F265">
            <v>313001000622</v>
          </cell>
        </row>
        <row r="266">
          <cell r="A266">
            <v>389</v>
          </cell>
          <cell r="B266" t="str">
            <v>NELsY MORALES BARRIOS</v>
          </cell>
          <cell r="C266">
            <v>3153512165</v>
          </cell>
          <cell r="D266">
            <v>6056392633</v>
          </cell>
          <cell r="E266" t="str">
            <v>nemoba226@hotmail.com</v>
          </cell>
          <cell r="F266">
            <v>313001008984</v>
          </cell>
        </row>
        <row r="267">
          <cell r="A267">
            <v>506</v>
          </cell>
          <cell r="B267" t="str">
            <v>ALVARO LUIS TUÑON HERAS</v>
          </cell>
          <cell r="C267">
            <v>3007192920</v>
          </cell>
          <cell r="D267">
            <v>6561730</v>
          </cell>
          <cell r="E267" t="str">
            <v>colegio_sanrafaelarcangel@hotmail.com</v>
          </cell>
          <cell r="F267">
            <v>313001027351</v>
          </cell>
        </row>
        <row r="268">
          <cell r="A268">
            <v>680</v>
          </cell>
          <cell r="B268" t="str">
            <v>MAYTE CANDELARIA GAVIRIA OSPINO</v>
          </cell>
          <cell r="C268">
            <v>3015417631</v>
          </cell>
          <cell r="D268">
            <v>6581629</v>
          </cell>
          <cell r="E268" t="str">
            <v>instnazareno2012@hotmail.com</v>
          </cell>
          <cell r="F268">
            <v>313001029256</v>
          </cell>
        </row>
        <row r="269">
          <cell r="A269">
            <v>837</v>
          </cell>
          <cell r="B269" t="str">
            <v>SANDRA PEREZ YEPES</v>
          </cell>
          <cell r="C269">
            <v>3005641411</v>
          </cell>
          <cell r="D269">
            <v>6564988</v>
          </cell>
          <cell r="E269" t="str">
            <v>colarcoiris@hotmail.com</v>
          </cell>
          <cell r="F269">
            <v>313001029841</v>
          </cell>
        </row>
        <row r="270">
          <cell r="A270">
            <v>838</v>
          </cell>
          <cell r="B270" t="str">
            <v>Hna. María Edilma Zuluaga Duque</v>
          </cell>
          <cell r="C270">
            <v>3123278963</v>
          </cell>
          <cell r="D270">
            <v>6431343</v>
          </cell>
          <cell r="E270" t="str">
            <v>elapatry2215@hotmail.com</v>
          </cell>
          <cell r="F270">
            <v>313001029647</v>
          </cell>
        </row>
        <row r="271">
          <cell r="A271">
            <v>862</v>
          </cell>
          <cell r="B271" t="str">
            <v>CLARA LUZ ZOLLMER PINO</v>
          </cell>
          <cell r="C271">
            <v>3218532662</v>
          </cell>
          <cell r="D271">
            <v>6431030</v>
          </cell>
          <cell r="E271" t="str">
            <v>informacioncygnicartagena@gmail.com</v>
          </cell>
          <cell r="F271">
            <v>313001030131</v>
          </cell>
        </row>
        <row r="272">
          <cell r="A272">
            <v>885</v>
          </cell>
          <cell r="B272" t="str">
            <v>ROSA MARIA DEL TORO DE MARIMON</v>
          </cell>
          <cell r="C272">
            <v>3163582378</v>
          </cell>
          <cell r="D272">
            <v>6581138</v>
          </cell>
          <cell r="E272" t="str">
            <v>gimredelsa@hotmail.com</v>
          </cell>
          <cell r="F272">
            <v>313001800106</v>
          </cell>
        </row>
        <row r="273">
          <cell r="A273">
            <v>922</v>
          </cell>
          <cell r="B273" t="str">
            <v>JACQUELINE MONCARIS ANGULO</v>
          </cell>
          <cell r="C273">
            <v>3005464328</v>
          </cell>
          <cell r="D273">
            <v>6663446</v>
          </cell>
          <cell r="E273" t="str">
            <v>beraca012@hotmail.com</v>
          </cell>
          <cell r="F273">
            <v>313001800483</v>
          </cell>
        </row>
        <row r="274">
          <cell r="A274">
            <v>11</v>
          </cell>
          <cell r="B274" t="str">
            <v>FELIX CABALLERO ARIAS</v>
          </cell>
          <cell r="F274">
            <v>113001012711</v>
          </cell>
        </row>
        <row r="275">
          <cell r="A275">
            <v>11</v>
          </cell>
          <cell r="B275" t="str">
            <v>FELIX CABALLERO ARIAS</v>
          </cell>
          <cell r="C275">
            <v>3135121290</v>
          </cell>
          <cell r="D275">
            <v>6562618</v>
          </cell>
          <cell r="E275" t="str">
            <v>cordmaria@hotmail.com</v>
          </cell>
          <cell r="F275">
            <v>113001000160</v>
          </cell>
        </row>
        <row r="276">
          <cell r="A276">
            <v>11</v>
          </cell>
          <cell r="B276" t="str">
            <v>DANILO ACOSTA TEHERAN</v>
          </cell>
          <cell r="D276">
            <v>6566321</v>
          </cell>
          <cell r="F276">
            <v>113001003967</v>
          </cell>
        </row>
        <row r="277">
          <cell r="A277">
            <v>37</v>
          </cell>
          <cell r="B277" t="str">
            <v>MARCELO JOSE MARTINEZ VILLARREAL</v>
          </cell>
          <cell r="D277">
            <v>6567874</v>
          </cell>
          <cell r="F277">
            <v>113001000178</v>
          </cell>
        </row>
        <row r="278">
          <cell r="A278">
            <v>37</v>
          </cell>
          <cell r="B278" t="str">
            <v>MARCELO JOSE MARTINEZ VILLARREAL</v>
          </cell>
          <cell r="D278">
            <v>6564293</v>
          </cell>
          <cell r="F278">
            <v>113001000186</v>
          </cell>
        </row>
        <row r="279">
          <cell r="A279">
            <v>37</v>
          </cell>
          <cell r="B279" t="str">
            <v>MARCELO JOSE MARTINEZ VILLARREAL</v>
          </cell>
          <cell r="F279">
            <v>113001000208</v>
          </cell>
        </row>
        <row r="280">
          <cell r="A280">
            <v>37</v>
          </cell>
          <cell r="B280" t="str">
            <v>CLAUDIA PATRICIA GARCES POLO</v>
          </cell>
          <cell r="C280">
            <v>3183975273</v>
          </cell>
          <cell r="D280">
            <v>6562509</v>
          </cell>
          <cell r="E280" t="str">
            <v>claudia.garces@iesantamaria.edu.co</v>
          </cell>
          <cell r="F280">
            <v>113001000879</v>
          </cell>
        </row>
        <row r="281">
          <cell r="A281">
            <v>45</v>
          </cell>
          <cell r="B281" t="str">
            <v>DANILO ACOSTA THERAN</v>
          </cell>
          <cell r="C281" t="str">
            <v xml:space="preserve">3107217563   3135121290 </v>
          </cell>
          <cell r="D281">
            <v>3135121290</v>
          </cell>
          <cell r="E281" t="str">
            <v>liceodebolivar50@hotmail.com</v>
          </cell>
          <cell r="F281">
            <v>113001001492</v>
          </cell>
        </row>
        <row r="282">
          <cell r="A282">
            <v>45</v>
          </cell>
          <cell r="B282" t="str">
            <v>DANILO ACOSTA THERAN</v>
          </cell>
          <cell r="D282">
            <v>6564341</v>
          </cell>
          <cell r="F282">
            <v>113001001786</v>
          </cell>
        </row>
        <row r="283">
          <cell r="A283">
            <v>45</v>
          </cell>
          <cell r="B283" t="str">
            <v>DANILO ACOSTA THERAN</v>
          </cell>
          <cell r="D283">
            <v>6567771</v>
          </cell>
          <cell r="F283">
            <v>113001000712</v>
          </cell>
        </row>
        <row r="284">
          <cell r="A284">
            <v>45</v>
          </cell>
          <cell r="B284" t="str">
            <v>DANILO ACOSTA THERAN</v>
          </cell>
          <cell r="D284">
            <v>6660460</v>
          </cell>
          <cell r="F284">
            <v>113001008225</v>
          </cell>
        </row>
        <row r="285">
          <cell r="A285">
            <v>857</v>
          </cell>
          <cell r="B285" t="str">
            <v>LILIAN GAVIRIA FERNANDEZ</v>
          </cell>
          <cell r="C285">
            <v>3168347766</v>
          </cell>
          <cell r="D285">
            <v>3168347766</v>
          </cell>
          <cell r="E285" t="str">
            <v>rectoriafpd@gmail.com</v>
          </cell>
          <cell r="F285">
            <v>113001030093</v>
          </cell>
        </row>
        <row r="286">
          <cell r="A286">
            <v>264</v>
          </cell>
          <cell r="B286" t="str">
            <v>LOURDES VILLADIEGO CONEO</v>
          </cell>
          <cell r="C286">
            <v>3008092109</v>
          </cell>
          <cell r="D286" t="str">
            <v>6661918 - 6663813</v>
          </cell>
          <cell r="E286" t="str">
            <v>dra.lourdesvilladiego@hotmail.com</v>
          </cell>
          <cell r="F286">
            <v>313001003842</v>
          </cell>
        </row>
        <row r="287">
          <cell r="A287">
            <v>323</v>
          </cell>
          <cell r="B287" t="str">
            <v>MARIA MIRNA COGOLLO JULIO</v>
          </cell>
          <cell r="C287">
            <v>3162720254</v>
          </cell>
          <cell r="D287">
            <v>6580319</v>
          </cell>
          <cell r="E287" t="str">
            <v>colegioblancanieves@yahoo.com</v>
          </cell>
          <cell r="F287">
            <v>313001007074</v>
          </cell>
        </row>
        <row r="288">
          <cell r="A288">
            <v>435</v>
          </cell>
          <cell r="B288" t="str">
            <v>ROSA RODRIGUEZ ARANGO</v>
          </cell>
          <cell r="C288">
            <v>3106277019</v>
          </cell>
          <cell r="D288">
            <v>6582890</v>
          </cell>
          <cell r="E288" t="str">
            <v>corporrochy@hotmail.com</v>
          </cell>
          <cell r="F288">
            <v>313001012868</v>
          </cell>
        </row>
        <row r="289">
          <cell r="A289">
            <v>441</v>
          </cell>
          <cell r="B289" t="str">
            <v>LOURDES ROJAS CASTRO</v>
          </cell>
          <cell r="C289">
            <v>3008025573</v>
          </cell>
          <cell r="D289">
            <v>6661992</v>
          </cell>
          <cell r="E289" t="str">
            <v>lourdesrojas@yahoo.com</v>
          </cell>
          <cell r="F289">
            <v>313001012973</v>
          </cell>
        </row>
        <row r="290">
          <cell r="A290">
            <v>507</v>
          </cell>
          <cell r="B290" t="str">
            <v>EDINSA MARIA CARRILLO PADILLA</v>
          </cell>
          <cell r="C290">
            <v>3045459957</v>
          </cell>
          <cell r="D290">
            <v>6908768</v>
          </cell>
          <cell r="E290" t="str">
            <v>coleamericas-98@hotmail.com</v>
          </cell>
          <cell r="F290">
            <v>313001013619</v>
          </cell>
        </row>
        <row r="291">
          <cell r="A291">
            <v>731</v>
          </cell>
          <cell r="B291" t="str">
            <v>ROSA MAGOLA ORTIZ CARABALLO</v>
          </cell>
          <cell r="C291">
            <v>3207967902</v>
          </cell>
          <cell r="D291">
            <v>6445329</v>
          </cell>
          <cell r="E291" t="str">
            <v>corporacioncarlosortizsanchez@outlook.com</v>
          </cell>
          <cell r="F291">
            <v>313001029124</v>
          </cell>
        </row>
        <row r="292">
          <cell r="A292">
            <v>916</v>
          </cell>
          <cell r="B292" t="str">
            <v>TATIANA GARCES CUETO</v>
          </cell>
          <cell r="C292">
            <v>3103650082</v>
          </cell>
          <cell r="D292">
            <v>6904923</v>
          </cell>
          <cell r="E292" t="str">
            <v>tgarcesc@yahoo.es</v>
          </cell>
          <cell r="F292">
            <v>313001800424</v>
          </cell>
        </row>
        <row r="293">
          <cell r="A293">
            <v>942</v>
          </cell>
          <cell r="B293" t="str">
            <v>GISELLE MEZA CAPDEVILLA</v>
          </cell>
          <cell r="C293">
            <v>3184705035</v>
          </cell>
          <cell r="D293">
            <v>6914568</v>
          </cell>
          <cell r="E293" t="str">
            <v>mi.mundo.magico.preescolar@gmail.com</v>
          </cell>
          <cell r="F293">
            <v>313001800581</v>
          </cell>
        </row>
        <row r="294">
          <cell r="A294">
            <v>4</v>
          </cell>
          <cell r="B294" t="str">
            <v>RAUL ALBERTO ARIAS DUQUE</v>
          </cell>
          <cell r="C294">
            <v>3004402603</v>
          </cell>
          <cell r="D294">
            <v>6437506</v>
          </cell>
          <cell r="E294" t="str">
            <v>mlnowacky@hotmail.com</v>
          </cell>
          <cell r="F294">
            <v>113001012788</v>
          </cell>
        </row>
        <row r="295">
          <cell r="A295">
            <v>4</v>
          </cell>
          <cell r="B295" t="str">
            <v>RAUL ALBERTO ARIAS DUQUE</v>
          </cell>
          <cell r="C295">
            <v>3004402603</v>
          </cell>
          <cell r="D295" t="str">
            <v>6741308-6646142</v>
          </cell>
          <cell r="F295">
            <v>113001007296</v>
          </cell>
        </row>
        <row r="296">
          <cell r="A296">
            <v>42</v>
          </cell>
          <cell r="B296" t="str">
            <v>ÓSMAR DEL CRISTO CARRASCAL RODRÍGUEZ</v>
          </cell>
          <cell r="C296">
            <v>3005911330</v>
          </cell>
          <cell r="D296">
            <v>6741660</v>
          </cell>
          <cell r="E296" t="str">
            <v>oscarod04@hotmail.com</v>
          </cell>
          <cell r="F296">
            <v>113001001450</v>
          </cell>
        </row>
        <row r="297">
          <cell r="A297">
            <v>42</v>
          </cell>
          <cell r="F297">
            <v>113001008179</v>
          </cell>
        </row>
        <row r="298">
          <cell r="A298">
            <v>42</v>
          </cell>
          <cell r="D298">
            <v>6740013</v>
          </cell>
          <cell r="F298">
            <v>313001000118</v>
          </cell>
        </row>
        <row r="299">
          <cell r="A299">
            <v>83</v>
          </cell>
          <cell r="B299" t="str">
            <v>FREDYS QUINTANA DE LA ROSA</v>
          </cell>
          <cell r="D299">
            <v>6749066</v>
          </cell>
          <cell r="F299">
            <v>113001001964</v>
          </cell>
        </row>
        <row r="300">
          <cell r="A300">
            <v>83</v>
          </cell>
          <cell r="B300" t="str">
            <v>FREDYS QUINTANA DE LA ROSA</v>
          </cell>
          <cell r="D300">
            <v>6522953</v>
          </cell>
          <cell r="F300">
            <v>113001002596</v>
          </cell>
        </row>
        <row r="301">
          <cell r="A301">
            <v>83</v>
          </cell>
          <cell r="B301" t="str">
            <v>FREDYS QUINTANA DE LA ROSA</v>
          </cell>
          <cell r="D301">
            <v>6693721</v>
          </cell>
          <cell r="F301">
            <v>113001002651</v>
          </cell>
        </row>
        <row r="302">
          <cell r="A302">
            <v>83</v>
          </cell>
          <cell r="B302" t="str">
            <v>FREDYS QUINTANA DE LA ROSA</v>
          </cell>
          <cell r="C302">
            <v>3156049708</v>
          </cell>
          <cell r="D302" t="str">
            <v>6436803-6436617</v>
          </cell>
          <cell r="E302" t="str">
            <v>rectoriaiemariareina@gmail.com</v>
          </cell>
          <cell r="F302">
            <v>113001002812</v>
          </cell>
        </row>
        <row r="303">
          <cell r="A303">
            <v>90</v>
          </cell>
          <cell r="B303" t="str">
            <v>ANIBAL JOSE PAJARO GARCIA</v>
          </cell>
          <cell r="C303">
            <v>3045573203</v>
          </cell>
          <cell r="D303">
            <v>6438669</v>
          </cell>
          <cell r="E303" t="str">
            <v>anpaga1218@gmail.com</v>
          </cell>
          <cell r="F303">
            <v>113001020969</v>
          </cell>
        </row>
        <row r="304">
          <cell r="A304">
            <v>113</v>
          </cell>
          <cell r="B304" t="str">
            <v>MIRTA LUDOVICA NOWACKY GUTIERREZ</v>
          </cell>
          <cell r="D304">
            <v>6693690</v>
          </cell>
          <cell r="F304">
            <v>113001004041</v>
          </cell>
        </row>
        <row r="305">
          <cell r="A305">
            <v>113</v>
          </cell>
          <cell r="B305" t="str">
            <v>JHON JAIRO VILLORINA REGINO</v>
          </cell>
          <cell r="C305">
            <v>3006781694</v>
          </cell>
          <cell r="D305">
            <v>3006781694</v>
          </cell>
          <cell r="E305" t="str">
            <v>Ieantonionarino@hotmail.com</v>
          </cell>
          <cell r="F305">
            <v>113001005544</v>
          </cell>
        </row>
        <row r="306">
          <cell r="A306">
            <v>120</v>
          </cell>
          <cell r="B306" t="str">
            <v>ALVARO ENRIQUE MENESES GELIS</v>
          </cell>
          <cell r="C306">
            <v>3165367293</v>
          </cell>
          <cell r="D306">
            <v>3126452602</v>
          </cell>
          <cell r="E306" t="str">
            <v>geaner@hotmail.com</v>
          </cell>
          <cell r="F306">
            <v>113001006711</v>
          </cell>
        </row>
        <row r="307">
          <cell r="A307">
            <v>839</v>
          </cell>
          <cell r="B307" t="str">
            <v>LUZ STELLA GARZON SAENZ</v>
          </cell>
          <cell r="C307">
            <v>3004738479</v>
          </cell>
          <cell r="D307">
            <v>3155450112</v>
          </cell>
          <cell r="E307" t="str">
            <v>jorgeartel.cartagena@gmail.com</v>
          </cell>
          <cell r="F307">
            <v>113001029851</v>
          </cell>
        </row>
        <row r="308">
          <cell r="A308">
            <v>251</v>
          </cell>
          <cell r="B308" t="str">
            <v>ISMAEL ARMANDO MARRIAGA MANJARREZ</v>
          </cell>
          <cell r="C308">
            <v>3217391382</v>
          </cell>
          <cell r="D308">
            <v>6691813</v>
          </cell>
          <cell r="E308" t="str">
            <v>ismamarriaga@gmail.com</v>
          </cell>
          <cell r="F308">
            <v>313001002307</v>
          </cell>
        </row>
        <row r="309">
          <cell r="A309">
            <v>402</v>
          </cell>
          <cell r="B309" t="str">
            <v>MIRNA RUIZ REALES</v>
          </cell>
          <cell r="C309">
            <v>6693091</v>
          </cell>
          <cell r="D309">
            <v>6693091</v>
          </cell>
          <cell r="E309" t="str">
            <v>integralnuevacolombia@yahoo.es</v>
          </cell>
          <cell r="F309">
            <v>313001009204</v>
          </cell>
        </row>
        <row r="310">
          <cell r="A310">
            <v>406</v>
          </cell>
          <cell r="B310" t="str">
            <v>JOSEFA CARDENAS CARDENAS</v>
          </cell>
          <cell r="C310">
            <v>3165549522</v>
          </cell>
          <cell r="D310">
            <v>6747214</v>
          </cell>
          <cell r="E310" t="str">
            <v>colrobinhood@hotmail.com</v>
          </cell>
          <cell r="F310">
            <v>313001009247</v>
          </cell>
        </row>
        <row r="311">
          <cell r="A311">
            <v>562</v>
          </cell>
          <cell r="B311" t="str">
            <v>CANDELARIA BERMUDEZ</v>
          </cell>
          <cell r="C311" t="str">
            <v>3126060640 - 3106155907</v>
          </cell>
          <cell r="D311">
            <v>6626653</v>
          </cell>
          <cell r="E311" t="str">
            <v>colegiobautistadiosesamor@gmail.com</v>
          </cell>
          <cell r="F311">
            <v>313001013961</v>
          </cell>
        </row>
        <row r="312">
          <cell r="A312">
            <v>948</v>
          </cell>
          <cell r="B312" t="str">
            <v>MIRNA GONZALEZ ARROYO</v>
          </cell>
          <cell r="C312">
            <v>3135128255</v>
          </cell>
          <cell r="D312">
            <v>6745342</v>
          </cell>
          <cell r="E312" t="str">
            <v>ciecivir@gmail.com</v>
          </cell>
          <cell r="F312">
            <v>313001800505</v>
          </cell>
        </row>
        <row r="313">
          <cell r="A313">
            <v>36</v>
          </cell>
          <cell r="B313" t="str">
            <v>MIGUEL PEREZ MARQUEZ</v>
          </cell>
          <cell r="D313">
            <v>6699683</v>
          </cell>
          <cell r="F313">
            <v>113001000798</v>
          </cell>
        </row>
        <row r="314">
          <cell r="A314">
            <v>36</v>
          </cell>
          <cell r="B314" t="str">
            <v>MIGUEL PEREZ MARQUEZ</v>
          </cell>
          <cell r="D314">
            <v>6699464</v>
          </cell>
          <cell r="E314" t="str">
            <v>ieciudaddesincelejo@hotmail.com</v>
          </cell>
          <cell r="F314">
            <v>113001000836</v>
          </cell>
        </row>
        <row r="315">
          <cell r="A315">
            <v>36</v>
          </cell>
          <cell r="B315" t="str">
            <v>MIGUEL PEREZ MARQUEZ</v>
          </cell>
          <cell r="C315">
            <v>3103670532</v>
          </cell>
          <cell r="D315">
            <v>6710383</v>
          </cell>
          <cell r="E315" t="str">
            <v>mipema2260@hotmail.com</v>
          </cell>
          <cell r="F315">
            <v>113001000852</v>
          </cell>
        </row>
        <row r="316">
          <cell r="A316">
            <v>36</v>
          </cell>
          <cell r="B316" t="str">
            <v>MIGUEL PEREZ MARQUEZ</v>
          </cell>
          <cell r="D316">
            <v>6528014</v>
          </cell>
          <cell r="F316">
            <v>113001002871</v>
          </cell>
        </row>
        <row r="317">
          <cell r="A317">
            <v>60</v>
          </cell>
          <cell r="B317" t="str">
            <v>RUTH MARIA ARELLANO VERGARA</v>
          </cell>
          <cell r="D317">
            <v>6753861</v>
          </cell>
          <cell r="F317">
            <v>113001001646</v>
          </cell>
        </row>
        <row r="318">
          <cell r="A318">
            <v>60</v>
          </cell>
          <cell r="B318" t="str">
            <v>RUTH MARIA ARELLANO VERGARA</v>
          </cell>
          <cell r="C318">
            <v>3113146316</v>
          </cell>
          <cell r="D318">
            <v>6698275</v>
          </cell>
          <cell r="E318" t="str">
            <v>rumar2008@hotmail.com</v>
          </cell>
          <cell r="F318">
            <v>113001001727</v>
          </cell>
        </row>
        <row r="319">
          <cell r="A319">
            <v>70</v>
          </cell>
          <cell r="B319" t="str">
            <v>JORGE LUIS CARMONA PEREZ</v>
          </cell>
          <cell r="D319">
            <v>6531314</v>
          </cell>
          <cell r="F319">
            <v>113001000267</v>
          </cell>
        </row>
        <row r="320">
          <cell r="A320">
            <v>70</v>
          </cell>
          <cell r="B320" t="str">
            <v>JORGE LUIS CARMONA PEREZ</v>
          </cell>
          <cell r="F320">
            <v>213001008084</v>
          </cell>
        </row>
        <row r="321">
          <cell r="A321">
            <v>71</v>
          </cell>
          <cell r="B321" t="str">
            <v>JOSE MARIA LARA GUTIERREZ DE PIÑEREZ</v>
          </cell>
          <cell r="C321">
            <v>3116756105</v>
          </cell>
          <cell r="D321">
            <v>6431723</v>
          </cell>
          <cell r="E321" t="str">
            <v>rectorieienspes@gmail.com</v>
          </cell>
          <cell r="F321">
            <v>113001002138</v>
          </cell>
        </row>
        <row r="322">
          <cell r="A322">
            <v>105</v>
          </cell>
          <cell r="B322" t="str">
            <v>REMBERTO NAVAS MORENO</v>
          </cell>
          <cell r="C322">
            <v>3003160785</v>
          </cell>
          <cell r="D322">
            <v>6753212</v>
          </cell>
          <cell r="E322" t="str">
            <v>iesanfelipeneri@hotmail.es</v>
          </cell>
          <cell r="F322">
            <v>113001008284</v>
          </cell>
        </row>
        <row r="323">
          <cell r="A323">
            <v>106</v>
          </cell>
          <cell r="B323" t="str">
            <v>REMBERTO NAVAS MORENO</v>
          </cell>
          <cell r="D323">
            <v>6710620</v>
          </cell>
          <cell r="F323">
            <v>113001001654</v>
          </cell>
        </row>
        <row r="324">
          <cell r="A324">
            <v>106</v>
          </cell>
          <cell r="B324" t="str">
            <v xml:space="preserve">ALEJANDRA PAYARES HERAZO </v>
          </cell>
          <cell r="C324">
            <v>31268221414</v>
          </cell>
          <cell r="D324">
            <v>6445434</v>
          </cell>
          <cell r="E324" t="str">
            <v>i.e.fuleve@gmail.com</v>
          </cell>
          <cell r="F324">
            <v>113001004254</v>
          </cell>
        </row>
        <row r="325">
          <cell r="A325">
            <v>106</v>
          </cell>
          <cell r="B325" t="str">
            <v xml:space="preserve">CARLOS  ARTURO  SALAS  GUERRERO </v>
          </cell>
          <cell r="D325">
            <v>6527503</v>
          </cell>
          <cell r="F325">
            <v>113001007113</v>
          </cell>
        </row>
        <row r="326">
          <cell r="A326">
            <v>149</v>
          </cell>
          <cell r="B326" t="str">
            <v>JORGE ACEVEDO CORREA</v>
          </cell>
          <cell r="C326">
            <v>3178231684</v>
          </cell>
          <cell r="D326">
            <v>6747225</v>
          </cell>
          <cell r="E326" t="str">
            <v>joaco2143@hotmail.com</v>
          </cell>
          <cell r="F326">
            <v>113001008276</v>
          </cell>
        </row>
        <row r="327">
          <cell r="A327">
            <v>717</v>
          </cell>
          <cell r="B327" t="str">
            <v>MIGUEL ANGEL CANTILLO FRANCO</v>
          </cell>
          <cell r="C327">
            <v>3008375549</v>
          </cell>
          <cell r="D327" t="str">
            <v>6765913 - 6725569</v>
          </cell>
          <cell r="E327" t="str">
            <v>mcamu576@hotmail.com</v>
          </cell>
          <cell r="F327">
            <v>113001029095</v>
          </cell>
        </row>
        <row r="328">
          <cell r="A328">
            <v>242</v>
          </cell>
          <cell r="B328" t="str">
            <v>JUAN FRANCISCO TORRES</v>
          </cell>
          <cell r="C328">
            <v>3145480574</v>
          </cell>
          <cell r="D328" t="str">
            <v>6699590, 6699568</v>
          </cell>
          <cell r="E328" t="str">
            <v>lisceniatorresrueda@yahoo.es</v>
          </cell>
          <cell r="F328">
            <v>313001001211</v>
          </cell>
        </row>
        <row r="329">
          <cell r="A329">
            <v>328</v>
          </cell>
          <cell r="B329" t="str">
            <v>DAVID MANOTAS PALMA</v>
          </cell>
          <cell r="C329">
            <v>3182386414</v>
          </cell>
          <cell r="D329">
            <v>6697480</v>
          </cell>
          <cell r="E329" t="str">
            <v>institutolamparamaravillosa@hotmail.com</v>
          </cell>
          <cell r="F329">
            <v>313001007309</v>
          </cell>
        </row>
        <row r="330">
          <cell r="A330">
            <v>342</v>
          </cell>
          <cell r="B330" t="str">
            <v>VILMA IRIS BARRIOS OSORIO</v>
          </cell>
          <cell r="C330">
            <v>3012152196</v>
          </cell>
          <cell r="D330" t="str">
            <v>6697427, 6697881</v>
          </cell>
          <cell r="E330" t="str">
            <v>rectora@fundacionrei.org</v>
          </cell>
          <cell r="F330">
            <v>313001007821</v>
          </cell>
        </row>
        <row r="331">
          <cell r="A331">
            <v>472</v>
          </cell>
          <cell r="B331" t="str">
            <v>YERLY MONTT CASTRO</v>
          </cell>
          <cell r="C331">
            <v>3012146412</v>
          </cell>
          <cell r="D331">
            <v>6532570</v>
          </cell>
          <cell r="E331" t="str">
            <v>institutolosangelitos@hotmail.com</v>
          </cell>
          <cell r="F331">
            <v>313001013406</v>
          </cell>
        </row>
        <row r="332">
          <cell r="A332">
            <v>524</v>
          </cell>
          <cell r="B332" t="str">
            <v>YORCELIS FRANCO TEHERAN</v>
          </cell>
          <cell r="C332">
            <v>3008493996</v>
          </cell>
          <cell r="D332">
            <v>6613541</v>
          </cell>
          <cell r="E332" t="str">
            <v>rodeocorporacion2019.educ@gmail.com</v>
          </cell>
          <cell r="F332">
            <v>313001013643</v>
          </cell>
        </row>
        <row r="333">
          <cell r="A333">
            <v>614</v>
          </cell>
          <cell r="B333" t="str">
            <v>DAVID MANOTAS PALMA</v>
          </cell>
          <cell r="C333">
            <v>3166846621</v>
          </cell>
          <cell r="D333">
            <v>6753078</v>
          </cell>
          <cell r="E333" t="str">
            <v>c.bilinguedecartagena@hotmail.com</v>
          </cell>
          <cell r="F333">
            <v>313001028868</v>
          </cell>
        </row>
        <row r="334">
          <cell r="A334">
            <v>637</v>
          </cell>
          <cell r="B334" t="str">
            <v>LIDA ESTHER JIMENEZ URZOLA</v>
          </cell>
          <cell r="C334">
            <v>3164775310</v>
          </cell>
          <cell r="D334">
            <v>6531996</v>
          </cell>
          <cell r="E334" t="str">
            <v>lidaesther@yahoo.com</v>
          </cell>
          <cell r="F334">
            <v>313001028875</v>
          </cell>
        </row>
        <row r="335">
          <cell r="A335">
            <v>652</v>
          </cell>
          <cell r="B335" t="str">
            <v>YASMIRA MERCADO CRUZ</v>
          </cell>
          <cell r="C335">
            <v>3135852683</v>
          </cell>
          <cell r="D335">
            <v>6698361</v>
          </cell>
          <cell r="E335" t="str">
            <v>cjuanpablo2do@gmail.com</v>
          </cell>
          <cell r="F335">
            <v>313001028843</v>
          </cell>
        </row>
        <row r="336">
          <cell r="A336">
            <v>872</v>
          </cell>
          <cell r="B336" t="str">
            <v xml:space="preserve">OLGA MARIA ZUÑIGA MUÑOZ </v>
          </cell>
          <cell r="C336">
            <v>3114260048</v>
          </cell>
          <cell r="D336">
            <v>6767859</v>
          </cell>
          <cell r="E336" t="str">
            <v>inst.educ.pedrocalderondelabarca@hotmail.com</v>
          </cell>
          <cell r="F336">
            <v>313001030203</v>
          </cell>
        </row>
        <row r="337">
          <cell r="A337">
            <v>970</v>
          </cell>
          <cell r="B337" t="str">
            <v>YULIETH MICHILENA VENEGA</v>
          </cell>
          <cell r="C337">
            <v>3205719195</v>
          </cell>
          <cell r="D337">
            <v>6388684</v>
          </cell>
          <cell r="E337" t="str">
            <v>instelsembrador@gmail.com</v>
          </cell>
          <cell r="F337">
            <v>313001800921</v>
          </cell>
        </row>
        <row r="338">
          <cell r="A338">
            <v>983</v>
          </cell>
          <cell r="B338" t="str">
            <v>MARÍA MARGARITA CERRO CONTRERAS</v>
          </cell>
          <cell r="C338">
            <v>3012781960</v>
          </cell>
          <cell r="D338">
            <v>3012781960</v>
          </cell>
          <cell r="E338" t="str">
            <v>instel91@hotmail.com</v>
          </cell>
          <cell r="F338">
            <v>313001800051</v>
          </cell>
        </row>
        <row r="339">
          <cell r="A339">
            <v>18</v>
          </cell>
          <cell r="B339" t="str">
            <v>JORGE ELIECER ARROYO BERRIO</v>
          </cell>
          <cell r="C339">
            <v>3106862959</v>
          </cell>
          <cell r="D339">
            <v>3152339318</v>
          </cell>
          <cell r="E339" t="str">
            <v>ienuestroesfuerzo@gmail.com</v>
          </cell>
          <cell r="F339">
            <v>113001000241</v>
          </cell>
        </row>
        <row r="340">
          <cell r="A340">
            <v>32</v>
          </cell>
          <cell r="B340" t="str">
            <v>DONALDO DIAZ PEREZ</v>
          </cell>
          <cell r="C340" t="str">
            <v>310 8200095</v>
          </cell>
          <cell r="D340">
            <v>6634080</v>
          </cell>
          <cell r="E340" t="str">
            <v>donaldodiazp5347@hotmail.com</v>
          </cell>
          <cell r="F340">
            <v>113001000771</v>
          </cell>
        </row>
        <row r="341">
          <cell r="A341">
            <v>32</v>
          </cell>
          <cell r="B341" t="str">
            <v>DONALDO DIAZ PEREZ</v>
          </cell>
          <cell r="D341">
            <v>6531786</v>
          </cell>
          <cell r="F341">
            <v>113001000275</v>
          </cell>
        </row>
        <row r="342">
          <cell r="A342">
            <v>50</v>
          </cell>
          <cell r="B342" t="str">
            <v>GENARO CABRERA JIMENEZ</v>
          </cell>
          <cell r="C342">
            <v>3107457866</v>
          </cell>
          <cell r="D342">
            <v>3245629513</v>
          </cell>
          <cell r="E342" t="str">
            <v>iefredonia@hotmail.com</v>
          </cell>
          <cell r="F342">
            <v>113001001581</v>
          </cell>
        </row>
        <row r="343">
          <cell r="A343">
            <v>66</v>
          </cell>
          <cell r="B343" t="str">
            <v>ALEX RAMOS PEREZ</v>
          </cell>
          <cell r="D343">
            <v>3107291914</v>
          </cell>
          <cell r="F343">
            <v>313001027458</v>
          </cell>
        </row>
        <row r="344">
          <cell r="A344">
            <v>131</v>
          </cell>
          <cell r="B344" t="str">
            <v>YOLIMA LUZ ESCORCIA VASQUEZ</v>
          </cell>
          <cell r="C344">
            <v>3106606462</v>
          </cell>
          <cell r="D344">
            <v>6534090</v>
          </cell>
          <cell r="E344" t="str">
            <v>eyolimaluz@gmail.com</v>
          </cell>
          <cell r="F344">
            <v>113001007199</v>
          </cell>
        </row>
        <row r="345">
          <cell r="A345">
            <v>131</v>
          </cell>
          <cell r="B345" t="str">
            <v>YOLIMA LUZ ESCORCIA VASQUEZ</v>
          </cell>
          <cell r="F345">
            <v>113001028935</v>
          </cell>
        </row>
        <row r="346">
          <cell r="A346">
            <v>139</v>
          </cell>
          <cell r="B346" t="str">
            <v>EURIEL ARIZA CARREAZO</v>
          </cell>
          <cell r="C346">
            <v>3224920067</v>
          </cell>
          <cell r="D346">
            <v>6446256</v>
          </cell>
          <cell r="E346" t="str">
            <v>i.e.libertad@hotmail.com</v>
          </cell>
          <cell r="F346">
            <v>113001007857</v>
          </cell>
        </row>
        <row r="347">
          <cell r="A347">
            <v>153</v>
          </cell>
          <cell r="B347" t="str">
            <v>ODALIS DEL ROSARIO ROMERO VARGAS</v>
          </cell>
          <cell r="C347">
            <v>3107406342</v>
          </cell>
          <cell r="D347">
            <v>3005266137</v>
          </cell>
          <cell r="E347" t="str">
            <v>valoresunidos@hotmail.com</v>
          </cell>
          <cell r="F347">
            <v>113001000259</v>
          </cell>
        </row>
        <row r="348">
          <cell r="A348">
            <v>156</v>
          </cell>
          <cell r="B348" t="str">
            <v>YARIME ORTEGA TORRES</v>
          </cell>
          <cell r="C348">
            <v>3017277150</v>
          </cell>
          <cell r="D348">
            <v>6446644</v>
          </cell>
          <cell r="E348" t="str">
            <v>yarimeortega23@hotmail.com</v>
          </cell>
          <cell r="F348">
            <v>113001009281</v>
          </cell>
        </row>
        <row r="349">
          <cell r="A349">
            <v>198</v>
          </cell>
          <cell r="B349" t="str">
            <v>MIRTA NAWACKY GUTIERREZ</v>
          </cell>
          <cell r="C349" t="str">
            <v>300 4359447</v>
          </cell>
          <cell r="D349">
            <v>3016898048</v>
          </cell>
          <cell r="E349" t="str">
            <v>ieluiscarlosgalansarmiento@live.com</v>
          </cell>
          <cell r="F349">
            <v>113001000321</v>
          </cell>
        </row>
        <row r="350">
          <cell r="A350">
            <v>270</v>
          </cell>
          <cell r="B350" t="str">
            <v>EZEQUIEL ANTONIO FERNANDEZ CASTILLA</v>
          </cell>
          <cell r="D350">
            <v>6528514</v>
          </cell>
          <cell r="F350">
            <v>113001000194</v>
          </cell>
        </row>
        <row r="351">
          <cell r="A351">
            <v>636</v>
          </cell>
          <cell r="B351" t="str">
            <v>fredy navarro guzman</v>
          </cell>
          <cell r="C351">
            <v>3234807680</v>
          </cell>
          <cell r="D351">
            <v>3145716744</v>
          </cell>
          <cell r="E351" t="str">
            <v>rector14defebrero@gmail.com</v>
          </cell>
          <cell r="F351">
            <v>113001028421</v>
          </cell>
        </row>
        <row r="352">
          <cell r="A352">
            <v>788</v>
          </cell>
          <cell r="B352" t="str">
            <v>JOSE MANUEL ALCAZAR DE LA ROSA</v>
          </cell>
          <cell r="C352">
            <v>3172915357</v>
          </cell>
          <cell r="D352">
            <v>3232308942</v>
          </cell>
          <cell r="E352" t="str">
            <v>clementemanuelzabalaie@gmail.com</v>
          </cell>
          <cell r="F352">
            <v>313001029396</v>
          </cell>
        </row>
        <row r="353">
          <cell r="A353">
            <v>828</v>
          </cell>
          <cell r="B353" t="str">
            <v>MARIA ALEJANDRA CANTILLO CANTILLO</v>
          </cell>
          <cell r="C353">
            <v>3243002218</v>
          </cell>
          <cell r="D353">
            <v>6714839</v>
          </cell>
          <cell r="E353" t="str">
            <v>rectoria.gustavopulecio@feyalegria.org.co</v>
          </cell>
          <cell r="F353">
            <v>113001029800</v>
          </cell>
        </row>
        <row r="354">
          <cell r="A354">
            <v>873</v>
          </cell>
          <cell r="B354" t="str">
            <v>ELIO ANDRÉS VELASCO DAVILA</v>
          </cell>
          <cell r="C354">
            <v>3103098821</v>
          </cell>
          <cell r="D354">
            <v>3103098821</v>
          </cell>
          <cell r="E354" t="str">
            <v>rectoria@iejorgegarciausta.edu.co</v>
          </cell>
          <cell r="F354">
            <v>113001030212</v>
          </cell>
        </row>
        <row r="355">
          <cell r="A355">
            <v>887</v>
          </cell>
          <cell r="B355" t="str">
            <v>PILAR GARZON GALINDO</v>
          </cell>
          <cell r="C355">
            <v>3015581090</v>
          </cell>
          <cell r="E355" t="str">
            <v>piga14@gmail.com</v>
          </cell>
          <cell r="F355">
            <v>113001800123</v>
          </cell>
        </row>
        <row r="356">
          <cell r="A356">
            <v>892</v>
          </cell>
          <cell r="B356" t="str">
            <v>YARIS HERNANDEZ CANTILLO</v>
          </cell>
          <cell r="F356">
            <v>113001800310</v>
          </cell>
        </row>
        <row r="357">
          <cell r="A357">
            <v>892</v>
          </cell>
          <cell r="B357" t="str">
            <v>YARIS HERNANDEZ CANTILLO</v>
          </cell>
          <cell r="F357">
            <v>113001800328</v>
          </cell>
        </row>
        <row r="358">
          <cell r="A358">
            <v>892</v>
          </cell>
          <cell r="B358" t="str">
            <v>YARIS HERNANDEZ CANTILLO</v>
          </cell>
          <cell r="F358">
            <v>113001800344</v>
          </cell>
        </row>
        <row r="359">
          <cell r="A359">
            <v>892</v>
          </cell>
          <cell r="B359" t="str">
            <v>YARIS HERNANDEZ CANTILLO</v>
          </cell>
          <cell r="F359">
            <v>113001800352</v>
          </cell>
        </row>
        <row r="360">
          <cell r="A360">
            <v>975</v>
          </cell>
          <cell r="B360" t="str">
            <v>NILSA LUZ RODRIGUZ ROMERO</v>
          </cell>
          <cell r="C360">
            <v>3004787401</v>
          </cell>
          <cell r="E360" t="str">
            <v>nilsaluz@gmail.com</v>
          </cell>
          <cell r="F360">
            <v>113001800990</v>
          </cell>
        </row>
        <row r="361">
          <cell r="A361">
            <v>319</v>
          </cell>
          <cell r="B361" t="str">
            <v>JAIME OSPINO PATERNINA</v>
          </cell>
          <cell r="C361">
            <v>3114141899</v>
          </cell>
          <cell r="D361">
            <v>6422396</v>
          </cell>
          <cell r="E361" t="str">
            <v>colcaribe@hotmail.com</v>
          </cell>
          <cell r="F361">
            <v>313001007007</v>
          </cell>
        </row>
        <row r="362">
          <cell r="A362">
            <v>326</v>
          </cell>
          <cell r="B362" t="str">
            <v>JUDITH MEJIA DE TAPIAS</v>
          </cell>
          <cell r="C362">
            <v>3234227251</v>
          </cell>
          <cell r="D362">
            <v>6531100</v>
          </cell>
          <cell r="E362" t="str">
            <v>fundecreyes@gmail.com</v>
          </cell>
          <cell r="F362">
            <v>313001007228</v>
          </cell>
        </row>
        <row r="363">
          <cell r="A363">
            <v>374</v>
          </cell>
          <cell r="B363" t="str">
            <v>MARLENE SAN JUAN RIOS</v>
          </cell>
          <cell r="C363">
            <v>3166258437</v>
          </cell>
          <cell r="D363">
            <v>6765315</v>
          </cell>
          <cell r="E363" t="str">
            <v>rjaimesv2810@hotmail.com</v>
          </cell>
          <cell r="F363">
            <v>313001008674</v>
          </cell>
        </row>
        <row r="364">
          <cell r="A364">
            <v>564</v>
          </cell>
          <cell r="B364" t="str">
            <v>DIANA  MORALES PADILLA</v>
          </cell>
          <cell r="C364">
            <v>3163106148</v>
          </cell>
          <cell r="D364">
            <v>3008012528</v>
          </cell>
          <cell r="E364" t="str">
            <v>yepimo@hotmail.com</v>
          </cell>
          <cell r="F364">
            <v>313001027113</v>
          </cell>
        </row>
        <row r="365">
          <cell r="A365">
            <v>588</v>
          </cell>
          <cell r="B365" t="str">
            <v xml:space="preserve">EDGAR  ANTONIO MORENO RUIZ </v>
          </cell>
          <cell r="C365">
            <v>3102074783</v>
          </cell>
          <cell r="D365">
            <v>6458029</v>
          </cell>
          <cell r="E365" t="str">
            <v>blasramos7@hotmail.com</v>
          </cell>
          <cell r="F365">
            <v>313001027474</v>
          </cell>
        </row>
        <row r="366">
          <cell r="A366">
            <v>615</v>
          </cell>
          <cell r="B366" t="str">
            <v>MARIA SEGURA MEDRANO</v>
          </cell>
          <cell r="C366">
            <v>3145056723</v>
          </cell>
          <cell r="D366">
            <v>6458029</v>
          </cell>
          <cell r="E366" t="str">
            <v>cenefuvaruiz@hotmail.com</v>
          </cell>
          <cell r="F366">
            <v>313001028225</v>
          </cell>
        </row>
        <row r="367">
          <cell r="A367">
            <v>654</v>
          </cell>
          <cell r="B367" t="str">
            <v>GUILLERMO RAMIREZ BRIZNEDA</v>
          </cell>
          <cell r="C367">
            <v>3142960704</v>
          </cell>
          <cell r="D367">
            <v>3142960704</v>
          </cell>
          <cell r="E367" t="str">
            <v>cda.gp@cdaeducacion.edu.co</v>
          </cell>
          <cell r="F367">
            <v>313001028985</v>
          </cell>
        </row>
        <row r="368">
          <cell r="A368">
            <v>794</v>
          </cell>
          <cell r="B368" t="str">
            <v>CLARA EUGENIA BAENA MORALES</v>
          </cell>
          <cell r="C368">
            <v>3126618169</v>
          </cell>
          <cell r="D368">
            <v>6635366</v>
          </cell>
          <cell r="E368" t="str">
            <v>clabamos367@hotmail.com</v>
          </cell>
          <cell r="F368">
            <v>313001029418</v>
          </cell>
        </row>
        <row r="369">
          <cell r="A369">
            <v>812</v>
          </cell>
          <cell r="B369" t="str">
            <v>JOSEFINA SARMIENTO GONZALEZ</v>
          </cell>
          <cell r="C369">
            <v>33253650</v>
          </cell>
          <cell r="D369" t="str">
            <v>6451260 - 3158887653</v>
          </cell>
          <cell r="E369" t="str">
            <v>centroeducativoindiacatalina@hotmail.com</v>
          </cell>
          <cell r="F369">
            <v>313001029612</v>
          </cell>
        </row>
        <row r="370">
          <cell r="A370">
            <v>878</v>
          </cell>
          <cell r="B370" t="str">
            <v>SANDRA CALVO GONZALEZ</v>
          </cell>
          <cell r="C370">
            <v>3152092263</v>
          </cell>
          <cell r="D370">
            <v>3152092263</v>
          </cell>
          <cell r="E370" t="str">
            <v>cdtaaleida@outlook.es</v>
          </cell>
          <cell r="F370">
            <v>313001800033</v>
          </cell>
        </row>
        <row r="371">
          <cell r="A371">
            <v>930</v>
          </cell>
          <cell r="B371" t="str">
            <v>INGRID RODRIGUEZ PEREZ</v>
          </cell>
          <cell r="C371">
            <v>3006651582</v>
          </cell>
          <cell r="D371">
            <v>6746269</v>
          </cell>
          <cell r="E371" t="str">
            <v>ceshalom2010@hotmail.com</v>
          </cell>
          <cell r="F371">
            <v>313001029591</v>
          </cell>
        </row>
        <row r="372">
          <cell r="A372">
            <v>931</v>
          </cell>
          <cell r="B372" t="str">
            <v>AMELIA ESTHER DIMAS MARRUGO</v>
          </cell>
          <cell r="C372">
            <v>3196322966</v>
          </cell>
          <cell r="D372">
            <v>6964154</v>
          </cell>
          <cell r="E372" t="str">
            <v>gestradavasquez@yahoo.com</v>
          </cell>
          <cell r="F372">
            <v>313001800271</v>
          </cell>
        </row>
        <row r="373">
          <cell r="A373">
            <v>938</v>
          </cell>
          <cell r="B373" t="str">
            <v>TANNIA LIZCANO</v>
          </cell>
          <cell r="C373">
            <v>3156301508</v>
          </cell>
          <cell r="D373">
            <v>6435897</v>
          </cell>
          <cell r="E373" t="str">
            <v>educamosconvalores1@gmail.com</v>
          </cell>
          <cell r="F373">
            <v>313001800670</v>
          </cell>
        </row>
        <row r="374">
          <cell r="A374">
            <v>961</v>
          </cell>
          <cell r="B374" t="str">
            <v>MANOLO CANTILLO JULIO</v>
          </cell>
          <cell r="C374">
            <v>3014609493</v>
          </cell>
          <cell r="D374">
            <v>3106102826</v>
          </cell>
          <cell r="E374" t="str">
            <v>fundicanaan2011@gmail.com</v>
          </cell>
          <cell r="F374">
            <v>313001800866</v>
          </cell>
        </row>
        <row r="375">
          <cell r="A375">
            <v>967</v>
          </cell>
          <cell r="B375" t="str">
            <v>VIVIANA RODRIGUEZ BRAVO</v>
          </cell>
          <cell r="C375">
            <v>3128721239</v>
          </cell>
          <cell r="D375">
            <v>3128721239</v>
          </cell>
          <cell r="E375" t="str">
            <v>hugobravovictor68@gmail.com</v>
          </cell>
          <cell r="F375">
            <v>313001800874</v>
          </cell>
        </row>
        <row r="376">
          <cell r="A376">
            <v>980</v>
          </cell>
          <cell r="B376" t="str">
            <v>ELAINE MONTOYA RESTREPO</v>
          </cell>
          <cell r="C376">
            <v>3046499930</v>
          </cell>
          <cell r="D376">
            <v>3046499930</v>
          </cell>
          <cell r="E376" t="str">
            <v>institucionannafreud@gmail.com</v>
          </cell>
          <cell r="F376">
            <v>313001801073</v>
          </cell>
        </row>
        <row r="377">
          <cell r="A377">
            <v>984</v>
          </cell>
          <cell r="B377" t="str">
            <v>MARIA ELENA CASTILLO CARO</v>
          </cell>
          <cell r="C377">
            <v>3007020493</v>
          </cell>
          <cell r="E377" t="str">
            <v>cjhoncarlosflorezbeltran@gmail.com</v>
          </cell>
          <cell r="F377">
            <v>313001800034</v>
          </cell>
        </row>
        <row r="378">
          <cell r="A378">
            <v>70</v>
          </cell>
          <cell r="B378" t="str">
            <v>JORGE LUIS CARMONA PEREZ</v>
          </cell>
          <cell r="C378">
            <v>3205012043</v>
          </cell>
          <cell r="D378">
            <v>6520278</v>
          </cell>
          <cell r="E378" t="str">
            <v>ihmaria_cartagen@hotmail.com</v>
          </cell>
          <cell r="F378">
            <v>113001002120</v>
          </cell>
        </row>
        <row r="379">
          <cell r="A379">
            <v>70</v>
          </cell>
          <cell r="B379" t="str">
            <v>JORGE LUIS CARMONA PEREZ</v>
          </cell>
          <cell r="D379">
            <v>6635913</v>
          </cell>
          <cell r="F379">
            <v>113001002880</v>
          </cell>
        </row>
        <row r="380">
          <cell r="A380">
            <v>99</v>
          </cell>
          <cell r="B380" t="str">
            <v>RODOLFO DIAZ ACEVEDO</v>
          </cell>
          <cell r="C380">
            <v>3137409012</v>
          </cell>
          <cell r="D380">
            <v>605648965</v>
          </cell>
          <cell r="E380" t="str">
            <v>i.e.lasgaviotas@sedcartagena.gov.co</v>
          </cell>
          <cell r="F380">
            <v>113001003771</v>
          </cell>
        </row>
        <row r="381">
          <cell r="A381">
            <v>99</v>
          </cell>
          <cell r="B381" t="str">
            <v>RODOLFO DIAZ ACEVEDO</v>
          </cell>
          <cell r="D381" t="str">
            <v>6615416-6614081</v>
          </cell>
          <cell r="F381">
            <v>113001005200</v>
          </cell>
        </row>
        <row r="382">
          <cell r="A382">
            <v>99</v>
          </cell>
          <cell r="B382" t="str">
            <v>RODOLFO DIAZ ACEVEDO</v>
          </cell>
          <cell r="D382">
            <v>6614953</v>
          </cell>
          <cell r="F382">
            <v>113001006010</v>
          </cell>
        </row>
        <row r="383">
          <cell r="A383">
            <v>270</v>
          </cell>
          <cell r="B383" t="str">
            <v>EZEQUIEL ANTONIO FERNANDEZ CASTILLA</v>
          </cell>
          <cell r="C383">
            <v>3116841577</v>
          </cell>
          <cell r="D383">
            <v>6533366</v>
          </cell>
          <cell r="E383" t="str">
            <v>zqlfernandez@yahoo.com</v>
          </cell>
          <cell r="F383">
            <v>313001004750</v>
          </cell>
        </row>
        <row r="384">
          <cell r="A384">
            <v>270</v>
          </cell>
          <cell r="B384" t="str">
            <v>EZEQUIEL ANTONIO FERNANDEZ CASTILLA</v>
          </cell>
          <cell r="F384">
            <v>113001000364</v>
          </cell>
        </row>
        <row r="385">
          <cell r="A385">
            <v>270</v>
          </cell>
          <cell r="B385" t="str">
            <v>EZEQUIEL ANTONIO FERNANDEZ CASTILLA</v>
          </cell>
          <cell r="F385">
            <v>113001003223</v>
          </cell>
        </row>
        <row r="386">
          <cell r="A386">
            <v>303</v>
          </cell>
          <cell r="B386" t="str">
            <v>AUGUSTO GARCIA YACAMAN</v>
          </cell>
          <cell r="C386">
            <v>3014572373</v>
          </cell>
          <cell r="D386">
            <v>6416934</v>
          </cell>
          <cell r="E386" t="str">
            <v>ronaldyaca@yahoo.com</v>
          </cell>
          <cell r="F386">
            <v>313001006281</v>
          </cell>
        </row>
        <row r="387">
          <cell r="A387">
            <v>324</v>
          </cell>
          <cell r="B387" t="str">
            <v>BORIS ROSALES PADILLA</v>
          </cell>
          <cell r="C387">
            <v>3164537924</v>
          </cell>
          <cell r="D387">
            <v>6714530</v>
          </cell>
          <cell r="E387" t="str">
            <v>rectoria@colegiomodernodelnorte.edu.co</v>
          </cell>
          <cell r="F387">
            <v>313001007091</v>
          </cell>
        </row>
        <row r="388">
          <cell r="A388">
            <v>345</v>
          </cell>
          <cell r="B388" t="str">
            <v>MARELVIS BORNACHERA CHARRIS</v>
          </cell>
          <cell r="C388">
            <v>3215086901</v>
          </cell>
          <cell r="D388">
            <v>6485288</v>
          </cell>
          <cell r="E388" t="str">
            <v>corpo_fedefrobel@hotmail.com</v>
          </cell>
          <cell r="F388">
            <v>313001007911</v>
          </cell>
        </row>
        <row r="389">
          <cell r="A389">
            <v>346</v>
          </cell>
          <cell r="B389" t="str">
            <v>LUDYS JULIO ROMERO</v>
          </cell>
          <cell r="C389">
            <v>3164265047</v>
          </cell>
          <cell r="D389">
            <v>6359463</v>
          </cell>
          <cell r="E389" t="str">
            <v>ludisjuly@hotmail.com</v>
          </cell>
          <cell r="F389">
            <v>313001007929</v>
          </cell>
        </row>
        <row r="390">
          <cell r="A390">
            <v>352</v>
          </cell>
          <cell r="B390" t="str">
            <v>ADELAIDA MANOSALVA GONZALEZ</v>
          </cell>
          <cell r="C390">
            <v>3012559467</v>
          </cell>
          <cell r="D390">
            <v>6613767</v>
          </cell>
          <cell r="E390" t="str">
            <v>cehibol@gmail.com</v>
          </cell>
          <cell r="F390">
            <v>313001008381</v>
          </cell>
        </row>
        <row r="391">
          <cell r="A391">
            <v>353</v>
          </cell>
          <cell r="B391" t="str">
            <v>LIDUVINA VALDELAMAR</v>
          </cell>
          <cell r="C391">
            <v>3185216778</v>
          </cell>
          <cell r="D391">
            <v>6634244</v>
          </cell>
          <cell r="E391" t="str">
            <v>funcepal@hotmail.com</v>
          </cell>
          <cell r="F391">
            <v>313001008399</v>
          </cell>
        </row>
        <row r="392">
          <cell r="A392">
            <v>363</v>
          </cell>
          <cell r="B392" t="str">
            <v>MARTHA LUCIA HOGIS POLO</v>
          </cell>
          <cell r="C392">
            <v>3114329202</v>
          </cell>
          <cell r="D392">
            <v>6437616</v>
          </cell>
          <cell r="E392" t="str">
            <v>corporacioneducativamaddox@hotmail.com</v>
          </cell>
          <cell r="F392">
            <v>313001008518</v>
          </cell>
        </row>
        <row r="393">
          <cell r="A393">
            <v>365</v>
          </cell>
          <cell r="B393" t="str">
            <v>LERWIS ORTIZ GARCIA</v>
          </cell>
          <cell r="C393">
            <v>6714140</v>
          </cell>
          <cell r="D393">
            <v>6714140</v>
          </cell>
          <cell r="E393" t="str">
            <v>insmodernoelcarmen@hotmail.com</v>
          </cell>
          <cell r="F393">
            <v>313001008534</v>
          </cell>
        </row>
        <row r="394">
          <cell r="A394">
            <v>487</v>
          </cell>
          <cell r="B394" t="str">
            <v>INDIRA GUZMAN SEPULVEDA</v>
          </cell>
          <cell r="C394">
            <v>3163549156</v>
          </cell>
          <cell r="D394">
            <v>6904169</v>
          </cell>
          <cell r="E394" t="str">
            <v>cedespo@hotmail.com</v>
          </cell>
          <cell r="F394">
            <v>313001013554</v>
          </cell>
        </row>
        <row r="395">
          <cell r="A395">
            <v>514</v>
          </cell>
          <cell r="B395" t="str">
            <v>WILMER CABARCAS GARCIA</v>
          </cell>
          <cell r="C395">
            <v>3005196510</v>
          </cell>
          <cell r="D395">
            <v>6512759</v>
          </cell>
          <cell r="E395" t="str">
            <v>wicag@hotmail.com</v>
          </cell>
          <cell r="F395">
            <v>313001013872</v>
          </cell>
        </row>
        <row r="396">
          <cell r="A396">
            <v>641</v>
          </cell>
          <cell r="B396" t="str">
            <v>RAQUEL GUERRERO TORRES</v>
          </cell>
          <cell r="C396">
            <v>3107181300</v>
          </cell>
          <cell r="D396">
            <v>6419148</v>
          </cell>
          <cell r="E396" t="str">
            <v>raquelgt2009@hotmail.com</v>
          </cell>
          <cell r="F396">
            <v>313001028771</v>
          </cell>
        </row>
        <row r="397">
          <cell r="A397">
            <v>743</v>
          </cell>
          <cell r="B397" t="str">
            <v>MONICA ALVAREZ PAJARO</v>
          </cell>
          <cell r="C397">
            <v>3205321363</v>
          </cell>
          <cell r="D397">
            <v>6615748</v>
          </cell>
          <cell r="E397" t="str">
            <v>institutomixtofreinet@hotmail.com</v>
          </cell>
          <cell r="F397">
            <v>313001029281</v>
          </cell>
        </row>
        <row r="398">
          <cell r="A398">
            <v>790</v>
          </cell>
          <cell r="B398" t="str">
            <v>YOLIMA BAENA ARTETA</v>
          </cell>
          <cell r="C398">
            <v>3164610424</v>
          </cell>
          <cell r="D398" t="str">
            <v>6531342-6447240</v>
          </cell>
          <cell r="E398" t="str">
            <v>mary-1607@hotmail.es</v>
          </cell>
          <cell r="F398">
            <v>313001029426</v>
          </cell>
        </row>
        <row r="399">
          <cell r="A399">
            <v>809</v>
          </cell>
          <cell r="B399" t="str">
            <v>MARIA FERNANDA YAKER TAFUR</v>
          </cell>
          <cell r="C399">
            <v>3157773669</v>
          </cell>
          <cell r="D399" t="str">
            <v>6636969, 6614617, 6534557</v>
          </cell>
          <cell r="E399" t="str">
            <v>instituto_sigmund_freud@hotmail.com</v>
          </cell>
          <cell r="F399">
            <v>313001013279</v>
          </cell>
        </row>
        <row r="400">
          <cell r="A400">
            <v>819</v>
          </cell>
          <cell r="B400" t="str">
            <v>MARIA IRIS RAMOS RIOS</v>
          </cell>
          <cell r="C400">
            <v>3106175739</v>
          </cell>
          <cell r="D400">
            <v>6436098</v>
          </cell>
          <cell r="E400" t="str">
            <v>ceim509@hotmail.com</v>
          </cell>
          <cell r="F400">
            <v>313001029680</v>
          </cell>
        </row>
        <row r="401">
          <cell r="A401">
            <v>906</v>
          </cell>
          <cell r="B401" t="str">
            <v>PIEDAD CAMARGO MERCHAN</v>
          </cell>
          <cell r="C401">
            <v>3163151170</v>
          </cell>
          <cell r="D401">
            <v>6714687</v>
          </cell>
          <cell r="E401" t="str">
            <v>directora@gimnasiofrancescotonucci.com</v>
          </cell>
          <cell r="F401">
            <v>313001800190</v>
          </cell>
        </row>
        <row r="402">
          <cell r="A402">
            <v>955</v>
          </cell>
          <cell r="B402" t="str">
            <v>JOSE LUIS CAMPUZANO ASIS</v>
          </cell>
          <cell r="C402">
            <v>3153075773</v>
          </cell>
          <cell r="D402">
            <v>6431706</v>
          </cell>
          <cell r="E402" t="str">
            <v>jlca-1481@hotmail.com</v>
          </cell>
          <cell r="F402">
            <v>313001800751</v>
          </cell>
        </row>
        <row r="403">
          <cell r="A403">
            <v>963</v>
          </cell>
          <cell r="B403" t="str">
            <v xml:space="preserve">RAISHA PAJARO MEZA	</v>
          </cell>
          <cell r="C403">
            <v>3104893449</v>
          </cell>
          <cell r="D403">
            <v>6461014</v>
          </cell>
          <cell r="E403" t="str">
            <v>centroeducativomaralu@hotmail.com</v>
          </cell>
          <cell r="F403">
            <v>313001800815</v>
          </cell>
        </row>
        <row r="404">
          <cell r="A404">
            <v>973</v>
          </cell>
          <cell r="B404" t="str">
            <v>KARLA PADILLA BARRETO</v>
          </cell>
          <cell r="C404">
            <v>3007156058</v>
          </cell>
          <cell r="D404" t="str">
            <v>6533990 - 3126978924</v>
          </cell>
          <cell r="E404" t="str">
            <v>corpo.edu.julioenrique@gmail.com</v>
          </cell>
          <cell r="F404">
            <v>313001800939</v>
          </cell>
        </row>
        <row r="405">
          <cell r="A405">
            <v>974</v>
          </cell>
          <cell r="B405" t="str">
            <v>YALENA ZARATE MORENO</v>
          </cell>
          <cell r="C405">
            <v>3006237873</v>
          </cell>
          <cell r="D405">
            <v>6942135</v>
          </cell>
          <cell r="F405">
            <v>313001800955</v>
          </cell>
        </row>
        <row r="406">
          <cell r="A406">
            <v>68</v>
          </cell>
          <cell r="B406" t="str">
            <v>OMAR BENJAMIN TORRES IGLESIAS</v>
          </cell>
          <cell r="D406" t="str">
            <v>6697092 6697024</v>
          </cell>
          <cell r="F406">
            <v>113001001573</v>
          </cell>
        </row>
        <row r="407">
          <cell r="A407">
            <v>68</v>
          </cell>
          <cell r="B407" t="str">
            <v>OMAR BENJAMIN TORRES IGLESIAS</v>
          </cell>
          <cell r="D407">
            <v>6755793</v>
          </cell>
          <cell r="F407">
            <v>113001001590</v>
          </cell>
        </row>
        <row r="408">
          <cell r="A408">
            <v>68</v>
          </cell>
          <cell r="B408" t="str">
            <v>OMAR BENJAMIN TORRES IGLESIAS</v>
          </cell>
          <cell r="C408" t="str">
            <v>3008140579 - 3165269004</v>
          </cell>
          <cell r="D408">
            <v>6928014</v>
          </cell>
          <cell r="E408" t="str">
            <v>omar.torres@soledadroman.com</v>
          </cell>
          <cell r="F408">
            <v>113001002057</v>
          </cell>
        </row>
        <row r="409">
          <cell r="A409">
            <v>68</v>
          </cell>
          <cell r="B409" t="str">
            <v>OMAR BENJAMIN TORRES IGLESIAS</v>
          </cell>
          <cell r="D409">
            <v>6697654</v>
          </cell>
          <cell r="F409">
            <v>113001002481</v>
          </cell>
        </row>
        <row r="410">
          <cell r="A410">
            <v>68</v>
          </cell>
          <cell r="B410" t="str">
            <v>OMAR BENJAMIN TORRES IGLESIAS</v>
          </cell>
          <cell r="D410">
            <v>6754054</v>
          </cell>
          <cell r="F410">
            <v>113001027157</v>
          </cell>
        </row>
        <row r="411">
          <cell r="A411">
            <v>605</v>
          </cell>
          <cell r="B411" t="str">
            <v>PRIMITIVA PADILLA BARRIOS</v>
          </cell>
          <cell r="C411">
            <v>3004956812</v>
          </cell>
          <cell r="D411">
            <v>6699544</v>
          </cell>
          <cell r="E411" t="str">
            <v>iecasd@hotmail.com</v>
          </cell>
          <cell r="F411">
            <v>113001028483</v>
          </cell>
        </row>
        <row r="412">
          <cell r="A412">
            <v>633</v>
          </cell>
          <cell r="B412" t="str">
            <v>VICTOR GUERRERO DE LA CRUZ</v>
          </cell>
          <cell r="C412" t="str">
            <v>3145026290 - 3003644965</v>
          </cell>
          <cell r="D412">
            <v>3145026290</v>
          </cell>
          <cell r="E412" t="str">
            <v>rectorienuevobosque@gmail.com</v>
          </cell>
          <cell r="F412">
            <v>113001028919</v>
          </cell>
        </row>
        <row r="413">
          <cell r="A413">
            <v>633</v>
          </cell>
          <cell r="D413">
            <v>6615641</v>
          </cell>
          <cell r="F413">
            <v>113001007776</v>
          </cell>
        </row>
        <row r="414">
          <cell r="A414">
            <v>252</v>
          </cell>
          <cell r="B414" t="str">
            <v>GUSTAVO ALBERTO CABARCAS SILVA</v>
          </cell>
          <cell r="C414">
            <v>3226392402</v>
          </cell>
          <cell r="D414" t="str">
            <v>6632901-6632906</v>
          </cell>
          <cell r="E414" t="str">
            <v>administracion@institutocolombobolivariano.edu.co</v>
          </cell>
          <cell r="F414">
            <v>313001002340</v>
          </cell>
        </row>
        <row r="415">
          <cell r="A415">
            <v>259</v>
          </cell>
          <cell r="B415" t="str">
            <v>ZAIDA LUCÍA ACEVEDO PRADA</v>
          </cell>
          <cell r="C415">
            <v>3006273652</v>
          </cell>
          <cell r="D415" t="str">
            <v>6723800-2412/2893</v>
          </cell>
          <cell r="E415" t="str">
            <v>zacevedo@comfenalco.com</v>
          </cell>
          <cell r="F415">
            <v>313001003095</v>
          </cell>
        </row>
        <row r="416">
          <cell r="A416">
            <v>299</v>
          </cell>
          <cell r="B416" t="str">
            <v>BETTY GUERRA OVIEDO</v>
          </cell>
          <cell r="C416">
            <v>3017750103</v>
          </cell>
          <cell r="D416" t="str">
            <v>6610972-6531345</v>
          </cell>
          <cell r="E416" t="str">
            <v>bettygo138@hotmail.com</v>
          </cell>
          <cell r="F416">
            <v>313001005985</v>
          </cell>
        </row>
        <row r="417">
          <cell r="A417">
            <v>312</v>
          </cell>
          <cell r="B417" t="str">
            <v>ROCIO BERNARDA SUAREZ GUZMAN</v>
          </cell>
          <cell r="C417">
            <v>3156481229</v>
          </cell>
          <cell r="D417">
            <v>6677347</v>
          </cell>
          <cell r="E417" t="str">
            <v>institutomibarquito@hotmail.com</v>
          </cell>
          <cell r="F417">
            <v>313001006647</v>
          </cell>
        </row>
        <row r="418">
          <cell r="A418">
            <v>336</v>
          </cell>
          <cell r="B418" t="str">
            <v>TAMIRA PACHECO ROSERO</v>
          </cell>
          <cell r="C418">
            <v>3162446966</v>
          </cell>
          <cell r="D418">
            <v>6679561</v>
          </cell>
          <cell r="E418" t="str">
            <v>institutopablomontesinos@hotmail.com</v>
          </cell>
          <cell r="F418">
            <v>313001007627</v>
          </cell>
        </row>
        <row r="419">
          <cell r="A419">
            <v>354</v>
          </cell>
          <cell r="B419" t="str">
            <v>NELFY CASTRO ESTREMOR</v>
          </cell>
          <cell r="C419">
            <v>3215495746</v>
          </cell>
          <cell r="D419">
            <v>6056584255</v>
          </cell>
          <cell r="E419" t="str">
            <v>cemide31100@gmail.com</v>
          </cell>
          <cell r="F419">
            <v>313001008402</v>
          </cell>
        </row>
        <row r="420">
          <cell r="A420">
            <v>461</v>
          </cell>
          <cell r="B420" t="str">
            <v>MONICA SALAS C.</v>
          </cell>
          <cell r="C420">
            <v>3008003991</v>
          </cell>
          <cell r="D420">
            <v>6725669</v>
          </cell>
          <cell r="E420" t="str">
            <v>pilaresdecartagena@hotmail.com</v>
          </cell>
          <cell r="F420">
            <v>313001013287</v>
          </cell>
        </row>
        <row r="421">
          <cell r="A421">
            <v>591</v>
          </cell>
          <cell r="B421" t="str">
            <v>MOISES DAVID RAMOS RESTAN</v>
          </cell>
          <cell r="C421">
            <v>3013322166</v>
          </cell>
          <cell r="D421">
            <v>6718527</v>
          </cell>
          <cell r="E421" t="str">
            <v>iccacoordinador@hotmail.com</v>
          </cell>
          <cell r="F421">
            <v>313001028639</v>
          </cell>
        </row>
        <row r="422">
          <cell r="A422">
            <v>876</v>
          </cell>
          <cell r="B422" t="str">
            <v>PARRA PUELLO LISETTE</v>
          </cell>
          <cell r="C422" t="str">
            <v>3008035947-3114284922</v>
          </cell>
          <cell r="D422" t="str">
            <v>6769095-3008035947</v>
          </cell>
          <cell r="E422" t="str">
            <v>jardinpaniker@hotmail.com</v>
          </cell>
          <cell r="F422">
            <v>313001800041</v>
          </cell>
        </row>
        <row r="423">
          <cell r="A423">
            <v>877</v>
          </cell>
          <cell r="B423" t="str">
            <v xml:space="preserve">LUZ MILA SALGADO PEREZ </v>
          </cell>
          <cell r="C423">
            <v>3218264621</v>
          </cell>
          <cell r="D423">
            <v>6776103</v>
          </cell>
          <cell r="E423" t="str">
            <v>bendecida66@hotmail.com</v>
          </cell>
          <cell r="F423">
            <v>313001800025</v>
          </cell>
        </row>
        <row r="424">
          <cell r="A424">
            <v>902</v>
          </cell>
          <cell r="B424" t="str">
            <v>KATIANNI ORTEGON</v>
          </cell>
          <cell r="C424">
            <v>3157288287</v>
          </cell>
          <cell r="D424">
            <v>6698119</v>
          </cell>
          <cell r="E424" t="str">
            <v>kceima76@hotmail.com</v>
          </cell>
          <cell r="F424">
            <v>313001013252</v>
          </cell>
        </row>
        <row r="425">
          <cell r="A425">
            <v>926</v>
          </cell>
          <cell r="B425" t="str">
            <v>Fanny Del Carmen Polo Camacho</v>
          </cell>
          <cell r="C425">
            <v>3014720510</v>
          </cell>
          <cell r="D425">
            <v>6677337</v>
          </cell>
          <cell r="E425" t="str">
            <v>institutoblancanieves@hotmail.com</v>
          </cell>
          <cell r="F425">
            <v>313001800548</v>
          </cell>
        </row>
        <row r="426">
          <cell r="A426">
            <v>936</v>
          </cell>
          <cell r="B426" t="str">
            <v>LILIANA EDELVIRA RAMIREZ AYOLA</v>
          </cell>
          <cell r="C426">
            <v>3177524183</v>
          </cell>
          <cell r="D426">
            <v>6714808</v>
          </cell>
          <cell r="E426" t="str">
            <v>liliramirez_27@hotmail.com</v>
          </cell>
          <cell r="F426">
            <v>313001800556</v>
          </cell>
        </row>
        <row r="427">
          <cell r="A427">
            <v>940</v>
          </cell>
          <cell r="B427" t="str">
            <v>LUIS MIGUEL HERNANDEZ</v>
          </cell>
          <cell r="C427">
            <v>3015221954</v>
          </cell>
          <cell r="D427">
            <v>6459545</v>
          </cell>
          <cell r="E427" t="str">
            <v>institutomisestimulaciones@hotmail.com</v>
          </cell>
          <cell r="F427">
            <v>313001800742</v>
          </cell>
        </row>
        <row r="428">
          <cell r="A428">
            <v>951</v>
          </cell>
          <cell r="B428" t="str">
            <v>KATTY INES SIMANCAS URANGO</v>
          </cell>
          <cell r="D428">
            <v>6784679</v>
          </cell>
          <cell r="E428" t="str">
            <v>cejp.lederach@gmail.com</v>
          </cell>
          <cell r="F428">
            <v>313001800718</v>
          </cell>
        </row>
        <row r="429">
          <cell r="A429">
            <v>964</v>
          </cell>
          <cell r="B429" t="str">
            <v>JORGE ARRIETA MARTINEZ</v>
          </cell>
          <cell r="C429">
            <v>3232232961</v>
          </cell>
          <cell r="D429">
            <v>3232232961</v>
          </cell>
          <cell r="E429" t="str">
            <v>jardininfantil_mundodecolores@hotmail.com</v>
          </cell>
          <cell r="F429">
            <v>313001800734</v>
          </cell>
        </row>
        <row r="430">
          <cell r="A430">
            <v>977</v>
          </cell>
          <cell r="B430" t="str">
            <v>DALLIMIS ZUÑIGA CASSIANI</v>
          </cell>
          <cell r="C430">
            <v>3004814806</v>
          </cell>
          <cell r="D430" t="str">
            <v>6056917301  3004814806</v>
          </cell>
          <cell r="E430" t="str">
            <v>cea.caminoshaciaelsaber19@gmail.com</v>
          </cell>
          <cell r="F430">
            <v>313001801014</v>
          </cell>
        </row>
        <row r="431">
          <cell r="A431">
            <v>982</v>
          </cell>
          <cell r="B431" t="str">
            <v>KELLYS ALVAREZ PUERTA</v>
          </cell>
          <cell r="C431">
            <v>3046580525</v>
          </cell>
          <cell r="E431" t="str">
            <v>gimnasioamericanolugano17@gmail.com</v>
          </cell>
          <cell r="F431">
            <v>313001800971</v>
          </cell>
        </row>
        <row r="432">
          <cell r="A432">
            <v>66</v>
          </cell>
          <cell r="B432" t="str">
            <v>JAIRO ALONSO ALVAREZ SALCEDO</v>
          </cell>
          <cell r="C432">
            <v>3126103644</v>
          </cell>
          <cell r="D432" t="str">
            <v>6430309-6621711</v>
          </cell>
          <cell r="E432" t="str">
            <v>colegioseminariodecartagena@gmail.com</v>
          </cell>
          <cell r="F432">
            <v>113001001972</v>
          </cell>
        </row>
        <row r="433">
          <cell r="A433">
            <v>73</v>
          </cell>
          <cell r="B433" t="str">
            <v>LEONIDAS BARCOS HERNANDEZ</v>
          </cell>
          <cell r="D433">
            <v>6740953</v>
          </cell>
          <cell r="F433">
            <v>113001000313</v>
          </cell>
        </row>
        <row r="434">
          <cell r="A434">
            <v>73</v>
          </cell>
          <cell r="B434" t="str">
            <v>LEONIDAS BARCOS HERNANDEZ</v>
          </cell>
          <cell r="D434">
            <v>6629368</v>
          </cell>
          <cell r="F434">
            <v>113001000101</v>
          </cell>
        </row>
        <row r="435">
          <cell r="A435">
            <v>73</v>
          </cell>
          <cell r="B435" t="str">
            <v>LEONIDAS BARCOS HERNANDEZ</v>
          </cell>
          <cell r="C435">
            <v>3212598253</v>
          </cell>
          <cell r="D435" t="str">
            <v>6367682-6494591</v>
          </cell>
          <cell r="E435" t="str">
            <v>iemadrelaura2017@gmail.com</v>
          </cell>
          <cell r="F435">
            <v>113001002413</v>
          </cell>
        </row>
        <row r="436">
          <cell r="A436">
            <v>197</v>
          </cell>
          <cell r="B436" t="str">
            <v>NELLY ZAMMATA DE OROZCO</v>
          </cell>
          <cell r="D436">
            <v>6625746</v>
          </cell>
          <cell r="F436">
            <v>113001008241</v>
          </cell>
        </row>
        <row r="437">
          <cell r="A437">
            <v>197</v>
          </cell>
          <cell r="B437" t="str">
            <v>NELLY ZAMMATA DE OROZCO</v>
          </cell>
          <cell r="D437">
            <v>6625746</v>
          </cell>
          <cell r="F437">
            <v>113001002839</v>
          </cell>
        </row>
        <row r="438">
          <cell r="A438">
            <v>197</v>
          </cell>
          <cell r="B438" t="str">
            <v>MONICA PATRICIA ONZALEZ VERGARA</v>
          </cell>
          <cell r="C438">
            <v>3008007276</v>
          </cell>
          <cell r="D438" t="str">
            <v>6722863-6919191</v>
          </cell>
          <cell r="E438" t="str">
            <v>sanjuandamasco@hotmail.com</v>
          </cell>
          <cell r="F438">
            <v>213001007797</v>
          </cell>
        </row>
        <row r="439">
          <cell r="A439">
            <v>257</v>
          </cell>
          <cell r="B439" t="str">
            <v>SOR BEATRIZ ELENA HOYOS ALZATE</v>
          </cell>
          <cell r="C439">
            <v>3126708872</v>
          </cell>
          <cell r="D439">
            <v>3126708872</v>
          </cell>
          <cell r="E439" t="str">
            <v>mauxiteko2012@gmail.com</v>
          </cell>
          <cell r="F439">
            <v>313001002714</v>
          </cell>
        </row>
        <row r="440">
          <cell r="A440">
            <v>606</v>
          </cell>
          <cell r="B440" t="str">
            <v>LEDDY DEL ROSARIO ZAPARDIEL HERRERA</v>
          </cell>
          <cell r="D440">
            <v>6720643</v>
          </cell>
          <cell r="F440">
            <v>113001000704</v>
          </cell>
        </row>
        <row r="441">
          <cell r="A441">
            <v>606</v>
          </cell>
          <cell r="B441" t="str">
            <v>LEDDY DEL ROSARIO ZAPARDIEL HERRERA</v>
          </cell>
          <cell r="C441">
            <v>3014747278</v>
          </cell>
          <cell r="D441" t="str">
            <v xml:space="preserve"> 6056722727--</v>
          </cell>
          <cell r="E441" t="str">
            <v>leddyz84@gmail.com</v>
          </cell>
          <cell r="F441">
            <v>113001028469</v>
          </cell>
        </row>
        <row r="442">
          <cell r="A442">
            <v>606</v>
          </cell>
          <cell r="B442" t="str">
            <v>LEDDY DEL ROSARIO ZAPARDIEL HERRERA</v>
          </cell>
          <cell r="D442">
            <v>6629905</v>
          </cell>
          <cell r="F442">
            <v>113001012494</v>
          </cell>
        </row>
        <row r="443">
          <cell r="A443">
            <v>633</v>
          </cell>
          <cell r="F443">
            <v>113001027033</v>
          </cell>
        </row>
        <row r="444">
          <cell r="A444">
            <v>216</v>
          </cell>
          <cell r="B444" t="str">
            <v>LIC. LINA ESTHER LICONA MARIMON</v>
          </cell>
          <cell r="C444">
            <v>3163138978</v>
          </cell>
          <cell r="D444" t="str">
            <v>6624143-6742950</v>
          </cell>
          <cell r="E444" t="str">
            <v>octaviana.vives@gmail.com</v>
          </cell>
          <cell r="F444">
            <v>313001000495</v>
          </cell>
        </row>
        <row r="445">
          <cell r="A445">
            <v>218</v>
          </cell>
          <cell r="B445" t="str">
            <v>HNA. IRENE TRILLEROS</v>
          </cell>
          <cell r="C445">
            <v>3176802471</v>
          </cell>
          <cell r="D445">
            <v>6690584</v>
          </cell>
          <cell r="E445" t="str">
            <v>colegiolaanunciacion@gmail.com</v>
          </cell>
          <cell r="F445">
            <v>313001000541</v>
          </cell>
        </row>
        <row r="446">
          <cell r="A446">
            <v>241</v>
          </cell>
          <cell r="B446" t="str">
            <v>PEDRO PAREDES</v>
          </cell>
          <cell r="C446">
            <v>3183308499</v>
          </cell>
          <cell r="D446">
            <v>3183308499</v>
          </cell>
          <cell r="E446" t="str">
            <v>infocolam@gmail.com</v>
          </cell>
          <cell r="F446">
            <v>313001001190</v>
          </cell>
        </row>
        <row r="447">
          <cell r="A447">
            <v>268</v>
          </cell>
          <cell r="B447" t="str">
            <v>SIRLYS DEL CARMEN DIAZ ZAMBRANO</v>
          </cell>
          <cell r="C447">
            <v>3175699058</v>
          </cell>
          <cell r="D447">
            <v>6621839</v>
          </cell>
          <cell r="E447" t="str">
            <v>jgdz2000@yahoo.es</v>
          </cell>
          <cell r="F447">
            <v>313001003800</v>
          </cell>
        </row>
        <row r="448">
          <cell r="A448">
            <v>343</v>
          </cell>
          <cell r="B448" t="str">
            <v>MARIA VICTORIA GALLEGO CANO</v>
          </cell>
          <cell r="C448">
            <v>3107035979</v>
          </cell>
          <cell r="D448" t="str">
            <v>6421825  - 313-5441808</v>
          </cell>
          <cell r="E448" t="str">
            <v>gimnasiocervantesdecartagena15@gmail.com</v>
          </cell>
          <cell r="F448">
            <v>313001007872</v>
          </cell>
        </row>
        <row r="449">
          <cell r="A449">
            <v>362</v>
          </cell>
          <cell r="B449" t="str">
            <v>ABEL MORELO CHICA</v>
          </cell>
          <cell r="C449">
            <v>3184520450</v>
          </cell>
          <cell r="D449">
            <v>6690137</v>
          </cell>
          <cell r="E449" t="str">
            <v>cejeg@hotmail.com</v>
          </cell>
          <cell r="F449">
            <v>313001008500</v>
          </cell>
        </row>
        <row r="450">
          <cell r="A450">
            <v>403</v>
          </cell>
          <cell r="B450" t="str">
            <v>MARCO ANTONIO GARCIA GARCIA</v>
          </cell>
          <cell r="C450">
            <v>3177969495</v>
          </cell>
          <cell r="D450">
            <v>6493195</v>
          </cell>
          <cell r="E450" t="str">
            <v>gimnla46@hotmail.com</v>
          </cell>
          <cell r="F450">
            <v>313001000509</v>
          </cell>
        </row>
        <row r="451">
          <cell r="A451">
            <v>437</v>
          </cell>
          <cell r="B451" t="str">
            <v>ARNOLD  BARRIOS PAEZ</v>
          </cell>
          <cell r="C451">
            <v>3153552528</v>
          </cell>
          <cell r="D451">
            <v>6722701</v>
          </cell>
          <cell r="E451" t="str">
            <v>idc146@yahoo.es</v>
          </cell>
          <cell r="F451">
            <v>313001012892</v>
          </cell>
        </row>
        <row r="452">
          <cell r="A452">
            <v>465</v>
          </cell>
          <cell r="B452" t="str">
            <v>YAMITH CORONADO</v>
          </cell>
          <cell r="C452">
            <v>3104217348</v>
          </cell>
          <cell r="D452" t="str">
            <v>6692236-3104217348</v>
          </cell>
          <cell r="E452" t="str">
            <v>futurodecolombia@hotmail.com</v>
          </cell>
          <cell r="F452">
            <v>313001013333</v>
          </cell>
        </row>
        <row r="453">
          <cell r="A453">
            <v>466</v>
          </cell>
          <cell r="B453" t="str">
            <v>NURIS GULFO MARRUGO</v>
          </cell>
          <cell r="C453">
            <v>3176468143</v>
          </cell>
          <cell r="D453" t="str">
            <v>6436915 - 3135192352</v>
          </cell>
          <cell r="E453" t="str">
            <v>colegiosannicolasdelaroca@gmail.com</v>
          </cell>
          <cell r="F453">
            <v>313001013341</v>
          </cell>
        </row>
        <row r="454">
          <cell r="A454">
            <v>798</v>
          </cell>
          <cell r="B454" t="str">
            <v>CATALINA  MARIA FANDIÑO ALVAREZ</v>
          </cell>
          <cell r="C454">
            <v>3187953149</v>
          </cell>
          <cell r="D454">
            <v>6384587</v>
          </cell>
          <cell r="E454" t="str">
            <v>catafandino@gmail.com</v>
          </cell>
          <cell r="F454">
            <v>313001029507</v>
          </cell>
        </row>
        <row r="455">
          <cell r="A455">
            <v>882</v>
          </cell>
          <cell r="B455" t="str">
            <v>JORGE L. BERRIO BABILONIA</v>
          </cell>
          <cell r="C455">
            <v>3195334140</v>
          </cell>
          <cell r="D455">
            <v>3002145147</v>
          </cell>
          <cell r="E455" t="str">
            <v>libertad12@hotmail.es</v>
          </cell>
          <cell r="F455">
            <v>313001800092</v>
          </cell>
        </row>
        <row r="456">
          <cell r="A456">
            <v>889</v>
          </cell>
          <cell r="B456" t="str">
            <v>MARIA LUZ BARANDICA DONADO</v>
          </cell>
          <cell r="C456">
            <v>3107404099</v>
          </cell>
          <cell r="D456">
            <v>6629094</v>
          </cell>
          <cell r="E456" t="str">
            <v>centroeducativoandalucia@hotmail.com</v>
          </cell>
          <cell r="F456">
            <v>313001800157</v>
          </cell>
        </row>
        <row r="457">
          <cell r="A457">
            <v>905</v>
          </cell>
          <cell r="B457" t="str">
            <v>JULIO FABIAN ACOSTA CAICEDO</v>
          </cell>
          <cell r="D457">
            <v>6629471</v>
          </cell>
          <cell r="E457" t="str">
            <v xml:space="preserve">carlrosinstitutobto@hotmail.com </v>
          </cell>
          <cell r="F457">
            <v>313001800149</v>
          </cell>
        </row>
        <row r="458">
          <cell r="A458">
            <v>928</v>
          </cell>
          <cell r="B458" t="str">
            <v>CIELO REVOLLEDO BARRAGAN</v>
          </cell>
          <cell r="C458">
            <v>3015956679</v>
          </cell>
          <cell r="D458">
            <v>6740358</v>
          </cell>
          <cell r="E458" t="str">
            <v>INS.ICCC@GMAIL.COM</v>
          </cell>
          <cell r="F458">
            <v>313001800599</v>
          </cell>
        </row>
        <row r="459">
          <cell r="A459">
            <v>929</v>
          </cell>
          <cell r="B459" t="str">
            <v>JUAN RAMON PAJARO GUTIERREZ</v>
          </cell>
          <cell r="C459" t="str">
            <v>3053871405-3116872553</v>
          </cell>
          <cell r="D459">
            <v>6420728</v>
          </cell>
          <cell r="E459" t="str">
            <v>ceneducamorcol@hotmail.com</v>
          </cell>
          <cell r="F459">
            <v>313001800467</v>
          </cell>
        </row>
        <row r="460">
          <cell r="A460">
            <v>943</v>
          </cell>
          <cell r="B460" t="str">
            <v>LUZ MAYRA DEL TORO OROZCO</v>
          </cell>
          <cell r="C460">
            <v>3114052157</v>
          </cell>
          <cell r="D460">
            <v>6415697</v>
          </cell>
          <cell r="E460" t="str">
            <v>cemqc2019@gmail.com</v>
          </cell>
          <cell r="F460">
            <v>313001800611</v>
          </cell>
        </row>
        <row r="461">
          <cell r="A461">
            <v>949</v>
          </cell>
          <cell r="B461" t="str">
            <v>EQUEVER ARGOTE JAIMES</v>
          </cell>
          <cell r="C461">
            <v>3215586242</v>
          </cell>
          <cell r="D461">
            <v>6776205</v>
          </cell>
          <cell r="E461" t="str">
            <v>equever_argote@hotmail.com</v>
          </cell>
          <cell r="F461">
            <v>313001800777</v>
          </cell>
        </row>
        <row r="462">
          <cell r="A462">
            <v>979</v>
          </cell>
          <cell r="B462" t="str">
            <v>XIOMARA HERNANDEZ MONTES</v>
          </cell>
          <cell r="C462">
            <v>3145265606</v>
          </cell>
          <cell r="D462">
            <v>6528506</v>
          </cell>
          <cell r="E462" t="str">
            <v>xiohermo@gmail.com</v>
          </cell>
          <cell r="F462">
            <v>313001801057</v>
          </cell>
        </row>
        <row r="463">
          <cell r="A463">
            <v>9</v>
          </cell>
          <cell r="B463" t="str">
            <v>MAYRA DEL CARMEN CERRO GONZALEZ</v>
          </cell>
          <cell r="C463">
            <v>3145950760</v>
          </cell>
          <cell r="D463">
            <v>3145950760</v>
          </cell>
          <cell r="E463" t="str">
            <v>maycego@hotmail.com</v>
          </cell>
          <cell r="F463">
            <v>113001000143</v>
          </cell>
        </row>
        <row r="464">
          <cell r="A464">
            <v>9</v>
          </cell>
          <cell r="F464">
            <v>213001800187</v>
          </cell>
        </row>
        <row r="465">
          <cell r="A465">
            <v>9</v>
          </cell>
          <cell r="B465" t="str">
            <v>MAYRA DEL CARMEN CERRO GONZALEZ</v>
          </cell>
          <cell r="C465">
            <v>3168492057</v>
          </cell>
          <cell r="E465" t="str">
            <v>fredisq22@hotmail.com</v>
          </cell>
          <cell r="F465">
            <v>213001000083</v>
          </cell>
        </row>
        <row r="466">
          <cell r="A466">
            <v>9</v>
          </cell>
          <cell r="B466" t="str">
            <v>MAYRA DEL CARMEN CERRO GONZALEZ</v>
          </cell>
          <cell r="C466">
            <v>3168492057</v>
          </cell>
          <cell r="E466" t="str">
            <v>fredisq22@hotmail.com</v>
          </cell>
          <cell r="F466">
            <v>213001001951</v>
          </cell>
        </row>
        <row r="467">
          <cell r="A467">
            <v>165</v>
          </cell>
          <cell r="B467" t="str">
            <v xml:space="preserve">CASTILLO CASTILLA JUAN CARLOS	</v>
          </cell>
          <cell r="D467">
            <v>3168672659</v>
          </cell>
          <cell r="E467" t="str">
            <v>iepuertorey@hotmail.com</v>
          </cell>
          <cell r="F467">
            <v>213001000075</v>
          </cell>
        </row>
        <row r="468">
          <cell r="A468">
            <v>170</v>
          </cell>
          <cell r="B468" t="str">
            <v>RUTH CERRO TAPIA</v>
          </cell>
          <cell r="C468">
            <v>3187836418</v>
          </cell>
          <cell r="D468">
            <v>3187836418</v>
          </cell>
          <cell r="E468" t="str">
            <v>ietierrabaja2020@gmail.com</v>
          </cell>
          <cell r="F468">
            <v>213001000245</v>
          </cell>
        </row>
        <row r="469">
          <cell r="A469">
            <v>177</v>
          </cell>
          <cell r="B469" t="str">
            <v>ALEJANDRO GODOY ARELLANO</v>
          </cell>
          <cell r="C469">
            <v>3008049868</v>
          </cell>
          <cell r="D469">
            <v>0</v>
          </cell>
          <cell r="E469" t="str">
            <v>iedepontezuela@hotmail.com</v>
          </cell>
          <cell r="F469">
            <v>213001001306</v>
          </cell>
        </row>
        <row r="470">
          <cell r="A470">
            <v>183</v>
          </cell>
          <cell r="B470" t="str">
            <v>DANIEL ANTONIO PUPO BELTRAN</v>
          </cell>
          <cell r="C470">
            <v>3135205938</v>
          </cell>
          <cell r="D470">
            <v>3135205938</v>
          </cell>
          <cell r="E470" t="str">
            <v>iemanzanillodelmar@gmail.com</v>
          </cell>
          <cell r="F470">
            <v>213001002531</v>
          </cell>
        </row>
        <row r="471">
          <cell r="A471">
            <v>184</v>
          </cell>
          <cell r="F471">
            <v>213001002809</v>
          </cell>
        </row>
        <row r="472">
          <cell r="A472">
            <v>184</v>
          </cell>
          <cell r="B472" t="str">
            <v xml:space="preserve">PETRONA SALGADO TORRES	</v>
          </cell>
          <cell r="D472">
            <v>6295411</v>
          </cell>
          <cell r="E472" t="str">
            <v>bayunca@hotmail.es</v>
          </cell>
          <cell r="F472">
            <v>213001002809</v>
          </cell>
        </row>
        <row r="473">
          <cell r="A473">
            <v>184</v>
          </cell>
          <cell r="B473" t="str">
            <v>INIRIDA SALGADO PEREZ</v>
          </cell>
          <cell r="F473">
            <v>213001007541</v>
          </cell>
        </row>
        <row r="474">
          <cell r="A474">
            <v>184</v>
          </cell>
          <cell r="B474" t="str">
            <v>INIRIDA SALGADO PEREZ</v>
          </cell>
          <cell r="F474">
            <v>213001030233</v>
          </cell>
        </row>
        <row r="475">
          <cell r="A475">
            <v>184</v>
          </cell>
          <cell r="B475" t="str">
            <v>INIRIDA SALGADO PEREZ</v>
          </cell>
          <cell r="F475">
            <v>213001030225</v>
          </cell>
        </row>
        <row r="476">
          <cell r="A476">
            <v>193</v>
          </cell>
          <cell r="B476" t="str">
            <v>NELLYS VARGAS DOMINGUEZ</v>
          </cell>
          <cell r="F476">
            <v>213001000211</v>
          </cell>
        </row>
        <row r="477">
          <cell r="A477">
            <v>193</v>
          </cell>
          <cell r="B477" t="str">
            <v>MAURICIO GONZALEZ LUNA</v>
          </cell>
          <cell r="F477">
            <v>213001000164</v>
          </cell>
        </row>
        <row r="478">
          <cell r="A478">
            <v>193</v>
          </cell>
          <cell r="B478" t="str">
            <v>MAURICIO GONZALEZ LUNA</v>
          </cell>
          <cell r="C478">
            <v>3128149500</v>
          </cell>
          <cell r="D478">
            <v>3128149500</v>
          </cell>
          <cell r="E478" t="str">
            <v>ieneag@hotmail.com</v>
          </cell>
          <cell r="F478">
            <v>213001007533</v>
          </cell>
        </row>
        <row r="479">
          <cell r="A479">
            <v>492</v>
          </cell>
          <cell r="B479" t="str">
            <v>BENJAMIN ACEVEDO CORREA</v>
          </cell>
          <cell r="F479">
            <v>413001006315</v>
          </cell>
        </row>
        <row r="480">
          <cell r="A480">
            <v>492</v>
          </cell>
          <cell r="B480" t="str">
            <v>BENJAMIN ACEVEDO CORREA</v>
          </cell>
          <cell r="D480">
            <v>6568152</v>
          </cell>
          <cell r="F480">
            <v>213001001918</v>
          </cell>
        </row>
        <row r="481">
          <cell r="A481">
            <v>492</v>
          </cell>
          <cell r="B481" t="str">
            <v>BENJAMIN ACEVEDO CORREA</v>
          </cell>
          <cell r="F481">
            <v>513001000002</v>
          </cell>
        </row>
        <row r="482">
          <cell r="A482">
            <v>492</v>
          </cell>
          <cell r="B482" t="str">
            <v>BENJAMIN ACEVEDO CORREA</v>
          </cell>
          <cell r="F482">
            <v>513001000003</v>
          </cell>
        </row>
        <row r="483">
          <cell r="A483">
            <v>492</v>
          </cell>
          <cell r="B483" t="str">
            <v>MAGALLY DE LA ROSA</v>
          </cell>
          <cell r="C483">
            <v>3173815654</v>
          </cell>
          <cell r="D483">
            <v>6567514</v>
          </cell>
          <cell r="E483" t="str">
            <v>IEdelaboquilla@gmail.com</v>
          </cell>
          <cell r="F483">
            <v>413001004703</v>
          </cell>
        </row>
        <row r="484">
          <cell r="A484">
            <v>492</v>
          </cell>
          <cell r="B484" t="str">
            <v>BENJAMIN ACEVEDO CORREA</v>
          </cell>
          <cell r="D484">
            <v>6567138</v>
          </cell>
          <cell r="F484">
            <v>413001006234</v>
          </cell>
        </row>
        <row r="485">
          <cell r="A485">
            <v>266</v>
          </cell>
          <cell r="B485" t="str">
            <v>Nicholas Glab</v>
          </cell>
          <cell r="C485" t="str">
            <v> 3174765858</v>
          </cell>
          <cell r="D485" t="str">
            <v>6930170 Ext. 30100</v>
          </cell>
          <cell r="E485" t="str">
            <v>nick.glab@cojowa.edu.co</v>
          </cell>
          <cell r="F485">
            <v>313001003931</v>
          </cell>
        </row>
        <row r="486">
          <cell r="A486">
            <v>271</v>
          </cell>
          <cell r="B486" t="str">
            <v>CAROLINA CHARRY REYES</v>
          </cell>
          <cell r="C486">
            <v>3212096116</v>
          </cell>
          <cell r="D486">
            <v>6930983</v>
          </cell>
          <cell r="E486" t="str">
            <v>ccharry@colbritanico.edu.co</v>
          </cell>
          <cell r="F486">
            <v>313001004768</v>
          </cell>
        </row>
        <row r="487">
          <cell r="A487">
            <v>293</v>
          </cell>
          <cell r="B487" t="str">
            <v>ELVIRA MARTINEZ MARRUGO</v>
          </cell>
          <cell r="C487">
            <v>3135347053</v>
          </cell>
          <cell r="D487">
            <v>6605220</v>
          </cell>
          <cell r="E487" t="str">
            <v>info@cartagenainternationalschool.edu.co</v>
          </cell>
          <cell r="F487">
            <v>313001005705</v>
          </cell>
        </row>
        <row r="488">
          <cell r="A488">
            <v>294</v>
          </cell>
          <cell r="B488" t="str">
            <v>AMET DE JESUS ORDOSGOITIA CABALLERO</v>
          </cell>
          <cell r="C488">
            <v>3106622279</v>
          </cell>
          <cell r="D488">
            <v>6930162</v>
          </cell>
          <cell r="E488" t="str">
            <v>rectoria@gimnasioaltair.edu.co</v>
          </cell>
          <cell r="F488">
            <v>313001005748</v>
          </cell>
        </row>
        <row r="489">
          <cell r="A489">
            <v>426</v>
          </cell>
          <cell r="B489" t="str">
            <v>ROSA ESTHER MANGA OROZCO</v>
          </cell>
          <cell r="C489">
            <v>3126308109</v>
          </cell>
          <cell r="D489">
            <v>3003953982</v>
          </cell>
          <cell r="E489" t="str">
            <v>institutoskinner@hotmail.com</v>
          </cell>
          <cell r="F489">
            <v>313001012744</v>
          </cell>
        </row>
        <row r="490">
          <cell r="A490">
            <v>490</v>
          </cell>
          <cell r="B490" t="str">
            <v>PATRICIA INES CASTRO VILLAMIZAR</v>
          </cell>
          <cell r="C490" t="str">
            <v>310 727 2572</v>
          </cell>
          <cell r="D490" t="str">
            <v>6424344 6424345</v>
          </cell>
          <cell r="F490">
            <v>313836000348</v>
          </cell>
        </row>
        <row r="491">
          <cell r="A491">
            <v>569</v>
          </cell>
          <cell r="B491" t="str">
            <v>MILENA CECILIA BOLAÑO</v>
          </cell>
          <cell r="C491">
            <v>3126631749</v>
          </cell>
          <cell r="D491" t="str">
            <v>6648682-6567182</v>
          </cell>
          <cell r="E491" t="str">
            <v>infocasaitaliaong@gmail.com</v>
          </cell>
          <cell r="F491">
            <v>413001027126</v>
          </cell>
        </row>
        <row r="492">
          <cell r="A492">
            <v>851</v>
          </cell>
          <cell r="B492" t="str">
            <v>JUAN MANUEL DIAGO GUTIERREZ</v>
          </cell>
          <cell r="C492">
            <v>3135514037</v>
          </cell>
          <cell r="D492">
            <v>3144446834</v>
          </cell>
          <cell r="E492" t="str">
            <v>juan.diago@aspaen.edu.co</v>
          </cell>
          <cell r="F492">
            <v>313836000623</v>
          </cell>
        </row>
        <row r="493">
          <cell r="A493">
            <v>912</v>
          </cell>
          <cell r="B493" t="str">
            <v>ALEXANDRA SPICKER GONZALEZ</v>
          </cell>
          <cell r="C493">
            <v>3176579913</v>
          </cell>
          <cell r="D493">
            <v>3176579913</v>
          </cell>
          <cell r="E493" t="str">
            <v>gerente@fundacionpescadordeletras.com</v>
          </cell>
          <cell r="F493">
            <v>413001800402</v>
          </cell>
        </row>
        <row r="494">
          <cell r="A494">
            <v>921</v>
          </cell>
          <cell r="B494" t="str">
            <v>NINFA ARROYO RODRIGUEZ</v>
          </cell>
          <cell r="C494">
            <v>3116515429</v>
          </cell>
          <cell r="D494">
            <v>6419014</v>
          </cell>
          <cell r="E494" t="str">
            <v>ninfarroyo@hotmail.com</v>
          </cell>
          <cell r="F494">
            <v>413001800496</v>
          </cell>
        </row>
        <row r="495">
          <cell r="A495">
            <v>959</v>
          </cell>
          <cell r="B495" t="str">
            <v>JOHN WELLS</v>
          </cell>
          <cell r="C495">
            <v>3162515256</v>
          </cell>
          <cell r="D495">
            <v>3162515256</v>
          </cell>
          <cell r="E495" t="str">
            <v>rectoria@avanteglobalschool.com</v>
          </cell>
          <cell r="F495">
            <v>413001800844</v>
          </cell>
        </row>
        <row r="496">
          <cell r="A496">
            <v>167</v>
          </cell>
          <cell r="B496" t="str">
            <v>YASMINA PEREZ DE MATOZA</v>
          </cell>
          <cell r="D496">
            <v>3153932289</v>
          </cell>
          <cell r="F496">
            <v>213001000091</v>
          </cell>
        </row>
        <row r="497">
          <cell r="A497">
            <v>168</v>
          </cell>
          <cell r="B497" t="str">
            <v>DENNYS DEL CARMEN FRANCO OCHOA</v>
          </cell>
          <cell r="C497">
            <v>3105000545</v>
          </cell>
          <cell r="D497">
            <v>3105000545</v>
          </cell>
          <cell r="E497" t="str">
            <v>ieislasdelrosario@hotmail.com</v>
          </cell>
          <cell r="F497">
            <v>213001000059</v>
          </cell>
        </row>
        <row r="498">
          <cell r="A498">
            <v>173</v>
          </cell>
          <cell r="B498" t="str">
            <v>DIMAS DEL ROSARIO DE AVILA</v>
          </cell>
          <cell r="C498">
            <v>3107147293</v>
          </cell>
          <cell r="D498">
            <v>6454320</v>
          </cell>
          <cell r="E498" t="str">
            <v>ietierrabomba2013@gmail.com</v>
          </cell>
          <cell r="F498">
            <v>213001001250</v>
          </cell>
        </row>
        <row r="499">
          <cell r="A499">
            <v>173</v>
          </cell>
          <cell r="B499" t="str">
            <v>ALVARO ENRIQUE MENESES GELIS</v>
          </cell>
          <cell r="F499">
            <v>213001001276</v>
          </cell>
        </row>
        <row r="500">
          <cell r="A500">
            <v>176</v>
          </cell>
          <cell r="B500" t="str">
            <v>PEDRO NAVARRO CASSIANI</v>
          </cell>
          <cell r="C500">
            <v>3126452602</v>
          </cell>
          <cell r="D500">
            <v>3126452602</v>
          </cell>
          <cell r="E500" t="str">
            <v>penaca380@hotmail.com</v>
          </cell>
          <cell r="F500">
            <v>213001001292</v>
          </cell>
        </row>
        <row r="501">
          <cell r="A501">
            <v>180</v>
          </cell>
          <cell r="B501" t="str">
            <v>NILSON ALEXANDER CARRILLO PEREZ</v>
          </cell>
          <cell r="C501" t="str">
            <v>315-7243831</v>
          </cell>
          <cell r="D501" t="str">
            <v>315-7243831 - 3017924107</v>
          </cell>
          <cell r="E501" t="str">
            <v>ingquinal@gmail.com</v>
          </cell>
          <cell r="F501">
            <v>213001001900</v>
          </cell>
        </row>
        <row r="502">
          <cell r="A502">
            <v>185</v>
          </cell>
          <cell r="B502" t="str">
            <v>AMAURY VÁSQUEZ MADRID</v>
          </cell>
          <cell r="C502">
            <v>3014759408</v>
          </cell>
          <cell r="D502">
            <v>3014759418</v>
          </cell>
          <cell r="E502" t="str">
            <v>iesco@iecanodeloro.edu.co</v>
          </cell>
          <cell r="F502">
            <v>213001002949</v>
          </cell>
        </row>
        <row r="503">
          <cell r="A503">
            <v>186</v>
          </cell>
          <cell r="B503" t="str">
            <v>MERKIS MORALES VALENCIA</v>
          </cell>
          <cell r="C503">
            <v>3205746291</v>
          </cell>
          <cell r="D503">
            <v>3506542610</v>
          </cell>
          <cell r="E503" t="str">
            <v>luisfelipecabrera@feyalegria.org.co</v>
          </cell>
          <cell r="F503">
            <v>213001001942</v>
          </cell>
        </row>
        <row r="504">
          <cell r="A504">
            <v>189</v>
          </cell>
          <cell r="B504" t="str">
            <v>BENJAMIN ACEVEDO CORREA</v>
          </cell>
          <cell r="C504" t="str">
            <v>310 - 4006730</v>
          </cell>
          <cell r="D504">
            <v>3243345579</v>
          </cell>
          <cell r="E504" t="str">
            <v>iedomingobenkos@hotmail.com</v>
          </cell>
          <cell r="F504">
            <v>213001027020</v>
          </cell>
        </row>
        <row r="505">
          <cell r="A505">
            <v>191</v>
          </cell>
          <cell r="B505" t="str">
            <v>AMIN JULIO CAMARGO</v>
          </cell>
          <cell r="C505">
            <v>3165330069</v>
          </cell>
          <cell r="D505">
            <v>3165330069</v>
          </cell>
          <cell r="E505" t="str">
            <v>ieislote@hotmail.com</v>
          </cell>
          <cell r="F505">
            <v>213001007401</v>
          </cell>
        </row>
        <row r="506">
          <cell r="A506">
            <v>988</v>
          </cell>
          <cell r="B506" t="str">
            <v>ANA CECILIA SOTO MONTES</v>
          </cell>
          <cell r="E506" t="str">
            <v>GIMNASIOCRISTIANODEBOCACHICA@outlook.com</v>
          </cell>
          <cell r="F506">
            <v>413001800012</v>
          </cell>
        </row>
        <row r="507">
          <cell r="A507">
            <v>179</v>
          </cell>
          <cell r="B507" t="str">
            <v>EDGARDO ENRIQUE SIMANCAS BARRERA</v>
          </cell>
          <cell r="C507">
            <v>3122787788</v>
          </cell>
          <cell r="D507">
            <v>3122787788</v>
          </cell>
          <cell r="E507" t="str">
            <v>institucioneducativadeleticia@gmail.com</v>
          </cell>
          <cell r="F507">
            <v>213001001632</v>
          </cell>
        </row>
        <row r="508">
          <cell r="A508">
            <v>179</v>
          </cell>
          <cell r="B508" t="str">
            <v>UBALDO BARRANCO ALVAREZ</v>
          </cell>
          <cell r="F508">
            <v>213001007550</v>
          </cell>
        </row>
        <row r="509">
          <cell r="A509">
            <v>192</v>
          </cell>
          <cell r="B509" t="str">
            <v>RICARDO TORRES TORRES</v>
          </cell>
          <cell r="C509">
            <v>3244713705</v>
          </cell>
          <cell r="D509">
            <v>3244713705</v>
          </cell>
          <cell r="E509" t="str">
            <v>iejomacopas@gmail.com</v>
          </cell>
          <cell r="F509">
            <v>313001005225</v>
          </cell>
        </row>
        <row r="510">
          <cell r="A510">
            <v>192</v>
          </cell>
          <cell r="B510" t="str">
            <v>JUAN GUILLERMO SINNING  JIMENEZ</v>
          </cell>
          <cell r="D510">
            <v>6539426</v>
          </cell>
          <cell r="F510">
            <v>213001012391</v>
          </cell>
        </row>
        <row r="511">
          <cell r="A511">
            <v>202</v>
          </cell>
          <cell r="B511" t="str">
            <v>MARGA LUZ GOMEZ VEROY</v>
          </cell>
          <cell r="C511">
            <v>3004701196</v>
          </cell>
          <cell r="D511">
            <v>3004701196</v>
          </cell>
          <cell r="E511" t="str">
            <v>rectoria@ietpasacaballos.com.co</v>
          </cell>
          <cell r="F511">
            <v>213001009048</v>
          </cell>
        </row>
        <row r="512">
          <cell r="A512">
            <v>203</v>
          </cell>
          <cell r="B512" t="str">
            <v>MARCO ALFONSO CHAVEZ ABDALA</v>
          </cell>
          <cell r="C512">
            <v>3012386285</v>
          </cell>
          <cell r="D512">
            <v>3012386285</v>
          </cell>
          <cell r="E512" t="str">
            <v>rector@iensba.edu.co</v>
          </cell>
          <cell r="F512">
            <v>213001009056</v>
          </cell>
        </row>
        <row r="513">
          <cell r="A513">
            <v>203</v>
          </cell>
          <cell r="F513">
            <v>213001800942</v>
          </cell>
        </row>
        <row r="514">
          <cell r="A514">
            <v>501</v>
          </cell>
          <cell r="B514" t="str">
            <v>GREGORIO DE JESUS PAZ APARICIO</v>
          </cell>
          <cell r="C514">
            <v>3205566217</v>
          </cell>
          <cell r="D514" t="str">
            <v>(031)5933010 EXT 1180</v>
          </cell>
          <cell r="E514" t="str">
            <v>rectoriabaru@colegiosminutodedios.edu.co</v>
          </cell>
          <cell r="F514">
            <v>413001013176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,10,2023A"/>
      <sheetName val="dir 2024"/>
      <sheetName val="operador"/>
      <sheetName val="Edad"/>
      <sheetName val="ID_Genero"/>
      <sheetName val="Victima"/>
      <sheetName val="Vict2"/>
      <sheetName val="Etnia"/>
      <sheetName val="Discapacidad"/>
      <sheetName val="cod_discap"/>
      <sheetName val="dir2"/>
      <sheetName val="dire"/>
      <sheetName val="cod_etnia"/>
      <sheetName val="cod jorn"/>
      <sheetName val="cod_vict"/>
      <sheetName val="jornada"/>
    </sheetNames>
    <sheetDataSet>
      <sheetData sheetId="0"/>
      <sheetData sheetId="1"/>
      <sheetData sheetId="2">
        <row r="2">
          <cell r="A2">
            <v>31402</v>
          </cell>
          <cell r="B2">
            <v>314</v>
          </cell>
          <cell r="D2">
            <v>2</v>
          </cell>
          <cell r="E2" t="str">
            <v>S</v>
          </cell>
          <cell r="F2" t="str">
            <v xml:space="preserve">   SEDE VISTA HERMOSA</v>
          </cell>
          <cell r="H2" t="str">
            <v>VISTA HERMOSA</v>
          </cell>
          <cell r="I2">
            <v>6436510</v>
          </cell>
          <cell r="J2" t="str">
            <v>comialco_vistahermosa@hotmail.com</v>
          </cell>
        </row>
        <row r="3">
          <cell r="A3">
            <v>31403</v>
          </cell>
          <cell r="B3">
            <v>314</v>
          </cell>
          <cell r="D3">
            <v>2</v>
          </cell>
          <cell r="E3" t="str">
            <v>S</v>
          </cell>
          <cell r="F3" t="str">
            <v xml:space="preserve">   SEDE LOS ALPES</v>
          </cell>
          <cell r="H3" t="str">
            <v>LOS ALPES</v>
          </cell>
          <cell r="I3">
            <v>6610324</v>
          </cell>
          <cell r="J3" t="str">
            <v>comialcoalpes@hotmail.com</v>
          </cell>
        </row>
        <row r="4">
          <cell r="A4">
            <v>31404</v>
          </cell>
          <cell r="B4">
            <v>314</v>
          </cell>
          <cell r="D4">
            <v>2</v>
          </cell>
          <cell r="E4" t="str">
            <v>S</v>
          </cell>
          <cell r="F4" t="str">
            <v xml:space="preserve">   SEDE OLAYA HERRERA</v>
          </cell>
          <cell r="H4" t="str">
            <v>OLAYA HERRERA</v>
          </cell>
          <cell r="I4">
            <v>6752522</v>
          </cell>
          <cell r="J4" t="str">
            <v>comialcoolaya@hotmail.com</v>
          </cell>
        </row>
        <row r="5">
          <cell r="A5">
            <v>31405</v>
          </cell>
          <cell r="B5">
            <v>314</v>
          </cell>
          <cell r="D5">
            <v>2</v>
          </cell>
          <cell r="E5" t="str">
            <v>S</v>
          </cell>
          <cell r="F5" t="str">
            <v xml:space="preserve">   SEDE SIMON BOLIVAR</v>
          </cell>
          <cell r="H5" t="str">
            <v>SIMON BOLIVAR</v>
          </cell>
          <cell r="I5">
            <v>6524925</v>
          </cell>
          <cell r="J5" t="str">
            <v>comialcosimonbolivar@hotmail.com</v>
          </cell>
        </row>
        <row r="6">
          <cell r="A6">
            <v>31406</v>
          </cell>
          <cell r="B6">
            <v>314</v>
          </cell>
          <cell r="D6">
            <v>2</v>
          </cell>
          <cell r="E6" t="str">
            <v>S</v>
          </cell>
          <cell r="F6" t="str">
            <v xml:space="preserve">   SEDE SAN JOSE DE LOS CAMPANOS</v>
          </cell>
          <cell r="H6" t="str">
            <v>SAN JOSE DE LOS CAMPANOS</v>
          </cell>
          <cell r="I6">
            <v>6437191</v>
          </cell>
          <cell r="J6" t="str">
            <v>comialcosanjose@hotmail.com</v>
          </cell>
        </row>
        <row r="7">
          <cell r="A7">
            <v>31407</v>
          </cell>
          <cell r="B7">
            <v>314</v>
          </cell>
          <cell r="D7">
            <v>2</v>
          </cell>
          <cell r="E7" t="str">
            <v>S</v>
          </cell>
          <cell r="F7" t="str">
            <v xml:space="preserve">   SEDE SAN FERNANDO</v>
          </cell>
          <cell r="H7" t="str">
            <v>SAN FERNANDO</v>
          </cell>
        </row>
        <row r="8">
          <cell r="A8">
            <v>32402</v>
          </cell>
          <cell r="B8">
            <v>324</v>
          </cell>
          <cell r="D8">
            <v>2</v>
          </cell>
          <cell r="E8" t="str">
            <v>S</v>
          </cell>
          <cell r="F8" t="str">
            <v xml:space="preserve">   SEDE SAN PEDRO MARTIR</v>
          </cell>
          <cell r="H8" t="str">
            <v>SAN PEDRO MARTIR</v>
          </cell>
          <cell r="I8">
            <v>6766331</v>
          </cell>
          <cell r="J8" t="str">
            <v>colmonorte@gmail.com</v>
          </cell>
        </row>
        <row r="9">
          <cell r="A9">
            <v>32702</v>
          </cell>
          <cell r="B9">
            <v>327</v>
          </cell>
          <cell r="D9">
            <v>2</v>
          </cell>
          <cell r="E9" t="str">
            <v>S</v>
          </cell>
          <cell r="F9" t="str">
            <v xml:space="preserve">   SEDE EL SOCORRO</v>
          </cell>
          <cell r="H9" t="str">
            <v>EL SOCORRO</v>
          </cell>
          <cell r="I9">
            <v>6812910</v>
          </cell>
          <cell r="J9" t="str">
            <v>perezgulfo@hotmail.com</v>
          </cell>
        </row>
        <row r="10">
          <cell r="A10">
            <v>33502</v>
          </cell>
          <cell r="B10">
            <v>335</v>
          </cell>
          <cell r="D10">
            <v>2</v>
          </cell>
          <cell r="E10" t="str">
            <v>S</v>
          </cell>
          <cell r="F10" t="str">
            <v xml:space="preserve">   SEDE EL POZON</v>
          </cell>
          <cell r="H10" t="str">
            <v>EL POZON</v>
          </cell>
          <cell r="I10">
            <v>6617429</v>
          </cell>
          <cell r="J10" t="str">
            <v>INSTITUTOCIES@HOTMAIL.COM</v>
          </cell>
        </row>
        <row r="11">
          <cell r="A11">
            <v>33503</v>
          </cell>
          <cell r="B11">
            <v>335</v>
          </cell>
          <cell r="D11">
            <v>2</v>
          </cell>
          <cell r="E11" t="str">
            <v>S</v>
          </cell>
          <cell r="F11" t="str">
            <v xml:space="preserve">   SEDE SAN FERNANDO</v>
          </cell>
          <cell r="H11" t="str">
            <v>SAN FERNANDO</v>
          </cell>
          <cell r="I11">
            <v>6617429</v>
          </cell>
          <cell r="J11" t="str">
            <v>INSTITUTOCIES@HOTMAIL.COM</v>
          </cell>
        </row>
        <row r="12">
          <cell r="A12">
            <v>33504</v>
          </cell>
          <cell r="B12">
            <v>335</v>
          </cell>
          <cell r="D12">
            <v>2</v>
          </cell>
          <cell r="E12" t="str">
            <v>S</v>
          </cell>
          <cell r="F12" t="str">
            <v xml:space="preserve">   SEDE VILLAS DE LA CANDELARIA</v>
          </cell>
          <cell r="H12" t="str">
            <v>VILLAS DE LA CANDELARIA</v>
          </cell>
        </row>
        <row r="13">
          <cell r="A13">
            <v>33702</v>
          </cell>
          <cell r="B13">
            <v>337</v>
          </cell>
          <cell r="D13">
            <v>2</v>
          </cell>
          <cell r="E13" t="str">
            <v>S</v>
          </cell>
          <cell r="F13" t="str">
            <v xml:space="preserve">   SEDE EL POZON</v>
          </cell>
          <cell r="H13" t="str">
            <v>EL POZON</v>
          </cell>
          <cell r="I13">
            <v>3185239476</v>
          </cell>
          <cell r="J13" t="str">
            <v>INSMECAR3@HOTMAIL.COM</v>
          </cell>
        </row>
        <row r="14">
          <cell r="A14">
            <v>36302</v>
          </cell>
          <cell r="B14">
            <v>363</v>
          </cell>
          <cell r="D14">
            <v>2</v>
          </cell>
          <cell r="E14" t="str">
            <v>S</v>
          </cell>
          <cell r="F14" t="str">
            <v xml:space="preserve">   SEDE PREESCOLAR</v>
          </cell>
          <cell r="H14" t="str">
            <v>PREESCOLAR</v>
          </cell>
          <cell r="I14">
            <v>6613355</v>
          </cell>
          <cell r="J14" t="str">
            <v>cormadoxx@hotmail.com</v>
          </cell>
        </row>
        <row r="15">
          <cell r="A15">
            <v>38602</v>
          </cell>
          <cell r="B15">
            <v>386</v>
          </cell>
          <cell r="D15">
            <v>2</v>
          </cell>
          <cell r="E15" t="str">
            <v>S</v>
          </cell>
          <cell r="F15" t="str">
            <v xml:space="preserve">   SEDE MANDELA</v>
          </cell>
          <cell r="H15" t="str">
            <v>NELLSON MANDELA</v>
          </cell>
        </row>
        <row r="16">
          <cell r="A16">
            <v>41702</v>
          </cell>
          <cell r="B16">
            <v>417</v>
          </cell>
          <cell r="D16">
            <v>2</v>
          </cell>
          <cell r="E16" t="str">
            <v>S</v>
          </cell>
          <cell r="F16" t="str">
            <v xml:space="preserve">   SEDE OLAYA HERRERA</v>
          </cell>
          <cell r="H16" t="str">
            <v>OLAYA HERRERA</v>
          </cell>
          <cell r="I16">
            <v>3107122231</v>
          </cell>
          <cell r="J16" t="str">
            <v>COLEGIO_LASABIDURIA@HOTMAIL.COM</v>
          </cell>
        </row>
        <row r="17">
          <cell r="A17">
            <v>41703</v>
          </cell>
          <cell r="B17">
            <v>417</v>
          </cell>
          <cell r="D17">
            <v>2</v>
          </cell>
          <cell r="E17" t="str">
            <v>S</v>
          </cell>
          <cell r="F17" t="str">
            <v xml:space="preserve">   SEDE BAYUNCA</v>
          </cell>
          <cell r="H17" t="str">
            <v>BAYUNCA</v>
          </cell>
          <cell r="I17">
            <v>3107122231</v>
          </cell>
          <cell r="J17" t="str">
            <v>COLEGIO_LASABIDURIA@HOTMAIL.COM</v>
          </cell>
        </row>
        <row r="18">
          <cell r="A18">
            <v>43704</v>
          </cell>
          <cell r="B18">
            <v>437</v>
          </cell>
          <cell r="D18">
            <v>2</v>
          </cell>
          <cell r="E18" t="str">
            <v>S</v>
          </cell>
          <cell r="F18" t="str">
            <v xml:space="preserve">   SEDE NELSON MANDELA SECTOR LA CONQUISTA</v>
          </cell>
          <cell r="H18" t="str">
            <v>NELSON MANDELA</v>
          </cell>
          <cell r="I18">
            <v>3185245429</v>
          </cell>
          <cell r="J18" t="str">
            <v>idc146@yahoo.es</v>
          </cell>
        </row>
        <row r="19">
          <cell r="A19">
            <v>43708</v>
          </cell>
          <cell r="B19">
            <v>437</v>
          </cell>
          <cell r="D19">
            <v>2</v>
          </cell>
          <cell r="E19" t="str">
            <v>S</v>
          </cell>
          <cell r="F19" t="str">
            <v xml:space="preserve">   SEDE EL POZON SECTOR CENTRAL</v>
          </cell>
          <cell r="H19" t="str">
            <v>EL POZON</v>
          </cell>
          <cell r="I19">
            <v>3185245429</v>
          </cell>
          <cell r="J19" t="str">
            <v>idc146@yahoo.es</v>
          </cell>
        </row>
        <row r="20">
          <cell r="A20">
            <v>52402</v>
          </cell>
          <cell r="B20">
            <v>524</v>
          </cell>
          <cell r="D20">
            <v>2</v>
          </cell>
          <cell r="E20" t="str">
            <v>S</v>
          </cell>
          <cell r="F20" t="str">
            <v xml:space="preserve">   SEDE OLAYA HERRERA</v>
          </cell>
          <cell r="H20" t="str">
            <v>OLAYA HERRERA</v>
          </cell>
          <cell r="I20" t="str">
            <v>6613541- 321899945</v>
          </cell>
          <cell r="J20" t="str">
            <v>alviz52@hotmail.com</v>
          </cell>
        </row>
        <row r="21">
          <cell r="A21">
            <v>52403</v>
          </cell>
          <cell r="B21">
            <v>524</v>
          </cell>
          <cell r="D21">
            <v>2</v>
          </cell>
          <cell r="E21" t="str">
            <v>S</v>
          </cell>
          <cell r="F21" t="str">
            <v xml:space="preserve">   SEDE BARRIO NUEVO</v>
          </cell>
          <cell r="H21" t="str">
            <v>NAZARENO</v>
          </cell>
          <cell r="I21">
            <v>3024126931</v>
          </cell>
          <cell r="J21" t="str">
            <v>laraezdiaz@gmail.com</v>
          </cell>
        </row>
        <row r="22">
          <cell r="A22">
            <v>58802</v>
          </cell>
          <cell r="B22">
            <v>588</v>
          </cell>
          <cell r="D22">
            <v>2</v>
          </cell>
          <cell r="E22" t="str">
            <v>S</v>
          </cell>
          <cell r="F22" t="str">
            <v xml:space="preserve">   SEDE GUARAPERO</v>
          </cell>
          <cell r="H22" t="str">
            <v>EL POZON</v>
          </cell>
          <cell r="I22">
            <v>6107710</v>
          </cell>
          <cell r="J22" t="str">
            <v>colegiomistonuevoporvenir@hotmail.com</v>
          </cell>
        </row>
        <row r="23">
          <cell r="A23">
            <v>60202</v>
          </cell>
          <cell r="B23">
            <v>602</v>
          </cell>
          <cell r="D23">
            <v>2</v>
          </cell>
          <cell r="E23" t="str">
            <v>S</v>
          </cell>
          <cell r="F23" t="str">
            <v xml:space="preserve">   SEDE POZON - SECTOR SAN NICOLAS</v>
          </cell>
          <cell r="H23" t="str">
            <v>EL POZON</v>
          </cell>
          <cell r="I23">
            <v>3045654910</v>
          </cell>
        </row>
        <row r="24">
          <cell r="A24">
            <v>60203</v>
          </cell>
          <cell r="B24">
            <v>602</v>
          </cell>
          <cell r="D24">
            <v>2</v>
          </cell>
          <cell r="E24" t="str">
            <v>S</v>
          </cell>
          <cell r="F24" t="str">
            <v xml:space="preserve">   SEDE SAN BERNARDO</v>
          </cell>
        </row>
        <row r="25">
          <cell r="A25">
            <v>61502</v>
          </cell>
          <cell r="B25">
            <v>615</v>
          </cell>
          <cell r="D25">
            <v>2</v>
          </cell>
          <cell r="E25" t="str">
            <v>S</v>
          </cell>
          <cell r="F25" t="str">
            <v xml:space="preserve">   SEDE 13 DE JUNIO</v>
          </cell>
          <cell r="H25" t="str">
            <v>TRECE DE JUNIO</v>
          </cell>
          <cell r="I25">
            <v>3105102256</v>
          </cell>
          <cell r="J25" t="str">
            <v>blasramos7@hotmail.com</v>
          </cell>
        </row>
        <row r="26">
          <cell r="A26">
            <v>61503</v>
          </cell>
          <cell r="B26">
            <v>615</v>
          </cell>
          <cell r="D26">
            <v>2</v>
          </cell>
          <cell r="E26" t="str">
            <v>S</v>
          </cell>
          <cell r="F26" t="str">
            <v xml:space="preserve">   SEDE SAN NICOLAS</v>
          </cell>
          <cell r="H26" t="str">
            <v>SAN NICOLAS</v>
          </cell>
          <cell r="I26">
            <v>3105102256</v>
          </cell>
          <cell r="J26" t="str">
            <v>blasramos7@hotmail.com</v>
          </cell>
        </row>
        <row r="27">
          <cell r="A27">
            <v>993</v>
          </cell>
          <cell r="B27">
            <v>993</v>
          </cell>
          <cell r="C27">
            <v>313001800115</v>
          </cell>
          <cell r="D27">
            <v>2</v>
          </cell>
          <cell r="F27" t="str">
            <v>CENTRO EDUCATIVO INTELIGENCIA GARDNER</v>
          </cell>
          <cell r="G27" t="str">
            <v>PAULA ANDREA QUIROZ HENAO</v>
          </cell>
          <cell r="H27" t="str">
            <v>LOS ALPES</v>
          </cell>
          <cell r="I27">
            <v>3013511637</v>
          </cell>
          <cell r="J27" t="str">
            <v>pasitosinteligentes@hotmail.com</v>
          </cell>
        </row>
        <row r="28">
          <cell r="A28">
            <v>91</v>
          </cell>
          <cell r="B28">
            <v>91</v>
          </cell>
          <cell r="C28">
            <v>113001002979</v>
          </cell>
          <cell r="D28">
            <v>1</v>
          </cell>
          <cell r="E28" t="str">
            <v>P</v>
          </cell>
          <cell r="F28" t="str">
            <v>I.E LA MILAGROSA</v>
          </cell>
          <cell r="G28" t="str">
            <v>CARLOS ARTURO SALAS GUERRERO</v>
          </cell>
          <cell r="H28" t="str">
            <v>GETSEMANI</v>
          </cell>
          <cell r="I28">
            <v>6601417</v>
          </cell>
          <cell r="J28" t="str">
            <v>correspondencia@ielamilagrosadecartagena.edu.co</v>
          </cell>
          <cell r="K28">
            <v>1</v>
          </cell>
        </row>
        <row r="29">
          <cell r="A29">
            <v>55</v>
          </cell>
          <cell r="B29">
            <v>111</v>
          </cell>
          <cell r="C29">
            <v>113001001662</v>
          </cell>
          <cell r="D29">
            <v>1</v>
          </cell>
          <cell r="E29" t="str">
            <v>S</v>
          </cell>
          <cell r="F29" t="str">
            <v xml:space="preserve">   SEDE PADRE PATRICIO</v>
          </cell>
          <cell r="H29" t="str">
            <v>MANGA</v>
          </cell>
          <cell r="K29">
            <v>1</v>
          </cell>
        </row>
        <row r="30">
          <cell r="A30">
            <v>112</v>
          </cell>
          <cell r="B30">
            <v>112</v>
          </cell>
          <cell r="C30">
            <v>113001005374</v>
          </cell>
          <cell r="D30">
            <v>1</v>
          </cell>
          <cell r="E30" t="str">
            <v>P</v>
          </cell>
          <cell r="F30" t="str">
            <v>I.E ANTONIA SANTOS</v>
          </cell>
          <cell r="G30" t="str">
            <v>ALFONSO CASSIANI HERRERA</v>
          </cell>
          <cell r="H30" t="str">
            <v>PIE DEL CERRO</v>
          </cell>
          <cell r="I30">
            <v>6745303</v>
          </cell>
          <cell r="J30" t="str">
            <v>ieantoniasantoscartagena@gmail.com</v>
          </cell>
          <cell r="K30">
            <v>1</v>
          </cell>
        </row>
        <row r="31">
          <cell r="A31">
            <v>219</v>
          </cell>
          <cell r="B31">
            <v>219</v>
          </cell>
          <cell r="C31">
            <v>313001000568</v>
          </cell>
          <cell r="D31">
            <v>1</v>
          </cell>
          <cell r="E31" t="str">
            <v>P</v>
          </cell>
          <cell r="F31" t="str">
            <v>PIA SOCIEDAD SALESIANA ESC. PROFESIONALES SALESIANAS</v>
          </cell>
          <cell r="G31" t="str">
            <v>PADRE VICENTE NUÑEZ BONILLA</v>
          </cell>
          <cell r="H31" t="str">
            <v>SAN DIEGO</v>
          </cell>
          <cell r="I31" t="str">
            <v>6643062-6648204</v>
          </cell>
          <cell r="J31" t="str">
            <v>rectoria.eps@salesianos.edu.co</v>
          </cell>
          <cell r="K31">
            <v>1</v>
          </cell>
        </row>
        <row r="32">
          <cell r="A32">
            <v>255</v>
          </cell>
          <cell r="B32">
            <v>255</v>
          </cell>
          <cell r="C32">
            <v>313001002421</v>
          </cell>
          <cell r="D32">
            <v>1</v>
          </cell>
          <cell r="E32" t="str">
            <v>P</v>
          </cell>
          <cell r="F32" t="str">
            <v>COL. NAVAL DE CRESPO</v>
          </cell>
          <cell r="G32" t="str">
            <v>LIBIA MARCY LAVERDE ROJAS</v>
          </cell>
          <cell r="H32" t="str">
            <v>CRESPO</v>
          </cell>
          <cell r="I32">
            <v>356928065</v>
          </cell>
          <cell r="J32" t="str">
            <v>colnavbn1c@gmail.com</v>
          </cell>
          <cell r="K32">
            <v>1</v>
          </cell>
        </row>
        <row r="33">
          <cell r="A33">
            <v>211</v>
          </cell>
          <cell r="B33">
            <v>211</v>
          </cell>
          <cell r="C33">
            <v>313001000215</v>
          </cell>
          <cell r="D33">
            <v>2</v>
          </cell>
          <cell r="E33" t="str">
            <v>P</v>
          </cell>
          <cell r="F33" t="str">
            <v>GIMN. NUEVA GRANADA</v>
          </cell>
          <cell r="G33" t="str">
            <v>ASTRID DEL ROSARIO RODRIGUEZ PAUTT</v>
          </cell>
          <cell r="H33" t="str">
            <v>CRESPO</v>
          </cell>
          <cell r="I33" t="str">
            <v>6561592 - 6436425</v>
          </cell>
          <cell r="J33" t="str">
            <v>asropa@hotmail.com</v>
          </cell>
          <cell r="K33">
            <v>1</v>
          </cell>
        </row>
        <row r="34">
          <cell r="A34">
            <v>217</v>
          </cell>
          <cell r="B34">
            <v>217</v>
          </cell>
          <cell r="C34">
            <v>313001000525</v>
          </cell>
          <cell r="D34">
            <v>2</v>
          </cell>
          <cell r="E34" t="str">
            <v>P</v>
          </cell>
          <cell r="F34" t="str">
            <v>COL. MIXTO LA POPA</v>
          </cell>
          <cell r="G34" t="str">
            <v>LEYDA JIMENEZ TORRES</v>
          </cell>
          <cell r="H34" t="str">
            <v>PIE DE LA POPA</v>
          </cell>
          <cell r="I34" t="str">
            <v>6564722 - 6928650</v>
          </cell>
          <cell r="J34" t="str">
            <v>leydajimeneztorres@hotmail.com</v>
          </cell>
          <cell r="K34">
            <v>1</v>
          </cell>
        </row>
        <row r="35">
          <cell r="A35">
            <v>222</v>
          </cell>
          <cell r="B35">
            <v>222</v>
          </cell>
          <cell r="C35">
            <v>313001000592</v>
          </cell>
          <cell r="D35">
            <v>2</v>
          </cell>
          <cell r="E35" t="str">
            <v>P</v>
          </cell>
          <cell r="F35" t="str">
            <v>GIMN. LUJAN</v>
          </cell>
          <cell r="G35" t="str">
            <v>ORLINA LUJAN LOPEZ</v>
          </cell>
          <cell r="H35" t="str">
            <v>MANGA</v>
          </cell>
          <cell r="I35">
            <v>6604288</v>
          </cell>
          <cell r="J35" t="str">
            <v>gimnasiolujancar@hotmail.com</v>
          </cell>
          <cell r="K35">
            <v>1</v>
          </cell>
        </row>
        <row r="36">
          <cell r="A36">
            <v>227</v>
          </cell>
          <cell r="B36">
            <v>227</v>
          </cell>
          <cell r="C36">
            <v>313001000916</v>
          </cell>
          <cell r="D36">
            <v>2</v>
          </cell>
          <cell r="E36" t="str">
            <v>P</v>
          </cell>
          <cell r="F36" t="str">
            <v>COL. DE LA ESPERANZA</v>
          </cell>
          <cell r="G36" t="str">
            <v xml:space="preserve">JORGE ALFOSO PEREZ VASQUEZ </v>
          </cell>
          <cell r="H36" t="str">
            <v>CRESPO</v>
          </cell>
          <cell r="I36">
            <v>6516294</v>
          </cell>
          <cell r="J36" t="str">
            <v>rectoriacdle@colegiolaesperanza.com</v>
          </cell>
          <cell r="K36">
            <v>1</v>
          </cell>
        </row>
        <row r="37">
          <cell r="A37">
            <v>228</v>
          </cell>
          <cell r="B37">
            <v>228</v>
          </cell>
          <cell r="C37">
            <v>313001000924</v>
          </cell>
          <cell r="D37">
            <v>2</v>
          </cell>
          <cell r="E37" t="str">
            <v>P</v>
          </cell>
          <cell r="F37" t="str">
            <v>COL. SALESIANO SAN PEDRO CLAVER</v>
          </cell>
          <cell r="G37" t="str">
            <v xml:space="preserve">P. JORGE IVAN PEREZ VALENCIA </v>
          </cell>
          <cell r="H37" t="str">
            <v>SAN DIEGO</v>
          </cell>
          <cell r="I37">
            <v>6600094</v>
          </cell>
          <cell r="J37" t="str">
            <v>rectoria@salesianoscartagena.edu.co</v>
          </cell>
          <cell r="K37">
            <v>1</v>
          </cell>
        </row>
        <row r="38">
          <cell r="A38">
            <v>234</v>
          </cell>
          <cell r="B38">
            <v>234</v>
          </cell>
          <cell r="C38">
            <v>313001001068</v>
          </cell>
          <cell r="D38">
            <v>2</v>
          </cell>
          <cell r="E38" t="str">
            <v>P</v>
          </cell>
          <cell r="F38" t="str">
            <v>COL. EUCARISTICO DE SANTA TERESA</v>
          </cell>
          <cell r="G38" t="str">
            <v>HNA. RUTH FABIOLA VARGAS SANTOS</v>
          </cell>
          <cell r="H38" t="str">
            <v>MANGA</v>
          </cell>
          <cell r="I38" t="str">
            <v xml:space="preserve">6604299 - 6606060 </v>
          </cell>
          <cell r="J38" t="str">
            <v>rectoria@colegioeucaristicomanga.edu.co</v>
          </cell>
          <cell r="K38">
            <v>1</v>
          </cell>
        </row>
        <row r="39">
          <cell r="A39">
            <v>235</v>
          </cell>
          <cell r="B39">
            <v>235</v>
          </cell>
          <cell r="C39">
            <v>313001001076</v>
          </cell>
          <cell r="D39">
            <v>2</v>
          </cell>
          <cell r="E39" t="str">
            <v>P</v>
          </cell>
          <cell r="F39" t="str">
            <v>COL. NTRA. SEÑORA DE LA CANDELARIA</v>
          </cell>
          <cell r="G39" t="str">
            <v>HNA. MARTHA TEODORA BARROS LARA</v>
          </cell>
          <cell r="H39" t="str">
            <v>PIE DE LA POPA</v>
          </cell>
          <cell r="I39" t="str">
            <v xml:space="preserve">6664835  -  6666662 </v>
          </cell>
          <cell r="J39" t="str">
            <v>contacto@coldecan.edu.co</v>
          </cell>
          <cell r="K39">
            <v>1</v>
          </cell>
        </row>
        <row r="40">
          <cell r="A40">
            <v>239</v>
          </cell>
          <cell r="B40">
            <v>239</v>
          </cell>
          <cell r="C40">
            <v>313001001165</v>
          </cell>
          <cell r="D40">
            <v>2</v>
          </cell>
          <cell r="E40" t="str">
            <v>P</v>
          </cell>
          <cell r="F40" t="str">
            <v>COL. EL CARMELO</v>
          </cell>
          <cell r="G40" t="str">
            <v>CECILIA SUPELANO FERRADAS</v>
          </cell>
          <cell r="H40" t="str">
            <v>CRESPO</v>
          </cell>
          <cell r="I40" t="str">
            <v>3133359747 - 6666393</v>
          </cell>
          <cell r="J40" t="str">
            <v>rectoria@elcarmelocartagena.edu.co</v>
          </cell>
          <cell r="K40">
            <v>1</v>
          </cell>
        </row>
        <row r="41">
          <cell r="A41">
            <v>250</v>
          </cell>
          <cell r="B41">
            <v>250</v>
          </cell>
          <cell r="C41">
            <v>313001002277</v>
          </cell>
          <cell r="D41">
            <v>2</v>
          </cell>
          <cell r="E41" t="str">
            <v>P</v>
          </cell>
          <cell r="F41" t="str">
            <v>COL. MONTESSORI</v>
          </cell>
          <cell r="G41" t="str">
            <v>MARIA TERESA GARCIA R.</v>
          </cell>
          <cell r="H41" t="str">
            <v>MANGA</v>
          </cell>
          <cell r="I41" t="str">
            <v>6606414 - ext 106 - 3106203025</v>
          </cell>
          <cell r="J41" t="str">
            <v>marite@montessoricartagena.edu.co</v>
          </cell>
          <cell r="K41">
            <v>1</v>
          </cell>
        </row>
        <row r="42">
          <cell r="A42">
            <v>278</v>
          </cell>
          <cell r="B42">
            <v>278</v>
          </cell>
          <cell r="C42">
            <v>313001005136</v>
          </cell>
          <cell r="D42">
            <v>2</v>
          </cell>
          <cell r="E42" t="str">
            <v>P</v>
          </cell>
          <cell r="F42" t="str">
            <v>COLEGIO CANADIENSE DE CARTAGENA</v>
          </cell>
          <cell r="G42" t="str">
            <v>VANESSA CARVAJALINO BARROS</v>
          </cell>
          <cell r="H42" t="str">
            <v>MANGA</v>
          </cell>
          <cell r="I42">
            <v>6932211</v>
          </cell>
          <cell r="J42" t="str">
            <v>rectoriactg@gmail.com</v>
          </cell>
          <cell r="K42">
            <v>1</v>
          </cell>
        </row>
        <row r="43">
          <cell r="A43">
            <v>286</v>
          </cell>
          <cell r="B43">
            <v>286</v>
          </cell>
          <cell r="C43">
            <v>313001005411</v>
          </cell>
          <cell r="D43">
            <v>2</v>
          </cell>
          <cell r="E43" t="str">
            <v>P</v>
          </cell>
          <cell r="F43" t="str">
            <v>COL. FERNANDEZ GUTIERREZ DE PIÑERES</v>
          </cell>
          <cell r="G43" t="str">
            <v>RICARDO JUAN LEOTTAU DÍAZ</v>
          </cell>
          <cell r="H43" t="str">
            <v>MANGA</v>
          </cell>
          <cell r="I43">
            <v>6792035</v>
          </cell>
          <cell r="J43" t="str">
            <v>miguelfergu@hotmail.com</v>
          </cell>
          <cell r="K43">
            <v>1</v>
          </cell>
        </row>
        <row r="44">
          <cell r="A44">
            <v>329</v>
          </cell>
          <cell r="B44">
            <v>329</v>
          </cell>
          <cell r="C44">
            <v>313001007325</v>
          </cell>
          <cell r="D44">
            <v>2</v>
          </cell>
          <cell r="E44" t="str">
            <v>P</v>
          </cell>
          <cell r="F44" t="str">
            <v>JARD. INF. MI BELLO RINCON</v>
          </cell>
          <cell r="G44" t="str">
            <v xml:space="preserve">YURIS DEL ROSARIO GONZALEZ BARRIOS </v>
          </cell>
          <cell r="H44" t="str">
            <v>MANGA</v>
          </cell>
          <cell r="I44">
            <v>6654295</v>
          </cell>
          <cell r="J44" t="str">
            <v>gimnasioabriendocaminos@gmail.com</v>
          </cell>
          <cell r="K44">
            <v>1</v>
          </cell>
        </row>
        <row r="45">
          <cell r="A45">
            <v>339</v>
          </cell>
          <cell r="B45">
            <v>339</v>
          </cell>
          <cell r="C45">
            <v>313001007686</v>
          </cell>
          <cell r="D45">
            <v>2</v>
          </cell>
          <cell r="E45" t="str">
            <v>P</v>
          </cell>
          <cell r="F45" t="str">
            <v>CENT. DE EDUC. INF. ASPAEN PEPE GRILLO ALBORADA BILINGÜE</v>
          </cell>
          <cell r="G45" t="str">
            <v>JULIANA BERRIO BERRIO</v>
          </cell>
          <cell r="H45" t="str">
            <v>BOCAGRANDE</v>
          </cell>
          <cell r="I45" t="str">
            <v>6652134 - 6657748</v>
          </cell>
          <cell r="J45" t="str">
            <v>juliana.berrio@aspaen.edu.co</v>
          </cell>
          <cell r="K45">
            <v>1</v>
          </cell>
        </row>
        <row r="46">
          <cell r="A46">
            <v>381</v>
          </cell>
          <cell r="B46">
            <v>381</v>
          </cell>
          <cell r="C46">
            <v>313001008771</v>
          </cell>
          <cell r="D46">
            <v>2</v>
          </cell>
          <cell r="E46" t="str">
            <v>P</v>
          </cell>
          <cell r="F46" t="str">
            <v>COL. GIMN. MOMPIANO</v>
          </cell>
          <cell r="G46" t="str">
            <v>ADRIANA VEGA LOMBANA</v>
          </cell>
          <cell r="H46" t="str">
            <v>CIELO MAR</v>
          </cell>
          <cell r="I46" t="str">
            <v>6567340-6567341</v>
          </cell>
          <cell r="J46" t="str">
            <v>rector@mompiano.edu.co</v>
          </cell>
          <cell r="K46">
            <v>1</v>
          </cell>
        </row>
        <row r="47">
          <cell r="A47">
            <v>409</v>
          </cell>
          <cell r="B47">
            <v>409</v>
          </cell>
          <cell r="C47">
            <v>313001009328</v>
          </cell>
          <cell r="D47">
            <v>2</v>
          </cell>
          <cell r="E47" t="str">
            <v>P</v>
          </cell>
          <cell r="F47" t="str">
            <v>CORP. GIMNASIO MODERNO DE CARTAGENA</v>
          </cell>
          <cell r="G47" t="str">
            <v>ALICIA DEL CARMEN  BARRIOS NAVARRO</v>
          </cell>
          <cell r="H47" t="str">
            <v>PIE DE LA POPA</v>
          </cell>
          <cell r="I47">
            <v>6056550677</v>
          </cell>
          <cell r="J47" t="str">
            <v>rectoria@gimdecar.edu.co</v>
          </cell>
          <cell r="K47">
            <v>1</v>
          </cell>
        </row>
        <row r="48">
          <cell r="A48">
            <v>412</v>
          </cell>
          <cell r="B48">
            <v>412</v>
          </cell>
          <cell r="C48">
            <v>313001009361</v>
          </cell>
          <cell r="D48">
            <v>2</v>
          </cell>
          <cell r="E48" t="str">
            <v>P</v>
          </cell>
          <cell r="F48" t="str">
            <v>COL. MODELO DE LA COSTA</v>
          </cell>
          <cell r="G48" t="str">
            <v>IGNACIA MARTINEZ ESQUIVEL</v>
          </cell>
          <cell r="H48" t="str">
            <v>EL CABRERO</v>
          </cell>
          <cell r="I48">
            <v>6644861</v>
          </cell>
          <cell r="J48" t="str">
            <v>imares419@hotmail.com</v>
          </cell>
          <cell r="K48">
            <v>1</v>
          </cell>
        </row>
        <row r="49">
          <cell r="A49">
            <v>505</v>
          </cell>
          <cell r="B49">
            <v>505</v>
          </cell>
          <cell r="C49">
            <v>313001013163</v>
          </cell>
          <cell r="D49">
            <v>2</v>
          </cell>
          <cell r="E49" t="str">
            <v>P</v>
          </cell>
          <cell r="F49" t="str">
            <v>COL. LA  ENSEÑANZA</v>
          </cell>
          <cell r="G49" t="str">
            <v xml:space="preserve">JESUS ISAAC ESCOBAR ARTEAGA </v>
          </cell>
          <cell r="H49" t="str">
            <v>MANGA</v>
          </cell>
          <cell r="I49" t="str">
            <v>6604750 6604688</v>
          </cell>
          <cell r="J49" t="str">
            <v>rector2020@gmail.com</v>
          </cell>
          <cell r="K49">
            <v>1</v>
          </cell>
        </row>
        <row r="50">
          <cell r="A50">
            <v>655</v>
          </cell>
          <cell r="B50">
            <v>655</v>
          </cell>
          <cell r="C50">
            <v>313001028891</v>
          </cell>
          <cell r="D50">
            <v>2</v>
          </cell>
          <cell r="E50" t="str">
            <v>P</v>
          </cell>
          <cell r="F50" t="str">
            <v>COL. FERNANDO DE ARAGON DE CARTAGENA</v>
          </cell>
          <cell r="G50" t="str">
            <v>EDITH MARIA MONTERROSA CASTRO</v>
          </cell>
          <cell r="H50" t="str">
            <v>PIE DE LA POPA</v>
          </cell>
          <cell r="I50" t="str">
            <v>6660501 - 6666370</v>
          </cell>
          <cell r="J50" t="str">
            <v>colegiofernandodearagon@gmail.com</v>
          </cell>
          <cell r="K50">
            <v>1</v>
          </cell>
        </row>
        <row r="51">
          <cell r="A51">
            <v>722</v>
          </cell>
          <cell r="B51">
            <v>722</v>
          </cell>
          <cell r="C51">
            <v>313001029108</v>
          </cell>
          <cell r="D51">
            <v>2</v>
          </cell>
          <cell r="E51" t="str">
            <v>P</v>
          </cell>
          <cell r="F51" t="str">
            <v>COL. DE BACHILLERATO DEL LITORAL, CODEBOL LTDA</v>
          </cell>
          <cell r="G51" t="str">
            <v>RONALD HERNAN TORRES VILLAMARIN</v>
          </cell>
          <cell r="H51" t="str">
            <v>PIE DE LA POPA</v>
          </cell>
          <cell r="I51" t="str">
            <v xml:space="preserve">6911810 - 6583885 </v>
          </cell>
          <cell r="J51" t="str">
            <v>tallerescodebol@gmail.com</v>
          </cell>
          <cell r="K51">
            <v>1</v>
          </cell>
        </row>
        <row r="52">
          <cell r="A52">
            <v>789</v>
          </cell>
          <cell r="B52">
            <v>789</v>
          </cell>
          <cell r="C52">
            <v>313001029523</v>
          </cell>
          <cell r="D52">
            <v>2</v>
          </cell>
          <cell r="E52" t="str">
            <v>P</v>
          </cell>
          <cell r="F52" t="str">
            <v>GIMN.  BILINGÜE ALTAMAR DE CARTAGENA</v>
          </cell>
          <cell r="G52" t="str">
            <v>CLAUDIA PATRICIA MARTINEZ MANJARRES</v>
          </cell>
          <cell r="H52" t="str">
            <v>MANGA</v>
          </cell>
          <cell r="I52" t="str">
            <v>6609704 - 6608391</v>
          </cell>
          <cell r="J52" t="str">
            <v>secretariaacademica@gbac.edu.co</v>
          </cell>
          <cell r="K52">
            <v>1</v>
          </cell>
        </row>
        <row r="53">
          <cell r="A53">
            <v>850</v>
          </cell>
          <cell r="B53">
            <v>850</v>
          </cell>
          <cell r="C53">
            <v>313001030025</v>
          </cell>
          <cell r="D53">
            <v>2</v>
          </cell>
          <cell r="E53" t="str">
            <v>P</v>
          </cell>
          <cell r="F53" t="str">
            <v>GIMN.  AMERICANO HOWARD GARDNER</v>
          </cell>
          <cell r="G53" t="str">
            <v>ELENA OSORIO VELEZ</v>
          </cell>
          <cell r="H53" t="str">
            <v>MANGA</v>
          </cell>
          <cell r="I53">
            <v>6608031</v>
          </cell>
          <cell r="J53" t="str">
            <v>info@gimnasiohowardgardner.com</v>
          </cell>
          <cell r="K53">
            <v>1</v>
          </cell>
        </row>
        <row r="54">
          <cell r="A54">
            <v>884</v>
          </cell>
          <cell r="B54">
            <v>884</v>
          </cell>
          <cell r="C54">
            <v>313001800076</v>
          </cell>
          <cell r="D54">
            <v>2</v>
          </cell>
          <cell r="E54" t="str">
            <v>P</v>
          </cell>
          <cell r="F54" t="str">
            <v>COL. PABLO HOFF</v>
          </cell>
          <cell r="G54" t="str">
            <v>ROSARIO MOJICA SALINAS</v>
          </cell>
          <cell r="H54" t="str">
            <v>MANGA</v>
          </cell>
          <cell r="I54">
            <v>6432827</v>
          </cell>
          <cell r="J54" t="str">
            <v>colegiopablohoff@gmail.com</v>
          </cell>
          <cell r="K54">
            <v>1</v>
          </cell>
        </row>
        <row r="55">
          <cell r="A55">
            <v>891</v>
          </cell>
          <cell r="B55">
            <v>891</v>
          </cell>
          <cell r="C55">
            <v>313001800220</v>
          </cell>
          <cell r="D55">
            <v>2</v>
          </cell>
          <cell r="E55" t="str">
            <v>P</v>
          </cell>
          <cell r="F55" t="str">
            <v>INST. EDUC. HERMANOS EN CRISTO</v>
          </cell>
          <cell r="G55" t="str">
            <v>OSLENNY CABEZA MORALES</v>
          </cell>
          <cell r="H55" t="str">
            <v xml:space="preserve">PIE DE LA POPA </v>
          </cell>
          <cell r="I55">
            <v>6708298</v>
          </cell>
          <cell r="J55" t="str">
            <v>inshermanosencristo@gmail.com</v>
          </cell>
          <cell r="K55">
            <v>1</v>
          </cell>
        </row>
        <row r="56">
          <cell r="A56">
            <v>904</v>
          </cell>
          <cell r="B56">
            <v>904</v>
          </cell>
          <cell r="C56">
            <v>313001800203</v>
          </cell>
          <cell r="D56">
            <v>2</v>
          </cell>
          <cell r="E56" t="str">
            <v>P</v>
          </cell>
          <cell r="F56" t="str">
            <v>CORP. ESC. TALLER DIVERTIARTE FOLCKORE</v>
          </cell>
          <cell r="G56" t="str">
            <v>BLANCA VIVIANA GIL CANTOR</v>
          </cell>
          <cell r="H56" t="str">
            <v>CRESPO</v>
          </cell>
          <cell r="I56">
            <v>6453626</v>
          </cell>
          <cell r="J56" t="str">
            <v>escuelatallerdivertiarte@hotmail.com</v>
          </cell>
          <cell r="K56">
            <v>1</v>
          </cell>
        </row>
        <row r="57">
          <cell r="A57">
            <v>976</v>
          </cell>
          <cell r="B57">
            <v>976</v>
          </cell>
          <cell r="C57">
            <v>313001800963</v>
          </cell>
          <cell r="D57">
            <v>2</v>
          </cell>
          <cell r="E57" t="str">
            <v>P</v>
          </cell>
          <cell r="F57" t="str">
            <v xml:space="preserve">COLEGIO EL SABER DE CARTAGENA	</v>
          </cell>
          <cell r="G57" t="str">
            <v xml:space="preserve">CARMEN EUGENIA ESCOBAR ARTEAGA	</v>
          </cell>
          <cell r="H57" t="str">
            <v>MANGA</v>
          </cell>
          <cell r="I57">
            <v>6609709</v>
          </cell>
          <cell r="J57" t="str">
            <v>colegioelsaberdecartagena@gmail.com</v>
          </cell>
          <cell r="K57">
            <v>1</v>
          </cell>
        </row>
        <row r="58">
          <cell r="A58">
            <v>58</v>
          </cell>
          <cell r="B58">
            <v>58</v>
          </cell>
          <cell r="C58">
            <v>113001001697</v>
          </cell>
          <cell r="D58">
            <v>1</v>
          </cell>
          <cell r="E58" t="str">
            <v>P</v>
          </cell>
          <cell r="F58" t="str">
            <v>I.E MANUELA BELTRAN</v>
          </cell>
          <cell r="G58" t="str">
            <v>IADER LORDUY LORDUY</v>
          </cell>
          <cell r="H58" t="str">
            <v>LOS CERROS</v>
          </cell>
          <cell r="I58" t="str">
            <v>6627941 6697653</v>
          </cell>
          <cell r="J58" t="str">
            <v>iaderll@hotmail.com</v>
          </cell>
          <cell r="K58">
            <v>10</v>
          </cell>
        </row>
        <row r="59">
          <cell r="A59">
            <v>88</v>
          </cell>
          <cell r="B59">
            <v>58</v>
          </cell>
          <cell r="C59">
            <v>113001007121</v>
          </cell>
          <cell r="D59">
            <v>1</v>
          </cell>
          <cell r="E59" t="str">
            <v>S</v>
          </cell>
          <cell r="F59" t="str">
            <v xml:space="preserve">   SEDE HIJOS DEL CHOFER</v>
          </cell>
          <cell r="G59" t="str">
            <v>MARIELA HERRERA HERAZO</v>
          </cell>
          <cell r="H59" t="str">
            <v>REPUBLICA DE CHILE</v>
          </cell>
          <cell r="I59">
            <v>6621673</v>
          </cell>
          <cell r="K59">
            <v>10</v>
          </cell>
        </row>
        <row r="60">
          <cell r="A60">
            <v>79</v>
          </cell>
          <cell r="B60">
            <v>79</v>
          </cell>
          <cell r="C60">
            <v>113001002626</v>
          </cell>
          <cell r="D60">
            <v>1</v>
          </cell>
          <cell r="E60" t="str">
            <v>P</v>
          </cell>
          <cell r="F60" t="str">
            <v>I.E OLGA GONZALEZ ARRAUT</v>
          </cell>
          <cell r="G60" t="str">
            <v>JENNY GARCIA CHAVEZ</v>
          </cell>
          <cell r="H60" t="str">
            <v>ALTO BOSQUE</v>
          </cell>
          <cell r="I60">
            <v>60565206060</v>
          </cell>
          <cell r="J60" t="str">
            <v>ieoga2007@hotmail.com</v>
          </cell>
          <cell r="K60">
            <v>10</v>
          </cell>
        </row>
        <row r="61">
          <cell r="A61">
            <v>34</v>
          </cell>
          <cell r="B61">
            <v>94</v>
          </cell>
          <cell r="C61">
            <v>113001000810</v>
          </cell>
          <cell r="D61">
            <v>1</v>
          </cell>
          <cell r="E61" t="str">
            <v>S</v>
          </cell>
          <cell r="F61" t="str">
            <v xml:space="preserve">   SEDE ALMIRANTE PADILLA</v>
          </cell>
          <cell r="G61" t="str">
            <v>LEONARDO JESUS QUINTERO MARTINEZ</v>
          </cell>
          <cell r="H61" t="str">
            <v>EL BOSQUE</v>
          </cell>
          <cell r="I61">
            <v>6694029</v>
          </cell>
          <cell r="K61">
            <v>10</v>
          </cell>
        </row>
        <row r="62">
          <cell r="A62">
            <v>94</v>
          </cell>
          <cell r="B62">
            <v>94</v>
          </cell>
          <cell r="C62">
            <v>113001003126</v>
          </cell>
          <cell r="D62">
            <v>1</v>
          </cell>
          <cell r="E62" t="str">
            <v>P</v>
          </cell>
          <cell r="F62" t="str">
            <v>I.E FERNANDO DE LA VEGA</v>
          </cell>
          <cell r="G62" t="str">
            <v>EURIEL ARIZA CARREAZO</v>
          </cell>
          <cell r="H62" t="str">
            <v>EL BOSQUE</v>
          </cell>
          <cell r="I62">
            <v>6746008</v>
          </cell>
          <cell r="J62" t="str">
            <v>aceuriel@hotmail.com</v>
          </cell>
          <cell r="K62">
            <v>10</v>
          </cell>
        </row>
        <row r="63">
          <cell r="A63">
            <v>111</v>
          </cell>
          <cell r="B63">
            <v>111</v>
          </cell>
          <cell r="C63">
            <v>113001005358</v>
          </cell>
          <cell r="D63">
            <v>1</v>
          </cell>
          <cell r="E63" t="str">
            <v>P</v>
          </cell>
          <cell r="F63" t="str">
            <v>I.E ALBERTO E. FERNANDEZ BAENA</v>
          </cell>
          <cell r="G63" t="str">
            <v>ALBERTO RENTERIA MENA</v>
          </cell>
          <cell r="H63" t="str">
            <v>EL BOSQUE</v>
          </cell>
          <cell r="I63">
            <v>3135468432</v>
          </cell>
          <cell r="J63" t="str">
            <v>alberente98@hotmail.com</v>
          </cell>
          <cell r="K63">
            <v>10</v>
          </cell>
        </row>
        <row r="64">
          <cell r="A64">
            <v>95</v>
          </cell>
          <cell r="B64">
            <v>162</v>
          </cell>
          <cell r="C64">
            <v>113001003151</v>
          </cell>
          <cell r="D64">
            <v>1</v>
          </cell>
          <cell r="E64" t="str">
            <v>S</v>
          </cell>
          <cell r="F64" t="str">
            <v xml:space="preserve">   SEDE EMMA VILLA DE ESCALLON</v>
          </cell>
          <cell r="G64" t="str">
            <v>ALVARO HERNANDEZ CASTELLON</v>
          </cell>
          <cell r="H64" t="str">
            <v>BOSQUECITO</v>
          </cell>
          <cell r="I64">
            <v>6622124</v>
          </cell>
          <cell r="K64">
            <v>10</v>
          </cell>
        </row>
        <row r="65">
          <cell r="A65">
            <v>162</v>
          </cell>
          <cell r="B65">
            <v>162</v>
          </cell>
          <cell r="C65">
            <v>113001012508</v>
          </cell>
          <cell r="D65">
            <v>1</v>
          </cell>
          <cell r="E65" t="str">
            <v>P</v>
          </cell>
          <cell r="F65" t="str">
            <v>ESC. NORMAL SUPERIOR DE CARTAGENA DE INDIAS</v>
          </cell>
          <cell r="G65" t="str">
            <v>ALVARO HERNANDEZ CASTELLON</v>
          </cell>
          <cell r="H65" t="str">
            <v>NUEVO BOSQUE</v>
          </cell>
          <cell r="I65">
            <v>6926565</v>
          </cell>
          <cell r="J65" t="str">
            <v>normalsuperiorcartagena@gmail.com</v>
          </cell>
          <cell r="K65">
            <v>10</v>
          </cell>
        </row>
        <row r="66">
          <cell r="A66">
            <v>249</v>
          </cell>
          <cell r="B66">
            <v>249</v>
          </cell>
          <cell r="C66">
            <v>313001002269</v>
          </cell>
          <cell r="D66">
            <v>1</v>
          </cell>
          <cell r="E66" t="str">
            <v>P</v>
          </cell>
          <cell r="F66" t="str">
            <v>COL. NAVAL DE MANZANILLO</v>
          </cell>
          <cell r="G66" t="str">
            <v>ROBERTO CARLOS BENEDETTY</v>
          </cell>
          <cell r="H66" t="str">
            <v>EL BOSQUE</v>
          </cell>
          <cell r="I66">
            <v>6694152</v>
          </cell>
          <cell r="J66" t="str">
            <v>colnavbn1ma@gmail.com</v>
          </cell>
          <cell r="K66">
            <v>10</v>
          </cell>
        </row>
        <row r="67">
          <cell r="A67">
            <v>20</v>
          </cell>
          <cell r="B67">
            <v>633</v>
          </cell>
          <cell r="C67">
            <v>113001000283</v>
          </cell>
          <cell r="D67">
            <v>1</v>
          </cell>
          <cell r="E67" t="str">
            <v>S</v>
          </cell>
          <cell r="F67" t="str">
            <v xml:space="preserve">   SEDE JOSE MARIA CORDOBA</v>
          </cell>
          <cell r="H67" t="str">
            <v>NUEVO BOSQUE</v>
          </cell>
          <cell r="I67">
            <v>6676637</v>
          </cell>
          <cell r="K67">
            <v>10</v>
          </cell>
        </row>
        <row r="68">
          <cell r="A68">
            <v>208</v>
          </cell>
          <cell r="B68">
            <v>208</v>
          </cell>
          <cell r="C68">
            <v>313001000185</v>
          </cell>
          <cell r="D68">
            <v>2</v>
          </cell>
          <cell r="E68" t="str">
            <v>P</v>
          </cell>
          <cell r="F68" t="str">
            <v>JARD. INF.  ANGELITOS ALEGRES</v>
          </cell>
          <cell r="G68" t="str">
            <v>ROSA INES GUETO QUIROGA</v>
          </cell>
          <cell r="H68" t="str">
            <v>NUEVO BOSQUE</v>
          </cell>
          <cell r="I68">
            <v>6675169</v>
          </cell>
          <cell r="J68" t="str">
            <v>angelitosalegres@hotmail.com</v>
          </cell>
          <cell r="K68">
            <v>10</v>
          </cell>
        </row>
        <row r="69">
          <cell r="A69">
            <v>209</v>
          </cell>
          <cell r="B69">
            <v>209</v>
          </cell>
          <cell r="C69">
            <v>313001000193</v>
          </cell>
          <cell r="D69">
            <v>2</v>
          </cell>
          <cell r="E69" t="str">
            <v>P</v>
          </cell>
          <cell r="F69" t="str">
            <v>INST. EDUCATIVO ENCANTO DE NIÑOS</v>
          </cell>
          <cell r="G69" t="str">
            <v>MERCY CRAIG BUITRAGO</v>
          </cell>
          <cell r="H69" t="str">
            <v>NUEVO BOSQUE</v>
          </cell>
          <cell r="I69">
            <v>6360635</v>
          </cell>
          <cell r="J69" t="str">
            <v>institutoencanto@hotmail.com</v>
          </cell>
          <cell r="K69">
            <v>10</v>
          </cell>
        </row>
        <row r="70">
          <cell r="A70">
            <v>213</v>
          </cell>
          <cell r="B70">
            <v>213</v>
          </cell>
          <cell r="C70">
            <v>313001000240</v>
          </cell>
          <cell r="D70">
            <v>2</v>
          </cell>
          <cell r="E70" t="str">
            <v>P</v>
          </cell>
          <cell r="F70" t="str">
            <v>INST. EDUC. NUEVA AMERICA</v>
          </cell>
          <cell r="G70" t="str">
            <v>YOMAIRA THERAN DIAZ</v>
          </cell>
          <cell r="H70" t="str">
            <v>NUEVO BOSQUE</v>
          </cell>
          <cell r="I70">
            <v>6773463</v>
          </cell>
          <cell r="J70" t="str">
            <v>nuevaamerica522@hotmail.com</v>
          </cell>
          <cell r="K70">
            <v>10</v>
          </cell>
        </row>
        <row r="71">
          <cell r="A71">
            <v>284</v>
          </cell>
          <cell r="B71">
            <v>284</v>
          </cell>
          <cell r="C71">
            <v>313001005284</v>
          </cell>
          <cell r="D71">
            <v>2</v>
          </cell>
          <cell r="E71" t="str">
            <v>P</v>
          </cell>
          <cell r="F71" t="str">
            <v>COL. SANTA LUCIA</v>
          </cell>
          <cell r="G71" t="str">
            <v>TILCIA GONZALEZ</v>
          </cell>
          <cell r="H71" t="str">
            <v>REPUBLICA DE CHILE</v>
          </cell>
          <cell r="I71">
            <v>6467015</v>
          </cell>
          <cell r="J71" t="str">
            <v>cosanlu09@hotmail.com</v>
          </cell>
          <cell r="K71">
            <v>10</v>
          </cell>
        </row>
        <row r="72">
          <cell r="A72">
            <v>305</v>
          </cell>
          <cell r="B72">
            <v>305</v>
          </cell>
          <cell r="C72">
            <v>313001006337</v>
          </cell>
          <cell r="D72">
            <v>2</v>
          </cell>
          <cell r="E72" t="str">
            <v>P</v>
          </cell>
          <cell r="F72" t="str">
            <v>INST. EL LABRADOR</v>
          </cell>
          <cell r="G72" t="str">
            <v>ASTERIS  LISET ANGULO LORET</v>
          </cell>
          <cell r="H72" t="str">
            <v>SAN ISIDRO</v>
          </cell>
          <cell r="I72" t="str">
            <v>6623781 - 3046767644</v>
          </cell>
          <cell r="J72" t="str">
            <v>institutoellabrador@hotmail.com</v>
          </cell>
          <cell r="K72">
            <v>10</v>
          </cell>
        </row>
        <row r="73">
          <cell r="A73">
            <v>311</v>
          </cell>
          <cell r="B73">
            <v>311</v>
          </cell>
          <cell r="C73">
            <v>313001006639</v>
          </cell>
          <cell r="D73">
            <v>2</v>
          </cell>
          <cell r="E73" t="str">
            <v>P</v>
          </cell>
          <cell r="F73" t="str">
            <v>CORP. INST. SOLEDAD VIVES DE JOLY</v>
          </cell>
          <cell r="G73" t="str">
            <v>SOLEDAD JOLY VIVES</v>
          </cell>
          <cell r="H73" t="str">
            <v>NUEVO BOSQUE</v>
          </cell>
          <cell r="I73">
            <v>3012875399</v>
          </cell>
          <cell r="J73" t="str">
            <v>c.i.s.v.j@hotmail.com</v>
          </cell>
          <cell r="K73">
            <v>10</v>
          </cell>
        </row>
        <row r="74">
          <cell r="A74">
            <v>334</v>
          </cell>
          <cell r="B74">
            <v>334</v>
          </cell>
          <cell r="C74">
            <v>313001006515</v>
          </cell>
          <cell r="D74">
            <v>2</v>
          </cell>
          <cell r="E74" t="str">
            <v>P</v>
          </cell>
          <cell r="F74" t="str">
            <v>INST. CHIQUITINES</v>
          </cell>
          <cell r="G74" t="str">
            <v>BENITA ORTEGA RODRIGUEZ</v>
          </cell>
          <cell r="H74" t="str">
            <v>NUEVO BOSQUE</v>
          </cell>
          <cell r="I74">
            <v>6674790</v>
          </cell>
          <cell r="J74" t="str">
            <v>inst.chiquitines@gmail.com</v>
          </cell>
          <cell r="K74">
            <v>10</v>
          </cell>
        </row>
        <row r="75">
          <cell r="A75">
            <v>364</v>
          </cell>
          <cell r="B75">
            <v>364</v>
          </cell>
          <cell r="C75">
            <v>313001008526</v>
          </cell>
          <cell r="D75">
            <v>2</v>
          </cell>
          <cell r="E75" t="str">
            <v>P</v>
          </cell>
          <cell r="F75" t="str">
            <v>INST. SAN ISIDRO LABRADOR</v>
          </cell>
          <cell r="G75" t="str">
            <v>EMIT MORILLO VALDELAMAR</v>
          </cell>
          <cell r="H75" t="str">
            <v>SAN ISIDRO</v>
          </cell>
          <cell r="I75" t="str">
            <v>6621029 - 3016546944</v>
          </cell>
          <cell r="J75" t="str">
            <v>educativosanisidro1985@gmail.com</v>
          </cell>
          <cell r="K75">
            <v>10</v>
          </cell>
        </row>
        <row r="76">
          <cell r="A76">
            <v>394</v>
          </cell>
          <cell r="B76">
            <v>394</v>
          </cell>
          <cell r="C76">
            <v>313001012701</v>
          </cell>
          <cell r="D76">
            <v>2</v>
          </cell>
          <cell r="E76" t="str">
            <v>P</v>
          </cell>
          <cell r="F76" t="str">
            <v>FUND. INST. ALEGRIA DE SABER</v>
          </cell>
          <cell r="G76" t="str">
            <v>ONISA DEL ROSARIO OSTAGAR BELLIDO</v>
          </cell>
          <cell r="H76" t="str">
            <v>NUEVO BOSQUE</v>
          </cell>
          <cell r="I76">
            <v>6467477</v>
          </cell>
          <cell r="J76" t="str">
            <v>institutoalegriadelsaber@hotmail.com</v>
          </cell>
          <cell r="K76">
            <v>10</v>
          </cell>
        </row>
        <row r="77">
          <cell r="A77">
            <v>408</v>
          </cell>
          <cell r="B77">
            <v>408</v>
          </cell>
          <cell r="C77">
            <v>313001009263</v>
          </cell>
          <cell r="D77">
            <v>2</v>
          </cell>
          <cell r="E77" t="str">
            <v>P</v>
          </cell>
          <cell r="F77" t="str">
            <v>INST. CRISTIANO REMY</v>
          </cell>
          <cell r="G77" t="str">
            <v xml:space="preserve">ANDREA CANTILLO AVENDAÑO </v>
          </cell>
          <cell r="H77" t="str">
            <v>NUEVO BOSQUE</v>
          </cell>
          <cell r="I77">
            <v>6773244</v>
          </cell>
          <cell r="J77" t="str">
            <v>institutocristianoremy@hotmail.com</v>
          </cell>
          <cell r="K77">
            <v>10</v>
          </cell>
        </row>
        <row r="78">
          <cell r="A78">
            <v>440</v>
          </cell>
          <cell r="B78">
            <v>440</v>
          </cell>
          <cell r="C78">
            <v>313001012957</v>
          </cell>
          <cell r="D78">
            <v>2</v>
          </cell>
          <cell r="E78" t="str">
            <v>P</v>
          </cell>
          <cell r="F78" t="str">
            <v>I.E ALBORADA INFANTIL DE CHILE</v>
          </cell>
          <cell r="G78" t="str">
            <v>ALEXIS  LOPEZ VARGAS</v>
          </cell>
          <cell r="H78" t="str">
            <v>REPUBLICA DE CHILE</v>
          </cell>
          <cell r="I78">
            <v>6056523960</v>
          </cell>
          <cell r="J78" t="str">
            <v>alboradacolegio@hotmail.com</v>
          </cell>
          <cell r="K78">
            <v>10</v>
          </cell>
        </row>
        <row r="79">
          <cell r="A79">
            <v>808</v>
          </cell>
          <cell r="B79">
            <v>808</v>
          </cell>
          <cell r="C79">
            <v>313001029388</v>
          </cell>
          <cell r="D79">
            <v>2</v>
          </cell>
          <cell r="E79" t="str">
            <v>P</v>
          </cell>
          <cell r="F79" t="str">
            <v>FUND. ALUNA</v>
          </cell>
          <cell r="G79" t="str">
            <v>MARIA ESTELLA BARRETO HERNANDEZ</v>
          </cell>
          <cell r="H79" t="str">
            <v>REPUBLICA DE CHILE</v>
          </cell>
          <cell r="I79" t="str">
            <v>6746444-6742470</v>
          </cell>
          <cell r="J79" t="str">
            <v>aluna@aluna.org.co</v>
          </cell>
          <cell r="K79">
            <v>10</v>
          </cell>
        </row>
        <row r="80">
          <cell r="A80">
            <v>863</v>
          </cell>
          <cell r="B80">
            <v>863</v>
          </cell>
          <cell r="C80">
            <v>313001030068</v>
          </cell>
          <cell r="D80">
            <v>2</v>
          </cell>
          <cell r="E80" t="str">
            <v>P</v>
          </cell>
          <cell r="F80" t="str">
            <v>COL. GENERACION XXI</v>
          </cell>
          <cell r="G80" t="str">
            <v>GLORIA DIAZ AVILA</v>
          </cell>
          <cell r="H80" t="str">
            <v>NUEVO BOSQUE</v>
          </cell>
          <cell r="I80">
            <v>3017180076</v>
          </cell>
          <cell r="J80" t="str">
            <v>corporaciongeneracionxx1@gmail.com</v>
          </cell>
          <cell r="K80">
            <v>10</v>
          </cell>
        </row>
        <row r="81">
          <cell r="A81">
            <v>909</v>
          </cell>
          <cell r="B81">
            <v>909</v>
          </cell>
          <cell r="C81">
            <v>313001013686</v>
          </cell>
          <cell r="D81">
            <v>2</v>
          </cell>
          <cell r="E81" t="str">
            <v>P</v>
          </cell>
          <cell r="F81" t="str">
            <v>CORP. CENT. EDUC AMERICA UNIDA</v>
          </cell>
          <cell r="G81" t="str">
            <v>ELIDA MARIA MAY MATOS</v>
          </cell>
          <cell r="H81" t="str">
            <v>BOSQUECITO</v>
          </cell>
          <cell r="I81">
            <v>3116514662</v>
          </cell>
          <cell r="J81" t="str">
            <v>americaunida@hotmail.es</v>
          </cell>
          <cell r="K81">
            <v>10</v>
          </cell>
        </row>
        <row r="82">
          <cell r="A82">
            <v>927</v>
          </cell>
          <cell r="B82">
            <v>927</v>
          </cell>
          <cell r="C82">
            <v>313001800564</v>
          </cell>
          <cell r="D82">
            <v>2</v>
          </cell>
          <cell r="E82" t="str">
            <v>P</v>
          </cell>
          <cell r="F82" t="str">
            <v>FUNDACION INSTITUTO COLOMBIA</v>
          </cell>
          <cell r="G82" t="str">
            <v>CLEMENTINA NIEVES</v>
          </cell>
          <cell r="H82" t="str">
            <v>NUEVO BOSQUE</v>
          </cell>
          <cell r="I82">
            <v>6622472</v>
          </cell>
          <cell r="J82" t="str">
            <v>institutocolombia@hotmail.com</v>
          </cell>
          <cell r="K82">
            <v>10</v>
          </cell>
        </row>
        <row r="83">
          <cell r="A83">
            <v>945</v>
          </cell>
          <cell r="B83">
            <v>945</v>
          </cell>
          <cell r="C83">
            <v>313001800441</v>
          </cell>
          <cell r="D83">
            <v>2</v>
          </cell>
          <cell r="E83" t="str">
            <v>P</v>
          </cell>
          <cell r="F83" t="str">
            <v>INSTITUTO EDUCATIVO NISSI</v>
          </cell>
          <cell r="G83" t="str">
            <v>REINELDA GUDIÑO GONZALEZ</v>
          </cell>
          <cell r="H83" t="str">
            <v>NUEVO BOSQUE</v>
          </cell>
          <cell r="I83">
            <v>6484538</v>
          </cell>
          <cell r="J83" t="str">
            <v>institutonissi@gmail.com</v>
          </cell>
          <cell r="K83">
            <v>10</v>
          </cell>
        </row>
        <row r="84">
          <cell r="A84">
            <v>950</v>
          </cell>
          <cell r="B84">
            <v>950</v>
          </cell>
          <cell r="C84">
            <v>313001800645</v>
          </cell>
          <cell r="D84">
            <v>2</v>
          </cell>
          <cell r="E84" t="str">
            <v>P</v>
          </cell>
          <cell r="F84" t="str">
            <v>INSTITUTO EDUCATIVO NUEVA ESPERANZA</v>
          </cell>
          <cell r="G84" t="str">
            <v>SANDRA DE AVILA</v>
          </cell>
          <cell r="H84" t="str">
            <v>ALTO BOSQUE</v>
          </cell>
          <cell r="I84">
            <v>3008859530</v>
          </cell>
          <cell r="J84" t="str">
            <v>inedunuevaesperanza@gmail.com</v>
          </cell>
          <cell r="K84">
            <v>10</v>
          </cell>
        </row>
        <row r="85">
          <cell r="A85">
            <v>952</v>
          </cell>
          <cell r="B85">
            <v>952</v>
          </cell>
          <cell r="C85">
            <v>313001800688</v>
          </cell>
          <cell r="D85">
            <v>2</v>
          </cell>
          <cell r="E85" t="str">
            <v>P</v>
          </cell>
          <cell r="F85" t="str">
            <v>INSTITUTO EDUCATIVO SINERGIA</v>
          </cell>
          <cell r="G85" t="str">
            <v>MARINELA MARTINEZ QUINTERO</v>
          </cell>
          <cell r="H85" t="str">
            <v>NUEVO BOSQUE</v>
          </cell>
          <cell r="I85">
            <v>3012563341</v>
          </cell>
          <cell r="J85" t="str">
            <v>sinergiacorp20@gmail.com</v>
          </cell>
          <cell r="K85">
            <v>10</v>
          </cell>
        </row>
        <row r="86">
          <cell r="A86">
            <v>953</v>
          </cell>
          <cell r="B86">
            <v>953</v>
          </cell>
          <cell r="C86">
            <v>313001800653</v>
          </cell>
          <cell r="D86">
            <v>2</v>
          </cell>
          <cell r="E86" t="str">
            <v>P</v>
          </cell>
          <cell r="F86" t="str">
            <v xml:space="preserve">INSTITUCION EDUCATIVA EL MILAGROSO DE LA VILLA	</v>
          </cell>
          <cell r="G86" t="str">
            <v>EMPERATRIZ BOHOQUE VALDES</v>
          </cell>
          <cell r="H86" t="str">
            <v>NUEVO BOSQUE</v>
          </cell>
          <cell r="I86">
            <v>6963371</v>
          </cell>
          <cell r="J86" t="str">
            <v>embava@hotmail.com</v>
          </cell>
          <cell r="K86">
            <v>10</v>
          </cell>
        </row>
        <row r="87">
          <cell r="A87">
            <v>971</v>
          </cell>
          <cell r="B87">
            <v>971</v>
          </cell>
          <cell r="C87">
            <v>313001800831</v>
          </cell>
          <cell r="D87">
            <v>2</v>
          </cell>
          <cell r="E87" t="str">
            <v>P</v>
          </cell>
          <cell r="F87" t="str">
            <v>INSTITUTO PEDRO ROMERO</v>
          </cell>
          <cell r="G87" t="str">
            <v xml:space="preserve">LAYLA LUZ LICONA PAYARES	</v>
          </cell>
          <cell r="H87" t="str">
            <v>NUEVO BOSQUE</v>
          </cell>
          <cell r="I87" t="str">
            <v>6465676 3007258558</v>
          </cell>
          <cell r="J87" t="str">
            <v>instpedroromero123@gmail.com</v>
          </cell>
          <cell r="K87">
            <v>10</v>
          </cell>
        </row>
        <row r="88">
          <cell r="A88">
            <v>978</v>
          </cell>
          <cell r="B88">
            <v>978</v>
          </cell>
          <cell r="C88">
            <v>413001801001</v>
          </cell>
          <cell r="D88">
            <v>2</v>
          </cell>
          <cell r="E88" t="str">
            <v>P</v>
          </cell>
          <cell r="F88" t="str">
            <v>INSTITUTO LA GIRALDA</v>
          </cell>
          <cell r="G88" t="str">
            <v>LUIS DANIEL GUTIERREZ REYES</v>
          </cell>
          <cell r="H88" t="str">
            <v>ALTO BOSQUE</v>
          </cell>
          <cell r="I88">
            <v>3002107322</v>
          </cell>
          <cell r="J88" t="str">
            <v>Institutolagiralda2020@gmail.com</v>
          </cell>
          <cell r="K88">
            <v>10</v>
          </cell>
        </row>
        <row r="89">
          <cell r="A89">
            <v>24</v>
          </cell>
          <cell r="B89">
            <v>24</v>
          </cell>
          <cell r="C89">
            <v>113001000429</v>
          </cell>
          <cell r="D89">
            <v>1</v>
          </cell>
          <cell r="E89" t="str">
            <v>P</v>
          </cell>
          <cell r="F89" t="str">
            <v>I.E SALIM BECHARA</v>
          </cell>
          <cell r="G89" t="str">
            <v>ADALBERTO ARANZA MORON</v>
          </cell>
          <cell r="H89" t="str">
            <v>CEBALLOS</v>
          </cell>
          <cell r="I89">
            <v>6431773</v>
          </cell>
          <cell r="J89" t="str">
            <v>adaramo@hotmail.com</v>
          </cell>
          <cell r="K89">
            <v>11</v>
          </cell>
        </row>
        <row r="90">
          <cell r="A90">
            <v>67</v>
          </cell>
          <cell r="B90">
            <v>24</v>
          </cell>
          <cell r="C90">
            <v>113001001981</v>
          </cell>
          <cell r="D90">
            <v>1</v>
          </cell>
          <cell r="E90" t="str">
            <v>S</v>
          </cell>
          <cell r="F90" t="str">
            <v xml:space="preserve">   SEDE DE ALBORNOZ</v>
          </cell>
          <cell r="G90" t="str">
            <v>JOSE MARIA LARA GUTIERREZ DE PINERES</v>
          </cell>
          <cell r="H90" t="str">
            <v>ALBORNOZ</v>
          </cell>
          <cell r="I90">
            <v>6766491</v>
          </cell>
          <cell r="K90">
            <v>11</v>
          </cell>
        </row>
        <row r="91">
          <cell r="A91">
            <v>122</v>
          </cell>
          <cell r="B91">
            <v>122</v>
          </cell>
          <cell r="C91">
            <v>113001006800</v>
          </cell>
          <cell r="D91">
            <v>1</v>
          </cell>
          <cell r="E91" t="str">
            <v>P</v>
          </cell>
          <cell r="F91" t="str">
            <v>I.E 20 DE JULIO</v>
          </cell>
          <cell r="G91" t="str">
            <v>JONNY JONNY LUNA GUERRERO</v>
          </cell>
          <cell r="H91" t="str">
            <v>20 DE JULIO</v>
          </cell>
          <cell r="I91">
            <v>6769211</v>
          </cell>
          <cell r="J91" t="str">
            <v>rectoria@ie20dejulio.edu.co</v>
          </cell>
          <cell r="K91">
            <v>11</v>
          </cell>
        </row>
        <row r="92">
          <cell r="A92">
            <v>133</v>
          </cell>
          <cell r="B92">
            <v>122</v>
          </cell>
          <cell r="C92">
            <v>113001007563</v>
          </cell>
          <cell r="D92">
            <v>1</v>
          </cell>
          <cell r="E92" t="str">
            <v>S</v>
          </cell>
          <cell r="F92" t="str">
            <v xml:space="preserve">   SEDE YIRA CASTRO</v>
          </cell>
          <cell r="G92" t="str">
            <v>JONNY JONNY LUNA GUERRERO</v>
          </cell>
          <cell r="H92" t="str">
            <v>EL LIBERTADOR</v>
          </cell>
          <cell r="I92">
            <v>6572225</v>
          </cell>
          <cell r="K92">
            <v>11</v>
          </cell>
        </row>
        <row r="93">
          <cell r="A93">
            <v>117</v>
          </cell>
          <cell r="B93">
            <v>190</v>
          </cell>
          <cell r="C93">
            <v>113001006133</v>
          </cell>
          <cell r="D93">
            <v>1</v>
          </cell>
          <cell r="E93" t="str">
            <v>S</v>
          </cell>
          <cell r="F93" t="str">
            <v xml:space="preserve">   SEDE POLICARPA SALAVARRIETA</v>
          </cell>
          <cell r="G93" t="str">
            <v>HNA ELIZABETH CAÑATE ARAUJO</v>
          </cell>
          <cell r="H93" t="str">
            <v>POLICARPA</v>
          </cell>
          <cell r="I93">
            <v>6685579</v>
          </cell>
          <cell r="K93">
            <v>11</v>
          </cell>
        </row>
        <row r="94">
          <cell r="A94">
            <v>178</v>
          </cell>
          <cell r="B94">
            <v>190</v>
          </cell>
          <cell r="C94">
            <v>213001001501</v>
          </cell>
          <cell r="D94">
            <v>1</v>
          </cell>
          <cell r="E94" t="str">
            <v>S</v>
          </cell>
          <cell r="F94" t="str">
            <v xml:space="preserve">   SEDE HIJOS DEL AGRICULTOR</v>
          </cell>
          <cell r="G94" t="str">
            <v>HNA ELIZABETH CAÑATE ARAUJO</v>
          </cell>
          <cell r="H94" t="str">
            <v>ARROZ BARATO</v>
          </cell>
          <cell r="I94">
            <v>6686831</v>
          </cell>
          <cell r="K94">
            <v>11</v>
          </cell>
        </row>
        <row r="95">
          <cell r="A95">
            <v>190</v>
          </cell>
          <cell r="B95">
            <v>190</v>
          </cell>
          <cell r="C95">
            <v>213001007231</v>
          </cell>
          <cell r="D95">
            <v>1</v>
          </cell>
          <cell r="E95" t="str">
            <v>P</v>
          </cell>
          <cell r="F95" t="str">
            <v>I.E SAN FRANCISCO DE ASIS</v>
          </cell>
          <cell r="G95" t="str">
            <v>HNA ELIZABETH CAÑATE ARAUJO</v>
          </cell>
          <cell r="H95" t="str">
            <v>ARROZ BARATO</v>
          </cell>
          <cell r="I95">
            <v>3106394009</v>
          </cell>
          <cell r="J95" t="str">
            <v>info@iesfacartagena.edu.co</v>
          </cell>
          <cell r="K95">
            <v>11</v>
          </cell>
        </row>
        <row r="96">
          <cell r="A96">
            <v>359</v>
          </cell>
          <cell r="B96">
            <v>359</v>
          </cell>
          <cell r="C96">
            <v>313001006485</v>
          </cell>
          <cell r="D96">
            <v>2</v>
          </cell>
          <cell r="E96" t="str">
            <v>P</v>
          </cell>
          <cell r="F96" t="str">
            <v>CORP. EDUC. COLEGIO ALTER - ALTERIS</v>
          </cell>
          <cell r="G96" t="str">
            <v>LUIS ALFREDO ALVAREZ MANTILLA</v>
          </cell>
          <cell r="H96" t="str">
            <v>SANTA CLARA</v>
          </cell>
          <cell r="I96" t="str">
            <v>6674111-6431083-3006909931</v>
          </cell>
          <cell r="J96" t="str">
            <v>info@colegioalteralteris.edu.co</v>
          </cell>
          <cell r="K96">
            <v>11</v>
          </cell>
        </row>
        <row r="97">
          <cell r="A97">
            <v>578</v>
          </cell>
          <cell r="B97">
            <v>578</v>
          </cell>
          <cell r="C97">
            <v>313001027261</v>
          </cell>
          <cell r="D97">
            <v>2</v>
          </cell>
          <cell r="E97" t="str">
            <v>P</v>
          </cell>
          <cell r="F97" t="str">
            <v>COL. COMUNITARIO CAMINO DE LUZ Y ESPERANZA</v>
          </cell>
          <cell r="G97" t="str">
            <v>BLANCA CELORIO VALENCIA</v>
          </cell>
          <cell r="H97" t="str">
            <v>ANTONIO JOSE DE SUCRE</v>
          </cell>
          <cell r="I97">
            <v>6675470</v>
          </cell>
          <cell r="J97" t="str">
            <v>celorio50@hotmail.com</v>
          </cell>
          <cell r="K97">
            <v>11</v>
          </cell>
        </row>
        <row r="98">
          <cell r="A98">
            <v>721</v>
          </cell>
          <cell r="B98">
            <v>721</v>
          </cell>
          <cell r="C98">
            <v>313001029116</v>
          </cell>
          <cell r="D98">
            <v>2</v>
          </cell>
          <cell r="E98" t="str">
            <v>P</v>
          </cell>
          <cell r="F98" t="str">
            <v>INSTITUCION EDUCATIVA LIRIO DE LOS VALLES</v>
          </cell>
          <cell r="G98" t="str">
            <v>LESBIA PATRICIA HERRERA PAYARES</v>
          </cell>
          <cell r="H98" t="str">
            <v>BELLAVISTA</v>
          </cell>
          <cell r="I98" t="str">
            <v>6438662 - 6676907</v>
          </cell>
          <cell r="J98" t="str">
            <v>padrejorge@ieliriodelosvalles.com</v>
          </cell>
          <cell r="K98">
            <v>11</v>
          </cell>
        </row>
        <row r="99">
          <cell r="A99">
            <v>825</v>
          </cell>
          <cell r="B99">
            <v>825</v>
          </cell>
          <cell r="C99">
            <v>313001029701</v>
          </cell>
          <cell r="D99">
            <v>2</v>
          </cell>
          <cell r="E99" t="str">
            <v>P</v>
          </cell>
          <cell r="F99" t="str">
            <v>CENT. EDUC. SANTA CLARA</v>
          </cell>
          <cell r="G99" t="str">
            <v>GLORIA PINEDA MONTIEL</v>
          </cell>
          <cell r="H99" t="str">
            <v>SANTA CLARA</v>
          </cell>
          <cell r="I99">
            <v>6673250</v>
          </cell>
          <cell r="J99" t="str">
            <v>centroeducativosantaclara@hotmail.com</v>
          </cell>
          <cell r="K99">
            <v>11</v>
          </cell>
        </row>
        <row r="100">
          <cell r="A100">
            <v>925</v>
          </cell>
          <cell r="B100">
            <v>925</v>
          </cell>
          <cell r="C100">
            <v>313001800629</v>
          </cell>
          <cell r="D100">
            <v>2</v>
          </cell>
          <cell r="E100" t="str">
            <v>P</v>
          </cell>
          <cell r="F100" t="str">
            <v>INSTITUTO DE EDUCACION INTEGRAL IDI</v>
          </cell>
          <cell r="G100" t="str">
            <v>ALEXANDRA BELLO GUERRERO</v>
          </cell>
          <cell r="H100" t="str">
            <v>BELLAVISTA</v>
          </cell>
          <cell r="I100">
            <v>6056391578</v>
          </cell>
          <cell r="J100" t="str">
            <v>institutoidi1020@yahoo.es</v>
          </cell>
          <cell r="K100">
            <v>11</v>
          </cell>
        </row>
        <row r="101">
          <cell r="A101">
            <v>934</v>
          </cell>
          <cell r="B101">
            <v>934</v>
          </cell>
          <cell r="C101">
            <v>313001800661</v>
          </cell>
          <cell r="D101">
            <v>2</v>
          </cell>
          <cell r="E101" t="str">
            <v>P</v>
          </cell>
          <cell r="F101" t="str">
            <v>INSTITUTO EDUCATIVO LINDO AMANECER</v>
          </cell>
          <cell r="G101" t="str">
            <v>TEMILDA MARTELO MARTELO</v>
          </cell>
          <cell r="H101" t="str">
            <v>SANTA CLARA</v>
          </cell>
          <cell r="I101">
            <v>6907726</v>
          </cell>
          <cell r="J101" t="str">
            <v>martelomar.temi@hotmail.com</v>
          </cell>
          <cell r="K101">
            <v>11</v>
          </cell>
        </row>
        <row r="102">
          <cell r="A102">
            <v>958</v>
          </cell>
          <cell r="B102">
            <v>958</v>
          </cell>
          <cell r="C102">
            <v>313001800807</v>
          </cell>
          <cell r="D102">
            <v>2</v>
          </cell>
          <cell r="E102" t="str">
            <v>P</v>
          </cell>
          <cell r="F102" t="str">
            <v>JARDIN INFANTIL ANCHILA</v>
          </cell>
          <cell r="G102" t="str">
            <v>ERICA ANCHILA DIMAS</v>
          </cell>
          <cell r="H102" t="str">
            <v>COLINAS DE VILLA BARRAZA</v>
          </cell>
          <cell r="I102">
            <v>6677834</v>
          </cell>
          <cell r="J102" t="str">
            <v>anchiladi49@gmail.com</v>
          </cell>
          <cell r="K102">
            <v>11</v>
          </cell>
        </row>
        <row r="103">
          <cell r="A103">
            <v>985</v>
          </cell>
          <cell r="B103">
            <v>985</v>
          </cell>
          <cell r="C103">
            <v>313001800018</v>
          </cell>
          <cell r="D103">
            <v>2</v>
          </cell>
          <cell r="E103" t="str">
            <v>P</v>
          </cell>
          <cell r="F103" t="str">
            <v>INSTITUTO EDUCATIVO NUESTRA SEÑORA ISABEL</v>
          </cell>
          <cell r="G103" t="str">
            <v>HEYLEEN DEL CARMEN MONDOL PALOMEQUE</v>
          </cell>
          <cell r="H103" t="str">
            <v>ALBORNOZ</v>
          </cell>
          <cell r="I103">
            <v>6486480</v>
          </cell>
          <cell r="K103">
            <v>11</v>
          </cell>
        </row>
        <row r="104">
          <cell r="A104">
            <v>989</v>
          </cell>
          <cell r="B104">
            <v>989</v>
          </cell>
          <cell r="C104">
            <v>313001800069</v>
          </cell>
          <cell r="D104">
            <v>2</v>
          </cell>
          <cell r="E104" t="str">
            <v>P</v>
          </cell>
          <cell r="F104" t="str">
            <v>COLEGIO NUEVA GENERACION</v>
          </cell>
          <cell r="G104" t="str">
            <v>ANA RODRIGUEZ PERNETT</v>
          </cell>
          <cell r="H104" t="str">
            <v>CEBALLOS</v>
          </cell>
          <cell r="I104">
            <v>6786502</v>
          </cell>
          <cell r="J104" t="str">
            <v>cng.colegionuevageneracion@gmail.com</v>
          </cell>
          <cell r="K104">
            <v>11</v>
          </cell>
        </row>
        <row r="105">
          <cell r="A105">
            <v>30</v>
          </cell>
          <cell r="B105">
            <v>30</v>
          </cell>
          <cell r="C105">
            <v>113001000721</v>
          </cell>
          <cell r="D105">
            <v>1</v>
          </cell>
          <cell r="E105" t="str">
            <v>P</v>
          </cell>
          <cell r="F105" t="str">
            <v>I.E LUIS CARLOS LOPEZ</v>
          </cell>
          <cell r="G105" t="str">
            <v>DILIA MARIN ARIAS</v>
          </cell>
          <cell r="H105" t="str">
            <v>BLAS DE LEZO</v>
          </cell>
          <cell r="I105" t="str">
            <v>6928614 - 6926004</v>
          </cell>
          <cell r="J105" t="str">
            <v>rectoria@ieluiscarloslopez.edu.co</v>
          </cell>
          <cell r="K105">
            <v>12</v>
          </cell>
        </row>
        <row r="106">
          <cell r="A106">
            <v>56</v>
          </cell>
          <cell r="B106">
            <v>30</v>
          </cell>
          <cell r="C106">
            <v>113001001671</v>
          </cell>
          <cell r="D106">
            <v>1</v>
          </cell>
          <cell r="E106" t="str">
            <v>S</v>
          </cell>
          <cell r="F106" t="str">
            <v xml:space="preserve">   SEDE SOCIEDAD AMOR A C/GENA. # 3</v>
          </cell>
          <cell r="G106" t="str">
            <v>GERMAN ELADIO GONIMA PINTO</v>
          </cell>
          <cell r="H106" t="str">
            <v>EL CARMELO</v>
          </cell>
          <cell r="I106">
            <v>6611449</v>
          </cell>
          <cell r="K106">
            <v>12</v>
          </cell>
        </row>
        <row r="107">
          <cell r="A107">
            <v>38</v>
          </cell>
          <cell r="B107">
            <v>38</v>
          </cell>
          <cell r="C107">
            <v>113001001336</v>
          </cell>
          <cell r="D107">
            <v>1</v>
          </cell>
          <cell r="E107" t="str">
            <v>P</v>
          </cell>
          <cell r="F107" t="str">
            <v>I.E JOHN F KENNEDY</v>
          </cell>
          <cell r="G107" t="str">
            <v>JOHNNY MELENDEZ BANQUEZ</v>
          </cell>
          <cell r="H107" t="str">
            <v>BLAS DE LEZO</v>
          </cell>
          <cell r="I107">
            <v>6632645</v>
          </cell>
          <cell r="J107" t="str">
            <v>info@iejfk.edu.co</v>
          </cell>
          <cell r="K107">
            <v>12</v>
          </cell>
        </row>
        <row r="108">
          <cell r="A108">
            <v>59</v>
          </cell>
          <cell r="B108">
            <v>59</v>
          </cell>
          <cell r="C108">
            <v>113001001719</v>
          </cell>
          <cell r="D108">
            <v>1</v>
          </cell>
          <cell r="E108" t="str">
            <v>P</v>
          </cell>
          <cell r="F108" t="str">
            <v>I.E PROMOCION SOCIAL DE C/GENA</v>
          </cell>
          <cell r="G108" t="str">
            <v>CARMEN RANGEL SEPULVEDA</v>
          </cell>
          <cell r="H108" t="str">
            <v>EL SOCORRO</v>
          </cell>
          <cell r="I108">
            <v>6791823</v>
          </cell>
          <cell r="J108" t="str">
            <v>i.e.promocionsocial@sedcartagena.gov.co</v>
          </cell>
          <cell r="K108">
            <v>12</v>
          </cell>
        </row>
        <row r="109">
          <cell r="A109">
            <v>16</v>
          </cell>
          <cell r="B109">
            <v>92</v>
          </cell>
          <cell r="C109">
            <v>113001000224</v>
          </cell>
          <cell r="D109">
            <v>1</v>
          </cell>
          <cell r="E109" t="str">
            <v>S</v>
          </cell>
          <cell r="F109" t="str">
            <v xml:space="preserve">   SEDE EMILIANO ALCALA ROMERO</v>
          </cell>
          <cell r="G109" t="str">
            <v>LUIS ALFONSO RAMIREZ CASTELLON</v>
          </cell>
          <cell r="H109" t="str">
            <v>EL SOCORRO</v>
          </cell>
          <cell r="I109">
            <v>6633560</v>
          </cell>
          <cell r="K109">
            <v>12</v>
          </cell>
        </row>
        <row r="110">
          <cell r="A110">
            <v>92</v>
          </cell>
          <cell r="B110">
            <v>92</v>
          </cell>
          <cell r="C110">
            <v>113001003053</v>
          </cell>
          <cell r="D110">
            <v>1</v>
          </cell>
          <cell r="E110" t="str">
            <v>P</v>
          </cell>
          <cell r="F110" t="str">
            <v>I.E SOLEDAD ACOSTA DE SAMPER</v>
          </cell>
          <cell r="G110" t="str">
            <v>LUIS RAMIREZ CASTELLON</v>
          </cell>
          <cell r="H110" t="str">
            <v>BLAS DE LEZO</v>
          </cell>
          <cell r="I110">
            <v>6633937</v>
          </cell>
          <cell r="J110" t="str">
            <v>correo.institucional@iesamper.edu.co</v>
          </cell>
          <cell r="K110">
            <v>12</v>
          </cell>
        </row>
        <row r="111">
          <cell r="A111">
            <v>101</v>
          </cell>
          <cell r="B111">
            <v>92</v>
          </cell>
          <cell r="C111">
            <v>113001003797</v>
          </cell>
          <cell r="D111">
            <v>1</v>
          </cell>
          <cell r="E111" t="str">
            <v>S</v>
          </cell>
          <cell r="F111" t="str">
            <v xml:space="preserve">   SEDE ANA MARIA PEREZ DE OTERO</v>
          </cell>
          <cell r="G111" t="str">
            <v>LUIS ALFONSO RAMIREZ CASTELLON</v>
          </cell>
          <cell r="H111" t="str">
            <v>EL SOCORRO</v>
          </cell>
          <cell r="I111">
            <v>6612956</v>
          </cell>
          <cell r="K111">
            <v>12</v>
          </cell>
        </row>
        <row r="112">
          <cell r="A112">
            <v>97</v>
          </cell>
          <cell r="B112">
            <v>97</v>
          </cell>
          <cell r="C112">
            <v>113001003274</v>
          </cell>
          <cell r="D112">
            <v>1</v>
          </cell>
          <cell r="E112" t="str">
            <v>P</v>
          </cell>
          <cell r="F112" t="str">
            <v>I.E JOSE MANUEL RODRIGUEZ TORICES</v>
          </cell>
          <cell r="G112" t="str">
            <v>ARIDES SANDOVAL PEÑATA</v>
          </cell>
          <cell r="H112" t="str">
            <v>ALMIRANTE COLON</v>
          </cell>
          <cell r="I112">
            <v>6438791</v>
          </cell>
          <cell r="J112" t="str">
            <v>rectorinem2018@gmail.com</v>
          </cell>
          <cell r="K112">
            <v>12</v>
          </cell>
        </row>
        <row r="113">
          <cell r="A113">
            <v>115</v>
          </cell>
          <cell r="B113">
            <v>97</v>
          </cell>
          <cell r="C113">
            <v>113001005757</v>
          </cell>
          <cell r="D113">
            <v>1</v>
          </cell>
          <cell r="E113" t="str">
            <v>S</v>
          </cell>
          <cell r="F113" t="str">
            <v xml:space="preserve">   JARDIN INFANTIL LOS CARACOLES</v>
          </cell>
          <cell r="G113" t="str">
            <v>ARIDES SANDOVAL PEÑATA</v>
          </cell>
          <cell r="H113" t="str">
            <v>LOS CARACOLES</v>
          </cell>
          <cell r="I113">
            <v>6679441</v>
          </cell>
          <cell r="K113">
            <v>12</v>
          </cell>
        </row>
        <row r="114">
          <cell r="A114">
            <v>124</v>
          </cell>
          <cell r="B114">
            <v>97</v>
          </cell>
          <cell r="C114">
            <v>113001006826</v>
          </cell>
          <cell r="D114">
            <v>1</v>
          </cell>
          <cell r="E114" t="str">
            <v>S</v>
          </cell>
          <cell r="F114" t="str">
            <v xml:space="preserve">   SEDE ISABEL LA CATOLICA</v>
          </cell>
          <cell r="G114" t="str">
            <v>ARIDES SANDOVAL PEÑATA</v>
          </cell>
          <cell r="H114" t="str">
            <v>ALMIRANTE COLON</v>
          </cell>
          <cell r="I114">
            <v>6671814</v>
          </cell>
          <cell r="K114">
            <v>12</v>
          </cell>
        </row>
        <row r="115">
          <cell r="A115">
            <v>104</v>
          </cell>
          <cell r="B115">
            <v>104</v>
          </cell>
          <cell r="C115">
            <v>113001004149</v>
          </cell>
          <cell r="D115">
            <v>1</v>
          </cell>
          <cell r="E115" t="str">
            <v>P</v>
          </cell>
          <cell r="F115" t="str">
            <v>I.E JUAN JOSE NIETO</v>
          </cell>
          <cell r="G115" t="str">
            <v>MANUEL DE LOS SANTOS CASSIANI REYES</v>
          </cell>
          <cell r="H115" t="str">
            <v>EL SOCORRO</v>
          </cell>
          <cell r="I115">
            <v>6934053</v>
          </cell>
          <cell r="J115" t="str">
            <v>iejuanjosenietocartagena@gmail.com</v>
          </cell>
          <cell r="K115">
            <v>12</v>
          </cell>
        </row>
        <row r="116">
          <cell r="A116">
            <v>107</v>
          </cell>
          <cell r="B116">
            <v>107</v>
          </cell>
          <cell r="C116">
            <v>113001004289</v>
          </cell>
          <cell r="D116">
            <v>1</v>
          </cell>
          <cell r="E116" t="str">
            <v>P</v>
          </cell>
          <cell r="F116" t="str">
            <v>I.E SAN LUCAS</v>
          </cell>
          <cell r="G116" t="str">
            <v>YASMINY GOMEZ CORONELL</v>
          </cell>
          <cell r="H116" t="str">
            <v>EL MILAGRO</v>
          </cell>
          <cell r="I116">
            <v>6387695</v>
          </cell>
          <cell r="J116" t="str">
            <v>yasminysocorro@hotmail.com</v>
          </cell>
          <cell r="K116">
            <v>12</v>
          </cell>
        </row>
        <row r="117">
          <cell r="A117">
            <v>240</v>
          </cell>
          <cell r="B117">
            <v>240</v>
          </cell>
          <cell r="C117">
            <v>313001001181</v>
          </cell>
          <cell r="D117">
            <v>1</v>
          </cell>
          <cell r="E117" t="str">
            <v>P</v>
          </cell>
          <cell r="F117" t="str">
            <v>I.E NUESTRA SEÑORA DE LA CONSOLATA</v>
          </cell>
          <cell r="G117" t="str">
            <v>LILIA MARGARITA ARIZA GUERRERO</v>
          </cell>
          <cell r="H117" t="str">
            <v>BLAS DE LEZO</v>
          </cell>
          <cell r="I117">
            <v>3013516875</v>
          </cell>
          <cell r="J117" t="str">
            <v>lpabon@laconsolata.com.co</v>
          </cell>
          <cell r="K117">
            <v>12</v>
          </cell>
        </row>
        <row r="118">
          <cell r="A118">
            <v>285</v>
          </cell>
          <cell r="B118">
            <v>285</v>
          </cell>
          <cell r="C118">
            <v>313001005331</v>
          </cell>
          <cell r="D118">
            <v>1</v>
          </cell>
          <cell r="E118" t="str">
            <v>P</v>
          </cell>
          <cell r="F118" t="str">
            <v>COL. NAVAL DEL SOCORRO</v>
          </cell>
          <cell r="G118" t="str">
            <v>ELENIS ALVAREZ PEREZ</v>
          </cell>
          <cell r="H118" t="str">
            <v>EL SOCORRO</v>
          </cell>
          <cell r="J118" t="str">
            <v>colnavbn1so@gmail.com</v>
          </cell>
          <cell r="K118">
            <v>12</v>
          </cell>
        </row>
        <row r="119">
          <cell r="A119">
            <v>503</v>
          </cell>
          <cell r="B119">
            <v>503</v>
          </cell>
          <cell r="C119">
            <v>113001013814</v>
          </cell>
          <cell r="D119">
            <v>1</v>
          </cell>
          <cell r="E119" t="str">
            <v>P</v>
          </cell>
          <cell r="F119" t="str">
            <v>I.E BERTHA GEDEON DE BALADI</v>
          </cell>
          <cell r="G119" t="str">
            <v xml:space="preserve">JOSE DE JESUS PRIMERA SALAS </v>
          </cell>
          <cell r="H119" t="str">
            <v>EL CAMPESTRE</v>
          </cell>
          <cell r="I119">
            <v>3003198205</v>
          </cell>
          <cell r="J119" t="str">
            <v>ieberthagedeon.edu@gmail.com</v>
          </cell>
          <cell r="K119">
            <v>12</v>
          </cell>
        </row>
        <row r="120">
          <cell r="A120">
            <v>260</v>
          </cell>
          <cell r="B120">
            <v>260</v>
          </cell>
          <cell r="C120">
            <v>313001003117</v>
          </cell>
          <cell r="D120">
            <v>2</v>
          </cell>
          <cell r="E120" t="str">
            <v>P</v>
          </cell>
          <cell r="F120" t="str">
            <v>CORP. INST. CIRY</v>
          </cell>
          <cell r="G120" t="str">
            <v>ALCIRA BLANQUICETT VELEZ</v>
          </cell>
          <cell r="H120" t="str">
            <v>EL SOCORRO</v>
          </cell>
          <cell r="I120">
            <v>6616948</v>
          </cell>
          <cell r="J120" t="str">
            <v>corpo.institutociry@hotmail.com</v>
          </cell>
          <cell r="K120">
            <v>12</v>
          </cell>
        </row>
        <row r="121">
          <cell r="A121">
            <v>274</v>
          </cell>
          <cell r="B121">
            <v>274</v>
          </cell>
          <cell r="C121">
            <v>313001004857</v>
          </cell>
          <cell r="D121">
            <v>2</v>
          </cell>
          <cell r="E121" t="str">
            <v>P</v>
          </cell>
          <cell r="F121" t="str">
            <v>ASOCIACION ESCUELA EL SALVADOR</v>
          </cell>
          <cell r="G121" t="str">
            <v>WALTER ANICHIARICO SANCHEZ</v>
          </cell>
          <cell r="H121" t="str">
            <v>BLAS DE LEZO</v>
          </cell>
          <cell r="I121">
            <v>6534139</v>
          </cell>
          <cell r="J121" t="str">
            <v>asociacionescuelaelsalvador@gmail.com</v>
          </cell>
          <cell r="K121">
            <v>12</v>
          </cell>
        </row>
        <row r="122">
          <cell r="A122">
            <v>310</v>
          </cell>
          <cell r="B122">
            <v>310</v>
          </cell>
          <cell r="C122">
            <v>313001006621</v>
          </cell>
          <cell r="D122">
            <v>2</v>
          </cell>
          <cell r="E122" t="str">
            <v>P</v>
          </cell>
          <cell r="F122" t="str">
            <v>INST. EL EDEN</v>
          </cell>
          <cell r="G122" t="str">
            <v>SANDRA ARRIETA PEDROZA</v>
          </cell>
          <cell r="H122" t="str">
            <v>LOS CARACOLES</v>
          </cell>
          <cell r="I122">
            <v>6670848</v>
          </cell>
          <cell r="J122" t="str">
            <v>rectoria@institutoeleden.edu.co</v>
          </cell>
          <cell r="K122">
            <v>12</v>
          </cell>
        </row>
        <row r="123">
          <cell r="A123">
            <v>313</v>
          </cell>
          <cell r="B123">
            <v>313</v>
          </cell>
          <cell r="C123">
            <v>313001006698</v>
          </cell>
          <cell r="D123">
            <v>2</v>
          </cell>
          <cell r="E123" t="str">
            <v>P</v>
          </cell>
          <cell r="F123" t="str">
            <v>COL. EL DIVINO SALVADOR</v>
          </cell>
          <cell r="G123" t="str">
            <v>NORA MENDOZA REYES</v>
          </cell>
          <cell r="H123" t="str">
            <v>EL SOCORRO</v>
          </cell>
          <cell r="I123">
            <v>6631911</v>
          </cell>
          <cell r="J123" t="str">
            <v>coleldivinosalvador@yahoo.com</v>
          </cell>
          <cell r="K123">
            <v>12</v>
          </cell>
        </row>
        <row r="124">
          <cell r="A124">
            <v>314</v>
          </cell>
          <cell r="B124">
            <v>314</v>
          </cell>
          <cell r="C124">
            <v>313001006701</v>
          </cell>
          <cell r="D124">
            <v>2</v>
          </cell>
          <cell r="E124" t="str">
            <v>P</v>
          </cell>
          <cell r="F124" t="str">
            <v>COL. MIL. ALMIRANTE COLON</v>
          </cell>
          <cell r="G124" t="str">
            <v>JORGE ISAAC CORREA JIMENEZ</v>
          </cell>
          <cell r="H124" t="str">
            <v>ALMIRANTE COLON</v>
          </cell>
          <cell r="I124">
            <v>3330333543</v>
          </cell>
          <cell r="J124" t="str">
            <v>colemilitar_8531@hotmail.com</v>
          </cell>
          <cell r="K124">
            <v>12</v>
          </cell>
        </row>
        <row r="125">
          <cell r="A125">
            <v>327</v>
          </cell>
          <cell r="B125">
            <v>327</v>
          </cell>
          <cell r="C125">
            <v>313001007244</v>
          </cell>
          <cell r="D125">
            <v>2</v>
          </cell>
          <cell r="E125" t="str">
            <v>P</v>
          </cell>
          <cell r="F125" t="str">
            <v>INST. JUAN JACOBO ROUSSEAU</v>
          </cell>
          <cell r="G125" t="str">
            <v>RAMON PEREZ GULFO</v>
          </cell>
          <cell r="H125" t="str">
            <v>EL CAMPESTRE</v>
          </cell>
          <cell r="I125">
            <v>6671666</v>
          </cell>
          <cell r="K125">
            <v>12</v>
          </cell>
        </row>
        <row r="126">
          <cell r="A126">
            <v>335</v>
          </cell>
          <cell r="B126">
            <v>335</v>
          </cell>
          <cell r="C126">
            <v>313001007619</v>
          </cell>
          <cell r="D126">
            <v>2</v>
          </cell>
          <cell r="E126" t="str">
            <v>P</v>
          </cell>
          <cell r="F126" t="str">
            <v>CORP. INST. EDUC. DEL SOCORRO</v>
          </cell>
          <cell r="G126" t="str">
            <v>BERTA CONEO ALVAREZ</v>
          </cell>
          <cell r="H126" t="str">
            <v>EL SOCORRO</v>
          </cell>
          <cell r="I126">
            <v>6654276</v>
          </cell>
          <cell r="J126" t="str">
            <v>ciescolegio@gmail.com</v>
          </cell>
          <cell r="K126">
            <v>12</v>
          </cell>
        </row>
        <row r="127">
          <cell r="A127">
            <v>340</v>
          </cell>
          <cell r="B127">
            <v>340</v>
          </cell>
          <cell r="C127">
            <v>313001007741</v>
          </cell>
          <cell r="D127">
            <v>2</v>
          </cell>
          <cell r="E127" t="str">
            <v>P</v>
          </cell>
          <cell r="F127" t="str">
            <v>GIMN. CREATIVO JUAN PABLO</v>
          </cell>
          <cell r="G127" t="str">
            <v>MARTHA ARAUJO DEL RIO</v>
          </cell>
          <cell r="H127" t="str">
            <v>EL CAMPESTRE</v>
          </cell>
          <cell r="J127" t="str">
            <v>gimcreativojpablo@outlook.com</v>
          </cell>
          <cell r="K127">
            <v>12</v>
          </cell>
        </row>
        <row r="128">
          <cell r="A128">
            <v>366</v>
          </cell>
          <cell r="B128">
            <v>366</v>
          </cell>
          <cell r="C128">
            <v>313001008542</v>
          </cell>
          <cell r="D128">
            <v>2</v>
          </cell>
          <cell r="E128" t="str">
            <v>P</v>
          </cell>
          <cell r="F128" t="str">
            <v>INST. JORGE LUIS BORGES</v>
          </cell>
          <cell r="G128" t="str">
            <v>DENNIS PEREZ GONZALEZ</v>
          </cell>
          <cell r="H128" t="str">
            <v>BLAS DE LEZO</v>
          </cell>
          <cell r="I128">
            <v>6795613</v>
          </cell>
          <cell r="J128" t="str">
            <v>dennipg@outlook.com</v>
          </cell>
          <cell r="K128">
            <v>12</v>
          </cell>
        </row>
        <row r="129">
          <cell r="A129">
            <v>370</v>
          </cell>
          <cell r="B129">
            <v>370</v>
          </cell>
          <cell r="C129">
            <v>313001008585</v>
          </cell>
          <cell r="D129">
            <v>2</v>
          </cell>
          <cell r="E129" t="str">
            <v>P</v>
          </cell>
          <cell r="F129" t="str">
            <v>CORPORACION JEAN ITARD</v>
          </cell>
          <cell r="G129" t="str">
            <v>KARLA MENDOZA RUIZ</v>
          </cell>
          <cell r="H129" t="str">
            <v>EL SOCORRO</v>
          </cell>
          <cell r="I129">
            <v>3114033411</v>
          </cell>
          <cell r="J129" t="str">
            <v>jeanitardcorporacion@gmail.com</v>
          </cell>
          <cell r="K129">
            <v>12</v>
          </cell>
        </row>
        <row r="130">
          <cell r="A130">
            <v>418</v>
          </cell>
          <cell r="B130">
            <v>418</v>
          </cell>
          <cell r="C130">
            <v>313001012281</v>
          </cell>
          <cell r="D130">
            <v>2</v>
          </cell>
          <cell r="E130" t="str">
            <v>P</v>
          </cell>
          <cell r="F130" t="str">
            <v>COL. SANTO TOMAS DE AQUINO</v>
          </cell>
          <cell r="G130" t="str">
            <v>DALIA ALCALA ZARANTE</v>
          </cell>
          <cell r="H130" t="str">
            <v>SANTA MONICA</v>
          </cell>
          <cell r="I130">
            <v>6056926232</v>
          </cell>
          <cell r="J130" t="str">
            <v>colsantotomasdeaquino1@gmail.com</v>
          </cell>
          <cell r="K130">
            <v>12</v>
          </cell>
        </row>
        <row r="131">
          <cell r="A131">
            <v>420</v>
          </cell>
          <cell r="B131">
            <v>420</v>
          </cell>
          <cell r="C131">
            <v>313001012515</v>
          </cell>
          <cell r="D131">
            <v>2</v>
          </cell>
          <cell r="E131" t="str">
            <v>P</v>
          </cell>
          <cell r="F131" t="str">
            <v>CORPORACION EDUCATIVA LA SAGRADA FAMILIA</v>
          </cell>
          <cell r="G131" t="str">
            <v>GLORIA INES ALVAREZ MANTILLA</v>
          </cell>
          <cell r="H131" t="str">
            <v>LOS CORALES</v>
          </cell>
          <cell r="I131">
            <v>6673449</v>
          </cell>
          <cell r="J131" t="str">
            <v>info@colegiolaconcepcion.com.co</v>
          </cell>
          <cell r="K131">
            <v>12</v>
          </cell>
        </row>
        <row r="132">
          <cell r="A132">
            <v>433</v>
          </cell>
          <cell r="B132">
            <v>433</v>
          </cell>
          <cell r="C132">
            <v>313001012833</v>
          </cell>
          <cell r="D132">
            <v>2</v>
          </cell>
          <cell r="E132" t="str">
            <v>P</v>
          </cell>
          <cell r="F132" t="str">
            <v>INST. EDUCATIVO PRINCIPE DE PAZ</v>
          </cell>
          <cell r="G132" t="str">
            <v>GILDA MARIA LLAMAS RUIZ</v>
          </cell>
          <cell r="H132" t="str">
            <v>BLAS DE LEZO</v>
          </cell>
          <cell r="I132">
            <v>6550041</v>
          </cell>
          <cell r="J132" t="str">
            <v>principedepaz1995@hotmail.com</v>
          </cell>
          <cell r="K132">
            <v>12</v>
          </cell>
        </row>
        <row r="133">
          <cell r="A133">
            <v>436</v>
          </cell>
          <cell r="B133">
            <v>436</v>
          </cell>
          <cell r="C133">
            <v>313001012876</v>
          </cell>
          <cell r="D133">
            <v>2</v>
          </cell>
          <cell r="E133" t="str">
            <v>P</v>
          </cell>
          <cell r="F133" t="str">
            <v>CORP. EDUC. INST. INSTITUTO GUADALUPE</v>
          </cell>
          <cell r="G133" t="str">
            <v>IRINA BABILONIA IBARRA</v>
          </cell>
          <cell r="H133" t="str">
            <v>BLAS DE LEZO</v>
          </cell>
          <cell r="I133">
            <v>6632852</v>
          </cell>
          <cell r="J133" t="str">
            <v>institutoguadalupe.academico@gmail.com</v>
          </cell>
          <cell r="K133">
            <v>12</v>
          </cell>
        </row>
        <row r="134">
          <cell r="A134">
            <v>439</v>
          </cell>
          <cell r="B134">
            <v>439</v>
          </cell>
          <cell r="C134">
            <v>313001012931</v>
          </cell>
          <cell r="D134">
            <v>2</v>
          </cell>
          <cell r="E134" t="str">
            <v>P</v>
          </cell>
          <cell r="F134" t="str">
            <v>INST. LOS CORALES</v>
          </cell>
          <cell r="G134" t="str">
            <v>MIRNA CABEZA MARTINEZ</v>
          </cell>
          <cell r="H134" t="str">
            <v>LOS CORALES</v>
          </cell>
          <cell r="I134">
            <v>6788496</v>
          </cell>
          <cell r="J134" t="str">
            <v>ilcorales@hotmail.com</v>
          </cell>
          <cell r="K134">
            <v>12</v>
          </cell>
        </row>
        <row r="135">
          <cell r="A135">
            <v>476</v>
          </cell>
          <cell r="B135">
            <v>476</v>
          </cell>
          <cell r="C135">
            <v>313001013635</v>
          </cell>
          <cell r="D135">
            <v>2</v>
          </cell>
          <cell r="E135" t="str">
            <v>P</v>
          </cell>
          <cell r="F135" t="str">
            <v>C.E INTEGRAL COLOMBIA CEICOL</v>
          </cell>
          <cell r="G135" t="str">
            <v>GEOCONIS IRIARTE ESCOBAR</v>
          </cell>
          <cell r="H135" t="str">
            <v>EL CAMPESTRE</v>
          </cell>
          <cell r="I135">
            <v>6676042</v>
          </cell>
          <cell r="J135" t="str">
            <v>ceicol@hotmail.com</v>
          </cell>
          <cell r="K135">
            <v>12</v>
          </cell>
        </row>
        <row r="136">
          <cell r="A136">
            <v>478</v>
          </cell>
          <cell r="B136">
            <v>478</v>
          </cell>
          <cell r="C136">
            <v>313001013465</v>
          </cell>
          <cell r="D136">
            <v>2</v>
          </cell>
          <cell r="E136" t="str">
            <v>P</v>
          </cell>
          <cell r="F136" t="str">
            <v>CORP. EDUC. INST. FROBEL</v>
          </cell>
          <cell r="G136" t="str">
            <v>MARIELA OSORIO DE GANEM</v>
          </cell>
          <cell r="H136" t="str">
            <v>ALTOS DEL CAMPESTRE</v>
          </cell>
          <cell r="I136">
            <v>6788261</v>
          </cell>
          <cell r="J136" t="str">
            <v>directora@institutofrobel.edu.co</v>
          </cell>
          <cell r="K136">
            <v>12</v>
          </cell>
        </row>
        <row r="137">
          <cell r="A137">
            <v>488</v>
          </cell>
          <cell r="B137">
            <v>488</v>
          </cell>
          <cell r="C137">
            <v>313001013571</v>
          </cell>
          <cell r="D137">
            <v>2</v>
          </cell>
          <cell r="E137" t="str">
            <v>P</v>
          </cell>
          <cell r="F137" t="str">
            <v>C.E NELSON MANDELA</v>
          </cell>
          <cell r="G137" t="str">
            <v>ONELIA GOMEZ BLANCO</v>
          </cell>
          <cell r="H137" t="str">
            <v>EL SOCORRO</v>
          </cell>
          <cell r="I137">
            <v>3003822014</v>
          </cell>
          <cell r="J137" t="str">
            <v>academicomandela@outlook.com</v>
          </cell>
          <cell r="K137">
            <v>12</v>
          </cell>
        </row>
        <row r="138">
          <cell r="A138">
            <v>489</v>
          </cell>
          <cell r="B138">
            <v>489</v>
          </cell>
          <cell r="C138">
            <v>313001013589</v>
          </cell>
          <cell r="D138">
            <v>2</v>
          </cell>
          <cell r="E138" t="str">
            <v>P</v>
          </cell>
          <cell r="F138" t="str">
            <v>INST. SONRISITAS ALEGRES</v>
          </cell>
          <cell r="G138" t="str">
            <v>YEIMI GUAPI CORCHO</v>
          </cell>
          <cell r="H138" t="str">
            <v>LOS CORALES</v>
          </cell>
          <cell r="I138">
            <v>3007897726</v>
          </cell>
          <cell r="J138" t="str">
            <v>institutosonrisitasalegres@hotmail.com</v>
          </cell>
          <cell r="K138">
            <v>12</v>
          </cell>
        </row>
        <row r="139">
          <cell r="A139">
            <v>581</v>
          </cell>
          <cell r="B139">
            <v>581</v>
          </cell>
          <cell r="C139">
            <v>313001028012</v>
          </cell>
          <cell r="D139">
            <v>2</v>
          </cell>
          <cell r="E139" t="str">
            <v>P</v>
          </cell>
          <cell r="F139" t="str">
            <v>C.E INTEGRAL APRENDER CON ALEGRIA</v>
          </cell>
          <cell r="G139" t="str">
            <v>FELICIANA BARRIOS TORRES</v>
          </cell>
          <cell r="H139" t="str">
            <v>EL SOCORRO</v>
          </cell>
          <cell r="I139">
            <v>6799547</v>
          </cell>
          <cell r="J139" t="str">
            <v>aprenderconalegria2020@gmail.com</v>
          </cell>
          <cell r="K139">
            <v>12</v>
          </cell>
        </row>
        <row r="140">
          <cell r="A140">
            <v>610</v>
          </cell>
          <cell r="B140">
            <v>610</v>
          </cell>
          <cell r="C140">
            <v>313001028039</v>
          </cell>
          <cell r="D140">
            <v>2</v>
          </cell>
          <cell r="E140" t="str">
            <v>P</v>
          </cell>
          <cell r="F140" t="str">
            <v>INST. SAN JUAN DE DIOS</v>
          </cell>
          <cell r="G140" t="str">
            <v>ARACELYS APARICIO RIOS</v>
          </cell>
          <cell r="H140" t="str">
            <v>BLAS DE LEZO</v>
          </cell>
          <cell r="I140">
            <v>6904333</v>
          </cell>
          <cell r="J140" t="str">
            <v>institutosanjuandedios2017@gmail.com</v>
          </cell>
          <cell r="K140">
            <v>12</v>
          </cell>
        </row>
        <row r="141">
          <cell r="A141">
            <v>618</v>
          </cell>
          <cell r="B141">
            <v>618</v>
          </cell>
          <cell r="C141">
            <v>313001028098</v>
          </cell>
          <cell r="D141">
            <v>2</v>
          </cell>
          <cell r="E141" t="str">
            <v>P</v>
          </cell>
          <cell r="F141" t="str">
            <v>I.E LOS ANGELES</v>
          </cell>
          <cell r="G141" t="str">
            <v>KATIA LARA PORRAS</v>
          </cell>
          <cell r="H141" t="str">
            <v>LOS CARACOLES</v>
          </cell>
          <cell r="I141">
            <v>6679425</v>
          </cell>
          <cell r="J141" t="str">
            <v>ins.edu_losangeles@hotmail.com</v>
          </cell>
          <cell r="K141">
            <v>12</v>
          </cell>
        </row>
        <row r="142">
          <cell r="A142">
            <v>630</v>
          </cell>
          <cell r="B142">
            <v>630</v>
          </cell>
          <cell r="C142">
            <v>313001028789</v>
          </cell>
          <cell r="D142">
            <v>2</v>
          </cell>
          <cell r="E142" t="str">
            <v>P</v>
          </cell>
          <cell r="F142" t="str">
            <v>CORPORACION EDUCATIVA MENTE ACTIVA</v>
          </cell>
          <cell r="G142" t="str">
            <v>BETTY PINTO LEONES</v>
          </cell>
          <cell r="H142" t="str">
            <v>EL CARMELO</v>
          </cell>
          <cell r="I142">
            <v>6511255</v>
          </cell>
          <cell r="J142" t="str">
            <v>corpmenteactiva@hotmail.com</v>
          </cell>
          <cell r="K142">
            <v>12</v>
          </cell>
        </row>
        <row r="143">
          <cell r="A143">
            <v>748</v>
          </cell>
          <cell r="B143">
            <v>748</v>
          </cell>
          <cell r="C143">
            <v>313001029337</v>
          </cell>
          <cell r="D143">
            <v>2</v>
          </cell>
          <cell r="E143" t="str">
            <v>P</v>
          </cell>
          <cell r="F143" t="str">
            <v>COL. GORETTI</v>
          </cell>
          <cell r="G143" t="str">
            <v>GLADYS DEL RIO RODRIGUEZ</v>
          </cell>
          <cell r="H143" t="str">
            <v>SANTA MONICA</v>
          </cell>
          <cell r="I143" t="str">
            <v>6617831-6534325</v>
          </cell>
          <cell r="J143" t="str">
            <v>colegiogorettisantamonica@hotmail.com</v>
          </cell>
          <cell r="K143">
            <v>12</v>
          </cell>
        </row>
        <row r="144">
          <cell r="A144">
            <v>816</v>
          </cell>
          <cell r="B144">
            <v>816</v>
          </cell>
          <cell r="C144">
            <v>313001029540</v>
          </cell>
          <cell r="D144">
            <v>2</v>
          </cell>
          <cell r="E144" t="str">
            <v>P</v>
          </cell>
          <cell r="F144" t="str">
            <v>COL. PITAGORAS</v>
          </cell>
          <cell r="G144" t="str">
            <v>ERIKA JIMENEZ TOLEDO</v>
          </cell>
          <cell r="H144" t="str">
            <v>EL SOCORRO</v>
          </cell>
          <cell r="I144">
            <v>6056650239</v>
          </cell>
          <cell r="J144" t="str">
            <v>colegio-pitagoras@hotmail.com</v>
          </cell>
          <cell r="K144">
            <v>12</v>
          </cell>
        </row>
        <row r="145">
          <cell r="A145">
            <v>820</v>
          </cell>
          <cell r="B145">
            <v>820</v>
          </cell>
          <cell r="C145">
            <v>313001029655</v>
          </cell>
          <cell r="D145">
            <v>2</v>
          </cell>
          <cell r="E145" t="str">
            <v>P</v>
          </cell>
          <cell r="F145" t="str">
            <v>CORP. INST. MI PRIMERA ESTACION</v>
          </cell>
          <cell r="G145" t="str">
            <v>CLAUDIA TORRES MARTINEZ</v>
          </cell>
          <cell r="H145" t="str">
            <v>EL CAMPESTRE</v>
          </cell>
          <cell r="I145">
            <v>6676386</v>
          </cell>
          <cell r="J145" t="str">
            <v>institutomiprimeraestacion@hotmail.com</v>
          </cell>
          <cell r="K145">
            <v>12</v>
          </cell>
        </row>
        <row r="146">
          <cell r="A146">
            <v>822</v>
          </cell>
          <cell r="B146">
            <v>822</v>
          </cell>
          <cell r="C146">
            <v>313001029752</v>
          </cell>
          <cell r="D146">
            <v>2</v>
          </cell>
          <cell r="E146" t="str">
            <v>P</v>
          </cell>
          <cell r="F146" t="str">
            <v>INST. EDUC. CAMINO AL SABER</v>
          </cell>
          <cell r="G146" t="str">
            <v>NELLY JAIMES LOZANO</v>
          </cell>
          <cell r="H146" t="str">
            <v>EL CAMPESTRE</v>
          </cell>
          <cell r="I146">
            <v>6766615</v>
          </cell>
          <cell r="J146" t="str">
            <v>nellyjohana18@gmail.com</v>
          </cell>
          <cell r="K146">
            <v>12</v>
          </cell>
        </row>
        <row r="147">
          <cell r="A147">
            <v>834</v>
          </cell>
          <cell r="B147">
            <v>834</v>
          </cell>
          <cell r="C147">
            <v>313001029671</v>
          </cell>
          <cell r="D147">
            <v>2</v>
          </cell>
          <cell r="E147" t="str">
            <v>P</v>
          </cell>
          <cell r="F147" t="str">
            <v>INSTITUTO EDUCATIVO MUNDO HACIA EL FUTURO</v>
          </cell>
          <cell r="G147" t="str">
            <v>BERTHA MEÑACA CAPARROSO</v>
          </cell>
          <cell r="H147" t="str">
            <v>ALMIRANTE COLON</v>
          </cell>
          <cell r="I147">
            <v>6651010</v>
          </cell>
          <cell r="J147" t="str">
            <v>iemhf@outlook.es</v>
          </cell>
          <cell r="K147">
            <v>12</v>
          </cell>
        </row>
        <row r="148">
          <cell r="A148">
            <v>843</v>
          </cell>
          <cell r="B148">
            <v>843</v>
          </cell>
          <cell r="C148">
            <v>313001029876</v>
          </cell>
          <cell r="D148">
            <v>2</v>
          </cell>
          <cell r="E148" t="str">
            <v>P</v>
          </cell>
          <cell r="F148" t="str">
            <v>CORP. INST. PARQUE DE LOS NIÑOS</v>
          </cell>
          <cell r="G148" t="str">
            <v>LEONOR PINEDO PACHECO</v>
          </cell>
          <cell r="H148" t="str">
            <v>SANTA MONICA</v>
          </cell>
          <cell r="I148">
            <v>6436466</v>
          </cell>
          <cell r="J148" t="str">
            <v>construnet23@gmail.com</v>
          </cell>
          <cell r="K148">
            <v>12</v>
          </cell>
        </row>
        <row r="149">
          <cell r="A149">
            <v>879</v>
          </cell>
          <cell r="B149">
            <v>879</v>
          </cell>
          <cell r="C149">
            <v>313001800050</v>
          </cell>
          <cell r="D149">
            <v>2</v>
          </cell>
          <cell r="E149" t="str">
            <v>P</v>
          </cell>
          <cell r="F149" t="str">
            <v>ESC. LA ALEGRIA DE APRENDER JUGANDO</v>
          </cell>
          <cell r="G149" t="str">
            <v>TERESA GULFO MANJARREZ</v>
          </cell>
          <cell r="H149" t="str">
            <v>EL CAMPESTRE</v>
          </cell>
          <cell r="I149">
            <v>6671212</v>
          </cell>
          <cell r="J149" t="str">
            <v>alegriadeaprenderjugando@gmail.com</v>
          </cell>
          <cell r="K149">
            <v>12</v>
          </cell>
        </row>
        <row r="150">
          <cell r="A150">
            <v>883</v>
          </cell>
          <cell r="B150">
            <v>883</v>
          </cell>
          <cell r="C150">
            <v>313001800084</v>
          </cell>
          <cell r="D150">
            <v>2</v>
          </cell>
          <cell r="E150" t="str">
            <v>P</v>
          </cell>
          <cell r="F150" t="str">
            <v>COL. GIMNASIO MUNDO DE COLORES</v>
          </cell>
          <cell r="G150" t="str">
            <v>MIRALYS TORRES QUINTERO</v>
          </cell>
          <cell r="H150" t="str">
            <v>LA CENTRAL</v>
          </cell>
          <cell r="I150">
            <v>6678874</v>
          </cell>
          <cell r="J150" t="str">
            <v>cgmundodecolores@gmail.com</v>
          </cell>
          <cell r="K150">
            <v>12</v>
          </cell>
        </row>
        <row r="151">
          <cell r="A151">
            <v>888</v>
          </cell>
          <cell r="B151">
            <v>888</v>
          </cell>
          <cell r="C151">
            <v>313001800165</v>
          </cell>
          <cell r="D151">
            <v>2</v>
          </cell>
          <cell r="E151" t="str">
            <v>P</v>
          </cell>
          <cell r="F151" t="str">
            <v>COLEGIO INTEGRAL JHON DEWEY</v>
          </cell>
          <cell r="G151" t="str">
            <v>YIRHA PORRAS BURGOS</v>
          </cell>
          <cell r="H151" t="str">
            <v>EL SOCORRO</v>
          </cell>
          <cell r="I151">
            <v>6719867</v>
          </cell>
          <cell r="J151" t="str">
            <v>misprimerospasoscartagena@gmail.com</v>
          </cell>
          <cell r="K151">
            <v>12</v>
          </cell>
        </row>
        <row r="152">
          <cell r="A152">
            <v>908</v>
          </cell>
          <cell r="B152">
            <v>908</v>
          </cell>
          <cell r="C152">
            <v>313001800254</v>
          </cell>
          <cell r="D152">
            <v>2</v>
          </cell>
          <cell r="E152" t="str">
            <v>P</v>
          </cell>
          <cell r="F152" t="str">
            <v>GIMNASIO INTERNATIONAL SCHOOL CARTAGENA</v>
          </cell>
          <cell r="G152" t="str">
            <v>ANA ALVARADO CEBALLOS</v>
          </cell>
          <cell r="H152" t="str">
            <v>LOS CARACOLES</v>
          </cell>
          <cell r="I152">
            <v>6905138</v>
          </cell>
          <cell r="J152" t="str">
            <v>huellitasinternationalschool@gmail.com</v>
          </cell>
          <cell r="K152">
            <v>12</v>
          </cell>
        </row>
        <row r="153">
          <cell r="A153">
            <v>933</v>
          </cell>
          <cell r="B153">
            <v>933</v>
          </cell>
          <cell r="C153">
            <v>313001800521</v>
          </cell>
          <cell r="D153">
            <v>2</v>
          </cell>
          <cell r="E153" t="str">
            <v>P</v>
          </cell>
          <cell r="F153" t="str">
            <v>CENTRO DE DESARROLLO INTEGRAL MANITOS CREATIVAS</v>
          </cell>
          <cell r="G153" t="str">
            <v>JUANA MEJIA FUENTES</v>
          </cell>
          <cell r="H153" t="str">
            <v>EL SOCORRO</v>
          </cell>
          <cell r="I153">
            <v>6901344</v>
          </cell>
          <cell r="J153" t="str">
            <v>cdimanitoscreativas@hotmail.com</v>
          </cell>
          <cell r="K153">
            <v>12</v>
          </cell>
        </row>
        <row r="154">
          <cell r="A154">
            <v>941</v>
          </cell>
          <cell r="B154">
            <v>941</v>
          </cell>
          <cell r="C154">
            <v>313001800602</v>
          </cell>
          <cell r="D154">
            <v>2</v>
          </cell>
          <cell r="E154" t="str">
            <v>P</v>
          </cell>
          <cell r="F154" t="str">
            <v>INSTITUTO EDUCATIVO BRUNER</v>
          </cell>
          <cell r="G154" t="str">
            <v>YENEDITH ALVAREZ CABARCAS</v>
          </cell>
          <cell r="H154" t="str">
            <v>BLAS DE LEZO</v>
          </cell>
          <cell r="I154" t="str">
            <v>6786452 -</v>
          </cell>
          <cell r="J154" t="str">
            <v>calma83@hotmail.com</v>
          </cell>
          <cell r="K154">
            <v>12</v>
          </cell>
        </row>
        <row r="155">
          <cell r="A155">
            <v>946</v>
          </cell>
          <cell r="B155">
            <v>946</v>
          </cell>
          <cell r="C155">
            <v>313001800696</v>
          </cell>
          <cell r="D155">
            <v>2</v>
          </cell>
          <cell r="E155" t="str">
            <v>P</v>
          </cell>
          <cell r="F155" t="str">
            <v>COLEGIO DULCE CORAZON DE MARIA</v>
          </cell>
          <cell r="G155" t="str">
            <v>JALIMA BARRIOS TEJEDA</v>
          </cell>
          <cell r="H155" t="str">
            <v>EL SOCORRO</v>
          </cell>
          <cell r="I155">
            <v>3017255128</v>
          </cell>
          <cell r="J155" t="str">
            <v>dulcecorazon202310@hotmail.com</v>
          </cell>
          <cell r="K155">
            <v>12</v>
          </cell>
        </row>
        <row r="156">
          <cell r="A156">
            <v>957</v>
          </cell>
          <cell r="B156">
            <v>957</v>
          </cell>
          <cell r="C156">
            <v>313001800793</v>
          </cell>
          <cell r="D156">
            <v>2</v>
          </cell>
          <cell r="E156" t="str">
            <v>P</v>
          </cell>
          <cell r="F156" t="str">
            <v>INSTITUTO EDUCATIVO MUNDO FELIZ</v>
          </cell>
          <cell r="G156" t="str">
            <v>ERIKA MARTINEZ PUELLO</v>
          </cell>
          <cell r="H156" t="str">
            <v>BLAS DE LEZO</v>
          </cell>
          <cell r="I156">
            <v>6941054</v>
          </cell>
          <cell r="J156" t="str">
            <v>emartinez3025@gmail.com</v>
          </cell>
          <cell r="K156">
            <v>12</v>
          </cell>
        </row>
        <row r="157">
          <cell r="A157">
            <v>22</v>
          </cell>
          <cell r="B157">
            <v>22</v>
          </cell>
          <cell r="C157">
            <v>113001000348</v>
          </cell>
          <cell r="D157">
            <v>1</v>
          </cell>
          <cell r="E157" t="str">
            <v>P</v>
          </cell>
          <cell r="F157" t="str">
            <v>I.E AMBIENTALISTA DE CARTAGENA</v>
          </cell>
          <cell r="G157" t="str">
            <v>LUZ MARINA CASTILLA PAJARO</v>
          </cell>
          <cell r="H157" t="str">
            <v>SAN JOSE DE LOS CAMPANOS</v>
          </cell>
          <cell r="I157">
            <v>6928619</v>
          </cell>
          <cell r="J157" t="str">
            <v>i.e.ambientalista@sedcartagena.gov.co</v>
          </cell>
          <cell r="K157">
            <v>13</v>
          </cell>
        </row>
        <row r="158">
          <cell r="A158">
            <v>25</v>
          </cell>
          <cell r="B158">
            <v>25</v>
          </cell>
          <cell r="C158">
            <v>113001000437</v>
          </cell>
          <cell r="D158">
            <v>1</v>
          </cell>
          <cell r="E158" t="str">
            <v>P</v>
          </cell>
          <cell r="F158" t="str">
            <v>I.E REPUBLICA DE ARGENTINA</v>
          </cell>
          <cell r="G158" t="str">
            <v>LUZ ELENA OCAMPO MADRID</v>
          </cell>
          <cell r="H158" t="str">
            <v>VILLA ROSITA</v>
          </cell>
          <cell r="I158">
            <v>3102050824</v>
          </cell>
          <cell r="J158" t="str">
            <v>rectoriera@gmail.com</v>
          </cell>
          <cell r="K158">
            <v>13</v>
          </cell>
        </row>
        <row r="159">
          <cell r="A159">
            <v>89</v>
          </cell>
          <cell r="B159">
            <v>89</v>
          </cell>
          <cell r="C159">
            <v>113001002952</v>
          </cell>
          <cell r="D159">
            <v>1</v>
          </cell>
          <cell r="E159" t="str">
            <v>P</v>
          </cell>
          <cell r="F159" t="str">
            <v>I.E DE TERNERA</v>
          </cell>
          <cell r="G159" t="str">
            <v>BELSYBETH MURILLO MAQUILON</v>
          </cell>
          <cell r="H159" t="str">
            <v>TERNERA</v>
          </cell>
          <cell r="I159">
            <v>6708032</v>
          </cell>
          <cell r="J159" t="str">
            <v>secretariaieternera@gmail.com</v>
          </cell>
          <cell r="K159">
            <v>13</v>
          </cell>
        </row>
        <row r="160">
          <cell r="A160">
            <v>924</v>
          </cell>
          <cell r="B160">
            <v>104</v>
          </cell>
          <cell r="C160">
            <v>113001800212</v>
          </cell>
          <cell r="D160">
            <v>1</v>
          </cell>
          <cell r="E160" t="str">
            <v>S</v>
          </cell>
          <cell r="F160" t="str">
            <v>SEDE BARANOA</v>
          </cell>
          <cell r="G160" t="str">
            <v>MANUEL CASSIANI REYES</v>
          </cell>
          <cell r="H160" t="str">
            <v>EL SOCORRO</v>
          </cell>
          <cell r="K160">
            <v>13</v>
          </cell>
        </row>
        <row r="161">
          <cell r="A161">
            <v>248</v>
          </cell>
          <cell r="B161">
            <v>248</v>
          </cell>
          <cell r="C161">
            <v>313001002251</v>
          </cell>
          <cell r="D161">
            <v>1</v>
          </cell>
          <cell r="E161" t="str">
            <v>P</v>
          </cell>
          <cell r="F161" t="str">
            <v>COL. NTRA. SRA. DE FATIMA DE LA POL NAL</v>
          </cell>
          <cell r="G161" t="str">
            <v>Tte. ROBINSON VANEGAS RUBIO</v>
          </cell>
          <cell r="H161" t="str">
            <v>TERNERA</v>
          </cell>
          <cell r="I161">
            <v>6531459</v>
          </cell>
          <cell r="J161" t="str">
            <v>robinson.vanegas@correo.policia.gov.co</v>
          </cell>
          <cell r="K161">
            <v>13</v>
          </cell>
        </row>
        <row r="162">
          <cell r="A162">
            <v>894</v>
          </cell>
          <cell r="B162">
            <v>892</v>
          </cell>
          <cell r="C162">
            <v>113001800336</v>
          </cell>
          <cell r="D162">
            <v>1</v>
          </cell>
          <cell r="E162" t="str">
            <v>S</v>
          </cell>
          <cell r="F162" t="str">
            <v xml:space="preserve">    SEDE LA PRIMAVERA</v>
          </cell>
          <cell r="G162" t="str">
            <v>YARIS HERNANDEZ CANTILLO</v>
          </cell>
          <cell r="H162" t="str">
            <v>SAN JOSE DE LOS CAMPANOS</v>
          </cell>
          <cell r="K162">
            <v>13</v>
          </cell>
        </row>
        <row r="163">
          <cell r="A163">
            <v>233</v>
          </cell>
          <cell r="B163">
            <v>233</v>
          </cell>
          <cell r="C163">
            <v>313001001050</v>
          </cell>
          <cell r="D163">
            <v>2</v>
          </cell>
          <cell r="E163" t="str">
            <v>P</v>
          </cell>
          <cell r="F163" t="str">
            <v>COL. BIFFI</v>
          </cell>
          <cell r="G163" t="str">
            <v>HNA MARIA ANGELA TOVAR MARQUIN</v>
          </cell>
          <cell r="H163" t="str">
            <v>LA PROVIDENCIA</v>
          </cell>
          <cell r="I163" t="str">
            <v>6534700-</v>
          </cell>
          <cell r="J163" t="str">
            <v>info@colbifficartagena.edu.co</v>
          </cell>
          <cell r="K163">
            <v>13</v>
          </cell>
        </row>
        <row r="164">
          <cell r="A164">
            <v>283</v>
          </cell>
          <cell r="B164">
            <v>283</v>
          </cell>
          <cell r="C164">
            <v>313001005276</v>
          </cell>
          <cell r="D164">
            <v>2</v>
          </cell>
          <cell r="E164" t="str">
            <v>P</v>
          </cell>
          <cell r="F164" t="str">
            <v>I.E COMFAMILIAR</v>
          </cell>
          <cell r="G164" t="str">
            <v>EDGAR BALANTA CASTILLA</v>
          </cell>
          <cell r="H164" t="str">
            <v>SAN JOSE DE LOS CAMPANOS</v>
          </cell>
          <cell r="I164">
            <v>6539213</v>
          </cell>
          <cell r="J164" t="str">
            <v>rectorie@comfamiliar.org.co</v>
          </cell>
          <cell r="K164">
            <v>13</v>
          </cell>
        </row>
        <row r="165">
          <cell r="A165">
            <v>298</v>
          </cell>
          <cell r="B165">
            <v>298</v>
          </cell>
          <cell r="C165">
            <v>313001005845</v>
          </cell>
          <cell r="D165">
            <v>2</v>
          </cell>
          <cell r="E165" t="str">
            <v>P</v>
          </cell>
          <cell r="F165" t="str">
            <v>COL. EL PILAR DEL SABER</v>
          </cell>
          <cell r="G165" t="str">
            <v>SORAYA ABUCHAR CURI</v>
          </cell>
          <cell r="H165" t="str">
            <v>LA CONCEPCION</v>
          </cell>
          <cell r="I165" t="str">
            <v>6816460 - 6817077</v>
          </cell>
          <cell r="J165" t="str">
            <v>elpilardelsaber@gmail.com</v>
          </cell>
          <cell r="K165">
            <v>13</v>
          </cell>
        </row>
        <row r="166">
          <cell r="A166">
            <v>321</v>
          </cell>
          <cell r="B166">
            <v>321</v>
          </cell>
          <cell r="C166">
            <v>313001007058</v>
          </cell>
          <cell r="D166">
            <v>2</v>
          </cell>
          <cell r="E166" t="str">
            <v>P</v>
          </cell>
          <cell r="F166" t="str">
            <v>CENT. DE EDUC. EL RECREO</v>
          </cell>
          <cell r="G166" t="str">
            <v>JORGE ELIECER GUARDO GONZALEZ</v>
          </cell>
          <cell r="H166" t="str">
            <v>EL RECREO</v>
          </cell>
          <cell r="I166" t="str">
            <v>6903987 - 3174045493</v>
          </cell>
          <cell r="J166" t="str">
            <v>info@cedurecreo.edu.co</v>
          </cell>
          <cell r="K166">
            <v>13</v>
          </cell>
        </row>
        <row r="167">
          <cell r="A167">
            <v>387</v>
          </cell>
          <cell r="B167">
            <v>387</v>
          </cell>
          <cell r="C167">
            <v>313001008941</v>
          </cell>
          <cell r="D167">
            <v>2</v>
          </cell>
          <cell r="E167" t="str">
            <v>P</v>
          </cell>
          <cell r="F167" t="str">
            <v>CENT. EDUC. DE NIVELACION C.E.N.</v>
          </cell>
          <cell r="G167" t="str">
            <v>KETTY ACUÑA COCK</v>
          </cell>
          <cell r="H167" t="str">
            <v>TERNERA</v>
          </cell>
          <cell r="I167">
            <v>6478970</v>
          </cell>
          <cell r="J167" t="str">
            <v>cen.cartagena@hotmail.com</v>
          </cell>
          <cell r="K167">
            <v>13</v>
          </cell>
        </row>
        <row r="168">
          <cell r="A168">
            <v>526</v>
          </cell>
          <cell r="B168">
            <v>526</v>
          </cell>
          <cell r="C168">
            <v>313001013651</v>
          </cell>
          <cell r="D168">
            <v>2</v>
          </cell>
          <cell r="E168" t="str">
            <v>P</v>
          </cell>
          <cell r="F168" t="str">
            <v>COLEGIO INTEGRAL DEL NORTE</v>
          </cell>
          <cell r="G168" t="str">
            <v>YOLEIDA BARRIOS GUARNIZO</v>
          </cell>
          <cell r="H168" t="str">
            <v>EL RECREO</v>
          </cell>
          <cell r="I168" t="str">
            <v>6748216-6817211</v>
          </cell>
          <cell r="J168" t="str">
            <v>yoleidabarriosg@colegiointegraldelnorte.edu.co</v>
          </cell>
          <cell r="K168">
            <v>13</v>
          </cell>
        </row>
        <row r="169">
          <cell r="A169">
            <v>534</v>
          </cell>
          <cell r="B169">
            <v>534</v>
          </cell>
          <cell r="C169">
            <v>313001013937</v>
          </cell>
          <cell r="D169">
            <v>2</v>
          </cell>
          <cell r="E169" t="str">
            <v>P</v>
          </cell>
          <cell r="F169" t="str">
            <v>CORP. EDUC. LOS PEQUEÑOS SABIOS</v>
          </cell>
          <cell r="G169" t="str">
            <v>ANA TERESA OROZCO DE SIERRA</v>
          </cell>
          <cell r="H169" t="str">
            <v>SAN JOSE DE LOS CAMPANOS</v>
          </cell>
          <cell r="I169">
            <v>3114436861</v>
          </cell>
          <cell r="J169" t="str">
            <v>grandessabios@outlook.com</v>
          </cell>
          <cell r="K169">
            <v>13</v>
          </cell>
        </row>
        <row r="170">
          <cell r="A170">
            <v>574</v>
          </cell>
          <cell r="B170">
            <v>574</v>
          </cell>
          <cell r="C170">
            <v>313001027237</v>
          </cell>
          <cell r="D170">
            <v>2</v>
          </cell>
          <cell r="E170" t="str">
            <v>P</v>
          </cell>
          <cell r="F170" t="str">
            <v>CORP. C.E. COMUNITARIO AMOR A MI PATRIA</v>
          </cell>
          <cell r="G170" t="str">
            <v>YORLEDIS VANESSA SANTOS MENA</v>
          </cell>
          <cell r="H170" t="str">
            <v>SAN JOSE DE LOS CAMPANOS</v>
          </cell>
          <cell r="I170">
            <v>6754464</v>
          </cell>
          <cell r="J170" t="str">
            <v>corpoamor@hotmail.com</v>
          </cell>
          <cell r="K170">
            <v>13</v>
          </cell>
        </row>
        <row r="171">
          <cell r="A171">
            <v>602</v>
          </cell>
          <cell r="B171">
            <v>602</v>
          </cell>
          <cell r="C171">
            <v>313001027539</v>
          </cell>
          <cell r="D171">
            <v>2</v>
          </cell>
          <cell r="E171" t="str">
            <v>P</v>
          </cell>
          <cell r="F171" t="str">
            <v xml:space="preserve">CENT. EDUC. EDUCANDO PARA LA PAZ </v>
          </cell>
          <cell r="G171" t="str">
            <v>AVIDIS JAVIER GARCIA BETTIN</v>
          </cell>
          <cell r="H171" t="str">
            <v>TERNERA</v>
          </cell>
          <cell r="I171">
            <v>3017428272</v>
          </cell>
          <cell r="J171" t="str">
            <v>avigabe@hotmail.com</v>
          </cell>
          <cell r="K171">
            <v>13</v>
          </cell>
        </row>
        <row r="172">
          <cell r="A172">
            <v>620</v>
          </cell>
          <cell r="B172">
            <v>620</v>
          </cell>
          <cell r="C172">
            <v>313001028829</v>
          </cell>
          <cell r="D172">
            <v>2</v>
          </cell>
          <cell r="E172" t="str">
            <v>P</v>
          </cell>
          <cell r="F172" t="str">
            <v>FUND. INSTITUCION EDUCATIVA FUNASER</v>
          </cell>
          <cell r="G172" t="str">
            <v>ORFELINA MORALES FAJARDO</v>
          </cell>
          <cell r="H172" t="str">
            <v>SAN JOSE DE LOS CAMPANOS</v>
          </cell>
          <cell r="I172">
            <v>6719432</v>
          </cell>
          <cell r="J172" t="str">
            <v>funaramorservicio72@hotmail.com</v>
          </cell>
          <cell r="K172">
            <v>13</v>
          </cell>
        </row>
        <row r="173">
          <cell r="A173">
            <v>621</v>
          </cell>
          <cell r="B173">
            <v>621</v>
          </cell>
          <cell r="C173">
            <v>313001028055</v>
          </cell>
          <cell r="D173">
            <v>2</v>
          </cell>
          <cell r="E173" t="str">
            <v>P</v>
          </cell>
          <cell r="F173" t="str">
            <v>JARD. INF. MI PEQUEÑO ARTISTA</v>
          </cell>
          <cell r="G173" t="str">
            <v>VICTORIA GARCIA JIMENEZ</v>
          </cell>
          <cell r="H173" t="str">
            <v>EL RECREO</v>
          </cell>
          <cell r="I173">
            <v>6617961</v>
          </cell>
          <cell r="J173" t="str">
            <v>mipequenoartista@gmail.com</v>
          </cell>
          <cell r="K173">
            <v>13</v>
          </cell>
        </row>
        <row r="174">
          <cell r="A174">
            <v>801</v>
          </cell>
          <cell r="B174">
            <v>801</v>
          </cell>
          <cell r="C174">
            <v>313001029469</v>
          </cell>
          <cell r="D174">
            <v>2</v>
          </cell>
          <cell r="E174" t="str">
            <v>P</v>
          </cell>
          <cell r="F174" t="str">
            <v>INST. MI ABCDARIO</v>
          </cell>
          <cell r="G174" t="str">
            <v>EMPERATRIZ QUINTERO RICARDO</v>
          </cell>
          <cell r="H174" t="str">
            <v>TERNERA</v>
          </cell>
          <cell r="I174">
            <v>6916723</v>
          </cell>
          <cell r="J174" t="str">
            <v>empequin@hotmail.com</v>
          </cell>
          <cell r="K174">
            <v>13</v>
          </cell>
        </row>
        <row r="175">
          <cell r="A175">
            <v>806</v>
          </cell>
          <cell r="B175">
            <v>806</v>
          </cell>
          <cell r="C175">
            <v>313001029353</v>
          </cell>
          <cell r="D175">
            <v>2</v>
          </cell>
          <cell r="E175" t="str">
            <v>P</v>
          </cell>
          <cell r="F175" t="str">
            <v>CORP. BEVERLY HILLS</v>
          </cell>
          <cell r="G175" t="str">
            <v>ALBERTO BANDA MARTINEZ</v>
          </cell>
          <cell r="H175" t="str">
            <v>LA CONCEPCION</v>
          </cell>
          <cell r="I175">
            <v>6670055</v>
          </cell>
          <cell r="J175" t="str">
            <v>countrybeverlyhillsbhs@gmail.com</v>
          </cell>
          <cell r="K175">
            <v>13</v>
          </cell>
        </row>
        <row r="176">
          <cell r="A176">
            <v>836</v>
          </cell>
          <cell r="B176">
            <v>836</v>
          </cell>
          <cell r="C176">
            <v>313001029833</v>
          </cell>
          <cell r="D176">
            <v>2</v>
          </cell>
          <cell r="E176" t="str">
            <v>P</v>
          </cell>
          <cell r="F176" t="str">
            <v>INSTITUTO EDUCATIVO SANTA LUCIA</v>
          </cell>
          <cell r="G176" t="str">
            <v>WENDY TUÑON ARROYO</v>
          </cell>
          <cell r="H176" t="str">
            <v>SANTA LUCIA</v>
          </cell>
          <cell r="I176">
            <v>6908103</v>
          </cell>
          <cell r="J176" t="str">
            <v>instedusantalucia@outlook.com</v>
          </cell>
          <cell r="K176">
            <v>13</v>
          </cell>
        </row>
        <row r="177">
          <cell r="A177">
            <v>841</v>
          </cell>
          <cell r="B177">
            <v>841</v>
          </cell>
          <cell r="C177">
            <v>313001029868</v>
          </cell>
          <cell r="D177">
            <v>2</v>
          </cell>
          <cell r="E177" t="str">
            <v>P</v>
          </cell>
          <cell r="F177" t="str">
            <v>INSTITUTO EDUCATIVO TECNOCIENCIA REGION CARIBE</v>
          </cell>
          <cell r="G177" t="str">
            <v>FARYS RAMOS RESTAN</v>
          </cell>
          <cell r="H177" t="str">
            <v>LA CONCEPCION</v>
          </cell>
          <cell r="I177">
            <v>6436275</v>
          </cell>
          <cell r="J177" t="str">
            <v>tecnocienciasrc@hotmail.com</v>
          </cell>
          <cell r="K177">
            <v>13</v>
          </cell>
        </row>
        <row r="178">
          <cell r="A178">
            <v>860</v>
          </cell>
          <cell r="B178">
            <v>860</v>
          </cell>
          <cell r="C178">
            <v>313001030114</v>
          </cell>
          <cell r="D178">
            <v>2</v>
          </cell>
          <cell r="E178" t="str">
            <v>P</v>
          </cell>
          <cell r="F178" t="str">
            <v>CORP. EDUC. CONSTRUYENDO SUEÑOS</v>
          </cell>
          <cell r="G178" t="str">
            <v>IGLIANA ROCHA JIMENEZ</v>
          </cell>
          <cell r="H178" t="str">
            <v>SAN JOSE DE LOS CAMPANOS</v>
          </cell>
          <cell r="I178">
            <v>6467051</v>
          </cell>
          <cell r="J178" t="str">
            <v>contruyendosuenos18@hotmail.com</v>
          </cell>
          <cell r="K178">
            <v>13</v>
          </cell>
        </row>
        <row r="179">
          <cell r="A179">
            <v>867</v>
          </cell>
          <cell r="B179">
            <v>867</v>
          </cell>
          <cell r="C179">
            <v>413001030178</v>
          </cell>
          <cell r="D179">
            <v>2</v>
          </cell>
          <cell r="E179" t="str">
            <v>P</v>
          </cell>
          <cell r="F179" t="str">
            <v>CENTRO EDUCATIVO EL MANANTIAL</v>
          </cell>
          <cell r="G179" t="str">
            <v>ROSA GARCIA ARRIETA</v>
          </cell>
          <cell r="H179" t="str">
            <v>EL RECREO</v>
          </cell>
          <cell r="I179">
            <v>6469021</v>
          </cell>
          <cell r="J179" t="str">
            <v>ELMANANTIALCENTROEDUCATIVO@GMAIL.COM</v>
          </cell>
          <cell r="K179">
            <v>13</v>
          </cell>
        </row>
        <row r="180">
          <cell r="A180">
            <v>871</v>
          </cell>
          <cell r="B180">
            <v>871</v>
          </cell>
          <cell r="C180">
            <v>313001030190</v>
          </cell>
          <cell r="D180">
            <v>2</v>
          </cell>
          <cell r="E180" t="str">
            <v>P</v>
          </cell>
          <cell r="F180" t="str">
            <v>I.E OVIDE DECROLY</v>
          </cell>
          <cell r="G180" t="str">
            <v>PATRICIA SALAZAR CABARCAS</v>
          </cell>
          <cell r="H180" t="str">
            <v>EL RECREO</v>
          </cell>
          <cell r="I180">
            <v>6631235</v>
          </cell>
          <cell r="J180" t="str">
            <v>insovidedecroly@hotmail.com</v>
          </cell>
          <cell r="K180">
            <v>13</v>
          </cell>
        </row>
        <row r="181">
          <cell r="A181">
            <v>874</v>
          </cell>
          <cell r="B181">
            <v>874</v>
          </cell>
          <cell r="C181">
            <v>313001800017</v>
          </cell>
          <cell r="D181">
            <v>2</v>
          </cell>
          <cell r="E181" t="str">
            <v>P</v>
          </cell>
          <cell r="F181" t="str">
            <v>CORP. INST. JOSEPH WILSON SWAN</v>
          </cell>
          <cell r="G181" t="str">
            <v>PENGP PETIONGP DE LA PEÑA PEREZ</v>
          </cell>
          <cell r="H181" t="str">
            <v>TERNERA</v>
          </cell>
          <cell r="I181">
            <v>6470454</v>
          </cell>
          <cell r="J181" t="str">
            <v>corporacionjosephwilson@hotmail.com</v>
          </cell>
          <cell r="K181">
            <v>13</v>
          </cell>
        </row>
        <row r="182">
          <cell r="A182">
            <v>875</v>
          </cell>
          <cell r="B182">
            <v>875</v>
          </cell>
          <cell r="C182">
            <v>313001800009</v>
          </cell>
          <cell r="D182">
            <v>2</v>
          </cell>
          <cell r="E182" t="str">
            <v>P</v>
          </cell>
          <cell r="F182" t="str">
            <v>CORP. EDUC. INSTITUTO SAN JUAN EUDES</v>
          </cell>
          <cell r="G182" t="str">
            <v>MARIA CHIQUILLO MATOS</v>
          </cell>
          <cell r="H182" t="str">
            <v>VILLA ROSITA</v>
          </cell>
          <cell r="I182">
            <v>6524730</v>
          </cell>
          <cell r="J182" t="str">
            <v>glorichiquillo@hotmail.com</v>
          </cell>
          <cell r="K182">
            <v>13</v>
          </cell>
        </row>
        <row r="183">
          <cell r="A183">
            <v>911</v>
          </cell>
          <cell r="B183">
            <v>911</v>
          </cell>
          <cell r="C183">
            <v>313001800238</v>
          </cell>
          <cell r="D183">
            <v>2</v>
          </cell>
          <cell r="E183" t="str">
            <v>P</v>
          </cell>
          <cell r="F183" t="str">
            <v>COLEGIO TERRA NOVA</v>
          </cell>
          <cell r="G183" t="str">
            <v>MIRZA DEL CARMEN LIAN JULIO</v>
          </cell>
          <cell r="H183" t="str">
            <v>LA CONCEPCION</v>
          </cell>
          <cell r="I183">
            <v>6414006</v>
          </cell>
          <cell r="J183" t="str">
            <v>cdhterranova@gmail.com</v>
          </cell>
          <cell r="K183">
            <v>13</v>
          </cell>
        </row>
        <row r="184">
          <cell r="A184">
            <v>913</v>
          </cell>
          <cell r="B184">
            <v>913</v>
          </cell>
          <cell r="C184">
            <v>313001800378</v>
          </cell>
          <cell r="D184">
            <v>2</v>
          </cell>
          <cell r="E184" t="str">
            <v>P</v>
          </cell>
          <cell r="F184" t="str">
            <v>GIMNASIO AMERICANO SUMMERHILL</v>
          </cell>
          <cell r="G184" t="str">
            <v>GORTRUDE MCLEAN CARDILES</v>
          </cell>
          <cell r="H184" t="str">
            <v>LA CONCEPCION</v>
          </cell>
          <cell r="I184">
            <v>6782503</v>
          </cell>
          <cell r="J184" t="str">
            <v>direccionsummerhillcartagena@gmail.com</v>
          </cell>
          <cell r="K184">
            <v>13</v>
          </cell>
        </row>
        <row r="185">
          <cell r="A185">
            <v>919</v>
          </cell>
          <cell r="B185">
            <v>919</v>
          </cell>
          <cell r="C185">
            <v>313001800475</v>
          </cell>
          <cell r="D185">
            <v>2</v>
          </cell>
          <cell r="E185" t="str">
            <v>P</v>
          </cell>
          <cell r="F185" t="str">
            <v>INSTITUTO EDUCATIVO NUEVA LUZ</v>
          </cell>
          <cell r="G185" t="str">
            <v>DINEY VALENZUELA SANCHEZ</v>
          </cell>
          <cell r="H185" t="str">
            <v>TERNERA</v>
          </cell>
          <cell r="I185">
            <v>3205547717</v>
          </cell>
          <cell r="J185" t="str">
            <v>institutoeducativonuevaluz@hotmail.com</v>
          </cell>
          <cell r="K185">
            <v>13</v>
          </cell>
        </row>
        <row r="186">
          <cell r="A186">
            <v>939</v>
          </cell>
          <cell r="B186">
            <v>939</v>
          </cell>
          <cell r="C186">
            <v>313001800637</v>
          </cell>
          <cell r="D186">
            <v>2</v>
          </cell>
          <cell r="E186" t="str">
            <v>P</v>
          </cell>
          <cell r="F186" t="str">
            <v>COLEGIO SAN JOSE DE LOS CAMPANOS</v>
          </cell>
          <cell r="G186" t="str">
            <v>LEDYS MORENO MEZA</v>
          </cell>
          <cell r="H186" t="str">
            <v>SAN JOSE DE LOS CAMPANOS</v>
          </cell>
          <cell r="I186">
            <v>6909612</v>
          </cell>
          <cell r="J186" t="str">
            <v>loscampanossanjose@gmail.com</v>
          </cell>
          <cell r="K186">
            <v>13</v>
          </cell>
        </row>
        <row r="187">
          <cell r="A187">
            <v>954</v>
          </cell>
          <cell r="B187">
            <v>954</v>
          </cell>
          <cell r="C187">
            <v>313001800785</v>
          </cell>
          <cell r="D187">
            <v>2</v>
          </cell>
          <cell r="E187" t="str">
            <v>P</v>
          </cell>
          <cell r="F187" t="str">
            <v>INSTITUTO EDUCATIVO VILLPAHS</v>
          </cell>
          <cell r="G187" t="str">
            <v>JHON VILLORINA REGINO</v>
          </cell>
          <cell r="H187" t="str">
            <v>URB ANITA</v>
          </cell>
          <cell r="I187">
            <v>6485316</v>
          </cell>
          <cell r="J187" t="str">
            <v>villpahs@gmail.com</v>
          </cell>
          <cell r="K187">
            <v>13</v>
          </cell>
        </row>
        <row r="188">
          <cell r="A188">
            <v>956</v>
          </cell>
          <cell r="B188">
            <v>956</v>
          </cell>
          <cell r="C188">
            <v>313001800726</v>
          </cell>
          <cell r="D188">
            <v>2</v>
          </cell>
          <cell r="E188" t="str">
            <v>P</v>
          </cell>
          <cell r="F188" t="str">
            <v>INSTITUTO EDUCATIVO CULTIVANDO VALORES</v>
          </cell>
          <cell r="G188" t="str">
            <v>EDITH MENDOZA TEHERAN</v>
          </cell>
          <cell r="H188" t="str">
            <v>SAN JOSE DE LOS CAMPANOS</v>
          </cell>
          <cell r="I188">
            <v>3223753184</v>
          </cell>
          <cell r="J188" t="str">
            <v>edithmendozateheran@gmail.com</v>
          </cell>
          <cell r="K188">
            <v>13</v>
          </cell>
        </row>
        <row r="189">
          <cell r="A189">
            <v>960</v>
          </cell>
          <cell r="B189">
            <v>960</v>
          </cell>
          <cell r="C189">
            <v>313001800823</v>
          </cell>
          <cell r="D189">
            <v>2</v>
          </cell>
          <cell r="E189" t="str">
            <v>P</v>
          </cell>
          <cell r="F189" t="str">
            <v>COLEGIO NUEVO AMANECER</v>
          </cell>
          <cell r="G189" t="str">
            <v>MALKA MARTINEZ HERAZO</v>
          </cell>
          <cell r="H189" t="str">
            <v>TERNERA</v>
          </cell>
          <cell r="I189">
            <v>6462444</v>
          </cell>
          <cell r="J189" t="str">
            <v>colegionuevoamanecersedesimonb@gmail.com</v>
          </cell>
          <cell r="K189">
            <v>13</v>
          </cell>
        </row>
        <row r="190">
          <cell r="A190">
            <v>962</v>
          </cell>
          <cell r="B190">
            <v>962</v>
          </cell>
          <cell r="C190">
            <v>313001800858</v>
          </cell>
          <cell r="D190">
            <v>2</v>
          </cell>
          <cell r="E190" t="str">
            <v>P</v>
          </cell>
          <cell r="F190" t="str">
            <v>GIMNASIO AMERICANO THE CHILDREN´S HOUSE</v>
          </cell>
          <cell r="G190" t="str">
            <v>MARY GIRALDO MARTINEZ</v>
          </cell>
          <cell r="H190" t="str">
            <v>ALAMEDA LA VICTORIA</v>
          </cell>
          <cell r="I190">
            <v>6534872</v>
          </cell>
          <cell r="J190" t="str">
            <v>thechildrenshousepreschool@hotmail.com</v>
          </cell>
          <cell r="K190">
            <v>13</v>
          </cell>
        </row>
        <row r="191">
          <cell r="A191">
            <v>968</v>
          </cell>
          <cell r="B191">
            <v>968</v>
          </cell>
          <cell r="C191">
            <v>313001800904</v>
          </cell>
          <cell r="D191">
            <v>2</v>
          </cell>
          <cell r="E191" t="str">
            <v>P</v>
          </cell>
          <cell r="F191" t="str">
            <v xml:space="preserve">CENTRO ESTRATEGICO DE APRENDIZAJE PARA EL DESARROLLO DE LA INTELIGENCIA	</v>
          </cell>
          <cell r="G191" t="str">
            <v>ANTONIA LOPEZ VARGAS</v>
          </cell>
          <cell r="H191" t="str">
            <v>URB LA CAROLINA</v>
          </cell>
          <cell r="I191">
            <v>6709527</v>
          </cell>
          <cell r="J191" t="str">
            <v>rectoria@ceadi.edu.co</v>
          </cell>
          <cell r="K191">
            <v>13</v>
          </cell>
        </row>
        <row r="192">
          <cell r="A192">
            <v>969</v>
          </cell>
          <cell r="B192">
            <v>969</v>
          </cell>
          <cell r="C192">
            <v>313001800912</v>
          </cell>
          <cell r="D192">
            <v>2</v>
          </cell>
          <cell r="E192" t="str">
            <v>P</v>
          </cell>
          <cell r="F192" t="str">
            <v>COLEGIO EL PINAR DEL RECREO</v>
          </cell>
          <cell r="G192" t="str">
            <v>ANA SANTANA YEPEZ</v>
          </cell>
          <cell r="H192" t="str">
            <v>EL RECREO</v>
          </cell>
          <cell r="I192">
            <v>6902525</v>
          </cell>
          <cell r="J192" t="str">
            <v>avlove2708@hotmail.com</v>
          </cell>
          <cell r="K192">
            <v>13</v>
          </cell>
        </row>
        <row r="193">
          <cell r="A193">
            <v>986</v>
          </cell>
          <cell r="B193">
            <v>986</v>
          </cell>
          <cell r="C193">
            <v>313001800042</v>
          </cell>
          <cell r="D193">
            <v>2</v>
          </cell>
          <cell r="E193" t="str">
            <v>P</v>
          </cell>
          <cell r="F193" t="str">
            <v>CORPORACION EDUCATIVA PRIMAVERA</v>
          </cell>
          <cell r="G193" t="str">
            <v>RAMON ALFONSO PEREZ GULFO</v>
          </cell>
          <cell r="H193" t="str">
            <v>LA CAROLINA</v>
          </cell>
          <cell r="I193">
            <v>6650816</v>
          </cell>
          <cell r="J193" t="str">
            <v>primaveraeducativa@hotmail.com</v>
          </cell>
          <cell r="K193">
            <v>13</v>
          </cell>
        </row>
        <row r="194">
          <cell r="A194">
            <v>987</v>
          </cell>
          <cell r="B194">
            <v>987</v>
          </cell>
          <cell r="C194">
            <v>313001800026</v>
          </cell>
          <cell r="D194">
            <v>2</v>
          </cell>
          <cell r="E194" t="str">
            <v>P</v>
          </cell>
          <cell r="F194" t="str">
            <v>FUNDACION EDUCATIVA RENACER</v>
          </cell>
          <cell r="G194" t="str">
            <v>NYDIA DEL CARMEN PRENS ALVAREZ</v>
          </cell>
          <cell r="H194" t="str">
            <v>TERNERA</v>
          </cell>
          <cell r="J194" t="str">
            <v>ierenacer2016@gmail.com</v>
          </cell>
          <cell r="K194">
            <v>13</v>
          </cell>
        </row>
        <row r="195">
          <cell r="A195">
            <v>990</v>
          </cell>
          <cell r="B195">
            <v>990</v>
          </cell>
          <cell r="C195">
            <v>313001800085</v>
          </cell>
          <cell r="D195">
            <v>2</v>
          </cell>
          <cell r="E195" t="str">
            <v>P</v>
          </cell>
          <cell r="F195" t="str">
            <v>CENTRO EDUCATIVO INTERACTIVO</v>
          </cell>
          <cell r="G195" t="str">
            <v>NICKY NADIA GUARDO MUÑOZ</v>
          </cell>
          <cell r="H195" t="str">
            <v>TERNERA</v>
          </cell>
          <cell r="I195">
            <v>6740148</v>
          </cell>
          <cell r="J195" t="str">
            <v>cinteractivokidsschool@gmail.com</v>
          </cell>
          <cell r="K195">
            <v>13</v>
          </cell>
        </row>
        <row r="196">
          <cell r="A196">
            <v>44</v>
          </cell>
          <cell r="B196">
            <v>44</v>
          </cell>
          <cell r="C196">
            <v>113001001484</v>
          </cell>
          <cell r="D196">
            <v>1</v>
          </cell>
          <cell r="E196" t="str">
            <v>P</v>
          </cell>
          <cell r="F196" t="str">
            <v>I.E MERCEDES ABREGO</v>
          </cell>
          <cell r="G196" t="str">
            <v>FIDEL CASTRO PADILLA</v>
          </cell>
          <cell r="H196" t="str">
            <v>SAN FERNANDO</v>
          </cell>
          <cell r="I196">
            <v>6447885</v>
          </cell>
          <cell r="J196" t="str">
            <v>iemercedesabrego@hotmail.es</v>
          </cell>
          <cell r="K196">
            <v>14</v>
          </cell>
        </row>
        <row r="197">
          <cell r="A197">
            <v>98</v>
          </cell>
          <cell r="B197">
            <v>44</v>
          </cell>
          <cell r="C197">
            <v>113001003754</v>
          </cell>
          <cell r="D197">
            <v>1</v>
          </cell>
          <cell r="E197" t="str">
            <v>S</v>
          </cell>
          <cell r="F197" t="str">
            <v xml:space="preserve">   SEDE CIUDAD MEDELLIN</v>
          </cell>
          <cell r="G197" t="str">
            <v>ALBERTO RENTERIA MENA</v>
          </cell>
          <cell r="H197" t="str">
            <v>SAN FERNANDO</v>
          </cell>
          <cell r="I197">
            <v>6536405</v>
          </cell>
          <cell r="K197">
            <v>14</v>
          </cell>
        </row>
        <row r="198">
          <cell r="A198">
            <v>134</v>
          </cell>
          <cell r="B198">
            <v>44</v>
          </cell>
          <cell r="C198">
            <v>113001007709</v>
          </cell>
          <cell r="D198">
            <v>1</v>
          </cell>
          <cell r="E198" t="str">
            <v>S</v>
          </cell>
          <cell r="F198" t="str">
            <v xml:space="preserve">   SEDE CAMILO TORRES RESTREPO</v>
          </cell>
          <cell r="G198" t="str">
            <v>ALBERTO RENTERIA MENA</v>
          </cell>
          <cell r="H198" t="str">
            <v>CAMILO TORRES</v>
          </cell>
          <cell r="I198">
            <v>6537733</v>
          </cell>
          <cell r="K198">
            <v>14</v>
          </cell>
        </row>
        <row r="199">
          <cell r="A199">
            <v>154</v>
          </cell>
          <cell r="B199">
            <v>44</v>
          </cell>
          <cell r="C199">
            <v>113001008926</v>
          </cell>
          <cell r="D199">
            <v>1</v>
          </cell>
          <cell r="E199" t="str">
            <v>S</v>
          </cell>
          <cell r="F199" t="str">
            <v xml:space="preserve">   SEDE SECTORES UNIDOS</v>
          </cell>
          <cell r="G199" t="str">
            <v>ALBERTO RENTERIA MENA</v>
          </cell>
          <cell r="H199" t="str">
            <v>NUEVA JERUSALEN</v>
          </cell>
          <cell r="K199">
            <v>14</v>
          </cell>
        </row>
        <row r="200">
          <cell r="A200">
            <v>160</v>
          </cell>
          <cell r="B200">
            <v>44</v>
          </cell>
          <cell r="C200">
            <v>113001012486</v>
          </cell>
          <cell r="D200">
            <v>1</v>
          </cell>
          <cell r="E200" t="str">
            <v>S</v>
          </cell>
          <cell r="F200" t="str">
            <v xml:space="preserve">   *SEDE LA SIERRITA</v>
          </cell>
          <cell r="G200" t="str">
            <v>ALBERTO RENTERIA MENA</v>
          </cell>
          <cell r="H200" t="str">
            <v>SAN FERNANDO</v>
          </cell>
          <cell r="K200">
            <v>14</v>
          </cell>
        </row>
        <row r="201">
          <cell r="A201">
            <v>144</v>
          </cell>
          <cell r="B201">
            <v>59</v>
          </cell>
          <cell r="C201">
            <v>113001008195</v>
          </cell>
          <cell r="D201">
            <v>1</v>
          </cell>
          <cell r="E201" t="str">
            <v>S</v>
          </cell>
          <cell r="F201" t="str">
            <v xml:space="preserve">   SEDE JORGE ELIECER GAITAN</v>
          </cell>
          <cell r="G201" t="str">
            <v>JUAN GUERRERO BABILONIA</v>
          </cell>
          <cell r="H201" t="str">
            <v>JORGE ELIECER GAITAN</v>
          </cell>
          <cell r="I201">
            <v>6817221</v>
          </cell>
          <cell r="K201">
            <v>14</v>
          </cell>
        </row>
        <row r="202">
          <cell r="A202">
            <v>128</v>
          </cell>
          <cell r="B202">
            <v>92</v>
          </cell>
          <cell r="C202">
            <v>113001007083</v>
          </cell>
          <cell r="D202">
            <v>1</v>
          </cell>
          <cell r="E202" t="str">
            <v>S</v>
          </cell>
          <cell r="F202" t="str">
            <v xml:space="preserve">   SEDE DE SAN FERNANDO</v>
          </cell>
          <cell r="G202" t="str">
            <v>LUIS ALFONSO RAMIREZ CASTELLON</v>
          </cell>
          <cell r="H202" t="str">
            <v>SAN FERNANDO</v>
          </cell>
          <cell r="I202">
            <v>6536973</v>
          </cell>
          <cell r="K202">
            <v>14</v>
          </cell>
        </row>
        <row r="203">
          <cell r="A203">
            <v>148</v>
          </cell>
          <cell r="B203">
            <v>148</v>
          </cell>
          <cell r="C203">
            <v>113001008268</v>
          </cell>
          <cell r="D203">
            <v>1</v>
          </cell>
          <cell r="E203" t="str">
            <v>P</v>
          </cell>
          <cell r="F203" t="str">
            <v>I.E MARIA CANO</v>
          </cell>
          <cell r="G203" t="str">
            <v>JORGE IMBETT RODRIGUEZ</v>
          </cell>
          <cell r="H203" t="str">
            <v>MARIA CANO</v>
          </cell>
          <cell r="I203">
            <v>6714898</v>
          </cell>
          <cell r="J203" t="str">
            <v>iemariacano1@hotmail.com</v>
          </cell>
          <cell r="K203">
            <v>14</v>
          </cell>
        </row>
        <row r="204">
          <cell r="A204">
            <v>543</v>
          </cell>
          <cell r="B204">
            <v>543</v>
          </cell>
          <cell r="C204">
            <v>313001013783</v>
          </cell>
          <cell r="D204">
            <v>1</v>
          </cell>
          <cell r="E204" t="str">
            <v>P</v>
          </cell>
          <cell r="F204" t="str">
            <v>I.E BERNARDO FOEGEN</v>
          </cell>
          <cell r="G204" t="str">
            <v>HNA. MARGARITA GUEVARA LANCHEROS</v>
          </cell>
          <cell r="H204" t="str">
            <v>NELSON MANDELA</v>
          </cell>
          <cell r="I204">
            <v>3123113710</v>
          </cell>
          <cell r="J204" t="str">
            <v>rectoria.foegen@fundacionmadreelfride.edu.co</v>
          </cell>
          <cell r="K204">
            <v>14</v>
          </cell>
        </row>
        <row r="205">
          <cell r="A205">
            <v>556</v>
          </cell>
          <cell r="B205">
            <v>556</v>
          </cell>
          <cell r="C205">
            <v>313001027059</v>
          </cell>
          <cell r="D205">
            <v>1</v>
          </cell>
          <cell r="E205" t="str">
            <v>P</v>
          </cell>
          <cell r="F205" t="str">
            <v>I.E BERTHA SUTTNER</v>
          </cell>
          <cell r="G205" t="str">
            <v xml:space="preserve">HNA. ROSA EUGENIA HERNÁNDEZ RESTREPO </v>
          </cell>
          <cell r="H205" t="str">
            <v>NELSON MANDELA</v>
          </cell>
          <cell r="I205">
            <v>3156013379</v>
          </cell>
          <cell r="J205" t="str">
            <v>secretaria.suttner@fundacionmadreelfride.edu.co</v>
          </cell>
          <cell r="K205">
            <v>14</v>
          </cell>
        </row>
        <row r="206">
          <cell r="A206">
            <v>566</v>
          </cell>
          <cell r="B206">
            <v>566</v>
          </cell>
          <cell r="C206">
            <v>313001027199</v>
          </cell>
          <cell r="D206">
            <v>1</v>
          </cell>
          <cell r="E206" t="str">
            <v>P</v>
          </cell>
          <cell r="F206" t="str">
            <v>COL. SUEÑOS Y OPORTUNIDADES JESUS MAESTRO</v>
          </cell>
          <cell r="G206" t="str">
            <v>BLANCA ESTHER PORTILLA GARCIA</v>
          </cell>
          <cell r="H206" t="str">
            <v>NELSON MANDELA</v>
          </cell>
          <cell r="I206">
            <v>3145580097</v>
          </cell>
          <cell r="J206" t="str">
            <v>blancae42@hotmail.com</v>
          </cell>
          <cell r="K206">
            <v>14</v>
          </cell>
        </row>
        <row r="207">
          <cell r="A207">
            <v>663</v>
          </cell>
          <cell r="B207">
            <v>663</v>
          </cell>
          <cell r="C207">
            <v>113001028927</v>
          </cell>
          <cell r="D207">
            <v>1</v>
          </cell>
          <cell r="E207" t="str">
            <v>P</v>
          </cell>
          <cell r="F207" t="str">
            <v>I.E CIUDADELA 2000</v>
          </cell>
          <cell r="G207" t="str">
            <v>MONICA BUSTAMANTE OROZCO</v>
          </cell>
          <cell r="H207" t="str">
            <v>SAN FERNANDO</v>
          </cell>
          <cell r="I207">
            <v>6632764</v>
          </cell>
          <cell r="J207" t="str">
            <v>ieciudadela2000@gmail.com</v>
          </cell>
          <cell r="K207">
            <v>14</v>
          </cell>
        </row>
        <row r="208">
          <cell r="A208">
            <v>858</v>
          </cell>
          <cell r="B208">
            <v>858</v>
          </cell>
          <cell r="C208">
            <v>113001030085</v>
          </cell>
          <cell r="D208">
            <v>1</v>
          </cell>
          <cell r="E208" t="str">
            <v>P</v>
          </cell>
          <cell r="F208" t="str">
            <v>I.E MANDELA</v>
          </cell>
          <cell r="G208" t="str">
            <v>GREGORIO PAZ APARICIO</v>
          </cell>
          <cell r="H208" t="str">
            <v>NELSON MANDELA</v>
          </cell>
          <cell r="I208">
            <v>3104906818</v>
          </cell>
          <cell r="J208" t="str">
            <v>rectoriamandela@colegiosminutodedios.edu.co</v>
          </cell>
          <cell r="K208">
            <v>14</v>
          </cell>
        </row>
        <row r="209">
          <cell r="A209">
            <v>892</v>
          </cell>
          <cell r="B209">
            <v>892</v>
          </cell>
          <cell r="C209">
            <v>113001800263</v>
          </cell>
          <cell r="D209">
            <v>1</v>
          </cell>
          <cell r="E209" t="str">
            <v>P</v>
          </cell>
          <cell r="F209" t="str">
            <v>I.E EL SALVADOR</v>
          </cell>
          <cell r="G209" t="str">
            <v>OLGA ROMERO LEON</v>
          </cell>
          <cell r="H209" t="str">
            <v>NELSON MANDELA</v>
          </cell>
          <cell r="I209">
            <v>3163507839</v>
          </cell>
          <cell r="J209" t="str">
            <v>rectora@colegioelsalvador.edu.co</v>
          </cell>
          <cell r="K209">
            <v>14</v>
          </cell>
        </row>
        <row r="210">
          <cell r="A210">
            <v>901</v>
          </cell>
          <cell r="B210">
            <v>892</v>
          </cell>
          <cell r="C210">
            <v>113001800301</v>
          </cell>
          <cell r="D210">
            <v>1</v>
          </cell>
          <cell r="E210" t="str">
            <v>S</v>
          </cell>
          <cell r="F210" t="str">
            <v xml:space="preserve">    SEDE LOS ROBLES</v>
          </cell>
          <cell r="G210" t="str">
            <v>YARIS HERNANDEZ CANTILLO</v>
          </cell>
          <cell r="H210" t="str">
            <v>NELSON MANDELA</v>
          </cell>
          <cell r="K210">
            <v>14</v>
          </cell>
        </row>
        <row r="211">
          <cell r="A211">
            <v>907</v>
          </cell>
          <cell r="B211">
            <v>907</v>
          </cell>
          <cell r="C211">
            <v>113001800395</v>
          </cell>
          <cell r="D211">
            <v>1</v>
          </cell>
          <cell r="E211" t="str">
            <v>P</v>
          </cell>
          <cell r="F211" t="str">
            <v>I.E JUAN BAUTISTA SCALABRINI</v>
          </cell>
          <cell r="G211" t="str">
            <v>YARIS HERNANDEZ CANTILLO</v>
          </cell>
          <cell r="H211" t="str">
            <v>VILLA HERMOSA</v>
          </cell>
          <cell r="I211">
            <v>3046743707</v>
          </cell>
          <cell r="J211" t="str">
            <v>yarishernandez@colegioscalabrini.edu.co</v>
          </cell>
          <cell r="K211">
            <v>14</v>
          </cell>
        </row>
        <row r="212">
          <cell r="A212">
            <v>910</v>
          </cell>
          <cell r="B212">
            <v>907</v>
          </cell>
          <cell r="C212">
            <v>113001800417</v>
          </cell>
          <cell r="D212">
            <v>1</v>
          </cell>
          <cell r="E212" t="str">
            <v>S</v>
          </cell>
          <cell r="F212" t="str">
            <v xml:space="preserve">   SEDE FRANCISCO DE PAULA</v>
          </cell>
          <cell r="G212" t="str">
            <v>ZENITH TORRES SIMANCAS</v>
          </cell>
          <cell r="H212" t="str">
            <v>NELSON MANDELA</v>
          </cell>
          <cell r="K212">
            <v>14</v>
          </cell>
        </row>
        <row r="213">
          <cell r="A213">
            <v>276</v>
          </cell>
          <cell r="B213">
            <v>276</v>
          </cell>
          <cell r="C213">
            <v>313001005098</v>
          </cell>
          <cell r="D213">
            <v>2</v>
          </cell>
          <cell r="E213" t="str">
            <v>P</v>
          </cell>
          <cell r="F213" t="str">
            <v>COL. TRINITARIO</v>
          </cell>
          <cell r="G213" t="str">
            <v>FLOR DELIS GIRALDO GIRALDO</v>
          </cell>
          <cell r="H213" t="str">
            <v>SAN FERNANDO</v>
          </cell>
          <cell r="I213">
            <v>6931995</v>
          </cell>
          <cell r="J213" t="str">
            <v>colegiotriniti@hotmail.com</v>
          </cell>
          <cell r="K213">
            <v>14</v>
          </cell>
        </row>
        <row r="214">
          <cell r="A214">
            <v>320</v>
          </cell>
          <cell r="B214">
            <v>320</v>
          </cell>
          <cell r="C214">
            <v>313001007040</v>
          </cell>
          <cell r="D214">
            <v>2</v>
          </cell>
          <cell r="E214" t="str">
            <v>P</v>
          </cell>
          <cell r="F214" t="str">
            <v>COL. MARIA MONTESSORI</v>
          </cell>
          <cell r="G214" t="str">
            <v>LUIS CASTILLA CUADRO</v>
          </cell>
          <cell r="H214" t="str">
            <v>URB VILLA RUBIA</v>
          </cell>
          <cell r="I214">
            <v>6812301</v>
          </cell>
          <cell r="J214" t="str">
            <v>colmariamontessori1@hotmail.com</v>
          </cell>
          <cell r="K214">
            <v>14</v>
          </cell>
        </row>
        <row r="215">
          <cell r="A215">
            <v>337</v>
          </cell>
          <cell r="B215">
            <v>337</v>
          </cell>
          <cell r="C215">
            <v>313001007651</v>
          </cell>
          <cell r="D215">
            <v>2</v>
          </cell>
          <cell r="E215" t="str">
            <v>P</v>
          </cell>
          <cell r="F215" t="str">
            <v>INST. METROPOLITANO DE C/GENA.</v>
          </cell>
          <cell r="G215" t="str">
            <v>ORFELINA NARVAEZ DEL RIO</v>
          </cell>
          <cell r="H215" t="str">
            <v>VILLA HERMOSA</v>
          </cell>
          <cell r="I215" t="str">
            <v>No tiene</v>
          </cell>
          <cell r="J215" t="str">
            <v>insmecartagena@gmail.com</v>
          </cell>
          <cell r="K215">
            <v>14</v>
          </cell>
        </row>
        <row r="216">
          <cell r="A216">
            <v>386</v>
          </cell>
          <cell r="B216">
            <v>386</v>
          </cell>
          <cell r="C216">
            <v>313001008933</v>
          </cell>
          <cell r="D216">
            <v>2</v>
          </cell>
          <cell r="E216" t="str">
            <v>P</v>
          </cell>
          <cell r="F216" t="str">
            <v>INST. COLOMBO HOLANDES</v>
          </cell>
          <cell r="G216" t="str">
            <v>JESUS FUENTES PUENTES</v>
          </cell>
          <cell r="H216" t="str">
            <v>SAN FERNANDO</v>
          </cell>
          <cell r="I216">
            <v>3012580332</v>
          </cell>
          <cell r="J216" t="str">
            <v>colomboholandes@gmail.com</v>
          </cell>
          <cell r="K216">
            <v>14</v>
          </cell>
        </row>
        <row r="217">
          <cell r="A217">
            <v>417</v>
          </cell>
          <cell r="B217">
            <v>417</v>
          </cell>
          <cell r="C217">
            <v>313001012264</v>
          </cell>
          <cell r="D217">
            <v>2</v>
          </cell>
          <cell r="E217" t="str">
            <v>P</v>
          </cell>
          <cell r="F217" t="str">
            <v>COL. LA SABIDURIA</v>
          </cell>
          <cell r="G217" t="str">
            <v>CARLINA HERNANDEZ HERNANDEZ</v>
          </cell>
          <cell r="H217" t="str">
            <v>SAN FERNANDO</v>
          </cell>
          <cell r="I217">
            <v>6924202</v>
          </cell>
          <cell r="J217" t="str">
            <v>colegio_lasabiduria@hotmail.com</v>
          </cell>
          <cell r="K217">
            <v>14</v>
          </cell>
        </row>
        <row r="218">
          <cell r="A218">
            <v>481</v>
          </cell>
          <cell r="B218">
            <v>481</v>
          </cell>
          <cell r="C218">
            <v>313001013490</v>
          </cell>
          <cell r="D218">
            <v>2</v>
          </cell>
          <cell r="E218" t="str">
            <v>P</v>
          </cell>
          <cell r="F218" t="str">
            <v>ESC. MIXTA COMUNITARIA 7 DE DICIEMBRE</v>
          </cell>
          <cell r="G218" t="str">
            <v>CRISTINA MACHUCA OVIEDO</v>
          </cell>
          <cell r="H218" t="str">
            <v>NELSON MANDELA</v>
          </cell>
          <cell r="J218" t="str">
            <v>escuelamixta7dediciembre@gmail.com</v>
          </cell>
          <cell r="K218">
            <v>14</v>
          </cell>
        </row>
        <row r="219">
          <cell r="A219">
            <v>498</v>
          </cell>
          <cell r="B219">
            <v>498</v>
          </cell>
          <cell r="C219">
            <v>413001008024</v>
          </cell>
          <cell r="D219">
            <v>2</v>
          </cell>
          <cell r="E219" t="str">
            <v>P</v>
          </cell>
          <cell r="F219" t="str">
            <v>INST. EDUCATIVO  EL PARAISO</v>
          </cell>
          <cell r="G219" t="str">
            <v>ISABEL ROJANO HERNANDEZ</v>
          </cell>
          <cell r="H219" t="str">
            <v>SAN FERNANDO</v>
          </cell>
          <cell r="I219">
            <v>6619013</v>
          </cell>
          <cell r="J219" t="str">
            <v>ined.elparaiso@gmail.com</v>
          </cell>
          <cell r="K219">
            <v>14</v>
          </cell>
        </row>
        <row r="220">
          <cell r="A220">
            <v>500</v>
          </cell>
          <cell r="B220">
            <v>500</v>
          </cell>
          <cell r="C220">
            <v>413001007648</v>
          </cell>
          <cell r="D220">
            <v>2</v>
          </cell>
          <cell r="E220" t="str">
            <v>P</v>
          </cell>
          <cell r="F220" t="str">
            <v>COL. CAMINO DEL CORAL DE CARTAGENA</v>
          </cell>
          <cell r="G220" t="str">
            <v>GUILLERMO JOSE DAGER PEREZ</v>
          </cell>
          <cell r="H220" t="str">
            <v>ALAMEDA LA VICTORIA</v>
          </cell>
          <cell r="I220" t="str">
            <v>6816211-6816391</v>
          </cell>
          <cell r="K220">
            <v>14</v>
          </cell>
        </row>
        <row r="221">
          <cell r="A221">
            <v>528</v>
          </cell>
          <cell r="B221">
            <v>528</v>
          </cell>
          <cell r="C221">
            <v>313001013805</v>
          </cell>
          <cell r="D221">
            <v>2</v>
          </cell>
          <cell r="E221" t="str">
            <v>P</v>
          </cell>
          <cell r="F221" t="str">
            <v>INST. EDUC. LOS CREADORES</v>
          </cell>
          <cell r="G221" t="str">
            <v>YADIRA REYES BALANTA</v>
          </cell>
          <cell r="H221" t="str">
            <v xml:space="preserve">SAN FERNANDO </v>
          </cell>
          <cell r="I221">
            <v>6520107</v>
          </cell>
          <cell r="J221" t="str">
            <v>loscreadores0820@hotmail.com</v>
          </cell>
          <cell r="K221">
            <v>14</v>
          </cell>
        </row>
        <row r="222">
          <cell r="A222">
            <v>530</v>
          </cell>
          <cell r="B222">
            <v>530</v>
          </cell>
          <cell r="C222">
            <v>313001013775</v>
          </cell>
          <cell r="D222">
            <v>2</v>
          </cell>
          <cell r="E222" t="str">
            <v>P</v>
          </cell>
          <cell r="F222" t="str">
            <v>CORP. CENT. EDUCATIVO RABY</v>
          </cell>
          <cell r="G222" t="str">
            <v>GREYS  CORTES SANMARTIN</v>
          </cell>
          <cell r="H222" t="str">
            <v>NELSON MANDELA</v>
          </cell>
          <cell r="I222">
            <v>6369549</v>
          </cell>
          <cell r="J222" t="str">
            <v>centroeduraby@hotmail.es</v>
          </cell>
          <cell r="K222">
            <v>14</v>
          </cell>
        </row>
        <row r="223">
          <cell r="A223">
            <v>537</v>
          </cell>
          <cell r="B223">
            <v>537</v>
          </cell>
          <cell r="C223">
            <v>313001013856</v>
          </cell>
          <cell r="D223">
            <v>2</v>
          </cell>
          <cell r="E223" t="str">
            <v>P</v>
          </cell>
          <cell r="F223" t="str">
            <v>FUND. EDUC. JHON DEWEY</v>
          </cell>
          <cell r="G223" t="str">
            <v>ALTAIR PEREZ FRIAS</v>
          </cell>
          <cell r="H223" t="str">
            <v>NAZARENO</v>
          </cell>
          <cell r="I223">
            <v>6419655</v>
          </cell>
          <cell r="J223" t="str">
            <v>fundewey@hotmail.com</v>
          </cell>
          <cell r="K223">
            <v>14</v>
          </cell>
        </row>
        <row r="224">
          <cell r="A224">
            <v>544</v>
          </cell>
          <cell r="B224">
            <v>544</v>
          </cell>
          <cell r="C224">
            <v>113001012583</v>
          </cell>
          <cell r="D224">
            <v>2</v>
          </cell>
          <cell r="E224" t="str">
            <v>P</v>
          </cell>
          <cell r="F224" t="str">
            <v>FUNDACION EL ROSARIO FUNROSARIO</v>
          </cell>
          <cell r="G224" t="str">
            <v>ISABEL LARA OSPINO</v>
          </cell>
          <cell r="H224" t="str">
            <v>SAN FERNANDO</v>
          </cell>
          <cell r="I224" t="str">
            <v>6816687 - 6522948</v>
          </cell>
          <cell r="J224" t="str">
            <v>fundacionelrosario@hotmail.com</v>
          </cell>
          <cell r="K224">
            <v>14</v>
          </cell>
        </row>
        <row r="225">
          <cell r="A225">
            <v>573</v>
          </cell>
          <cell r="B225">
            <v>573</v>
          </cell>
          <cell r="C225">
            <v>313001027229</v>
          </cell>
          <cell r="D225">
            <v>2</v>
          </cell>
          <cell r="E225" t="str">
            <v>P</v>
          </cell>
          <cell r="F225" t="str">
            <v>CORP. EDUC NAZARETH</v>
          </cell>
          <cell r="G225" t="str">
            <v>MARIA SANCHEZ ALEMAN</v>
          </cell>
          <cell r="H225" t="str">
            <v>BARRIO NUEVO</v>
          </cell>
          <cell r="I225">
            <v>6616942</v>
          </cell>
          <cell r="J225" t="str">
            <v>coredunaz@hotmail.com</v>
          </cell>
          <cell r="K225">
            <v>14</v>
          </cell>
        </row>
        <row r="226">
          <cell r="A226">
            <v>847</v>
          </cell>
          <cell r="B226">
            <v>847</v>
          </cell>
          <cell r="C226">
            <v>313001029981</v>
          </cell>
          <cell r="D226">
            <v>2</v>
          </cell>
          <cell r="E226" t="str">
            <v>P</v>
          </cell>
          <cell r="F226" t="str">
            <v>COL. JOSE MARIA GARCIA TOLEDO</v>
          </cell>
          <cell r="G226" t="str">
            <v>YICETH MARTINEZ MEZA</v>
          </cell>
          <cell r="H226" t="str">
            <v>SAN FERNANDO</v>
          </cell>
          <cell r="J226" t="str">
            <v>foreducsas@hotmail.com</v>
          </cell>
          <cell r="K226">
            <v>14</v>
          </cell>
        </row>
        <row r="227">
          <cell r="A227">
            <v>868</v>
          </cell>
          <cell r="B227">
            <v>868</v>
          </cell>
          <cell r="C227">
            <v>313001030033</v>
          </cell>
          <cell r="D227">
            <v>2</v>
          </cell>
          <cell r="E227" t="str">
            <v>P</v>
          </cell>
          <cell r="F227" t="str">
            <v>CORP. INST. INSTITUTO PITALUA</v>
          </cell>
          <cell r="G227" t="str">
            <v>DIANA GONZALEZ GONZALEZ</v>
          </cell>
          <cell r="H227" t="str">
            <v>SAN FERNANDO</v>
          </cell>
          <cell r="I227">
            <v>6708371</v>
          </cell>
          <cell r="J227" t="str">
            <v>corpivil1281@hotmail.com</v>
          </cell>
          <cell r="K227">
            <v>14</v>
          </cell>
        </row>
        <row r="228">
          <cell r="A228">
            <v>869</v>
          </cell>
          <cell r="B228">
            <v>869</v>
          </cell>
          <cell r="C228">
            <v>313001030041</v>
          </cell>
          <cell r="D228">
            <v>2</v>
          </cell>
          <cell r="E228" t="str">
            <v>P</v>
          </cell>
          <cell r="F228" t="str">
            <v>GIMN. CREATIVO NIÑOS SABIOS</v>
          </cell>
          <cell r="G228" t="str">
            <v>MAURICIO OLAVE AGUIRRE</v>
          </cell>
          <cell r="H228" t="str">
            <v>ALAMEDA LA VICTORIA</v>
          </cell>
          <cell r="I228">
            <v>6425190</v>
          </cell>
          <cell r="J228" t="str">
            <v>gimnasiocreativo@hotmail.com</v>
          </cell>
          <cell r="K228">
            <v>14</v>
          </cell>
        </row>
        <row r="229">
          <cell r="A229">
            <v>881</v>
          </cell>
          <cell r="B229">
            <v>881</v>
          </cell>
          <cell r="C229">
            <v>313001800068</v>
          </cell>
          <cell r="D229">
            <v>2</v>
          </cell>
          <cell r="E229" t="str">
            <v>P</v>
          </cell>
          <cell r="F229" t="str">
            <v xml:space="preserve">CORPORACION BERAKAH ACADEMY SCHOOL </v>
          </cell>
          <cell r="G229" t="str">
            <v>LILIA DEL CARMEN AVILA PEREIRA</v>
          </cell>
          <cell r="H229" t="str">
            <v>URB SIMON BOLIVAR</v>
          </cell>
          <cell r="I229">
            <v>6740783</v>
          </cell>
          <cell r="J229" t="str">
            <v>ieberakah@gmail.com</v>
          </cell>
          <cell r="K229">
            <v>14</v>
          </cell>
        </row>
        <row r="230">
          <cell r="A230">
            <v>918</v>
          </cell>
          <cell r="B230">
            <v>918</v>
          </cell>
          <cell r="C230">
            <v>313001800432</v>
          </cell>
          <cell r="D230">
            <v>2</v>
          </cell>
          <cell r="E230" t="str">
            <v>P</v>
          </cell>
          <cell r="F230" t="str">
            <v>JARDIN INFANTIL DIVINA SABIDURIA</v>
          </cell>
          <cell r="G230" t="str">
            <v>ROCIO MUÑOZ LOPEZ</v>
          </cell>
          <cell r="H230" t="str">
            <v>ALAMEDA LA VICTORIA</v>
          </cell>
          <cell r="I230">
            <v>6651200</v>
          </cell>
          <cell r="J230" t="str">
            <v>divinasabiduria2018@gmail.com</v>
          </cell>
          <cell r="K230">
            <v>14</v>
          </cell>
        </row>
        <row r="231">
          <cell r="A231">
            <v>932</v>
          </cell>
          <cell r="B231">
            <v>932</v>
          </cell>
          <cell r="C231">
            <v>313001800513</v>
          </cell>
          <cell r="D231">
            <v>2</v>
          </cell>
          <cell r="E231" t="str">
            <v>P</v>
          </cell>
          <cell r="F231" t="str">
            <v>INSTITUTO EDUCATIVO VILLA DEL CIELO</v>
          </cell>
          <cell r="G231" t="str">
            <v>CATALINA MARRUGO RINCON</v>
          </cell>
          <cell r="H231" t="str">
            <v>SAN FERNANDO</v>
          </cell>
          <cell r="I231">
            <v>606493238</v>
          </cell>
          <cell r="J231" t="str">
            <v>catalinamarrugo@hotmail.es</v>
          </cell>
          <cell r="K231">
            <v>14</v>
          </cell>
        </row>
        <row r="232">
          <cell r="A232">
            <v>935</v>
          </cell>
          <cell r="B232">
            <v>935</v>
          </cell>
          <cell r="C232">
            <v>313001800572</v>
          </cell>
          <cell r="D232">
            <v>2</v>
          </cell>
          <cell r="E232" t="str">
            <v>P</v>
          </cell>
          <cell r="F232" t="str">
            <v>CORPORACION EDUCATIVA GIMNASIO DAVID AUSUBEL</v>
          </cell>
          <cell r="G232" t="str">
            <v>ZAIDA ALVAREZ CAUSADO</v>
          </cell>
          <cell r="H232" t="str">
            <v>ALAMEDA LA VICTORIA</v>
          </cell>
          <cell r="I232">
            <v>6787812</v>
          </cell>
          <cell r="J232" t="str">
            <v>gimnasioausubel@hotmail.com</v>
          </cell>
          <cell r="K232">
            <v>14</v>
          </cell>
        </row>
        <row r="233">
          <cell r="A233">
            <v>981</v>
          </cell>
          <cell r="B233">
            <v>981</v>
          </cell>
          <cell r="C233">
            <v>313001801022</v>
          </cell>
          <cell r="D233">
            <v>2</v>
          </cell>
          <cell r="E233" t="str">
            <v>P</v>
          </cell>
          <cell r="F233" t="str">
            <v>CENTRO EDUCATIVO PHILADELPHIA INTERNACIONAL SCHOOL</v>
          </cell>
          <cell r="G233" t="str">
            <v>MISLEIDY YOLANDA PEREIRA HOYOS</v>
          </cell>
          <cell r="H233" t="str">
            <v>ALAMEDA LA VICTORIA</v>
          </cell>
          <cell r="J233" t="str">
            <v>directivapis@gmail.com</v>
          </cell>
          <cell r="K233">
            <v>14</v>
          </cell>
        </row>
        <row r="234">
          <cell r="A234">
            <v>123</v>
          </cell>
          <cell r="B234">
            <v>59</v>
          </cell>
          <cell r="C234">
            <v>113001006818</v>
          </cell>
          <cell r="D234">
            <v>1</v>
          </cell>
          <cell r="E234" t="str">
            <v>S</v>
          </cell>
          <cell r="F234" t="str">
            <v xml:space="preserve">   SEDE LA CONSOLATA</v>
          </cell>
          <cell r="G234" t="str">
            <v>JUAN GUERRERO BABILONIA</v>
          </cell>
          <cell r="H234" t="str">
            <v>LA CONSOLATA</v>
          </cell>
          <cell r="I234">
            <v>6813927</v>
          </cell>
          <cell r="K234">
            <v>15</v>
          </cell>
        </row>
        <row r="235">
          <cell r="A235">
            <v>368</v>
          </cell>
          <cell r="B235">
            <v>104</v>
          </cell>
          <cell r="C235">
            <v>313001008569</v>
          </cell>
          <cell r="D235">
            <v>1</v>
          </cell>
          <cell r="E235" t="str">
            <v>S</v>
          </cell>
          <cell r="F235" t="str">
            <v xml:space="preserve">   SEDE EL EDUCADOR</v>
          </cell>
          <cell r="G235" t="str">
            <v>MANUEL DE LOS SANTOS CASSIANI REYES</v>
          </cell>
          <cell r="H235" t="str">
            <v>EL EDUCADOR</v>
          </cell>
          <cell r="I235">
            <v>6520887</v>
          </cell>
          <cell r="K235">
            <v>15</v>
          </cell>
        </row>
        <row r="236">
          <cell r="A236">
            <v>100</v>
          </cell>
          <cell r="B236">
            <v>107</v>
          </cell>
          <cell r="C236">
            <v>113001003789</v>
          </cell>
          <cell r="D236">
            <v>1</v>
          </cell>
          <cell r="E236" t="str">
            <v>S</v>
          </cell>
          <cell r="F236" t="str">
            <v xml:space="preserve">   SEDE SAN PEDRO MARTIR</v>
          </cell>
          <cell r="G236" t="str">
            <v>YASMINY DEL SOCORRO GOMEZ CORONELL</v>
          </cell>
          <cell r="H236" t="str">
            <v>SAN PEDRO MARTIR</v>
          </cell>
          <cell r="I236">
            <v>6520354</v>
          </cell>
          <cell r="K236">
            <v>15</v>
          </cell>
        </row>
        <row r="237">
          <cell r="A237">
            <v>159</v>
          </cell>
          <cell r="B237">
            <v>159</v>
          </cell>
          <cell r="C237">
            <v>113001012427</v>
          </cell>
          <cell r="D237">
            <v>1</v>
          </cell>
          <cell r="E237" t="str">
            <v>P</v>
          </cell>
          <cell r="F237" t="str">
            <v>I.E MANUELA VERGARA DE CURI</v>
          </cell>
          <cell r="G237" t="str">
            <v xml:space="preserve">AUGUSTO RODRIGUEZ MATURANA	</v>
          </cell>
          <cell r="H237" t="str">
            <v>MANUELA VERGARA DE CURI</v>
          </cell>
          <cell r="I237">
            <v>6617411</v>
          </cell>
          <cell r="J237" t="str">
            <v>iemanuelavergaradecuri53@gmail.com</v>
          </cell>
          <cell r="K237">
            <v>15</v>
          </cell>
        </row>
        <row r="238">
          <cell r="A238">
            <v>347</v>
          </cell>
          <cell r="B238">
            <v>190</v>
          </cell>
          <cell r="C238">
            <v>313001007996</v>
          </cell>
          <cell r="D238">
            <v>1</v>
          </cell>
          <cell r="E238" t="str">
            <v>S</v>
          </cell>
          <cell r="F238" t="str">
            <v xml:space="preserve">   *SEDE JARD. INF. LA NIÑA MARIA</v>
          </cell>
          <cell r="G238" t="str">
            <v>HNA ANA MARIA RAMOS MARTINEZ</v>
          </cell>
          <cell r="H238" t="str">
            <v>HENEQUEN</v>
          </cell>
          <cell r="K238">
            <v>15</v>
          </cell>
        </row>
        <row r="239">
          <cell r="A239">
            <v>174</v>
          </cell>
          <cell r="B239">
            <v>190</v>
          </cell>
          <cell r="C239">
            <v>213001001268</v>
          </cell>
          <cell r="D239">
            <v>1</v>
          </cell>
          <cell r="E239" t="str">
            <v>S</v>
          </cell>
          <cell r="F239" t="str">
            <v xml:space="preserve">   SEDE DE MEMBRILLAL</v>
          </cell>
          <cell r="G239" t="str">
            <v>HNA ELIZABETH CAÑATE ARAUJO</v>
          </cell>
          <cell r="H239" t="str">
            <v>MEMBRILLAL</v>
          </cell>
          <cell r="I239">
            <v>6687411</v>
          </cell>
          <cell r="K239">
            <v>15</v>
          </cell>
        </row>
        <row r="240">
          <cell r="A240">
            <v>188</v>
          </cell>
          <cell r="B240">
            <v>190</v>
          </cell>
          <cell r="C240">
            <v>213001004313</v>
          </cell>
          <cell r="D240">
            <v>1</v>
          </cell>
          <cell r="E240" t="str">
            <v>S</v>
          </cell>
          <cell r="F240" t="str">
            <v xml:space="preserve">   SEDE PEDRO PASCASIO MARTINEZ</v>
          </cell>
          <cell r="G240" t="str">
            <v>HNA ELIZABETH CAÑATE ARAUJO</v>
          </cell>
          <cell r="H240" t="str">
            <v>HENEQUEN</v>
          </cell>
          <cell r="K240">
            <v>15</v>
          </cell>
        </row>
        <row r="241">
          <cell r="A241">
            <v>355</v>
          </cell>
          <cell r="B241">
            <v>355</v>
          </cell>
          <cell r="C241">
            <v>313001008411</v>
          </cell>
          <cell r="D241">
            <v>1</v>
          </cell>
          <cell r="E241" t="str">
            <v>P</v>
          </cell>
          <cell r="F241" t="str">
            <v>I.E FE Y ALEGRIA EL PROGRESO</v>
          </cell>
          <cell r="G241" t="str">
            <v>AMALFI ALEJANDRA ROSALES YEPES</v>
          </cell>
          <cell r="H241" t="str">
            <v>SAN PEDRO MARTIR</v>
          </cell>
          <cell r="I241">
            <v>6718140</v>
          </cell>
          <cell r="J241" t="str">
            <v>feyalegriaprogreso@yahoo.es</v>
          </cell>
          <cell r="K241">
            <v>15</v>
          </cell>
        </row>
        <row r="242">
          <cell r="A242">
            <v>135</v>
          </cell>
          <cell r="B242">
            <v>355</v>
          </cell>
          <cell r="C242">
            <v>113001007725</v>
          </cell>
          <cell r="D242">
            <v>1</v>
          </cell>
          <cell r="E242" t="str">
            <v>S</v>
          </cell>
          <cell r="F242" t="str">
            <v xml:space="preserve">   SEDE JOSE GONZALEZ VERGARA</v>
          </cell>
          <cell r="G242" t="str">
            <v>AMALFI ALEJANDRA ROSALES YEPES</v>
          </cell>
          <cell r="H242" t="str">
            <v>LA VICTORIA</v>
          </cell>
          <cell r="K242">
            <v>15</v>
          </cell>
        </row>
        <row r="243">
          <cell r="A243">
            <v>196</v>
          </cell>
          <cell r="B243">
            <v>355</v>
          </cell>
          <cell r="C243">
            <v>213001007339</v>
          </cell>
          <cell r="D243">
            <v>1</v>
          </cell>
          <cell r="E243" t="str">
            <v>S</v>
          </cell>
          <cell r="F243" t="str">
            <v xml:space="preserve">   SEDE DISTRITAL EL REPOSO</v>
          </cell>
          <cell r="G243" t="str">
            <v>AMALFI ALEJANDRA ROSALES YEPES</v>
          </cell>
          <cell r="H243" t="str">
            <v>SAN PEDRO MARTIR</v>
          </cell>
          <cell r="K243">
            <v>15</v>
          </cell>
        </row>
        <row r="244">
          <cell r="A244">
            <v>842</v>
          </cell>
          <cell r="B244">
            <v>842</v>
          </cell>
          <cell r="C244">
            <v>113001029893</v>
          </cell>
          <cell r="D244">
            <v>1</v>
          </cell>
          <cell r="E244" t="str">
            <v>P</v>
          </cell>
          <cell r="F244" t="str">
            <v>I.E ROSEDAL</v>
          </cell>
          <cell r="G244" t="str">
            <v>ZOILA MENDOZA ROMERO</v>
          </cell>
          <cell r="H244" t="str">
            <v>SAN PEDRO MARTIR</v>
          </cell>
          <cell r="I244">
            <v>3112435917</v>
          </cell>
          <cell r="J244" t="str">
            <v>rectoriarosedal@colegiosminutodedios.edu.co</v>
          </cell>
          <cell r="K244">
            <v>15</v>
          </cell>
        </row>
        <row r="245">
          <cell r="A245">
            <v>896</v>
          </cell>
          <cell r="B245">
            <v>892</v>
          </cell>
          <cell r="C245">
            <v>113001800280</v>
          </cell>
          <cell r="D245">
            <v>1</v>
          </cell>
          <cell r="E245" t="str">
            <v>S</v>
          </cell>
          <cell r="F245" t="str">
            <v xml:space="preserve">    SEDE HENEQUEN</v>
          </cell>
          <cell r="G245" t="str">
            <v>YARIS HERNANDEZ CANTILLO</v>
          </cell>
          <cell r="H245" t="str">
            <v>HENEQUEN</v>
          </cell>
          <cell r="K245">
            <v>15</v>
          </cell>
        </row>
        <row r="246">
          <cell r="A246">
            <v>898</v>
          </cell>
          <cell r="B246">
            <v>892</v>
          </cell>
          <cell r="C246">
            <v>113001800298</v>
          </cell>
          <cell r="D246">
            <v>1</v>
          </cell>
          <cell r="E246" t="str">
            <v>S</v>
          </cell>
          <cell r="F246" t="str">
            <v xml:space="preserve">    SEDE 20 DE ENERO</v>
          </cell>
          <cell r="G246" t="str">
            <v>YARIS HERNANDEZ CANTILLO</v>
          </cell>
          <cell r="H246" t="str">
            <v>HENEQUEN</v>
          </cell>
          <cell r="K246">
            <v>15</v>
          </cell>
        </row>
        <row r="247">
          <cell r="A247">
            <v>900</v>
          </cell>
          <cell r="B247">
            <v>892</v>
          </cell>
          <cell r="C247">
            <v>113001800361</v>
          </cell>
          <cell r="D247">
            <v>1</v>
          </cell>
          <cell r="E247" t="str">
            <v>S</v>
          </cell>
          <cell r="F247" t="str">
            <v xml:space="preserve">    SEDE NAVAS MEISEL</v>
          </cell>
          <cell r="G247" t="str">
            <v>YARIS HERNANDEZ CANTILLO</v>
          </cell>
          <cell r="H247" t="str">
            <v>NAVAS MEISEL</v>
          </cell>
          <cell r="K247">
            <v>15</v>
          </cell>
        </row>
        <row r="248">
          <cell r="A248">
            <v>207</v>
          </cell>
          <cell r="B248">
            <v>207</v>
          </cell>
          <cell r="C248">
            <v>313001000142</v>
          </cell>
          <cell r="D248">
            <v>2</v>
          </cell>
          <cell r="E248" t="str">
            <v>P</v>
          </cell>
          <cell r="F248" t="str">
            <v>INST. MADRE TERESA DE CALCUTA</v>
          </cell>
          <cell r="G248" t="str">
            <v>GUILLERMO PEÑATE ZAMORA</v>
          </cell>
          <cell r="H248" t="str">
            <v>EL EDUCADOR</v>
          </cell>
          <cell r="I248">
            <v>6634666</v>
          </cell>
          <cell r="J248" t="str">
            <v>guillo.pzamora@hotmail.com</v>
          </cell>
          <cell r="K248">
            <v>15</v>
          </cell>
        </row>
        <row r="249">
          <cell r="A249">
            <v>475</v>
          </cell>
          <cell r="B249">
            <v>475</v>
          </cell>
          <cell r="C249">
            <v>313001013431</v>
          </cell>
          <cell r="D249">
            <v>2</v>
          </cell>
          <cell r="E249" t="str">
            <v>P</v>
          </cell>
          <cell r="F249" t="str">
            <v>CORP. INST PROGRESO SOCIAL</v>
          </cell>
          <cell r="G249" t="str">
            <v>MONICA LOPEZ SANCHEZ</v>
          </cell>
          <cell r="H249" t="str">
            <v>LA CONSOLATA</v>
          </cell>
          <cell r="I249">
            <v>6400441</v>
          </cell>
          <cell r="J249" t="str">
            <v>corp.institutoprogresosocial@gmail.com</v>
          </cell>
          <cell r="K249">
            <v>15</v>
          </cell>
        </row>
        <row r="250">
          <cell r="A250">
            <v>849</v>
          </cell>
          <cell r="B250">
            <v>849</v>
          </cell>
          <cell r="C250">
            <v>313001029973</v>
          </cell>
          <cell r="D250">
            <v>2</v>
          </cell>
          <cell r="E250" t="str">
            <v>P</v>
          </cell>
          <cell r="F250" t="str">
            <v>INSTITUTO EL MANANTIAL</v>
          </cell>
          <cell r="G250" t="str">
            <v>DENIS SAN MARTIN TERAN</v>
          </cell>
          <cell r="H250" t="str">
            <v>ALTOS DE LOS JARDINES</v>
          </cell>
          <cell r="I250">
            <v>6812611</v>
          </cell>
          <cell r="J250" t="str">
            <v>institutoelmanantial@hotmail.com</v>
          </cell>
          <cell r="K250">
            <v>15</v>
          </cell>
        </row>
        <row r="251">
          <cell r="A251">
            <v>854</v>
          </cell>
          <cell r="B251">
            <v>854</v>
          </cell>
          <cell r="C251">
            <v>313001029931</v>
          </cell>
          <cell r="D251">
            <v>2</v>
          </cell>
          <cell r="E251" t="str">
            <v>P</v>
          </cell>
          <cell r="F251" t="str">
            <v>COL. MANOS CREATIVAS</v>
          </cell>
          <cell r="G251" t="str">
            <v>ALEXANDER OZUNA ANZOATEGUI</v>
          </cell>
          <cell r="H251" t="str">
            <v>EL EDUCADOR</v>
          </cell>
          <cell r="I251">
            <v>63866547</v>
          </cell>
          <cell r="J251" t="str">
            <v>funcregen@gmail.com</v>
          </cell>
          <cell r="K251">
            <v>15</v>
          </cell>
        </row>
        <row r="252">
          <cell r="A252">
            <v>855</v>
          </cell>
          <cell r="B252">
            <v>855</v>
          </cell>
          <cell r="C252">
            <v>313001029965</v>
          </cell>
          <cell r="D252">
            <v>2</v>
          </cell>
          <cell r="E252" t="str">
            <v>P</v>
          </cell>
          <cell r="F252" t="str">
            <v>INSTITUTO INFANTIL LOS CISNES</v>
          </cell>
          <cell r="G252" t="str">
            <v>DELIA VISBAL OCHOA</v>
          </cell>
          <cell r="H252" t="str">
            <v>VISTA HERMOSA</v>
          </cell>
          <cell r="I252">
            <v>6571233</v>
          </cell>
          <cell r="J252" t="str">
            <v>dianamono7@hotmail.com</v>
          </cell>
          <cell r="K252">
            <v>15</v>
          </cell>
        </row>
        <row r="253">
          <cell r="A253">
            <v>920</v>
          </cell>
          <cell r="B253">
            <v>920</v>
          </cell>
          <cell r="C253">
            <v>313001800459</v>
          </cell>
          <cell r="D253">
            <v>2</v>
          </cell>
          <cell r="E253" t="str">
            <v>P</v>
          </cell>
          <cell r="F253" t="str">
            <v>CENTRO DE APRENDIZAJE DESPERTANDO TALENTOS</v>
          </cell>
          <cell r="G253" t="str">
            <v>IRIS JAIME BOLIVAR</v>
          </cell>
          <cell r="H253" t="str">
            <v>LA CONSOLATA</v>
          </cell>
          <cell r="I253">
            <v>6812682</v>
          </cell>
          <cell r="J253" t="str">
            <v>centrodeaprendizaje4@gmail.com</v>
          </cell>
          <cell r="K253">
            <v>15</v>
          </cell>
        </row>
        <row r="254">
          <cell r="A254">
            <v>947</v>
          </cell>
          <cell r="B254">
            <v>947</v>
          </cell>
          <cell r="C254">
            <v>313001800700</v>
          </cell>
          <cell r="D254">
            <v>2</v>
          </cell>
          <cell r="E254" t="str">
            <v>P</v>
          </cell>
          <cell r="F254" t="str">
            <v>INSTITUTO PEDAGÓGICO LA VICTORIA</v>
          </cell>
          <cell r="G254" t="str">
            <v>PATRICIA VALLE MORILLO</v>
          </cell>
          <cell r="H254" t="str">
            <v>LA VICTORIA</v>
          </cell>
          <cell r="I254">
            <v>6756907</v>
          </cell>
          <cell r="J254" t="str">
            <v>p.v.m2007@hotmail.com</v>
          </cell>
          <cell r="K254">
            <v>15</v>
          </cell>
        </row>
        <row r="255">
          <cell r="A255">
            <v>965</v>
          </cell>
          <cell r="B255">
            <v>965</v>
          </cell>
          <cell r="C255">
            <v>313001800891</v>
          </cell>
          <cell r="D255">
            <v>2</v>
          </cell>
          <cell r="E255" t="str">
            <v>P</v>
          </cell>
          <cell r="F255" t="str">
            <v>INSTITUTO JARDIN INFANTIL JEAN PIAGET</v>
          </cell>
          <cell r="G255" t="str">
            <v>VANESSA LONDOñO RIOS</v>
          </cell>
          <cell r="H255" t="str">
            <v>LA CONSOLATA</v>
          </cell>
          <cell r="I255">
            <v>3013930020</v>
          </cell>
          <cell r="J255" t="str">
            <v>jeanpiagetcaminoalaexcelencia@gmail.com</v>
          </cell>
          <cell r="K255">
            <v>15</v>
          </cell>
        </row>
        <row r="256">
          <cell r="A256">
            <v>966</v>
          </cell>
          <cell r="B256">
            <v>966</v>
          </cell>
          <cell r="C256">
            <v>313001800882</v>
          </cell>
          <cell r="D256">
            <v>2</v>
          </cell>
          <cell r="E256" t="str">
            <v>P</v>
          </cell>
          <cell r="F256" t="str">
            <v>INSTITUTO EDUCATIVO LUZ Y VERDAD</v>
          </cell>
          <cell r="G256" t="str">
            <v>NURIS TABORDA VENNER</v>
          </cell>
          <cell r="H256" t="str">
            <v>EL EDUCADOR</v>
          </cell>
          <cell r="I256">
            <v>6756600</v>
          </cell>
          <cell r="J256" t="str">
            <v>institucioneducativaluzyverdad@hotmail.com</v>
          </cell>
          <cell r="K256">
            <v>15</v>
          </cell>
        </row>
        <row r="257">
          <cell r="A257">
            <v>31</v>
          </cell>
          <cell r="B257">
            <v>31</v>
          </cell>
          <cell r="C257">
            <v>113001000739</v>
          </cell>
          <cell r="D257">
            <v>1</v>
          </cell>
          <cell r="E257" t="str">
            <v>P</v>
          </cell>
          <cell r="F257" t="str">
            <v>I.E ANA MARIA VELEZ DE TRUJILLO</v>
          </cell>
          <cell r="G257" t="str">
            <v>RITA ROSA ROMERO SALAS</v>
          </cell>
          <cell r="H257" t="str">
            <v>TORICES</v>
          </cell>
          <cell r="I257" t="str">
            <v>6580705 - 6581786-3108338794</v>
          </cell>
          <cell r="J257" t="str">
            <v>IEANAMARIAVT@gmail.com</v>
          </cell>
          <cell r="K257">
            <v>2</v>
          </cell>
        </row>
        <row r="258">
          <cell r="A258">
            <v>69</v>
          </cell>
          <cell r="B258">
            <v>31</v>
          </cell>
          <cell r="C258">
            <v>113001005889</v>
          </cell>
          <cell r="D258">
            <v>1</v>
          </cell>
          <cell r="E258" t="str">
            <v>S</v>
          </cell>
          <cell r="F258" t="str">
            <v xml:space="preserve">   SEDE PABLO VI</v>
          </cell>
          <cell r="G258" t="str">
            <v>RITA ROSA ROMERO SALAS</v>
          </cell>
          <cell r="H258" t="str">
            <v>PABLO VI - II</v>
          </cell>
          <cell r="I258">
            <v>6566183</v>
          </cell>
          <cell r="K258">
            <v>2</v>
          </cell>
        </row>
        <row r="259">
          <cell r="A259">
            <v>76</v>
          </cell>
          <cell r="B259">
            <v>31</v>
          </cell>
          <cell r="C259">
            <v>113001002553</v>
          </cell>
          <cell r="D259">
            <v>1</v>
          </cell>
          <cell r="E259" t="str">
            <v>S</v>
          </cell>
          <cell r="F259" t="str">
            <v xml:space="preserve">   SEDE ACCION COMUNAL SAN PEDRO Y LIBERTAD</v>
          </cell>
          <cell r="G259" t="str">
            <v>RITA ROSA ROMERO SALAS</v>
          </cell>
          <cell r="H259" t="str">
            <v>TORICES</v>
          </cell>
          <cell r="I259">
            <v>6662935</v>
          </cell>
          <cell r="K259">
            <v>2</v>
          </cell>
        </row>
        <row r="260">
          <cell r="A260">
            <v>125</v>
          </cell>
          <cell r="B260">
            <v>31</v>
          </cell>
          <cell r="C260">
            <v>113001002081</v>
          </cell>
          <cell r="D260">
            <v>1</v>
          </cell>
          <cell r="E260" t="str">
            <v>S</v>
          </cell>
          <cell r="F260" t="str">
            <v xml:space="preserve">   SEDE JULIO R FACIO LINCE</v>
          </cell>
          <cell r="G260" t="str">
            <v>RITA ROSA ROMERO SALAS</v>
          </cell>
          <cell r="H260" t="str">
            <v>PABLO VI</v>
          </cell>
          <cell r="K260">
            <v>2</v>
          </cell>
        </row>
        <row r="261">
          <cell r="A261">
            <v>137</v>
          </cell>
          <cell r="B261">
            <v>31</v>
          </cell>
          <cell r="C261">
            <v>113001007806</v>
          </cell>
          <cell r="D261">
            <v>1</v>
          </cell>
          <cell r="E261" t="str">
            <v>S</v>
          </cell>
          <cell r="F261" t="str">
            <v xml:space="preserve">   SEDE DISTRITAL DE LOMA FRESCA</v>
          </cell>
          <cell r="G261" t="str">
            <v>RITA ROSA ROMERO SALAS</v>
          </cell>
          <cell r="H261" t="str">
            <v>LOMA FRESCA</v>
          </cell>
          <cell r="K261">
            <v>2</v>
          </cell>
        </row>
        <row r="262">
          <cell r="A262">
            <v>145</v>
          </cell>
          <cell r="B262">
            <v>31</v>
          </cell>
          <cell r="C262">
            <v>113001008217</v>
          </cell>
          <cell r="D262">
            <v>1</v>
          </cell>
          <cell r="E262" t="str">
            <v>S</v>
          </cell>
          <cell r="F262" t="str">
            <v xml:space="preserve">   SEDE DISTRITAL REPUBLICA DEL CARIBE</v>
          </cell>
          <cell r="G262" t="str">
            <v>RITA ROSA ROMERO SALAS</v>
          </cell>
          <cell r="H262" t="str">
            <v>TORICES</v>
          </cell>
          <cell r="K262">
            <v>2</v>
          </cell>
        </row>
        <row r="263">
          <cell r="A263">
            <v>10</v>
          </cell>
          <cell r="B263">
            <v>64</v>
          </cell>
          <cell r="C263">
            <v>113001000151</v>
          </cell>
          <cell r="D263">
            <v>1</v>
          </cell>
          <cell r="E263" t="str">
            <v>S</v>
          </cell>
          <cell r="F263" t="str">
            <v xml:space="preserve">   SEDE ANTONIO JOSE IRIZARRI</v>
          </cell>
          <cell r="G263" t="str">
            <v>ALEXANDER JAVIER MONTES MIRANDA</v>
          </cell>
          <cell r="H263" t="str">
            <v>TORICES</v>
          </cell>
          <cell r="I263">
            <v>6661658</v>
          </cell>
          <cell r="K263">
            <v>2</v>
          </cell>
        </row>
        <row r="264">
          <cell r="A264">
            <v>39</v>
          </cell>
          <cell r="B264">
            <v>64</v>
          </cell>
          <cell r="C264">
            <v>113001001352</v>
          </cell>
          <cell r="D264">
            <v>1</v>
          </cell>
          <cell r="E264" t="str">
            <v>S</v>
          </cell>
          <cell r="F264" t="str">
            <v xml:space="preserve">   SEDE NTRA. SRA. DEL CARMEN</v>
          </cell>
          <cell r="G264" t="str">
            <v>ALEXANDER JAVIER MONTES MIRANDA</v>
          </cell>
          <cell r="H264" t="str">
            <v>TORICES</v>
          </cell>
          <cell r="I264">
            <v>6580730</v>
          </cell>
          <cell r="K264">
            <v>2</v>
          </cell>
        </row>
        <row r="265">
          <cell r="A265">
            <v>64</v>
          </cell>
          <cell r="B265">
            <v>64</v>
          </cell>
          <cell r="C265">
            <v>113001001816</v>
          </cell>
          <cell r="D265">
            <v>1</v>
          </cell>
          <cell r="E265" t="str">
            <v>P</v>
          </cell>
          <cell r="F265" t="str">
            <v>I.E JOSE DE LA VEGA</v>
          </cell>
          <cell r="G265" t="str">
            <v>MARCO ANTONIO ORTIZ LOESTE</v>
          </cell>
          <cell r="H265" t="str">
            <v>TORICES</v>
          </cell>
          <cell r="I265">
            <v>6581347</v>
          </cell>
          <cell r="J265" t="str">
            <v>iejosedelavega@hotmail.com</v>
          </cell>
          <cell r="K265">
            <v>2</v>
          </cell>
        </row>
        <row r="266">
          <cell r="A266">
            <v>72</v>
          </cell>
          <cell r="B266">
            <v>64</v>
          </cell>
          <cell r="C266">
            <v>113001002162</v>
          </cell>
          <cell r="D266">
            <v>1</v>
          </cell>
          <cell r="E266" t="str">
            <v>S</v>
          </cell>
          <cell r="F266" t="str">
            <v xml:space="preserve">   SEDE SIMON BOLIVAR</v>
          </cell>
          <cell r="G266" t="str">
            <v>ALEXANDER JAVIER MONTES MIRANDA</v>
          </cell>
          <cell r="H266" t="str">
            <v>TORICES</v>
          </cell>
          <cell r="I266">
            <v>6661622</v>
          </cell>
          <cell r="K266">
            <v>2</v>
          </cell>
        </row>
        <row r="267">
          <cell r="A267">
            <v>93</v>
          </cell>
          <cell r="B267">
            <v>93</v>
          </cell>
          <cell r="C267">
            <v>113001003061</v>
          </cell>
          <cell r="D267">
            <v>1</v>
          </cell>
          <cell r="E267" t="str">
            <v>P</v>
          </cell>
          <cell r="F267" t="str">
            <v>I.E HERMANO ANTONIO RAMOS DE LA SALLE</v>
          </cell>
          <cell r="G267" t="str">
            <v>HERMANO CARLOS ANDRÉS FORERO FORERO</v>
          </cell>
          <cell r="H267" t="str">
            <v>TORICES</v>
          </cell>
          <cell r="I267" t="str">
            <v>6928103 - 6928104 ext 115</v>
          </cell>
          <cell r="J267" t="str">
            <v>srectoria@antonioramoslasalle.edu.co</v>
          </cell>
          <cell r="K267">
            <v>2</v>
          </cell>
        </row>
        <row r="268">
          <cell r="A268">
            <v>26</v>
          </cell>
          <cell r="B268">
            <v>112</v>
          </cell>
          <cell r="C268">
            <v>113001000674</v>
          </cell>
          <cell r="D268">
            <v>1</v>
          </cell>
          <cell r="E268" t="str">
            <v>S</v>
          </cell>
          <cell r="F268" t="str">
            <v xml:space="preserve">   SEDE ALFONSO ARAUJO</v>
          </cell>
          <cell r="G268" t="str">
            <v>ALFONSO CASSIANI HERRERA</v>
          </cell>
          <cell r="H268" t="str">
            <v>LO AMADOR</v>
          </cell>
          <cell r="I268">
            <v>6661716</v>
          </cell>
          <cell r="K268">
            <v>2</v>
          </cell>
        </row>
        <row r="269">
          <cell r="A269">
            <v>80</v>
          </cell>
          <cell r="B269">
            <v>112</v>
          </cell>
          <cell r="C269">
            <v>113001002642</v>
          </cell>
          <cell r="D269">
            <v>1</v>
          </cell>
          <cell r="E269" t="str">
            <v>S</v>
          </cell>
          <cell r="F269" t="str">
            <v xml:space="preserve">   SEDE SAN LUIS GONZAGA</v>
          </cell>
          <cell r="G269" t="str">
            <v>ALFONSO CASSIANI HERRERA</v>
          </cell>
          <cell r="H269" t="str">
            <v>NARIÑO</v>
          </cell>
          <cell r="I269">
            <v>6561488</v>
          </cell>
          <cell r="K269">
            <v>2</v>
          </cell>
        </row>
        <row r="270">
          <cell r="A270">
            <v>85</v>
          </cell>
          <cell r="B270">
            <v>112</v>
          </cell>
          <cell r="C270">
            <v>113001002863</v>
          </cell>
          <cell r="D270">
            <v>1</v>
          </cell>
          <cell r="E270" t="str">
            <v>S</v>
          </cell>
          <cell r="F270" t="str">
            <v xml:space="preserve">   *SEDE BRIGADA CIVICA DE LO AMADOR</v>
          </cell>
          <cell r="G270" t="str">
            <v>ALFONSO CASSIANI HERRERA</v>
          </cell>
          <cell r="H270" t="str">
            <v>LO AMADOR</v>
          </cell>
          <cell r="I270">
            <v>6566754</v>
          </cell>
          <cell r="K270">
            <v>2</v>
          </cell>
        </row>
        <row r="271">
          <cell r="A271">
            <v>163</v>
          </cell>
          <cell r="B271">
            <v>112</v>
          </cell>
          <cell r="C271">
            <v>113001012559</v>
          </cell>
          <cell r="D271">
            <v>1</v>
          </cell>
          <cell r="E271" t="str">
            <v>S</v>
          </cell>
          <cell r="F271" t="str">
            <v xml:space="preserve">   SEDE JUAN SALVADOR GAVIOTA</v>
          </cell>
          <cell r="G271" t="str">
            <v>MIGUEL PEREZ MARQUEZ</v>
          </cell>
          <cell r="H271" t="str">
            <v>ESPINAL</v>
          </cell>
          <cell r="I271">
            <v>6663369</v>
          </cell>
          <cell r="K271">
            <v>2</v>
          </cell>
        </row>
        <row r="272">
          <cell r="A272">
            <v>223</v>
          </cell>
          <cell r="B272">
            <v>223</v>
          </cell>
          <cell r="C272">
            <v>313001000622</v>
          </cell>
          <cell r="D272">
            <v>2</v>
          </cell>
          <cell r="E272" t="str">
            <v>P</v>
          </cell>
          <cell r="F272" t="str">
            <v>COL. DE LA SALLE</v>
          </cell>
          <cell r="G272" t="str">
            <v>HNO. MIGUEL ERNESTO GARCIA AREVALO</v>
          </cell>
          <cell r="H272" t="str">
            <v>TORICES</v>
          </cell>
          <cell r="I272" t="str">
            <v>6421426, 3015821245</v>
          </cell>
          <cell r="J272" t="str">
            <v>informacion@colsallecartagena.edu.co</v>
          </cell>
          <cell r="K272">
            <v>2</v>
          </cell>
        </row>
        <row r="273">
          <cell r="A273">
            <v>389</v>
          </cell>
          <cell r="B273">
            <v>389</v>
          </cell>
          <cell r="C273">
            <v>313001008984</v>
          </cell>
          <cell r="D273">
            <v>2</v>
          </cell>
          <cell r="E273" t="str">
            <v>P</v>
          </cell>
          <cell r="F273" t="str">
            <v>INST. EDUC. IVAN ILLICH</v>
          </cell>
          <cell r="G273" t="str">
            <v>NELSY MORALES BARRIOS</v>
          </cell>
          <cell r="H273" t="str">
            <v>TORICES</v>
          </cell>
          <cell r="I273">
            <v>6056392633</v>
          </cell>
          <cell r="J273" t="str">
            <v>nemoba226@hotmail.com</v>
          </cell>
          <cell r="K273">
            <v>2</v>
          </cell>
        </row>
        <row r="274">
          <cell r="A274">
            <v>506</v>
          </cell>
          <cell r="B274">
            <v>506</v>
          </cell>
          <cell r="C274">
            <v>313001027351</v>
          </cell>
          <cell r="D274">
            <v>2</v>
          </cell>
          <cell r="E274" t="str">
            <v>P</v>
          </cell>
          <cell r="F274" t="str">
            <v>COL. SAN RAFAEL ARCANGEL</v>
          </cell>
          <cell r="G274" t="str">
            <v>ALVARO LUIS TUÑON HERAS</v>
          </cell>
          <cell r="H274" t="str">
            <v>TORICES</v>
          </cell>
          <cell r="I274">
            <v>6561730</v>
          </cell>
          <cell r="J274" t="str">
            <v>colegio_sanrafaelarcangel@hotmail.com</v>
          </cell>
          <cell r="K274">
            <v>2</v>
          </cell>
        </row>
        <row r="275">
          <cell r="A275">
            <v>680</v>
          </cell>
          <cell r="B275">
            <v>680</v>
          </cell>
          <cell r="C275">
            <v>313001029256</v>
          </cell>
          <cell r="D275">
            <v>2</v>
          </cell>
          <cell r="E275" t="str">
            <v>P</v>
          </cell>
          <cell r="F275" t="str">
            <v>FUND. EDUC. INSTITUTO MIXTO EL NAZARENO</v>
          </cell>
          <cell r="G275" t="str">
            <v>MAYTE CANDELARIA GAVIRIA OSPINO</v>
          </cell>
          <cell r="H275" t="str">
            <v>TORICES</v>
          </cell>
          <cell r="I275">
            <v>6581629</v>
          </cell>
          <cell r="J275" t="str">
            <v>instnazareno2012@hotmail.com</v>
          </cell>
          <cell r="K275">
            <v>2</v>
          </cell>
        </row>
        <row r="276">
          <cell r="A276">
            <v>837</v>
          </cell>
          <cell r="B276">
            <v>837</v>
          </cell>
          <cell r="C276">
            <v>313001029841</v>
          </cell>
          <cell r="D276">
            <v>2</v>
          </cell>
          <cell r="E276" t="str">
            <v>P</v>
          </cell>
          <cell r="F276" t="str">
            <v>COL. INFANTIL INICIOS DEL ARCO IRIS</v>
          </cell>
          <cell r="G276" t="str">
            <v>SANDRA PEREZ YEPES</v>
          </cell>
          <cell r="H276" t="str">
            <v>TORICES</v>
          </cell>
          <cell r="I276">
            <v>6564988</v>
          </cell>
          <cell r="J276" t="str">
            <v>colarcoiris@hotmail.com</v>
          </cell>
          <cell r="K276">
            <v>2</v>
          </cell>
        </row>
        <row r="277">
          <cell r="A277">
            <v>838</v>
          </cell>
          <cell r="B277">
            <v>838</v>
          </cell>
          <cell r="C277">
            <v>313001029647</v>
          </cell>
          <cell r="D277">
            <v>2</v>
          </cell>
          <cell r="E277" t="str">
            <v>P</v>
          </cell>
          <cell r="F277" t="str">
            <v>COL. SANTISIMA TRINIDAD</v>
          </cell>
          <cell r="G277" t="str">
            <v>Hna. María Edilma Zuluaga Duque</v>
          </cell>
          <cell r="H277" t="str">
            <v>TORICES</v>
          </cell>
          <cell r="I277">
            <v>6431343</v>
          </cell>
          <cell r="J277" t="str">
            <v>elapatry2215@hotmail.com</v>
          </cell>
          <cell r="K277">
            <v>2</v>
          </cell>
        </row>
        <row r="278">
          <cell r="A278">
            <v>862</v>
          </cell>
          <cell r="B278">
            <v>862</v>
          </cell>
          <cell r="C278">
            <v>313001030131</v>
          </cell>
          <cell r="D278">
            <v>2</v>
          </cell>
          <cell r="E278" t="str">
            <v>P</v>
          </cell>
          <cell r="F278" t="str">
            <v>GIMN.  INTEGRAL CYGNI DE CARTAGENA</v>
          </cell>
          <cell r="G278" t="str">
            <v>CLARA LUZ ZOLLMER PINO</v>
          </cell>
          <cell r="H278" t="str">
            <v>PIE DE LA POPA</v>
          </cell>
          <cell r="I278">
            <v>6431030</v>
          </cell>
          <cell r="J278" t="str">
            <v>informacioncygnicartagena@gmail.com</v>
          </cell>
          <cell r="K278">
            <v>2</v>
          </cell>
        </row>
        <row r="279">
          <cell r="A279">
            <v>885</v>
          </cell>
          <cell r="B279">
            <v>885</v>
          </cell>
          <cell r="C279">
            <v>313001800106</v>
          </cell>
          <cell r="D279">
            <v>2</v>
          </cell>
          <cell r="E279" t="str">
            <v>P</v>
          </cell>
          <cell r="F279" t="str">
            <v>GIMN.  REAL DE LA SABIDURIA</v>
          </cell>
          <cell r="G279" t="str">
            <v>ROSA MARIA DEL TORO DE MARIMON</v>
          </cell>
          <cell r="H279" t="str">
            <v>TORICES</v>
          </cell>
          <cell r="I279">
            <v>6581138</v>
          </cell>
          <cell r="J279" t="str">
            <v>gimredelsa@hotmail.com</v>
          </cell>
          <cell r="K279">
            <v>2</v>
          </cell>
        </row>
        <row r="280">
          <cell r="A280">
            <v>922</v>
          </cell>
          <cell r="B280">
            <v>922</v>
          </cell>
          <cell r="C280">
            <v>313001800483</v>
          </cell>
          <cell r="D280">
            <v>2</v>
          </cell>
          <cell r="E280" t="str">
            <v>P</v>
          </cell>
          <cell r="F280" t="str">
            <v>GIMNASIO CHAMBERI</v>
          </cell>
          <cell r="G280" t="str">
            <v>JACQUELINE MONCARIS ANGULO</v>
          </cell>
          <cell r="H280" t="str">
            <v>TORICES</v>
          </cell>
          <cell r="I280">
            <v>6663446</v>
          </cell>
          <cell r="J280" t="str">
            <v>cordinachamberi@hotmail.com</v>
          </cell>
          <cell r="K280">
            <v>2</v>
          </cell>
        </row>
        <row r="281">
          <cell r="A281">
            <v>5</v>
          </cell>
          <cell r="B281">
            <v>11</v>
          </cell>
          <cell r="C281">
            <v>113001012711</v>
          </cell>
          <cell r="D281">
            <v>1</v>
          </cell>
          <cell r="E281" t="str">
            <v>S</v>
          </cell>
          <cell r="F281" t="str">
            <v xml:space="preserve">   SEDE SAN JOSE CLAVERIANO</v>
          </cell>
          <cell r="G281" t="str">
            <v>FELIX CABALLERO ARIAS</v>
          </cell>
          <cell r="H281" t="str">
            <v>SAN FRANCISCO</v>
          </cell>
          <cell r="K281">
            <v>3</v>
          </cell>
        </row>
        <row r="282">
          <cell r="A282">
            <v>11</v>
          </cell>
          <cell r="B282">
            <v>11</v>
          </cell>
          <cell r="C282">
            <v>113001000160</v>
          </cell>
          <cell r="D282">
            <v>1</v>
          </cell>
          <cell r="E282" t="str">
            <v>P</v>
          </cell>
          <cell r="F282" t="str">
            <v>I.E CORAZON DE MARIA</v>
          </cell>
          <cell r="G282" t="str">
            <v>FELIX CABALLERO ARIAS</v>
          </cell>
          <cell r="H282" t="str">
            <v>SAN FRANCISCO</v>
          </cell>
          <cell r="I282">
            <v>6562618</v>
          </cell>
          <cell r="J282" t="str">
            <v>cordmaria@hotmail.com</v>
          </cell>
          <cell r="K282">
            <v>3</v>
          </cell>
        </row>
        <row r="283">
          <cell r="A283">
            <v>102</v>
          </cell>
          <cell r="B283">
            <v>11</v>
          </cell>
          <cell r="C283">
            <v>113001003967</v>
          </cell>
          <cell r="D283">
            <v>1</v>
          </cell>
          <cell r="E283" t="str">
            <v>S</v>
          </cell>
          <cell r="F283" t="str">
            <v xml:space="preserve">   SEDE LAZARO MARTINEZ OLIER</v>
          </cell>
          <cell r="G283" t="str">
            <v>DANILO ACOSTA TEHERAN</v>
          </cell>
          <cell r="H283" t="str">
            <v>SAN FRANCISCO</v>
          </cell>
          <cell r="I283">
            <v>6566321</v>
          </cell>
          <cell r="K283">
            <v>3</v>
          </cell>
        </row>
        <row r="284">
          <cell r="A284">
            <v>12</v>
          </cell>
          <cell r="B284">
            <v>37</v>
          </cell>
          <cell r="C284">
            <v>113001000178</v>
          </cell>
          <cell r="D284">
            <v>1</v>
          </cell>
          <cell r="E284" t="str">
            <v>S</v>
          </cell>
          <cell r="F284" t="str">
            <v xml:space="preserve">   SEDE SAGRADO CORAZON DE JESUS</v>
          </cell>
          <cell r="G284" t="str">
            <v>MARCELO JOSE MARTINEZ VILLARREAL</v>
          </cell>
          <cell r="H284" t="str">
            <v>DANIEL LEMAITRE</v>
          </cell>
          <cell r="I284">
            <v>6567874</v>
          </cell>
          <cell r="K284">
            <v>3</v>
          </cell>
        </row>
        <row r="285">
          <cell r="A285">
            <v>13</v>
          </cell>
          <cell r="B285">
            <v>37</v>
          </cell>
          <cell r="C285">
            <v>113001000186</v>
          </cell>
          <cell r="D285">
            <v>1</v>
          </cell>
          <cell r="E285" t="str">
            <v>S</v>
          </cell>
          <cell r="F285" t="str">
            <v xml:space="preserve">   SEDE MARCO FIDEL SUAREZ</v>
          </cell>
          <cell r="G285" t="str">
            <v>MARCELO JOSE MARTINEZ VILLARREAL</v>
          </cell>
          <cell r="H285" t="str">
            <v>PEDRO SALAZAR</v>
          </cell>
          <cell r="I285">
            <v>6564293</v>
          </cell>
          <cell r="K285">
            <v>3</v>
          </cell>
        </row>
        <row r="286">
          <cell r="A286">
            <v>15</v>
          </cell>
          <cell r="B286">
            <v>37</v>
          </cell>
          <cell r="C286">
            <v>113001000208</v>
          </cell>
          <cell r="D286">
            <v>1</v>
          </cell>
          <cell r="E286" t="str">
            <v>S</v>
          </cell>
          <cell r="F286" t="str">
            <v xml:space="preserve">   SEDE NTRA. SRA. DE FATIMA</v>
          </cell>
          <cell r="G286" t="str">
            <v>MARCELO JOSE MARTINEZ VILLARREAL</v>
          </cell>
          <cell r="H286" t="str">
            <v>DANIEL LEMAITRE</v>
          </cell>
          <cell r="K286">
            <v>3</v>
          </cell>
        </row>
        <row r="287">
          <cell r="A287">
            <v>37</v>
          </cell>
          <cell r="B287">
            <v>37</v>
          </cell>
          <cell r="C287">
            <v>113001000879</v>
          </cell>
          <cell r="D287">
            <v>1</v>
          </cell>
          <cell r="E287" t="str">
            <v>P</v>
          </cell>
          <cell r="F287" t="str">
            <v>I.E SANTA MARIA</v>
          </cell>
          <cell r="G287" t="str">
            <v>CLAUDIA PATRICIA GARCES POLO</v>
          </cell>
          <cell r="H287" t="str">
            <v>DANIEL LEMAITRE</v>
          </cell>
          <cell r="I287">
            <v>6562509</v>
          </cell>
          <cell r="J287" t="str">
            <v>claudia.garces@iesantamaria.edu.co</v>
          </cell>
          <cell r="K287">
            <v>3</v>
          </cell>
        </row>
        <row r="288">
          <cell r="A288">
            <v>45</v>
          </cell>
          <cell r="B288">
            <v>45</v>
          </cell>
          <cell r="C288">
            <v>113001001492</v>
          </cell>
          <cell r="D288">
            <v>1</v>
          </cell>
          <cell r="E288" t="str">
            <v>P</v>
          </cell>
          <cell r="F288" t="str">
            <v>I.E LICEO DE BOLIVAR</v>
          </cell>
          <cell r="G288" t="str">
            <v>MONICA ALEXANDRA GONZALEZ QUINTERO</v>
          </cell>
          <cell r="H288" t="str">
            <v>DANIEL LEMAITRE</v>
          </cell>
          <cell r="I288">
            <v>3135121290</v>
          </cell>
          <cell r="J288" t="str">
            <v>lidebolcartagena@gmail.com</v>
          </cell>
          <cell r="K288">
            <v>3</v>
          </cell>
        </row>
        <row r="289">
          <cell r="A289">
            <v>63</v>
          </cell>
          <cell r="B289">
            <v>45</v>
          </cell>
          <cell r="C289">
            <v>113001001786</v>
          </cell>
          <cell r="D289">
            <v>1</v>
          </cell>
          <cell r="E289" t="str">
            <v>S</v>
          </cell>
          <cell r="F289" t="str">
            <v xml:space="preserve">   SEDE SIETE DE AGOSTO</v>
          </cell>
          <cell r="G289" t="str">
            <v>DANILO ACOSTA THERAN</v>
          </cell>
          <cell r="H289" t="str">
            <v>SIETE DE AGOSTO</v>
          </cell>
          <cell r="I289">
            <v>6564341</v>
          </cell>
          <cell r="K289">
            <v>3</v>
          </cell>
        </row>
        <row r="290">
          <cell r="A290">
            <v>126</v>
          </cell>
          <cell r="B290">
            <v>45</v>
          </cell>
          <cell r="C290">
            <v>113001000712</v>
          </cell>
          <cell r="D290">
            <v>1</v>
          </cell>
          <cell r="E290" t="str">
            <v>S</v>
          </cell>
          <cell r="F290" t="str">
            <v xml:space="preserve">   SEDE ONCE DE NOVIEMBRE</v>
          </cell>
          <cell r="G290" t="str">
            <v>DANILO ACOSTA THERAN</v>
          </cell>
          <cell r="H290" t="str">
            <v>CANAPOTE</v>
          </cell>
          <cell r="I290">
            <v>6567771</v>
          </cell>
          <cell r="K290">
            <v>3</v>
          </cell>
        </row>
        <row r="291">
          <cell r="A291">
            <v>146</v>
          </cell>
          <cell r="B291">
            <v>45</v>
          </cell>
          <cell r="C291">
            <v>113001008225</v>
          </cell>
          <cell r="D291">
            <v>1</v>
          </cell>
          <cell r="E291" t="str">
            <v>S</v>
          </cell>
          <cell r="F291" t="str">
            <v xml:space="preserve">   SEDE DISTRITAL LA PAZ</v>
          </cell>
          <cell r="G291" t="str">
            <v>DANILO ACOSTA THERAN</v>
          </cell>
          <cell r="H291" t="str">
            <v>DANIEL LEMAITRE</v>
          </cell>
          <cell r="I291">
            <v>6660460</v>
          </cell>
          <cell r="K291">
            <v>3</v>
          </cell>
        </row>
        <row r="292">
          <cell r="A292">
            <v>857</v>
          </cell>
          <cell r="B292">
            <v>857</v>
          </cell>
          <cell r="C292">
            <v>113001030093</v>
          </cell>
          <cell r="D292">
            <v>1</v>
          </cell>
          <cell r="E292" t="str">
            <v>P</v>
          </cell>
          <cell r="F292" t="str">
            <v>I.E FUNDACION PIES DESCALZOS</v>
          </cell>
          <cell r="G292" t="str">
            <v>LILIAN GAVIRIA FERNANDEZ</v>
          </cell>
          <cell r="H292" t="str">
            <v xml:space="preserve">San bernardo </v>
          </cell>
          <cell r="I292">
            <v>3168347766</v>
          </cell>
          <cell r="J292" t="str">
            <v>rectoriafpd@gmail.com</v>
          </cell>
          <cell r="K292">
            <v>3</v>
          </cell>
        </row>
        <row r="293">
          <cell r="A293">
            <v>264</v>
          </cell>
          <cell r="B293">
            <v>264</v>
          </cell>
          <cell r="C293">
            <v>313001003842</v>
          </cell>
          <cell r="D293">
            <v>2</v>
          </cell>
          <cell r="E293" t="str">
            <v>P</v>
          </cell>
          <cell r="F293" t="str">
            <v>ASOC. COL. GONZALO JIMENEZ DE QUESADA</v>
          </cell>
          <cell r="G293" t="str">
            <v>LOURDES VILLADIEGO CONEO</v>
          </cell>
          <cell r="H293" t="str">
            <v>DANIEL LEMAITRE</v>
          </cell>
          <cell r="I293" t="str">
            <v>6661918 - 6663813</v>
          </cell>
          <cell r="J293" t="str">
            <v>dra.lourdesvilladiego@hotmail.com</v>
          </cell>
          <cell r="K293">
            <v>3</v>
          </cell>
        </row>
        <row r="294">
          <cell r="A294">
            <v>323</v>
          </cell>
          <cell r="B294">
            <v>323</v>
          </cell>
          <cell r="C294">
            <v>313001007074</v>
          </cell>
          <cell r="D294">
            <v>2</v>
          </cell>
          <cell r="E294" t="str">
            <v>P</v>
          </cell>
          <cell r="F294" t="str">
            <v>CORP. INF. BLANCA NIEVES</v>
          </cell>
          <cell r="G294" t="str">
            <v>MARIA MIRNA COGOLLO JULIO</v>
          </cell>
          <cell r="H294" t="str">
            <v>DANIEL LEMAITRE</v>
          </cell>
          <cell r="I294">
            <v>6580319</v>
          </cell>
          <cell r="J294" t="str">
            <v>colegioblancanieves@yahoo.com</v>
          </cell>
          <cell r="K294">
            <v>3</v>
          </cell>
        </row>
        <row r="295">
          <cell r="A295">
            <v>435</v>
          </cell>
          <cell r="B295">
            <v>435</v>
          </cell>
          <cell r="C295">
            <v>313001012868</v>
          </cell>
          <cell r="D295">
            <v>2</v>
          </cell>
          <cell r="E295" t="str">
            <v>P</v>
          </cell>
          <cell r="F295" t="str">
            <v>CORP. TECNICA INSTITUTO ROCHY</v>
          </cell>
          <cell r="G295" t="str">
            <v>ROSA RODRIGUEZ ARANGO</v>
          </cell>
          <cell r="H295" t="str">
            <v>DANIEL LEMAITRE</v>
          </cell>
          <cell r="I295">
            <v>6582890</v>
          </cell>
          <cell r="J295" t="str">
            <v>corporrochy@hotmail.com</v>
          </cell>
          <cell r="K295">
            <v>3</v>
          </cell>
        </row>
        <row r="296">
          <cell r="A296">
            <v>441</v>
          </cell>
          <cell r="B296">
            <v>441</v>
          </cell>
          <cell r="C296">
            <v>313001012973</v>
          </cell>
          <cell r="D296">
            <v>2</v>
          </cell>
          <cell r="E296" t="str">
            <v>P</v>
          </cell>
          <cell r="F296" t="str">
            <v>COL. CRISTIANO LUZ Y VERDAD</v>
          </cell>
          <cell r="G296" t="str">
            <v>LOURDES ROJAS CASTRO</v>
          </cell>
          <cell r="H296" t="str">
            <v>SAN FRANCISCO</v>
          </cell>
          <cell r="I296">
            <v>6661992</v>
          </cell>
          <cell r="J296" t="str">
            <v>lourdesrojas@yahoo.com</v>
          </cell>
          <cell r="K296">
            <v>3</v>
          </cell>
        </row>
        <row r="297">
          <cell r="A297">
            <v>507</v>
          </cell>
          <cell r="B297">
            <v>507</v>
          </cell>
          <cell r="C297">
            <v>313001013619</v>
          </cell>
          <cell r="D297">
            <v>2</v>
          </cell>
          <cell r="E297" t="str">
            <v>P</v>
          </cell>
          <cell r="F297" t="str">
            <v>COL. DE LAS AMERICAS</v>
          </cell>
          <cell r="G297" t="str">
            <v>EDINSA MARIA CARRILLO PADILLA</v>
          </cell>
          <cell r="H297" t="str">
            <v>DANIEL LEMAITRE</v>
          </cell>
          <cell r="I297">
            <v>6908768</v>
          </cell>
          <cell r="J297" t="str">
            <v>coleamericas-98@hotmail.com</v>
          </cell>
          <cell r="K297">
            <v>3</v>
          </cell>
        </row>
        <row r="298">
          <cell r="A298">
            <v>731</v>
          </cell>
          <cell r="B298">
            <v>731</v>
          </cell>
          <cell r="C298">
            <v>313001029124</v>
          </cell>
          <cell r="D298">
            <v>2</v>
          </cell>
          <cell r="E298" t="str">
            <v>P</v>
          </cell>
          <cell r="F298" t="str">
            <v>CORP. INST. EDUCA.CARLOS ORTIZ SANCHEZ</v>
          </cell>
          <cell r="G298" t="str">
            <v>ROSA MAGOLA ORTIZ CARABALLO</v>
          </cell>
          <cell r="H298" t="str">
            <v>SANTA MARIA</v>
          </cell>
          <cell r="I298">
            <v>6445329</v>
          </cell>
          <cell r="J298" t="str">
            <v>corporacioncarlosortizsanchez@outlook.com</v>
          </cell>
          <cell r="K298">
            <v>3</v>
          </cell>
        </row>
        <row r="299">
          <cell r="A299">
            <v>916</v>
          </cell>
          <cell r="B299">
            <v>916</v>
          </cell>
          <cell r="C299">
            <v>313001800424</v>
          </cell>
          <cell r="D299">
            <v>2</v>
          </cell>
          <cell r="E299" t="str">
            <v>P</v>
          </cell>
          <cell r="F299" t="str">
            <v>GIMNASIO LOS ANGELES CARTAGENA</v>
          </cell>
          <cell r="G299" t="str">
            <v>TATIANA GARCES CUETO</v>
          </cell>
          <cell r="H299" t="str">
            <v>CRESPITO</v>
          </cell>
          <cell r="I299">
            <v>6904923</v>
          </cell>
          <cell r="J299" t="str">
            <v>tgarcesc@yahoo.es</v>
          </cell>
          <cell r="K299">
            <v>3</v>
          </cell>
        </row>
        <row r="300">
          <cell r="A300">
            <v>942</v>
          </cell>
          <cell r="B300">
            <v>942</v>
          </cell>
          <cell r="C300">
            <v>313001800581</v>
          </cell>
          <cell r="D300">
            <v>2</v>
          </cell>
          <cell r="E300" t="str">
            <v>P</v>
          </cell>
          <cell r="F300" t="str">
            <v>MI MUNDO MAGICO GUARDERIA Y JARDIN INFANTIL</v>
          </cell>
          <cell r="G300" t="str">
            <v>GISELLE MEZA CAPDEVILLA</v>
          </cell>
          <cell r="H300" t="str">
            <v>DANIEL LEMAITRE</v>
          </cell>
          <cell r="I300">
            <v>6914568</v>
          </cell>
          <cell r="J300" t="str">
            <v>mi.mundo.magico.preescolar@gmail.com</v>
          </cell>
          <cell r="K300">
            <v>3</v>
          </cell>
        </row>
        <row r="301">
          <cell r="A301">
            <v>4</v>
          </cell>
          <cell r="B301">
            <v>4</v>
          </cell>
          <cell r="C301">
            <v>113001012788</v>
          </cell>
          <cell r="D301">
            <v>1</v>
          </cell>
          <cell r="E301" t="str">
            <v>P</v>
          </cell>
          <cell r="F301" t="str">
            <v>I.E CIUDAD DE TUNJA</v>
          </cell>
          <cell r="G301" t="str">
            <v>RAUL ALBERTO ARIAS DUQUE</v>
          </cell>
          <cell r="H301" t="str">
            <v>CAMINO DEL MEDIO</v>
          </cell>
          <cell r="I301">
            <v>6437506</v>
          </cell>
          <cell r="J301" t="str">
            <v>mlnowacky@hotmail.com</v>
          </cell>
          <cell r="K301">
            <v>4</v>
          </cell>
        </row>
        <row r="302">
          <cell r="A302">
            <v>132</v>
          </cell>
          <cell r="B302">
            <v>4</v>
          </cell>
          <cell r="C302">
            <v>113001007296</v>
          </cell>
          <cell r="D302">
            <v>1</v>
          </cell>
          <cell r="E302" t="str">
            <v>S</v>
          </cell>
          <cell r="F302" t="str">
            <v xml:space="preserve">   SEDE ESCILDA MEDINA PACHECO</v>
          </cell>
          <cell r="G302" t="str">
            <v>RAUL ALBERTO ARIAS DUQUE</v>
          </cell>
          <cell r="H302" t="str">
            <v>LA CANDELARIA</v>
          </cell>
          <cell r="I302" t="str">
            <v>6741308-6646142</v>
          </cell>
          <cell r="K302">
            <v>4</v>
          </cell>
        </row>
        <row r="303">
          <cell r="A303">
            <v>42</v>
          </cell>
          <cell r="B303">
            <v>42</v>
          </cell>
          <cell r="C303">
            <v>113001001450</v>
          </cell>
          <cell r="D303">
            <v>1</v>
          </cell>
          <cell r="E303" t="str">
            <v>P</v>
          </cell>
          <cell r="F303" t="str">
            <v>I. ETNOEDUCATIVA PEDRO ROMERO</v>
          </cell>
          <cell r="G303" t="str">
            <v>OSMAR DEL CRISTO CARRASCAL RODRIGUEZ</v>
          </cell>
          <cell r="H303" t="str">
            <v>ALCIBIA</v>
          </cell>
          <cell r="I303">
            <v>6741660</v>
          </cell>
          <cell r="J303" t="str">
            <v>oscarod04@hotmail.com</v>
          </cell>
          <cell r="K303">
            <v>4</v>
          </cell>
        </row>
        <row r="304">
          <cell r="A304">
            <v>142</v>
          </cell>
          <cell r="B304">
            <v>42</v>
          </cell>
          <cell r="C304">
            <v>113001008179</v>
          </cell>
          <cell r="D304">
            <v>1</v>
          </cell>
          <cell r="E304" t="str">
            <v>S</v>
          </cell>
          <cell r="F304" t="str">
            <v xml:space="preserve">   *SEDE PEDRO CUADRO AVILA</v>
          </cell>
          <cell r="H304" t="str">
            <v>LA ESPERANZA</v>
          </cell>
          <cell r="K304">
            <v>4</v>
          </cell>
        </row>
        <row r="305">
          <cell r="A305">
            <v>399</v>
          </cell>
          <cell r="B305">
            <v>42</v>
          </cell>
          <cell r="C305">
            <v>313001000118</v>
          </cell>
          <cell r="D305">
            <v>1</v>
          </cell>
          <cell r="E305" t="str">
            <v>S</v>
          </cell>
          <cell r="F305" t="str">
            <v xml:space="preserve">    SEDE NTRA. SRA. LA VICTORIA</v>
          </cell>
          <cell r="H305" t="str">
            <v>LA ESPERANZA</v>
          </cell>
          <cell r="I305">
            <v>6740013</v>
          </cell>
          <cell r="K305">
            <v>4</v>
          </cell>
        </row>
        <row r="306">
          <cell r="A306">
            <v>65</v>
          </cell>
          <cell r="B306">
            <v>83</v>
          </cell>
          <cell r="C306">
            <v>113001001964</v>
          </cell>
          <cell r="D306">
            <v>1</v>
          </cell>
          <cell r="E306" t="str">
            <v>S</v>
          </cell>
          <cell r="F306" t="str">
            <v xml:space="preserve">   SEDE SOCIEDAD AMOR A CARTAGENA. # 7</v>
          </cell>
          <cell r="G306" t="str">
            <v>FREDYS QUINTANA DE LA ROSA</v>
          </cell>
          <cell r="H306" t="str">
            <v>LA ESPERANZA</v>
          </cell>
          <cell r="I306">
            <v>6749066</v>
          </cell>
          <cell r="K306">
            <v>4</v>
          </cell>
        </row>
        <row r="307">
          <cell r="A307">
            <v>77</v>
          </cell>
          <cell r="B307">
            <v>83</v>
          </cell>
          <cell r="C307">
            <v>113001002596</v>
          </cell>
          <cell r="D307">
            <v>1</v>
          </cell>
          <cell r="E307" t="str">
            <v>S</v>
          </cell>
          <cell r="F307" t="str">
            <v xml:space="preserve">   SEDE ACCION COMUNAL LA QUINTA</v>
          </cell>
          <cell r="G307" t="str">
            <v>FREDYS QUINTANA DE LA ROSA</v>
          </cell>
          <cell r="H307" t="str">
            <v>LA QUINTA</v>
          </cell>
          <cell r="I307">
            <v>6522953</v>
          </cell>
          <cell r="K307">
            <v>4</v>
          </cell>
        </row>
        <row r="308">
          <cell r="A308">
            <v>81</v>
          </cell>
          <cell r="B308">
            <v>83</v>
          </cell>
          <cell r="C308">
            <v>113001002651</v>
          </cell>
          <cell r="D308">
            <v>1</v>
          </cell>
          <cell r="E308" t="str">
            <v>S</v>
          </cell>
          <cell r="F308" t="str">
            <v xml:space="preserve">   SEDE LAS DELICIAS</v>
          </cell>
          <cell r="G308" t="str">
            <v>FREDYS QUINTANA DE LA ROSA</v>
          </cell>
          <cell r="H308" t="str">
            <v>LA ESPERANZA</v>
          </cell>
          <cell r="I308">
            <v>6693721</v>
          </cell>
          <cell r="K308">
            <v>4</v>
          </cell>
        </row>
        <row r="309">
          <cell r="A309">
            <v>83</v>
          </cell>
          <cell r="B309">
            <v>83</v>
          </cell>
          <cell r="C309">
            <v>113001002812</v>
          </cell>
          <cell r="D309">
            <v>1</v>
          </cell>
          <cell r="E309" t="str">
            <v>P</v>
          </cell>
          <cell r="F309" t="str">
            <v>I.E MARIA REINA</v>
          </cell>
          <cell r="G309" t="str">
            <v>FREDYS QUINTANA DE LA ROSA</v>
          </cell>
          <cell r="H309" t="str">
            <v>LA ESPERANZA</v>
          </cell>
          <cell r="I309" t="str">
            <v>6436803-6436617</v>
          </cell>
          <cell r="J309" t="str">
            <v>rectoriaiemariareina@gmail.com</v>
          </cell>
          <cell r="K309">
            <v>4</v>
          </cell>
        </row>
        <row r="310">
          <cell r="A310">
            <v>90</v>
          </cell>
          <cell r="B310">
            <v>90</v>
          </cell>
          <cell r="C310">
            <v>113001020969</v>
          </cell>
          <cell r="D310">
            <v>1</v>
          </cell>
          <cell r="E310" t="str">
            <v>P</v>
          </cell>
          <cell r="F310" t="str">
            <v>I.E FRANCISCO DE PAULA SANTANDER</v>
          </cell>
          <cell r="G310" t="str">
            <v>ANIBAL JOSE PAJARO GARCIA</v>
          </cell>
          <cell r="H310" t="str">
            <v>LA MARIA</v>
          </cell>
          <cell r="I310">
            <v>6438669</v>
          </cell>
          <cell r="J310" t="str">
            <v>anpaga1218@gmail.com</v>
          </cell>
          <cell r="K310">
            <v>4</v>
          </cell>
        </row>
        <row r="311">
          <cell r="A311">
            <v>103</v>
          </cell>
          <cell r="B311">
            <v>113</v>
          </cell>
          <cell r="C311">
            <v>113001004041</v>
          </cell>
          <cell r="D311">
            <v>1</v>
          </cell>
          <cell r="E311" t="str">
            <v>S</v>
          </cell>
          <cell r="F311" t="str">
            <v xml:space="preserve">   SEDE EDUARDO SANTOS MONTEJO</v>
          </cell>
          <cell r="G311" t="str">
            <v>JHON JAIRO VILLORINA REGINO</v>
          </cell>
          <cell r="H311" t="str">
            <v>LA ESPERANZA</v>
          </cell>
          <cell r="I311">
            <v>6693690</v>
          </cell>
          <cell r="K311">
            <v>4</v>
          </cell>
        </row>
        <row r="312">
          <cell r="A312">
            <v>113</v>
          </cell>
          <cell r="B312">
            <v>113</v>
          </cell>
          <cell r="C312">
            <v>113001005544</v>
          </cell>
          <cell r="D312">
            <v>1</v>
          </cell>
          <cell r="E312" t="str">
            <v>P</v>
          </cell>
          <cell r="F312" t="str">
            <v>I.E ANTONIO NARIÑO</v>
          </cell>
          <cell r="G312" t="str">
            <v>JHON JAIRO VILLORINA REGINO</v>
          </cell>
          <cell r="H312" t="str">
            <v>LA ESPERANZA</v>
          </cell>
          <cell r="I312">
            <v>3006781694</v>
          </cell>
          <cell r="J312" t="str">
            <v>Ieantonionarino@hotmail.com</v>
          </cell>
          <cell r="K312">
            <v>4</v>
          </cell>
        </row>
        <row r="313">
          <cell r="A313">
            <v>120</v>
          </cell>
          <cell r="B313">
            <v>120</v>
          </cell>
          <cell r="C313">
            <v>113001006711</v>
          </cell>
          <cell r="D313">
            <v>1</v>
          </cell>
          <cell r="E313" t="str">
            <v>P</v>
          </cell>
          <cell r="F313" t="str">
            <v>I.E OMAIRA SANCHEZ GARZON</v>
          </cell>
          <cell r="G313" t="str">
            <v>ALVARO ENRIQUE MENESES GELIS</v>
          </cell>
          <cell r="H313" t="str">
            <v>LA CANDELARIA</v>
          </cell>
          <cell r="I313">
            <v>3126452602</v>
          </cell>
          <cell r="J313" t="str">
            <v>geaner@hotmail.com</v>
          </cell>
          <cell r="K313">
            <v>4</v>
          </cell>
        </row>
        <row r="314">
          <cell r="A314">
            <v>839</v>
          </cell>
          <cell r="B314">
            <v>839</v>
          </cell>
          <cell r="C314">
            <v>113001029851</v>
          </cell>
          <cell r="D314">
            <v>1</v>
          </cell>
          <cell r="E314" t="str">
            <v>P</v>
          </cell>
          <cell r="F314" t="str">
            <v>I.E.JORGE ARTEL</v>
          </cell>
          <cell r="G314" t="str">
            <v>LUZ STELLA GARZON SAENZ</v>
          </cell>
          <cell r="H314" t="str">
            <v>LA MARIA</v>
          </cell>
          <cell r="I314">
            <v>3155450112</v>
          </cell>
          <cell r="J314" t="str">
            <v>jorgeartel.cartagena@gmail.com</v>
          </cell>
          <cell r="K314">
            <v>4</v>
          </cell>
        </row>
        <row r="315">
          <cell r="A315">
            <v>991</v>
          </cell>
          <cell r="B315">
            <v>991</v>
          </cell>
          <cell r="C315">
            <v>313001800077</v>
          </cell>
          <cell r="D315">
            <v>1</v>
          </cell>
          <cell r="E315" t="str">
            <v>P</v>
          </cell>
          <cell r="F315" t="str">
            <v>COLEGIO ELYON YIREH</v>
          </cell>
          <cell r="G315" t="str">
            <v>JORGE LUIS BERRIO BABILONIA</v>
          </cell>
          <cell r="H315" t="str">
            <v>BOSTON</v>
          </cell>
          <cell r="I315">
            <v>3195334140</v>
          </cell>
          <cell r="J315" t="str">
            <v>ben.avidcartagena@gmail.com</v>
          </cell>
          <cell r="K315">
            <v>4</v>
          </cell>
        </row>
        <row r="316">
          <cell r="A316">
            <v>251</v>
          </cell>
          <cell r="B316">
            <v>251</v>
          </cell>
          <cell r="C316">
            <v>313001002307</v>
          </cell>
          <cell r="D316">
            <v>2</v>
          </cell>
          <cell r="E316" t="str">
            <v>P</v>
          </cell>
          <cell r="F316" t="str">
            <v>COL. ADVENTISTA DE CARTAGENA</v>
          </cell>
          <cell r="G316" t="str">
            <v>ISMAEL ARMANDO MARRIAGA MANJARREZ</v>
          </cell>
          <cell r="H316" t="str">
            <v>ALCIBIA</v>
          </cell>
          <cell r="I316">
            <v>6691813</v>
          </cell>
          <cell r="J316" t="str">
            <v>ismamarriaga@gmail.com</v>
          </cell>
          <cell r="K316">
            <v>4</v>
          </cell>
        </row>
        <row r="317">
          <cell r="A317">
            <v>402</v>
          </cell>
          <cell r="B317">
            <v>402</v>
          </cell>
          <cell r="C317">
            <v>313001009204</v>
          </cell>
          <cell r="D317">
            <v>2</v>
          </cell>
          <cell r="E317" t="str">
            <v>P</v>
          </cell>
          <cell r="F317" t="str">
            <v>INST. INTEGRAL NUEVA COLOMBIA</v>
          </cell>
          <cell r="G317" t="str">
            <v>MIRNA RUIZ REALES</v>
          </cell>
          <cell r="H317" t="str">
            <v>LA MARIA</v>
          </cell>
          <cell r="I317">
            <v>6693091</v>
          </cell>
          <cell r="J317" t="str">
            <v>integralnuevacolombia@yahoo.es</v>
          </cell>
          <cell r="K317">
            <v>4</v>
          </cell>
        </row>
        <row r="318">
          <cell r="A318">
            <v>406</v>
          </cell>
          <cell r="B318">
            <v>406</v>
          </cell>
          <cell r="C318">
            <v>313001009247</v>
          </cell>
          <cell r="D318">
            <v>2</v>
          </cell>
          <cell r="E318" t="str">
            <v>P</v>
          </cell>
          <cell r="F318" t="str">
            <v>COL. ROBIN HOOD</v>
          </cell>
          <cell r="G318" t="str">
            <v>JOSEFA CARDENAS CARDENAS</v>
          </cell>
          <cell r="H318" t="str">
            <v>CAMINO DEL MEDIO</v>
          </cell>
          <cell r="I318">
            <v>6747214</v>
          </cell>
          <cell r="J318" t="str">
            <v>colrobinhood@hotmail.com</v>
          </cell>
          <cell r="K318">
            <v>4</v>
          </cell>
        </row>
        <row r="319">
          <cell r="A319">
            <v>562</v>
          </cell>
          <cell r="B319">
            <v>562</v>
          </cell>
          <cell r="C319">
            <v>313001013961</v>
          </cell>
          <cell r="D319">
            <v>2</v>
          </cell>
          <cell r="E319" t="str">
            <v>P</v>
          </cell>
          <cell r="F319" t="str">
            <v>COL. BAUTISTA DIOS ES AMOR</v>
          </cell>
          <cell r="G319" t="str">
            <v>CANDELARIA BERMUDEZ</v>
          </cell>
          <cell r="H319" t="str">
            <v>LA QUINTA</v>
          </cell>
          <cell r="I319">
            <v>6626653</v>
          </cell>
          <cell r="J319" t="str">
            <v>colegiobautistadiosesamor@gmail.com</v>
          </cell>
          <cell r="K319">
            <v>4</v>
          </cell>
        </row>
        <row r="320">
          <cell r="A320">
            <v>948</v>
          </cell>
          <cell r="B320">
            <v>948</v>
          </cell>
          <cell r="C320">
            <v>313001800505</v>
          </cell>
          <cell r="D320">
            <v>2</v>
          </cell>
          <cell r="E320" t="str">
            <v>P</v>
          </cell>
          <cell r="F320" t="str">
            <v xml:space="preserve">CORPORACION INSTITUCION EDUCATIVA CIENAGA DE LA VIRGEN  CIECIVIR </v>
          </cell>
          <cell r="G320" t="str">
            <v>MIRNA GONZALEZ ARROYO</v>
          </cell>
          <cell r="H320" t="str">
            <v>LA CANDELARIA</v>
          </cell>
          <cell r="I320">
            <v>6745342</v>
          </cell>
          <cell r="J320" t="str">
            <v>ciecivir@gmail.com</v>
          </cell>
          <cell r="K320">
            <v>4</v>
          </cell>
        </row>
        <row r="321">
          <cell r="A321">
            <v>33</v>
          </cell>
          <cell r="B321">
            <v>36</v>
          </cell>
          <cell r="C321">
            <v>113001000798</v>
          </cell>
          <cell r="D321">
            <v>1</v>
          </cell>
          <cell r="E321" t="str">
            <v>S</v>
          </cell>
          <cell r="F321" t="str">
            <v xml:space="preserve">   SEDE SOCIEDAD AMOR A C/GENA. # 4</v>
          </cell>
          <cell r="G321" t="str">
            <v>MIGUEL PEREZ MARQUEZ</v>
          </cell>
          <cell r="H321" t="str">
            <v>OLAYA ST. CENTRAL</v>
          </cell>
          <cell r="I321">
            <v>6699683</v>
          </cell>
          <cell r="K321">
            <v>5</v>
          </cell>
        </row>
        <row r="322">
          <cell r="A322">
            <v>35</v>
          </cell>
          <cell r="B322">
            <v>36</v>
          </cell>
          <cell r="C322">
            <v>113001000836</v>
          </cell>
          <cell r="D322">
            <v>1</v>
          </cell>
          <cell r="E322" t="str">
            <v>S</v>
          </cell>
          <cell r="F322" t="str">
            <v xml:space="preserve">   SEDE CIUDAD DE SINCELEJO</v>
          </cell>
          <cell r="G322" t="str">
            <v>MIGUEL PEREZ MARQUEZ</v>
          </cell>
          <cell r="H322" t="str">
            <v>REPUBLICA DEL LIBANO</v>
          </cell>
          <cell r="I322">
            <v>6699464</v>
          </cell>
          <cell r="J322" t="str">
            <v>ieciudaddesincelejo@hotmail.com</v>
          </cell>
          <cell r="K322">
            <v>5</v>
          </cell>
        </row>
        <row r="323">
          <cell r="A323">
            <v>36</v>
          </cell>
          <cell r="B323">
            <v>36</v>
          </cell>
          <cell r="C323">
            <v>113001000852</v>
          </cell>
          <cell r="D323">
            <v>1</v>
          </cell>
          <cell r="E323" t="str">
            <v>P</v>
          </cell>
          <cell r="F323" t="str">
            <v>I.E NUESTRA SRA DEL CARMEN</v>
          </cell>
          <cell r="G323" t="str">
            <v>MIGUEL PEREZ MARQUEZ</v>
          </cell>
          <cell r="H323" t="str">
            <v>CHIQUINQUIRA</v>
          </cell>
          <cell r="I323">
            <v>6056930410</v>
          </cell>
          <cell r="J323" t="str">
            <v>mipema2260@hotmail.com</v>
          </cell>
          <cell r="K323">
            <v>5</v>
          </cell>
        </row>
        <row r="324">
          <cell r="A324">
            <v>86</v>
          </cell>
          <cell r="B324">
            <v>36</v>
          </cell>
          <cell r="C324">
            <v>113001002871</v>
          </cell>
          <cell r="D324">
            <v>1</v>
          </cell>
          <cell r="E324" t="str">
            <v>S</v>
          </cell>
          <cell r="F324" t="str">
            <v xml:space="preserve">   SEDE MIGUEL ANTONIO LENGUA</v>
          </cell>
          <cell r="G324" t="str">
            <v>MIGUEL PEREZ MARQUEZ</v>
          </cell>
          <cell r="H324" t="str">
            <v>OLAYA ST. CENTRAL</v>
          </cell>
          <cell r="I324">
            <v>6528014</v>
          </cell>
          <cell r="K324">
            <v>5</v>
          </cell>
        </row>
        <row r="325">
          <cell r="A325">
            <v>53</v>
          </cell>
          <cell r="B325">
            <v>60</v>
          </cell>
          <cell r="C325">
            <v>113001001646</v>
          </cell>
          <cell r="D325">
            <v>1</v>
          </cell>
          <cell r="E325" t="str">
            <v>S</v>
          </cell>
          <cell r="F325" t="str">
            <v xml:space="preserve">   SEDE PRIMERO DE MAYO</v>
          </cell>
          <cell r="G325" t="str">
            <v>RUTH MARIA ARELLANO VERGARA</v>
          </cell>
          <cell r="H325" t="str">
            <v>OLAYA ST. RAFAEL NU?EZ</v>
          </cell>
          <cell r="I325">
            <v>6753861</v>
          </cell>
          <cell r="K325">
            <v>5</v>
          </cell>
        </row>
        <row r="326">
          <cell r="A326">
            <v>60</v>
          </cell>
          <cell r="B326">
            <v>60</v>
          </cell>
          <cell r="C326">
            <v>113001001727</v>
          </cell>
          <cell r="D326">
            <v>1</v>
          </cell>
          <cell r="E326" t="str">
            <v>P</v>
          </cell>
          <cell r="F326" t="str">
            <v>I.E REPUBLICA DEL LIBANO</v>
          </cell>
          <cell r="G326" t="str">
            <v>RUTH MARIA ARELLANO VERGARA</v>
          </cell>
          <cell r="H326" t="str">
            <v>REPUBLICA DEL LIBANO</v>
          </cell>
          <cell r="I326">
            <v>6698275</v>
          </cell>
          <cell r="J326" t="str">
            <v>rumar2008@hotmail.com</v>
          </cell>
          <cell r="K326">
            <v>5</v>
          </cell>
        </row>
        <row r="327">
          <cell r="A327">
            <v>19</v>
          </cell>
          <cell r="B327">
            <v>70</v>
          </cell>
          <cell r="C327">
            <v>113001000267</v>
          </cell>
          <cell r="D327">
            <v>1</v>
          </cell>
          <cell r="E327" t="str">
            <v>S</v>
          </cell>
          <cell r="F327" t="str">
            <v xml:space="preserve">   SEDE REPUBLICA DE MEXICO</v>
          </cell>
          <cell r="G327" t="str">
            <v>JORGE LUIS CARMONA PEREZ</v>
          </cell>
          <cell r="H327" t="str">
            <v>OLAYA ST. CENTRAL</v>
          </cell>
          <cell r="I327">
            <v>6531314</v>
          </cell>
          <cell r="K327">
            <v>5</v>
          </cell>
        </row>
        <row r="328">
          <cell r="A328">
            <v>199</v>
          </cell>
          <cell r="B328">
            <v>70</v>
          </cell>
          <cell r="C328">
            <v>213001008084</v>
          </cell>
          <cell r="D328">
            <v>1</v>
          </cell>
          <cell r="E328" t="str">
            <v>S</v>
          </cell>
          <cell r="F328" t="str">
            <v xml:space="preserve">   SEDE DISTRITAL LUIS CARLOS GALAN SARMIENTO</v>
          </cell>
          <cell r="G328" t="str">
            <v>JORGE LUIS CARMONA PEREZ</v>
          </cell>
          <cell r="H328" t="str">
            <v>OLAYA ST. PROGRESO</v>
          </cell>
          <cell r="K328">
            <v>5</v>
          </cell>
        </row>
        <row r="329">
          <cell r="A329">
            <v>71</v>
          </cell>
          <cell r="B329">
            <v>71</v>
          </cell>
          <cell r="C329">
            <v>113001002138</v>
          </cell>
          <cell r="D329">
            <v>1</v>
          </cell>
          <cell r="E329" t="str">
            <v>P</v>
          </cell>
          <cell r="F329" t="str">
            <v>I.E NUESTRA SRA DEL PERPETUO SOCORRO</v>
          </cell>
          <cell r="G329" t="str">
            <v>JOSE MARIA LARA GUTIERREZ DE PIÑEREZ</v>
          </cell>
          <cell r="H329" t="str">
            <v>REPUBLICA DEL LIBANO</v>
          </cell>
          <cell r="I329">
            <v>6431723</v>
          </cell>
          <cell r="J329" t="str">
            <v>rectorieienspes@gmail.com</v>
          </cell>
          <cell r="K329">
            <v>5</v>
          </cell>
        </row>
        <row r="330">
          <cell r="A330">
            <v>105</v>
          </cell>
          <cell r="B330">
            <v>105</v>
          </cell>
          <cell r="C330">
            <v>113001008284</v>
          </cell>
          <cell r="D330">
            <v>1</v>
          </cell>
          <cell r="E330" t="str">
            <v>P</v>
          </cell>
          <cell r="F330" t="str">
            <v>I.E SAN FELIPE NERI</v>
          </cell>
          <cell r="G330" t="str">
            <v>ARMANDO MIGUEL ANAY BOJATO</v>
          </cell>
          <cell r="H330" t="str">
            <v>OLAYA ST. RICAURTE</v>
          </cell>
          <cell r="I330">
            <v>6753212</v>
          </cell>
          <cell r="J330" t="str">
            <v>iesanfelipeneri@hotmail.es</v>
          </cell>
          <cell r="K330">
            <v>5</v>
          </cell>
        </row>
        <row r="331">
          <cell r="A331">
            <v>54</v>
          </cell>
          <cell r="B331">
            <v>106</v>
          </cell>
          <cell r="C331">
            <v>113001001654</v>
          </cell>
          <cell r="D331">
            <v>1</v>
          </cell>
          <cell r="E331" t="str">
            <v>S</v>
          </cell>
          <cell r="F331" t="str">
            <v xml:space="preserve">   SEDE REPUBLICA DEL ECUADOR</v>
          </cell>
          <cell r="G331" t="str">
            <v>REMBERTO NAVAS MORENO</v>
          </cell>
          <cell r="H331" t="str">
            <v>OLAYA ST. CENTRAL</v>
          </cell>
          <cell r="I331">
            <v>6710620</v>
          </cell>
          <cell r="K331">
            <v>5</v>
          </cell>
        </row>
        <row r="332">
          <cell r="A332">
            <v>106</v>
          </cell>
          <cell r="B332">
            <v>106</v>
          </cell>
          <cell r="C332">
            <v>113001004254</v>
          </cell>
          <cell r="D332">
            <v>1</v>
          </cell>
          <cell r="E332" t="str">
            <v>P</v>
          </cell>
          <cell r="F332" t="str">
            <v>I.E FULGENCIO LEQUERICA VELEZ</v>
          </cell>
          <cell r="G332" t="str">
            <v xml:space="preserve">ALEJANDRA PAYARES HERAZO </v>
          </cell>
          <cell r="H332" t="str">
            <v>CHIQUINQUIRA</v>
          </cell>
          <cell r="I332">
            <v>6445434</v>
          </cell>
          <cell r="J332" t="str">
            <v>i.e.fuleve@gmail.com</v>
          </cell>
          <cell r="K332">
            <v>5</v>
          </cell>
        </row>
        <row r="333">
          <cell r="A333">
            <v>129</v>
          </cell>
          <cell r="B333">
            <v>106</v>
          </cell>
          <cell r="C333">
            <v>113001007113</v>
          </cell>
          <cell r="D333">
            <v>1</v>
          </cell>
          <cell r="E333" t="str">
            <v>S</v>
          </cell>
          <cell r="F333" t="str">
            <v xml:space="preserve">   SEDE LA PUNTILLA</v>
          </cell>
          <cell r="G333" t="str">
            <v xml:space="preserve">ALEJANDRA PAYARES HERAZO </v>
          </cell>
          <cell r="H333" t="str">
            <v>OLAYA ST. LA PUNTILLA</v>
          </cell>
          <cell r="I333">
            <v>6527503</v>
          </cell>
          <cell r="K333">
            <v>5</v>
          </cell>
        </row>
        <row r="334">
          <cell r="A334">
            <v>149</v>
          </cell>
          <cell r="B334">
            <v>149</v>
          </cell>
          <cell r="C334">
            <v>113001008276</v>
          </cell>
          <cell r="D334">
            <v>1</v>
          </cell>
          <cell r="E334" t="str">
            <v>P</v>
          </cell>
          <cell r="F334" t="str">
            <v>I.E PLAYAS DE ACAPULCO</v>
          </cell>
          <cell r="G334" t="str">
            <v>JORGE ACEVEDO CORREA</v>
          </cell>
          <cell r="H334" t="str">
            <v>REPUBLICA DEL LIBANO</v>
          </cell>
          <cell r="I334">
            <v>6747225</v>
          </cell>
          <cell r="J334" t="str">
            <v>joaco2143@hotmail.com</v>
          </cell>
          <cell r="K334">
            <v>5</v>
          </cell>
        </row>
        <row r="335">
          <cell r="A335">
            <v>717</v>
          </cell>
          <cell r="B335">
            <v>717</v>
          </cell>
          <cell r="C335">
            <v>113001029095</v>
          </cell>
          <cell r="D335">
            <v>1</v>
          </cell>
          <cell r="E335" t="str">
            <v>P</v>
          </cell>
          <cell r="F335" t="str">
            <v>I.E FOCO ROJO</v>
          </cell>
          <cell r="G335" t="str">
            <v>MIGUEL ANGEL CANTILLO FRANCO</v>
          </cell>
          <cell r="H335" t="str">
            <v>OLAYA ST. RAFAEL NU?EZ</v>
          </cell>
          <cell r="I335" t="str">
            <v>6765913 - 6725569</v>
          </cell>
          <cell r="J335" t="str">
            <v>mcamu576@hotmail.com</v>
          </cell>
          <cell r="K335">
            <v>5</v>
          </cell>
        </row>
        <row r="336">
          <cell r="A336">
            <v>242</v>
          </cell>
          <cell r="B336">
            <v>242</v>
          </cell>
          <cell r="C336">
            <v>313001001211</v>
          </cell>
          <cell r="D336">
            <v>2</v>
          </cell>
          <cell r="E336" t="str">
            <v>P</v>
          </cell>
          <cell r="F336" t="str">
            <v>INST. CARTAGENA. DEL MAR</v>
          </cell>
          <cell r="G336" t="str">
            <v>JUAN FRANCISCO TORRES</v>
          </cell>
          <cell r="H336" t="str">
            <v>REPUBLICA DEL LIBANO</v>
          </cell>
          <cell r="I336" t="str">
            <v>6699590, 6699568</v>
          </cell>
          <cell r="J336" t="str">
            <v>lisceniatorresrueda@yahoo.es</v>
          </cell>
          <cell r="K336">
            <v>5</v>
          </cell>
        </row>
        <row r="337">
          <cell r="A337">
            <v>328</v>
          </cell>
          <cell r="B337">
            <v>328</v>
          </cell>
          <cell r="C337">
            <v>313001007309</v>
          </cell>
          <cell r="D337">
            <v>2</v>
          </cell>
          <cell r="E337" t="str">
            <v>P</v>
          </cell>
          <cell r="F337" t="str">
            <v>INST. LAMPARA MARAVILLOSA</v>
          </cell>
          <cell r="G337" t="str">
            <v>DAVID MANOTAS PALMA</v>
          </cell>
          <cell r="H337" t="str">
            <v>REPUBLICA DEL LIBANO</v>
          </cell>
          <cell r="I337">
            <v>6697480</v>
          </cell>
          <cell r="J337" t="str">
            <v>institutolamparamaravillosa@hotmail.com</v>
          </cell>
          <cell r="K337">
            <v>5</v>
          </cell>
        </row>
        <row r="338">
          <cell r="A338">
            <v>342</v>
          </cell>
          <cell r="B338">
            <v>342</v>
          </cell>
          <cell r="C338">
            <v>313001007821</v>
          </cell>
          <cell r="D338">
            <v>2</v>
          </cell>
          <cell r="E338" t="str">
            <v>P</v>
          </cell>
          <cell r="F338" t="str">
            <v>FUND. R.E.I PARA LA REHABILITACION INTEGRAL I.P.S</v>
          </cell>
          <cell r="G338" t="str">
            <v>YUDIS CANTILLO LUNA</v>
          </cell>
          <cell r="H338" t="str">
            <v>OLAYA ST. STELLA</v>
          </cell>
          <cell r="I338" t="str">
            <v>6697427, 6697881</v>
          </cell>
          <cell r="J338" t="str">
            <v>rector@fundacionrei.org</v>
          </cell>
          <cell r="K338">
            <v>5</v>
          </cell>
        </row>
        <row r="339">
          <cell r="A339">
            <v>472</v>
          </cell>
          <cell r="B339">
            <v>472</v>
          </cell>
          <cell r="C339">
            <v>313001013406</v>
          </cell>
          <cell r="D339">
            <v>2</v>
          </cell>
          <cell r="E339" t="str">
            <v>P</v>
          </cell>
          <cell r="F339" t="str">
            <v>INST. LOS ANGELITOS</v>
          </cell>
          <cell r="G339" t="str">
            <v>YERLY MONTT CASTRO</v>
          </cell>
          <cell r="H339" t="str">
            <v>OLAYA ST. STELLA</v>
          </cell>
          <cell r="I339">
            <v>6532570</v>
          </cell>
          <cell r="J339" t="str">
            <v>institutolosangelitos@hotmail.com</v>
          </cell>
          <cell r="K339">
            <v>5</v>
          </cell>
        </row>
        <row r="340">
          <cell r="A340">
            <v>524</v>
          </cell>
          <cell r="B340">
            <v>524</v>
          </cell>
          <cell r="C340">
            <v>313001013643</v>
          </cell>
          <cell r="D340">
            <v>2</v>
          </cell>
          <cell r="E340" t="str">
            <v>P</v>
          </cell>
          <cell r="F340" t="str">
            <v>CORP. C.E. INTEGRAL EL RODEO</v>
          </cell>
          <cell r="G340" t="str">
            <v>YORCELIS FRANCO TEHERAN</v>
          </cell>
          <cell r="H340" t="str">
            <v>COLOMBIATON</v>
          </cell>
          <cell r="I340">
            <v>6613541</v>
          </cell>
          <cell r="J340" t="str">
            <v>rodeocorporacion2019.educ@gmail.com</v>
          </cell>
          <cell r="K340">
            <v>5</v>
          </cell>
        </row>
        <row r="341">
          <cell r="A341">
            <v>614</v>
          </cell>
          <cell r="B341">
            <v>614</v>
          </cell>
          <cell r="C341">
            <v>313001028868</v>
          </cell>
          <cell r="D341">
            <v>2</v>
          </cell>
          <cell r="E341" t="str">
            <v>P</v>
          </cell>
          <cell r="F341" t="str">
            <v>COL. BILINGUE DE CARTAGENA</v>
          </cell>
          <cell r="G341" t="str">
            <v>DAVID MANOTAS PALMA</v>
          </cell>
          <cell r="H341" t="str">
            <v>TESCA</v>
          </cell>
          <cell r="I341">
            <v>6753078</v>
          </cell>
          <cell r="J341" t="str">
            <v>c.bilinguedecartagena@hotmail.com</v>
          </cell>
          <cell r="K341">
            <v>5</v>
          </cell>
        </row>
        <row r="342">
          <cell r="A342">
            <v>637</v>
          </cell>
          <cell r="B342">
            <v>637</v>
          </cell>
          <cell r="C342">
            <v>313001028875</v>
          </cell>
          <cell r="D342">
            <v>2</v>
          </cell>
          <cell r="E342" t="str">
            <v>P</v>
          </cell>
          <cell r="F342" t="str">
            <v>INSTITUCION EDUCATIVA PROMESA DE DIOS</v>
          </cell>
          <cell r="G342" t="str">
            <v>ENEIDA ESTHER PALACIOS GUZMAN</v>
          </cell>
          <cell r="H342" t="str">
            <v>OLAYA ST. PLAYA BLANCAS</v>
          </cell>
          <cell r="I342">
            <v>3057397007</v>
          </cell>
          <cell r="J342" t="str">
            <v>promesadedios.ie@gmail.com</v>
          </cell>
          <cell r="K342">
            <v>5</v>
          </cell>
        </row>
        <row r="343">
          <cell r="A343">
            <v>652</v>
          </cell>
          <cell r="B343">
            <v>652</v>
          </cell>
          <cell r="C343">
            <v>313001028843</v>
          </cell>
          <cell r="D343">
            <v>2</v>
          </cell>
          <cell r="E343" t="str">
            <v>P</v>
          </cell>
          <cell r="F343" t="str">
            <v>COL. JUAN PABLO II (C.E SONRISITAS)</v>
          </cell>
          <cell r="G343" t="str">
            <v>YASMIRA MERCADO CRUZ</v>
          </cell>
          <cell r="H343" t="str">
            <v>OLAYA ST.11 DE NOVIEMBRE</v>
          </cell>
          <cell r="I343">
            <v>6698361</v>
          </cell>
          <cell r="J343" t="str">
            <v>cjuanpablo2do@gmail.com</v>
          </cell>
          <cell r="K343">
            <v>5</v>
          </cell>
        </row>
        <row r="344">
          <cell r="A344">
            <v>872</v>
          </cell>
          <cell r="B344">
            <v>872</v>
          </cell>
          <cell r="C344">
            <v>313001030203</v>
          </cell>
          <cell r="D344">
            <v>2</v>
          </cell>
          <cell r="E344" t="str">
            <v>P</v>
          </cell>
          <cell r="F344" t="str">
            <v>INSTITUTO EDUCATIVO PEDRO CALDERON DE LA BARCA</v>
          </cell>
          <cell r="G344" t="str">
            <v xml:space="preserve">OLGA MARIA ZUÑIGA MUÑOZ </v>
          </cell>
          <cell r="H344" t="str">
            <v>REPUBLICA DEL LIBANO</v>
          </cell>
          <cell r="I344">
            <v>6767859</v>
          </cell>
          <cell r="J344" t="str">
            <v>inst.educ.pedrocalderondelabarca@hotmail.com</v>
          </cell>
          <cell r="K344">
            <v>5</v>
          </cell>
        </row>
        <row r="345">
          <cell r="A345">
            <v>970</v>
          </cell>
          <cell r="B345">
            <v>970</v>
          </cell>
          <cell r="C345">
            <v>313001800921</v>
          </cell>
          <cell r="D345">
            <v>2</v>
          </cell>
          <cell r="E345" t="str">
            <v>P</v>
          </cell>
          <cell r="F345" t="str">
            <v>INSTITUTO EDUCATIVO EL SEMBRADOR</v>
          </cell>
          <cell r="G345" t="str">
            <v>YULIETH MICHILENA VENEGA</v>
          </cell>
          <cell r="H345" t="str">
            <v>TESCA NUEVO</v>
          </cell>
          <cell r="I345">
            <v>6388684</v>
          </cell>
          <cell r="J345" t="str">
            <v>instelsembrador@gmail.com</v>
          </cell>
          <cell r="K345">
            <v>5</v>
          </cell>
        </row>
        <row r="346">
          <cell r="A346">
            <v>983</v>
          </cell>
          <cell r="B346">
            <v>983</v>
          </cell>
          <cell r="C346">
            <v>313001800051</v>
          </cell>
          <cell r="D346">
            <v>2</v>
          </cell>
          <cell r="E346" t="str">
            <v>P</v>
          </cell>
          <cell r="F346" t="str">
            <v>CORP EDUCATIVA INTERNACIONAL Y LABORAL CORPOINSTEL</v>
          </cell>
          <cell r="G346" t="str">
            <v>MARÍA MARGARITA CERRO CONTRERAS</v>
          </cell>
          <cell r="H346" t="str">
            <v>TESCA</v>
          </cell>
          <cell r="I346">
            <v>3012781960</v>
          </cell>
          <cell r="J346" t="str">
            <v>instel91@hotmail.com</v>
          </cell>
          <cell r="K346">
            <v>5</v>
          </cell>
        </row>
        <row r="347">
          <cell r="A347">
            <v>18</v>
          </cell>
          <cell r="B347">
            <v>18</v>
          </cell>
          <cell r="C347">
            <v>113001000241</v>
          </cell>
          <cell r="D347">
            <v>1</v>
          </cell>
          <cell r="E347" t="str">
            <v>P</v>
          </cell>
          <cell r="F347" t="str">
            <v>I.E NUESTRO ESFUERZO</v>
          </cell>
          <cell r="G347" t="str">
            <v>JORGE ELIECER ARROYO BERRIO</v>
          </cell>
          <cell r="H347" t="str">
            <v>EL POZON</v>
          </cell>
          <cell r="I347">
            <v>3152339318</v>
          </cell>
          <cell r="J347" t="str">
            <v>ienuestroesfuerzo@gmail.com</v>
          </cell>
          <cell r="K347">
            <v>6</v>
          </cell>
        </row>
        <row r="348">
          <cell r="A348">
            <v>32</v>
          </cell>
          <cell r="B348">
            <v>32</v>
          </cell>
          <cell r="C348">
            <v>113001000771</v>
          </cell>
          <cell r="D348">
            <v>1</v>
          </cell>
          <cell r="E348" t="str">
            <v>P</v>
          </cell>
          <cell r="F348" t="str">
            <v>I.E CAMILO TORRES DEL POZON</v>
          </cell>
          <cell r="G348" t="str">
            <v>MONICA PATRICIA ONZALEZ VERGARA</v>
          </cell>
          <cell r="H348" t="str">
            <v>EL POZON</v>
          </cell>
          <cell r="I348">
            <v>6634080</v>
          </cell>
          <cell r="K348">
            <v>6</v>
          </cell>
        </row>
        <row r="349">
          <cell r="A349">
            <v>200</v>
          </cell>
          <cell r="B349">
            <v>32</v>
          </cell>
          <cell r="C349">
            <v>113001000275</v>
          </cell>
          <cell r="D349">
            <v>1</v>
          </cell>
          <cell r="E349" t="str">
            <v>S</v>
          </cell>
          <cell r="F349" t="str">
            <v xml:space="preserve">   SEDE LOS CHULIANES</v>
          </cell>
          <cell r="G349" t="str">
            <v>DONALDO DIAZ PEREZ</v>
          </cell>
          <cell r="H349" t="str">
            <v>EL POZON</v>
          </cell>
          <cell r="I349">
            <v>6531786</v>
          </cell>
          <cell r="K349">
            <v>6</v>
          </cell>
        </row>
        <row r="350">
          <cell r="A350">
            <v>50</v>
          </cell>
          <cell r="B350">
            <v>50</v>
          </cell>
          <cell r="C350">
            <v>113001001581</v>
          </cell>
          <cell r="D350">
            <v>1</v>
          </cell>
          <cell r="E350" t="str">
            <v>P</v>
          </cell>
          <cell r="F350" t="str">
            <v>I.E DE FREDONIA</v>
          </cell>
          <cell r="G350" t="str">
            <v>GENARO CABRERA JIMENEZ</v>
          </cell>
          <cell r="H350" t="str">
            <v>FREDONIA</v>
          </cell>
          <cell r="I350">
            <v>3003669305</v>
          </cell>
          <cell r="J350" t="str">
            <v>iefredonia@hotmail.com</v>
          </cell>
          <cell r="K350">
            <v>6</v>
          </cell>
        </row>
        <row r="351">
          <cell r="A351">
            <v>586</v>
          </cell>
          <cell r="B351">
            <v>66</v>
          </cell>
          <cell r="C351">
            <v>313001027458</v>
          </cell>
          <cell r="D351">
            <v>1</v>
          </cell>
          <cell r="E351" t="str">
            <v>S</v>
          </cell>
          <cell r="F351" t="str">
            <v xml:space="preserve">    SEDE SAN EUGENIO MACENOD - POZON</v>
          </cell>
          <cell r="G351" t="str">
            <v>ALEX RAMOS PEREZ</v>
          </cell>
          <cell r="H351" t="str">
            <v>EL POZON</v>
          </cell>
          <cell r="I351">
            <v>3107291914</v>
          </cell>
          <cell r="K351">
            <v>6</v>
          </cell>
        </row>
        <row r="352">
          <cell r="A352">
            <v>131</v>
          </cell>
          <cell r="B352">
            <v>131</v>
          </cell>
          <cell r="C352">
            <v>113001007199</v>
          </cell>
          <cell r="D352">
            <v>1</v>
          </cell>
          <cell r="E352" t="str">
            <v>P</v>
          </cell>
          <cell r="F352" t="str">
            <v>I.E FE Y ALEGRIA LAS AMERICAS</v>
          </cell>
          <cell r="G352" t="str">
            <v>YOLIMA LUZ ESCORCIA VASQUEZ</v>
          </cell>
          <cell r="H352" t="str">
            <v>FREDONIA</v>
          </cell>
          <cell r="I352">
            <v>6534090</v>
          </cell>
          <cell r="J352" t="str">
            <v>eyolimaluz@gmail.com</v>
          </cell>
          <cell r="K352">
            <v>6</v>
          </cell>
        </row>
        <row r="353">
          <cell r="A353">
            <v>661</v>
          </cell>
          <cell r="B353">
            <v>131</v>
          </cell>
          <cell r="C353">
            <v>113001028935</v>
          </cell>
          <cell r="D353">
            <v>1</v>
          </cell>
          <cell r="E353" t="str">
            <v>S</v>
          </cell>
          <cell r="F353" t="str">
            <v xml:space="preserve">   SEDE LA FRATERNITE</v>
          </cell>
          <cell r="G353" t="str">
            <v>YOLIMA LUZ ESCORCIA VASQUEZ</v>
          </cell>
          <cell r="H353" t="str">
            <v>FREDONIA</v>
          </cell>
          <cell r="K353">
            <v>6</v>
          </cell>
        </row>
        <row r="354">
          <cell r="A354">
            <v>139</v>
          </cell>
          <cell r="B354">
            <v>139</v>
          </cell>
          <cell r="C354">
            <v>113001007857</v>
          </cell>
          <cell r="D354">
            <v>1</v>
          </cell>
          <cell r="E354" t="str">
            <v>P</v>
          </cell>
          <cell r="F354" t="str">
            <v>I.E LA LIBERTAD</v>
          </cell>
          <cell r="G354" t="str">
            <v>DIANA ROSA DE ARCO TABORDA</v>
          </cell>
          <cell r="H354" t="str">
            <v>EL POZON</v>
          </cell>
          <cell r="I354">
            <v>6446256</v>
          </cell>
          <cell r="J354" t="str">
            <v>i.e.libertad@hotmail.com</v>
          </cell>
          <cell r="K354">
            <v>6</v>
          </cell>
        </row>
        <row r="355">
          <cell r="A355">
            <v>153</v>
          </cell>
          <cell r="B355">
            <v>153</v>
          </cell>
          <cell r="C355">
            <v>113001000259</v>
          </cell>
          <cell r="D355">
            <v>1</v>
          </cell>
          <cell r="E355" t="str">
            <v>P</v>
          </cell>
          <cell r="F355" t="str">
            <v>I.E VALORES UNIDOS</v>
          </cell>
          <cell r="G355" t="str">
            <v>ODALIS DEL ROSARIO ROMERO VARGAS</v>
          </cell>
          <cell r="H355" t="str">
            <v>EL POZON</v>
          </cell>
          <cell r="I355">
            <v>3005266137</v>
          </cell>
          <cell r="J355" t="str">
            <v>valoresunidos@hotmail.com</v>
          </cell>
          <cell r="K355">
            <v>6</v>
          </cell>
        </row>
        <row r="356">
          <cell r="A356">
            <v>156</v>
          </cell>
          <cell r="B356">
            <v>156</v>
          </cell>
          <cell r="C356">
            <v>113001009281</v>
          </cell>
          <cell r="D356">
            <v>1</v>
          </cell>
          <cell r="E356" t="str">
            <v>P</v>
          </cell>
          <cell r="F356" t="str">
            <v>I.E VILLA ESTRELLA</v>
          </cell>
          <cell r="G356" t="str">
            <v>YARIME ORTEGA TORRES</v>
          </cell>
          <cell r="H356" t="str">
            <v>VILLA ESTRELLA</v>
          </cell>
          <cell r="I356">
            <v>6446644</v>
          </cell>
          <cell r="J356" t="str">
            <v>yarimeortega23@hotmail.com</v>
          </cell>
          <cell r="K356">
            <v>6</v>
          </cell>
        </row>
        <row r="357">
          <cell r="A357">
            <v>198</v>
          </cell>
          <cell r="B357">
            <v>198</v>
          </cell>
          <cell r="C357">
            <v>113001000321</v>
          </cell>
          <cell r="D357">
            <v>1</v>
          </cell>
          <cell r="E357" t="str">
            <v>P</v>
          </cell>
          <cell r="F357" t="str">
            <v>I.E LUIS C GALAN SARMIENTO</v>
          </cell>
          <cell r="G357" t="str">
            <v>BENITO CANO ACEVEDO</v>
          </cell>
          <cell r="H357" t="str">
            <v>EL POZON</v>
          </cell>
          <cell r="I357">
            <v>3016898048</v>
          </cell>
          <cell r="J357" t="str">
            <v>ieluiscarlosgalansarmiento@live.com</v>
          </cell>
          <cell r="K357">
            <v>6</v>
          </cell>
        </row>
        <row r="358">
          <cell r="A358">
            <v>14</v>
          </cell>
          <cell r="B358">
            <v>270</v>
          </cell>
          <cell r="C358">
            <v>113001000194</v>
          </cell>
          <cell r="D358">
            <v>1</v>
          </cell>
          <cell r="E358" t="str">
            <v>S</v>
          </cell>
          <cell r="F358" t="str">
            <v xml:space="preserve">   SEDE LA MAGDALENA</v>
          </cell>
          <cell r="G358" t="str">
            <v>EZEQUIEL ANTONIO FERNANDEZ CASTILLA</v>
          </cell>
          <cell r="H358" t="str">
            <v>OLAYA ST. LA MAGDALENA</v>
          </cell>
          <cell r="I358">
            <v>6528514</v>
          </cell>
          <cell r="K358">
            <v>6</v>
          </cell>
        </row>
        <row r="359">
          <cell r="A359">
            <v>636</v>
          </cell>
          <cell r="B359">
            <v>636</v>
          </cell>
          <cell r="C359">
            <v>113001028421</v>
          </cell>
          <cell r="D359">
            <v>1</v>
          </cell>
          <cell r="E359" t="str">
            <v>P</v>
          </cell>
          <cell r="F359" t="str">
            <v>I.E 14 DE FEBRERO</v>
          </cell>
          <cell r="G359" t="str">
            <v>fredy navarro guzman</v>
          </cell>
          <cell r="H359" t="str">
            <v>EL POZON</v>
          </cell>
          <cell r="I359">
            <v>3145716744</v>
          </cell>
          <cell r="J359" t="str">
            <v>rector14defebrero@gmail.com</v>
          </cell>
          <cell r="K359">
            <v>6</v>
          </cell>
        </row>
        <row r="360">
          <cell r="A360">
            <v>788</v>
          </cell>
          <cell r="B360">
            <v>788</v>
          </cell>
          <cell r="C360">
            <v>313001029396</v>
          </cell>
          <cell r="D360">
            <v>1</v>
          </cell>
          <cell r="E360" t="str">
            <v>P</v>
          </cell>
          <cell r="F360" t="str">
            <v>I.E CLEMENTE MANUEL ZABALA</v>
          </cell>
          <cell r="G360" t="str">
            <v>JOSE MANUEL ALCAZAR DE LA ROSA</v>
          </cell>
          <cell r="H360" t="str">
            <v>FLOR DEL CAMPO</v>
          </cell>
          <cell r="I360">
            <v>3232308942</v>
          </cell>
          <cell r="J360" t="str">
            <v>clementemanuelzabalaie@gmail.com</v>
          </cell>
          <cell r="K360">
            <v>6</v>
          </cell>
        </row>
        <row r="361">
          <cell r="A361">
            <v>828</v>
          </cell>
          <cell r="B361">
            <v>828</v>
          </cell>
          <cell r="C361">
            <v>113001029800</v>
          </cell>
          <cell r="D361">
            <v>1</v>
          </cell>
          <cell r="E361" t="str">
            <v>P</v>
          </cell>
          <cell r="F361" t="str">
            <v>C.E COLOMBIATON GUSTAVO PULECIO GOMEZ</v>
          </cell>
          <cell r="G361" t="str">
            <v>GERMAN PORTO FRAGOSO</v>
          </cell>
          <cell r="H361" t="str">
            <v>COLOMBIATON</v>
          </cell>
          <cell r="I361">
            <v>6714839</v>
          </cell>
          <cell r="J361" t="str">
            <v>rectoria.gustavopulecio@feyalegria.org.co</v>
          </cell>
          <cell r="K361">
            <v>6</v>
          </cell>
        </row>
        <row r="362">
          <cell r="A362">
            <v>873</v>
          </cell>
          <cell r="B362">
            <v>873</v>
          </cell>
          <cell r="C362">
            <v>113001030212</v>
          </cell>
          <cell r="D362">
            <v>1</v>
          </cell>
          <cell r="E362" t="str">
            <v>P</v>
          </cell>
          <cell r="F362" t="str">
            <v>I.E JORGE GARCIA USTA</v>
          </cell>
          <cell r="G362" t="str">
            <v>ELIO ANDRÉS VELASCO DAVILA</v>
          </cell>
          <cell r="H362" t="str">
            <v>BICENTENARIO</v>
          </cell>
          <cell r="I362">
            <v>3103098821</v>
          </cell>
          <cell r="J362" t="str">
            <v>rectoria@iejorgegarciausta.edu.co</v>
          </cell>
          <cell r="K362">
            <v>6</v>
          </cell>
        </row>
        <row r="363">
          <cell r="A363">
            <v>887</v>
          </cell>
          <cell r="B363">
            <v>887</v>
          </cell>
          <cell r="C363">
            <v>113001800123</v>
          </cell>
          <cell r="D363">
            <v>1</v>
          </cell>
          <cell r="E363" t="str">
            <v>P</v>
          </cell>
          <cell r="F363" t="str">
            <v>I.E GABRIEL GARCIA MARQUEZ</v>
          </cell>
          <cell r="G363" t="str">
            <v>PILAR GARZON GALINDO</v>
          </cell>
          <cell r="H363" t="str">
            <v>BICENTENARIO</v>
          </cell>
          <cell r="J363" t="str">
            <v>piga14@gmail.com</v>
          </cell>
          <cell r="K363">
            <v>6</v>
          </cell>
        </row>
        <row r="364">
          <cell r="A364">
            <v>893</v>
          </cell>
          <cell r="B364">
            <v>892</v>
          </cell>
          <cell r="C364">
            <v>113001800310</v>
          </cell>
          <cell r="D364">
            <v>1</v>
          </cell>
          <cell r="E364" t="str">
            <v>S</v>
          </cell>
          <cell r="F364" t="str">
            <v xml:space="preserve">    SEDE EL POZON</v>
          </cell>
          <cell r="G364" t="str">
            <v>YARIS HERNANDEZ CANTILLO</v>
          </cell>
          <cell r="H364" t="str">
            <v>EL POZON</v>
          </cell>
          <cell r="K364">
            <v>6</v>
          </cell>
        </row>
        <row r="365">
          <cell r="A365">
            <v>895</v>
          </cell>
          <cell r="B365">
            <v>892</v>
          </cell>
          <cell r="C365">
            <v>113001800328</v>
          </cell>
          <cell r="D365">
            <v>1</v>
          </cell>
          <cell r="E365" t="str">
            <v>S</v>
          </cell>
          <cell r="F365" t="str">
            <v xml:space="preserve">    SEDE SAN JOSE</v>
          </cell>
          <cell r="G365" t="str">
            <v>YARIS HERNANDEZ CANTILLO</v>
          </cell>
          <cell r="H365" t="str">
            <v>EL POZON</v>
          </cell>
          <cell r="K365">
            <v>6</v>
          </cell>
        </row>
        <row r="366">
          <cell r="A366">
            <v>897</v>
          </cell>
          <cell r="B366">
            <v>892</v>
          </cell>
          <cell r="C366">
            <v>113001800344</v>
          </cell>
          <cell r="D366">
            <v>1</v>
          </cell>
          <cell r="E366" t="str">
            <v>S</v>
          </cell>
          <cell r="F366" t="str">
            <v xml:space="preserve">    SEDE LAS COLINAS</v>
          </cell>
          <cell r="G366" t="str">
            <v>YARIS HERNANDEZ CANTILLO</v>
          </cell>
          <cell r="H366" t="str">
            <v>EL POZON</v>
          </cell>
          <cell r="K366">
            <v>6</v>
          </cell>
        </row>
        <row r="367">
          <cell r="A367">
            <v>899</v>
          </cell>
          <cell r="B367">
            <v>892</v>
          </cell>
          <cell r="C367">
            <v>113001800352</v>
          </cell>
          <cell r="D367">
            <v>1</v>
          </cell>
          <cell r="E367" t="str">
            <v>S</v>
          </cell>
          <cell r="F367" t="str">
            <v xml:space="preserve">    SEDE SAN NICOLAS</v>
          </cell>
          <cell r="G367" t="str">
            <v>YARIS HERNANDEZ CANTILLO</v>
          </cell>
          <cell r="H367" t="str">
            <v>EL POZON</v>
          </cell>
          <cell r="K367">
            <v>6</v>
          </cell>
        </row>
        <row r="368">
          <cell r="A368">
            <v>975</v>
          </cell>
          <cell r="B368">
            <v>975</v>
          </cell>
          <cell r="C368">
            <v>113001800990</v>
          </cell>
          <cell r="D368">
            <v>1</v>
          </cell>
          <cell r="E368" t="str">
            <v>P</v>
          </cell>
          <cell r="F368" t="str">
            <v>I.E POLITECNICO DEL POZON</v>
          </cell>
          <cell r="G368" t="str">
            <v>NILSA LUZ RODRIGUZ ROMERO</v>
          </cell>
          <cell r="H368" t="str">
            <v>EL POZON</v>
          </cell>
          <cell r="J368" t="str">
            <v>nilsaluz@gmail.com</v>
          </cell>
          <cell r="K368">
            <v>6</v>
          </cell>
        </row>
        <row r="369">
          <cell r="A369">
            <v>319</v>
          </cell>
          <cell r="B369">
            <v>319</v>
          </cell>
          <cell r="C369">
            <v>313001007007</v>
          </cell>
          <cell r="D369">
            <v>2</v>
          </cell>
          <cell r="E369" t="str">
            <v>P</v>
          </cell>
          <cell r="F369" t="str">
            <v>COL. DEL CARIBE</v>
          </cell>
          <cell r="G369" t="str">
            <v>JAIME OSPINO PATERNINA</v>
          </cell>
          <cell r="H369" t="str">
            <v>EL POZON</v>
          </cell>
          <cell r="I369">
            <v>6422396</v>
          </cell>
          <cell r="J369" t="str">
            <v>colcaribe@hotmail.com</v>
          </cell>
          <cell r="K369">
            <v>6</v>
          </cell>
        </row>
        <row r="370">
          <cell r="A370">
            <v>326</v>
          </cell>
          <cell r="B370">
            <v>326</v>
          </cell>
          <cell r="C370">
            <v>313001007228</v>
          </cell>
          <cell r="D370">
            <v>2</v>
          </cell>
          <cell r="E370" t="str">
            <v>P</v>
          </cell>
          <cell r="F370" t="str">
            <v>FUND. EDUC. CRISTO REY DE REYES</v>
          </cell>
          <cell r="G370" t="str">
            <v>JUDITH MEJIA DE TAPIAS</v>
          </cell>
          <cell r="H370" t="str">
            <v>OLAYA ST. PROGRESO</v>
          </cell>
          <cell r="I370">
            <v>6531100</v>
          </cell>
          <cell r="J370" t="str">
            <v>fundecreyes@gmail.com</v>
          </cell>
          <cell r="K370">
            <v>6</v>
          </cell>
        </row>
        <row r="371">
          <cell r="A371">
            <v>374</v>
          </cell>
          <cell r="B371">
            <v>374</v>
          </cell>
          <cell r="C371">
            <v>313001008674</v>
          </cell>
          <cell r="D371">
            <v>2</v>
          </cell>
          <cell r="E371" t="str">
            <v>P</v>
          </cell>
          <cell r="F371" t="str">
            <v>INST. EDUCATIVO JAIVEL</v>
          </cell>
          <cell r="G371" t="str">
            <v>MARLENE SAN JUAN RIOS</v>
          </cell>
          <cell r="H371" t="str">
            <v>OLAYA ST.11 DE NOVIEMBRE</v>
          </cell>
          <cell r="I371">
            <v>6765315</v>
          </cell>
          <cell r="J371" t="str">
            <v>rjaimesv2810@hotmail.com</v>
          </cell>
          <cell r="K371">
            <v>6</v>
          </cell>
        </row>
        <row r="372">
          <cell r="A372">
            <v>564</v>
          </cell>
          <cell r="B372">
            <v>564</v>
          </cell>
          <cell r="C372">
            <v>313001027113</v>
          </cell>
          <cell r="D372">
            <v>2</v>
          </cell>
          <cell r="E372" t="str">
            <v>P</v>
          </cell>
          <cell r="F372" t="str">
            <v>INST. EDUC. MI NUEVO HOGAR</v>
          </cell>
          <cell r="G372" t="str">
            <v>DIANA  MORALES PADILLA</v>
          </cell>
          <cell r="H372" t="str">
            <v>EL POZON</v>
          </cell>
          <cell r="I372">
            <v>3008012528</v>
          </cell>
          <cell r="J372" t="str">
            <v>yepimo@hotmail.com</v>
          </cell>
          <cell r="K372">
            <v>6</v>
          </cell>
        </row>
        <row r="373">
          <cell r="A373">
            <v>588</v>
          </cell>
          <cell r="B373">
            <v>588</v>
          </cell>
          <cell r="C373">
            <v>313001027474</v>
          </cell>
          <cell r="D373">
            <v>2</v>
          </cell>
          <cell r="E373" t="str">
            <v>P</v>
          </cell>
          <cell r="F373" t="str">
            <v>COL. MIXTO NUEVO PORVENIR</v>
          </cell>
          <cell r="G373" t="str">
            <v xml:space="preserve">EDGAR  ANTONIO MORENO RUIZ </v>
          </cell>
          <cell r="H373" t="str">
            <v>EL POZON</v>
          </cell>
          <cell r="I373">
            <v>6458029</v>
          </cell>
          <cell r="J373" t="str">
            <v>blasramos7@hotmail.com</v>
          </cell>
          <cell r="K373">
            <v>6</v>
          </cell>
        </row>
        <row r="374">
          <cell r="A374">
            <v>615</v>
          </cell>
          <cell r="B374">
            <v>615</v>
          </cell>
          <cell r="C374">
            <v>313001028225</v>
          </cell>
          <cell r="D374">
            <v>2</v>
          </cell>
          <cell r="E374" t="str">
            <v>P</v>
          </cell>
          <cell r="F374" t="str">
            <v xml:space="preserve">CORP. CENT.EDUC. COMUNITARIO FUENTE DE VALORES </v>
          </cell>
          <cell r="G374" t="str">
            <v>MARIA SEGURA MEDRANO</v>
          </cell>
          <cell r="H374" t="str">
            <v>EL POZON</v>
          </cell>
          <cell r="I374">
            <v>6458029</v>
          </cell>
          <cell r="J374" t="str">
            <v>cenefuvaruiz@hotmail.com</v>
          </cell>
          <cell r="K374">
            <v>6</v>
          </cell>
        </row>
        <row r="375">
          <cell r="A375">
            <v>654</v>
          </cell>
          <cell r="B375">
            <v>654</v>
          </cell>
          <cell r="C375">
            <v>313001028985</v>
          </cell>
          <cell r="D375">
            <v>2</v>
          </cell>
          <cell r="E375" t="str">
            <v>P</v>
          </cell>
          <cell r="F375" t="str">
            <v>COL. DIOS ES AMOR -SEDE CARTAGENA</v>
          </cell>
          <cell r="G375" t="str">
            <v>GUILLERMO RAMIREZ BRIZNEDA</v>
          </cell>
          <cell r="H375" t="str">
            <v>VILLA ESTRELLA</v>
          </cell>
          <cell r="I375">
            <v>3142960704</v>
          </cell>
          <cell r="J375" t="str">
            <v>cda.gp@cdaeducacion.edu.co</v>
          </cell>
          <cell r="K375">
            <v>6</v>
          </cell>
        </row>
        <row r="376">
          <cell r="A376">
            <v>794</v>
          </cell>
          <cell r="B376">
            <v>794</v>
          </cell>
          <cell r="C376">
            <v>313001029418</v>
          </cell>
          <cell r="D376">
            <v>2</v>
          </cell>
          <cell r="E376" t="str">
            <v>P</v>
          </cell>
          <cell r="F376" t="str">
            <v>INST. EDUC 1 DE MAYO</v>
          </cell>
          <cell r="G376" t="str">
            <v>CLARA EUGENIA BAENA MORALES</v>
          </cell>
          <cell r="H376" t="str">
            <v>EL POZON</v>
          </cell>
          <cell r="I376">
            <v>6635366</v>
          </cell>
          <cell r="J376" t="str">
            <v>clabamos367@hotmail.com</v>
          </cell>
          <cell r="K376">
            <v>6</v>
          </cell>
        </row>
        <row r="377">
          <cell r="A377">
            <v>812</v>
          </cell>
          <cell r="B377">
            <v>812</v>
          </cell>
          <cell r="C377">
            <v>313001029612</v>
          </cell>
          <cell r="D377">
            <v>2</v>
          </cell>
          <cell r="E377" t="str">
            <v>P</v>
          </cell>
          <cell r="F377" t="str">
            <v>CENT. EDUC. INDIA CATALINA</v>
          </cell>
          <cell r="G377" t="str">
            <v>JOSEFINA SARMIENTO GONZALEZ</v>
          </cell>
          <cell r="H377" t="str">
            <v>CIUDADELA INDIA CATALINA</v>
          </cell>
          <cell r="I377" t="str">
            <v>6451260 - 3158887653</v>
          </cell>
          <cell r="J377" t="str">
            <v>centroeducativoindiacatalina@hotmail.com</v>
          </cell>
          <cell r="K377">
            <v>6</v>
          </cell>
        </row>
        <row r="378">
          <cell r="A378">
            <v>878</v>
          </cell>
          <cell r="B378">
            <v>878</v>
          </cell>
          <cell r="C378">
            <v>313001800033</v>
          </cell>
          <cell r="D378">
            <v>2</v>
          </cell>
          <cell r="E378" t="str">
            <v>P</v>
          </cell>
          <cell r="F378" t="str">
            <v>CENT. EDUC DESCUBRIENDO TALENTO</v>
          </cell>
          <cell r="G378" t="str">
            <v>SANDRA CALVO GONZALEZ</v>
          </cell>
          <cell r="H378" t="str">
            <v>EL POZON</v>
          </cell>
          <cell r="I378">
            <v>3152092263</v>
          </cell>
          <cell r="J378" t="str">
            <v>Descubriendotalento2010@gmail.com</v>
          </cell>
          <cell r="K378">
            <v>6</v>
          </cell>
        </row>
        <row r="379">
          <cell r="A379">
            <v>930</v>
          </cell>
          <cell r="B379">
            <v>930</v>
          </cell>
          <cell r="C379">
            <v>313001029591</v>
          </cell>
          <cell r="D379">
            <v>2</v>
          </cell>
          <cell r="E379" t="str">
            <v>P</v>
          </cell>
          <cell r="F379" t="str">
            <v>CENTRO EDUCATIVO SHALOM</v>
          </cell>
          <cell r="G379" t="str">
            <v>INGRID RODRIGUEZ PEREZ</v>
          </cell>
          <cell r="H379" t="str">
            <v>VILLAS DE LA CANDELARIA</v>
          </cell>
          <cell r="I379">
            <v>6746269</v>
          </cell>
          <cell r="J379" t="str">
            <v>shalomdrive2023@gmail.com</v>
          </cell>
          <cell r="K379">
            <v>6</v>
          </cell>
        </row>
        <row r="380">
          <cell r="A380">
            <v>931</v>
          </cell>
          <cell r="B380">
            <v>931</v>
          </cell>
          <cell r="C380">
            <v>313001800271</v>
          </cell>
          <cell r="D380">
            <v>2</v>
          </cell>
          <cell r="E380" t="str">
            <v>P</v>
          </cell>
          <cell r="F380" t="str">
            <v>INSTITUTO DAVID SANCHEZ JULIAO</v>
          </cell>
          <cell r="G380" t="str">
            <v>AMELIA ESTHER DIMAS MARRUGO</v>
          </cell>
          <cell r="H380" t="str">
            <v>VILLAS DE LA CANDELARIA</v>
          </cell>
          <cell r="I380">
            <v>6964154</v>
          </cell>
          <cell r="J380" t="str">
            <v>gestradavasquez@yahoo.com</v>
          </cell>
          <cell r="K380">
            <v>6</v>
          </cell>
        </row>
        <row r="381">
          <cell r="A381">
            <v>938</v>
          </cell>
          <cell r="B381">
            <v>938</v>
          </cell>
          <cell r="C381">
            <v>313001800670</v>
          </cell>
          <cell r="D381">
            <v>2</v>
          </cell>
          <cell r="E381" t="str">
            <v>P</v>
          </cell>
          <cell r="F381" t="str">
            <v>INSTITUCION EDUCAMOS CON VALORES</v>
          </cell>
          <cell r="G381" t="str">
            <v>TANNIA LIZCANO</v>
          </cell>
          <cell r="H381" t="str">
            <v>EL POZON</v>
          </cell>
          <cell r="I381">
            <v>6435897</v>
          </cell>
          <cell r="J381" t="str">
            <v>educamosconvalores1@gmail.com</v>
          </cell>
          <cell r="K381">
            <v>6</v>
          </cell>
        </row>
        <row r="382">
          <cell r="A382">
            <v>961</v>
          </cell>
          <cell r="B382">
            <v>961</v>
          </cell>
          <cell r="C382">
            <v>313001800866</v>
          </cell>
          <cell r="D382">
            <v>2</v>
          </cell>
          <cell r="E382" t="str">
            <v>P</v>
          </cell>
          <cell r="F382" t="str">
            <v>FUNDACIÓN EDUCATIVA CANAÁN</v>
          </cell>
          <cell r="G382" t="str">
            <v>MANOLO CANTILLO JULIO</v>
          </cell>
          <cell r="H382" t="str">
            <v>EL POZON</v>
          </cell>
          <cell r="I382">
            <v>3106102826</v>
          </cell>
          <cell r="J382" t="str">
            <v>fundicanaan2011@gmail.com</v>
          </cell>
          <cell r="K382">
            <v>6</v>
          </cell>
        </row>
        <row r="383">
          <cell r="A383">
            <v>967</v>
          </cell>
          <cell r="B383">
            <v>967</v>
          </cell>
          <cell r="C383">
            <v>313001800874</v>
          </cell>
          <cell r="D383">
            <v>2</v>
          </cell>
          <cell r="E383" t="str">
            <v>P</v>
          </cell>
          <cell r="F383" t="str">
            <v>INSTITUTO EDUCATIVO SABERES CREATIVOS</v>
          </cell>
          <cell r="G383" t="str">
            <v>VIVIANA RODRIGUEZ BRAVO</v>
          </cell>
          <cell r="H383" t="str">
            <v>POZON</v>
          </cell>
          <cell r="I383">
            <v>3128721239</v>
          </cell>
          <cell r="J383" t="str">
            <v>hugobravovictor68@gmail.com</v>
          </cell>
          <cell r="K383">
            <v>6</v>
          </cell>
        </row>
        <row r="384">
          <cell r="A384">
            <v>980</v>
          </cell>
          <cell r="B384">
            <v>980</v>
          </cell>
          <cell r="C384">
            <v>313001801073</v>
          </cell>
          <cell r="D384">
            <v>2</v>
          </cell>
          <cell r="E384" t="str">
            <v>P</v>
          </cell>
          <cell r="F384" t="str">
            <v>INSTITUCION EDUCATIVA ANNA FREUD</v>
          </cell>
          <cell r="G384" t="str">
            <v>ELAINE MONTOYA RESTREPO</v>
          </cell>
          <cell r="H384" t="str">
            <v>VILLAS DE LA CANDELARIA</v>
          </cell>
          <cell r="I384">
            <v>3046499930</v>
          </cell>
          <cell r="J384" t="str">
            <v>institucionannafreud@gmail.com</v>
          </cell>
          <cell r="K384">
            <v>6</v>
          </cell>
        </row>
        <row r="385">
          <cell r="A385">
            <v>984</v>
          </cell>
          <cell r="B385">
            <v>984</v>
          </cell>
          <cell r="C385">
            <v>313001800034</v>
          </cell>
          <cell r="D385">
            <v>2</v>
          </cell>
          <cell r="E385" t="str">
            <v>P</v>
          </cell>
          <cell r="F385" t="str">
            <v>COLEGIO ALMIRANTE JHON CARLOS FLOREZ BELTRAN</v>
          </cell>
          <cell r="G385" t="str">
            <v>MARIA ELENA CASTILLO CARO</v>
          </cell>
          <cell r="H385" t="str">
            <v>EL POZON</v>
          </cell>
          <cell r="J385" t="str">
            <v>cjhoncarlosflorezbeltran@gmail.com</v>
          </cell>
          <cell r="K385">
            <v>6</v>
          </cell>
        </row>
        <row r="386">
          <cell r="A386">
            <v>992</v>
          </cell>
          <cell r="B386">
            <v>992</v>
          </cell>
          <cell r="C386">
            <v>313001800093</v>
          </cell>
          <cell r="D386">
            <v>2</v>
          </cell>
          <cell r="E386" t="str">
            <v>P</v>
          </cell>
          <cell r="F386" t="str">
            <v>INSTITUTO PEDAGOGICO EMPRENDEDORES DEL SABER</v>
          </cell>
          <cell r="G386" t="str">
            <v xml:space="preserve">ARLETH MEDRANO FABRA </v>
          </cell>
          <cell r="H386" t="str">
            <v>VILLAS DE LA CANDELARIA</v>
          </cell>
          <cell r="I386">
            <v>3023847750</v>
          </cell>
          <cell r="J386" t="str">
            <v>emprendedores.sersaber2023@gmail.com</v>
          </cell>
          <cell r="K386">
            <v>6</v>
          </cell>
        </row>
        <row r="387">
          <cell r="A387">
            <v>70</v>
          </cell>
          <cell r="B387">
            <v>70</v>
          </cell>
          <cell r="C387">
            <v>113001002120</v>
          </cell>
          <cell r="D387">
            <v>1</v>
          </cell>
          <cell r="E387" t="str">
            <v>P</v>
          </cell>
          <cell r="F387" t="str">
            <v>I.E HIJOS DE MARIA</v>
          </cell>
          <cell r="G387" t="str">
            <v>JORGE LUIS CARMONA PEREZ</v>
          </cell>
          <cell r="H387" t="str">
            <v>TRECE DE JUNIO</v>
          </cell>
          <cell r="I387">
            <v>6520278</v>
          </cell>
          <cell r="J387" t="str">
            <v>ihmaria_cartagen@hotmail.com</v>
          </cell>
          <cell r="K387">
            <v>7</v>
          </cell>
        </row>
        <row r="388">
          <cell r="A388">
            <v>87</v>
          </cell>
          <cell r="B388">
            <v>70</v>
          </cell>
          <cell r="C388">
            <v>113001002880</v>
          </cell>
          <cell r="D388">
            <v>1</v>
          </cell>
          <cell r="E388" t="str">
            <v>S</v>
          </cell>
          <cell r="F388" t="str">
            <v xml:space="preserve">   SEDE RAFAEL TONO</v>
          </cell>
          <cell r="G388" t="str">
            <v>JORGE LUIS CARMONA PEREZ</v>
          </cell>
          <cell r="H388" t="str">
            <v>TRECE DE JUNIO</v>
          </cell>
          <cell r="I388">
            <v>6635913</v>
          </cell>
          <cell r="K388">
            <v>7</v>
          </cell>
        </row>
        <row r="389">
          <cell r="A389">
            <v>99</v>
          </cell>
          <cell r="B389">
            <v>99</v>
          </cell>
          <cell r="C389">
            <v>113001003771</v>
          </cell>
          <cell r="D389">
            <v>1</v>
          </cell>
          <cell r="E389" t="str">
            <v>P</v>
          </cell>
          <cell r="F389" t="str">
            <v>I.E LAS GAVIOTAS</v>
          </cell>
          <cell r="G389" t="str">
            <v>RODOLFO DIAZ ACEVEDO</v>
          </cell>
          <cell r="H389" t="str">
            <v>LAS GAVIOTAS</v>
          </cell>
          <cell r="I389">
            <v>605648965</v>
          </cell>
          <cell r="J389" t="str">
            <v>i.e.lasgaviotas@sedcartagena.gov.co</v>
          </cell>
          <cell r="K389">
            <v>7</v>
          </cell>
        </row>
        <row r="390">
          <cell r="A390">
            <v>110</v>
          </cell>
          <cell r="B390">
            <v>99</v>
          </cell>
          <cell r="C390">
            <v>113001005200</v>
          </cell>
          <cell r="D390">
            <v>1</v>
          </cell>
          <cell r="E390" t="str">
            <v>S</v>
          </cell>
          <cell r="F390" t="str">
            <v xml:space="preserve">   SEDE MOISES GOSSAIN LAJUD</v>
          </cell>
          <cell r="G390" t="str">
            <v>RODOLFO DIAZ ACEVEDO</v>
          </cell>
          <cell r="H390" t="str">
            <v>LAS GAVIOTAS</v>
          </cell>
          <cell r="I390" t="str">
            <v>6615416-6614081</v>
          </cell>
          <cell r="K390">
            <v>7</v>
          </cell>
        </row>
        <row r="391">
          <cell r="A391">
            <v>116</v>
          </cell>
          <cell r="B391">
            <v>99</v>
          </cell>
          <cell r="C391">
            <v>113001006010</v>
          </cell>
          <cell r="D391">
            <v>1</v>
          </cell>
          <cell r="E391" t="str">
            <v>S</v>
          </cell>
          <cell r="F391" t="str">
            <v xml:space="preserve">   JARDIN INFANTIL NIÑO JESUS</v>
          </cell>
          <cell r="G391" t="str">
            <v>RODOLFO DIAZ ACEVEDO</v>
          </cell>
          <cell r="H391" t="str">
            <v>LAS GAVIOTAS</v>
          </cell>
          <cell r="I391">
            <v>6614953</v>
          </cell>
          <cell r="K391">
            <v>7</v>
          </cell>
        </row>
        <row r="392">
          <cell r="A392">
            <v>270</v>
          </cell>
          <cell r="B392">
            <v>270</v>
          </cell>
          <cell r="C392">
            <v>313001004750</v>
          </cell>
          <cell r="D392">
            <v>1</v>
          </cell>
          <cell r="E392" t="str">
            <v>P</v>
          </cell>
          <cell r="F392" t="str">
            <v>I.E MADRE GABRIELA DE SAN MARTIN</v>
          </cell>
          <cell r="G392" t="str">
            <v>EZEQUIEL ANTONIO FERNANDEZ CASTILLA</v>
          </cell>
          <cell r="H392" t="str">
            <v>NUEVO PORVENIR</v>
          </cell>
          <cell r="I392">
            <v>6533366</v>
          </cell>
          <cell r="J392" t="str">
            <v>zqlfernandez@yahoo.com</v>
          </cell>
          <cell r="K392">
            <v>7</v>
          </cell>
        </row>
        <row r="393">
          <cell r="A393">
            <v>23</v>
          </cell>
          <cell r="B393">
            <v>270</v>
          </cell>
          <cell r="C393">
            <v>113001000364</v>
          </cell>
          <cell r="D393">
            <v>1</v>
          </cell>
          <cell r="E393" t="str">
            <v>S</v>
          </cell>
          <cell r="F393" t="str">
            <v xml:space="preserve">   SEDE DIEZ DE MAYO</v>
          </cell>
          <cell r="G393" t="str">
            <v>EZEQUIEL ANTONIO FERNANDEZ CASTILLA</v>
          </cell>
          <cell r="H393" t="str">
            <v>NUEVO PORVENIR</v>
          </cell>
          <cell r="K393">
            <v>7</v>
          </cell>
        </row>
        <row r="394">
          <cell r="A394">
            <v>96</v>
          </cell>
          <cell r="B394">
            <v>270</v>
          </cell>
          <cell r="C394">
            <v>113001003223</v>
          </cell>
          <cell r="D394">
            <v>1</v>
          </cell>
          <cell r="E394" t="str">
            <v>S</v>
          </cell>
          <cell r="F394" t="str">
            <v xml:space="preserve">   SEDE SAN JOSE OBRERO</v>
          </cell>
          <cell r="G394" t="str">
            <v>EZEQUIEL ANTONIO FERNANDEZ CASTILLA</v>
          </cell>
          <cell r="H394" t="str">
            <v>SAN JOSE OBRERO</v>
          </cell>
          <cell r="K394">
            <v>7</v>
          </cell>
        </row>
        <row r="395">
          <cell r="A395">
            <v>303</v>
          </cell>
          <cell r="B395">
            <v>303</v>
          </cell>
          <cell r="C395">
            <v>313001006281</v>
          </cell>
          <cell r="D395">
            <v>2</v>
          </cell>
          <cell r="E395" t="str">
            <v>P</v>
          </cell>
          <cell r="F395" t="str">
            <v>CORP. COL. AMOR A BOLIVAR</v>
          </cell>
          <cell r="G395" t="str">
            <v>AUGUSTO GARCIA YACAMAN</v>
          </cell>
          <cell r="H395" t="str">
            <v>EL GALLO</v>
          </cell>
          <cell r="I395">
            <v>6416934</v>
          </cell>
          <cell r="J395" t="str">
            <v>ronaldyaca@yahoo.com</v>
          </cell>
          <cell r="K395">
            <v>7</v>
          </cell>
        </row>
        <row r="396">
          <cell r="A396">
            <v>324</v>
          </cell>
          <cell r="B396">
            <v>324</v>
          </cell>
          <cell r="C396">
            <v>313001007091</v>
          </cell>
          <cell r="D396">
            <v>2</v>
          </cell>
          <cell r="E396" t="str">
            <v>P</v>
          </cell>
          <cell r="F396" t="str">
            <v>COL. MODERNO DEL NORTE</v>
          </cell>
          <cell r="G396" t="str">
            <v>BORIS ROSALES PADILLA</v>
          </cell>
          <cell r="H396" t="str">
            <v>LOS ALPES</v>
          </cell>
          <cell r="I396">
            <v>6714530</v>
          </cell>
          <cell r="J396" t="str">
            <v>rectoria@colegiomodernodelnorte.edu.co</v>
          </cell>
          <cell r="K396">
            <v>7</v>
          </cell>
        </row>
        <row r="397">
          <cell r="A397">
            <v>345</v>
          </cell>
          <cell r="B397">
            <v>345</v>
          </cell>
          <cell r="C397">
            <v>313001007911</v>
          </cell>
          <cell r="D397">
            <v>2</v>
          </cell>
          <cell r="E397" t="str">
            <v>P</v>
          </cell>
          <cell r="F397" t="str">
            <v>INST. INF. FEDERICO FROBEL</v>
          </cell>
          <cell r="G397" t="str">
            <v>MARELVIS BORNACHERA CHARRIS</v>
          </cell>
          <cell r="H397" t="str">
            <v>LAS PALMERAS</v>
          </cell>
          <cell r="I397">
            <v>6485288</v>
          </cell>
          <cell r="J397" t="str">
            <v>corpo_fedefrobel@hotmail.com</v>
          </cell>
          <cell r="K397">
            <v>7</v>
          </cell>
        </row>
        <row r="398">
          <cell r="A398">
            <v>346</v>
          </cell>
          <cell r="B398">
            <v>346</v>
          </cell>
          <cell r="C398">
            <v>313001007929</v>
          </cell>
          <cell r="D398">
            <v>2</v>
          </cell>
          <cell r="E398" t="str">
            <v>P</v>
          </cell>
          <cell r="F398" t="str">
            <v>INST. ANGLO AMERICANO DE C/GENA.</v>
          </cell>
          <cell r="G398" t="str">
            <v>LUDYS JULIO ROMERO</v>
          </cell>
          <cell r="H398" t="str">
            <v>LAS PALMERAS</v>
          </cell>
          <cell r="I398">
            <v>6359463</v>
          </cell>
          <cell r="J398" t="str">
            <v>ludisjuly@hotmail.com</v>
          </cell>
          <cell r="K398">
            <v>7</v>
          </cell>
        </row>
        <row r="399">
          <cell r="A399">
            <v>352</v>
          </cell>
          <cell r="B399">
            <v>352</v>
          </cell>
          <cell r="C399">
            <v>313001008381</v>
          </cell>
          <cell r="D399">
            <v>2</v>
          </cell>
          <cell r="E399" t="str">
            <v>P</v>
          </cell>
          <cell r="F399" t="str">
            <v>CENT. DE ENSEñANZA HIJOS DE BOLIVAR</v>
          </cell>
          <cell r="G399" t="str">
            <v>ADELAIDA MARTHA MANOSALVA GONZALEZ</v>
          </cell>
          <cell r="H399" t="str">
            <v>OLAYA HERRERA</v>
          </cell>
          <cell r="I399">
            <v>6613767</v>
          </cell>
          <cell r="J399" t="str">
            <v>cehibol@gmail.com</v>
          </cell>
          <cell r="K399">
            <v>7</v>
          </cell>
        </row>
        <row r="400">
          <cell r="A400">
            <v>353</v>
          </cell>
          <cell r="B400">
            <v>353</v>
          </cell>
          <cell r="C400">
            <v>313001008399</v>
          </cell>
          <cell r="D400">
            <v>2</v>
          </cell>
          <cell r="E400" t="str">
            <v>P</v>
          </cell>
          <cell r="F400" t="str">
            <v>FUND. CENT. EDUC. LAS PALMERAS</v>
          </cell>
          <cell r="G400" t="str">
            <v>LIDUVINA VALDELAMAR</v>
          </cell>
          <cell r="H400" t="str">
            <v>LAS PALMERAS</v>
          </cell>
          <cell r="I400">
            <v>6634244</v>
          </cell>
          <cell r="J400" t="str">
            <v>funcepal@hotmail.com</v>
          </cell>
          <cell r="K400">
            <v>7</v>
          </cell>
        </row>
        <row r="401">
          <cell r="A401">
            <v>363</v>
          </cell>
          <cell r="B401">
            <v>363</v>
          </cell>
          <cell r="C401">
            <v>313001008518</v>
          </cell>
          <cell r="D401">
            <v>2</v>
          </cell>
          <cell r="E401" t="str">
            <v>P</v>
          </cell>
          <cell r="F401" t="str">
            <v>CORP. INST. MADDOX</v>
          </cell>
          <cell r="G401" t="str">
            <v>MARTHA LUCIA HOGIS POLO</v>
          </cell>
          <cell r="H401" t="str">
            <v>LOS ALPES</v>
          </cell>
          <cell r="I401">
            <v>6437616</v>
          </cell>
          <cell r="J401" t="str">
            <v>corporacioneducativamaddox@hotmail.com</v>
          </cell>
          <cell r="K401">
            <v>7</v>
          </cell>
        </row>
        <row r="402">
          <cell r="A402">
            <v>365</v>
          </cell>
          <cell r="B402">
            <v>365</v>
          </cell>
          <cell r="C402">
            <v>313001008534</v>
          </cell>
          <cell r="D402">
            <v>2</v>
          </cell>
          <cell r="E402" t="str">
            <v>P</v>
          </cell>
          <cell r="F402" t="str">
            <v>INST. MODERNO EL CARMEN</v>
          </cell>
          <cell r="G402" t="str">
            <v>LERWIS ORTIZ GARCIA</v>
          </cell>
          <cell r="H402" t="str">
            <v>LAS GAVIOTAS</v>
          </cell>
          <cell r="I402">
            <v>6714140</v>
          </cell>
          <cell r="J402" t="str">
            <v>insmodernoelcarmen@hotmail.com</v>
          </cell>
          <cell r="K402">
            <v>7</v>
          </cell>
        </row>
        <row r="403">
          <cell r="A403">
            <v>487</v>
          </cell>
          <cell r="B403">
            <v>487</v>
          </cell>
          <cell r="C403">
            <v>313001013554</v>
          </cell>
          <cell r="D403">
            <v>2</v>
          </cell>
          <cell r="E403" t="str">
            <v>P</v>
          </cell>
          <cell r="F403" t="str">
            <v>C.E ESTRELLAS DEL PORVENIR</v>
          </cell>
          <cell r="G403" t="str">
            <v>INDIRA GUZMAN SEPULVEDA</v>
          </cell>
          <cell r="H403" t="str">
            <v>NUEVO PORVENIR</v>
          </cell>
          <cell r="I403">
            <v>6904169</v>
          </cell>
          <cell r="J403" t="str">
            <v>cedespo@hotmail.com</v>
          </cell>
          <cell r="K403">
            <v>7</v>
          </cell>
        </row>
        <row r="404">
          <cell r="A404">
            <v>514</v>
          </cell>
          <cell r="B404">
            <v>514</v>
          </cell>
          <cell r="C404">
            <v>313001013872</v>
          </cell>
          <cell r="D404">
            <v>2</v>
          </cell>
          <cell r="E404" t="str">
            <v>P</v>
          </cell>
          <cell r="F404" t="str">
            <v>INST. JHON DEWEY</v>
          </cell>
          <cell r="G404" t="str">
            <v>WILMER CABARCAS GARCIA</v>
          </cell>
          <cell r="H404" t="str">
            <v>LOS ALPES</v>
          </cell>
          <cell r="I404">
            <v>6512759</v>
          </cell>
          <cell r="J404" t="str">
            <v>wilmerantoniocabarcasgarcia@gmail.com</v>
          </cell>
          <cell r="K404">
            <v>7</v>
          </cell>
        </row>
        <row r="405">
          <cell r="A405">
            <v>641</v>
          </cell>
          <cell r="B405">
            <v>641</v>
          </cell>
          <cell r="C405">
            <v>313001028771</v>
          </cell>
          <cell r="D405">
            <v>2</v>
          </cell>
          <cell r="E405" t="str">
            <v>P</v>
          </cell>
          <cell r="F405" t="str">
            <v>INST. REAL DEL CARIBE</v>
          </cell>
          <cell r="G405" t="str">
            <v>RAQUEL GUERRERO TORRES</v>
          </cell>
          <cell r="H405" t="str">
            <v>LAS PALMERAS</v>
          </cell>
          <cell r="I405">
            <v>6419148</v>
          </cell>
          <cell r="J405" t="str">
            <v>raquelgt2009@hotmail.com</v>
          </cell>
          <cell r="K405">
            <v>7</v>
          </cell>
        </row>
        <row r="406">
          <cell r="A406">
            <v>743</v>
          </cell>
          <cell r="B406">
            <v>743</v>
          </cell>
          <cell r="C406">
            <v>313001029281</v>
          </cell>
          <cell r="D406">
            <v>2</v>
          </cell>
          <cell r="E406" t="str">
            <v>P</v>
          </cell>
          <cell r="F406" t="str">
            <v>INST. MIXTO FREINET</v>
          </cell>
          <cell r="G406" t="str">
            <v>MONICA ALVAREZ PAJARO</v>
          </cell>
          <cell r="H406" t="str">
            <v>NUEVO PORVENIR</v>
          </cell>
          <cell r="I406">
            <v>6615748</v>
          </cell>
          <cell r="J406" t="str">
            <v>institutomixtofreinet@hotmail.com</v>
          </cell>
          <cell r="K406">
            <v>7</v>
          </cell>
        </row>
        <row r="407">
          <cell r="A407">
            <v>790</v>
          </cell>
          <cell r="B407">
            <v>790</v>
          </cell>
          <cell r="C407">
            <v>313001029426</v>
          </cell>
          <cell r="D407">
            <v>2</v>
          </cell>
          <cell r="E407" t="str">
            <v>P</v>
          </cell>
          <cell r="F407" t="str">
            <v>C.E MUNDO DEL SABER</v>
          </cell>
          <cell r="G407" t="str">
            <v>YOLIMA BAENA ARTETA</v>
          </cell>
          <cell r="H407" t="str">
            <v>LAS PALMERAS</v>
          </cell>
          <cell r="I407" t="str">
            <v>6531342-6447240</v>
          </cell>
          <cell r="J407" t="str">
            <v>mary-1607@hotmail.es</v>
          </cell>
          <cell r="K407">
            <v>7</v>
          </cell>
        </row>
        <row r="408">
          <cell r="A408">
            <v>809</v>
          </cell>
          <cell r="B408">
            <v>809</v>
          </cell>
          <cell r="C408">
            <v>313001013279</v>
          </cell>
          <cell r="D408">
            <v>2</v>
          </cell>
          <cell r="E408" t="str">
            <v>P</v>
          </cell>
          <cell r="F408" t="str">
            <v xml:space="preserve">INSTITUTO SIGMUND FREUD      </v>
          </cell>
          <cell r="G408" t="str">
            <v>MARIA FERNANDA YAKER TAFUR</v>
          </cell>
          <cell r="H408" t="str">
            <v>LAS GAVIOTAS</v>
          </cell>
          <cell r="I408" t="str">
            <v>6636969, 6614617, 6534557</v>
          </cell>
          <cell r="J408" t="str">
            <v>instituto_sigmund_freud@hotmail.com</v>
          </cell>
          <cell r="K408">
            <v>7</v>
          </cell>
        </row>
        <row r="409">
          <cell r="A409">
            <v>819</v>
          </cell>
          <cell r="B409">
            <v>819</v>
          </cell>
          <cell r="C409">
            <v>313001029680</v>
          </cell>
          <cell r="D409">
            <v>2</v>
          </cell>
          <cell r="E409" t="str">
            <v>P</v>
          </cell>
          <cell r="F409" t="str">
            <v>CENT. EDUC. INTEGRAL MODERNO</v>
          </cell>
          <cell r="G409" t="str">
            <v>MARIA IRIS RAMOS RIOS</v>
          </cell>
          <cell r="H409" t="str">
            <v>LAS GAVIOTAS</v>
          </cell>
          <cell r="I409">
            <v>6436098</v>
          </cell>
          <cell r="J409" t="str">
            <v>ceim509@hotmail.com</v>
          </cell>
          <cell r="K409">
            <v>7</v>
          </cell>
        </row>
        <row r="410">
          <cell r="A410">
            <v>906</v>
          </cell>
          <cell r="B410">
            <v>906</v>
          </cell>
          <cell r="C410">
            <v>313001800190</v>
          </cell>
          <cell r="D410">
            <v>2</v>
          </cell>
          <cell r="E410" t="str">
            <v>P</v>
          </cell>
          <cell r="F410" t="str">
            <v>GIMN.  FRANCESCO TONUCCI</v>
          </cell>
          <cell r="G410" t="str">
            <v>PIEDAD CAMARGO MERCHAN</v>
          </cell>
          <cell r="H410" t="str">
            <v>5 DE NOVIEMBRE</v>
          </cell>
          <cell r="I410">
            <v>6714687</v>
          </cell>
          <cell r="J410" t="str">
            <v>directora@gimnasiofrancescotonucci.com</v>
          </cell>
          <cell r="K410">
            <v>7</v>
          </cell>
        </row>
        <row r="411">
          <cell r="A411">
            <v>955</v>
          </cell>
          <cell r="B411">
            <v>955</v>
          </cell>
          <cell r="C411">
            <v>313001800751</v>
          </cell>
          <cell r="D411">
            <v>2</v>
          </cell>
          <cell r="E411" t="str">
            <v>P</v>
          </cell>
          <cell r="F411" t="str">
            <v>COLEGIO HUMANISTA FRANCESCO PETRARCA</v>
          </cell>
          <cell r="G411" t="str">
            <v>JOSE LUIS CAMPUZANO ASIS</v>
          </cell>
          <cell r="H411" t="str">
            <v>LOS ALPES</v>
          </cell>
          <cell r="I411">
            <v>6431706</v>
          </cell>
          <cell r="J411" t="str">
            <v>jlca-1481@hotmail.com</v>
          </cell>
          <cell r="K411">
            <v>7</v>
          </cell>
        </row>
        <row r="412">
          <cell r="A412">
            <v>963</v>
          </cell>
          <cell r="B412">
            <v>963</v>
          </cell>
          <cell r="C412">
            <v>313001800815</v>
          </cell>
          <cell r="D412">
            <v>2</v>
          </cell>
          <cell r="E412" t="str">
            <v>P</v>
          </cell>
          <cell r="F412" t="str">
            <v>CENTRO EDUCATIVO MARALU</v>
          </cell>
          <cell r="G412" t="str">
            <v xml:space="preserve">RAISHA PAJARO MEZA	</v>
          </cell>
          <cell r="H412" t="str">
            <v>LOS CEREZOS</v>
          </cell>
          <cell r="I412">
            <v>6461014</v>
          </cell>
          <cell r="J412" t="str">
            <v>centroeducativomaralu@hotmail.com</v>
          </cell>
          <cell r="K412">
            <v>7</v>
          </cell>
        </row>
        <row r="413">
          <cell r="A413">
            <v>973</v>
          </cell>
          <cell r="B413">
            <v>973</v>
          </cell>
          <cell r="C413">
            <v>313001800939</v>
          </cell>
          <cell r="D413">
            <v>2</v>
          </cell>
          <cell r="E413" t="str">
            <v>P</v>
          </cell>
          <cell r="F413" t="str">
            <v>CORPORACIÓN EDUCATIVA JULIO ENRIQUE</v>
          </cell>
          <cell r="G413" t="str">
            <v>KARLA PADILLA BARRETO</v>
          </cell>
          <cell r="I413" t="str">
            <v>6533990 - 3126978924</v>
          </cell>
          <cell r="J413" t="str">
            <v>corpo.edu.julioenrique@gmail.com</v>
          </cell>
          <cell r="K413">
            <v>7</v>
          </cell>
        </row>
        <row r="414">
          <cell r="A414">
            <v>974</v>
          </cell>
          <cell r="B414">
            <v>974</v>
          </cell>
          <cell r="C414">
            <v>313001800955</v>
          </cell>
          <cell r="D414">
            <v>2</v>
          </cell>
          <cell r="E414" t="str">
            <v>P</v>
          </cell>
          <cell r="F414" t="str">
            <v>JARDIN INFANTIL MARAVILLAS DEL SABER</v>
          </cell>
          <cell r="G414" t="str">
            <v>YALENA ZARATE MORENO</v>
          </cell>
          <cell r="H414" t="str">
            <v>TRECE DE JUNIO</v>
          </cell>
          <cell r="I414">
            <v>6942135</v>
          </cell>
          <cell r="K414">
            <v>7</v>
          </cell>
        </row>
        <row r="415">
          <cell r="A415">
            <v>49</v>
          </cell>
          <cell r="B415">
            <v>68</v>
          </cell>
          <cell r="C415">
            <v>113001001573</v>
          </cell>
          <cell r="D415">
            <v>1</v>
          </cell>
          <cell r="E415" t="str">
            <v>S</v>
          </cell>
          <cell r="F415" t="str">
            <v xml:space="preserve">   SEDE SOCIEDAD AMOR A C/GENA. # 10</v>
          </cell>
          <cell r="G415" t="str">
            <v>OMAR BENJAMIN TORRES IGLESIAS</v>
          </cell>
          <cell r="H415" t="str">
            <v>ESCALLON VILLA</v>
          </cell>
          <cell r="I415" t="str">
            <v>6697092 6697024</v>
          </cell>
          <cell r="K415">
            <v>8</v>
          </cell>
        </row>
        <row r="416">
          <cell r="A416">
            <v>51</v>
          </cell>
          <cell r="B416">
            <v>68</v>
          </cell>
          <cell r="C416">
            <v>113001001590</v>
          </cell>
          <cell r="D416">
            <v>1</v>
          </cell>
          <cell r="E416" t="str">
            <v>S</v>
          </cell>
          <cell r="F416" t="str">
            <v xml:space="preserve">   SEDE DE ZARAGOCILLA</v>
          </cell>
          <cell r="G416" t="str">
            <v>OMAR BENJAMIN TORRES IGLESIAS</v>
          </cell>
          <cell r="H416" t="str">
            <v>ZARAGOCILLA</v>
          </cell>
          <cell r="I416">
            <v>6755793</v>
          </cell>
          <cell r="K416">
            <v>8</v>
          </cell>
        </row>
        <row r="417">
          <cell r="A417">
            <v>68</v>
          </cell>
          <cell r="B417">
            <v>68</v>
          </cell>
          <cell r="C417">
            <v>113001002057</v>
          </cell>
          <cell r="D417">
            <v>1</v>
          </cell>
          <cell r="E417" t="str">
            <v>P</v>
          </cell>
          <cell r="F417" t="str">
            <v>I.E SOLEDAD ROMAN DE NUÑEZ</v>
          </cell>
          <cell r="G417" t="str">
            <v>OMAR BENJAMIN TORRES IGLESIAS</v>
          </cell>
          <cell r="H417" t="str">
            <v>ESCALLON VILLA</v>
          </cell>
          <cell r="I417">
            <v>6928014</v>
          </cell>
          <cell r="J417" t="str">
            <v>omar.torres@soledadroman.com</v>
          </cell>
          <cell r="K417">
            <v>8</v>
          </cell>
        </row>
        <row r="418">
          <cell r="A418">
            <v>75</v>
          </cell>
          <cell r="B418">
            <v>68</v>
          </cell>
          <cell r="C418">
            <v>113001002481</v>
          </cell>
          <cell r="D418">
            <v>1</v>
          </cell>
          <cell r="E418" t="str">
            <v>S</v>
          </cell>
          <cell r="F418" t="str">
            <v xml:space="preserve">   SEDE VICTORIA PAUTT LEON</v>
          </cell>
          <cell r="G418" t="str">
            <v>OMAR BENJAMIN TORRES IGLESIAS</v>
          </cell>
          <cell r="H418" t="str">
            <v>ESCALLON VILLA</v>
          </cell>
          <cell r="I418">
            <v>6697654</v>
          </cell>
          <cell r="K418">
            <v>8</v>
          </cell>
        </row>
        <row r="419">
          <cell r="A419">
            <v>121</v>
          </cell>
          <cell r="B419">
            <v>68</v>
          </cell>
          <cell r="C419">
            <v>113001027157</v>
          </cell>
          <cell r="D419">
            <v>1</v>
          </cell>
          <cell r="E419" t="str">
            <v>S</v>
          </cell>
          <cell r="F419" t="str">
            <v xml:space="preserve">   SEDE PROGRESO Y LIBERTAD</v>
          </cell>
          <cell r="G419" t="str">
            <v>OMAR BENJAMIN TORRES IGLESIAS</v>
          </cell>
          <cell r="H419" t="str">
            <v>ZARAGOCILLA</v>
          </cell>
          <cell r="I419">
            <v>6754054</v>
          </cell>
          <cell r="K419">
            <v>8</v>
          </cell>
        </row>
        <row r="420">
          <cell r="A420">
            <v>605</v>
          </cell>
          <cell r="B420">
            <v>605</v>
          </cell>
          <cell r="C420">
            <v>113001028483</v>
          </cell>
          <cell r="D420">
            <v>1</v>
          </cell>
          <cell r="E420" t="str">
            <v>P</v>
          </cell>
          <cell r="F420" t="str">
            <v>I.E CASD MANUELA BELTRAN</v>
          </cell>
          <cell r="G420" t="str">
            <v>PRIMITIVA PADILLA BARRIOS</v>
          </cell>
          <cell r="H420" t="str">
            <v>ESCALLON VILLA</v>
          </cell>
          <cell r="I420">
            <v>6056919494</v>
          </cell>
          <cell r="J420" t="str">
            <v>iecasd@hotmail.com</v>
          </cell>
          <cell r="K420">
            <v>8</v>
          </cell>
        </row>
        <row r="421">
          <cell r="A421">
            <v>633</v>
          </cell>
          <cell r="B421">
            <v>633</v>
          </cell>
          <cell r="C421">
            <v>113001028919</v>
          </cell>
          <cell r="D421">
            <v>1</v>
          </cell>
          <cell r="E421" t="str">
            <v>P</v>
          </cell>
          <cell r="F421" t="str">
            <v>I.E NUEVO BOSQUE</v>
          </cell>
          <cell r="G421" t="str">
            <v>VICTOR GUERRERO DE LA CRUZ</v>
          </cell>
          <cell r="H421" t="str">
            <v>BRITANIA</v>
          </cell>
          <cell r="I421">
            <v>3145026290</v>
          </cell>
          <cell r="J421" t="str">
            <v>rectorienuevobosque@gmail.com</v>
          </cell>
          <cell r="K421">
            <v>8</v>
          </cell>
        </row>
        <row r="422">
          <cell r="A422">
            <v>136</v>
          </cell>
          <cell r="B422">
            <v>633</v>
          </cell>
          <cell r="C422">
            <v>113001007776</v>
          </cell>
          <cell r="D422">
            <v>1</v>
          </cell>
          <cell r="E422" t="str">
            <v>S</v>
          </cell>
          <cell r="F422" t="str">
            <v xml:space="preserve">   SEDE LUIS CARLOS GALAN LA CAMPI?A</v>
          </cell>
          <cell r="H422" t="str">
            <v>LA CAMPIÑA</v>
          </cell>
          <cell r="I422">
            <v>6615641</v>
          </cell>
          <cell r="K422">
            <v>8</v>
          </cell>
        </row>
        <row r="423">
          <cell r="A423">
            <v>252</v>
          </cell>
          <cell r="B423">
            <v>252</v>
          </cell>
          <cell r="C423">
            <v>313001002340</v>
          </cell>
          <cell r="D423">
            <v>2</v>
          </cell>
          <cell r="E423" t="str">
            <v>P</v>
          </cell>
          <cell r="F423" t="str">
            <v>INST. COLOMBO BOLIVARIANO</v>
          </cell>
          <cell r="G423" t="str">
            <v>GUSTAVO ALBERTO CABARCAS SILVA</v>
          </cell>
          <cell r="H423" t="str">
            <v>BLAS DE LEZO</v>
          </cell>
          <cell r="I423" t="str">
            <v>6632901-6632906</v>
          </cell>
          <cell r="J423" t="str">
            <v>colombobolivariano@hotmail.com</v>
          </cell>
          <cell r="K423">
            <v>8</v>
          </cell>
        </row>
        <row r="424">
          <cell r="A424">
            <v>259</v>
          </cell>
          <cell r="B424">
            <v>259</v>
          </cell>
          <cell r="C424">
            <v>313001003095</v>
          </cell>
          <cell r="D424">
            <v>2</v>
          </cell>
          <cell r="E424" t="str">
            <v>P</v>
          </cell>
          <cell r="F424" t="str">
            <v>CIUDAD ESCOLAR COMFENALCO</v>
          </cell>
          <cell r="G424" t="str">
            <v>ZAIDA LUCÍA ACEVEDO PRADA</v>
          </cell>
          <cell r="H424" t="str">
            <v>ZARAGOCILLA</v>
          </cell>
          <cell r="I424" t="str">
            <v>6723800-2412/2893</v>
          </cell>
          <cell r="J424" t="str">
            <v>zacevedo@comfenalco.com</v>
          </cell>
          <cell r="K424">
            <v>8</v>
          </cell>
        </row>
        <row r="425">
          <cell r="A425">
            <v>299</v>
          </cell>
          <cell r="B425">
            <v>299</v>
          </cell>
          <cell r="C425">
            <v>313001005985</v>
          </cell>
          <cell r="D425">
            <v>2</v>
          </cell>
          <cell r="E425" t="str">
            <v>P</v>
          </cell>
          <cell r="F425" t="str">
            <v>CORP. EDUC. LOS ANGELES (GUAR.JARD. INF. BAMBI)</v>
          </cell>
          <cell r="G425" t="str">
            <v>BETTY GUERRA OVIEDO</v>
          </cell>
          <cell r="H425" t="str">
            <v>LOS ANGELES</v>
          </cell>
          <cell r="I425" t="str">
            <v>6610972-6531345</v>
          </cell>
          <cell r="J425" t="str">
            <v>bettygo138@hotmail.com</v>
          </cell>
          <cell r="K425">
            <v>8</v>
          </cell>
        </row>
        <row r="426">
          <cell r="A426">
            <v>312</v>
          </cell>
          <cell r="B426">
            <v>312</v>
          </cell>
          <cell r="C426">
            <v>313001006647</v>
          </cell>
          <cell r="D426">
            <v>2</v>
          </cell>
          <cell r="E426" t="str">
            <v>P</v>
          </cell>
          <cell r="F426" t="str">
            <v>INST. MI BARQUITO</v>
          </cell>
          <cell r="G426" t="str">
            <v>ROCIO BERNARDA SUAREZ GUZMAN</v>
          </cell>
          <cell r="H426" t="str">
            <v>CALAMARES</v>
          </cell>
          <cell r="I426">
            <v>6677347</v>
          </cell>
          <cell r="J426" t="str">
            <v>institutomibarquito@hotmail.com</v>
          </cell>
          <cell r="K426">
            <v>8</v>
          </cell>
        </row>
        <row r="427">
          <cell r="A427">
            <v>336</v>
          </cell>
          <cell r="B427">
            <v>336</v>
          </cell>
          <cell r="C427">
            <v>313001007627</v>
          </cell>
          <cell r="D427">
            <v>2</v>
          </cell>
          <cell r="E427" t="str">
            <v>P</v>
          </cell>
          <cell r="F427" t="str">
            <v>INST. INF. PABLO MONTESINOS</v>
          </cell>
          <cell r="G427" t="str">
            <v>TAMIRA PACHECO ROSERO</v>
          </cell>
          <cell r="H427" t="str">
            <v>LA TRONCAL</v>
          </cell>
          <cell r="I427">
            <v>6679561</v>
          </cell>
          <cell r="J427" t="str">
            <v>institutopablomontesinos@hotmail.com</v>
          </cell>
          <cell r="K427">
            <v>8</v>
          </cell>
        </row>
        <row r="428">
          <cell r="A428">
            <v>354</v>
          </cell>
          <cell r="B428">
            <v>354</v>
          </cell>
          <cell r="C428">
            <v>313001008402</v>
          </cell>
          <cell r="D428">
            <v>2</v>
          </cell>
          <cell r="E428" t="str">
            <v>P</v>
          </cell>
          <cell r="F428" t="str">
            <v>C.E MI DESPERTAR</v>
          </cell>
          <cell r="G428" t="str">
            <v>NELFY CASTRO ESTREMOR</v>
          </cell>
          <cell r="H428" t="str">
            <v>CALAMARES</v>
          </cell>
          <cell r="I428">
            <v>6056584255</v>
          </cell>
          <cell r="J428" t="str">
            <v>cemide31100@gmail.com</v>
          </cell>
          <cell r="K428">
            <v>8</v>
          </cell>
        </row>
        <row r="429">
          <cell r="A429">
            <v>461</v>
          </cell>
          <cell r="B429">
            <v>461</v>
          </cell>
          <cell r="C429">
            <v>313001013287</v>
          </cell>
          <cell r="D429">
            <v>2</v>
          </cell>
          <cell r="E429" t="str">
            <v>P</v>
          </cell>
          <cell r="F429" t="str">
            <v>JARD. INF. MIS PRIMEROS GARABATOS</v>
          </cell>
          <cell r="G429" t="str">
            <v>MONICA SALAS C.</v>
          </cell>
          <cell r="H429" t="str">
            <v>ESCALLON VILLA</v>
          </cell>
          <cell r="I429">
            <v>6725669</v>
          </cell>
          <cell r="J429" t="str">
            <v>pilaresdecartagena@hotmail.com</v>
          </cell>
          <cell r="K429">
            <v>8</v>
          </cell>
        </row>
        <row r="430">
          <cell r="A430">
            <v>591</v>
          </cell>
          <cell r="B430">
            <v>591</v>
          </cell>
          <cell r="C430">
            <v>313001028639</v>
          </cell>
          <cell r="D430">
            <v>2</v>
          </cell>
          <cell r="E430" t="str">
            <v>P</v>
          </cell>
          <cell r="F430" t="str">
            <v>INST. CENTRAL DE COLOMBIA PARA ADULTOS</v>
          </cell>
          <cell r="G430" t="str">
            <v>MOISES DAVID RAMOS RESTAN</v>
          </cell>
          <cell r="H430" t="str">
            <v>VILLA SANDRA</v>
          </cell>
          <cell r="I430">
            <v>6718527</v>
          </cell>
          <cell r="J430" t="str">
            <v>iccacoordinador@hotmail.com</v>
          </cell>
          <cell r="K430">
            <v>8</v>
          </cell>
        </row>
        <row r="431">
          <cell r="A431">
            <v>876</v>
          </cell>
          <cell r="B431">
            <v>876</v>
          </cell>
          <cell r="C431">
            <v>313001800041</v>
          </cell>
          <cell r="D431">
            <v>2</v>
          </cell>
          <cell r="E431" t="str">
            <v>P</v>
          </cell>
          <cell r="F431" t="str">
            <v>JARDIN INF. PANIKER</v>
          </cell>
          <cell r="G431" t="str">
            <v>PARRA PUELLO LISETTE</v>
          </cell>
          <cell r="H431" t="str">
            <v>LOS ALMENDROS</v>
          </cell>
          <cell r="I431" t="str">
            <v>6769095-3008035947</v>
          </cell>
          <cell r="J431" t="str">
            <v>jardinpaniker@hotmail.com</v>
          </cell>
          <cell r="K431">
            <v>8</v>
          </cell>
        </row>
        <row r="432">
          <cell r="A432">
            <v>877</v>
          </cell>
          <cell r="B432">
            <v>877</v>
          </cell>
          <cell r="C432">
            <v>313001800025</v>
          </cell>
          <cell r="D432">
            <v>2</v>
          </cell>
          <cell r="E432" t="str">
            <v>P</v>
          </cell>
          <cell r="F432" t="str">
            <v>INST. EDUC. MANOS QUE LEVANTAN</v>
          </cell>
          <cell r="G432" t="str">
            <v xml:space="preserve">LUZ MILA SALGADO PEREZ </v>
          </cell>
          <cell r="H432" t="str">
            <v>LA CAMPIÑA</v>
          </cell>
          <cell r="I432">
            <v>6776103</v>
          </cell>
          <cell r="J432" t="str">
            <v>bendecida66@hotmail.com</v>
          </cell>
          <cell r="K432">
            <v>8</v>
          </cell>
        </row>
        <row r="433">
          <cell r="A433">
            <v>902</v>
          </cell>
          <cell r="B433">
            <v>902</v>
          </cell>
          <cell r="C433">
            <v>313001013252</v>
          </cell>
          <cell r="D433">
            <v>2</v>
          </cell>
          <cell r="E433" t="str">
            <v>P</v>
          </cell>
          <cell r="F433" t="str">
            <v>CENT. INTEGRAL MARIA AUXILIADORA</v>
          </cell>
          <cell r="G433" t="str">
            <v>KATIANNI ORTEGON</v>
          </cell>
          <cell r="H433" t="str">
            <v>ESCALLON VILLA</v>
          </cell>
          <cell r="I433">
            <v>6698119</v>
          </cell>
          <cell r="J433" t="str">
            <v>kceima76@hotmail.com</v>
          </cell>
          <cell r="K433">
            <v>8</v>
          </cell>
        </row>
        <row r="434">
          <cell r="A434">
            <v>926</v>
          </cell>
          <cell r="B434">
            <v>926</v>
          </cell>
          <cell r="C434">
            <v>313001800548</v>
          </cell>
          <cell r="D434">
            <v>2</v>
          </cell>
          <cell r="E434" t="str">
            <v>P</v>
          </cell>
          <cell r="F434" t="str">
            <v>INSTITUTO EDUCATIVO BLANCA NIEVES</v>
          </cell>
          <cell r="G434" t="str">
            <v>Fanny Del Carmen Polo Camacho</v>
          </cell>
          <cell r="H434" t="str">
            <v>LA CAMPIÑA</v>
          </cell>
          <cell r="I434">
            <v>6677337</v>
          </cell>
          <cell r="J434" t="str">
            <v>institutoblancanieves@hotmail.com</v>
          </cell>
          <cell r="K434">
            <v>8</v>
          </cell>
        </row>
        <row r="435">
          <cell r="A435">
            <v>936</v>
          </cell>
          <cell r="B435">
            <v>936</v>
          </cell>
          <cell r="C435">
            <v>313001800556</v>
          </cell>
          <cell r="D435">
            <v>2</v>
          </cell>
          <cell r="E435" t="str">
            <v>P</v>
          </cell>
          <cell r="F435" t="str">
            <v>CENTRO DE DESARROLLO Y APRENDIZAJE LUZ DE LUZ</v>
          </cell>
          <cell r="G435" t="str">
            <v>LILIANA EDELVIRA RAMIREZ AYOLA</v>
          </cell>
          <cell r="H435" t="str">
            <v>BUENOS AIRES</v>
          </cell>
          <cell r="I435">
            <v>6714808</v>
          </cell>
          <cell r="J435" t="str">
            <v>liliramirez_27@hotmail.com</v>
          </cell>
          <cell r="K435">
            <v>8</v>
          </cell>
        </row>
        <row r="436">
          <cell r="A436">
            <v>940</v>
          </cell>
          <cell r="B436">
            <v>940</v>
          </cell>
          <cell r="C436">
            <v>313001800742</v>
          </cell>
          <cell r="D436">
            <v>2</v>
          </cell>
          <cell r="E436" t="str">
            <v>P</v>
          </cell>
          <cell r="F436" t="str">
            <v>INSTITUTO EDUCATIVO MIS ESTIMULACIONES</v>
          </cell>
          <cell r="G436" t="str">
            <v>LUIS MIGUEL HERNANDEZ</v>
          </cell>
          <cell r="H436" t="str">
            <v>LA CAMPIÑA</v>
          </cell>
          <cell r="I436">
            <v>6459545</v>
          </cell>
          <cell r="J436" t="str">
            <v>institutomisestimulaciones@hotmail.com</v>
          </cell>
          <cell r="K436">
            <v>8</v>
          </cell>
        </row>
        <row r="437">
          <cell r="A437">
            <v>951</v>
          </cell>
          <cell r="B437">
            <v>951</v>
          </cell>
          <cell r="C437">
            <v>313001800718</v>
          </cell>
          <cell r="D437">
            <v>2</v>
          </cell>
          <cell r="E437" t="str">
            <v>P</v>
          </cell>
          <cell r="F437" t="str">
            <v>CENTRO EDUCATIVO JOHN PAUL LEDERACH</v>
          </cell>
          <cell r="G437" t="str">
            <v>KATTY INES SIMANCAS URANGO</v>
          </cell>
          <cell r="H437" t="str">
            <v>BUENOS AIRES</v>
          </cell>
          <cell r="I437">
            <v>6784679</v>
          </cell>
          <cell r="J437" t="str">
            <v>cejp.lederach@gmail.com</v>
          </cell>
          <cell r="K437">
            <v>8</v>
          </cell>
        </row>
        <row r="438">
          <cell r="A438">
            <v>964</v>
          </cell>
          <cell r="B438">
            <v>964</v>
          </cell>
          <cell r="C438">
            <v>313001800734</v>
          </cell>
          <cell r="D438">
            <v>2</v>
          </cell>
          <cell r="E438" t="str">
            <v>P</v>
          </cell>
          <cell r="F438" t="str">
            <v>JARDIN INFANTIL MUNDO DE COLORES</v>
          </cell>
          <cell r="G438" t="str">
            <v>JORGE ARRIETA MARTINEZ</v>
          </cell>
          <cell r="H438" t="str">
            <v>LOS ALMENDROS</v>
          </cell>
          <cell r="I438">
            <v>3232232961</v>
          </cell>
          <cell r="J438" t="str">
            <v>jardininfantil_mundodecolores@hotmail.com</v>
          </cell>
          <cell r="K438">
            <v>8</v>
          </cell>
        </row>
        <row r="439">
          <cell r="A439">
            <v>977</v>
          </cell>
          <cell r="B439">
            <v>977</v>
          </cell>
          <cell r="C439">
            <v>313001801014</v>
          </cell>
          <cell r="D439">
            <v>2</v>
          </cell>
          <cell r="E439" t="str">
            <v>P</v>
          </cell>
          <cell r="F439" t="str">
            <v xml:space="preserve">COLEGIO CAMINO HACIA EL SABER	</v>
          </cell>
          <cell r="G439" t="str">
            <v>DALLIMIS ZUÑIGA CASSIANI</v>
          </cell>
          <cell r="H439" t="str">
            <v>LOS CALAMARES</v>
          </cell>
          <cell r="I439" t="str">
            <v>6056917301  3004814806</v>
          </cell>
          <cell r="J439" t="str">
            <v>cea.caminoshaciaelsaber19@gmail.com</v>
          </cell>
          <cell r="K439">
            <v>8</v>
          </cell>
        </row>
        <row r="440">
          <cell r="A440">
            <v>982</v>
          </cell>
          <cell r="B440">
            <v>982</v>
          </cell>
          <cell r="C440">
            <v>313001800971</v>
          </cell>
          <cell r="D440">
            <v>2</v>
          </cell>
          <cell r="E440" t="str">
            <v>P</v>
          </cell>
          <cell r="F440" t="str">
            <v>GIMNASIO AMERICANO LUGANO</v>
          </cell>
          <cell r="G440" t="str">
            <v>KELLYS ALVAREZ PUERTA</v>
          </cell>
          <cell r="H440" t="str">
            <v>URB LA TRONCAL</v>
          </cell>
          <cell r="J440" t="str">
            <v>gimnasioamericanolugano17@gmail.com</v>
          </cell>
          <cell r="K440">
            <v>8</v>
          </cell>
        </row>
        <row r="441">
          <cell r="A441">
            <v>66</v>
          </cell>
          <cell r="B441">
            <v>66</v>
          </cell>
          <cell r="C441">
            <v>113001001972</v>
          </cell>
          <cell r="D441">
            <v>1</v>
          </cell>
          <cell r="E441" t="str">
            <v>P</v>
          </cell>
          <cell r="F441" t="str">
            <v>I.E SEMINARIO DE CARTAGENA</v>
          </cell>
          <cell r="G441" t="str">
            <v>JAIRO ALONSO ALVAREZ SALCEDO</v>
          </cell>
          <cell r="H441" t="str">
            <v>ALCIBIA</v>
          </cell>
          <cell r="I441" t="str">
            <v>6430309-6621711</v>
          </cell>
          <cell r="J441" t="str">
            <v>colegioseminariodecartagena@gmail.com</v>
          </cell>
          <cell r="K441">
            <v>9</v>
          </cell>
        </row>
        <row r="442">
          <cell r="A442">
            <v>21</v>
          </cell>
          <cell r="B442">
            <v>73</v>
          </cell>
          <cell r="C442">
            <v>113001000313</v>
          </cell>
          <cell r="D442">
            <v>1</v>
          </cell>
          <cell r="E442" t="str">
            <v>S</v>
          </cell>
          <cell r="F442" t="str">
            <v xml:space="preserve">   SEDE JOSE MARIA DEL CASTILLO Y RADA</v>
          </cell>
          <cell r="G442" t="str">
            <v>LEONIDAS BARCOS HERNANDEZ</v>
          </cell>
          <cell r="H442" t="str">
            <v>ARMENIA</v>
          </cell>
          <cell r="I442">
            <v>6740953</v>
          </cell>
          <cell r="K442">
            <v>9</v>
          </cell>
        </row>
        <row r="443">
          <cell r="A443">
            <v>43</v>
          </cell>
          <cell r="B443">
            <v>73</v>
          </cell>
          <cell r="C443">
            <v>113001000101</v>
          </cell>
          <cell r="D443">
            <v>1</v>
          </cell>
          <cell r="E443" t="str">
            <v>S</v>
          </cell>
          <cell r="F443" t="str">
            <v xml:space="preserve">   SEDE ANDALUCIA</v>
          </cell>
          <cell r="G443" t="str">
            <v>LEONIDAS BARCOS HERNANDEZ</v>
          </cell>
          <cell r="H443" t="str">
            <v>PIEDRA DE BOLIVAR</v>
          </cell>
          <cell r="I443">
            <v>6629368</v>
          </cell>
          <cell r="K443">
            <v>9</v>
          </cell>
        </row>
        <row r="444">
          <cell r="A444">
            <v>73</v>
          </cell>
          <cell r="B444">
            <v>73</v>
          </cell>
          <cell r="C444">
            <v>113001002413</v>
          </cell>
          <cell r="D444">
            <v>1</v>
          </cell>
          <cell r="E444" t="str">
            <v>P</v>
          </cell>
          <cell r="F444" t="str">
            <v>I.E MADRE LAURA</v>
          </cell>
          <cell r="G444" t="str">
            <v>LEONIDAS BARCOS HERNANDEZ</v>
          </cell>
          <cell r="H444" t="str">
            <v>PIEDRA DE BOLIVAR</v>
          </cell>
          <cell r="I444" t="str">
            <v>6367682-6494591</v>
          </cell>
          <cell r="J444" t="str">
            <v>iemadrelaura2017@gmail.com</v>
          </cell>
          <cell r="K444">
            <v>9</v>
          </cell>
        </row>
        <row r="445">
          <cell r="A445">
            <v>147</v>
          </cell>
          <cell r="B445">
            <v>197</v>
          </cell>
          <cell r="C445">
            <v>113001008241</v>
          </cell>
          <cell r="D445">
            <v>1</v>
          </cell>
          <cell r="E445" t="str">
            <v>S</v>
          </cell>
          <cell r="F445" t="str">
            <v xml:space="preserve">   SEDE DISTRITAL JOSE ANTONIO GALAN</v>
          </cell>
          <cell r="G445" t="str">
            <v>NELLY ZAMMATA DE OROZCO</v>
          </cell>
          <cell r="H445" t="str">
            <v>JOSE ANTONIO GALAN</v>
          </cell>
          <cell r="I445">
            <v>6625746</v>
          </cell>
          <cell r="K445">
            <v>9</v>
          </cell>
        </row>
        <row r="446">
          <cell r="A446">
            <v>164</v>
          </cell>
          <cell r="B446">
            <v>197</v>
          </cell>
          <cell r="C446">
            <v>113001002839</v>
          </cell>
          <cell r="D446">
            <v>1</v>
          </cell>
          <cell r="E446" t="str">
            <v>S</v>
          </cell>
          <cell r="F446" t="str">
            <v xml:space="preserve">   SEDE NUESTRA SENORA DEL ROSARIO</v>
          </cell>
          <cell r="G446" t="str">
            <v>NELLY ZAMMATA DE OROZCO</v>
          </cell>
          <cell r="H446" t="str">
            <v>ESPAÑA</v>
          </cell>
          <cell r="I446">
            <v>6625746</v>
          </cell>
          <cell r="K446">
            <v>9</v>
          </cell>
        </row>
        <row r="447">
          <cell r="A447">
            <v>197</v>
          </cell>
          <cell r="B447">
            <v>197</v>
          </cell>
          <cell r="C447">
            <v>213001007797</v>
          </cell>
          <cell r="D447">
            <v>1</v>
          </cell>
          <cell r="E447" t="str">
            <v>P</v>
          </cell>
          <cell r="F447" t="str">
            <v>I.E SAN JUAN DE DAMASCO</v>
          </cell>
          <cell r="G447" t="str">
            <v>OMAR GUARDO ELLES</v>
          </cell>
          <cell r="H447" t="str">
            <v>AMBERES</v>
          </cell>
          <cell r="I447" t="str">
            <v>6722863-6919191</v>
          </cell>
          <cell r="J447" t="str">
            <v>sanjuandamasco@hotmail.com</v>
          </cell>
          <cell r="K447">
            <v>9</v>
          </cell>
        </row>
        <row r="448">
          <cell r="A448">
            <v>257</v>
          </cell>
          <cell r="B448">
            <v>257</v>
          </cell>
          <cell r="C448">
            <v>313001002714</v>
          </cell>
          <cell r="D448">
            <v>1</v>
          </cell>
          <cell r="E448" t="str">
            <v>P</v>
          </cell>
          <cell r="F448" t="str">
            <v>I.E MARIA AUXILIADORA</v>
          </cell>
          <cell r="G448" t="str">
            <v>SOR BEATRIZ ELENA HOYOS ALZATE</v>
          </cell>
          <cell r="H448" t="str">
            <v>ALCIBIA</v>
          </cell>
          <cell r="I448">
            <v>3126708872</v>
          </cell>
          <cell r="J448" t="str">
            <v>mauxiteko2012@gmail.com</v>
          </cell>
          <cell r="K448">
            <v>9</v>
          </cell>
        </row>
        <row r="449">
          <cell r="A449">
            <v>29</v>
          </cell>
          <cell r="B449">
            <v>606</v>
          </cell>
          <cell r="C449">
            <v>113001000704</v>
          </cell>
          <cell r="D449">
            <v>1</v>
          </cell>
          <cell r="E449" t="str">
            <v>S</v>
          </cell>
          <cell r="F449" t="str">
            <v xml:space="preserve">   SEDE CIUDAD DE SANTA MARTA</v>
          </cell>
          <cell r="G449" t="str">
            <v>LEDDY DEL ROSARIO ZAPARDIEL HERRERA</v>
          </cell>
          <cell r="H449" t="str">
            <v>BARRIO CHINO</v>
          </cell>
          <cell r="I449">
            <v>6720643</v>
          </cell>
          <cell r="K449">
            <v>9</v>
          </cell>
        </row>
        <row r="450">
          <cell r="A450">
            <v>606</v>
          </cell>
          <cell r="B450">
            <v>606</v>
          </cell>
          <cell r="C450">
            <v>113001028469</v>
          </cell>
          <cell r="D450">
            <v>1</v>
          </cell>
          <cell r="E450" t="str">
            <v>P</v>
          </cell>
          <cell r="F450" t="str">
            <v>I.E RAFAEL NUÑEZ</v>
          </cell>
          <cell r="G450" t="str">
            <v>LEDDY DEL ROSARIO ZAPARDIEL HERRERA</v>
          </cell>
          <cell r="H450" t="str">
            <v>MARTINEZ MARTELO</v>
          </cell>
          <cell r="I450" t="str">
            <v xml:space="preserve"> 6056722727--</v>
          </cell>
          <cell r="J450" t="str">
            <v>leddyz84@gmail.com</v>
          </cell>
          <cell r="K450">
            <v>9</v>
          </cell>
        </row>
        <row r="451">
          <cell r="A451">
            <v>161</v>
          </cell>
          <cell r="B451">
            <v>606</v>
          </cell>
          <cell r="C451">
            <v>113001012494</v>
          </cell>
          <cell r="D451">
            <v>1</v>
          </cell>
          <cell r="E451" t="str">
            <v>S</v>
          </cell>
          <cell r="F451" t="str">
            <v xml:space="preserve">   SEDE SIMON J. VELEZ</v>
          </cell>
          <cell r="G451" t="str">
            <v>LEDDY DEL ROSARIO ZAPARDIEL HERRERA</v>
          </cell>
          <cell r="H451" t="str">
            <v>EL PRADO</v>
          </cell>
          <cell r="I451">
            <v>6629905</v>
          </cell>
          <cell r="K451">
            <v>9</v>
          </cell>
        </row>
        <row r="452">
          <cell r="A452">
            <v>118</v>
          </cell>
          <cell r="B452">
            <v>633</v>
          </cell>
          <cell r="C452">
            <v>113001027033</v>
          </cell>
          <cell r="D452">
            <v>1</v>
          </cell>
          <cell r="E452" t="str">
            <v>S</v>
          </cell>
          <cell r="F452" t="str">
            <v xml:space="preserve">   *SEDE NUEVE DE ABRIL</v>
          </cell>
          <cell r="H452" t="str">
            <v>NUEVE DE ABRIL</v>
          </cell>
          <cell r="K452">
            <v>9</v>
          </cell>
        </row>
        <row r="453">
          <cell r="A453">
            <v>216</v>
          </cell>
          <cell r="B453">
            <v>216</v>
          </cell>
          <cell r="C453">
            <v>313001000495</v>
          </cell>
          <cell r="D453">
            <v>2</v>
          </cell>
          <cell r="E453" t="str">
            <v>P</v>
          </cell>
          <cell r="F453" t="str">
            <v>COL. OCTAVIANA DEL C. VIVES C</v>
          </cell>
          <cell r="G453" t="str">
            <v>LIC. LINA ESTHER LICONA MARIMON</v>
          </cell>
          <cell r="H453" t="str">
            <v>AMBERES</v>
          </cell>
          <cell r="I453" t="str">
            <v>6624143-6742950</v>
          </cell>
          <cell r="J453" t="str">
            <v>octaviana.vives@gmail.com</v>
          </cell>
          <cell r="K453">
            <v>9</v>
          </cell>
        </row>
        <row r="454">
          <cell r="A454">
            <v>218</v>
          </cell>
          <cell r="B454">
            <v>218</v>
          </cell>
          <cell r="C454">
            <v>313001000541</v>
          </cell>
          <cell r="D454">
            <v>2</v>
          </cell>
          <cell r="E454" t="str">
            <v>P</v>
          </cell>
          <cell r="F454" t="str">
            <v>COL. LA ANUNCIACION</v>
          </cell>
          <cell r="G454" t="str">
            <v>HNA. IRENE TRILLEROS</v>
          </cell>
          <cell r="H454" t="str">
            <v>PARAGUAY</v>
          </cell>
          <cell r="I454">
            <v>6690584</v>
          </cell>
          <cell r="J454" t="str">
            <v>colegiolaanunciacion@gmail.com</v>
          </cell>
          <cell r="K454">
            <v>9</v>
          </cell>
        </row>
        <row r="455">
          <cell r="A455">
            <v>241</v>
          </cell>
          <cell r="B455">
            <v>241</v>
          </cell>
          <cell r="C455">
            <v>313001001190</v>
          </cell>
          <cell r="D455">
            <v>2</v>
          </cell>
          <cell r="E455" t="str">
            <v>P</v>
          </cell>
          <cell r="F455" t="str">
            <v>COL. LATINOAMERICANO</v>
          </cell>
          <cell r="G455" t="str">
            <v>PEDRO PAREDES</v>
          </cell>
          <cell r="H455" t="str">
            <v>PARAGUAY</v>
          </cell>
          <cell r="I455">
            <v>3183308499</v>
          </cell>
          <cell r="J455" t="str">
            <v>infocolam@gmail.com</v>
          </cell>
          <cell r="K455">
            <v>9</v>
          </cell>
        </row>
        <row r="456">
          <cell r="A456">
            <v>268</v>
          </cell>
          <cell r="B456">
            <v>268</v>
          </cell>
          <cell r="C456">
            <v>313001003800</v>
          </cell>
          <cell r="D456">
            <v>2</v>
          </cell>
          <cell r="E456" t="str">
            <v>P</v>
          </cell>
          <cell r="F456" t="str">
            <v>FUND. EDUC. LIC. SAN JOSE</v>
          </cell>
          <cell r="G456" t="str">
            <v>SIRLYS DEL CARMEN DIAZ ZAMBRANO</v>
          </cell>
          <cell r="H456" t="str">
            <v>BRUSELAS ST ANDALUCIA</v>
          </cell>
          <cell r="I456">
            <v>6621839</v>
          </cell>
          <cell r="J456" t="str">
            <v>jgdz2000@yahoo.es</v>
          </cell>
          <cell r="K456">
            <v>9</v>
          </cell>
        </row>
        <row r="457">
          <cell r="A457">
            <v>343</v>
          </cell>
          <cell r="B457">
            <v>343</v>
          </cell>
          <cell r="C457">
            <v>313001007872</v>
          </cell>
          <cell r="D457">
            <v>2</v>
          </cell>
          <cell r="E457" t="str">
            <v>P</v>
          </cell>
          <cell r="F457" t="str">
            <v>GIMN.  CERVANTES DE CARTAGENA</v>
          </cell>
          <cell r="G457" t="str">
            <v>MARIA VICTORIA GALLEGO CANO</v>
          </cell>
          <cell r="H457" t="str">
            <v>AMBERES</v>
          </cell>
          <cell r="I457" t="str">
            <v>6421825  - 313-5441808</v>
          </cell>
          <cell r="J457" t="str">
            <v>gimnasiocervantesdecartagena15@gmail.com</v>
          </cell>
          <cell r="K457">
            <v>9</v>
          </cell>
        </row>
        <row r="458">
          <cell r="A458">
            <v>362</v>
          </cell>
          <cell r="B458">
            <v>362</v>
          </cell>
          <cell r="C458">
            <v>313001008500</v>
          </cell>
          <cell r="D458">
            <v>2</v>
          </cell>
          <cell r="E458" t="str">
            <v>P</v>
          </cell>
          <cell r="F458" t="str">
            <v>CORP. EDUC. JORGE ELIECER GAITAN DE C/GENA</v>
          </cell>
          <cell r="G458" t="str">
            <v>ABEL MORELO CHICA</v>
          </cell>
          <cell r="H458" t="str">
            <v>EL PRADO</v>
          </cell>
          <cell r="I458">
            <v>6690137</v>
          </cell>
          <cell r="J458" t="str">
            <v>cejeg@hotmail.com</v>
          </cell>
          <cell r="K458">
            <v>9</v>
          </cell>
        </row>
        <row r="459">
          <cell r="A459">
            <v>403</v>
          </cell>
          <cell r="B459">
            <v>403</v>
          </cell>
          <cell r="C459">
            <v>313001000509</v>
          </cell>
          <cell r="D459">
            <v>2</v>
          </cell>
          <cell r="E459" t="str">
            <v>P</v>
          </cell>
          <cell r="F459" t="str">
            <v>GIMN. LATINOAMERICANO</v>
          </cell>
          <cell r="G459" t="str">
            <v>MARCO ANTONIO GARCIA GARCIA</v>
          </cell>
          <cell r="H459" t="str">
            <v>ESPAÑA</v>
          </cell>
          <cell r="I459">
            <v>6493195</v>
          </cell>
          <cell r="J459" t="str">
            <v>gimnla46@hotmail.com</v>
          </cell>
          <cell r="K459">
            <v>9</v>
          </cell>
        </row>
        <row r="460">
          <cell r="A460">
            <v>437</v>
          </cell>
          <cell r="B460">
            <v>437</v>
          </cell>
          <cell r="C460">
            <v>313001012892</v>
          </cell>
          <cell r="D460">
            <v>2</v>
          </cell>
          <cell r="E460" t="str">
            <v>P</v>
          </cell>
          <cell r="F460" t="str">
            <v>CORP. INST. DOCENTE DEL CARIBE</v>
          </cell>
          <cell r="G460" t="str">
            <v>ARNOLD  BARRIOS PAEZ</v>
          </cell>
          <cell r="H460" t="str">
            <v>PIEDRA DE BOLIVAR</v>
          </cell>
          <cell r="I460">
            <v>6722701</v>
          </cell>
          <cell r="J460" t="str">
            <v>idc146@yahoo.es</v>
          </cell>
          <cell r="K460">
            <v>9</v>
          </cell>
        </row>
        <row r="461">
          <cell r="A461">
            <v>465</v>
          </cell>
          <cell r="B461">
            <v>465</v>
          </cell>
          <cell r="C461">
            <v>313001013333</v>
          </cell>
          <cell r="D461">
            <v>2</v>
          </cell>
          <cell r="E461" t="str">
            <v>P</v>
          </cell>
          <cell r="F461" t="str">
            <v>COL. GIMNASIO FUTURO DE COLOMBIA</v>
          </cell>
          <cell r="G461" t="str">
            <v>YAMITH CORONADO</v>
          </cell>
          <cell r="H461" t="str">
            <v>EL PRADO</v>
          </cell>
          <cell r="I461" t="str">
            <v>6692236-3104217348</v>
          </cell>
          <cell r="J461" t="str">
            <v>futurodecolombia@hotmail.com</v>
          </cell>
          <cell r="K461">
            <v>9</v>
          </cell>
        </row>
        <row r="462">
          <cell r="A462">
            <v>466</v>
          </cell>
          <cell r="B462">
            <v>466</v>
          </cell>
          <cell r="C462">
            <v>313001013341</v>
          </cell>
          <cell r="D462">
            <v>2</v>
          </cell>
          <cell r="E462" t="str">
            <v>P</v>
          </cell>
          <cell r="F462" t="str">
            <v>COL. SAN NICOLAS DE LA ROCA</v>
          </cell>
          <cell r="G462" t="str">
            <v>NURIS GULFO MARRUGO</v>
          </cell>
          <cell r="H462" t="str">
            <v>EL PRADO</v>
          </cell>
          <cell r="I462" t="str">
            <v>6436915 - 3135192352</v>
          </cell>
          <cell r="J462" t="str">
            <v>colegiosannicolasdelaroca@gmail.com</v>
          </cell>
          <cell r="K462">
            <v>9</v>
          </cell>
        </row>
        <row r="463">
          <cell r="A463">
            <v>798</v>
          </cell>
          <cell r="B463">
            <v>798</v>
          </cell>
          <cell r="C463">
            <v>313001029507</v>
          </cell>
          <cell r="D463">
            <v>2</v>
          </cell>
          <cell r="E463" t="str">
            <v>P</v>
          </cell>
          <cell r="F463" t="str">
            <v>INSTITUTO EDUCATIVO HERMANA ALICIA ALVAREZ</v>
          </cell>
          <cell r="G463" t="str">
            <v>CATALINA  MARIA FANDIÑO ALVAREZ</v>
          </cell>
          <cell r="H463" t="str">
            <v>BRITANIA</v>
          </cell>
          <cell r="I463">
            <v>6384587</v>
          </cell>
          <cell r="J463" t="str">
            <v>catafandino@gmail.com</v>
          </cell>
          <cell r="K463">
            <v>9</v>
          </cell>
        </row>
        <row r="464">
          <cell r="A464">
            <v>882</v>
          </cell>
          <cell r="B464">
            <v>882</v>
          </cell>
          <cell r="C464">
            <v>313001800092</v>
          </cell>
          <cell r="D464">
            <v>2</v>
          </cell>
          <cell r="E464" t="str">
            <v>P</v>
          </cell>
          <cell r="F464" t="str">
            <v>COL. BEN AVID</v>
          </cell>
          <cell r="G464" t="str">
            <v>JORGE L. BERRIO BABILONIA</v>
          </cell>
          <cell r="H464" t="str">
            <v>ARMENIA</v>
          </cell>
          <cell r="I464">
            <v>3002145147</v>
          </cell>
          <cell r="J464" t="str">
            <v>libertad12@hotmail.es</v>
          </cell>
          <cell r="K464">
            <v>9</v>
          </cell>
        </row>
        <row r="465">
          <cell r="A465">
            <v>889</v>
          </cell>
          <cell r="B465">
            <v>889</v>
          </cell>
          <cell r="C465">
            <v>313001800157</v>
          </cell>
          <cell r="D465">
            <v>2</v>
          </cell>
          <cell r="E465" t="str">
            <v>P</v>
          </cell>
          <cell r="F465" t="str">
            <v>C.E ANDALUCIA</v>
          </cell>
          <cell r="G465" t="str">
            <v>MARIA LUZ BARANDICA DONADO</v>
          </cell>
          <cell r="H465" t="str">
            <v>BRUSELAS ST ANDALUCIA</v>
          </cell>
          <cell r="I465">
            <v>6629094</v>
          </cell>
          <cell r="J465" t="str">
            <v>centroeducativoandalucia@hotmail.com</v>
          </cell>
          <cell r="K465">
            <v>9</v>
          </cell>
        </row>
        <row r="466">
          <cell r="A466">
            <v>905</v>
          </cell>
          <cell r="B466">
            <v>905</v>
          </cell>
          <cell r="C466">
            <v>313001800149</v>
          </cell>
          <cell r="D466">
            <v>2</v>
          </cell>
          <cell r="E466" t="str">
            <v>P</v>
          </cell>
          <cell r="F466" t="str">
            <v>INSTITUTO CARL ROS</v>
          </cell>
          <cell r="G466" t="str">
            <v>JULIO FABIAN ACOSTA CAICEDO</v>
          </cell>
          <cell r="H466" t="str">
            <v>ESPAÑA</v>
          </cell>
          <cell r="I466">
            <v>6629471</v>
          </cell>
          <cell r="J466" t="str">
            <v xml:space="preserve">carlrosinstitutobto@hotmail.com </v>
          </cell>
          <cell r="K466">
            <v>9</v>
          </cell>
        </row>
        <row r="467">
          <cell r="A467">
            <v>928</v>
          </cell>
          <cell r="B467">
            <v>928</v>
          </cell>
          <cell r="C467">
            <v>313001800599</v>
          </cell>
          <cell r="D467">
            <v>2</v>
          </cell>
          <cell r="E467" t="str">
            <v>P</v>
          </cell>
          <cell r="F467" t="str">
            <v>INSTITUTO CRISTOCENTRICO DEL CARIBE</v>
          </cell>
          <cell r="G467" t="str">
            <v>CIELO REVOLLEDO BARRAGAN</v>
          </cell>
          <cell r="H467" t="str">
            <v>AMBERES</v>
          </cell>
          <cell r="I467">
            <v>6740358</v>
          </cell>
          <cell r="J467" t="str">
            <v>INS.ICCC@GMAIL.COM</v>
          </cell>
          <cell r="K467">
            <v>9</v>
          </cell>
        </row>
        <row r="468">
          <cell r="A468">
            <v>929</v>
          </cell>
          <cell r="B468">
            <v>929</v>
          </cell>
          <cell r="C468">
            <v>313001800467</v>
          </cell>
          <cell r="D468">
            <v>2</v>
          </cell>
          <cell r="E468" t="str">
            <v>P</v>
          </cell>
          <cell r="F468" t="str">
            <v>CENTRO EDUCATIVO AMOR A COLOMBIA</v>
          </cell>
          <cell r="G468" t="str">
            <v>JUAN RAMON PAJARO GUTIERREZ</v>
          </cell>
          <cell r="H468" t="str">
            <v>AMBERES</v>
          </cell>
          <cell r="I468">
            <v>6420728</v>
          </cell>
          <cell r="J468" t="str">
            <v>ceaccartagena@hotmail.com</v>
          </cell>
          <cell r="K468">
            <v>9</v>
          </cell>
        </row>
        <row r="469">
          <cell r="A469">
            <v>943</v>
          </cell>
          <cell r="B469">
            <v>943</v>
          </cell>
          <cell r="C469">
            <v>313001800611</v>
          </cell>
          <cell r="D469">
            <v>2</v>
          </cell>
          <cell r="E469" t="str">
            <v>P</v>
          </cell>
          <cell r="F469" t="str">
            <v>CENTRO EDUCATIVO MANOS QUE CONSTRUYEN</v>
          </cell>
          <cell r="G469" t="str">
            <v>LUZ MAYRA DEL TORO OROZCO</v>
          </cell>
          <cell r="H469" t="str">
            <v>JUAN XXIII</v>
          </cell>
          <cell r="I469">
            <v>6056767364</v>
          </cell>
          <cell r="J469" t="str">
            <v>cemqc2019@gmail.com</v>
          </cell>
          <cell r="K469">
            <v>9</v>
          </cell>
        </row>
        <row r="470">
          <cell r="A470">
            <v>949</v>
          </cell>
          <cell r="B470">
            <v>949</v>
          </cell>
          <cell r="C470">
            <v>313001800777</v>
          </cell>
          <cell r="D470">
            <v>2</v>
          </cell>
          <cell r="E470" t="str">
            <v>P</v>
          </cell>
          <cell r="F470" t="str">
            <v>INSTITUTO JUAN PABLO II</v>
          </cell>
          <cell r="G470" t="str">
            <v>EQUEVER ARGOTE JAIMES</v>
          </cell>
          <cell r="H470" t="str">
            <v>BRITANIA</v>
          </cell>
          <cell r="I470">
            <v>6776205</v>
          </cell>
          <cell r="J470" t="str">
            <v>equever_argote@hotmail.com</v>
          </cell>
          <cell r="K470">
            <v>9</v>
          </cell>
        </row>
        <row r="471">
          <cell r="A471">
            <v>979</v>
          </cell>
          <cell r="B471">
            <v>979</v>
          </cell>
          <cell r="C471">
            <v>313001801057</v>
          </cell>
          <cell r="D471">
            <v>2</v>
          </cell>
          <cell r="E471" t="str">
            <v>P</v>
          </cell>
          <cell r="F471" t="str">
            <v>INSTITUTO EDUCATIVO NUBES DE COLORES</v>
          </cell>
          <cell r="G471" t="str">
            <v>XIOMARA HERNANDEZ MONTES</v>
          </cell>
          <cell r="H471" t="str">
            <v>AMBERES</v>
          </cell>
          <cell r="I471">
            <v>6528506</v>
          </cell>
          <cell r="J471" t="str">
            <v>xiohermo@gmail.com</v>
          </cell>
          <cell r="K471">
            <v>9</v>
          </cell>
        </row>
        <row r="472">
          <cell r="A472">
            <v>9</v>
          </cell>
          <cell r="B472">
            <v>9</v>
          </cell>
          <cell r="C472">
            <v>113001000143</v>
          </cell>
          <cell r="D472">
            <v>1</v>
          </cell>
          <cell r="E472" t="str">
            <v>P</v>
          </cell>
          <cell r="F472" t="str">
            <v>I.E ARROYO DE PIEDRA</v>
          </cell>
          <cell r="G472" t="str">
            <v>MAYRA DEL CARMEN CERRO GONZALEZ</v>
          </cell>
          <cell r="H472" t="str">
            <v>ARROYO DE PIEDRA</v>
          </cell>
          <cell r="I472">
            <v>3145950760</v>
          </cell>
          <cell r="J472" t="str">
            <v>losdearroyodepiedra@gmail.com</v>
          </cell>
          <cell r="K472" t="str">
            <v>Conti</v>
          </cell>
        </row>
        <row r="473">
          <cell r="A473">
            <v>915</v>
          </cell>
          <cell r="B473">
            <v>9</v>
          </cell>
          <cell r="C473">
            <v>213001800187</v>
          </cell>
          <cell r="D473">
            <v>1</v>
          </cell>
          <cell r="E473" t="str">
            <v>S</v>
          </cell>
          <cell r="F473" t="str">
            <v xml:space="preserve">    SEDE PUA</v>
          </cell>
          <cell r="H473" t="str">
            <v>MANZANILLO DEL MAR</v>
          </cell>
          <cell r="K473" t="str">
            <v>Conti</v>
          </cell>
        </row>
        <row r="474">
          <cell r="A474">
            <v>166</v>
          </cell>
          <cell r="B474">
            <v>9</v>
          </cell>
          <cell r="C474">
            <v>213001000083</v>
          </cell>
          <cell r="D474">
            <v>1</v>
          </cell>
          <cell r="E474" t="str">
            <v>S</v>
          </cell>
          <cell r="F474" t="str">
            <v xml:space="preserve">   SEDE DE PUNTA CANOA</v>
          </cell>
          <cell r="G474" t="str">
            <v>MAYRA DEL CARMEN CERRO GONZALEZ</v>
          </cell>
          <cell r="H474" t="str">
            <v>ARROYO DE PIEDRA</v>
          </cell>
          <cell r="J474" t="str">
            <v>fredisq22@hotmail.com</v>
          </cell>
          <cell r="K474" t="str">
            <v>Conti</v>
          </cell>
        </row>
        <row r="475">
          <cell r="A475">
            <v>182</v>
          </cell>
          <cell r="B475">
            <v>9</v>
          </cell>
          <cell r="C475">
            <v>213001001951</v>
          </cell>
          <cell r="D475">
            <v>1</v>
          </cell>
          <cell r="E475" t="str">
            <v>S</v>
          </cell>
          <cell r="F475" t="str">
            <v xml:space="preserve">   SEDE ARROYO DE LAS CANOAS</v>
          </cell>
          <cell r="G475" t="str">
            <v>MAYRA DEL CARMEN CERRO GONZALEZ</v>
          </cell>
          <cell r="H475" t="str">
            <v>ARROYO DE PIEDRA</v>
          </cell>
          <cell r="J475" t="str">
            <v>fredisq22@hotmail.com</v>
          </cell>
          <cell r="K475" t="str">
            <v>Conti</v>
          </cell>
        </row>
        <row r="476">
          <cell r="A476">
            <v>165</v>
          </cell>
          <cell r="B476">
            <v>165</v>
          </cell>
          <cell r="C476">
            <v>213001000075</v>
          </cell>
          <cell r="D476">
            <v>1</v>
          </cell>
          <cell r="E476" t="str">
            <v>P</v>
          </cell>
          <cell r="F476" t="str">
            <v>I.E PUERTO REY</v>
          </cell>
          <cell r="G476" t="str">
            <v>RUSMERY HERAZO REYES</v>
          </cell>
          <cell r="H476" t="str">
            <v>PUERTO REY</v>
          </cell>
          <cell r="I476">
            <v>3163123903</v>
          </cell>
          <cell r="J476" t="str">
            <v>iepuertorey@hotmail.com</v>
          </cell>
          <cell r="K476" t="str">
            <v>Conti</v>
          </cell>
        </row>
        <row r="477">
          <cell r="A477">
            <v>170</v>
          </cell>
          <cell r="B477">
            <v>170</v>
          </cell>
          <cell r="C477">
            <v>213001000245</v>
          </cell>
          <cell r="D477">
            <v>1</v>
          </cell>
          <cell r="E477" t="str">
            <v>P</v>
          </cell>
          <cell r="F477" t="str">
            <v>I.E DE TIERRA BAJA</v>
          </cell>
          <cell r="G477" t="str">
            <v>RUTH CERRO TAPIA</v>
          </cell>
          <cell r="H477" t="str">
            <v>TIERRA BAJA</v>
          </cell>
          <cell r="I477">
            <v>3187836418</v>
          </cell>
          <cell r="J477" t="str">
            <v>ietierrabaja2020@gmail.com</v>
          </cell>
          <cell r="K477" t="str">
            <v>Conti</v>
          </cell>
        </row>
        <row r="478">
          <cell r="A478">
            <v>177</v>
          </cell>
          <cell r="B478">
            <v>177</v>
          </cell>
          <cell r="C478">
            <v>213001001306</v>
          </cell>
          <cell r="D478">
            <v>1</v>
          </cell>
          <cell r="E478" t="str">
            <v>P</v>
          </cell>
          <cell r="F478" t="str">
            <v>I.E DE PONTEZUELA</v>
          </cell>
          <cell r="G478" t="str">
            <v>ALEJANDRO GODOY ARELLANO</v>
          </cell>
          <cell r="H478" t="str">
            <v>PONTEZUELA</v>
          </cell>
          <cell r="I478">
            <v>0</v>
          </cell>
          <cell r="J478" t="str">
            <v>iedepontezuela@hotmail.com</v>
          </cell>
          <cell r="K478" t="str">
            <v>Conti</v>
          </cell>
        </row>
        <row r="479">
          <cell r="A479">
            <v>183</v>
          </cell>
          <cell r="B479">
            <v>183</v>
          </cell>
          <cell r="C479">
            <v>213001002531</v>
          </cell>
          <cell r="D479">
            <v>1</v>
          </cell>
          <cell r="E479" t="str">
            <v>P</v>
          </cell>
          <cell r="F479" t="str">
            <v>I.E MANZANILLO DEL MAR</v>
          </cell>
          <cell r="G479" t="str">
            <v>DANIEL ANTONIO PUPO BELTRAN</v>
          </cell>
          <cell r="H479" t="str">
            <v>MANZANILLO DEL MAR</v>
          </cell>
          <cell r="I479">
            <v>3135205938</v>
          </cell>
          <cell r="J479" t="str">
            <v>iemanzanillodelmar.183@gmail.com</v>
          </cell>
          <cell r="K479" t="str">
            <v>Conti</v>
          </cell>
        </row>
        <row r="480">
          <cell r="A480">
            <v>886</v>
          </cell>
          <cell r="B480">
            <v>184</v>
          </cell>
          <cell r="C480">
            <v>213001002809</v>
          </cell>
          <cell r="D480">
            <v>1</v>
          </cell>
          <cell r="E480" t="str">
            <v>S</v>
          </cell>
          <cell r="F480" t="str">
            <v xml:space="preserve">    SEDE LA GRANJA-UMATA</v>
          </cell>
          <cell r="H480" t="str">
            <v>BAYUNCA</v>
          </cell>
          <cell r="K480" t="str">
            <v>Conti</v>
          </cell>
        </row>
        <row r="481">
          <cell r="A481">
            <v>184</v>
          </cell>
          <cell r="B481">
            <v>184</v>
          </cell>
          <cell r="C481">
            <v>213001002809</v>
          </cell>
          <cell r="D481">
            <v>1</v>
          </cell>
          <cell r="E481" t="str">
            <v>P</v>
          </cell>
          <cell r="F481" t="str">
            <v>I.E DE BAYUNCA</v>
          </cell>
          <cell r="G481" t="str">
            <v xml:space="preserve">PETRONA SALGADO TORRES	</v>
          </cell>
          <cell r="H481" t="str">
            <v>BAYUNCA</v>
          </cell>
          <cell r="I481">
            <v>6295411</v>
          </cell>
          <cell r="J481" t="str">
            <v>i.e.debayunca@sedcartagena.gov.co</v>
          </cell>
          <cell r="K481" t="str">
            <v>Conti</v>
          </cell>
        </row>
        <row r="482">
          <cell r="A482">
            <v>194</v>
          </cell>
          <cell r="B482">
            <v>184</v>
          </cell>
          <cell r="C482">
            <v>213001007541</v>
          </cell>
          <cell r="D482">
            <v>1</v>
          </cell>
          <cell r="E482" t="str">
            <v>S</v>
          </cell>
          <cell r="F482" t="str">
            <v xml:space="preserve">   SEDE DIVINO NIÑO JESUS DEL ZAPATERO</v>
          </cell>
          <cell r="G482" t="str">
            <v>INIRIDA SALGADO PEREZ</v>
          </cell>
          <cell r="H482" t="str">
            <v>ZAPATERO</v>
          </cell>
          <cell r="K482" t="str">
            <v>Conti</v>
          </cell>
        </row>
        <row r="483">
          <cell r="A483">
            <v>736</v>
          </cell>
          <cell r="B483">
            <v>184</v>
          </cell>
          <cell r="C483">
            <v>213001030233</v>
          </cell>
          <cell r="D483">
            <v>1</v>
          </cell>
          <cell r="E483" t="str">
            <v>S</v>
          </cell>
          <cell r="F483" t="str">
            <v xml:space="preserve">   SEDE EL CEIBAL</v>
          </cell>
          <cell r="G483" t="str">
            <v>INIRIDA SALGADO PEREZ</v>
          </cell>
          <cell r="H483" t="str">
            <v>BAYUNCA</v>
          </cell>
          <cell r="K483" t="str">
            <v>Conti</v>
          </cell>
        </row>
        <row r="484">
          <cell r="A484">
            <v>737</v>
          </cell>
          <cell r="B484">
            <v>184</v>
          </cell>
          <cell r="C484">
            <v>213001030225</v>
          </cell>
          <cell r="D484">
            <v>1</v>
          </cell>
          <cell r="E484" t="str">
            <v>S</v>
          </cell>
          <cell r="F484" t="str">
            <v xml:space="preserve">   SEDE LAS LATAS</v>
          </cell>
          <cell r="G484" t="str">
            <v>INIRIDA SALGADO PEREZ</v>
          </cell>
          <cell r="H484" t="str">
            <v>BAYUNCA</v>
          </cell>
          <cell r="K484" t="str">
            <v>Conti</v>
          </cell>
        </row>
        <row r="485">
          <cell r="A485">
            <v>169</v>
          </cell>
          <cell r="B485">
            <v>193</v>
          </cell>
          <cell r="C485">
            <v>213001000211</v>
          </cell>
          <cell r="D485">
            <v>1</v>
          </cell>
          <cell r="E485" t="str">
            <v>S</v>
          </cell>
          <cell r="F485" t="str">
            <v xml:space="preserve">   SEDE ARROYO GRANDE</v>
          </cell>
          <cell r="G485" t="str">
            <v>NELLYS VARGAS DOMINGUEZ</v>
          </cell>
          <cell r="H485" t="str">
            <v>ARROYO GRANDE</v>
          </cell>
          <cell r="K485" t="str">
            <v>Conti</v>
          </cell>
        </row>
        <row r="486">
          <cell r="A486">
            <v>187</v>
          </cell>
          <cell r="B486">
            <v>193</v>
          </cell>
          <cell r="C486">
            <v>213001000164</v>
          </cell>
          <cell r="D486">
            <v>1</v>
          </cell>
          <cell r="E486" t="str">
            <v>S</v>
          </cell>
          <cell r="F486" t="str">
            <v xml:space="preserve">   SEDE ANA UTRIA</v>
          </cell>
          <cell r="G486" t="str">
            <v>MAURICIO GONZALEZ LUNA</v>
          </cell>
          <cell r="H486" t="str">
            <v>LAS EUROPAS</v>
          </cell>
          <cell r="K486" t="str">
            <v>Conti</v>
          </cell>
        </row>
        <row r="487">
          <cell r="A487">
            <v>193</v>
          </cell>
          <cell r="B487">
            <v>193</v>
          </cell>
          <cell r="C487">
            <v>213001007533</v>
          </cell>
          <cell r="D487">
            <v>1</v>
          </cell>
          <cell r="E487" t="str">
            <v>P</v>
          </cell>
          <cell r="F487" t="str">
            <v>I.E NUEVA ESPERANZA ARROYO GRANDE</v>
          </cell>
          <cell r="G487" t="str">
            <v>MAURICIO GONZALEZ LUNA</v>
          </cell>
          <cell r="H487" t="str">
            <v>ARROYO GRANDE</v>
          </cell>
          <cell r="I487">
            <v>3128149500</v>
          </cell>
          <cell r="J487" t="str">
            <v>ieneag@hotmail.com</v>
          </cell>
          <cell r="K487" t="str">
            <v>Conti</v>
          </cell>
        </row>
        <row r="488">
          <cell r="A488">
            <v>151</v>
          </cell>
          <cell r="B488">
            <v>492</v>
          </cell>
          <cell r="C488">
            <v>413001006315</v>
          </cell>
          <cell r="D488">
            <v>1</v>
          </cell>
          <cell r="E488" t="str">
            <v>S</v>
          </cell>
          <cell r="F488" t="str">
            <v xml:space="preserve">   SEDE SAN JUAN BAUTISTA DE LA BOQUILLA</v>
          </cell>
          <cell r="G488" t="str">
            <v>MAGALLY DE LA ROSA</v>
          </cell>
          <cell r="H488" t="str">
            <v>LA BOQUILLA</v>
          </cell>
          <cell r="K488" t="str">
            <v>Conti</v>
          </cell>
        </row>
        <row r="489">
          <cell r="A489">
            <v>181</v>
          </cell>
          <cell r="B489">
            <v>492</v>
          </cell>
          <cell r="C489">
            <v>213001001918</v>
          </cell>
          <cell r="D489">
            <v>1</v>
          </cell>
          <cell r="E489" t="str">
            <v>S</v>
          </cell>
          <cell r="F489" t="str">
            <v xml:space="preserve">   SEDE SAN FELIPE DE LA BOQUILLA</v>
          </cell>
          <cell r="G489" t="str">
            <v>MAGALLY DE LA ROSA</v>
          </cell>
          <cell r="H489" t="str">
            <v>LA BOQUILLA</v>
          </cell>
          <cell r="I489">
            <v>6568152</v>
          </cell>
          <cell r="K489" t="str">
            <v>Conti</v>
          </cell>
        </row>
        <row r="490">
          <cell r="A490">
            <v>732</v>
          </cell>
          <cell r="B490">
            <v>492</v>
          </cell>
          <cell r="C490">
            <v>513001000002</v>
          </cell>
          <cell r="D490">
            <v>1</v>
          </cell>
          <cell r="E490" t="str">
            <v>S</v>
          </cell>
          <cell r="F490" t="str">
            <v xml:space="preserve">   *SEDE MARLINDA</v>
          </cell>
          <cell r="G490" t="str">
            <v>BENJAMIN ACEVEDO CORREA</v>
          </cell>
          <cell r="H490" t="str">
            <v>LA BOQUILLA</v>
          </cell>
          <cell r="K490" t="str">
            <v>Conti</v>
          </cell>
        </row>
        <row r="491">
          <cell r="A491">
            <v>733</v>
          </cell>
          <cell r="B491">
            <v>492</v>
          </cell>
          <cell r="C491">
            <v>513001000003</v>
          </cell>
          <cell r="D491">
            <v>1</v>
          </cell>
          <cell r="E491" t="str">
            <v>S</v>
          </cell>
          <cell r="F491" t="str">
            <v xml:space="preserve">   *SEDE VILLA GLORIA</v>
          </cell>
          <cell r="G491" t="str">
            <v>BENJAMIN ACEVEDO CORREA</v>
          </cell>
          <cell r="H491" t="str">
            <v>LA BOQUILLA</v>
          </cell>
          <cell r="K491" t="str">
            <v>Conti</v>
          </cell>
        </row>
        <row r="492">
          <cell r="A492">
            <v>492</v>
          </cell>
          <cell r="B492">
            <v>492</v>
          </cell>
          <cell r="C492">
            <v>413001004703</v>
          </cell>
          <cell r="D492">
            <v>1</v>
          </cell>
          <cell r="E492" t="str">
            <v>P</v>
          </cell>
          <cell r="F492" t="str">
            <v>I.E DE LA BOQUILLA</v>
          </cell>
          <cell r="G492" t="str">
            <v>MAGALLY DE LA ROSA</v>
          </cell>
          <cell r="H492" t="str">
            <v>LA BOQUILLA</v>
          </cell>
          <cell r="I492">
            <v>6567514</v>
          </cell>
          <cell r="J492" t="str">
            <v>IEdelaboquilla@gmail.com</v>
          </cell>
          <cell r="K492" t="str">
            <v>Conti</v>
          </cell>
        </row>
        <row r="493">
          <cell r="A493">
            <v>494</v>
          </cell>
          <cell r="B493">
            <v>492</v>
          </cell>
          <cell r="C493">
            <v>413001006234</v>
          </cell>
          <cell r="D493">
            <v>1</v>
          </cell>
          <cell r="E493" t="str">
            <v>S</v>
          </cell>
          <cell r="F493" t="str">
            <v xml:space="preserve">   ESC. MADRE BERNARDA</v>
          </cell>
          <cell r="G493" t="str">
            <v>MAGALLY DE LA ROSA</v>
          </cell>
          <cell r="H493" t="str">
            <v>LA BOQUILLA</v>
          </cell>
          <cell r="I493">
            <v>6567138</v>
          </cell>
          <cell r="K493" t="str">
            <v>Conti</v>
          </cell>
        </row>
        <row r="494">
          <cell r="A494">
            <v>266</v>
          </cell>
          <cell r="B494">
            <v>266</v>
          </cell>
          <cell r="C494">
            <v>313001003931</v>
          </cell>
          <cell r="D494">
            <v>2</v>
          </cell>
          <cell r="E494" t="str">
            <v>P</v>
          </cell>
          <cell r="F494" t="str">
            <v>COL. JORGE WASHINGTON</v>
          </cell>
          <cell r="G494" t="str">
            <v>Nicholas Glab</v>
          </cell>
          <cell r="H494" t="str">
            <v>PONTEZUELA</v>
          </cell>
          <cell r="I494" t="str">
            <v>6930170 Ext. 30100</v>
          </cell>
          <cell r="J494" t="str">
            <v>nick.glab@cojowa.edu.co</v>
          </cell>
          <cell r="K494" t="str">
            <v>Conti</v>
          </cell>
        </row>
        <row r="495">
          <cell r="A495">
            <v>271</v>
          </cell>
          <cell r="B495">
            <v>271</v>
          </cell>
          <cell r="C495">
            <v>313001004768</v>
          </cell>
          <cell r="D495">
            <v>2</v>
          </cell>
          <cell r="E495" t="str">
            <v>P</v>
          </cell>
          <cell r="F495" t="str">
            <v>COL. BRITANICO DE CARTAGENA S.A.S</v>
          </cell>
          <cell r="G495" t="str">
            <v>MAGDA MEDINA RODRIGUEZ</v>
          </cell>
          <cell r="H495" t="str">
            <v>BAYUNCA</v>
          </cell>
          <cell r="I495">
            <v>3022591603</v>
          </cell>
          <cell r="J495" t="str">
            <v>lmedina@colbritanico.edu.co</v>
          </cell>
          <cell r="K495" t="str">
            <v>Conti</v>
          </cell>
        </row>
        <row r="496">
          <cell r="A496">
            <v>293</v>
          </cell>
          <cell r="B496">
            <v>293</v>
          </cell>
          <cell r="C496">
            <v>313001005705</v>
          </cell>
          <cell r="D496">
            <v>2</v>
          </cell>
          <cell r="E496" t="str">
            <v>P</v>
          </cell>
          <cell r="F496" t="str">
            <v>CORP. EDUC. COL. INTERNACIONAL CARTAGENA</v>
          </cell>
          <cell r="G496" t="str">
            <v>ELVIRA MARTINEZ MARRUGO</v>
          </cell>
          <cell r="H496" t="str">
            <v>PONTEZUELA</v>
          </cell>
          <cell r="I496">
            <v>6605220</v>
          </cell>
          <cell r="J496" t="str">
            <v>info@cartagenainternationalschool.edu.co</v>
          </cell>
          <cell r="K496" t="str">
            <v>Conti</v>
          </cell>
        </row>
        <row r="497">
          <cell r="A497">
            <v>294</v>
          </cell>
          <cell r="B497">
            <v>294</v>
          </cell>
          <cell r="C497">
            <v>313001005748</v>
          </cell>
          <cell r="D497">
            <v>2</v>
          </cell>
          <cell r="E497" t="str">
            <v>P</v>
          </cell>
          <cell r="F497" t="str">
            <v>GIMN. ALTAIR DE CARTAGENA</v>
          </cell>
          <cell r="G497" t="str">
            <v>AMET DE JESUS ORDOSGOITIA CABALLERO</v>
          </cell>
          <cell r="H497" t="str">
            <v>ANILLO VIAL</v>
          </cell>
          <cell r="I497">
            <v>6930162</v>
          </cell>
          <cell r="J497" t="str">
            <v>rectoria@gimnasioaltair.edu.co</v>
          </cell>
          <cell r="K497" t="str">
            <v>Conti</v>
          </cell>
        </row>
        <row r="498">
          <cell r="A498">
            <v>426</v>
          </cell>
          <cell r="B498">
            <v>426</v>
          </cell>
          <cell r="C498">
            <v>313001012744</v>
          </cell>
          <cell r="D498">
            <v>2</v>
          </cell>
          <cell r="E498" t="str">
            <v>P</v>
          </cell>
          <cell r="F498" t="str">
            <v>INST. SKINNER II  (ANT.-JARD. INF. SKINNER II)</v>
          </cell>
          <cell r="G498" t="str">
            <v>ROSA ESTHER MANGA OROZCO</v>
          </cell>
          <cell r="H498" t="str">
            <v>LA BOQUILLA</v>
          </cell>
          <cell r="I498">
            <v>3003953982</v>
          </cell>
          <cell r="J498" t="str">
            <v>institutoskinner@hotmail.com</v>
          </cell>
          <cell r="K498" t="str">
            <v>Conti</v>
          </cell>
        </row>
        <row r="499">
          <cell r="A499">
            <v>490</v>
          </cell>
          <cell r="B499">
            <v>490</v>
          </cell>
          <cell r="C499">
            <v>313836000348</v>
          </cell>
          <cell r="D499">
            <v>2</v>
          </cell>
          <cell r="E499" t="str">
            <v>P</v>
          </cell>
          <cell r="F499" t="str">
            <v>ASPAEN GIMNASIO CARTAGENA DE INDIAS</v>
          </cell>
          <cell r="G499" t="str">
            <v>PATRICIA INES CASTRO VILLAMIZAR</v>
          </cell>
          <cell r="H499" t="str">
            <v>ANILLO VIAL</v>
          </cell>
          <cell r="I499" t="str">
            <v>6424344 6424345</v>
          </cell>
          <cell r="K499" t="str">
            <v>Conti</v>
          </cell>
        </row>
        <row r="500">
          <cell r="A500">
            <v>569</v>
          </cell>
          <cell r="B500">
            <v>569</v>
          </cell>
          <cell r="C500">
            <v>413001027126</v>
          </cell>
          <cell r="D500">
            <v>2</v>
          </cell>
          <cell r="E500" t="str">
            <v>P</v>
          </cell>
          <cell r="F500" t="str">
            <v>INST. NUEVA LUZ DE ESPERANZA</v>
          </cell>
          <cell r="G500" t="str">
            <v>AMAURY NARVAEZ WOODBINES</v>
          </cell>
          <cell r="H500" t="str">
            <v>LA BOQUILLA</v>
          </cell>
          <cell r="I500" t="str">
            <v>6648682-6567182</v>
          </cell>
          <cell r="J500" t="str">
            <v>infocasaitaliaong@gmail.com</v>
          </cell>
          <cell r="K500" t="str">
            <v>Conti</v>
          </cell>
        </row>
        <row r="501">
          <cell r="A501">
            <v>851</v>
          </cell>
          <cell r="B501">
            <v>851</v>
          </cell>
          <cell r="C501">
            <v>313836000623</v>
          </cell>
          <cell r="D501">
            <v>2</v>
          </cell>
          <cell r="E501" t="str">
            <v>P</v>
          </cell>
          <cell r="F501" t="str">
            <v>GIMN.  CARTAGENA-ASPAEN</v>
          </cell>
          <cell r="G501" t="str">
            <v>JUAN MANUEL DIAGO GUTIERREZ</v>
          </cell>
          <cell r="H501" t="str">
            <v>PONTEZUELA</v>
          </cell>
          <cell r="I501">
            <v>3144446834</v>
          </cell>
          <cell r="J501" t="str">
            <v>juan.diago@aspaen.edu.co</v>
          </cell>
          <cell r="K501" t="str">
            <v>Conti</v>
          </cell>
        </row>
        <row r="502">
          <cell r="A502">
            <v>912</v>
          </cell>
          <cell r="B502">
            <v>912</v>
          </cell>
          <cell r="C502">
            <v>413001800402</v>
          </cell>
          <cell r="D502">
            <v>2</v>
          </cell>
          <cell r="E502" t="str">
            <v>P</v>
          </cell>
          <cell r="F502" t="str">
            <v>CENTRO EDUCATIVO PESCADOR DE LETRAS</v>
          </cell>
          <cell r="G502" t="str">
            <v>ALEXANDRA SPICKER GONZALEZ</v>
          </cell>
          <cell r="H502" t="str">
            <v>LA BOQUILLA</v>
          </cell>
          <cell r="I502">
            <v>3176579913</v>
          </cell>
          <cell r="J502" t="str">
            <v>gerente@fundacionpescadordeletras.com</v>
          </cell>
          <cell r="K502" t="str">
            <v>Conti</v>
          </cell>
        </row>
        <row r="503">
          <cell r="A503">
            <v>921</v>
          </cell>
          <cell r="B503">
            <v>921</v>
          </cell>
          <cell r="C503">
            <v>413001800496</v>
          </cell>
          <cell r="D503">
            <v>2</v>
          </cell>
          <cell r="E503" t="str">
            <v>P</v>
          </cell>
          <cell r="F503" t="str">
            <v>CENTRO EDUCATIVO DE BAYUNCA CEINAB</v>
          </cell>
          <cell r="G503" t="str">
            <v>NINFA ARROYO RODRIGUEZ</v>
          </cell>
          <cell r="H503" t="str">
            <v>BAYUNCA</v>
          </cell>
          <cell r="I503">
            <v>6419014</v>
          </cell>
          <cell r="J503" t="str">
            <v>ninfarroyo@hotmail.com</v>
          </cell>
          <cell r="K503" t="str">
            <v>Conti</v>
          </cell>
        </row>
        <row r="504">
          <cell r="A504">
            <v>959</v>
          </cell>
          <cell r="B504">
            <v>959</v>
          </cell>
          <cell r="C504">
            <v>413001800844</v>
          </cell>
          <cell r="D504">
            <v>2</v>
          </cell>
          <cell r="E504" t="str">
            <v>P</v>
          </cell>
          <cell r="F504" t="str">
            <v xml:space="preserve">AVANTE GLOBAL SCHOOL	</v>
          </cell>
          <cell r="G504" t="str">
            <v>JOHN WELLS</v>
          </cell>
          <cell r="H504" t="str">
            <v>MANZANILLO DEL MAR</v>
          </cell>
          <cell r="I504">
            <v>3162515256</v>
          </cell>
          <cell r="J504" t="str">
            <v>rectoria@avanteglobalschool.com</v>
          </cell>
          <cell r="K504" t="str">
            <v>Conti</v>
          </cell>
        </row>
        <row r="505">
          <cell r="A505">
            <v>167</v>
          </cell>
          <cell r="B505">
            <v>167</v>
          </cell>
          <cell r="C505">
            <v>213001000091</v>
          </cell>
          <cell r="D505">
            <v>1</v>
          </cell>
          <cell r="E505" t="str">
            <v>P</v>
          </cell>
          <cell r="F505" t="str">
            <v>I.E ISLA FUERTE</v>
          </cell>
          <cell r="G505" t="str">
            <v>YASMINA PEREZ DE MATOZA</v>
          </cell>
          <cell r="H505" t="str">
            <v>ISLA FUERTE</v>
          </cell>
          <cell r="I505">
            <v>3153932289</v>
          </cell>
          <cell r="K505" t="str">
            <v>Insu</v>
          </cell>
        </row>
        <row r="506">
          <cell r="A506">
            <v>168</v>
          </cell>
          <cell r="B506">
            <v>168</v>
          </cell>
          <cell r="C506">
            <v>213001000059</v>
          </cell>
          <cell r="D506">
            <v>1</v>
          </cell>
          <cell r="E506" t="str">
            <v>P</v>
          </cell>
          <cell r="F506" t="str">
            <v>I.E ISLAS DEL ROSARIO</v>
          </cell>
          <cell r="G506" t="str">
            <v>DENNYS DEL CARMEN FRANCO OCHOA</v>
          </cell>
          <cell r="H506" t="str">
            <v>ISLAS DEL ROSARIO</v>
          </cell>
          <cell r="I506">
            <v>3105000545</v>
          </cell>
          <cell r="J506" t="str">
            <v>ieislasdelrosario168@gmail.com</v>
          </cell>
          <cell r="K506" t="str">
            <v>Insu</v>
          </cell>
        </row>
        <row r="507">
          <cell r="A507">
            <v>173</v>
          </cell>
          <cell r="B507">
            <v>173</v>
          </cell>
          <cell r="C507">
            <v>213001001250</v>
          </cell>
          <cell r="D507">
            <v>1</v>
          </cell>
          <cell r="E507" t="str">
            <v>P</v>
          </cell>
          <cell r="F507" t="str">
            <v>I.E DE TIERRA BOMBA</v>
          </cell>
          <cell r="G507" t="str">
            <v>DIMAS DEL ROSARIO DE AVILA</v>
          </cell>
          <cell r="H507" t="str">
            <v>TIERRA BOMBA</v>
          </cell>
          <cell r="I507">
            <v>6454320</v>
          </cell>
          <cell r="J507" t="str">
            <v>ietierrabomba2013@gmail.com</v>
          </cell>
          <cell r="K507" t="str">
            <v>Insu</v>
          </cell>
        </row>
        <row r="508">
          <cell r="A508">
            <v>175</v>
          </cell>
          <cell r="B508">
            <v>173</v>
          </cell>
          <cell r="C508">
            <v>213001001276</v>
          </cell>
          <cell r="D508">
            <v>1</v>
          </cell>
          <cell r="E508" t="str">
            <v>S</v>
          </cell>
          <cell r="F508" t="str">
            <v xml:space="preserve">   SEDE DE PUNTA ARENA</v>
          </cell>
          <cell r="G508" t="str">
            <v>ALVARO ENRIQUE MENESES GELIS</v>
          </cell>
          <cell r="H508" t="str">
            <v>PUNTA ARENAS</v>
          </cell>
          <cell r="K508" t="str">
            <v>Insu</v>
          </cell>
        </row>
        <row r="509">
          <cell r="A509">
            <v>176</v>
          </cell>
          <cell r="B509">
            <v>176</v>
          </cell>
          <cell r="C509">
            <v>213001001292</v>
          </cell>
          <cell r="D509">
            <v>1</v>
          </cell>
          <cell r="E509" t="str">
            <v>P</v>
          </cell>
          <cell r="F509" t="str">
            <v>I. ETNOEDUCATIVA DE SANTA ANA</v>
          </cell>
          <cell r="G509" t="str">
            <v>PEDRO NAVARRO CASSIANI</v>
          </cell>
          <cell r="H509" t="str">
            <v>SANTANA</v>
          </cell>
          <cell r="I509">
            <v>3126452602</v>
          </cell>
          <cell r="J509" t="str">
            <v>penaca380@hotmail.com</v>
          </cell>
          <cell r="K509" t="str">
            <v>Insu</v>
          </cell>
        </row>
        <row r="510">
          <cell r="A510">
            <v>180</v>
          </cell>
          <cell r="B510">
            <v>180</v>
          </cell>
          <cell r="C510">
            <v>213001001900</v>
          </cell>
          <cell r="D510">
            <v>1</v>
          </cell>
          <cell r="E510" t="str">
            <v>P</v>
          </cell>
          <cell r="F510" t="str">
            <v>I.E DE ARARCA</v>
          </cell>
          <cell r="G510" t="str">
            <v>NILSON ALEXANDER CARRILLO PEREZ</v>
          </cell>
          <cell r="H510" t="str">
            <v>ARARCA -ISLA DE BARU</v>
          </cell>
          <cell r="I510" t="str">
            <v>315-7243831 - 3017924107</v>
          </cell>
          <cell r="J510" t="str">
            <v>ingquinal@gmail.com</v>
          </cell>
          <cell r="K510" t="str">
            <v>Insu</v>
          </cell>
        </row>
        <row r="511">
          <cell r="A511">
            <v>185</v>
          </cell>
          <cell r="B511">
            <v>185</v>
          </cell>
          <cell r="C511">
            <v>213001002949</v>
          </cell>
          <cell r="D511">
            <v>1</v>
          </cell>
          <cell r="E511" t="str">
            <v>P</v>
          </cell>
          <cell r="F511" t="str">
            <v>I.E SAN JOSÉ DE CAÑO DEL ORO</v>
          </cell>
          <cell r="G511" t="str">
            <v>AMAURY VASQUEZ MADRID</v>
          </cell>
          <cell r="H511" t="str">
            <v>CAÑO DEL ORO</v>
          </cell>
          <cell r="I511">
            <v>3014759418</v>
          </cell>
          <cell r="J511" t="str">
            <v>iesco@iecanodeloro.edu.co</v>
          </cell>
          <cell r="K511" t="str">
            <v>Insu</v>
          </cell>
        </row>
        <row r="512">
          <cell r="A512">
            <v>186</v>
          </cell>
          <cell r="B512">
            <v>186</v>
          </cell>
          <cell r="C512">
            <v>213001001942</v>
          </cell>
          <cell r="D512">
            <v>1</v>
          </cell>
          <cell r="E512" t="str">
            <v>P</v>
          </cell>
          <cell r="F512" t="str">
            <v>I.E LUIS FELIPE CABRERA DE BARU</v>
          </cell>
          <cell r="G512" t="str">
            <v>MERKIS MORALES VALENCIA</v>
          </cell>
          <cell r="H512" t="str">
            <v>ISLA BARU</v>
          </cell>
          <cell r="I512">
            <v>3506542610</v>
          </cell>
          <cell r="J512" t="str">
            <v>luisfelipecabrera@feyalegria.org.co</v>
          </cell>
          <cell r="K512" t="str">
            <v>Insu</v>
          </cell>
        </row>
        <row r="513">
          <cell r="A513">
            <v>189</v>
          </cell>
          <cell r="B513">
            <v>189</v>
          </cell>
          <cell r="C513">
            <v>213001027020</v>
          </cell>
          <cell r="D513">
            <v>1</v>
          </cell>
          <cell r="E513" t="str">
            <v>P</v>
          </cell>
          <cell r="F513" t="str">
            <v>I.E DOMINGO BENKOS BIOHO</v>
          </cell>
          <cell r="G513" t="str">
            <v>BENJAMIN ACEVEDO CORREA</v>
          </cell>
          <cell r="H513" t="str">
            <v>BOCACHICA</v>
          </cell>
          <cell r="I513">
            <v>3243345579</v>
          </cell>
          <cell r="J513" t="str">
            <v>iedomingobenkos@hotmail.com</v>
          </cell>
          <cell r="K513" t="str">
            <v>Insu</v>
          </cell>
        </row>
        <row r="514">
          <cell r="A514">
            <v>191</v>
          </cell>
          <cell r="B514">
            <v>191</v>
          </cell>
          <cell r="C514">
            <v>213001007401</v>
          </cell>
          <cell r="D514">
            <v>1</v>
          </cell>
          <cell r="E514" t="str">
            <v>P</v>
          </cell>
          <cell r="F514" t="str">
            <v>I. ETNOEDUCATIVA DEL ARCHIPIELAGO DE SAN BERNARDO</v>
          </cell>
          <cell r="G514" t="str">
            <v>AMIN JULIO CAMARGO</v>
          </cell>
          <cell r="H514" t="str">
            <v>ARCHIPIELAGO SAN BERNARDO</v>
          </cell>
          <cell r="I514">
            <v>3165330069</v>
          </cell>
          <cell r="J514" t="str">
            <v>isloteaminjulio@gmail.com</v>
          </cell>
          <cell r="K514" t="str">
            <v>Insu</v>
          </cell>
        </row>
        <row r="515">
          <cell r="A515">
            <v>988</v>
          </cell>
          <cell r="B515">
            <v>988</v>
          </cell>
          <cell r="C515">
            <v>413001800012</v>
          </cell>
          <cell r="D515">
            <v>2</v>
          </cell>
          <cell r="E515" t="str">
            <v>P</v>
          </cell>
          <cell r="F515" t="str">
            <v>GIMNASIO CRISTIANO DE BOCACHICA</v>
          </cell>
          <cell r="G515" t="str">
            <v>ANA CECILIA SOTO MONTES</v>
          </cell>
          <cell r="H515" t="str">
            <v>BOCACHICA</v>
          </cell>
          <cell r="J515" t="str">
            <v>cgbocachica@icloud.com</v>
          </cell>
          <cell r="K515" t="str">
            <v>Insu</v>
          </cell>
        </row>
        <row r="516">
          <cell r="A516">
            <v>179</v>
          </cell>
          <cell r="B516">
            <v>179</v>
          </cell>
          <cell r="C516">
            <v>213001001632</v>
          </cell>
          <cell r="D516">
            <v>1</v>
          </cell>
          <cell r="E516" t="str">
            <v>P</v>
          </cell>
          <cell r="F516" t="str">
            <v xml:space="preserve"> I.E DE LETICIA</v>
          </cell>
          <cell r="G516" t="str">
            <v>EDGARDO ENRIQUE SIMANCAS BARRERA</v>
          </cell>
          <cell r="H516" t="str">
            <v>LETICIA</v>
          </cell>
          <cell r="I516">
            <v>3122787788</v>
          </cell>
          <cell r="J516" t="str">
            <v>institucioneducativadeleticia@gmail.com</v>
          </cell>
          <cell r="K516" t="str">
            <v>Rive</v>
          </cell>
        </row>
        <row r="517">
          <cell r="A517">
            <v>195</v>
          </cell>
          <cell r="B517">
            <v>179</v>
          </cell>
          <cell r="C517">
            <v>213001007550</v>
          </cell>
          <cell r="D517">
            <v>1</v>
          </cell>
          <cell r="E517" t="str">
            <v>S</v>
          </cell>
          <cell r="F517" t="str">
            <v xml:space="preserve">   SEDE EL RECREO</v>
          </cell>
          <cell r="G517" t="str">
            <v>UBALDO BARRANCO ALVAREZ</v>
          </cell>
          <cell r="H517" t="str">
            <v>RECREO</v>
          </cell>
          <cell r="K517" t="str">
            <v>Rive</v>
          </cell>
        </row>
        <row r="518">
          <cell r="A518">
            <v>192</v>
          </cell>
          <cell r="B518">
            <v>192</v>
          </cell>
          <cell r="C518">
            <v>313001005225</v>
          </cell>
          <cell r="D518">
            <v>1</v>
          </cell>
          <cell r="E518" t="str">
            <v>P</v>
          </cell>
          <cell r="F518" t="str">
            <v>I.E JOSE MARIA CORDOBA DE PASACABALLOS</v>
          </cell>
          <cell r="G518" t="str">
            <v>RICARDO TORRES TORRES</v>
          </cell>
          <cell r="H518" t="str">
            <v>PASACABALLOS</v>
          </cell>
          <cell r="I518">
            <v>3244713705</v>
          </cell>
          <cell r="J518" t="str">
            <v>iejomacopas@gmail.com</v>
          </cell>
          <cell r="K518" t="str">
            <v>Rive</v>
          </cell>
        </row>
        <row r="519">
          <cell r="A519">
            <v>204</v>
          </cell>
          <cell r="B519">
            <v>192</v>
          </cell>
          <cell r="C519">
            <v>213001012391</v>
          </cell>
          <cell r="D519">
            <v>1</v>
          </cell>
          <cell r="E519" t="str">
            <v>S</v>
          </cell>
          <cell r="F519" t="str">
            <v xml:space="preserve">   SEDE BAJO DEL TIGRE</v>
          </cell>
          <cell r="G519" t="str">
            <v>JUAN GUILLERMO SINNING  JIMENEZ</v>
          </cell>
          <cell r="H519" t="str">
            <v>BAJOS DEL TIGRE</v>
          </cell>
          <cell r="I519">
            <v>6539426</v>
          </cell>
          <cell r="K519" t="str">
            <v>Rive</v>
          </cell>
        </row>
        <row r="520">
          <cell r="A520">
            <v>202</v>
          </cell>
          <cell r="B520">
            <v>202</v>
          </cell>
          <cell r="C520">
            <v>213001009048</v>
          </cell>
          <cell r="D520">
            <v>1</v>
          </cell>
          <cell r="E520" t="str">
            <v>P</v>
          </cell>
          <cell r="F520" t="str">
            <v>I.E TECNICA DE PASACABALLOS</v>
          </cell>
          <cell r="G520" t="str">
            <v>MARGA LUZ GOMEZ VEROY</v>
          </cell>
          <cell r="H520" t="str">
            <v>PASACABALLOS</v>
          </cell>
          <cell r="I520">
            <v>3004701196</v>
          </cell>
          <cell r="J520" t="str">
            <v>rectoria@ietpasacaballos.com.co</v>
          </cell>
          <cell r="K520" t="str">
            <v>Rive</v>
          </cell>
        </row>
        <row r="521">
          <cell r="A521">
            <v>203</v>
          </cell>
          <cell r="B521">
            <v>203</v>
          </cell>
          <cell r="C521">
            <v>213001009056</v>
          </cell>
          <cell r="D521">
            <v>1</v>
          </cell>
          <cell r="E521" t="str">
            <v>P</v>
          </cell>
          <cell r="F521" t="str">
            <v>I.E NUESTRA SEÑORA DEL BUEN AIRE</v>
          </cell>
          <cell r="G521" t="str">
            <v>MARCO ALFONSO CHAVEZ ABDALA</v>
          </cell>
          <cell r="H521" t="str">
            <v>PASACABALLOS</v>
          </cell>
          <cell r="I521">
            <v>3012386285</v>
          </cell>
          <cell r="J521" t="str">
            <v>rector@iensba.edu.co</v>
          </cell>
          <cell r="K521" t="str">
            <v>Rive</v>
          </cell>
        </row>
        <row r="522">
          <cell r="A522">
            <v>972</v>
          </cell>
          <cell r="B522">
            <v>203</v>
          </cell>
          <cell r="C522">
            <v>213001800942</v>
          </cell>
          <cell r="D522">
            <v>1</v>
          </cell>
          <cell r="E522" t="str">
            <v>S</v>
          </cell>
          <cell r="F522" t="str">
            <v xml:space="preserve">   SEDE MADRE HERLINDA MOISES</v>
          </cell>
          <cell r="H522" t="str">
            <v>PASACABALLOS</v>
          </cell>
          <cell r="K522" t="str">
            <v>Rive</v>
          </cell>
        </row>
        <row r="523">
          <cell r="A523">
            <v>501</v>
          </cell>
          <cell r="B523">
            <v>501</v>
          </cell>
          <cell r="C523">
            <v>413001013176</v>
          </cell>
          <cell r="D523">
            <v>2</v>
          </cell>
          <cell r="E523" t="str">
            <v>P</v>
          </cell>
          <cell r="F523" t="str">
            <v>FUND. EDUC. INST. ECOLOGICO BARBACOAS</v>
          </cell>
          <cell r="G523" t="str">
            <v>MARIA CRISTINA OCHOA ZULUAGA</v>
          </cell>
          <cell r="H523" t="str">
            <v>BARU</v>
          </cell>
          <cell r="I523" t="str">
            <v>(031)5933010 EXT 1180</v>
          </cell>
          <cell r="J523" t="str">
            <v>rectoriabaru@colegiosminutodedios.edu.co</v>
          </cell>
          <cell r="K523" t="str">
            <v>Rive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_4"/>
      <sheetName val="2020_4"/>
      <sheetName val="2021_1"/>
      <sheetName val="2022_1"/>
      <sheetName val="2023_1"/>
      <sheetName val="consolidado"/>
      <sheetName val="LOC_2023"/>
    </sheetNames>
    <sheetDataSet>
      <sheetData sheetId="0">
        <row r="2">
          <cell r="A2" t="str">
            <v>313836000623</v>
          </cell>
          <cell r="B2" t="str">
            <v>ASPAEN GIMNASIO CARTAGENA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96</v>
          </cell>
          <cell r="H2" t="str">
            <v>95</v>
          </cell>
          <cell r="I2" t="str">
            <v>0.8986</v>
          </cell>
          <cell r="J2" t="str">
            <v>0.8915</v>
          </cell>
          <cell r="K2" t="str">
            <v>0.8798</v>
          </cell>
          <cell r="L2" t="str">
            <v>0.8766</v>
          </cell>
          <cell r="M2" t="str">
            <v>0.9415</v>
          </cell>
          <cell r="N2" t="str">
            <v>0.8909</v>
          </cell>
        </row>
        <row r="3">
          <cell r="A3" t="str">
            <v>313001008771</v>
          </cell>
          <cell r="B3" t="str">
            <v>COL.  GIMN. MOMPIANO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56</v>
          </cell>
          <cell r="H3" t="str">
            <v>55</v>
          </cell>
          <cell r="I3" t="str">
            <v>0.8935</v>
          </cell>
          <cell r="J3" t="str">
            <v>0.8723</v>
          </cell>
          <cell r="K3" t="str">
            <v>0.8904</v>
          </cell>
          <cell r="L3" t="str">
            <v>0.8796</v>
          </cell>
          <cell r="M3" t="str">
            <v>0.9203</v>
          </cell>
          <cell r="N3" t="str">
            <v>0.8868</v>
          </cell>
        </row>
        <row r="4">
          <cell r="A4" t="str">
            <v>313001005748</v>
          </cell>
          <cell r="B4" t="str">
            <v>GIMNASIO ALTAIR DE CARTAGENA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121</v>
          </cell>
          <cell r="H4" t="str">
            <v>120</v>
          </cell>
          <cell r="I4" t="str">
            <v>0.8819</v>
          </cell>
          <cell r="J4" t="str">
            <v>0.8789</v>
          </cell>
          <cell r="K4" t="str">
            <v>0.8763</v>
          </cell>
          <cell r="L4" t="str">
            <v>0.8779</v>
          </cell>
          <cell r="M4" t="str">
            <v>0.9313</v>
          </cell>
          <cell r="N4" t="str">
            <v>0.8828</v>
          </cell>
        </row>
        <row r="5">
          <cell r="A5" t="str">
            <v>313001004768</v>
          </cell>
          <cell r="B5" t="str">
            <v>COLEGIO BRITANICO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73</v>
          </cell>
          <cell r="H5" t="str">
            <v>71</v>
          </cell>
          <cell r="I5" t="str">
            <v>0.8682</v>
          </cell>
          <cell r="J5" t="str">
            <v>0.8683</v>
          </cell>
          <cell r="K5" t="str">
            <v>0.88</v>
          </cell>
          <cell r="L5" t="str">
            <v>0.8741</v>
          </cell>
          <cell r="M5" t="str">
            <v>0.9497</v>
          </cell>
          <cell r="N5" t="str">
            <v>0.8786</v>
          </cell>
        </row>
        <row r="6">
          <cell r="A6" t="str">
            <v>313001007058</v>
          </cell>
          <cell r="B6" t="str">
            <v>CENTRO DE EDUCACION EL RECREO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79</v>
          </cell>
          <cell r="H6" t="str">
            <v>79</v>
          </cell>
          <cell r="I6" t="str">
            <v>0.886</v>
          </cell>
          <cell r="J6" t="str">
            <v>0.8557</v>
          </cell>
          <cell r="K6" t="str">
            <v>0.8553</v>
          </cell>
          <cell r="L6" t="str">
            <v>0.8727</v>
          </cell>
          <cell r="M6" t="str">
            <v>0.8864</v>
          </cell>
          <cell r="N6" t="str">
            <v>0.8689</v>
          </cell>
        </row>
        <row r="7">
          <cell r="A7" t="str">
            <v>313836000348</v>
          </cell>
          <cell r="B7" t="str">
            <v>ASPAEN GIMNASIO CARTAGENA DE INDIAS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91</v>
          </cell>
          <cell r="H7" t="str">
            <v>79</v>
          </cell>
          <cell r="I7" t="str">
            <v>0.8654</v>
          </cell>
          <cell r="J7" t="str">
            <v>0.8604</v>
          </cell>
          <cell r="K7" t="str">
            <v>0.8574</v>
          </cell>
          <cell r="L7" t="str">
            <v>0.8594</v>
          </cell>
          <cell r="M7" t="str">
            <v>0.9422</v>
          </cell>
          <cell r="N7" t="str">
            <v>0.8669</v>
          </cell>
        </row>
        <row r="8">
          <cell r="A8" t="str">
            <v>313001012515</v>
          </cell>
          <cell r="B8" t="str">
            <v>CORPORACION EDUCATIVA LA CONCEPCION (COL)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32</v>
          </cell>
          <cell r="H8" t="str">
            <v>32</v>
          </cell>
          <cell r="I8" t="str">
            <v>0.8839</v>
          </cell>
          <cell r="J8" t="str">
            <v>0.8528</v>
          </cell>
          <cell r="K8" t="str">
            <v>0.8568</v>
          </cell>
          <cell r="L8" t="str">
            <v>0.8579</v>
          </cell>
          <cell r="M8" t="str">
            <v>0.9017</v>
          </cell>
          <cell r="N8" t="str">
            <v>0.8658</v>
          </cell>
        </row>
        <row r="9">
          <cell r="A9" t="str">
            <v>313001006485</v>
          </cell>
          <cell r="B9" t="str">
            <v>CORPORACION EDUCATIVA COLEGIO ALTER ALTERIS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93</v>
          </cell>
          <cell r="H9" t="str">
            <v>93</v>
          </cell>
          <cell r="I9" t="str">
            <v>0.8637</v>
          </cell>
          <cell r="J9" t="str">
            <v>0.8559</v>
          </cell>
          <cell r="K9" t="str">
            <v>0.8526</v>
          </cell>
          <cell r="L9" t="str">
            <v>0.8673</v>
          </cell>
          <cell r="M9" t="str">
            <v>0.9003</v>
          </cell>
          <cell r="N9" t="str">
            <v>0.863</v>
          </cell>
        </row>
        <row r="10">
          <cell r="A10" t="str">
            <v>313001003931</v>
          </cell>
          <cell r="B10" t="str">
            <v>COLEGIO JORGE WASHINGTON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140</v>
          </cell>
          <cell r="H10" t="str">
            <v>130</v>
          </cell>
          <cell r="I10" t="str">
            <v>0.8687</v>
          </cell>
          <cell r="J10" t="str">
            <v>0.8543</v>
          </cell>
          <cell r="K10" t="str">
            <v>0.8474</v>
          </cell>
          <cell r="L10" t="str">
            <v>0.8526</v>
          </cell>
          <cell r="M10" t="str">
            <v>0.9479</v>
          </cell>
          <cell r="N10" t="str">
            <v>0.8629</v>
          </cell>
        </row>
        <row r="11">
          <cell r="A11" t="str">
            <v>313001008429</v>
          </cell>
          <cell r="B11" t="str">
            <v>CENT. DE ENSE?ANZA PRECOZ  NUEVO MUNDO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25</v>
          </cell>
          <cell r="H11" t="str">
            <v>25</v>
          </cell>
          <cell r="I11" t="str">
            <v>0.8696</v>
          </cell>
          <cell r="J11" t="str">
            <v>0.8578</v>
          </cell>
          <cell r="K11" t="str">
            <v>0.8464</v>
          </cell>
          <cell r="L11" t="str">
            <v>0.8732</v>
          </cell>
          <cell r="M11" t="str">
            <v>0.8721</v>
          </cell>
          <cell r="N11" t="str">
            <v>0.8625</v>
          </cell>
        </row>
        <row r="12">
          <cell r="A12" t="str">
            <v>313001002277</v>
          </cell>
          <cell r="B12" t="str">
            <v>COL.  MONTESSORI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169</v>
          </cell>
          <cell r="H12" t="str">
            <v>156</v>
          </cell>
          <cell r="I12" t="str">
            <v>0.8402</v>
          </cell>
          <cell r="J12" t="str">
            <v>0.8234</v>
          </cell>
          <cell r="K12" t="str">
            <v>0.8483</v>
          </cell>
          <cell r="L12" t="str">
            <v>0.8489</v>
          </cell>
          <cell r="M12" t="str">
            <v>0.92</v>
          </cell>
          <cell r="N12" t="str">
            <v>0.8464</v>
          </cell>
        </row>
        <row r="13">
          <cell r="A13" t="str">
            <v>313001000592</v>
          </cell>
          <cell r="B13" t="str">
            <v>GIMN. LUJAN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47</v>
          </cell>
          <cell r="H13" t="str">
            <v>47</v>
          </cell>
          <cell r="I13" t="str">
            <v>0.8587</v>
          </cell>
          <cell r="J13" t="str">
            <v>0.8269</v>
          </cell>
          <cell r="K13" t="str">
            <v>0.8261</v>
          </cell>
          <cell r="L13" t="str">
            <v>0.8584</v>
          </cell>
          <cell r="M13" t="str">
            <v>0.8449</v>
          </cell>
          <cell r="N13" t="str">
            <v>0.8427</v>
          </cell>
        </row>
        <row r="14">
          <cell r="A14" t="str">
            <v>313001013651</v>
          </cell>
          <cell r="B14" t="str">
            <v>COLEGIO INTEGRAL DEL NORTE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63</v>
          </cell>
          <cell r="H14" t="str">
            <v>63</v>
          </cell>
          <cell r="I14" t="str">
            <v>0.852</v>
          </cell>
          <cell r="J14" t="str">
            <v>0.831</v>
          </cell>
          <cell r="K14" t="str">
            <v>0.8364</v>
          </cell>
          <cell r="L14" t="str">
            <v>0.8497</v>
          </cell>
          <cell r="M14" t="str">
            <v>0.8188</v>
          </cell>
          <cell r="N14" t="str">
            <v>0.8405</v>
          </cell>
        </row>
        <row r="15">
          <cell r="A15" t="str">
            <v>313001005705</v>
          </cell>
          <cell r="B15" t="str">
            <v>COLEGIO INTERNACIONAL CARTAGENA   (COL INTER SCHOOL CABAÑI)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51</v>
          </cell>
          <cell r="H15" t="str">
            <v>42</v>
          </cell>
          <cell r="I15" t="str">
            <v>0.8359</v>
          </cell>
          <cell r="J15" t="str">
            <v>0.8329</v>
          </cell>
          <cell r="K15" t="str">
            <v>0.8223</v>
          </cell>
          <cell r="L15" t="str">
            <v>0.8421</v>
          </cell>
          <cell r="M15" t="str">
            <v>0.9121</v>
          </cell>
          <cell r="N15" t="str">
            <v>0.8394</v>
          </cell>
        </row>
        <row r="16">
          <cell r="A16" t="str">
            <v>313001000215</v>
          </cell>
          <cell r="B16" t="str">
            <v>GIMN. NUEVA GRANADA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56</v>
          </cell>
          <cell r="H16" t="str">
            <v>56</v>
          </cell>
          <cell r="I16" t="str">
            <v>0.8364</v>
          </cell>
          <cell r="J16" t="str">
            <v>0.8292</v>
          </cell>
          <cell r="K16" t="str">
            <v>0.8288</v>
          </cell>
          <cell r="L16" t="str">
            <v>0.8377</v>
          </cell>
          <cell r="M16" t="str">
            <v>0.859</v>
          </cell>
          <cell r="N16" t="str">
            <v>0.835</v>
          </cell>
        </row>
        <row r="17">
          <cell r="A17" t="str">
            <v>313001028868</v>
          </cell>
          <cell r="B17" t="str">
            <v>COL. BILINGUE DE CARTAGENA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44</v>
          </cell>
          <cell r="H17" t="str">
            <v>44</v>
          </cell>
          <cell r="I17" t="str">
            <v>0.835</v>
          </cell>
          <cell r="J17" t="str">
            <v>0.7975</v>
          </cell>
          <cell r="K17" t="str">
            <v>0.8199</v>
          </cell>
          <cell r="L17" t="str">
            <v>0.8414</v>
          </cell>
          <cell r="M17" t="str">
            <v>0.8918</v>
          </cell>
          <cell r="N17" t="str">
            <v>0.8287</v>
          </cell>
        </row>
        <row r="18">
          <cell r="A18" t="str">
            <v>313001009328</v>
          </cell>
          <cell r="B18" t="str">
            <v>GIMN. MODERNO DE CARTAGENA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71</v>
          </cell>
          <cell r="H18" t="str">
            <v>71</v>
          </cell>
          <cell r="I18" t="str">
            <v>0.837</v>
          </cell>
          <cell r="J18" t="str">
            <v>0.804</v>
          </cell>
          <cell r="K18" t="str">
            <v>0.8139</v>
          </cell>
          <cell r="L18" t="str">
            <v>0.8204</v>
          </cell>
          <cell r="M18" t="str">
            <v>0.8555</v>
          </cell>
          <cell r="N18" t="str">
            <v>0.8216</v>
          </cell>
        </row>
        <row r="19">
          <cell r="A19" t="str">
            <v>313001000916</v>
          </cell>
          <cell r="B19" t="str">
            <v>COL. DE LA ESPERANZA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80</v>
          </cell>
          <cell r="H19" t="str">
            <v>80</v>
          </cell>
          <cell r="I19" t="str">
            <v>0.8268</v>
          </cell>
          <cell r="J19" t="str">
            <v>0.8025</v>
          </cell>
          <cell r="K19" t="str">
            <v>0.8133</v>
          </cell>
          <cell r="L19" t="str">
            <v>0.8278</v>
          </cell>
          <cell r="M19" t="str">
            <v>0.8469</v>
          </cell>
          <cell r="N19" t="str">
            <v>0.8199</v>
          </cell>
        </row>
        <row r="20">
          <cell r="A20" t="str">
            <v>313001000525</v>
          </cell>
          <cell r="B20" t="str">
            <v>COL. MIXTO LA POPA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68</v>
          </cell>
          <cell r="H20" t="str">
            <v>68</v>
          </cell>
          <cell r="I20" t="str">
            <v>0.8288</v>
          </cell>
          <cell r="J20" t="str">
            <v>0.8078</v>
          </cell>
          <cell r="K20" t="str">
            <v>0.7935</v>
          </cell>
          <cell r="L20" t="str">
            <v>0.8299</v>
          </cell>
          <cell r="M20" t="str">
            <v>0.8449</v>
          </cell>
          <cell r="N20" t="str">
            <v>0.8173</v>
          </cell>
        </row>
        <row r="21">
          <cell r="A21" t="str">
            <v>313001000541</v>
          </cell>
          <cell r="B21" t="str">
            <v>COL. LA ANUNCIACION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121</v>
          </cell>
          <cell r="H21" t="str">
            <v>121</v>
          </cell>
          <cell r="I21" t="str">
            <v>0.8102</v>
          </cell>
          <cell r="J21" t="str">
            <v>0.8028</v>
          </cell>
          <cell r="K21" t="str">
            <v>0.8102</v>
          </cell>
          <cell r="L21" t="str">
            <v>0.8316</v>
          </cell>
          <cell r="M21" t="str">
            <v>0.8263</v>
          </cell>
          <cell r="N21" t="str">
            <v>0.8147</v>
          </cell>
        </row>
        <row r="22">
          <cell r="A22" t="str">
            <v>313001001050</v>
          </cell>
          <cell r="B22" t="str">
            <v>COL. BIFFI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336</v>
          </cell>
          <cell r="H22" t="str">
            <v>334</v>
          </cell>
          <cell r="I22" t="str">
            <v>0.8026</v>
          </cell>
          <cell r="J22" t="str">
            <v>0.7922</v>
          </cell>
          <cell r="K22" t="str">
            <v>0.8198</v>
          </cell>
          <cell r="L22" t="str">
            <v>0.8291</v>
          </cell>
          <cell r="M22" t="str">
            <v>0.8193</v>
          </cell>
          <cell r="N22" t="str">
            <v>0.8116</v>
          </cell>
        </row>
        <row r="23">
          <cell r="A23" t="str">
            <v>313001003095</v>
          </cell>
          <cell r="B23" t="str">
            <v>CIUDAD ESCOLAR DE COMFENALCO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846</v>
          </cell>
          <cell r="H23" t="str">
            <v>845</v>
          </cell>
          <cell r="I23" t="str">
            <v>0.8227</v>
          </cell>
          <cell r="J23" t="str">
            <v>0.8206</v>
          </cell>
          <cell r="K23" t="str">
            <v>0.7903</v>
          </cell>
          <cell r="L23" t="str">
            <v>0.8172</v>
          </cell>
          <cell r="M23" t="str">
            <v>0.7962</v>
          </cell>
          <cell r="N23" t="str">
            <v>0.8114</v>
          </cell>
        </row>
        <row r="24">
          <cell r="A24" t="str">
            <v>313001005985</v>
          </cell>
          <cell r="B24" t="str">
            <v>COLEGIO LOS ANGELES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48</v>
          </cell>
          <cell r="H24" t="str">
            <v>46</v>
          </cell>
          <cell r="I24" t="str">
            <v>0.8486</v>
          </cell>
          <cell r="J24" t="str">
            <v>0.7967</v>
          </cell>
          <cell r="K24" t="str">
            <v>0.7837</v>
          </cell>
          <cell r="L24" t="str">
            <v>0.8097</v>
          </cell>
          <cell r="M24" t="str">
            <v>0.8254</v>
          </cell>
          <cell r="N24" t="str">
            <v>0.8109</v>
          </cell>
        </row>
        <row r="25">
          <cell r="A25" t="str">
            <v>313001006698</v>
          </cell>
          <cell r="B25" t="str">
            <v>COL. EL DIVINO SALVADOR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51</v>
          </cell>
          <cell r="H25" t="str">
            <v>50</v>
          </cell>
          <cell r="I25" t="str">
            <v>0.8355</v>
          </cell>
          <cell r="J25" t="str">
            <v>0.7916</v>
          </cell>
          <cell r="K25" t="str">
            <v>0.7779</v>
          </cell>
          <cell r="L25" t="str">
            <v>0.8108</v>
          </cell>
          <cell r="M25" t="str">
            <v>0.8343</v>
          </cell>
          <cell r="N25" t="str">
            <v>0.8063</v>
          </cell>
        </row>
        <row r="26">
          <cell r="A26" t="str">
            <v>313001000924</v>
          </cell>
          <cell r="B26" t="str">
            <v>COL. SALESIANO SAN PEDRO CLAVER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436</v>
          </cell>
          <cell r="H26" t="str">
            <v>421</v>
          </cell>
          <cell r="I26" t="str">
            <v>0.8069</v>
          </cell>
          <cell r="J26" t="str">
            <v>0.7909</v>
          </cell>
          <cell r="K26" t="str">
            <v>0.7995</v>
          </cell>
          <cell r="L26" t="str">
            <v>0.8126</v>
          </cell>
          <cell r="M26" t="str">
            <v>0.8395</v>
          </cell>
          <cell r="N26" t="str">
            <v>0.8053</v>
          </cell>
        </row>
        <row r="27">
          <cell r="A27" t="str">
            <v>313001005276</v>
          </cell>
          <cell r="B27" t="str">
            <v>COL. COMFAMILIAR C/GENA.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240</v>
          </cell>
          <cell r="H27" t="str">
            <v>237</v>
          </cell>
          <cell r="I27" t="str">
            <v>0.7986</v>
          </cell>
          <cell r="J27" t="str">
            <v>0.7918</v>
          </cell>
          <cell r="K27" t="str">
            <v>0.8062</v>
          </cell>
          <cell r="L27" t="str">
            <v>0.8236</v>
          </cell>
          <cell r="M27" t="str">
            <v>0.7944</v>
          </cell>
          <cell r="N27" t="str">
            <v>0.8042</v>
          </cell>
        </row>
        <row r="28">
          <cell r="A28" t="str">
            <v>313001029523</v>
          </cell>
          <cell r="B28" t="str">
            <v>GIMN. BILINGÜE ALTAMAR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96</v>
          </cell>
          <cell r="H28" t="str">
            <v>92</v>
          </cell>
          <cell r="I28" t="str">
            <v>0.7943</v>
          </cell>
          <cell r="J28" t="str">
            <v>0.8046</v>
          </cell>
          <cell r="K28" t="str">
            <v>0.7748</v>
          </cell>
          <cell r="L28" t="str">
            <v>0.8165</v>
          </cell>
          <cell r="M28" t="str">
            <v>0.873</v>
          </cell>
          <cell r="N28" t="str">
            <v>0.8034</v>
          </cell>
        </row>
        <row r="29">
          <cell r="A29" t="str">
            <v>313001001165</v>
          </cell>
          <cell r="B29" t="str">
            <v>COL. EL CARMELO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36</v>
          </cell>
          <cell r="H29" t="str">
            <v>36</v>
          </cell>
          <cell r="I29" t="str">
            <v>0.7953</v>
          </cell>
          <cell r="J29" t="str">
            <v>0.7857</v>
          </cell>
          <cell r="K29" t="str">
            <v>0.7903</v>
          </cell>
          <cell r="L29" t="str">
            <v>0.816</v>
          </cell>
          <cell r="M29" t="str">
            <v>0.879</v>
          </cell>
          <cell r="N29" t="str">
            <v>0.8031</v>
          </cell>
        </row>
        <row r="30">
          <cell r="A30" t="str">
            <v>313001007091</v>
          </cell>
          <cell r="B30" t="str">
            <v>COL. MODERNO DEL NORTE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229</v>
          </cell>
          <cell r="H30" t="str">
            <v>228</v>
          </cell>
          <cell r="I30" t="str">
            <v>0.8076</v>
          </cell>
          <cell r="J30" t="str">
            <v>0.8177</v>
          </cell>
          <cell r="K30" t="str">
            <v>0.7837</v>
          </cell>
          <cell r="L30" t="str">
            <v>0.8063</v>
          </cell>
          <cell r="M30" t="str">
            <v>0.7898</v>
          </cell>
          <cell r="N30" t="str">
            <v>0.8027</v>
          </cell>
        </row>
        <row r="31">
          <cell r="A31" t="str">
            <v>313001002421</v>
          </cell>
          <cell r="B31" t="str">
            <v>COL. NAVAL DE CRESPO - Sede Única</v>
          </cell>
          <cell r="C31" t="str">
            <v>Establecimiento</v>
          </cell>
          <cell r="D31" t="str">
            <v>CARTAGENA DE INDIAS (BOLIVAR)</v>
          </cell>
          <cell r="E31" t="str">
            <v>OFICIAL</v>
          </cell>
          <cell r="F31" t="str">
            <v>A+</v>
          </cell>
          <cell r="G31" t="str">
            <v>88</v>
          </cell>
          <cell r="H31" t="str">
            <v>88</v>
          </cell>
          <cell r="I31" t="str">
            <v>0.8005</v>
          </cell>
          <cell r="J31" t="str">
            <v>0.7993</v>
          </cell>
          <cell r="K31" t="str">
            <v>0.785</v>
          </cell>
          <cell r="L31" t="str">
            <v>0.8084</v>
          </cell>
          <cell r="M31" t="str">
            <v>0.7953</v>
          </cell>
          <cell r="N31" t="str">
            <v>0.7981</v>
          </cell>
        </row>
        <row r="32">
          <cell r="A32" t="str">
            <v>313001000622</v>
          </cell>
          <cell r="B32" t="str">
            <v>COL. DE LA SALLE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310</v>
          </cell>
          <cell r="H32" t="str">
            <v>308</v>
          </cell>
          <cell r="I32" t="str">
            <v>0.8002</v>
          </cell>
          <cell r="J32" t="str">
            <v>0.7835</v>
          </cell>
          <cell r="K32" t="str">
            <v>0.7757</v>
          </cell>
          <cell r="L32" t="str">
            <v>0.8122</v>
          </cell>
          <cell r="M32" t="str">
            <v>0.8566</v>
          </cell>
          <cell r="N32" t="str">
            <v>0.7978</v>
          </cell>
        </row>
        <row r="33">
          <cell r="A33" t="str">
            <v>313001029353</v>
          </cell>
          <cell r="B33" t="str">
            <v>CORPORACION BEVERLY HILLS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41</v>
          </cell>
          <cell r="H33" t="str">
            <v>39</v>
          </cell>
          <cell r="I33" t="str">
            <v>0.7909</v>
          </cell>
          <cell r="J33" t="str">
            <v>0.7468</v>
          </cell>
          <cell r="K33" t="str">
            <v>0.7826</v>
          </cell>
          <cell r="L33" t="str">
            <v>0.8066</v>
          </cell>
          <cell r="M33" t="str">
            <v>0.8319</v>
          </cell>
          <cell r="N33" t="str">
            <v>0.7856</v>
          </cell>
        </row>
        <row r="34">
          <cell r="A34" t="str">
            <v>313001012281</v>
          </cell>
          <cell r="B34" t="str">
            <v>COL. SANTO TOMAS DE AQUINO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35</v>
          </cell>
          <cell r="H34" t="str">
            <v>35</v>
          </cell>
          <cell r="I34" t="str">
            <v>0.7801</v>
          </cell>
          <cell r="J34" t="str">
            <v>0.7807</v>
          </cell>
          <cell r="K34" t="str">
            <v>0.7649</v>
          </cell>
          <cell r="L34" t="str">
            <v>0.7999</v>
          </cell>
          <cell r="M34" t="str">
            <v>0.8158</v>
          </cell>
          <cell r="N34" t="str">
            <v>0.7841</v>
          </cell>
        </row>
        <row r="35">
          <cell r="A35" t="str">
            <v>313001001190</v>
          </cell>
          <cell r="B35" t="str">
            <v>CORPORACION COLEGIO LATINOAMERICANO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93</v>
          </cell>
          <cell r="H35" t="str">
            <v>83</v>
          </cell>
          <cell r="I35" t="str">
            <v>0.7672</v>
          </cell>
          <cell r="J35" t="str">
            <v>0.7983</v>
          </cell>
          <cell r="K35" t="str">
            <v>0.7578</v>
          </cell>
          <cell r="L35" t="str">
            <v>0.8061</v>
          </cell>
          <cell r="M35" t="str">
            <v>0.8042</v>
          </cell>
          <cell r="N35" t="str">
            <v>0.784</v>
          </cell>
        </row>
        <row r="36">
          <cell r="A36" t="str">
            <v>313001001076</v>
          </cell>
          <cell r="B36" t="str">
            <v>COL. NTRA. SE?ORA DE LA CANDELARIA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164</v>
          </cell>
          <cell r="H36" t="str">
            <v>164</v>
          </cell>
          <cell r="I36" t="str">
            <v>0.7725</v>
          </cell>
          <cell r="J36" t="str">
            <v>0.7718</v>
          </cell>
          <cell r="K36" t="str">
            <v>0.7612</v>
          </cell>
          <cell r="L36" t="str">
            <v>0.8062</v>
          </cell>
          <cell r="M36" t="str">
            <v>0.8006</v>
          </cell>
          <cell r="N36" t="str">
            <v>0.7797</v>
          </cell>
        </row>
        <row r="37">
          <cell r="A37" t="str">
            <v>313001007872</v>
          </cell>
          <cell r="B37" t="str">
            <v>GIMNASIO CERVANTES DE CARTAGENA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224</v>
          </cell>
          <cell r="H37" t="str">
            <v>221</v>
          </cell>
          <cell r="I37" t="str">
            <v>0.7619</v>
          </cell>
          <cell r="J37" t="str">
            <v>0.77</v>
          </cell>
          <cell r="K37" t="str">
            <v>0.7777</v>
          </cell>
          <cell r="L37" t="str">
            <v>0.7988</v>
          </cell>
          <cell r="M37" t="str">
            <v>0.7593</v>
          </cell>
          <cell r="N37" t="str">
            <v>0.7757</v>
          </cell>
        </row>
        <row r="38">
          <cell r="A38" t="str">
            <v>313001000975</v>
          </cell>
          <cell r="B38" t="str">
            <v>COL. EUCARISTICO NTRA. SRA. DEL CARMEN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138</v>
          </cell>
          <cell r="H38" t="str">
            <v>138</v>
          </cell>
          <cell r="I38" t="str">
            <v>0.7928</v>
          </cell>
          <cell r="J38" t="str">
            <v>0.7535</v>
          </cell>
          <cell r="K38" t="str">
            <v>0.7442</v>
          </cell>
          <cell r="L38" t="str">
            <v>0.792</v>
          </cell>
          <cell r="M38" t="str">
            <v>0.8002</v>
          </cell>
          <cell r="N38" t="str">
            <v>0.7729</v>
          </cell>
        </row>
        <row r="39">
          <cell r="A39" t="str">
            <v>313001001068</v>
          </cell>
          <cell r="B39" t="str">
            <v>COL. EUCARISTICO DE SANTA TERESA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</v>
          </cell>
          <cell r="G39" t="str">
            <v>159</v>
          </cell>
          <cell r="H39" t="str">
            <v>141</v>
          </cell>
          <cell r="I39" t="str">
            <v>0.7665</v>
          </cell>
          <cell r="J39" t="str">
            <v>0.749</v>
          </cell>
          <cell r="K39" t="str">
            <v>0.7489</v>
          </cell>
          <cell r="L39" t="str">
            <v>0.789</v>
          </cell>
          <cell r="M39" t="str">
            <v>0.8389</v>
          </cell>
          <cell r="N39" t="str">
            <v>0.7692</v>
          </cell>
        </row>
        <row r="40">
          <cell r="A40" t="str">
            <v>113001003053</v>
          </cell>
          <cell r="B40" t="str">
            <v>INSTITUCION EDUCATIVA SOLEDAD ACOSTA DE SAMPER - Sede Única</v>
          </cell>
          <cell r="C40" t="str">
            <v>Establecimiento</v>
          </cell>
          <cell r="D40" t="str">
            <v>CARTAGENA DE INDIAS (BOLIVAR)</v>
          </cell>
          <cell r="E40" t="str">
            <v>OFICIAL</v>
          </cell>
          <cell r="F40" t="str">
            <v>A</v>
          </cell>
          <cell r="G40" t="str">
            <v>970</v>
          </cell>
          <cell r="H40" t="str">
            <v>964</v>
          </cell>
          <cell r="I40" t="str">
            <v>0.7585</v>
          </cell>
          <cell r="J40" t="str">
            <v>0.7556</v>
          </cell>
          <cell r="K40" t="str">
            <v>0.7645</v>
          </cell>
          <cell r="L40" t="str">
            <v>0.788</v>
          </cell>
          <cell r="M40" t="str">
            <v>0.7513</v>
          </cell>
          <cell r="N40" t="str">
            <v>0.7655</v>
          </cell>
        </row>
        <row r="41">
          <cell r="A41" t="str">
            <v>313001008399</v>
          </cell>
          <cell r="B41" t="str">
            <v>CENTRO EDUCATIVO LAS PALMERAS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67</v>
          </cell>
          <cell r="H41" t="str">
            <v>67</v>
          </cell>
          <cell r="I41" t="str">
            <v>0.7655</v>
          </cell>
          <cell r="J41" t="str">
            <v>0.7499</v>
          </cell>
          <cell r="K41" t="str">
            <v>0.7394</v>
          </cell>
          <cell r="L41" t="str">
            <v>0.7885</v>
          </cell>
          <cell r="M41" t="str">
            <v>0.7329</v>
          </cell>
          <cell r="N41" t="str">
            <v>0.7587</v>
          </cell>
        </row>
        <row r="42">
          <cell r="A42" t="str">
            <v>313001009361</v>
          </cell>
          <cell r="B42" t="str">
            <v>COL. MODELO DE LA COSTA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54</v>
          </cell>
          <cell r="H42" t="str">
            <v>53</v>
          </cell>
          <cell r="I42" t="str">
            <v>0.7272</v>
          </cell>
          <cell r="J42" t="str">
            <v>0.7366</v>
          </cell>
          <cell r="K42" t="str">
            <v>0.7621</v>
          </cell>
          <cell r="L42" t="str">
            <v>0.7785</v>
          </cell>
          <cell r="M42" t="str">
            <v>0.7704</v>
          </cell>
          <cell r="N42" t="str">
            <v>0.7526</v>
          </cell>
        </row>
        <row r="43">
          <cell r="A43" t="str">
            <v>313001000240</v>
          </cell>
          <cell r="B43" t="str">
            <v>INST. EDUC. NUEVA AMERICA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101</v>
          </cell>
          <cell r="H43" t="str">
            <v>93</v>
          </cell>
          <cell r="I43" t="str">
            <v>0.7442</v>
          </cell>
          <cell r="J43" t="str">
            <v>0.7652</v>
          </cell>
          <cell r="K43" t="str">
            <v>0.7209</v>
          </cell>
          <cell r="L43" t="str">
            <v>0.7665</v>
          </cell>
          <cell r="M43" t="str">
            <v>0.7568</v>
          </cell>
          <cell r="N43" t="str">
            <v>0.7498</v>
          </cell>
        </row>
        <row r="44">
          <cell r="A44" t="str">
            <v>113001001719</v>
          </cell>
          <cell r="B44" t="str">
            <v>INSTITUCION EDUCATIVA PROMOCION SOCIAL DE C/GENA.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463</v>
          </cell>
          <cell r="H44" t="str">
            <v>458</v>
          </cell>
          <cell r="I44" t="str">
            <v>0.7499</v>
          </cell>
          <cell r="J44" t="str">
            <v>0.7367</v>
          </cell>
          <cell r="K44" t="str">
            <v>0.7139</v>
          </cell>
          <cell r="L44" t="str">
            <v>0.7729</v>
          </cell>
          <cell r="M44" t="str">
            <v>0.7247</v>
          </cell>
          <cell r="N44" t="str">
            <v>0.7419</v>
          </cell>
        </row>
        <row r="45">
          <cell r="A45" t="str">
            <v>113001003771</v>
          </cell>
          <cell r="B45" t="str">
            <v>INSTITUCION EDUCATIVA LAS GAVIOTAS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314</v>
          </cell>
          <cell r="H45" t="str">
            <v>308</v>
          </cell>
          <cell r="I45" t="str">
            <v>0.7457</v>
          </cell>
          <cell r="J45" t="str">
            <v>0.7436</v>
          </cell>
          <cell r="K45" t="str">
            <v>0.7112</v>
          </cell>
          <cell r="L45" t="str">
            <v>0.7586</v>
          </cell>
          <cell r="M45" t="str">
            <v>0.7143</v>
          </cell>
          <cell r="N45" t="str">
            <v>0.7378</v>
          </cell>
        </row>
        <row r="46">
          <cell r="A46" t="str">
            <v>313001005098</v>
          </cell>
          <cell r="B46" t="str">
            <v>COL. TRINITARIO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229</v>
          </cell>
          <cell r="H46" t="str">
            <v>227</v>
          </cell>
          <cell r="I46" t="str">
            <v>0.731</v>
          </cell>
          <cell r="J46" t="str">
            <v>0.706</v>
          </cell>
          <cell r="K46" t="str">
            <v>0.7183</v>
          </cell>
          <cell r="L46" t="str">
            <v>0.7727</v>
          </cell>
          <cell r="M46" t="str">
            <v>0.7668</v>
          </cell>
          <cell r="N46" t="str">
            <v>0.7347</v>
          </cell>
        </row>
        <row r="47">
          <cell r="A47" t="str">
            <v>313001002251</v>
          </cell>
          <cell r="B47" t="str">
            <v>COL. NTRA. SRA. DE FATIMA DE LA POL NAL - Sede Única</v>
          </cell>
          <cell r="C47" t="str">
            <v>Establecimiento</v>
          </cell>
          <cell r="D47" t="str">
            <v>CARTAGENA DE INDIAS (BOLIVAR)</v>
          </cell>
          <cell r="E47" t="str">
            <v>OFICIAL</v>
          </cell>
          <cell r="F47" t="str">
            <v>A</v>
          </cell>
          <cell r="G47" t="str">
            <v>89</v>
          </cell>
          <cell r="H47" t="str">
            <v>87</v>
          </cell>
          <cell r="I47" t="str">
            <v>0.714</v>
          </cell>
          <cell r="J47" t="str">
            <v>0.7335</v>
          </cell>
          <cell r="K47" t="str">
            <v>0.7275</v>
          </cell>
          <cell r="L47" t="str">
            <v>0.7574</v>
          </cell>
          <cell r="M47" t="str">
            <v>0.7516</v>
          </cell>
          <cell r="N47" t="str">
            <v>0.7345</v>
          </cell>
        </row>
        <row r="48">
          <cell r="A48" t="str">
            <v>113001013814</v>
          </cell>
          <cell r="B48" t="str">
            <v>INSTITUCION EDUCATIVA BERTHA GEDEON DE BALADI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236</v>
          </cell>
          <cell r="H48" t="str">
            <v>228</v>
          </cell>
          <cell r="I48" t="str">
            <v>0.7447</v>
          </cell>
          <cell r="J48" t="str">
            <v>0.7321</v>
          </cell>
          <cell r="K48" t="str">
            <v>0.6902</v>
          </cell>
          <cell r="L48" t="str">
            <v>0.7612</v>
          </cell>
          <cell r="M48" t="str">
            <v>0.741</v>
          </cell>
          <cell r="N48" t="str">
            <v>0.7328</v>
          </cell>
        </row>
        <row r="49">
          <cell r="A49" t="str">
            <v>313001013279</v>
          </cell>
          <cell r="B49" t="str">
            <v>INSTITUTO SIGMUND FREUD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177</v>
          </cell>
          <cell r="H49" t="str">
            <v>177</v>
          </cell>
          <cell r="I49" t="str">
            <v>0.7151</v>
          </cell>
          <cell r="J49" t="str">
            <v>0.7192</v>
          </cell>
          <cell r="K49" t="str">
            <v>0.7035</v>
          </cell>
          <cell r="L49" t="str">
            <v>0.7559</v>
          </cell>
          <cell r="M49" t="str">
            <v>0.7545</v>
          </cell>
          <cell r="N49" t="str">
            <v>0.7258</v>
          </cell>
        </row>
        <row r="50">
          <cell r="A50" t="str">
            <v>313001029337</v>
          </cell>
          <cell r="B50" t="str">
            <v>COLEGIO GORETTI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83</v>
          </cell>
          <cell r="H50" t="str">
            <v>76</v>
          </cell>
          <cell r="I50" t="str">
            <v>0.692</v>
          </cell>
          <cell r="J50" t="str">
            <v>0.7127</v>
          </cell>
          <cell r="K50" t="str">
            <v>0.7268</v>
          </cell>
          <cell r="L50" t="str">
            <v>0.7574</v>
          </cell>
          <cell r="M50" t="str">
            <v>0.7502</v>
          </cell>
          <cell r="N50" t="str">
            <v>0.7244</v>
          </cell>
        </row>
        <row r="51">
          <cell r="A51" t="str">
            <v>113001003061</v>
          </cell>
          <cell r="B51" t="str">
            <v>INSTITUCION EDUCATIVA HERMANO ANTONIO RAMOS DE LA SALLE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A</v>
          </cell>
          <cell r="G51" t="str">
            <v>195</v>
          </cell>
          <cell r="H51" t="str">
            <v>183</v>
          </cell>
          <cell r="I51" t="str">
            <v>0.7293</v>
          </cell>
          <cell r="J51" t="str">
            <v>0.7038</v>
          </cell>
          <cell r="K51" t="str">
            <v>0.6928</v>
          </cell>
          <cell r="L51" t="str">
            <v>0.7641</v>
          </cell>
          <cell r="M51" t="str">
            <v>0.739</v>
          </cell>
          <cell r="N51" t="str">
            <v>0.7237</v>
          </cell>
        </row>
        <row r="52">
          <cell r="A52" t="str">
            <v>313001002714</v>
          </cell>
          <cell r="B52" t="str">
            <v>INSTITUCION EDUCATIVA MARIA AUXILIADORA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121</v>
          </cell>
          <cell r="H52" t="str">
            <v>120</v>
          </cell>
          <cell r="I52" t="str">
            <v>0.7178</v>
          </cell>
          <cell r="J52" t="str">
            <v>0.7176</v>
          </cell>
          <cell r="K52" t="str">
            <v>0.6973</v>
          </cell>
          <cell r="L52" t="str">
            <v>0.7548</v>
          </cell>
          <cell r="M52" t="str">
            <v>0.7171</v>
          </cell>
          <cell r="N52" t="str">
            <v>0.7215</v>
          </cell>
        </row>
        <row r="53">
          <cell r="A53" t="str">
            <v>113001002979</v>
          </cell>
          <cell r="B53" t="str">
            <v>INSTITUCION EDUCATIVA LA MILAGROSA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B</v>
          </cell>
          <cell r="G53" t="str">
            <v>77</v>
          </cell>
          <cell r="H53" t="str">
            <v>74</v>
          </cell>
          <cell r="I53" t="str">
            <v>0.7033</v>
          </cell>
          <cell r="J53" t="str">
            <v>0.7007</v>
          </cell>
          <cell r="K53" t="str">
            <v>0.7315</v>
          </cell>
          <cell r="L53" t="str">
            <v>0.7443</v>
          </cell>
          <cell r="M53" t="str">
            <v>0.6967</v>
          </cell>
          <cell r="N53" t="str">
            <v>0.7182</v>
          </cell>
        </row>
        <row r="54">
          <cell r="A54" t="str">
            <v>313001005845</v>
          </cell>
          <cell r="B54" t="str">
            <v>COL PILAR DEL SABER (ANTES JARD. INF. PIOLIN)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B</v>
          </cell>
          <cell r="G54" t="str">
            <v>39</v>
          </cell>
          <cell r="H54" t="str">
            <v>39</v>
          </cell>
          <cell r="I54" t="str">
            <v>0.6998</v>
          </cell>
          <cell r="J54" t="str">
            <v>0.694</v>
          </cell>
          <cell r="K54" t="str">
            <v>0.7018</v>
          </cell>
          <cell r="L54" t="str">
            <v>0.7643</v>
          </cell>
          <cell r="M54" t="str">
            <v>0.7499</v>
          </cell>
          <cell r="N54" t="str">
            <v>0.7177</v>
          </cell>
        </row>
        <row r="55">
          <cell r="A55" t="str">
            <v>313001012876</v>
          </cell>
          <cell r="B55" t="str">
            <v>CORPORACION EDUCATIVA INSTITUTO GUADALUPE 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36</v>
          </cell>
          <cell r="H55" t="str">
            <v>34</v>
          </cell>
          <cell r="I55" t="str">
            <v>0.6879</v>
          </cell>
          <cell r="J55" t="str">
            <v>0.6858</v>
          </cell>
          <cell r="K55" t="str">
            <v>0.7072</v>
          </cell>
          <cell r="L55" t="str">
            <v>0.7643</v>
          </cell>
          <cell r="M55" t="str">
            <v>0.76</v>
          </cell>
          <cell r="N55" t="str">
            <v>0.715</v>
          </cell>
        </row>
        <row r="56">
          <cell r="A56" t="str">
            <v>313001005136</v>
          </cell>
          <cell r="B56" t="str">
            <v>COLEGIO ANTARES DE CARTAGENA (JAR.INF DISNEYL.)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58</v>
          </cell>
          <cell r="H56" t="str">
            <v>55</v>
          </cell>
          <cell r="I56" t="str">
            <v>0.6925</v>
          </cell>
          <cell r="J56" t="str">
            <v>0.6755</v>
          </cell>
          <cell r="K56" t="str">
            <v>0.693</v>
          </cell>
          <cell r="L56" t="str">
            <v>0.7497</v>
          </cell>
          <cell r="M56" t="str">
            <v>0.8166</v>
          </cell>
          <cell r="N56" t="str">
            <v>0.7114</v>
          </cell>
        </row>
        <row r="57">
          <cell r="A57" t="str">
            <v>313001006639</v>
          </cell>
          <cell r="B57" t="str">
            <v>INST. SOLEDAD VIVES DE JOLI (ANTES J. I LOS CAPULLITOS)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102</v>
          </cell>
          <cell r="H57" t="str">
            <v>101</v>
          </cell>
          <cell r="I57" t="str">
            <v>0.706</v>
          </cell>
          <cell r="J57" t="str">
            <v>0.6988</v>
          </cell>
          <cell r="K57" t="str">
            <v>0.6823</v>
          </cell>
          <cell r="L57" t="str">
            <v>0.7443</v>
          </cell>
          <cell r="M57" t="str">
            <v>0.702</v>
          </cell>
          <cell r="N57" t="str">
            <v>0.7074</v>
          </cell>
        </row>
        <row r="58">
          <cell r="A58" t="str">
            <v>313001000568</v>
          </cell>
          <cell r="B58" t="str">
            <v>ESCUELAS PROFESIONALES SALESIANAS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327</v>
          </cell>
          <cell r="H58" t="str">
            <v>327</v>
          </cell>
          <cell r="I58" t="str">
            <v>0.7126</v>
          </cell>
          <cell r="J58" t="str">
            <v>0.7094</v>
          </cell>
          <cell r="K58" t="str">
            <v>0.6745</v>
          </cell>
          <cell r="L58" t="str">
            <v>0.738</v>
          </cell>
          <cell r="M58" t="str">
            <v>0.6895</v>
          </cell>
          <cell r="N58" t="str">
            <v>0.7072</v>
          </cell>
        </row>
        <row r="59">
          <cell r="A59" t="str">
            <v>413001007648</v>
          </cell>
          <cell r="B59" t="str">
            <v>COL. CAMINO DEL CORAL DE C/GENA.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149</v>
          </cell>
          <cell r="H59" t="str">
            <v>140</v>
          </cell>
          <cell r="I59" t="str">
            <v>0.6905</v>
          </cell>
          <cell r="J59" t="str">
            <v>0.6737</v>
          </cell>
          <cell r="K59" t="str">
            <v>0.6895</v>
          </cell>
          <cell r="L59" t="str">
            <v>0.759</v>
          </cell>
          <cell r="M59" t="str">
            <v>0.7327</v>
          </cell>
          <cell r="N59" t="str">
            <v>0.7055</v>
          </cell>
        </row>
        <row r="60">
          <cell r="A60" t="str">
            <v>313001006337</v>
          </cell>
          <cell r="B60" t="str">
            <v>INST. EL LABRADOR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148</v>
          </cell>
          <cell r="H60" t="str">
            <v>143</v>
          </cell>
          <cell r="I60" t="str">
            <v>0.7052</v>
          </cell>
          <cell r="J60" t="str">
            <v>0.6806</v>
          </cell>
          <cell r="K60" t="str">
            <v>0.677</v>
          </cell>
          <cell r="L60" t="str">
            <v>0.7354</v>
          </cell>
          <cell r="M60" t="str">
            <v>0.7267</v>
          </cell>
          <cell r="N60" t="str">
            <v>0.7016</v>
          </cell>
        </row>
        <row r="61">
          <cell r="A61" t="str">
            <v>313001003117</v>
          </cell>
          <cell r="B61" t="str">
            <v>CORP INST. CIRY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80</v>
          </cell>
          <cell r="H61" t="str">
            <v>79</v>
          </cell>
          <cell r="I61" t="str">
            <v>0.7041</v>
          </cell>
          <cell r="J61" t="str">
            <v>0.7084</v>
          </cell>
          <cell r="K61" t="str">
            <v>0.6655</v>
          </cell>
          <cell r="L61" t="str">
            <v>0.7306</v>
          </cell>
          <cell r="M61" t="str">
            <v>0.6911</v>
          </cell>
          <cell r="N61" t="str">
            <v>0.7013</v>
          </cell>
        </row>
        <row r="62">
          <cell r="A62" t="str">
            <v>313001005411</v>
          </cell>
          <cell r="B62" t="str">
            <v>COLEGIO FERNANDEZ GUTIERREZ DE PIÑERES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74</v>
          </cell>
          <cell r="H62" t="str">
            <v>71</v>
          </cell>
          <cell r="I62" t="str">
            <v>0.6731</v>
          </cell>
          <cell r="J62" t="str">
            <v>0.6785</v>
          </cell>
          <cell r="K62" t="str">
            <v>0.6817</v>
          </cell>
          <cell r="L62" t="str">
            <v>0.7399</v>
          </cell>
          <cell r="M62" t="str">
            <v>0.7772</v>
          </cell>
          <cell r="N62" t="str">
            <v>0.6997</v>
          </cell>
        </row>
        <row r="63">
          <cell r="A63" t="str">
            <v>313001002307</v>
          </cell>
          <cell r="B63" t="str">
            <v>COL. ADVENTISTA DE C/GENA.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79</v>
          </cell>
          <cell r="H63" t="str">
            <v>77</v>
          </cell>
          <cell r="I63" t="str">
            <v>0.702</v>
          </cell>
          <cell r="J63" t="str">
            <v>0.6979</v>
          </cell>
          <cell r="K63" t="str">
            <v>0.6633</v>
          </cell>
          <cell r="L63" t="str">
            <v>0.7447</v>
          </cell>
          <cell r="M63" t="str">
            <v>0.6668</v>
          </cell>
          <cell r="N63" t="str">
            <v>0.6993</v>
          </cell>
        </row>
        <row r="64">
          <cell r="A64" t="str">
            <v>313001027199</v>
          </cell>
          <cell r="B64" t="str">
            <v>COL. SUE?OS Y OPORTUNIDADES JESUS MAESTRO - Sede Única</v>
          </cell>
          <cell r="C64" t="str">
            <v>Establecimiento</v>
          </cell>
          <cell r="D64" t="str">
            <v>CARTAGENA DE INDIAS (BOLIVAR)</v>
          </cell>
          <cell r="E64" t="str">
            <v>OFICIAL</v>
          </cell>
          <cell r="F64" t="str">
            <v>B</v>
          </cell>
          <cell r="G64" t="str">
            <v>203</v>
          </cell>
          <cell r="H64" t="str">
            <v>201</v>
          </cell>
          <cell r="I64" t="str">
            <v>0.7214</v>
          </cell>
          <cell r="J64" t="str">
            <v>0.6884</v>
          </cell>
          <cell r="K64" t="str">
            <v>0.6636</v>
          </cell>
          <cell r="L64" t="str">
            <v>0.7303</v>
          </cell>
          <cell r="M64" t="str">
            <v>0.6531</v>
          </cell>
          <cell r="N64" t="str">
            <v>0.6973</v>
          </cell>
        </row>
        <row r="65">
          <cell r="A65" t="str">
            <v>313001002340</v>
          </cell>
          <cell r="B65" t="str">
            <v>INST. COLOMBO BOLIVARIANO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176</v>
          </cell>
          <cell r="H65" t="str">
            <v>170</v>
          </cell>
          <cell r="I65" t="str">
            <v>0.6906</v>
          </cell>
          <cell r="J65" t="str">
            <v>0.6717</v>
          </cell>
          <cell r="K65" t="str">
            <v>0.6721</v>
          </cell>
          <cell r="L65" t="str">
            <v>0.7432</v>
          </cell>
          <cell r="M65" t="str">
            <v>0.724</v>
          </cell>
          <cell r="N65" t="str">
            <v>0.6967</v>
          </cell>
        </row>
        <row r="66">
          <cell r="A66" t="str">
            <v>113001000321</v>
          </cell>
          <cell r="B66" t="str">
            <v>INSTITUCION EDUCATIVA LUIS C GALAN SARMIENTO - Sede Única</v>
          </cell>
          <cell r="C66" t="str">
            <v>Establecimiento</v>
          </cell>
          <cell r="D66" t="str">
            <v>CARTAGENA DE INDIAS (BOLIVAR)</v>
          </cell>
          <cell r="E66" t="str">
            <v>OFICIAL</v>
          </cell>
          <cell r="F66" t="str">
            <v>B</v>
          </cell>
          <cell r="G66" t="str">
            <v>120</v>
          </cell>
          <cell r="H66" t="str">
            <v>119</v>
          </cell>
          <cell r="I66" t="str">
            <v>0.6911</v>
          </cell>
          <cell r="J66" t="str">
            <v>0.694</v>
          </cell>
          <cell r="K66" t="str">
            <v>0.6799</v>
          </cell>
          <cell r="L66" t="str">
            <v>0.7376</v>
          </cell>
          <cell r="M66" t="str">
            <v>0.6475</v>
          </cell>
          <cell r="N66" t="str">
            <v>0.6966</v>
          </cell>
        </row>
        <row r="67">
          <cell r="A67" t="str">
            <v>313001006701</v>
          </cell>
          <cell r="B67" t="str">
            <v>COL. MILITAR ALMIRANTE COLON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1635</v>
          </cell>
          <cell r="H67" t="str">
            <v>1597</v>
          </cell>
          <cell r="I67" t="str">
            <v>0.6977</v>
          </cell>
          <cell r="J67" t="str">
            <v>0.6849</v>
          </cell>
          <cell r="K67" t="str">
            <v>0.6687</v>
          </cell>
          <cell r="L67" t="str">
            <v>0.7338</v>
          </cell>
          <cell r="M67" t="str">
            <v>0.6894</v>
          </cell>
          <cell r="N67" t="str">
            <v>0.6958</v>
          </cell>
        </row>
        <row r="68">
          <cell r="A68" t="str">
            <v>113001001484</v>
          </cell>
          <cell r="B68" t="str">
            <v>INSTITUCION EDUCATIVA MERCEDES ABREGO - Sede Única</v>
          </cell>
          <cell r="C68" t="str">
            <v>Establecimiento</v>
          </cell>
          <cell r="D68" t="str">
            <v>CARTAGENA DE INDIAS (BOLIVAR)</v>
          </cell>
          <cell r="E68" t="str">
            <v>OFICIAL</v>
          </cell>
          <cell r="F68" t="str">
            <v>B</v>
          </cell>
          <cell r="G68" t="str">
            <v>533</v>
          </cell>
          <cell r="H68" t="str">
            <v>515</v>
          </cell>
          <cell r="I68" t="str">
            <v>0.7022</v>
          </cell>
          <cell r="J68" t="str">
            <v>0.6812</v>
          </cell>
          <cell r="K68" t="str">
            <v>0.6714</v>
          </cell>
          <cell r="L68" t="str">
            <v>0.7307</v>
          </cell>
          <cell r="M68" t="str">
            <v>0.689</v>
          </cell>
          <cell r="N68" t="str">
            <v>0.6958</v>
          </cell>
        </row>
        <row r="69">
          <cell r="A69" t="str">
            <v>313001012892</v>
          </cell>
          <cell r="B69" t="str">
            <v>INST. DOCENTE DEL CARIBE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269</v>
          </cell>
          <cell r="H69" t="str">
            <v>246</v>
          </cell>
          <cell r="I69" t="str">
            <v>0.6906</v>
          </cell>
          <cell r="J69" t="str">
            <v>0.6693</v>
          </cell>
          <cell r="K69" t="str">
            <v>0.6898</v>
          </cell>
          <cell r="L69" t="str">
            <v>0.7221</v>
          </cell>
          <cell r="M69" t="str">
            <v>0.6859</v>
          </cell>
          <cell r="N69" t="str">
            <v>0.6924</v>
          </cell>
        </row>
        <row r="70">
          <cell r="A70" t="str">
            <v>313001029680</v>
          </cell>
          <cell r="B70" t="str">
            <v>CENTRO EDUCATIVO INTEGRAL MODERNO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31</v>
          </cell>
          <cell r="H70" t="str">
            <v>31</v>
          </cell>
          <cell r="I70" t="str">
            <v>0.6828</v>
          </cell>
          <cell r="J70" t="str">
            <v>0.6802</v>
          </cell>
          <cell r="K70" t="str">
            <v>0.6666</v>
          </cell>
          <cell r="L70" t="str">
            <v>0.7322</v>
          </cell>
          <cell r="M70" t="str">
            <v>0.7092</v>
          </cell>
          <cell r="N70" t="str">
            <v>0.6919</v>
          </cell>
        </row>
        <row r="71">
          <cell r="A71" t="str">
            <v>113001002057</v>
          </cell>
          <cell r="B71" t="str">
            <v>INSTITUCION EDUCATIVA SOLEDAD ROMAN DE NU?EZ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362</v>
          </cell>
          <cell r="H71" t="str">
            <v>343</v>
          </cell>
          <cell r="I71" t="str">
            <v>0.7024</v>
          </cell>
          <cell r="J71" t="str">
            <v>0.6889</v>
          </cell>
          <cell r="K71" t="str">
            <v>0.6578</v>
          </cell>
          <cell r="L71" t="str">
            <v>0.7176</v>
          </cell>
          <cell r="M71" t="str">
            <v>0.69</v>
          </cell>
          <cell r="N71" t="str">
            <v>0.6916</v>
          </cell>
        </row>
        <row r="72">
          <cell r="A72" t="str">
            <v>113001006800</v>
          </cell>
          <cell r="B72" t="str">
            <v>INSTITUCION EDUCATIVA 20 DE JULIO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172</v>
          </cell>
          <cell r="H72" t="str">
            <v>172</v>
          </cell>
          <cell r="I72" t="str">
            <v>0.683</v>
          </cell>
          <cell r="J72" t="str">
            <v>0.6971</v>
          </cell>
          <cell r="K72" t="str">
            <v>0.6687</v>
          </cell>
          <cell r="L72" t="str">
            <v>0.7235</v>
          </cell>
          <cell r="M72" t="str">
            <v>0.6457</v>
          </cell>
          <cell r="N72" t="str">
            <v>0.6894</v>
          </cell>
        </row>
        <row r="73">
          <cell r="A73" t="str">
            <v>313001008526</v>
          </cell>
          <cell r="B73" t="str">
            <v>INST. SAN ISIDRO LABRADOR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103</v>
          </cell>
          <cell r="H73" t="str">
            <v>101</v>
          </cell>
          <cell r="I73" t="str">
            <v>0.6942</v>
          </cell>
          <cell r="J73" t="str">
            <v>0.67</v>
          </cell>
          <cell r="K73" t="str">
            <v>0.6598</v>
          </cell>
          <cell r="L73" t="str">
            <v>0.7276</v>
          </cell>
          <cell r="M73" t="str">
            <v>0.6895</v>
          </cell>
          <cell r="N73" t="str">
            <v>0.688</v>
          </cell>
        </row>
        <row r="74">
          <cell r="A74" t="str">
            <v>113001012788</v>
          </cell>
          <cell r="B74" t="str">
            <v>INSTITUCION EDUCATIVA CIUDAD DE TUNJA - Sede Única</v>
          </cell>
          <cell r="C74" t="str">
            <v>Establecimiento</v>
          </cell>
          <cell r="D74" t="str">
            <v>CARTAGENA DE INDIAS (BOLIVAR)</v>
          </cell>
          <cell r="E74" t="str">
            <v>OFICIAL</v>
          </cell>
          <cell r="F74" t="str">
            <v>B</v>
          </cell>
          <cell r="G74" t="str">
            <v>135</v>
          </cell>
          <cell r="H74" t="str">
            <v>130</v>
          </cell>
          <cell r="I74" t="str">
            <v>0.7018</v>
          </cell>
          <cell r="J74" t="str">
            <v>0.687</v>
          </cell>
          <cell r="K74" t="str">
            <v>0.6516</v>
          </cell>
          <cell r="L74" t="str">
            <v>0.7138</v>
          </cell>
          <cell r="M74" t="str">
            <v>0.6783</v>
          </cell>
          <cell r="N74" t="str">
            <v>0.6878</v>
          </cell>
        </row>
        <row r="75">
          <cell r="A75" t="str">
            <v>313001001181</v>
          </cell>
          <cell r="B75" t="str">
            <v>COL. NTRA. SRA. DE LA CONSOLATA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456</v>
          </cell>
          <cell r="H75" t="str">
            <v>445</v>
          </cell>
          <cell r="I75" t="str">
            <v>0.6979</v>
          </cell>
          <cell r="J75" t="str">
            <v>0.6652</v>
          </cell>
          <cell r="K75" t="str">
            <v>0.6501</v>
          </cell>
          <cell r="L75" t="str">
            <v>0.733</v>
          </cell>
          <cell r="M75" t="str">
            <v>0.6803</v>
          </cell>
          <cell r="N75" t="str">
            <v>0.6861</v>
          </cell>
        </row>
        <row r="76">
          <cell r="A76" t="str">
            <v>113001000348</v>
          </cell>
          <cell r="B76" t="str">
            <v>INSTITUCION EDUCATIVA AMBIENTALISTA DE CARTAGENA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365</v>
          </cell>
          <cell r="H76" t="str">
            <v>341</v>
          </cell>
          <cell r="I76" t="str">
            <v>0.6837</v>
          </cell>
          <cell r="J76" t="str">
            <v>0.689</v>
          </cell>
          <cell r="K76" t="str">
            <v>0.6565</v>
          </cell>
          <cell r="L76" t="str">
            <v>0.7187</v>
          </cell>
          <cell r="M76" t="str">
            <v>0.6546</v>
          </cell>
          <cell r="N76" t="str">
            <v>0.6845</v>
          </cell>
        </row>
        <row r="77">
          <cell r="A77" t="str">
            <v>313001003842</v>
          </cell>
          <cell r="B77" t="str">
            <v>COL. GONZALO JIMENEZ DE QUEZADA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86</v>
          </cell>
          <cell r="H77" t="str">
            <v>85</v>
          </cell>
          <cell r="I77" t="str">
            <v>0.6756</v>
          </cell>
          <cell r="J77" t="str">
            <v>0.6675</v>
          </cell>
          <cell r="K77" t="str">
            <v>0.6555</v>
          </cell>
          <cell r="L77" t="str">
            <v>0.734</v>
          </cell>
          <cell r="M77" t="str">
            <v>0.698</v>
          </cell>
          <cell r="N77" t="str">
            <v>0.6843</v>
          </cell>
        </row>
        <row r="78">
          <cell r="A78" t="str">
            <v>313001029981</v>
          </cell>
          <cell r="B78" t="str">
            <v>COLEGIO JOSÉ MARÍA GARCÍA TOLEDO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75</v>
          </cell>
          <cell r="H78" t="str">
            <v>74</v>
          </cell>
          <cell r="I78" t="str">
            <v>0.6693</v>
          </cell>
          <cell r="J78" t="str">
            <v>0.6737</v>
          </cell>
          <cell r="K78" t="str">
            <v>0.6656</v>
          </cell>
          <cell r="L78" t="str">
            <v>0.7219</v>
          </cell>
          <cell r="M78" t="str">
            <v>0.6843</v>
          </cell>
          <cell r="N78" t="str">
            <v>0.6828</v>
          </cell>
        </row>
        <row r="79">
          <cell r="A79" t="str">
            <v>313001007619</v>
          </cell>
          <cell r="B79" t="str">
            <v>CORPORACION INST. EDUC. DEL SOCORRO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61</v>
          </cell>
          <cell r="H79" t="str">
            <v>60</v>
          </cell>
          <cell r="I79" t="str">
            <v>0.6726</v>
          </cell>
          <cell r="J79" t="str">
            <v>0.676</v>
          </cell>
          <cell r="K79" t="str">
            <v>0.6508</v>
          </cell>
          <cell r="L79" t="str">
            <v>0.7271</v>
          </cell>
          <cell r="M79" t="str">
            <v>0.6947</v>
          </cell>
          <cell r="N79" t="str">
            <v>0.6826</v>
          </cell>
        </row>
        <row r="80">
          <cell r="A80" t="str">
            <v>313001000045</v>
          </cell>
          <cell r="B80" t="str">
            <v>CORP. COL. CRISTO REY - Sede Única</v>
          </cell>
          <cell r="C80" t="str">
            <v>Establecimiento</v>
          </cell>
          <cell r="D80" t="str">
            <v>CARTAGENA (BOLIVAR)</v>
          </cell>
          <cell r="E80" t="str">
            <v>NO OFICIAL</v>
          </cell>
          <cell r="F80" t="str">
            <v>B</v>
          </cell>
          <cell r="G80" t="str">
            <v>41</v>
          </cell>
          <cell r="H80" t="str">
            <v>36</v>
          </cell>
          <cell r="I80" t="str">
            <v>0.6678</v>
          </cell>
          <cell r="J80" t="str">
            <v>0.6799</v>
          </cell>
          <cell r="K80" t="str">
            <v>0.6912</v>
          </cell>
          <cell r="L80" t="str">
            <v>0.6769</v>
          </cell>
          <cell r="M80" t="str">
            <v>0.7183</v>
          </cell>
          <cell r="N80" t="str">
            <v>0.682</v>
          </cell>
        </row>
        <row r="81">
          <cell r="A81" t="str">
            <v>313001008879</v>
          </cell>
          <cell r="B81" t="str">
            <v>INST. PESTALOZZI - Sede Única</v>
          </cell>
          <cell r="C81" t="str">
            <v>Establecimiento</v>
          </cell>
          <cell r="D81" t="str">
            <v>CARTAGENA (BOLIVAR)</v>
          </cell>
          <cell r="E81" t="str">
            <v>NO OFICIAL</v>
          </cell>
          <cell r="F81" t="str">
            <v>B</v>
          </cell>
          <cell r="G81" t="str">
            <v>98</v>
          </cell>
          <cell r="H81" t="str">
            <v>95</v>
          </cell>
          <cell r="I81" t="str">
            <v>0.6672</v>
          </cell>
          <cell r="J81" t="str">
            <v>0.675</v>
          </cell>
          <cell r="K81" t="str">
            <v>0.6646</v>
          </cell>
          <cell r="L81" t="str">
            <v>0.7028</v>
          </cell>
          <cell r="M81" t="str">
            <v>0.7036</v>
          </cell>
          <cell r="N81" t="str">
            <v>0.6794</v>
          </cell>
        </row>
        <row r="82">
          <cell r="A82" t="str">
            <v>313001007244</v>
          </cell>
          <cell r="B82" t="str">
            <v>INST. JUAN JACOBO ROUSSEAU NO.2 -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B</v>
          </cell>
          <cell r="G82" t="str">
            <v>43</v>
          </cell>
          <cell r="H82" t="str">
            <v>42</v>
          </cell>
          <cell r="I82" t="str">
            <v>0.6533</v>
          </cell>
          <cell r="J82" t="str">
            <v>0.6787</v>
          </cell>
          <cell r="K82" t="str">
            <v>0.6496</v>
          </cell>
          <cell r="L82" t="str">
            <v>0.7224</v>
          </cell>
          <cell r="M82" t="str">
            <v>0.7173</v>
          </cell>
          <cell r="N82" t="str">
            <v>0.6792</v>
          </cell>
        </row>
        <row r="83">
          <cell r="A83" t="str">
            <v>113001000771</v>
          </cell>
          <cell r="B83" t="str">
            <v>INSTITUCION EDUCATIVA CAMILO TORRES DEL POZON - Sede Única</v>
          </cell>
          <cell r="C83" t="str">
            <v>Establecimiento</v>
          </cell>
          <cell r="D83" t="str">
            <v>CARTAGENA DE INDIAS (BOLIVAR)</v>
          </cell>
          <cell r="E83" t="str">
            <v>OFICIAL</v>
          </cell>
          <cell r="F83" t="str">
            <v>B</v>
          </cell>
          <cell r="G83" t="str">
            <v>368</v>
          </cell>
          <cell r="H83" t="str">
            <v>360</v>
          </cell>
          <cell r="I83" t="str">
            <v>0.668</v>
          </cell>
          <cell r="J83" t="str">
            <v>0.6669</v>
          </cell>
          <cell r="K83" t="str">
            <v>0.6495</v>
          </cell>
          <cell r="L83" t="str">
            <v>0.7168</v>
          </cell>
          <cell r="M83" t="str">
            <v>0.6494</v>
          </cell>
          <cell r="N83" t="str">
            <v>0.6733</v>
          </cell>
        </row>
        <row r="84">
          <cell r="A84" t="str">
            <v>113001029893</v>
          </cell>
          <cell r="B84" t="str">
            <v>I.E. ROSEDAL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B</v>
          </cell>
          <cell r="G84" t="str">
            <v>235</v>
          </cell>
          <cell r="H84" t="str">
            <v>228</v>
          </cell>
          <cell r="I84" t="str">
            <v>0.6748</v>
          </cell>
          <cell r="J84" t="str">
            <v>0.6683</v>
          </cell>
          <cell r="K84" t="str">
            <v>0.6236</v>
          </cell>
          <cell r="L84" t="str">
            <v>0.719</v>
          </cell>
          <cell r="M84" t="str">
            <v>0.6948</v>
          </cell>
          <cell r="N84" t="str">
            <v>0.6732</v>
          </cell>
        </row>
        <row r="85">
          <cell r="A85" t="str">
            <v>113001012508</v>
          </cell>
          <cell r="B85" t="str">
            <v>ESCUELA NORMAL SUPERIOR DE CARTAGENA DE INDIAS - Sede Única</v>
          </cell>
          <cell r="C85" t="str">
            <v>Establecimiento</v>
          </cell>
          <cell r="D85" t="str">
            <v>CARTAGENA DE INDIAS (BOLIVAR)</v>
          </cell>
          <cell r="E85" t="str">
            <v>OFICIAL</v>
          </cell>
          <cell r="F85" t="str">
            <v>B</v>
          </cell>
          <cell r="G85" t="str">
            <v>351</v>
          </cell>
          <cell r="H85" t="str">
            <v>343</v>
          </cell>
          <cell r="I85" t="str">
            <v>0.6433</v>
          </cell>
          <cell r="J85" t="str">
            <v>0.6536</v>
          </cell>
          <cell r="K85" t="str">
            <v>0.6655</v>
          </cell>
          <cell r="L85" t="str">
            <v>0.7235</v>
          </cell>
          <cell r="M85" t="str">
            <v>0.6874</v>
          </cell>
          <cell r="N85" t="str">
            <v>0.6727</v>
          </cell>
        </row>
        <row r="86">
          <cell r="A86" t="str">
            <v>113001007857</v>
          </cell>
          <cell r="B86" t="str">
            <v>INSTITUCION EDUCATIVA LA LIBERTAD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201</v>
          </cell>
          <cell r="H86" t="str">
            <v>190</v>
          </cell>
          <cell r="I86" t="str">
            <v>0.6687</v>
          </cell>
          <cell r="J86" t="str">
            <v>0.6923</v>
          </cell>
          <cell r="K86" t="str">
            <v>0.6424</v>
          </cell>
          <cell r="L86" t="str">
            <v>0.6954</v>
          </cell>
          <cell r="M86" t="str">
            <v>0.6469</v>
          </cell>
          <cell r="N86" t="str">
            <v>0.6726</v>
          </cell>
        </row>
        <row r="87">
          <cell r="A87" t="str">
            <v>113001002626</v>
          </cell>
          <cell r="B87" t="str">
            <v>INSTITUCION EDUCATIVA OLGA GONZALEZ ARRAUT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C</v>
          </cell>
          <cell r="G87" t="str">
            <v>178</v>
          </cell>
          <cell r="H87" t="str">
            <v>177</v>
          </cell>
          <cell r="I87" t="str">
            <v>0.6629</v>
          </cell>
          <cell r="J87" t="str">
            <v>0.6726</v>
          </cell>
          <cell r="K87" t="str">
            <v>0.6352</v>
          </cell>
          <cell r="L87" t="str">
            <v>0.7173</v>
          </cell>
          <cell r="M87" t="str">
            <v>0.6296</v>
          </cell>
          <cell r="N87" t="str">
            <v>0.6687</v>
          </cell>
        </row>
        <row r="88">
          <cell r="A88" t="str">
            <v>313001028843</v>
          </cell>
          <cell r="B88" t="str">
            <v>COLEGIO JUAN PABLO II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86</v>
          </cell>
          <cell r="H88" t="str">
            <v>83</v>
          </cell>
          <cell r="I88" t="str">
            <v>0.6535</v>
          </cell>
          <cell r="J88" t="str">
            <v>0.6581</v>
          </cell>
          <cell r="K88" t="str">
            <v>0.6324</v>
          </cell>
          <cell r="L88" t="str">
            <v>0.6873</v>
          </cell>
          <cell r="M88" t="str">
            <v>0.7023</v>
          </cell>
          <cell r="N88" t="str">
            <v>0.6613</v>
          </cell>
        </row>
        <row r="89">
          <cell r="A89" t="str">
            <v>313001013163</v>
          </cell>
          <cell r="B89" t="str">
            <v>COLEGIO LA ENSEÑANZA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123</v>
          </cell>
          <cell r="H89" t="str">
            <v>114</v>
          </cell>
          <cell r="I89" t="str">
            <v>0.6619</v>
          </cell>
          <cell r="J89" t="str">
            <v>0.6411</v>
          </cell>
          <cell r="K89" t="str">
            <v>0.6228</v>
          </cell>
          <cell r="L89" t="str">
            <v>0.7017</v>
          </cell>
          <cell r="M89" t="str">
            <v>0.711</v>
          </cell>
          <cell r="N89" t="str">
            <v>0.661</v>
          </cell>
        </row>
        <row r="90">
          <cell r="A90" t="str">
            <v>113001008268</v>
          </cell>
          <cell r="B90" t="str">
            <v>INSTITUCION EDUCATIVA MARIA CANO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76</v>
          </cell>
          <cell r="H90" t="str">
            <v>72</v>
          </cell>
          <cell r="I90" t="str">
            <v>0.6781</v>
          </cell>
          <cell r="J90" t="str">
            <v>0.6374</v>
          </cell>
          <cell r="K90" t="str">
            <v>0.627</v>
          </cell>
          <cell r="L90" t="str">
            <v>0.6978</v>
          </cell>
          <cell r="M90" t="str">
            <v>0.6555</v>
          </cell>
          <cell r="N90" t="str">
            <v>0.6597</v>
          </cell>
        </row>
        <row r="91">
          <cell r="A91" t="str">
            <v>313001008518</v>
          </cell>
          <cell r="B91" t="str">
            <v>INST. DE ENSEÑANZA MADDOX (ANTES INST. AGAZZI)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159</v>
          </cell>
          <cell r="H91" t="str">
            <v>153</v>
          </cell>
          <cell r="I91" t="str">
            <v>0.6466</v>
          </cell>
          <cell r="J91" t="str">
            <v>0.6476</v>
          </cell>
          <cell r="K91" t="str">
            <v>0.6383</v>
          </cell>
          <cell r="L91" t="str">
            <v>0.7048</v>
          </cell>
          <cell r="M91" t="str">
            <v>0.6567</v>
          </cell>
          <cell r="N91" t="str">
            <v>0.6591</v>
          </cell>
        </row>
        <row r="92">
          <cell r="A92" t="str">
            <v>313001027351</v>
          </cell>
          <cell r="B92" t="str">
            <v>COL. SAN  RAFAEL  ARCANGEL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70</v>
          </cell>
          <cell r="H92" t="str">
            <v>69</v>
          </cell>
          <cell r="I92" t="str">
            <v>0.641</v>
          </cell>
          <cell r="J92" t="str">
            <v>0.6329</v>
          </cell>
          <cell r="K92" t="str">
            <v>0.6421</v>
          </cell>
          <cell r="L92" t="str">
            <v>0.7144</v>
          </cell>
          <cell r="M92" t="str">
            <v>0.6717</v>
          </cell>
          <cell r="N92" t="str">
            <v>0.6587</v>
          </cell>
        </row>
        <row r="93">
          <cell r="A93" t="str">
            <v>313001800599</v>
          </cell>
          <cell r="B93" t="str">
            <v>INSTITUTO CRISTOCENTRICO DEL CARIBE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11</v>
          </cell>
          <cell r="H93" t="str">
            <v>10</v>
          </cell>
          <cell r="I93" t="str">
            <v>0.6669</v>
          </cell>
          <cell r="J93" t="str">
            <v>0.624</v>
          </cell>
          <cell r="K93" t="str">
            <v>0.6245</v>
          </cell>
          <cell r="L93" t="str">
            <v>0.6872</v>
          </cell>
          <cell r="M93" t="str">
            <v>0.6716</v>
          </cell>
          <cell r="N93" t="str">
            <v>0.6523</v>
          </cell>
        </row>
        <row r="94">
          <cell r="A94" t="str">
            <v>313001005551</v>
          </cell>
          <cell r="B94" t="str">
            <v>COL. REAL C/GENA. - Sede Única</v>
          </cell>
          <cell r="C94" t="str">
            <v>Establecimiento</v>
          </cell>
          <cell r="D94" t="str">
            <v>CARTAGENA (BOLIVAR)</v>
          </cell>
          <cell r="E94" t="str">
            <v>NO OFICIAL</v>
          </cell>
          <cell r="F94" t="str">
            <v>C</v>
          </cell>
          <cell r="G94" t="str">
            <v>57</v>
          </cell>
          <cell r="H94" t="str">
            <v>55</v>
          </cell>
          <cell r="I94" t="str">
            <v>0.6596</v>
          </cell>
          <cell r="J94" t="str">
            <v>0.6299</v>
          </cell>
          <cell r="K94" t="str">
            <v>0.6578</v>
          </cell>
          <cell r="L94" t="str">
            <v>0.6561</v>
          </cell>
          <cell r="M94" t="str">
            <v>0.6456</v>
          </cell>
          <cell r="N94" t="str">
            <v>0.6504</v>
          </cell>
        </row>
        <row r="95">
          <cell r="A95" t="str">
            <v>113001003274</v>
          </cell>
          <cell r="B95" t="str">
            <v>INSTITUCION EDUCATIVA JOSE MANUEL RODRIGUEZ TORICES - Sede Única</v>
          </cell>
          <cell r="C95" t="str">
            <v>Establecimiento</v>
          </cell>
          <cell r="D95" t="str">
            <v>CARTAGENA DE INDIAS (BOLIVAR)</v>
          </cell>
          <cell r="E95" t="str">
            <v>OFICIAL</v>
          </cell>
          <cell r="F95" t="str">
            <v>C</v>
          </cell>
          <cell r="G95" t="str">
            <v>666</v>
          </cell>
          <cell r="H95" t="str">
            <v>591</v>
          </cell>
          <cell r="I95" t="str">
            <v>0.6511</v>
          </cell>
          <cell r="J95" t="str">
            <v>0.6444</v>
          </cell>
          <cell r="K95" t="str">
            <v>0.6107</v>
          </cell>
          <cell r="L95" t="str">
            <v>0.695</v>
          </cell>
          <cell r="M95" t="str">
            <v>0.6341</v>
          </cell>
          <cell r="N95" t="str">
            <v>0.6491</v>
          </cell>
        </row>
        <row r="96">
          <cell r="A96" t="str">
            <v>113001000437</v>
          </cell>
          <cell r="B96" t="str">
            <v>I.E. REPUBLICA DE ARGENTINA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222</v>
          </cell>
          <cell r="H96" t="str">
            <v>215</v>
          </cell>
          <cell r="I96" t="str">
            <v>0.6453</v>
          </cell>
          <cell r="J96" t="str">
            <v>0.6428</v>
          </cell>
          <cell r="K96" t="str">
            <v>0.6151</v>
          </cell>
          <cell r="L96" t="str">
            <v>0.6834</v>
          </cell>
          <cell r="M96" t="str">
            <v>0.6619</v>
          </cell>
          <cell r="N96" t="str">
            <v>0.6478</v>
          </cell>
        </row>
        <row r="97">
          <cell r="A97" t="str">
            <v>113001001336</v>
          </cell>
          <cell r="B97" t="str">
            <v>INSTITUCION EDUCATIVA JOHN F KENNEDY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392</v>
          </cell>
          <cell r="H97" t="str">
            <v>373</v>
          </cell>
          <cell r="I97" t="str">
            <v>0.6573</v>
          </cell>
          <cell r="J97" t="str">
            <v>0.6453</v>
          </cell>
          <cell r="K97" t="str">
            <v>0.604</v>
          </cell>
          <cell r="L97" t="str">
            <v>0.693</v>
          </cell>
          <cell r="M97" t="str">
            <v>0.6137</v>
          </cell>
          <cell r="N97" t="str">
            <v>0.6471</v>
          </cell>
        </row>
        <row r="98">
          <cell r="A98" t="str">
            <v>113001000852</v>
          </cell>
          <cell r="B98" t="str">
            <v>INSTITUCION EDUCATIVA NUESTRA SRA DEL CARMEN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819</v>
          </cell>
          <cell r="H98" t="str">
            <v>781</v>
          </cell>
          <cell r="I98" t="str">
            <v>0.6379</v>
          </cell>
          <cell r="J98" t="str">
            <v>0.6509</v>
          </cell>
          <cell r="K98" t="str">
            <v>0.611</v>
          </cell>
          <cell r="L98" t="str">
            <v>0.6864</v>
          </cell>
          <cell r="M98" t="str">
            <v>0.6324</v>
          </cell>
          <cell r="N98" t="str">
            <v>0.6455</v>
          </cell>
        </row>
        <row r="99">
          <cell r="A99" t="str">
            <v>113001000038</v>
          </cell>
          <cell r="B99" t="str">
            <v>COL. GRAN COLOMBIA - Sede Única</v>
          </cell>
          <cell r="C99" t="str">
            <v>Establecimiento</v>
          </cell>
          <cell r="D99" t="str">
            <v>CARTAGENA (BOLIVAR)</v>
          </cell>
          <cell r="E99" t="str">
            <v>NO OFICIAL</v>
          </cell>
          <cell r="F99" t="str">
            <v>C</v>
          </cell>
          <cell r="G99" t="str">
            <v>21</v>
          </cell>
          <cell r="H99" t="str">
            <v>21</v>
          </cell>
          <cell r="I99" t="str">
            <v>0.6428</v>
          </cell>
          <cell r="J99" t="str">
            <v>0.6481</v>
          </cell>
          <cell r="K99" t="str">
            <v>0.6505</v>
          </cell>
          <cell r="L99" t="str">
            <v>0.6341</v>
          </cell>
          <cell r="M99" t="str">
            <v>0.6514</v>
          </cell>
          <cell r="N99" t="str">
            <v>0.6445</v>
          </cell>
        </row>
        <row r="100">
          <cell r="A100" t="str">
            <v>113001000721</v>
          </cell>
          <cell r="B100" t="str">
            <v>INSTITUCION EDUCATIVA LUIS CARLOS LOPEZ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332</v>
          </cell>
          <cell r="H100" t="str">
            <v>323</v>
          </cell>
          <cell r="I100" t="str">
            <v>0.6339</v>
          </cell>
          <cell r="J100" t="str">
            <v>0.6371</v>
          </cell>
          <cell r="K100" t="str">
            <v>0.61</v>
          </cell>
          <cell r="L100" t="str">
            <v>0.6837</v>
          </cell>
          <cell r="M100" t="str">
            <v>0.6708</v>
          </cell>
          <cell r="N100" t="str">
            <v>0.6435</v>
          </cell>
        </row>
        <row r="101">
          <cell r="A101" t="str">
            <v>313001003834</v>
          </cell>
          <cell r="B101" t="str">
            <v>LIC. PEDRO DE HEREDIA - MIXTO - Sede Única</v>
          </cell>
          <cell r="C101" t="str">
            <v>Establecimiento</v>
          </cell>
          <cell r="D101" t="str">
            <v>CARTAGENA (BOLIVAR)</v>
          </cell>
          <cell r="E101" t="str">
            <v>NO OFICIAL</v>
          </cell>
          <cell r="F101" t="str">
            <v>C</v>
          </cell>
          <cell r="G101" t="str">
            <v>29</v>
          </cell>
          <cell r="H101" t="str">
            <v>28</v>
          </cell>
          <cell r="I101" t="str">
            <v>0.6618</v>
          </cell>
          <cell r="J101" t="str">
            <v>0.6201</v>
          </cell>
          <cell r="K101" t="str">
            <v>0.6435</v>
          </cell>
          <cell r="L101" t="str">
            <v>0.6479</v>
          </cell>
          <cell r="M101" t="str">
            <v>0.6396</v>
          </cell>
          <cell r="N101" t="str">
            <v>0.643</v>
          </cell>
        </row>
        <row r="102">
          <cell r="A102" t="str">
            <v>113001001697</v>
          </cell>
          <cell r="B102" t="str">
            <v>INSTITUCION EDUCATIVA MANUELA BELTRAN - Sede Única</v>
          </cell>
          <cell r="C102" t="str">
            <v>Establecimiento</v>
          </cell>
          <cell r="D102" t="str">
            <v>CARTAGENA DE INDIAS (BOLIVAR)</v>
          </cell>
          <cell r="E102" t="str">
            <v>OFICIAL</v>
          </cell>
          <cell r="F102" t="str">
            <v>C</v>
          </cell>
          <cell r="G102" t="str">
            <v>292</v>
          </cell>
          <cell r="H102" t="str">
            <v>267</v>
          </cell>
          <cell r="I102" t="str">
            <v>0.6554</v>
          </cell>
          <cell r="J102" t="str">
            <v>0.6456</v>
          </cell>
          <cell r="K102" t="str">
            <v>0.5991</v>
          </cell>
          <cell r="L102" t="str">
            <v>0.6785</v>
          </cell>
          <cell r="M102" t="str">
            <v>0.6196</v>
          </cell>
          <cell r="N102" t="str">
            <v>0.6427</v>
          </cell>
        </row>
        <row r="103">
          <cell r="A103" t="str">
            <v>113001001972</v>
          </cell>
          <cell r="B103" t="str">
            <v>COL. SEMINARIO DE C/GENA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509</v>
          </cell>
          <cell r="H103" t="str">
            <v>495</v>
          </cell>
          <cell r="I103" t="str">
            <v>0.634</v>
          </cell>
          <cell r="J103" t="str">
            <v>0.6383</v>
          </cell>
          <cell r="K103" t="str">
            <v>0.6155</v>
          </cell>
          <cell r="L103" t="str">
            <v>0.6818</v>
          </cell>
          <cell r="M103" t="str">
            <v>0.6401</v>
          </cell>
          <cell r="N103" t="str">
            <v>0.6422</v>
          </cell>
        </row>
        <row r="104">
          <cell r="A104" t="str">
            <v>413001013176</v>
          </cell>
          <cell r="B104" t="str">
            <v>FUNDACION EDUCATIVA INSTITUTO ECOLÓGICO BARBACOAS - Sede Única</v>
          </cell>
          <cell r="C104" t="str">
            <v>Establecimiento</v>
          </cell>
          <cell r="D104" t="str">
            <v>CARTAGENA DE INDIAS (BOLIVAR)</v>
          </cell>
          <cell r="E104" t="str">
            <v>NO OFICIAL</v>
          </cell>
          <cell r="F104" t="str">
            <v>C</v>
          </cell>
          <cell r="G104" t="str">
            <v>96</v>
          </cell>
          <cell r="H104" t="str">
            <v>96</v>
          </cell>
          <cell r="I104" t="str">
            <v>0.6593</v>
          </cell>
          <cell r="J104" t="str">
            <v>0.649</v>
          </cell>
          <cell r="K104" t="str">
            <v>0.6032</v>
          </cell>
          <cell r="L104" t="str">
            <v>0.6586</v>
          </cell>
          <cell r="M104" t="str">
            <v>0.6331</v>
          </cell>
          <cell r="N104" t="str">
            <v>0.6418</v>
          </cell>
        </row>
        <row r="105">
          <cell r="A105" t="str">
            <v>313001027059</v>
          </cell>
          <cell r="B105" t="str">
            <v>CONC. ESCOLAR BERTHA SUTTNER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153</v>
          </cell>
          <cell r="H105" t="str">
            <v>145</v>
          </cell>
          <cell r="I105" t="str">
            <v>0.6568</v>
          </cell>
          <cell r="J105" t="str">
            <v>0.6679</v>
          </cell>
          <cell r="K105" t="str">
            <v>0.594</v>
          </cell>
          <cell r="L105" t="str">
            <v>0.6583</v>
          </cell>
          <cell r="M105" t="str">
            <v>0.5964</v>
          </cell>
          <cell r="N105" t="str">
            <v>0.6406</v>
          </cell>
        </row>
        <row r="106">
          <cell r="A106" t="str">
            <v>113001004289</v>
          </cell>
          <cell r="B106" t="str">
            <v>INSTITUCION EDUCATIVA SAN LUCAS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408</v>
          </cell>
          <cell r="H106" t="str">
            <v>404</v>
          </cell>
          <cell r="I106" t="str">
            <v>0.6418</v>
          </cell>
          <cell r="J106" t="str">
            <v>0.6426</v>
          </cell>
          <cell r="K106" t="str">
            <v>0.5998</v>
          </cell>
          <cell r="L106" t="str">
            <v>0.6835</v>
          </cell>
          <cell r="M106" t="str">
            <v>0.6224</v>
          </cell>
          <cell r="N106" t="str">
            <v>0.6404</v>
          </cell>
        </row>
        <row r="107">
          <cell r="A107" t="str">
            <v>113001002413</v>
          </cell>
          <cell r="B107" t="str">
            <v>INSTITUCION EDUCATIVA MADRE LAURA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321</v>
          </cell>
          <cell r="H107" t="str">
            <v>318</v>
          </cell>
          <cell r="I107" t="str">
            <v>0.6501</v>
          </cell>
          <cell r="J107" t="str">
            <v>0.6486</v>
          </cell>
          <cell r="K107" t="str">
            <v>0.5898</v>
          </cell>
          <cell r="L107" t="str">
            <v>0.6749</v>
          </cell>
          <cell r="M107" t="str">
            <v>0.6266</v>
          </cell>
          <cell r="N107" t="str">
            <v>0.6398</v>
          </cell>
        </row>
        <row r="108">
          <cell r="A108" t="str">
            <v>313001008411</v>
          </cell>
          <cell r="B108" t="str">
            <v>INSTITUCION EDUCATIVA FE Y ALEGRIA EL PROGRESO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205</v>
          </cell>
          <cell r="H108" t="str">
            <v>192</v>
          </cell>
          <cell r="I108" t="str">
            <v>0.6375</v>
          </cell>
          <cell r="J108" t="str">
            <v>0.6361</v>
          </cell>
          <cell r="K108" t="str">
            <v>0.611</v>
          </cell>
          <cell r="L108" t="str">
            <v>0.6801</v>
          </cell>
          <cell r="M108" t="str">
            <v>0.6089</v>
          </cell>
          <cell r="N108" t="str">
            <v>0.6387</v>
          </cell>
        </row>
        <row r="109">
          <cell r="A109" t="str">
            <v>313001029116</v>
          </cell>
          <cell r="B109" t="str">
            <v>INSTITUCION EDUC COMUNITARIA LIRIO DE LOS VALLES - Sede Única</v>
          </cell>
          <cell r="C109" t="str">
            <v>Establecimiento</v>
          </cell>
          <cell r="D109" t="str">
            <v>CARTAGENA DE INDIAS (BOLIVAR)</v>
          </cell>
          <cell r="E109" t="str">
            <v>NO OFICIAL</v>
          </cell>
          <cell r="F109" t="str">
            <v>C</v>
          </cell>
          <cell r="G109" t="str">
            <v>11</v>
          </cell>
          <cell r="H109" t="str">
            <v>11</v>
          </cell>
          <cell r="I109" t="str">
            <v>0.6272</v>
          </cell>
          <cell r="J109" t="str">
            <v>0.6335</v>
          </cell>
          <cell r="K109" t="str">
            <v>0.6102</v>
          </cell>
          <cell r="L109" t="str">
            <v>0.6949</v>
          </cell>
          <cell r="M109" t="str">
            <v>0.6039</v>
          </cell>
          <cell r="N109" t="str">
            <v>0.6386</v>
          </cell>
        </row>
        <row r="110">
          <cell r="A110" t="str">
            <v>313001009417</v>
          </cell>
          <cell r="B110" t="str">
            <v>LIC. CRISTOBAL COLON - Sede Única</v>
          </cell>
          <cell r="C110" t="str">
            <v>Establecimiento</v>
          </cell>
          <cell r="D110" t="str">
            <v>CARTAGENA (BOLIVAR)</v>
          </cell>
          <cell r="E110" t="str">
            <v>NO OFICIAL</v>
          </cell>
          <cell r="F110" t="str">
            <v>C</v>
          </cell>
          <cell r="G110" t="str">
            <v>17</v>
          </cell>
          <cell r="H110" t="str">
            <v>17</v>
          </cell>
          <cell r="I110" t="str">
            <v>0.6511</v>
          </cell>
          <cell r="J110" t="str">
            <v>0.6342</v>
          </cell>
          <cell r="K110" t="str">
            <v>0.6264</v>
          </cell>
          <cell r="L110" t="str">
            <v>0.6439</v>
          </cell>
          <cell r="M110" t="str">
            <v>0.6308</v>
          </cell>
          <cell r="N110" t="str">
            <v>0.6383</v>
          </cell>
        </row>
        <row r="111">
          <cell r="A111" t="str">
            <v>313001009204</v>
          </cell>
          <cell r="B111" t="str">
            <v>INST. INTEGRAL NUEVA COLOMBIA (INST. INF.MI SONRISA) - Sede Única</v>
          </cell>
          <cell r="C111" t="str">
            <v>Establecimiento</v>
          </cell>
          <cell r="D111" t="str">
            <v>CARTAGENA DE INDIAS (BOLIVAR)</v>
          </cell>
          <cell r="E111" t="str">
            <v>NO OFICIAL</v>
          </cell>
          <cell r="F111" t="str">
            <v>C</v>
          </cell>
          <cell r="G111" t="str">
            <v>100</v>
          </cell>
          <cell r="H111" t="str">
            <v>99</v>
          </cell>
          <cell r="I111" t="str">
            <v>0.6211</v>
          </cell>
          <cell r="J111" t="str">
            <v>0.628</v>
          </cell>
          <cell r="K111" t="str">
            <v>0.6324</v>
          </cell>
          <cell r="L111" t="str">
            <v>0.6719</v>
          </cell>
          <cell r="M111" t="str">
            <v>0.6258</v>
          </cell>
          <cell r="N111" t="str">
            <v>0.6374</v>
          </cell>
        </row>
        <row r="112">
          <cell r="A112" t="str">
            <v>313001006159</v>
          </cell>
          <cell r="B112" t="str">
            <v>CORPORACION INSTITUTO CARTAGENA - Sede Única</v>
          </cell>
          <cell r="C112" t="str">
            <v>Establecimiento</v>
          </cell>
          <cell r="D112" t="str">
            <v>CARTAGENA (BOLIVAR)</v>
          </cell>
          <cell r="E112" t="str">
            <v>NO OFICIAL</v>
          </cell>
          <cell r="F112" t="str">
            <v>C</v>
          </cell>
          <cell r="G112" t="str">
            <v>63</v>
          </cell>
          <cell r="H112" t="str">
            <v>63</v>
          </cell>
          <cell r="I112" t="str">
            <v>0.6234</v>
          </cell>
          <cell r="J112" t="str">
            <v>0.6184</v>
          </cell>
          <cell r="K112" t="str">
            <v>0.6289</v>
          </cell>
          <cell r="L112" t="str">
            <v>0.6805</v>
          </cell>
          <cell r="M112" t="str">
            <v>0.633</v>
          </cell>
          <cell r="N112" t="str">
            <v>0.6374</v>
          </cell>
        </row>
        <row r="113">
          <cell r="A113" t="str">
            <v>313001028322</v>
          </cell>
          <cell r="B113" t="str">
            <v>COL. CAMPIÑA REAL - Sede Única</v>
          </cell>
          <cell r="C113" t="str">
            <v>Establecimiento</v>
          </cell>
          <cell r="D113" t="str">
            <v>CARTAGENA (BOLIVAR)</v>
          </cell>
          <cell r="E113" t="str">
            <v>NO OFICIAL</v>
          </cell>
          <cell r="F113" t="str">
            <v>C</v>
          </cell>
          <cell r="G113" t="str">
            <v>56</v>
          </cell>
          <cell r="H113" t="str">
            <v>51</v>
          </cell>
          <cell r="I113" t="str">
            <v>0.622</v>
          </cell>
          <cell r="J113" t="str">
            <v>0.6197</v>
          </cell>
          <cell r="K113" t="str">
            <v>0.6545</v>
          </cell>
          <cell r="L113" t="str">
            <v>0.6414</v>
          </cell>
          <cell r="M113" t="str">
            <v>0.6478</v>
          </cell>
          <cell r="N113" t="str">
            <v>0.6354</v>
          </cell>
        </row>
        <row r="114">
          <cell r="A114" t="str">
            <v>413001007630</v>
          </cell>
          <cell r="B114" t="str">
            <v>COL. CARIBE REAL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99</v>
          </cell>
          <cell r="H114" t="str">
            <v>98</v>
          </cell>
          <cell r="I114" t="str">
            <v>0.6351</v>
          </cell>
          <cell r="J114" t="str">
            <v>0.6179</v>
          </cell>
          <cell r="K114" t="str">
            <v>0.633</v>
          </cell>
          <cell r="L114" t="str">
            <v>0.6435</v>
          </cell>
          <cell r="M114" t="str">
            <v>0.6524</v>
          </cell>
          <cell r="N114" t="str">
            <v>0.6339</v>
          </cell>
        </row>
        <row r="115">
          <cell r="A115" t="str">
            <v>113001005374</v>
          </cell>
          <cell r="B115" t="str">
            <v>INSTITUCION EDUCATIVA ANTONIA SANTOS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C</v>
          </cell>
          <cell r="G115" t="str">
            <v>321</v>
          </cell>
          <cell r="H115" t="str">
            <v>299</v>
          </cell>
          <cell r="I115" t="str">
            <v>0.6386</v>
          </cell>
          <cell r="J115" t="str">
            <v>0.6423</v>
          </cell>
          <cell r="K115" t="str">
            <v>0.5839</v>
          </cell>
          <cell r="L115" t="str">
            <v>0.6606</v>
          </cell>
          <cell r="M115" t="str">
            <v>0.6389</v>
          </cell>
          <cell r="N115" t="str">
            <v>0.6319</v>
          </cell>
        </row>
        <row r="116">
          <cell r="A116" t="str">
            <v>113001004149</v>
          </cell>
          <cell r="B116" t="str">
            <v>INSTITUCION EDUCATIVA JUAN JOSE NIETO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569</v>
          </cell>
          <cell r="H116" t="str">
            <v>517</v>
          </cell>
          <cell r="I116" t="str">
            <v>0.6277</v>
          </cell>
          <cell r="J116" t="str">
            <v>0.6209</v>
          </cell>
          <cell r="K116" t="str">
            <v>0.6029</v>
          </cell>
          <cell r="L116" t="str">
            <v>0.6773</v>
          </cell>
          <cell r="M116" t="str">
            <v>0.6206</v>
          </cell>
          <cell r="N116" t="str">
            <v>0.6313</v>
          </cell>
        </row>
        <row r="117">
          <cell r="A117" t="str">
            <v>113001002812</v>
          </cell>
          <cell r="B117" t="str">
            <v>INSTITUCION EDUCATIVA MARIA REINA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253</v>
          </cell>
          <cell r="H117" t="str">
            <v>232</v>
          </cell>
          <cell r="I117" t="str">
            <v>0.6328</v>
          </cell>
          <cell r="J117" t="str">
            <v>0.6317</v>
          </cell>
          <cell r="K117" t="str">
            <v>0.5952</v>
          </cell>
          <cell r="L117" t="str">
            <v>0.673</v>
          </cell>
          <cell r="M117" t="str">
            <v>0.6076</v>
          </cell>
          <cell r="N117" t="str">
            <v>0.6312</v>
          </cell>
        </row>
        <row r="118">
          <cell r="A118" t="str">
            <v>113001001581</v>
          </cell>
          <cell r="B118" t="str">
            <v>I.E. DE FREDONIA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108</v>
          </cell>
          <cell r="H118" t="str">
            <v>105</v>
          </cell>
          <cell r="I118" t="str">
            <v>0.6377</v>
          </cell>
          <cell r="J118" t="str">
            <v>0.6326</v>
          </cell>
          <cell r="K118" t="str">
            <v>0.6058</v>
          </cell>
          <cell r="L118" t="str">
            <v>0.6649</v>
          </cell>
          <cell r="M118" t="str">
            <v>0.5644</v>
          </cell>
          <cell r="N118" t="str">
            <v>0.6298</v>
          </cell>
        </row>
        <row r="119">
          <cell r="A119" t="str">
            <v>113001028483</v>
          </cell>
          <cell r="B119" t="str">
            <v>INSTITUCION EDUCATIVA CASD MANUELA BELTRAN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156</v>
          </cell>
          <cell r="H119" t="str">
            <v>148</v>
          </cell>
          <cell r="I119" t="str">
            <v>0.641</v>
          </cell>
          <cell r="J119" t="str">
            <v>0.643</v>
          </cell>
          <cell r="K119" t="str">
            <v>0.581</v>
          </cell>
          <cell r="L119" t="str">
            <v>0.6655</v>
          </cell>
          <cell r="M119" t="str">
            <v>0.5964</v>
          </cell>
          <cell r="N119" t="str">
            <v>0.6298</v>
          </cell>
        </row>
        <row r="120">
          <cell r="A120" t="str">
            <v>113001000259</v>
          </cell>
          <cell r="B120" t="str">
            <v>INSTITUCIÓN EDUCATIVA VALORES UNIDOS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181</v>
          </cell>
          <cell r="H120" t="str">
            <v>169</v>
          </cell>
          <cell r="I120" t="str">
            <v>0.5999</v>
          </cell>
          <cell r="J120" t="str">
            <v>0.6118</v>
          </cell>
          <cell r="K120" t="str">
            <v>0.6251</v>
          </cell>
          <cell r="L120" t="str">
            <v>0.6866</v>
          </cell>
          <cell r="M120" t="str">
            <v>0.6129</v>
          </cell>
          <cell r="N120" t="str">
            <v>0.6295</v>
          </cell>
        </row>
        <row r="121">
          <cell r="A121" t="str">
            <v>113001028927</v>
          </cell>
          <cell r="B121" t="str">
            <v>INSTITUCION EDUCATIVA CIUDADELA 2000 -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321</v>
          </cell>
          <cell r="H121" t="str">
            <v>312</v>
          </cell>
          <cell r="I121" t="str">
            <v>0.6197</v>
          </cell>
          <cell r="J121" t="str">
            <v>0.6227</v>
          </cell>
          <cell r="K121" t="str">
            <v>0.6065</v>
          </cell>
          <cell r="L121" t="str">
            <v>0.6778</v>
          </cell>
          <cell r="M121" t="str">
            <v>0.5862</v>
          </cell>
          <cell r="N121" t="str">
            <v>0.6282</v>
          </cell>
        </row>
        <row r="122">
          <cell r="A122" t="str">
            <v>313001004750</v>
          </cell>
          <cell r="B122" t="str">
            <v>INSTITUCION EDUCATIVA MADRE GABRIELA DE SAN MARTIN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316</v>
          </cell>
          <cell r="H122" t="str">
            <v>310</v>
          </cell>
          <cell r="I122" t="str">
            <v>0.6384</v>
          </cell>
          <cell r="J122" t="str">
            <v>0.6258</v>
          </cell>
          <cell r="K122" t="str">
            <v>0.5838</v>
          </cell>
          <cell r="L122" t="str">
            <v>0.673</v>
          </cell>
          <cell r="M122" t="str">
            <v>0.5776</v>
          </cell>
          <cell r="N122" t="str">
            <v>0.6262</v>
          </cell>
        </row>
        <row r="123">
          <cell r="A123" t="str">
            <v>113001000879</v>
          </cell>
          <cell r="B123" t="str">
            <v>INSTITUCION EDUCATIVA SANTA MARIA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431</v>
          </cell>
          <cell r="H123" t="str">
            <v>420</v>
          </cell>
          <cell r="I123" t="str">
            <v>0.6154</v>
          </cell>
          <cell r="J123" t="str">
            <v>0.6136</v>
          </cell>
          <cell r="K123" t="str">
            <v>0.6032</v>
          </cell>
          <cell r="L123" t="str">
            <v>0.6786</v>
          </cell>
          <cell r="M123" t="str">
            <v>0.599</v>
          </cell>
          <cell r="N123" t="str">
            <v>0.6255</v>
          </cell>
        </row>
        <row r="124">
          <cell r="A124" t="str">
            <v>113001028469</v>
          </cell>
          <cell r="B124" t="str">
            <v>INSTITUCION EDUCATIVA RAFAEL NU?EZ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202</v>
          </cell>
          <cell r="H124" t="str">
            <v>187</v>
          </cell>
          <cell r="I124" t="str">
            <v>0.6199</v>
          </cell>
          <cell r="J124" t="str">
            <v>0.6134</v>
          </cell>
          <cell r="K124" t="str">
            <v>0.5953</v>
          </cell>
          <cell r="L124" t="str">
            <v>0.6794</v>
          </cell>
          <cell r="M124" t="str">
            <v>0.6008</v>
          </cell>
          <cell r="N124" t="str">
            <v>0.625</v>
          </cell>
        </row>
        <row r="125">
          <cell r="A125" t="str">
            <v>113001000241</v>
          </cell>
          <cell r="B125" t="str">
            <v>INSTITUCION EDUCATIVA NUESTRO ESFUERZO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219</v>
          </cell>
          <cell r="H125" t="str">
            <v>202</v>
          </cell>
          <cell r="I125" t="str">
            <v>0.6435</v>
          </cell>
          <cell r="J125" t="str">
            <v>0.6189</v>
          </cell>
          <cell r="K125" t="str">
            <v>0.5829</v>
          </cell>
          <cell r="L125" t="str">
            <v>0.6642</v>
          </cell>
          <cell r="M125" t="str">
            <v>0.5933</v>
          </cell>
          <cell r="N125" t="str">
            <v>0.6248</v>
          </cell>
        </row>
        <row r="126">
          <cell r="A126" t="str">
            <v>113001005358</v>
          </cell>
          <cell r="B126" t="str">
            <v>INSTITUCION EDUCATIVA ALBERTO E. FERNANDEZ BAENA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247</v>
          </cell>
          <cell r="H126" t="str">
            <v>222</v>
          </cell>
          <cell r="I126" t="str">
            <v>0.6158</v>
          </cell>
          <cell r="J126" t="str">
            <v>0.6153</v>
          </cell>
          <cell r="K126" t="str">
            <v>0.6041</v>
          </cell>
          <cell r="L126" t="str">
            <v>0.6705</v>
          </cell>
          <cell r="M126" t="str">
            <v>0.6019</v>
          </cell>
          <cell r="N126" t="str">
            <v>0.6245</v>
          </cell>
        </row>
        <row r="127">
          <cell r="A127" t="str">
            <v>313001006281</v>
          </cell>
          <cell r="B127" t="str">
            <v>CORP. COL. AMOR A BOLIVAR - Sede Única</v>
          </cell>
          <cell r="C127" t="str">
            <v>Establecimiento</v>
          </cell>
          <cell r="D127" t="str">
            <v>CARTAGENA DE INDIAS (BOLIVAR)</v>
          </cell>
          <cell r="E127" t="str">
            <v>NO OFICIAL</v>
          </cell>
          <cell r="F127" t="str">
            <v>C</v>
          </cell>
          <cell r="G127" t="str">
            <v>100</v>
          </cell>
          <cell r="H127" t="str">
            <v>83</v>
          </cell>
          <cell r="I127" t="str">
            <v>0.6297</v>
          </cell>
          <cell r="J127" t="str">
            <v>0.6144</v>
          </cell>
          <cell r="K127" t="str">
            <v>0.5861</v>
          </cell>
          <cell r="L127" t="str">
            <v>0.6611</v>
          </cell>
          <cell r="M127" t="str">
            <v>0.6357</v>
          </cell>
          <cell r="N127" t="str">
            <v>0.6238</v>
          </cell>
        </row>
        <row r="128">
          <cell r="A128" t="str">
            <v>113001030093</v>
          </cell>
          <cell r="B128" t="str">
            <v>INSTITUCION EDUCATIVA FUNDACION PIES DESCALZOS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129</v>
          </cell>
          <cell r="H128" t="str">
            <v>127</v>
          </cell>
          <cell r="I128" t="str">
            <v>0.6085</v>
          </cell>
          <cell r="J128" t="str">
            <v>0.6044</v>
          </cell>
          <cell r="K128" t="str">
            <v>0.5997</v>
          </cell>
          <cell r="L128" t="str">
            <v>0.6654</v>
          </cell>
          <cell r="M128" t="str">
            <v>0.6025</v>
          </cell>
          <cell r="N128" t="str">
            <v>0.6182</v>
          </cell>
        </row>
        <row r="129">
          <cell r="A129" t="str">
            <v>313001013538</v>
          </cell>
          <cell r="B129" t="str">
            <v>CORPORACION EDUCATIVA SAN JOSE - Sede Única</v>
          </cell>
          <cell r="C129" t="str">
            <v>Establecimiento</v>
          </cell>
          <cell r="D129" t="str">
            <v>CARTAGENA (BOLIVAR)</v>
          </cell>
          <cell r="E129" t="str">
            <v>NO OFICIAL</v>
          </cell>
          <cell r="F129" t="str">
            <v>D</v>
          </cell>
          <cell r="G129" t="str">
            <v>226</v>
          </cell>
          <cell r="H129" t="str">
            <v>225</v>
          </cell>
          <cell r="I129" t="str">
            <v>0.6085</v>
          </cell>
          <cell r="J129" t="str">
            <v>0.6123</v>
          </cell>
          <cell r="K129" t="str">
            <v>0.618</v>
          </cell>
          <cell r="L129" t="str">
            <v>0.6303</v>
          </cell>
          <cell r="M129" t="str">
            <v>0.6177</v>
          </cell>
          <cell r="N129" t="str">
            <v>0.6173</v>
          </cell>
        </row>
        <row r="130">
          <cell r="A130" t="str">
            <v>313001007040</v>
          </cell>
          <cell r="B130" t="str">
            <v>COL. MARIA MONTESORRI - Sede Única</v>
          </cell>
          <cell r="C130" t="str">
            <v>Establecimiento</v>
          </cell>
          <cell r="D130" t="str">
            <v>CARTAGENA DE INDIAS (BOLIVAR)</v>
          </cell>
          <cell r="E130" t="str">
            <v>NO OFICIAL</v>
          </cell>
          <cell r="F130" t="str">
            <v>D</v>
          </cell>
          <cell r="G130" t="str">
            <v>84</v>
          </cell>
          <cell r="H130" t="str">
            <v>73</v>
          </cell>
          <cell r="I130" t="str">
            <v>0.6027</v>
          </cell>
          <cell r="J130" t="str">
            <v>0.6066</v>
          </cell>
          <cell r="K130" t="str">
            <v>0.5956</v>
          </cell>
          <cell r="L130" t="str">
            <v>0.6558</v>
          </cell>
          <cell r="M130" t="str">
            <v>0.6152</v>
          </cell>
          <cell r="N130" t="str">
            <v>0.6152</v>
          </cell>
        </row>
        <row r="131">
          <cell r="A131" t="str">
            <v>113001028421</v>
          </cell>
          <cell r="B131" t="str">
            <v>INSTITUCION EDUCATIVA 14 DE FEBRERO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186</v>
          </cell>
          <cell r="H131" t="str">
            <v>179</v>
          </cell>
          <cell r="I131" t="str">
            <v>0.6199</v>
          </cell>
          <cell r="J131" t="str">
            <v>0.6232</v>
          </cell>
          <cell r="K131" t="str">
            <v>0.5836</v>
          </cell>
          <cell r="L131" t="str">
            <v>0.65</v>
          </cell>
          <cell r="M131" t="str">
            <v>0.5601</v>
          </cell>
          <cell r="N131" t="str">
            <v>0.6146</v>
          </cell>
        </row>
        <row r="132">
          <cell r="A132" t="str">
            <v>113001002952</v>
          </cell>
          <cell r="B132" t="str">
            <v>INSTITUCION EDUCATIVA DE TERNERA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211</v>
          </cell>
          <cell r="H132" t="str">
            <v>192</v>
          </cell>
          <cell r="I132" t="str">
            <v>0.6065</v>
          </cell>
          <cell r="J132" t="str">
            <v>0.6035</v>
          </cell>
          <cell r="K132" t="str">
            <v>0.5805</v>
          </cell>
          <cell r="L132" t="str">
            <v>0.6659</v>
          </cell>
          <cell r="M132" t="str">
            <v>0.6173</v>
          </cell>
          <cell r="N132" t="str">
            <v>0.6144</v>
          </cell>
        </row>
        <row r="133">
          <cell r="A133" t="str">
            <v>113001020969</v>
          </cell>
          <cell r="B133" t="str">
            <v>INSTITUCION EDUCATIVA FRANCISCO DE PAULA SANTANDER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158</v>
          </cell>
          <cell r="H133" t="str">
            <v>152</v>
          </cell>
          <cell r="I133" t="str">
            <v>0.6212</v>
          </cell>
          <cell r="J133" t="str">
            <v>0.6095</v>
          </cell>
          <cell r="K133" t="str">
            <v>0.5613</v>
          </cell>
          <cell r="L133" t="str">
            <v>0.6582</v>
          </cell>
          <cell r="M133" t="str">
            <v>0.6023</v>
          </cell>
          <cell r="N133" t="str">
            <v>0.6118</v>
          </cell>
        </row>
        <row r="134">
          <cell r="A134" t="str">
            <v>313001012868</v>
          </cell>
          <cell r="B134" t="str">
            <v>CORPORACION TECNICA INSTITUTO ROCHY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74</v>
          </cell>
          <cell r="H134" t="str">
            <v>73</v>
          </cell>
          <cell r="I134" t="str">
            <v>0.6081</v>
          </cell>
          <cell r="J134" t="str">
            <v>0.6058</v>
          </cell>
          <cell r="K134" t="str">
            <v>0.5722</v>
          </cell>
          <cell r="L134" t="str">
            <v>0.6548</v>
          </cell>
          <cell r="M134" t="str">
            <v>0.6077</v>
          </cell>
          <cell r="N134" t="str">
            <v>0.61</v>
          </cell>
        </row>
        <row r="135">
          <cell r="A135" t="str">
            <v>313001028985</v>
          </cell>
          <cell r="B135" t="str">
            <v>COLEGIO DIOS ES AMOR -SEDE CARTAGENA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159</v>
          </cell>
          <cell r="H135" t="str">
            <v>153</v>
          </cell>
          <cell r="I135" t="str">
            <v>0.5873</v>
          </cell>
          <cell r="J135" t="str">
            <v>0.5938</v>
          </cell>
          <cell r="K135" t="str">
            <v>0.5872</v>
          </cell>
          <cell r="L135" t="str">
            <v>0.6692</v>
          </cell>
          <cell r="M135" t="str">
            <v>0.6022</v>
          </cell>
          <cell r="N135" t="str">
            <v>0.6088</v>
          </cell>
        </row>
        <row r="136">
          <cell r="A136" t="str">
            <v>113001002120</v>
          </cell>
          <cell r="B136" t="str">
            <v>INSTITUCION EDUCATIVA HIJOS DE MARIA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343</v>
          </cell>
          <cell r="H136" t="str">
            <v>323</v>
          </cell>
          <cell r="I136" t="str">
            <v>0.6066</v>
          </cell>
          <cell r="J136" t="str">
            <v>0.6125</v>
          </cell>
          <cell r="K136" t="str">
            <v>0.5752</v>
          </cell>
          <cell r="L136" t="str">
            <v>0.641</v>
          </cell>
          <cell r="M136" t="str">
            <v>0.5955</v>
          </cell>
          <cell r="N136" t="str">
            <v>0.6078</v>
          </cell>
        </row>
        <row r="137">
          <cell r="A137" t="str">
            <v>313001029396</v>
          </cell>
          <cell r="B137" t="str">
            <v>INSTITUCION EDUCATIVA CLEMENTE MANUEL ZABAL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376</v>
          </cell>
          <cell r="H137" t="str">
            <v>362</v>
          </cell>
          <cell r="I137" t="str">
            <v>0.597</v>
          </cell>
          <cell r="J137" t="str">
            <v>0.6124</v>
          </cell>
          <cell r="K137" t="str">
            <v>0.5765</v>
          </cell>
          <cell r="L137" t="str">
            <v>0.6493</v>
          </cell>
          <cell r="M137" t="str">
            <v>0.5902</v>
          </cell>
          <cell r="N137" t="str">
            <v>0.6074</v>
          </cell>
        </row>
        <row r="138">
          <cell r="A138" t="str">
            <v>113001004254</v>
          </cell>
          <cell r="B138" t="str">
            <v>INSTITUCION EDUCATIVA FULGENCIO LEQUERICA  VELEZ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258</v>
          </cell>
          <cell r="H138" t="str">
            <v>246</v>
          </cell>
          <cell r="I138" t="str">
            <v>0.6065</v>
          </cell>
          <cell r="J138" t="str">
            <v>0.6082</v>
          </cell>
          <cell r="K138" t="str">
            <v>0.5671</v>
          </cell>
          <cell r="L138" t="str">
            <v>0.6395</v>
          </cell>
          <cell r="M138" t="str">
            <v>0.6192</v>
          </cell>
          <cell r="N138" t="str">
            <v>0.6064</v>
          </cell>
        </row>
        <row r="139">
          <cell r="A139" t="str">
            <v>113001012427</v>
          </cell>
          <cell r="B139" t="str">
            <v>INSTITUCION EDUCATIVA MANUELA VERGARA DE CURI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196</v>
          </cell>
          <cell r="H139" t="str">
            <v>180</v>
          </cell>
          <cell r="I139" t="str">
            <v>0.6022</v>
          </cell>
          <cell r="J139" t="str">
            <v>0.6082</v>
          </cell>
          <cell r="K139" t="str">
            <v>0.5664</v>
          </cell>
          <cell r="L139" t="str">
            <v>0.65</v>
          </cell>
          <cell r="M139" t="str">
            <v>0.563</v>
          </cell>
          <cell r="N139" t="str">
            <v>0.6033</v>
          </cell>
        </row>
        <row r="140">
          <cell r="A140" t="str">
            <v>113001029851</v>
          </cell>
          <cell r="B140" t="str">
            <v>I. E. JORGE ARTEL - Sede Única</v>
          </cell>
          <cell r="C140" t="str">
            <v>Establecimiento</v>
          </cell>
          <cell r="D140" t="str">
            <v>CARTAGENA DE INDIAS (BOLIVAR)</v>
          </cell>
          <cell r="E140" t="str">
            <v>NO OFICIAL</v>
          </cell>
          <cell r="F140" t="str">
            <v>D</v>
          </cell>
          <cell r="G140" t="str">
            <v>164</v>
          </cell>
          <cell r="H140" t="str">
            <v>158</v>
          </cell>
          <cell r="I140" t="str">
            <v>0.6127</v>
          </cell>
          <cell r="J140" t="str">
            <v>0.6166</v>
          </cell>
          <cell r="K140" t="str">
            <v>0.557</v>
          </cell>
          <cell r="L140" t="str">
            <v>0.6374</v>
          </cell>
          <cell r="M140" t="str">
            <v>0.5697</v>
          </cell>
          <cell r="N140" t="str">
            <v>0.6032</v>
          </cell>
        </row>
        <row r="141">
          <cell r="A141" t="str">
            <v>113001030085</v>
          </cell>
          <cell r="B141" t="str">
            <v>INSTITUCION EDUCATIVA MANDELA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222</v>
          </cell>
          <cell r="H141" t="str">
            <v>213</v>
          </cell>
          <cell r="I141" t="str">
            <v>0.5956</v>
          </cell>
          <cell r="J141" t="str">
            <v>0.5805</v>
          </cell>
          <cell r="K141" t="str">
            <v>0.5715</v>
          </cell>
          <cell r="L141" t="str">
            <v>0.6633</v>
          </cell>
          <cell r="M141" t="str">
            <v>0.6026</v>
          </cell>
          <cell r="N141" t="str">
            <v>0.6027</v>
          </cell>
        </row>
        <row r="142">
          <cell r="A142" t="str">
            <v>313001013783</v>
          </cell>
          <cell r="B142" t="str">
            <v>CONC. ESCOLAR BERNARDO FOERGEN - Sede Única</v>
          </cell>
          <cell r="C142" t="str">
            <v>Establecimiento</v>
          </cell>
          <cell r="D142" t="str">
            <v>CARTAGENA DE INDIAS (BOLIVAR)</v>
          </cell>
          <cell r="E142" t="str">
            <v>NO OFICIAL</v>
          </cell>
          <cell r="F142" t="str">
            <v>D</v>
          </cell>
          <cell r="G142" t="str">
            <v>72</v>
          </cell>
          <cell r="H142" t="str">
            <v>65</v>
          </cell>
          <cell r="I142" t="str">
            <v>0.5971</v>
          </cell>
          <cell r="J142" t="str">
            <v>0.6275</v>
          </cell>
          <cell r="K142" t="str">
            <v>0.5588</v>
          </cell>
          <cell r="L142" t="str">
            <v>0.6371</v>
          </cell>
          <cell r="M142" t="str">
            <v>0.5661</v>
          </cell>
          <cell r="N142" t="str">
            <v>0.6021</v>
          </cell>
        </row>
        <row r="143">
          <cell r="A143" t="str">
            <v>113001009281</v>
          </cell>
          <cell r="B143" t="str">
            <v>I.E. VILLA ESTRELLA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173</v>
          </cell>
          <cell r="H143" t="str">
            <v>154</v>
          </cell>
          <cell r="I143" t="str">
            <v>0.5986</v>
          </cell>
          <cell r="J143" t="str">
            <v>0.5883</v>
          </cell>
          <cell r="K143" t="str">
            <v>0.574</v>
          </cell>
          <cell r="L143" t="str">
            <v>0.6536</v>
          </cell>
          <cell r="M143" t="str">
            <v>0.5823</v>
          </cell>
          <cell r="N143" t="str">
            <v>0.602</v>
          </cell>
        </row>
        <row r="144">
          <cell r="A144" t="str">
            <v>313001008381</v>
          </cell>
          <cell r="B144" t="str">
            <v>CENT. DE ENSEÑANZA HIJOS DE BOLIVAR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53</v>
          </cell>
          <cell r="H144" t="str">
            <v>52</v>
          </cell>
          <cell r="I144" t="str">
            <v>0.5981</v>
          </cell>
          <cell r="J144" t="str">
            <v>0.5956</v>
          </cell>
          <cell r="K144" t="str">
            <v>0.5752</v>
          </cell>
          <cell r="L144" t="str">
            <v>0.6271</v>
          </cell>
          <cell r="M144" t="str">
            <v>0.6161</v>
          </cell>
          <cell r="N144" t="str">
            <v>0.6003</v>
          </cell>
        </row>
        <row r="145">
          <cell r="A145" t="str">
            <v>213001002809</v>
          </cell>
          <cell r="B145" t="str">
            <v>INSTITUCION EDUCATIVA DE BAYUNCA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573</v>
          </cell>
          <cell r="H145" t="str">
            <v>515</v>
          </cell>
          <cell r="I145" t="str">
            <v>0.6226</v>
          </cell>
          <cell r="J145" t="str">
            <v>0.5981</v>
          </cell>
          <cell r="K145" t="str">
            <v>0.5615</v>
          </cell>
          <cell r="L145" t="str">
            <v>0.6279</v>
          </cell>
          <cell r="M145" t="str">
            <v>0.5687</v>
          </cell>
          <cell r="N145" t="str">
            <v>0.5999</v>
          </cell>
        </row>
        <row r="146">
          <cell r="A146" t="str">
            <v>213001002809</v>
          </cell>
          <cell r="B146" t="str">
            <v>INSTITUCION EDUCATIVA DE BAYUNCA - INSTITUCION EDUCATIVA DE BAYUNCA</v>
          </cell>
          <cell r="C146" t="str">
            <v>Sede</v>
          </cell>
          <cell r="D146" t="str">
            <v>CARTAGENA (BOLIVAR)</v>
          </cell>
          <cell r="E146" t="str">
            <v>OFICIAL</v>
          </cell>
          <cell r="F146" t="str">
            <v>D</v>
          </cell>
          <cell r="G146" t="str">
            <v>370</v>
          </cell>
          <cell r="H146" t="str">
            <v>351</v>
          </cell>
          <cell r="I146" t="str">
            <v>0.6513</v>
          </cell>
          <cell r="J146" t="str">
            <v>0.6136</v>
          </cell>
          <cell r="K146" t="str">
            <v>0.5883</v>
          </cell>
          <cell r="L146" t="str">
            <v>0.6209</v>
          </cell>
          <cell r="M146" t="str">
            <v>0.5883</v>
          </cell>
          <cell r="N146" t="str">
            <v>0.6162</v>
          </cell>
        </row>
        <row r="147">
          <cell r="A147" t="str">
            <v>113001008284</v>
          </cell>
          <cell r="B147" t="str">
            <v>INSTITUCION EDUCATIVA SAN FELIPE NERI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179</v>
          </cell>
          <cell r="H147" t="str">
            <v>164</v>
          </cell>
          <cell r="I147" t="str">
            <v>0.603</v>
          </cell>
          <cell r="J147" t="str">
            <v>0.6057</v>
          </cell>
          <cell r="K147" t="str">
            <v>0.5532</v>
          </cell>
          <cell r="L147" t="str">
            <v>0.6269</v>
          </cell>
          <cell r="M147" t="str">
            <v>0.6278</v>
          </cell>
          <cell r="N147" t="str">
            <v>0.5995</v>
          </cell>
        </row>
        <row r="148">
          <cell r="A148" t="str">
            <v>213001000245</v>
          </cell>
          <cell r="B148" t="str">
            <v>I.E. TIERRA BAJA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43</v>
          </cell>
          <cell r="H148" t="str">
            <v>41</v>
          </cell>
          <cell r="I148" t="str">
            <v>0.608</v>
          </cell>
          <cell r="J148" t="str">
            <v>0.6011</v>
          </cell>
          <cell r="K148" t="str">
            <v>0.5561</v>
          </cell>
          <cell r="L148" t="str">
            <v>0.6349</v>
          </cell>
          <cell r="M148" t="str">
            <v>0.5716</v>
          </cell>
          <cell r="N148" t="str">
            <v>0.5978</v>
          </cell>
        </row>
        <row r="149">
          <cell r="A149" t="str">
            <v>313001009085</v>
          </cell>
          <cell r="B149" t="str">
            <v>CORPORACION EDUCATIVA LICEO CARTAGENA - Sede Única</v>
          </cell>
          <cell r="C149" t="str">
            <v>Establecimiento</v>
          </cell>
          <cell r="D149" t="str">
            <v>CARTAGENA (BOLIVAR)</v>
          </cell>
          <cell r="E149" t="str">
            <v>NO OFICIAL</v>
          </cell>
          <cell r="F149" t="str">
            <v>D</v>
          </cell>
          <cell r="G149" t="str">
            <v>16</v>
          </cell>
          <cell r="H149" t="str">
            <v>15</v>
          </cell>
          <cell r="I149" t="str">
            <v>0.5749</v>
          </cell>
          <cell r="J149" t="str">
            <v>0.611</v>
          </cell>
          <cell r="K149" t="str">
            <v>0.5806</v>
          </cell>
          <cell r="L149" t="str">
            <v>0.6149</v>
          </cell>
          <cell r="M149" t="str">
            <v>0.6198</v>
          </cell>
          <cell r="N149" t="str">
            <v>0.5972</v>
          </cell>
        </row>
        <row r="150">
          <cell r="A150" t="str">
            <v>313001008500</v>
          </cell>
          <cell r="B150" t="str">
            <v>CORP. EDUC. JORGE ELIECER GAITAN DE C/GENA - Sede Única</v>
          </cell>
          <cell r="C150" t="str">
            <v>Establecimiento</v>
          </cell>
          <cell r="D150" t="str">
            <v>CARTAGENA DE INDIAS (BOLIVAR)</v>
          </cell>
          <cell r="E150" t="str">
            <v>NO OFICIAL</v>
          </cell>
          <cell r="F150" t="str">
            <v>D</v>
          </cell>
          <cell r="G150" t="str">
            <v>14</v>
          </cell>
          <cell r="H150" t="str">
            <v>14</v>
          </cell>
          <cell r="I150" t="str">
            <v>0.5874</v>
          </cell>
          <cell r="J150" t="str">
            <v>0.5804</v>
          </cell>
          <cell r="K150" t="str">
            <v>0.5371</v>
          </cell>
          <cell r="L150" t="str">
            <v>0.6634</v>
          </cell>
          <cell r="M150" t="str">
            <v>0.6516</v>
          </cell>
          <cell r="N150" t="str">
            <v>0.5967</v>
          </cell>
        </row>
        <row r="151">
          <cell r="A151" t="str">
            <v>113001003126</v>
          </cell>
          <cell r="B151" t="str">
            <v>INSTITUCION EDUCATIVA FERNANDO DE LA VEGA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104</v>
          </cell>
          <cell r="H151" t="str">
            <v>100</v>
          </cell>
          <cell r="I151" t="str">
            <v>0.5921</v>
          </cell>
          <cell r="J151" t="str">
            <v>0.5989</v>
          </cell>
          <cell r="K151" t="str">
            <v>0.5526</v>
          </cell>
          <cell r="L151" t="str">
            <v>0.6333</v>
          </cell>
          <cell r="M151" t="str">
            <v>0.62</v>
          </cell>
          <cell r="N151" t="str">
            <v>0.5962</v>
          </cell>
        </row>
        <row r="152">
          <cell r="A152" t="str">
            <v>113001028919</v>
          </cell>
          <cell r="B152" t="str">
            <v>INSTITUCION EDUCATIVA NUEVO BOSQUE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402</v>
          </cell>
          <cell r="H152" t="str">
            <v>346</v>
          </cell>
          <cell r="I152" t="str">
            <v>0.5835</v>
          </cell>
          <cell r="J152" t="str">
            <v>0.5863</v>
          </cell>
          <cell r="K152" t="str">
            <v>0.5553</v>
          </cell>
          <cell r="L152" t="str">
            <v>0.6511</v>
          </cell>
          <cell r="M152" t="str">
            <v>0.602</v>
          </cell>
          <cell r="N152" t="str">
            <v>0.5946</v>
          </cell>
        </row>
        <row r="153">
          <cell r="A153" t="str">
            <v>113001029095</v>
          </cell>
          <cell r="B153" t="str">
            <v>INSTITUCION EDUCATIVA FOCO ROJO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272</v>
          </cell>
          <cell r="H153" t="str">
            <v>265</v>
          </cell>
          <cell r="I153" t="str">
            <v>0.5788</v>
          </cell>
          <cell r="J153" t="str">
            <v>0.5934</v>
          </cell>
          <cell r="K153" t="str">
            <v>0.5628</v>
          </cell>
          <cell r="L153" t="str">
            <v>0.6374</v>
          </cell>
          <cell r="M153" t="str">
            <v>0.5832</v>
          </cell>
          <cell r="N153" t="str">
            <v>0.5923</v>
          </cell>
        </row>
        <row r="154">
          <cell r="A154" t="str">
            <v>313001028098</v>
          </cell>
          <cell r="B154" t="str">
            <v>INSTITUCION EDUCATIVA LOS ANGELES - Sede Única</v>
          </cell>
          <cell r="C154" t="str">
            <v>Establecimiento</v>
          </cell>
          <cell r="D154" t="str">
            <v>CARTAGENA DE INDIAS (BOLIVAR)</v>
          </cell>
          <cell r="E154" t="str">
            <v>NO OFICIAL</v>
          </cell>
          <cell r="F154" t="str">
            <v>D</v>
          </cell>
          <cell r="G154" t="str">
            <v>21</v>
          </cell>
          <cell r="H154" t="str">
            <v>20</v>
          </cell>
          <cell r="I154" t="str">
            <v>0.5954</v>
          </cell>
          <cell r="J154" t="str">
            <v>0.5561</v>
          </cell>
          <cell r="K154" t="str">
            <v>0.5594</v>
          </cell>
          <cell r="L154" t="str">
            <v>0.6384</v>
          </cell>
          <cell r="M154" t="str">
            <v>0.6314</v>
          </cell>
          <cell r="N154" t="str">
            <v>0.5907</v>
          </cell>
        </row>
        <row r="155">
          <cell r="A155" t="str">
            <v>313001006736</v>
          </cell>
          <cell r="B155" t="str">
            <v>ASOCIACION LICEO SAN FERNANDO - Sede Única</v>
          </cell>
          <cell r="C155" t="str">
            <v>Establecimiento</v>
          </cell>
          <cell r="D155" t="str">
            <v>CARTAGENA (BOLIVAR)</v>
          </cell>
          <cell r="E155" t="str">
            <v>NO OFICIAL</v>
          </cell>
          <cell r="F155" t="str">
            <v>D</v>
          </cell>
          <cell r="G155" t="str">
            <v>29</v>
          </cell>
          <cell r="H155" t="str">
            <v>26</v>
          </cell>
          <cell r="I155" t="str">
            <v>0.5805</v>
          </cell>
          <cell r="J155" t="str">
            <v>0.5751</v>
          </cell>
          <cell r="K155" t="str">
            <v>0.5887</v>
          </cell>
          <cell r="L155" t="str">
            <v>0.6067</v>
          </cell>
          <cell r="M155" t="str">
            <v>0.6171</v>
          </cell>
          <cell r="N155" t="str">
            <v>0.59</v>
          </cell>
        </row>
        <row r="156">
          <cell r="A156" t="str">
            <v>113001001727</v>
          </cell>
          <cell r="B156" t="str">
            <v>INSTITUCION EDUCATIVA REPUBLICA DEL LIBANO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289</v>
          </cell>
          <cell r="H156" t="str">
            <v>266</v>
          </cell>
          <cell r="I156" t="str">
            <v>0.5859</v>
          </cell>
          <cell r="J156" t="str">
            <v>0.5897</v>
          </cell>
          <cell r="K156" t="str">
            <v>0.5566</v>
          </cell>
          <cell r="L156" t="str">
            <v>0.6322</v>
          </cell>
          <cell r="M156" t="str">
            <v>0.5768</v>
          </cell>
          <cell r="N156" t="str">
            <v>0.59</v>
          </cell>
        </row>
        <row r="157">
          <cell r="A157" t="str">
            <v>313001027075</v>
          </cell>
          <cell r="B157" t="str">
            <v>INSTITUCION EDUCATIVA EL SALVADOR - Sede Única</v>
          </cell>
          <cell r="C157" t="str">
            <v>Establecimiento</v>
          </cell>
          <cell r="D157" t="str">
            <v>CARTAGENA (BOLIVAR)</v>
          </cell>
          <cell r="E157" t="str">
            <v>NO OFICIAL</v>
          </cell>
          <cell r="F157" t="str">
            <v>D</v>
          </cell>
          <cell r="G157" t="str">
            <v>282</v>
          </cell>
          <cell r="H157" t="str">
            <v>245</v>
          </cell>
          <cell r="I157" t="str">
            <v>0.5711</v>
          </cell>
          <cell r="J157" t="str">
            <v>0.5981</v>
          </cell>
          <cell r="K157" t="str">
            <v>0.5751</v>
          </cell>
          <cell r="L157" t="str">
            <v>0.6157</v>
          </cell>
          <cell r="M157" t="str">
            <v>0.5762</v>
          </cell>
          <cell r="N157" t="str">
            <v>0.5889</v>
          </cell>
        </row>
        <row r="158">
          <cell r="A158" t="str">
            <v>113001007199</v>
          </cell>
          <cell r="B158" t="str">
            <v>INSTITUCION EDUCATIVA FE Y ALEGRIA LAS AMERICAS - Sede Única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457</v>
          </cell>
          <cell r="H158" t="str">
            <v>424</v>
          </cell>
          <cell r="I158" t="str">
            <v>0.5908</v>
          </cell>
          <cell r="J158" t="str">
            <v>0.5819</v>
          </cell>
          <cell r="K158" t="str">
            <v>0.5534</v>
          </cell>
          <cell r="L158" t="str">
            <v>0.6298</v>
          </cell>
          <cell r="M158" t="str">
            <v>0.5829</v>
          </cell>
          <cell r="N158" t="str">
            <v>0.5885</v>
          </cell>
        </row>
        <row r="159">
          <cell r="A159" t="str">
            <v>413001004703</v>
          </cell>
          <cell r="B159" t="str">
            <v>INSTITUCION EDUCATIVA DE LA BOQUILLA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337</v>
          </cell>
          <cell r="H159" t="str">
            <v>328</v>
          </cell>
          <cell r="I159" t="str">
            <v>0.5667</v>
          </cell>
          <cell r="J159" t="str">
            <v>0.5774</v>
          </cell>
          <cell r="K159" t="str">
            <v>0.5578</v>
          </cell>
          <cell r="L159" t="str">
            <v>0.6404</v>
          </cell>
          <cell r="M159" t="str">
            <v>0.6027</v>
          </cell>
          <cell r="N159" t="str">
            <v>0.5869</v>
          </cell>
        </row>
        <row r="160">
          <cell r="A160" t="str">
            <v>313001013996</v>
          </cell>
          <cell r="B160" t="str">
            <v>COL. COMUNITARIO JOSE CARMELO VILLAMIZAR DIAZ - Sede Única</v>
          </cell>
          <cell r="C160" t="str">
            <v>Establecimiento</v>
          </cell>
          <cell r="D160" t="str">
            <v>CARTAGENA (BOLIVAR)</v>
          </cell>
          <cell r="E160" t="str">
            <v>NO OFICIAL</v>
          </cell>
          <cell r="F160" t="str">
            <v>D</v>
          </cell>
          <cell r="G160" t="str">
            <v>12</v>
          </cell>
          <cell r="H160" t="str">
            <v>12</v>
          </cell>
          <cell r="I160" t="str">
            <v>0.623</v>
          </cell>
          <cell r="J160" t="str">
            <v>0.57</v>
          </cell>
          <cell r="K160" t="str">
            <v>0.5742</v>
          </cell>
          <cell r="L160" t="str">
            <v>0.5802</v>
          </cell>
          <cell r="M160" t="str">
            <v>0.5733</v>
          </cell>
          <cell r="N160" t="str">
            <v>0.5858</v>
          </cell>
        </row>
        <row r="161">
          <cell r="A161" t="str">
            <v>213001007231</v>
          </cell>
          <cell r="B161" t="str">
            <v>INSTITUCION EDUCATIVA SAN FRANCISCO DE ASIS - Sede Única</v>
          </cell>
          <cell r="C161" t="str">
            <v>Establecimiento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551</v>
          </cell>
          <cell r="H161" t="str">
            <v>529</v>
          </cell>
          <cell r="I161" t="str">
            <v>0.5869</v>
          </cell>
          <cell r="J161" t="str">
            <v>0.5836</v>
          </cell>
          <cell r="K161" t="str">
            <v>0.5378</v>
          </cell>
          <cell r="L161" t="str">
            <v>0.6262</v>
          </cell>
          <cell r="M161" t="str">
            <v>0.5936</v>
          </cell>
          <cell r="N161" t="str">
            <v>0.5844</v>
          </cell>
        </row>
        <row r="162">
          <cell r="A162" t="str">
            <v>113001001450</v>
          </cell>
          <cell r="B162" t="str">
            <v>INSTITUCION EDUCATIVA PEDRO HEREDIA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184</v>
          </cell>
          <cell r="H162" t="str">
            <v>178</v>
          </cell>
          <cell r="I162" t="str">
            <v>0.5808</v>
          </cell>
          <cell r="J162" t="str">
            <v>0.5831</v>
          </cell>
          <cell r="K162" t="str">
            <v>0.5467</v>
          </cell>
          <cell r="L162" t="str">
            <v>0.6304</v>
          </cell>
          <cell r="M162" t="str">
            <v>0.5694</v>
          </cell>
          <cell r="N162" t="str">
            <v>0.584</v>
          </cell>
        </row>
        <row r="163">
          <cell r="A163" t="str">
            <v>313001012744</v>
          </cell>
          <cell r="B163" t="str">
            <v>INSTITUTO  SKINNER II   (ANT.-JARD. INF. SKINNER II) - Sede Única</v>
          </cell>
          <cell r="C163" t="str">
            <v>Establecimiento</v>
          </cell>
          <cell r="D163" t="str">
            <v>CARTAGENA DE INDIAS (BOLIVAR)</v>
          </cell>
          <cell r="E163" t="str">
            <v>NO OFICIAL</v>
          </cell>
          <cell r="F163" t="str">
            <v>D</v>
          </cell>
          <cell r="G163" t="str">
            <v>105</v>
          </cell>
          <cell r="H163" t="str">
            <v>103</v>
          </cell>
          <cell r="I163" t="str">
            <v>0.5725</v>
          </cell>
          <cell r="J163" t="str">
            <v>0.5867</v>
          </cell>
          <cell r="K163" t="str">
            <v>0.5508</v>
          </cell>
          <cell r="L163" t="str">
            <v>0.6227</v>
          </cell>
          <cell r="M163" t="str">
            <v>0.5597</v>
          </cell>
          <cell r="N163" t="str">
            <v>0.5814</v>
          </cell>
        </row>
        <row r="164">
          <cell r="A164" t="str">
            <v>213001007797</v>
          </cell>
          <cell r="B164" t="str">
            <v>INSTITUCION EDUCATIVA SAN JUAN DE DAMASCO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194</v>
          </cell>
          <cell r="H164" t="str">
            <v>181</v>
          </cell>
          <cell r="I164" t="str">
            <v>0.582</v>
          </cell>
          <cell r="J164" t="str">
            <v>0.571</v>
          </cell>
          <cell r="K164" t="str">
            <v>0.5528</v>
          </cell>
          <cell r="L164" t="str">
            <v>0.6174</v>
          </cell>
          <cell r="M164" t="str">
            <v>0.5847</v>
          </cell>
          <cell r="N164" t="str">
            <v>0.5811</v>
          </cell>
        </row>
        <row r="165">
          <cell r="A165" t="str">
            <v>113001000429</v>
          </cell>
          <cell r="B165" t="str">
            <v>INSTITUCION EDUCATIVA SALIM BECHARA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193</v>
          </cell>
          <cell r="H165" t="str">
            <v>177</v>
          </cell>
          <cell r="I165" t="str">
            <v>0.5746</v>
          </cell>
          <cell r="J165" t="str">
            <v>0.5732</v>
          </cell>
          <cell r="K165" t="str">
            <v>0.5405</v>
          </cell>
          <cell r="L165" t="str">
            <v>0.6309</v>
          </cell>
          <cell r="M165" t="str">
            <v>0.5677</v>
          </cell>
          <cell r="N165" t="str">
            <v>0.5789</v>
          </cell>
        </row>
        <row r="166">
          <cell r="A166" t="str">
            <v>313001005225</v>
          </cell>
          <cell r="B166" t="str">
            <v>INSTITUCION EDUCATIVA JOSE MARIA CORDOBA DE PASACABALLOS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100</v>
          </cell>
          <cell r="H166" t="str">
            <v>98</v>
          </cell>
          <cell r="I166" t="str">
            <v>0.5741</v>
          </cell>
          <cell r="J166" t="str">
            <v>0.5718</v>
          </cell>
          <cell r="K166" t="str">
            <v>0.5521</v>
          </cell>
          <cell r="L166" t="str">
            <v>0.62</v>
          </cell>
          <cell r="M166" t="str">
            <v>0.5503</v>
          </cell>
          <cell r="N166" t="str">
            <v>0.5773</v>
          </cell>
        </row>
        <row r="167">
          <cell r="A167" t="str">
            <v>113001001816</v>
          </cell>
          <cell r="B167" t="str">
            <v>INSTITUCION EDUCATIVA JOSE DE LA VEGA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565</v>
          </cell>
          <cell r="H167" t="str">
            <v>483</v>
          </cell>
          <cell r="I167" t="str">
            <v>0.5896</v>
          </cell>
          <cell r="J167" t="str">
            <v>0.561</v>
          </cell>
          <cell r="K167" t="str">
            <v>0.5278</v>
          </cell>
          <cell r="L167" t="str">
            <v>0.6265</v>
          </cell>
          <cell r="M167" t="str">
            <v>0.5861</v>
          </cell>
          <cell r="N167" t="str">
            <v>0.577</v>
          </cell>
        </row>
        <row r="168">
          <cell r="A168" t="str">
            <v>213001007533</v>
          </cell>
          <cell r="B168" t="str">
            <v>INSTITUCION EDUCATIVA NUEVA ESPERANZA ARROYO GRANDE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84</v>
          </cell>
          <cell r="H168" t="str">
            <v>84</v>
          </cell>
          <cell r="I168" t="str">
            <v>0.5722</v>
          </cell>
          <cell r="J168" t="str">
            <v>0.5663</v>
          </cell>
          <cell r="K168" t="str">
            <v>0.5598</v>
          </cell>
          <cell r="L168" t="str">
            <v>0.6168</v>
          </cell>
          <cell r="M168" t="str">
            <v>0.5431</v>
          </cell>
          <cell r="N168" t="str">
            <v>0.576</v>
          </cell>
        </row>
        <row r="169">
          <cell r="A169" t="str">
            <v>113001030212</v>
          </cell>
          <cell r="B169" t="str">
            <v>INSTITUCION EDUCATIVA BICENTENARIO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229</v>
          </cell>
          <cell r="H169" t="str">
            <v>227</v>
          </cell>
          <cell r="I169" t="str">
            <v>0.5692</v>
          </cell>
          <cell r="J169" t="str">
            <v>0.5635</v>
          </cell>
          <cell r="K169" t="str">
            <v>0.5376</v>
          </cell>
          <cell r="L169" t="str">
            <v>0.6245</v>
          </cell>
          <cell r="M169" t="str">
            <v>0.5591</v>
          </cell>
          <cell r="N169" t="str">
            <v>0.5726</v>
          </cell>
        </row>
        <row r="170">
          <cell r="A170" t="str">
            <v>213001009056</v>
          </cell>
          <cell r="B170" t="str">
            <v>I.E. NUESTRA SEÑORA DEL BUEN AIRE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137</v>
          </cell>
          <cell r="H170" t="str">
            <v>133</v>
          </cell>
          <cell r="I170" t="str">
            <v>0.5805</v>
          </cell>
          <cell r="J170" t="str">
            <v>0.566</v>
          </cell>
          <cell r="K170" t="str">
            <v>0.5403</v>
          </cell>
          <cell r="L170" t="str">
            <v>0.6068</v>
          </cell>
          <cell r="M170" t="str">
            <v>0.534</v>
          </cell>
          <cell r="N170" t="str">
            <v>0.5704</v>
          </cell>
        </row>
        <row r="171">
          <cell r="A171" t="str">
            <v>213001009048</v>
          </cell>
          <cell r="B171" t="str">
            <v>INSTITUCION EDUCATIVA TECNICA DE PASACABALLOS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354</v>
          </cell>
          <cell r="H171" t="str">
            <v>335</v>
          </cell>
          <cell r="I171" t="str">
            <v>0.5447</v>
          </cell>
          <cell r="J171" t="str">
            <v>0.5743</v>
          </cell>
          <cell r="K171" t="str">
            <v>0.5392</v>
          </cell>
          <cell r="L171" t="str">
            <v>0.6097</v>
          </cell>
          <cell r="M171" t="str">
            <v>0.5932</v>
          </cell>
          <cell r="N171" t="str">
            <v>0.569</v>
          </cell>
        </row>
        <row r="172">
          <cell r="A172" t="str">
            <v>213001001306</v>
          </cell>
          <cell r="B172" t="str">
            <v>I.E. DE PONTEZUELA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105</v>
          </cell>
          <cell r="H172" t="str">
            <v>102</v>
          </cell>
          <cell r="I172" t="str">
            <v>0.5626</v>
          </cell>
          <cell r="J172" t="str">
            <v>0.5815</v>
          </cell>
          <cell r="K172" t="str">
            <v>0.5138</v>
          </cell>
          <cell r="L172" t="str">
            <v>0.5988</v>
          </cell>
          <cell r="M172" t="str">
            <v>0.5675</v>
          </cell>
          <cell r="N172" t="str">
            <v>0.5644</v>
          </cell>
        </row>
        <row r="173">
          <cell r="A173" t="str">
            <v>113001008276</v>
          </cell>
          <cell r="B173" t="str">
            <v>INSTITUCION EDUCATIVA PLAYAS DE ACAPULCO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151</v>
          </cell>
          <cell r="H173" t="str">
            <v>124</v>
          </cell>
          <cell r="I173" t="str">
            <v>0.5573</v>
          </cell>
          <cell r="J173" t="str">
            <v>0.5626</v>
          </cell>
          <cell r="K173" t="str">
            <v>0.5212</v>
          </cell>
          <cell r="L173" t="str">
            <v>0.6195</v>
          </cell>
          <cell r="M173" t="str">
            <v>0.5411</v>
          </cell>
          <cell r="N173" t="str">
            <v>0.5633</v>
          </cell>
        </row>
        <row r="174">
          <cell r="A174" t="str">
            <v>113001800263</v>
          </cell>
          <cell r="B174" t="str">
            <v>INSTITUCION EDUCATIVA EL SALVADOR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460</v>
          </cell>
          <cell r="H174" t="str">
            <v>410</v>
          </cell>
          <cell r="I174" t="str">
            <v>0.5648</v>
          </cell>
          <cell r="J174" t="str">
            <v>0.5613</v>
          </cell>
          <cell r="K174" t="str">
            <v>0.5093</v>
          </cell>
          <cell r="L174" t="str">
            <v>0.6212</v>
          </cell>
          <cell r="M174" t="str">
            <v>0.5421</v>
          </cell>
          <cell r="N174" t="str">
            <v>0.5625</v>
          </cell>
        </row>
        <row r="175">
          <cell r="A175" t="str">
            <v>113001800263</v>
          </cell>
          <cell r="B175" t="str">
            <v>INSTITUCION EDUCATIVA EL SALVADOR - INSTITUCION EDUCATIVA EL SALVADOR - SEDE PRINCIPAL</v>
          </cell>
          <cell r="C175" t="str">
            <v>Sede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144</v>
          </cell>
          <cell r="H175" t="str">
            <v>131</v>
          </cell>
          <cell r="I175" t="str">
            <v>0.5533</v>
          </cell>
          <cell r="J175" t="str">
            <v>0.5489</v>
          </cell>
          <cell r="K175" t="str">
            <v>0.5083</v>
          </cell>
          <cell r="L175" t="str">
            <v>0.62</v>
          </cell>
          <cell r="M175" t="str">
            <v>0.52</v>
          </cell>
          <cell r="N175" t="str">
            <v>0.5547</v>
          </cell>
        </row>
        <row r="176">
          <cell r="A176" t="str">
            <v>113001800328</v>
          </cell>
          <cell r="B176" t="str">
            <v>INSTITUCION EDUCATIVA EL SALVADOR - SEDE SAN JOSE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C</v>
          </cell>
          <cell r="G176" t="str">
            <v>156</v>
          </cell>
          <cell r="H176" t="str">
            <v>152</v>
          </cell>
          <cell r="I176" t="str">
            <v>0.6371</v>
          </cell>
          <cell r="J176" t="str">
            <v>0.6267</v>
          </cell>
          <cell r="K176" t="str">
            <v>0.5529</v>
          </cell>
          <cell r="L176" t="str">
            <v>0.6708</v>
          </cell>
          <cell r="M176" t="str">
            <v>0.6046</v>
          </cell>
          <cell r="N176" t="str">
            <v>0.6206</v>
          </cell>
        </row>
        <row r="177">
          <cell r="A177" t="str">
            <v>113001800344</v>
          </cell>
          <cell r="B177" t="str">
            <v>INSTITUCION EDUCATIVA EL SALVADOR - SEDE LAS COLINAS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46</v>
          </cell>
          <cell r="H177" t="str">
            <v>44</v>
          </cell>
          <cell r="I177" t="str">
            <v>0.5354</v>
          </cell>
          <cell r="J177" t="str">
            <v>0.5417</v>
          </cell>
          <cell r="K177" t="str">
            <v>0.4894</v>
          </cell>
          <cell r="L177" t="str">
            <v>0.6087</v>
          </cell>
          <cell r="M177" t="str">
            <v>0.5636</v>
          </cell>
          <cell r="N177" t="str">
            <v>0.5453</v>
          </cell>
        </row>
        <row r="178">
          <cell r="A178" t="str">
            <v>113001000739</v>
          </cell>
          <cell r="B178" t="str">
            <v>INSTITUCION EDUCATIVA ANA MARIA VELEZ DE TRUJILLO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242</v>
          </cell>
          <cell r="H178" t="str">
            <v>227</v>
          </cell>
          <cell r="I178" t="str">
            <v>0.567</v>
          </cell>
          <cell r="J178" t="str">
            <v>0.5623</v>
          </cell>
          <cell r="K178" t="str">
            <v>0.5154</v>
          </cell>
          <cell r="L178" t="str">
            <v>0.6035</v>
          </cell>
          <cell r="M178" t="str">
            <v>0.5616</v>
          </cell>
          <cell r="N178" t="str">
            <v>0.562</v>
          </cell>
        </row>
        <row r="179">
          <cell r="A179" t="str">
            <v>113001005544</v>
          </cell>
          <cell r="B179" t="str">
            <v>INSTITUCION EDUCATIVA ANTONIO NARIÑO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170</v>
          </cell>
          <cell r="H179" t="str">
            <v>140</v>
          </cell>
          <cell r="I179" t="str">
            <v>0.5443</v>
          </cell>
          <cell r="J179" t="str">
            <v>0.5468</v>
          </cell>
          <cell r="K179" t="str">
            <v>0.5384</v>
          </cell>
          <cell r="L179" t="str">
            <v>0.6141</v>
          </cell>
          <cell r="M179" t="str">
            <v>0.5749</v>
          </cell>
          <cell r="N179" t="str">
            <v>0.562</v>
          </cell>
        </row>
        <row r="180">
          <cell r="A180" t="str">
            <v>113001002138</v>
          </cell>
          <cell r="B180" t="str">
            <v>INSTITUCION EDUCATIVA NUESTRA SRA DEL PERPETUO SOCORRO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239</v>
          </cell>
          <cell r="H180" t="str">
            <v>211</v>
          </cell>
          <cell r="I180" t="str">
            <v>0.5494</v>
          </cell>
          <cell r="J180" t="str">
            <v>0.5387</v>
          </cell>
          <cell r="K180" t="str">
            <v>0.5434</v>
          </cell>
          <cell r="L180" t="str">
            <v>0.6108</v>
          </cell>
          <cell r="M180" t="str">
            <v>0.5646</v>
          </cell>
          <cell r="N180" t="str">
            <v>0.5609</v>
          </cell>
        </row>
        <row r="181">
          <cell r="A181" t="str">
            <v>213001002531</v>
          </cell>
          <cell r="B181" t="str">
            <v>I.E. MANZANILLO DEL MAR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78</v>
          </cell>
          <cell r="H181" t="str">
            <v>67</v>
          </cell>
          <cell r="I181" t="str">
            <v>0.5491</v>
          </cell>
          <cell r="J181" t="str">
            <v>0.582</v>
          </cell>
          <cell r="K181" t="str">
            <v>0.5192</v>
          </cell>
          <cell r="L181" t="str">
            <v>0.599</v>
          </cell>
          <cell r="M181" t="str">
            <v>0.5377</v>
          </cell>
          <cell r="N181" t="str">
            <v>0.5604</v>
          </cell>
        </row>
        <row r="182">
          <cell r="A182" t="str">
            <v>113001001492</v>
          </cell>
          <cell r="B182" t="str">
            <v>INSTITUCION EDUCATIVA LICEO DE BOLIVAR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357</v>
          </cell>
          <cell r="H182" t="str">
            <v>309</v>
          </cell>
          <cell r="I182" t="str">
            <v>0.5517</v>
          </cell>
          <cell r="J182" t="str">
            <v>0.563</v>
          </cell>
          <cell r="K182" t="str">
            <v>0.5159</v>
          </cell>
          <cell r="L182" t="str">
            <v>0.5966</v>
          </cell>
          <cell r="M182" t="str">
            <v>0.5698</v>
          </cell>
          <cell r="N182" t="str">
            <v>0.5578</v>
          </cell>
        </row>
        <row r="183">
          <cell r="A183" t="str">
            <v>113001000143</v>
          </cell>
          <cell r="B183" t="str">
            <v>INSTITUCION EDUCATIVA ARROYO DE PIEDRA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144</v>
          </cell>
          <cell r="H183" t="str">
            <v>137</v>
          </cell>
          <cell r="I183" t="str">
            <v>0.5465</v>
          </cell>
          <cell r="J183" t="str">
            <v>0.5569</v>
          </cell>
          <cell r="K183" t="str">
            <v>0.5078</v>
          </cell>
          <cell r="L183" t="str">
            <v>0.5844</v>
          </cell>
          <cell r="M183" t="str">
            <v>0.5225</v>
          </cell>
          <cell r="N183" t="str">
            <v>0.5469</v>
          </cell>
        </row>
        <row r="184">
          <cell r="A184" t="str">
            <v>113001000143</v>
          </cell>
          <cell r="B184" t="str">
            <v>INSTITUCION EDUCATIVA ARROYO DE PIEDRA - INSTITUCION EDUCATIVA ARROYO DE PIEDRA</v>
          </cell>
          <cell r="C184" t="str">
            <v>Sede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93</v>
          </cell>
          <cell r="H184" t="str">
            <v>88</v>
          </cell>
          <cell r="I184" t="str">
            <v>0.5475</v>
          </cell>
          <cell r="J184" t="str">
            <v>0.5613</v>
          </cell>
          <cell r="K184" t="str">
            <v>0.5112</v>
          </cell>
          <cell r="L184" t="str">
            <v>0.5799</v>
          </cell>
          <cell r="M184" t="str">
            <v>0.5197</v>
          </cell>
          <cell r="N184" t="str">
            <v>0.5476</v>
          </cell>
        </row>
        <row r="185">
          <cell r="A185" t="str">
            <v>213001000083</v>
          </cell>
          <cell r="B185" t="str">
            <v>INSTITUCION EDUCATIVA ARROYO DE PIEDRA - SEDE DE PUNTA CANOA</v>
          </cell>
          <cell r="C185" t="str">
            <v>Sede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51</v>
          </cell>
          <cell r="H185" t="str">
            <v>49</v>
          </cell>
          <cell r="I185" t="str">
            <v>0.5452</v>
          </cell>
          <cell r="J185" t="str">
            <v>0.5487</v>
          </cell>
          <cell r="K185" t="str">
            <v>0.5017</v>
          </cell>
          <cell r="L185" t="str">
            <v>0.5915</v>
          </cell>
          <cell r="M185" t="str">
            <v>0.5282</v>
          </cell>
          <cell r="N185" t="str">
            <v>0.5454</v>
          </cell>
        </row>
        <row r="186">
          <cell r="A186" t="str">
            <v>313001027997</v>
          </cell>
          <cell r="B186" t="str">
            <v>INSTITUTO EDUCATIVO CELESTIN FREINET - Sede Única</v>
          </cell>
          <cell r="C186" t="str">
            <v>Establecimiento</v>
          </cell>
          <cell r="D186" t="str">
            <v>CARTAGENA (BOLIVAR)</v>
          </cell>
          <cell r="E186" t="str">
            <v>NO OFICIAL</v>
          </cell>
          <cell r="F186" t="str">
            <v>D</v>
          </cell>
          <cell r="G186" t="str">
            <v>38</v>
          </cell>
          <cell r="H186" t="str">
            <v>36</v>
          </cell>
          <cell r="I186" t="str">
            <v>0.5187</v>
          </cell>
          <cell r="J186" t="str">
            <v>0.5756</v>
          </cell>
          <cell r="K186" t="str">
            <v>0.5257</v>
          </cell>
          <cell r="L186" t="str">
            <v>0.5491</v>
          </cell>
          <cell r="M186" t="str">
            <v>0.5793</v>
          </cell>
          <cell r="N186" t="str">
            <v>0.5451</v>
          </cell>
        </row>
        <row r="187">
          <cell r="A187" t="str">
            <v>213001002949</v>
          </cell>
          <cell r="B187" t="str">
            <v>INSTITUCION EDUCATIVA SAN JOSE CA?O DEL ORO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87</v>
          </cell>
          <cell r="H187" t="str">
            <v>85</v>
          </cell>
          <cell r="I187" t="str">
            <v>0.5296</v>
          </cell>
          <cell r="J187" t="str">
            <v>0.539</v>
          </cell>
          <cell r="K187" t="str">
            <v>0.4994</v>
          </cell>
          <cell r="L187" t="str">
            <v>0.5876</v>
          </cell>
          <cell r="M187" t="str">
            <v>0.605</v>
          </cell>
          <cell r="N187" t="str">
            <v>0.544</v>
          </cell>
        </row>
        <row r="188">
          <cell r="A188" t="str">
            <v>113001000160</v>
          </cell>
          <cell r="B188" t="str">
            <v>INSTITUCION EDUCATIVA CORAZON DE MARIA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161</v>
          </cell>
          <cell r="H188" t="str">
            <v>151</v>
          </cell>
          <cell r="I188" t="str">
            <v>0.5326</v>
          </cell>
          <cell r="J188" t="str">
            <v>0.5435</v>
          </cell>
          <cell r="K188" t="str">
            <v>0.4978</v>
          </cell>
          <cell r="L188" t="str">
            <v>0.5846</v>
          </cell>
          <cell r="M188" t="str">
            <v>0.5792</v>
          </cell>
          <cell r="N188" t="str">
            <v>0.5427</v>
          </cell>
        </row>
        <row r="189">
          <cell r="A189" t="str">
            <v>113001800123</v>
          </cell>
          <cell r="B189" t="str">
            <v>INSTITUCION EDUCATIVA GABRIEL GARCIA MARQUEZ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246</v>
          </cell>
          <cell r="H189" t="str">
            <v>218</v>
          </cell>
          <cell r="I189" t="str">
            <v>0.5353</v>
          </cell>
          <cell r="J189" t="str">
            <v>0.535</v>
          </cell>
          <cell r="K189" t="str">
            <v>0.5075</v>
          </cell>
          <cell r="L189" t="str">
            <v>0.5935</v>
          </cell>
          <cell r="M189" t="str">
            <v>0.5294</v>
          </cell>
          <cell r="N189" t="str">
            <v>0.5418</v>
          </cell>
        </row>
        <row r="190">
          <cell r="A190" t="str">
            <v>213001000091</v>
          </cell>
          <cell r="B190" t="str">
            <v>INSTITUCION EDUCATIVA DE ISLA FUERTE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43</v>
          </cell>
          <cell r="H190" t="str">
            <v>43</v>
          </cell>
          <cell r="I190" t="str">
            <v>0.5214</v>
          </cell>
          <cell r="J190" t="str">
            <v>0.5474</v>
          </cell>
          <cell r="K190" t="str">
            <v>0.5042</v>
          </cell>
          <cell r="L190" t="str">
            <v>0.5758</v>
          </cell>
          <cell r="M190" t="str">
            <v>0.5663</v>
          </cell>
          <cell r="N190" t="str">
            <v>0.5395</v>
          </cell>
        </row>
        <row r="191">
          <cell r="A191" t="str">
            <v>213001001942</v>
          </cell>
          <cell r="B191" t="str">
            <v>INSTITUCION EDUCATIVA LUIS FELIPE CABRERA DE BARU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136</v>
          </cell>
          <cell r="H191" t="str">
            <v>135</v>
          </cell>
          <cell r="I191" t="str">
            <v>0.5261</v>
          </cell>
          <cell r="J191" t="str">
            <v>0.5366</v>
          </cell>
          <cell r="K191" t="str">
            <v>0.5043</v>
          </cell>
          <cell r="L191" t="str">
            <v>0.5633</v>
          </cell>
          <cell r="M191" t="str">
            <v>0.535</v>
          </cell>
          <cell r="N191" t="str">
            <v>0.5328</v>
          </cell>
        </row>
        <row r="192">
          <cell r="A192" t="str">
            <v>313001013481</v>
          </cell>
          <cell r="B192" t="str">
            <v>CENTRO EDUCATIVO COMUNITARIO LOS ROBLES - Sede Única</v>
          </cell>
          <cell r="C192" t="str">
            <v>Establecimiento</v>
          </cell>
          <cell r="D192" t="str">
            <v>CARTAGENA (BOLIVAR)</v>
          </cell>
          <cell r="E192" t="str">
            <v>NO OFICIAL</v>
          </cell>
          <cell r="F192" t="str">
            <v>D</v>
          </cell>
          <cell r="G192" t="str">
            <v>50</v>
          </cell>
          <cell r="H192" t="str">
            <v>40</v>
          </cell>
          <cell r="I192" t="str">
            <v>0.5242</v>
          </cell>
          <cell r="J192" t="str">
            <v>0.5238</v>
          </cell>
          <cell r="K192" t="str">
            <v>0.5134</v>
          </cell>
          <cell r="L192" t="str">
            <v>0.5225</v>
          </cell>
          <cell r="M192" t="str">
            <v>0.5694</v>
          </cell>
          <cell r="N192" t="str">
            <v>0.5247</v>
          </cell>
        </row>
        <row r="193">
          <cell r="A193" t="str">
            <v>113001006711</v>
          </cell>
          <cell r="B193" t="str">
            <v>INSTITUCION EDUCATIVA OMAIRA SANCHEZ GARZON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101</v>
          </cell>
          <cell r="H193" t="str">
            <v>93</v>
          </cell>
          <cell r="I193" t="str">
            <v>0.4955</v>
          </cell>
          <cell r="J193" t="str">
            <v>0.5174</v>
          </cell>
          <cell r="K193" t="str">
            <v>0.4886</v>
          </cell>
          <cell r="L193" t="str">
            <v>0.5823</v>
          </cell>
          <cell r="M193" t="str">
            <v>0.5421</v>
          </cell>
          <cell r="N193" t="str">
            <v>0.5226</v>
          </cell>
        </row>
        <row r="194">
          <cell r="A194" t="str">
            <v>213001000075</v>
          </cell>
          <cell r="B194" t="str">
            <v>I.E. PUERTO REY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70</v>
          </cell>
          <cell r="H194" t="str">
            <v>66</v>
          </cell>
          <cell r="I194" t="str">
            <v>0.5054</v>
          </cell>
          <cell r="J194" t="str">
            <v>0.532</v>
          </cell>
          <cell r="K194" t="str">
            <v>0.4896</v>
          </cell>
          <cell r="L194" t="str">
            <v>0.5674</v>
          </cell>
          <cell r="M194" t="str">
            <v>0.5021</v>
          </cell>
          <cell r="N194" t="str">
            <v>0.522</v>
          </cell>
        </row>
        <row r="195">
          <cell r="A195" t="str">
            <v>313001000118</v>
          </cell>
          <cell r="B195" t="str">
            <v>INSTITUCION EDUCATIVA NTRA. SRA. LA VICTORIA - Sede Única</v>
          </cell>
          <cell r="C195" t="str">
            <v>Establecimiento</v>
          </cell>
          <cell r="D195" t="str">
            <v>CARTAGENA (BOLIVAR)</v>
          </cell>
          <cell r="E195" t="str">
            <v>OFICIAL</v>
          </cell>
          <cell r="F195" t="str">
            <v>D</v>
          </cell>
          <cell r="G195" t="str">
            <v>63</v>
          </cell>
          <cell r="H195" t="str">
            <v>51</v>
          </cell>
          <cell r="I195" t="str">
            <v>0.5327</v>
          </cell>
          <cell r="J195" t="str">
            <v>0.5205</v>
          </cell>
          <cell r="K195" t="str">
            <v>0.482</v>
          </cell>
          <cell r="L195" t="str">
            <v>0.4942</v>
          </cell>
          <cell r="M195" t="str">
            <v>0.5645</v>
          </cell>
          <cell r="N195" t="str">
            <v>0.5117</v>
          </cell>
        </row>
        <row r="196">
          <cell r="A196" t="str">
            <v>213001001250</v>
          </cell>
          <cell r="B196" t="str">
            <v>INSTITUCION EDUCATIVA DE TIERRA BOMBA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105</v>
          </cell>
          <cell r="H196" t="str">
            <v>102</v>
          </cell>
          <cell r="I196" t="str">
            <v>0.4836</v>
          </cell>
          <cell r="J196" t="str">
            <v>0.5112</v>
          </cell>
          <cell r="K196" t="str">
            <v>0.4781</v>
          </cell>
          <cell r="L196" t="str">
            <v>0.5361</v>
          </cell>
          <cell r="M196" t="str">
            <v>0.5277</v>
          </cell>
          <cell r="N196" t="str">
            <v>0.5042</v>
          </cell>
        </row>
        <row r="197">
          <cell r="A197" t="str">
            <v>213001001292</v>
          </cell>
          <cell r="B197" t="str">
            <v>INSTITUCION EDUCATIVA DE SANTA ANA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127</v>
          </cell>
          <cell r="H197" t="str">
            <v>120</v>
          </cell>
          <cell r="I197" t="str">
            <v>0.491</v>
          </cell>
          <cell r="J197" t="str">
            <v>0.5052</v>
          </cell>
          <cell r="K197" t="str">
            <v>0.4569</v>
          </cell>
          <cell r="L197" t="str">
            <v>0.533</v>
          </cell>
          <cell r="M197" t="str">
            <v>0.5225</v>
          </cell>
          <cell r="N197" t="str">
            <v>0.4985</v>
          </cell>
        </row>
        <row r="198">
          <cell r="A198" t="str">
            <v>213001001632</v>
          </cell>
          <cell r="B198" t="str">
            <v>INSTITUCION EDUCATIVA DE LETICIA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55</v>
          </cell>
          <cell r="H198" t="str">
            <v>55</v>
          </cell>
          <cell r="I198" t="str">
            <v>0.472</v>
          </cell>
          <cell r="J198" t="str">
            <v>0.4956</v>
          </cell>
          <cell r="K198" t="str">
            <v>0.4631</v>
          </cell>
          <cell r="L198" t="str">
            <v>0.5464</v>
          </cell>
          <cell r="M198" t="str">
            <v>0.5023</v>
          </cell>
          <cell r="N198" t="str">
            <v>0.4949</v>
          </cell>
        </row>
        <row r="199">
          <cell r="A199" t="str">
            <v>213001007401</v>
          </cell>
          <cell r="B199" t="str">
            <v>INSTITUCION EDUCATIVA SANTA CRUZ DEL ISLOTE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20</v>
          </cell>
          <cell r="H199" t="str">
            <v>20</v>
          </cell>
          <cell r="I199" t="str">
            <v>0.4594</v>
          </cell>
          <cell r="J199" t="str">
            <v>0.4973</v>
          </cell>
          <cell r="K199" t="str">
            <v>0.4797</v>
          </cell>
          <cell r="L199" t="str">
            <v>0.5112</v>
          </cell>
          <cell r="M199" t="str">
            <v>0.5055</v>
          </cell>
          <cell r="N199" t="str">
            <v>0.4883</v>
          </cell>
        </row>
        <row r="200">
          <cell r="A200" t="str">
            <v>213001001900</v>
          </cell>
          <cell r="B200" t="str">
            <v>I.E. DE ARARCA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48</v>
          </cell>
          <cell r="H200" t="str">
            <v>47</v>
          </cell>
          <cell r="I200" t="str">
            <v>0.441</v>
          </cell>
          <cell r="J200" t="str">
            <v>0.4645</v>
          </cell>
          <cell r="K200" t="str">
            <v>0.4501</v>
          </cell>
          <cell r="L200" t="str">
            <v>0.5286</v>
          </cell>
          <cell r="M200" t="str">
            <v>0.4946</v>
          </cell>
          <cell r="N200" t="str">
            <v>0.4729</v>
          </cell>
        </row>
      </sheetData>
      <sheetData sheetId="1">
        <row r="2">
          <cell r="A2" t="str">
            <v>313836000623</v>
          </cell>
          <cell r="B2" t="str">
            <v>ASPAEN GIMNASIO CARTAGENA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87</v>
          </cell>
          <cell r="H2" t="str">
            <v>87</v>
          </cell>
          <cell r="I2" t="str">
            <v>0.898</v>
          </cell>
          <cell r="J2" t="str">
            <v>0.8849</v>
          </cell>
          <cell r="K2" t="str">
            <v>0.8829</v>
          </cell>
          <cell r="L2" t="str">
            <v>0.8855</v>
          </cell>
          <cell r="M2" t="str">
            <v>0.9454</v>
          </cell>
          <cell r="N2" t="str">
            <v>0.8923</v>
          </cell>
        </row>
        <row r="3">
          <cell r="A3" t="str">
            <v>313001008771</v>
          </cell>
          <cell r="B3" t="str">
            <v>COL.  GIMN. MOMPIANO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43</v>
          </cell>
          <cell r="H3" t="str">
            <v>41</v>
          </cell>
          <cell r="I3" t="str">
            <v>0.8878</v>
          </cell>
          <cell r="J3" t="str">
            <v>0.8793</v>
          </cell>
          <cell r="K3" t="str">
            <v>0.8881</v>
          </cell>
          <cell r="L3" t="str">
            <v>0.8787</v>
          </cell>
          <cell r="M3" t="str">
            <v>0.9155</v>
          </cell>
          <cell r="N3" t="str">
            <v>0.886</v>
          </cell>
        </row>
        <row r="4">
          <cell r="A4" t="str">
            <v>313001007058</v>
          </cell>
          <cell r="B4" t="str">
            <v>CENTRO DE EDUCACION EL RECREO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70</v>
          </cell>
          <cell r="H4" t="str">
            <v>70</v>
          </cell>
          <cell r="I4" t="str">
            <v>0.8968</v>
          </cell>
          <cell r="J4" t="str">
            <v>0.8669</v>
          </cell>
          <cell r="K4" t="str">
            <v>0.8683</v>
          </cell>
          <cell r="L4" t="str">
            <v>0.8813</v>
          </cell>
          <cell r="M4" t="str">
            <v>0.8905</v>
          </cell>
          <cell r="N4" t="str">
            <v>0.8793</v>
          </cell>
        </row>
        <row r="5">
          <cell r="A5" t="str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130</v>
          </cell>
          <cell r="H5" t="str">
            <v>127</v>
          </cell>
          <cell r="I5" t="str">
            <v>0.8787</v>
          </cell>
          <cell r="J5" t="str">
            <v>0.8697</v>
          </cell>
          <cell r="K5" t="str">
            <v>0.8621</v>
          </cell>
          <cell r="L5" t="str">
            <v>0.8701</v>
          </cell>
          <cell r="M5" t="str">
            <v>0.9325</v>
          </cell>
          <cell r="N5" t="str">
            <v>0.8749</v>
          </cell>
        </row>
        <row r="6">
          <cell r="A6" t="str">
            <v>313001008429</v>
          </cell>
          <cell r="B6" t="str">
            <v>CENT. DE ENSE?ANZA PRECOZ  NUEVO MUNDO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21</v>
          </cell>
          <cell r="H6" t="str">
            <v>21</v>
          </cell>
          <cell r="I6" t="str">
            <v>0.8873</v>
          </cell>
          <cell r="J6" t="str">
            <v>0.8503</v>
          </cell>
          <cell r="K6" t="str">
            <v>0.865</v>
          </cell>
          <cell r="L6" t="str">
            <v>0.8779</v>
          </cell>
          <cell r="M6" t="str">
            <v>0.901</v>
          </cell>
          <cell r="N6" t="str">
            <v>0.8725</v>
          </cell>
        </row>
        <row r="7">
          <cell r="A7" t="str">
            <v>313001004768</v>
          </cell>
          <cell r="B7" t="str">
            <v>COLEGIO BRITANICO DE CARTAGENA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95</v>
          </cell>
          <cell r="H7" t="str">
            <v>86</v>
          </cell>
          <cell r="I7" t="str">
            <v>0.8694</v>
          </cell>
          <cell r="J7" t="str">
            <v>0.8525</v>
          </cell>
          <cell r="K7" t="str">
            <v>0.8682</v>
          </cell>
          <cell r="L7" t="str">
            <v>0.8645</v>
          </cell>
          <cell r="M7" t="str">
            <v>0.9348</v>
          </cell>
          <cell r="N7" t="str">
            <v>0.8691</v>
          </cell>
        </row>
        <row r="8">
          <cell r="A8" t="str">
            <v>313001012515</v>
          </cell>
          <cell r="B8" t="str">
            <v>CORPORACION EDUCATIVA LA SAGRADA FAMILIA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58</v>
          </cell>
          <cell r="H8" t="str">
            <v>58</v>
          </cell>
          <cell r="I8" t="str">
            <v>0.8834</v>
          </cell>
          <cell r="J8" t="str">
            <v>0.8455</v>
          </cell>
          <cell r="K8" t="str">
            <v>0.8557</v>
          </cell>
          <cell r="L8" t="str">
            <v>0.8622</v>
          </cell>
          <cell r="M8" t="str">
            <v>0.8819</v>
          </cell>
          <cell r="N8" t="str">
            <v>0.8633</v>
          </cell>
        </row>
        <row r="9">
          <cell r="A9" t="str">
            <v>313836000348</v>
          </cell>
          <cell r="B9" t="str">
            <v>ASPAEN GIMNASIO CARTAGENA DE INDIAS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100</v>
          </cell>
          <cell r="H9" t="str">
            <v>87</v>
          </cell>
          <cell r="I9" t="str">
            <v>0.8601</v>
          </cell>
          <cell r="J9" t="str">
            <v>0.8573</v>
          </cell>
          <cell r="K9" t="str">
            <v>0.8492</v>
          </cell>
          <cell r="L9" t="str">
            <v>0.8581</v>
          </cell>
          <cell r="M9" t="str">
            <v>0.9409</v>
          </cell>
          <cell r="N9" t="str">
            <v>0.8627</v>
          </cell>
        </row>
        <row r="10">
          <cell r="A10" t="str">
            <v>313001006485</v>
          </cell>
          <cell r="B10" t="str">
            <v>CORPORACION EDUCATIVA COLEGIO ALTER ALTERIS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87</v>
          </cell>
          <cell r="H10" t="str">
            <v>87</v>
          </cell>
          <cell r="I10" t="str">
            <v>0.8612</v>
          </cell>
          <cell r="J10" t="str">
            <v>0.8537</v>
          </cell>
          <cell r="K10" t="str">
            <v>0.8523</v>
          </cell>
          <cell r="L10" t="str">
            <v>0.8652</v>
          </cell>
          <cell r="M10" t="str">
            <v>0.8932</v>
          </cell>
          <cell r="N10" t="str">
            <v>0.8608</v>
          </cell>
        </row>
        <row r="11">
          <cell r="A11" t="str">
            <v>313001005705</v>
          </cell>
          <cell r="B11" t="str">
            <v>COLEGIO INTERNACIONAL CARTAGENA   (COL INTER SCHOOL CABAÑI)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52</v>
          </cell>
          <cell r="H11" t="str">
            <v>47</v>
          </cell>
          <cell r="I11" t="str">
            <v>0.8648</v>
          </cell>
          <cell r="J11" t="str">
            <v>0.8452</v>
          </cell>
          <cell r="K11" t="str">
            <v>0.8521</v>
          </cell>
          <cell r="L11" t="str">
            <v>0.8433</v>
          </cell>
          <cell r="M11" t="str">
            <v>0.9176</v>
          </cell>
          <cell r="N11" t="str">
            <v>0.8565</v>
          </cell>
        </row>
        <row r="12">
          <cell r="A12" t="str">
            <v>313001003931</v>
          </cell>
          <cell r="B12" t="str">
            <v>COLEGIO JORGE WASHINGTON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149</v>
          </cell>
          <cell r="H12" t="str">
            <v>128</v>
          </cell>
          <cell r="I12" t="str">
            <v>0.8613</v>
          </cell>
          <cell r="J12" t="str">
            <v>0.8397</v>
          </cell>
          <cell r="K12" t="str">
            <v>0.8377</v>
          </cell>
          <cell r="L12" t="str">
            <v>0.8514</v>
          </cell>
          <cell r="M12" t="str">
            <v>0.9421</v>
          </cell>
          <cell r="N12" t="str">
            <v>0.8548</v>
          </cell>
        </row>
        <row r="13">
          <cell r="A13" t="str">
            <v>313001013651</v>
          </cell>
          <cell r="B13" t="str">
            <v>COLEGIO INTEGRAL DEL NORTE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62</v>
          </cell>
          <cell r="H13" t="str">
            <v>62</v>
          </cell>
          <cell r="I13" t="str">
            <v>0.8598</v>
          </cell>
          <cell r="J13" t="str">
            <v>0.8345</v>
          </cell>
          <cell r="K13" t="str">
            <v>0.8354</v>
          </cell>
          <cell r="L13" t="str">
            <v>0.8521</v>
          </cell>
          <cell r="M13" t="str">
            <v>0.8334</v>
          </cell>
          <cell r="N13" t="str">
            <v>0.8445</v>
          </cell>
        </row>
        <row r="14">
          <cell r="A14" t="str">
            <v>313001005985</v>
          </cell>
          <cell r="B14" t="str">
            <v>COLEGIO LOS ANGELES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52</v>
          </cell>
          <cell r="H14" t="str">
            <v>51</v>
          </cell>
          <cell r="I14" t="str">
            <v>0.8704</v>
          </cell>
          <cell r="J14" t="str">
            <v>0.8305</v>
          </cell>
          <cell r="K14" t="str">
            <v>0.8231</v>
          </cell>
          <cell r="L14" t="str">
            <v>0.8433</v>
          </cell>
          <cell r="M14" t="str">
            <v>0.8483</v>
          </cell>
          <cell r="N14" t="str">
            <v>0.8423</v>
          </cell>
        </row>
        <row r="15">
          <cell r="A15" t="str">
            <v>313001002277</v>
          </cell>
          <cell r="B15" t="str">
            <v>COL.  MONTESSORI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166</v>
          </cell>
          <cell r="H15" t="str">
            <v>155</v>
          </cell>
          <cell r="I15" t="str">
            <v>0.8342</v>
          </cell>
          <cell r="J15" t="str">
            <v>0.8105</v>
          </cell>
          <cell r="K15" t="str">
            <v>0.8423</v>
          </cell>
          <cell r="L15" t="str">
            <v>0.8421</v>
          </cell>
          <cell r="M15" t="str">
            <v>0.9099</v>
          </cell>
          <cell r="N15" t="str">
            <v>0.8383</v>
          </cell>
        </row>
        <row r="16">
          <cell r="A16" t="str">
            <v>313001000592</v>
          </cell>
          <cell r="B16" t="str">
            <v>GIMN. LUJAN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45</v>
          </cell>
          <cell r="H16" t="str">
            <v>44</v>
          </cell>
          <cell r="I16" t="str">
            <v>0.8488</v>
          </cell>
          <cell r="J16" t="str">
            <v>0.8144</v>
          </cell>
          <cell r="K16" t="str">
            <v>0.7957</v>
          </cell>
          <cell r="L16" t="str">
            <v>0.8406</v>
          </cell>
          <cell r="M16" t="str">
            <v>0.8309</v>
          </cell>
          <cell r="N16" t="str">
            <v>0.8254</v>
          </cell>
        </row>
        <row r="17">
          <cell r="A17" t="str">
            <v>313001003095</v>
          </cell>
          <cell r="B17" t="str">
            <v>CIUDAD ESCOLAR DE COMFENALCO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747</v>
          </cell>
          <cell r="H17" t="str">
            <v>740</v>
          </cell>
          <cell r="I17" t="str">
            <v>0.8399</v>
          </cell>
          <cell r="J17" t="str">
            <v>0.8319</v>
          </cell>
          <cell r="K17" t="str">
            <v>0.7985</v>
          </cell>
          <cell r="L17" t="str">
            <v>0.8273</v>
          </cell>
          <cell r="M17" t="str">
            <v>0.7985</v>
          </cell>
          <cell r="N17" t="str">
            <v>0.8224</v>
          </cell>
        </row>
        <row r="18">
          <cell r="A18" t="str">
            <v>313001000916</v>
          </cell>
          <cell r="B18" t="str">
            <v>COL. DE LA ESPERANZA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67</v>
          </cell>
          <cell r="H18" t="str">
            <v>67</v>
          </cell>
          <cell r="I18" t="str">
            <v>0.8329</v>
          </cell>
          <cell r="J18" t="str">
            <v>0.8101</v>
          </cell>
          <cell r="K18" t="str">
            <v>0.81</v>
          </cell>
          <cell r="L18" t="str">
            <v>0.8267</v>
          </cell>
          <cell r="M18" t="str">
            <v>0.8445</v>
          </cell>
          <cell r="N18" t="str">
            <v>0.8218</v>
          </cell>
        </row>
        <row r="19">
          <cell r="A19" t="str">
            <v>313001000215</v>
          </cell>
          <cell r="B19" t="str">
            <v>GIMN. NUEVA GRANADA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50</v>
          </cell>
          <cell r="H19" t="str">
            <v>50</v>
          </cell>
          <cell r="I19" t="str">
            <v>0.8294</v>
          </cell>
          <cell r="J19" t="str">
            <v>0.8177</v>
          </cell>
          <cell r="K19" t="str">
            <v>0.8132</v>
          </cell>
          <cell r="L19" t="str">
            <v>0.8199</v>
          </cell>
          <cell r="M19" t="str">
            <v>0.8333</v>
          </cell>
          <cell r="N19" t="str">
            <v>0.8211</v>
          </cell>
        </row>
        <row r="20">
          <cell r="A20" t="str">
            <v>313001006698</v>
          </cell>
          <cell r="B20" t="str">
            <v>COL. EL DIVINO SALVADOR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59</v>
          </cell>
          <cell r="H20" t="str">
            <v>59</v>
          </cell>
          <cell r="I20" t="str">
            <v>0.8505</v>
          </cell>
          <cell r="J20" t="str">
            <v>0.8028</v>
          </cell>
          <cell r="K20" t="str">
            <v>0.806</v>
          </cell>
          <cell r="L20" t="str">
            <v>0.825</v>
          </cell>
          <cell r="M20" t="str">
            <v>0.8164</v>
          </cell>
          <cell r="N20" t="str">
            <v>0.8207</v>
          </cell>
        </row>
        <row r="21">
          <cell r="A21" t="str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72</v>
          </cell>
          <cell r="H21" t="str">
            <v>71</v>
          </cell>
          <cell r="I21" t="str">
            <v>0.8365</v>
          </cell>
          <cell r="J21" t="str">
            <v>0.8097</v>
          </cell>
          <cell r="K21" t="str">
            <v>0.7868</v>
          </cell>
          <cell r="L21" t="str">
            <v>0.8184</v>
          </cell>
          <cell r="M21" t="str">
            <v>0.841</v>
          </cell>
          <cell r="N21" t="str">
            <v>0.815</v>
          </cell>
        </row>
        <row r="22">
          <cell r="A22" t="str">
            <v>313001009328</v>
          </cell>
          <cell r="B22" t="str">
            <v>GIMN. MODERNO DE CARTAGENA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78</v>
          </cell>
          <cell r="H22" t="str">
            <v>78</v>
          </cell>
          <cell r="I22" t="str">
            <v>0.8267</v>
          </cell>
          <cell r="J22" t="str">
            <v>0.7996</v>
          </cell>
          <cell r="K22" t="str">
            <v>0.799</v>
          </cell>
          <cell r="L22" t="str">
            <v>0.815</v>
          </cell>
          <cell r="M22" t="str">
            <v>0.8323</v>
          </cell>
          <cell r="N22" t="str">
            <v>0.8118</v>
          </cell>
        </row>
        <row r="23">
          <cell r="A23" t="str">
            <v>313001028868</v>
          </cell>
          <cell r="B23" t="str">
            <v>COL. BILINGUE DE CARTAGENA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48</v>
          </cell>
          <cell r="H23" t="str">
            <v>48</v>
          </cell>
          <cell r="I23" t="str">
            <v>0.8042</v>
          </cell>
          <cell r="J23" t="str">
            <v>0.7826</v>
          </cell>
          <cell r="K23" t="str">
            <v>0.7997</v>
          </cell>
          <cell r="L23" t="str">
            <v>0.8346</v>
          </cell>
          <cell r="M23" t="str">
            <v>0.8887</v>
          </cell>
          <cell r="N23" t="str">
            <v>0.8117</v>
          </cell>
        </row>
        <row r="24">
          <cell r="A24" t="str">
            <v>313001029523</v>
          </cell>
          <cell r="B24" t="str">
            <v>GIMN. BILINGÜE ALTAMAR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106</v>
          </cell>
          <cell r="H24" t="str">
            <v>102</v>
          </cell>
          <cell r="I24" t="str">
            <v>0.8035</v>
          </cell>
          <cell r="J24" t="str">
            <v>0.8129</v>
          </cell>
          <cell r="K24" t="str">
            <v>0.7925</v>
          </cell>
          <cell r="L24" t="str">
            <v>0.8143</v>
          </cell>
          <cell r="M24" t="str">
            <v>0.871</v>
          </cell>
          <cell r="N24" t="str">
            <v>0.8108</v>
          </cell>
        </row>
        <row r="25">
          <cell r="A25" t="str">
            <v>313001000541</v>
          </cell>
          <cell r="B25" t="str">
            <v>COL. LA ANUNCIACION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126</v>
          </cell>
          <cell r="H25" t="str">
            <v>126</v>
          </cell>
          <cell r="I25" t="str">
            <v>0.8189</v>
          </cell>
          <cell r="J25" t="str">
            <v>0.7935</v>
          </cell>
          <cell r="K25" t="str">
            <v>0.8026</v>
          </cell>
          <cell r="L25" t="str">
            <v>0.8318</v>
          </cell>
          <cell r="M25" t="str">
            <v>0.7998</v>
          </cell>
          <cell r="N25" t="str">
            <v>0.8108</v>
          </cell>
        </row>
        <row r="26">
          <cell r="A26" t="str">
            <v>313001001050</v>
          </cell>
          <cell r="B26" t="str">
            <v>COL. BIFFI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347</v>
          </cell>
          <cell r="H26" t="str">
            <v>346</v>
          </cell>
          <cell r="I26" t="str">
            <v>0.8042</v>
          </cell>
          <cell r="J26" t="str">
            <v>0.782</v>
          </cell>
          <cell r="K26" t="str">
            <v>0.8109</v>
          </cell>
          <cell r="L26" t="str">
            <v>0.8237</v>
          </cell>
          <cell r="M26" t="str">
            <v>0.8155</v>
          </cell>
          <cell r="N26" t="str">
            <v>0.806</v>
          </cell>
        </row>
        <row r="27">
          <cell r="A27" t="str">
            <v>313001029353</v>
          </cell>
          <cell r="B27" t="str">
            <v>CORPORACION BEVERLY HILLS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46</v>
          </cell>
          <cell r="H27" t="str">
            <v>45</v>
          </cell>
          <cell r="I27" t="str">
            <v>0.8072</v>
          </cell>
          <cell r="J27" t="str">
            <v>0.7757</v>
          </cell>
          <cell r="K27" t="str">
            <v>0.8058</v>
          </cell>
          <cell r="L27" t="str">
            <v>0.8202</v>
          </cell>
          <cell r="M27" t="str">
            <v>0.8313</v>
          </cell>
          <cell r="N27" t="str">
            <v>0.8045</v>
          </cell>
        </row>
        <row r="28">
          <cell r="A28" t="str">
            <v>313001007091</v>
          </cell>
          <cell r="B28" t="str">
            <v>COL. MODERNO DEL NORTE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246</v>
          </cell>
          <cell r="H28" t="str">
            <v>246</v>
          </cell>
          <cell r="I28" t="str">
            <v>0.8039</v>
          </cell>
          <cell r="J28" t="str">
            <v>0.8156</v>
          </cell>
          <cell r="K28" t="str">
            <v>0.7884</v>
          </cell>
          <cell r="L28" t="str">
            <v>0.8168</v>
          </cell>
          <cell r="M28" t="str">
            <v>0.7734</v>
          </cell>
          <cell r="N28" t="str">
            <v>0.8037</v>
          </cell>
        </row>
        <row r="29">
          <cell r="A29" t="str">
            <v>313001012281</v>
          </cell>
          <cell r="B29" t="str">
            <v>COL. SANTO TOMAS DE AQUINO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37</v>
          </cell>
          <cell r="H29" t="str">
            <v>37</v>
          </cell>
          <cell r="I29" t="str">
            <v>0.8034</v>
          </cell>
          <cell r="J29" t="str">
            <v>0.7954</v>
          </cell>
          <cell r="K29" t="str">
            <v>0.7904</v>
          </cell>
          <cell r="L29" t="str">
            <v>0.8162</v>
          </cell>
          <cell r="M29" t="str">
            <v>0.8192</v>
          </cell>
          <cell r="N29" t="str">
            <v>0.8027</v>
          </cell>
        </row>
        <row r="30">
          <cell r="A30" t="str">
            <v>313001002421</v>
          </cell>
          <cell r="B30" t="str">
            <v>COL. NAVAL DE CRESPO - Sede Única</v>
          </cell>
          <cell r="C30" t="str">
            <v>Establecimiento</v>
          </cell>
          <cell r="D30" t="str">
            <v>CARTAGENA DE INDIAS (BOLIVAR)</v>
          </cell>
          <cell r="E30" t="str">
            <v>OFICIAL</v>
          </cell>
          <cell r="F30" t="str">
            <v>A+</v>
          </cell>
          <cell r="G30" t="str">
            <v>85</v>
          </cell>
          <cell r="H30" t="str">
            <v>85</v>
          </cell>
          <cell r="I30" t="str">
            <v>0.8164</v>
          </cell>
          <cell r="J30" t="str">
            <v>0.7986</v>
          </cell>
          <cell r="K30" t="str">
            <v>0.7843</v>
          </cell>
          <cell r="L30" t="str">
            <v>0.8071</v>
          </cell>
          <cell r="M30" t="str">
            <v>0.7806</v>
          </cell>
          <cell r="N30" t="str">
            <v>0.8</v>
          </cell>
        </row>
        <row r="31">
          <cell r="A31" t="str">
            <v>313001000924</v>
          </cell>
          <cell r="B31" t="str">
            <v>COL. SALESIANO SAN PEDRO CLAVER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446</v>
          </cell>
          <cell r="H31" t="str">
            <v>428</v>
          </cell>
          <cell r="I31" t="str">
            <v>0.8041</v>
          </cell>
          <cell r="J31" t="str">
            <v>0.7788</v>
          </cell>
          <cell r="K31" t="str">
            <v>0.7909</v>
          </cell>
          <cell r="L31" t="str">
            <v>0.8048</v>
          </cell>
          <cell r="M31" t="str">
            <v>0.8264</v>
          </cell>
          <cell r="N31" t="str">
            <v>0.7971</v>
          </cell>
        </row>
        <row r="32">
          <cell r="A32" t="str">
            <v>313001005276</v>
          </cell>
          <cell r="B32" t="str">
            <v>COL. COMFAMILIAR C/GENA.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251</v>
          </cell>
          <cell r="H32" t="str">
            <v>243</v>
          </cell>
          <cell r="I32" t="str">
            <v>0.7988</v>
          </cell>
          <cell r="J32" t="str">
            <v>0.7772</v>
          </cell>
          <cell r="K32" t="str">
            <v>0.7959</v>
          </cell>
          <cell r="L32" t="str">
            <v>0.8239</v>
          </cell>
          <cell r="M32" t="str">
            <v>0.7752</v>
          </cell>
          <cell r="N32" t="str">
            <v>0.7971</v>
          </cell>
        </row>
        <row r="33">
          <cell r="A33" t="str">
            <v>313001000622</v>
          </cell>
          <cell r="B33" t="str">
            <v>COL. DE LA SALLE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309</v>
          </cell>
          <cell r="H33" t="str">
            <v>309</v>
          </cell>
          <cell r="I33" t="str">
            <v>0.8032</v>
          </cell>
          <cell r="J33" t="str">
            <v>0.7801</v>
          </cell>
          <cell r="K33" t="str">
            <v>0.7759</v>
          </cell>
          <cell r="L33" t="str">
            <v>0.8106</v>
          </cell>
          <cell r="M33" t="str">
            <v>0.8494</v>
          </cell>
          <cell r="N33" t="str">
            <v>0.7968</v>
          </cell>
        </row>
        <row r="34">
          <cell r="A34" t="str">
            <v>313001001165</v>
          </cell>
          <cell r="B34" t="str">
            <v>COL. EL CARMELO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36</v>
          </cell>
          <cell r="H34" t="str">
            <v>36</v>
          </cell>
          <cell r="I34" t="str">
            <v>0.7836</v>
          </cell>
          <cell r="J34" t="str">
            <v>0.765</v>
          </cell>
          <cell r="K34" t="str">
            <v>0.7785</v>
          </cell>
          <cell r="L34" t="str">
            <v>0.8014</v>
          </cell>
          <cell r="M34" t="str">
            <v>0.8476</v>
          </cell>
          <cell r="N34" t="str">
            <v>0.7872</v>
          </cell>
        </row>
        <row r="35">
          <cell r="A35" t="str">
            <v>313001001190</v>
          </cell>
          <cell r="B35" t="str">
            <v>CORPORACION COLEGIO LATINOAMERICANO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110</v>
          </cell>
          <cell r="H35" t="str">
            <v>106</v>
          </cell>
          <cell r="I35" t="str">
            <v>0.7863</v>
          </cell>
          <cell r="J35" t="str">
            <v>0.7883</v>
          </cell>
          <cell r="K35" t="str">
            <v>0.7552</v>
          </cell>
          <cell r="L35" t="str">
            <v>0.8125</v>
          </cell>
          <cell r="M35" t="str">
            <v>0.8042</v>
          </cell>
          <cell r="N35" t="str">
            <v>0.787</v>
          </cell>
        </row>
        <row r="36">
          <cell r="A36" t="str">
            <v>313001001068</v>
          </cell>
          <cell r="B36" t="str">
            <v>COL. EUCARISTICO DE SANTA TERESA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134</v>
          </cell>
          <cell r="H36" t="str">
            <v>127</v>
          </cell>
          <cell r="I36" t="str">
            <v>0.7923</v>
          </cell>
          <cell r="J36" t="str">
            <v>0.767</v>
          </cell>
          <cell r="K36" t="str">
            <v>0.765</v>
          </cell>
          <cell r="L36" t="str">
            <v>0.8001</v>
          </cell>
          <cell r="M36" t="str">
            <v>0.8434</v>
          </cell>
          <cell r="N36" t="str">
            <v>0.7859</v>
          </cell>
        </row>
        <row r="37">
          <cell r="A37" t="str">
            <v>313001001076</v>
          </cell>
          <cell r="B37" t="str">
            <v>COL. NTRA. SE?ORA DE LA CANDELARIA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188</v>
          </cell>
          <cell r="H37" t="str">
            <v>187</v>
          </cell>
          <cell r="I37" t="str">
            <v>0.7778</v>
          </cell>
          <cell r="J37" t="str">
            <v>0.7596</v>
          </cell>
          <cell r="K37" t="str">
            <v>0.7508</v>
          </cell>
          <cell r="L37" t="str">
            <v>0.8034</v>
          </cell>
          <cell r="M37" t="str">
            <v>0.7877</v>
          </cell>
          <cell r="N37" t="str">
            <v>0.774</v>
          </cell>
        </row>
        <row r="38">
          <cell r="A38" t="str">
            <v>313001000240</v>
          </cell>
          <cell r="B38" t="str">
            <v>INST. EDUC. NUEVA AMERICA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74</v>
          </cell>
          <cell r="H38" t="str">
            <v>74</v>
          </cell>
          <cell r="I38" t="str">
            <v>0.7878</v>
          </cell>
          <cell r="J38" t="str">
            <v>0.785</v>
          </cell>
          <cell r="K38" t="str">
            <v>0.7385</v>
          </cell>
          <cell r="L38" t="str">
            <v>0.7785</v>
          </cell>
          <cell r="M38" t="str">
            <v>0.7876</v>
          </cell>
          <cell r="N38" t="str">
            <v>0.7736</v>
          </cell>
        </row>
        <row r="39">
          <cell r="A39" t="str">
            <v>313001000975</v>
          </cell>
          <cell r="B39" t="str">
            <v>COL. EUCARISTICO NTRA. SRA. DEL CARMEN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138</v>
          </cell>
          <cell r="H39" t="str">
            <v>138</v>
          </cell>
          <cell r="I39" t="str">
            <v>0.7928</v>
          </cell>
          <cell r="J39" t="str">
            <v>0.7535</v>
          </cell>
          <cell r="K39" t="str">
            <v>0.7442</v>
          </cell>
          <cell r="L39" t="str">
            <v>0.792</v>
          </cell>
          <cell r="M39" t="str">
            <v>0.8002</v>
          </cell>
          <cell r="N39" t="str">
            <v>0.7729</v>
          </cell>
        </row>
        <row r="40">
          <cell r="A40" t="str">
            <v>313001009361</v>
          </cell>
          <cell r="B40" t="str">
            <v>COL. MODELO DE LA COSTA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43</v>
          </cell>
          <cell r="H40" t="str">
            <v>42</v>
          </cell>
          <cell r="I40" t="str">
            <v>0.7559</v>
          </cell>
          <cell r="J40" t="str">
            <v>0.7507</v>
          </cell>
          <cell r="K40" t="str">
            <v>0.7794</v>
          </cell>
          <cell r="L40" t="str">
            <v>0.7837</v>
          </cell>
          <cell r="M40" t="str">
            <v>0.7625</v>
          </cell>
          <cell r="N40" t="str">
            <v>0.767</v>
          </cell>
        </row>
        <row r="41">
          <cell r="A41" t="str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245</v>
          </cell>
          <cell r="H41" t="str">
            <v>243</v>
          </cell>
          <cell r="I41" t="str">
            <v>0.7521</v>
          </cell>
          <cell r="J41" t="str">
            <v>0.75</v>
          </cell>
          <cell r="K41" t="str">
            <v>0.7674</v>
          </cell>
          <cell r="L41" t="str">
            <v>0.7908</v>
          </cell>
          <cell r="M41" t="str">
            <v>0.7406</v>
          </cell>
          <cell r="N41" t="str">
            <v>0.7632</v>
          </cell>
        </row>
        <row r="42">
          <cell r="A42" t="str">
            <v>113001003053</v>
          </cell>
          <cell r="B42" t="str">
            <v>INSTITUCION EDUCATIVA SOLEDAD ACOSTA DE SAMPER - Sede Única</v>
          </cell>
          <cell r="C42" t="str">
            <v>Establecimiento</v>
          </cell>
          <cell r="D42" t="str">
            <v>CARTAGENA DE INDIAS (BOLIVAR)</v>
          </cell>
          <cell r="E42" t="str">
            <v>OFICIAL</v>
          </cell>
          <cell r="F42" t="str">
            <v>A</v>
          </cell>
          <cell r="G42" t="str">
            <v>1031</v>
          </cell>
          <cell r="H42" t="str">
            <v>1023</v>
          </cell>
          <cell r="I42" t="str">
            <v>0.7546</v>
          </cell>
          <cell r="J42" t="str">
            <v>0.7431</v>
          </cell>
          <cell r="K42" t="str">
            <v>0.7501</v>
          </cell>
          <cell r="L42" t="str">
            <v>0.7754</v>
          </cell>
          <cell r="M42" t="str">
            <v>0.7322</v>
          </cell>
          <cell r="N42" t="str">
            <v>0.754</v>
          </cell>
        </row>
        <row r="43">
          <cell r="A43" t="str">
            <v>313001008399</v>
          </cell>
          <cell r="B43" t="str">
            <v>CENTRO EDUCATIVO LAS PALMERAS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80</v>
          </cell>
          <cell r="H43" t="str">
            <v>80</v>
          </cell>
          <cell r="I43" t="str">
            <v>0.7683</v>
          </cell>
          <cell r="J43" t="str">
            <v>0.7373</v>
          </cell>
          <cell r="K43" t="str">
            <v>0.7378</v>
          </cell>
          <cell r="L43" t="str">
            <v>0.7759</v>
          </cell>
          <cell r="M43" t="str">
            <v>0.728</v>
          </cell>
          <cell r="N43" t="str">
            <v>0.7527</v>
          </cell>
        </row>
        <row r="44">
          <cell r="A44" t="str">
            <v>113001001719</v>
          </cell>
          <cell r="B44" t="str">
            <v>INSTITUCION EDUCATIVA PROMOCION SOCIAL DE C/GENA.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439</v>
          </cell>
          <cell r="H44" t="str">
            <v>432</v>
          </cell>
          <cell r="I44" t="str">
            <v>0.7552</v>
          </cell>
          <cell r="J44" t="str">
            <v>0.7248</v>
          </cell>
          <cell r="K44" t="str">
            <v>0.7047</v>
          </cell>
          <cell r="L44" t="str">
            <v>0.7647</v>
          </cell>
          <cell r="M44" t="str">
            <v>0.7131</v>
          </cell>
          <cell r="N44" t="str">
            <v>0.7355</v>
          </cell>
        </row>
        <row r="45">
          <cell r="A45" t="str">
            <v>313001002251</v>
          </cell>
          <cell r="B45" t="str">
            <v>COL. NTRA. SRA. DE FATIMA DE LA POL NAL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88</v>
          </cell>
          <cell r="H45" t="str">
            <v>87</v>
          </cell>
          <cell r="I45" t="str">
            <v>0.7227</v>
          </cell>
          <cell r="J45" t="str">
            <v>0.7192</v>
          </cell>
          <cell r="K45" t="str">
            <v>0.7294</v>
          </cell>
          <cell r="L45" t="str">
            <v>0.7631</v>
          </cell>
          <cell r="M45" t="str">
            <v>0.7414</v>
          </cell>
          <cell r="N45" t="str">
            <v>0.7342</v>
          </cell>
        </row>
        <row r="46">
          <cell r="A46" t="str">
            <v>313001005845</v>
          </cell>
          <cell r="B46" t="str">
            <v>COL PILAR DEL SABER (ANTES JARD. INF. PIOLIN)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37</v>
          </cell>
          <cell r="H46" t="str">
            <v>37</v>
          </cell>
          <cell r="I46" t="str">
            <v>0.7442</v>
          </cell>
          <cell r="J46" t="str">
            <v>0.7038</v>
          </cell>
          <cell r="K46" t="str">
            <v>0.6976</v>
          </cell>
          <cell r="L46" t="str">
            <v>0.7653</v>
          </cell>
          <cell r="M46" t="str">
            <v>0.7351</v>
          </cell>
          <cell r="N46" t="str">
            <v>0.7283</v>
          </cell>
        </row>
        <row r="47">
          <cell r="A47" t="str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221</v>
          </cell>
          <cell r="H47" t="str">
            <v>221</v>
          </cell>
          <cell r="I47" t="str">
            <v>0.7313</v>
          </cell>
          <cell r="J47" t="str">
            <v>0.6911</v>
          </cell>
          <cell r="K47" t="str">
            <v>0.7074</v>
          </cell>
          <cell r="L47" t="str">
            <v>0.7642</v>
          </cell>
          <cell r="M47" t="str">
            <v>0.7531</v>
          </cell>
          <cell r="N47" t="str">
            <v>0.7258</v>
          </cell>
        </row>
        <row r="48">
          <cell r="A48" t="str">
            <v>113001003771</v>
          </cell>
          <cell r="B48" t="str">
            <v>INSTITUCION EDUCATIVA LAS GAVIOTAS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313</v>
          </cell>
          <cell r="H48" t="str">
            <v>307</v>
          </cell>
          <cell r="I48" t="str">
            <v>0.7414</v>
          </cell>
          <cell r="J48" t="str">
            <v>0.7227</v>
          </cell>
          <cell r="K48" t="str">
            <v>0.6839</v>
          </cell>
          <cell r="L48" t="str">
            <v>0.7477</v>
          </cell>
          <cell r="M48" t="str">
            <v>0.6932</v>
          </cell>
          <cell r="N48" t="str">
            <v>0.7216</v>
          </cell>
        </row>
        <row r="49">
          <cell r="A49" t="str">
            <v>313001029337</v>
          </cell>
          <cell r="B49" t="str">
            <v>COLEGIO GORETTI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74</v>
          </cell>
          <cell r="H49" t="str">
            <v>71</v>
          </cell>
          <cell r="I49" t="str">
            <v>0.6963</v>
          </cell>
          <cell r="J49" t="str">
            <v>0.7051</v>
          </cell>
          <cell r="K49" t="str">
            <v>0.7134</v>
          </cell>
          <cell r="L49" t="str">
            <v>0.7575</v>
          </cell>
          <cell r="M49" t="str">
            <v>0.7555</v>
          </cell>
          <cell r="N49" t="str">
            <v>0.7209</v>
          </cell>
        </row>
        <row r="50">
          <cell r="A50" t="str">
            <v>313001002714</v>
          </cell>
          <cell r="B50" t="str">
            <v>INSTITUCION EDUCATIVA MARIA AUXILIADORA - Sede Única</v>
          </cell>
          <cell r="C50" t="str">
            <v>Establecimiento</v>
          </cell>
          <cell r="D50" t="str">
            <v>CARTAGENA DE INDIAS (BOLIVAR)</v>
          </cell>
          <cell r="E50" t="str">
            <v>OFICIAL</v>
          </cell>
          <cell r="F50" t="str">
            <v>A</v>
          </cell>
          <cell r="G50" t="str">
            <v>126</v>
          </cell>
          <cell r="H50" t="str">
            <v>125</v>
          </cell>
          <cell r="I50" t="str">
            <v>0.7169</v>
          </cell>
          <cell r="J50" t="str">
            <v>0.7039</v>
          </cell>
          <cell r="K50" t="str">
            <v>0.6979</v>
          </cell>
          <cell r="L50" t="str">
            <v>0.7618</v>
          </cell>
          <cell r="M50" t="str">
            <v>0.7192</v>
          </cell>
          <cell r="N50" t="str">
            <v>0.7201</v>
          </cell>
        </row>
        <row r="51">
          <cell r="A51" t="str">
            <v>113001013814</v>
          </cell>
          <cell r="B51" t="str">
            <v>INSTITUCION EDUCATIVA BERTHA GEDEON DE BALADI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B</v>
          </cell>
          <cell r="G51" t="str">
            <v>235</v>
          </cell>
          <cell r="H51" t="str">
            <v>230</v>
          </cell>
          <cell r="I51" t="str">
            <v>0.7344</v>
          </cell>
          <cell r="J51" t="str">
            <v>0.7027</v>
          </cell>
          <cell r="K51" t="str">
            <v>0.6737</v>
          </cell>
          <cell r="L51" t="str">
            <v>0.7525</v>
          </cell>
          <cell r="M51" t="str">
            <v>0.7179</v>
          </cell>
          <cell r="N51" t="str">
            <v>0.716</v>
          </cell>
        </row>
        <row r="52">
          <cell r="A52" t="str">
            <v>113001002979</v>
          </cell>
          <cell r="B52" t="str">
            <v>INSTITUCION EDUCATIVA LA MILAGROSA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B</v>
          </cell>
          <cell r="G52" t="str">
            <v>73</v>
          </cell>
          <cell r="H52" t="str">
            <v>71</v>
          </cell>
          <cell r="I52" t="str">
            <v>0.7225</v>
          </cell>
          <cell r="J52" t="str">
            <v>0.6896</v>
          </cell>
          <cell r="K52" t="str">
            <v>0.722</v>
          </cell>
          <cell r="L52" t="str">
            <v>0.7354</v>
          </cell>
          <cell r="M52" t="str">
            <v>0.697</v>
          </cell>
          <cell r="N52" t="str">
            <v>0.7158</v>
          </cell>
        </row>
        <row r="53">
          <cell r="A53" t="str">
            <v>313001013279</v>
          </cell>
          <cell r="B53" t="str">
            <v>INSTITUTO SIGMUND FREUD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B</v>
          </cell>
          <cell r="G53" t="str">
            <v>186</v>
          </cell>
          <cell r="H53" t="str">
            <v>181</v>
          </cell>
          <cell r="I53" t="str">
            <v>0.7178</v>
          </cell>
          <cell r="J53" t="str">
            <v>0.7051</v>
          </cell>
          <cell r="K53" t="str">
            <v>0.683</v>
          </cell>
          <cell r="L53" t="str">
            <v>0.7447</v>
          </cell>
          <cell r="M53" t="str">
            <v>0.7424</v>
          </cell>
          <cell r="N53" t="str">
            <v>0.7149</v>
          </cell>
        </row>
        <row r="54">
          <cell r="A54" t="str">
            <v>113001003061</v>
          </cell>
          <cell r="B54" t="str">
            <v>INSTITUCION EDUCATIVA HERMANO ANTONIO RAMOS DE LA SALLE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206</v>
          </cell>
          <cell r="H54" t="str">
            <v>199</v>
          </cell>
          <cell r="I54" t="str">
            <v>0.7212</v>
          </cell>
          <cell r="J54" t="str">
            <v>0.685</v>
          </cell>
          <cell r="K54" t="str">
            <v>0.683</v>
          </cell>
          <cell r="L54" t="str">
            <v>0.7586</v>
          </cell>
          <cell r="M54" t="str">
            <v>0.7204</v>
          </cell>
          <cell r="N54" t="str">
            <v>0.7126</v>
          </cell>
        </row>
        <row r="55">
          <cell r="A55" t="str">
            <v>313001000568</v>
          </cell>
          <cell r="B55" t="str">
            <v>ESCUELAS PROFESIONALES SALESIANAS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B</v>
          </cell>
          <cell r="G55" t="str">
            <v>339</v>
          </cell>
          <cell r="H55" t="str">
            <v>338</v>
          </cell>
          <cell r="I55" t="str">
            <v>0.721</v>
          </cell>
          <cell r="J55" t="str">
            <v>0.6994</v>
          </cell>
          <cell r="K55" t="str">
            <v>0.6706</v>
          </cell>
          <cell r="L55" t="str">
            <v>0.7386</v>
          </cell>
          <cell r="M55" t="str">
            <v>0.6813</v>
          </cell>
          <cell r="N55" t="str">
            <v>0.7054</v>
          </cell>
        </row>
        <row r="56">
          <cell r="A56" t="str">
            <v>313001003117</v>
          </cell>
          <cell r="B56" t="str">
            <v>CORP INST. CIRY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80</v>
          </cell>
          <cell r="H56" t="str">
            <v>79</v>
          </cell>
          <cell r="I56" t="str">
            <v>0.7041</v>
          </cell>
          <cell r="J56" t="str">
            <v>0.7084</v>
          </cell>
          <cell r="K56" t="str">
            <v>0.6655</v>
          </cell>
          <cell r="L56" t="str">
            <v>0.7306</v>
          </cell>
          <cell r="M56" t="str">
            <v>0.6911</v>
          </cell>
          <cell r="N56" t="str">
            <v>0.7013</v>
          </cell>
        </row>
        <row r="57">
          <cell r="A57" t="str">
            <v>313001005136</v>
          </cell>
          <cell r="B57" t="str">
            <v>COLEGIO ANTARES DE CARTAGENA (JAR.INF DISNEYL.)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60</v>
          </cell>
          <cell r="H57" t="str">
            <v>58</v>
          </cell>
          <cell r="I57" t="str">
            <v>0.688</v>
          </cell>
          <cell r="J57" t="str">
            <v>0.6721</v>
          </cell>
          <cell r="K57" t="str">
            <v>0.6745</v>
          </cell>
          <cell r="L57" t="str">
            <v>0.7302</v>
          </cell>
          <cell r="M57" t="str">
            <v>0.792</v>
          </cell>
          <cell r="N57" t="str">
            <v>0.6989</v>
          </cell>
        </row>
        <row r="58">
          <cell r="A58" t="str">
            <v>313001006337</v>
          </cell>
          <cell r="B58" t="str">
            <v>INST. EL LABRADOR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168</v>
          </cell>
          <cell r="H58" t="str">
            <v>158</v>
          </cell>
          <cell r="I58" t="str">
            <v>0.7077</v>
          </cell>
          <cell r="J58" t="str">
            <v>0.665</v>
          </cell>
          <cell r="K58" t="str">
            <v>0.6712</v>
          </cell>
          <cell r="L58" t="str">
            <v>0.7328</v>
          </cell>
          <cell r="M58" t="str">
            <v>0.7022</v>
          </cell>
          <cell r="N58" t="str">
            <v>0.6948</v>
          </cell>
        </row>
        <row r="59">
          <cell r="A59" t="str">
            <v>313001002340</v>
          </cell>
          <cell r="B59" t="str">
            <v>INST. COLOMBO BOLIVARIANO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150</v>
          </cell>
          <cell r="H59" t="str">
            <v>144</v>
          </cell>
          <cell r="I59" t="str">
            <v>0.692</v>
          </cell>
          <cell r="J59" t="str">
            <v>0.6622</v>
          </cell>
          <cell r="K59" t="str">
            <v>0.6654</v>
          </cell>
          <cell r="L59" t="str">
            <v>0.7418</v>
          </cell>
          <cell r="M59" t="str">
            <v>0.7274</v>
          </cell>
          <cell r="N59" t="str">
            <v>0.6932</v>
          </cell>
        </row>
        <row r="60">
          <cell r="A60" t="str">
            <v>313001027199</v>
          </cell>
          <cell r="B60" t="str">
            <v>COL. SUE?OS Y OPORTUNIDADES JESUS MAESTRO - Sede Única</v>
          </cell>
          <cell r="C60" t="str">
            <v>Establecimiento</v>
          </cell>
          <cell r="D60" t="str">
            <v>CARTAGENA DE INDIAS (BOLIVAR)</v>
          </cell>
          <cell r="E60" t="str">
            <v>OFICIAL</v>
          </cell>
          <cell r="F60" t="str">
            <v>B</v>
          </cell>
          <cell r="G60" t="str">
            <v>207</v>
          </cell>
          <cell r="H60" t="str">
            <v>205</v>
          </cell>
          <cell r="I60" t="str">
            <v>0.7244</v>
          </cell>
          <cell r="J60" t="str">
            <v>0.6776</v>
          </cell>
          <cell r="K60" t="str">
            <v>0.6572</v>
          </cell>
          <cell r="L60" t="str">
            <v>0.7266</v>
          </cell>
          <cell r="M60" t="str">
            <v>0.6411</v>
          </cell>
          <cell r="N60" t="str">
            <v>0.6922</v>
          </cell>
        </row>
        <row r="61">
          <cell r="A61" t="str">
            <v>313001003842</v>
          </cell>
          <cell r="B61" t="str">
            <v>COL. GONZALO JIMENEZ DE QUEZADA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81</v>
          </cell>
          <cell r="H61" t="str">
            <v>80</v>
          </cell>
          <cell r="I61" t="str">
            <v>0.6934</v>
          </cell>
          <cell r="J61" t="str">
            <v>0.6718</v>
          </cell>
          <cell r="K61" t="str">
            <v>0.6648</v>
          </cell>
          <cell r="L61" t="str">
            <v>0.7389</v>
          </cell>
          <cell r="M61" t="str">
            <v>0.691</v>
          </cell>
          <cell r="N61" t="str">
            <v>0.6921</v>
          </cell>
        </row>
        <row r="62">
          <cell r="A62" t="str">
            <v>113001002057</v>
          </cell>
          <cell r="B62" t="str">
            <v>INSTITUCION EDUCATIVA SOLEDAD ROMAN DE NU?EZ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361</v>
          </cell>
          <cell r="H62" t="str">
            <v>339</v>
          </cell>
          <cell r="I62" t="str">
            <v>0.7055</v>
          </cell>
          <cell r="J62" t="str">
            <v>0.6894</v>
          </cell>
          <cell r="K62" t="str">
            <v>0.654</v>
          </cell>
          <cell r="L62" t="str">
            <v>0.7199</v>
          </cell>
          <cell r="M62" t="str">
            <v>0.6794</v>
          </cell>
          <cell r="N62" t="str">
            <v>0.6912</v>
          </cell>
        </row>
        <row r="63">
          <cell r="A63" t="str">
            <v>313001006639</v>
          </cell>
          <cell r="B63" t="str">
            <v>INST. SOLEDAD VIVES DE JOLI (ANTES J. I LOS CAPULLITOS)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95</v>
          </cell>
          <cell r="H63" t="str">
            <v>94</v>
          </cell>
          <cell r="I63" t="str">
            <v>0.7096</v>
          </cell>
          <cell r="J63" t="str">
            <v>0.6697</v>
          </cell>
          <cell r="K63" t="str">
            <v>0.6465</v>
          </cell>
          <cell r="L63" t="str">
            <v>0.7338</v>
          </cell>
          <cell r="M63" t="str">
            <v>0.6783</v>
          </cell>
          <cell r="N63" t="str">
            <v>0.689</v>
          </cell>
        </row>
        <row r="64">
          <cell r="A64" t="str">
            <v>313001002307</v>
          </cell>
          <cell r="B64" t="str">
            <v>COL. ADVENTISTA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86</v>
          </cell>
          <cell r="H64" t="str">
            <v>81</v>
          </cell>
          <cell r="I64" t="str">
            <v>0.6978</v>
          </cell>
          <cell r="J64" t="str">
            <v>0.6602</v>
          </cell>
          <cell r="K64" t="str">
            <v>0.6563</v>
          </cell>
          <cell r="L64" t="str">
            <v>0.7395</v>
          </cell>
          <cell r="M64" t="str">
            <v>0.6597</v>
          </cell>
          <cell r="N64" t="str">
            <v>0.6862</v>
          </cell>
        </row>
        <row r="65">
          <cell r="A65" t="str">
            <v>113001006800</v>
          </cell>
          <cell r="B65" t="str">
            <v>INSTITUCION EDUCATIVA 20 DE JULIO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164</v>
          </cell>
          <cell r="H65" t="str">
            <v>164</v>
          </cell>
          <cell r="I65" t="str">
            <v>0.691</v>
          </cell>
          <cell r="J65" t="str">
            <v>0.682</v>
          </cell>
          <cell r="K65" t="str">
            <v>0.6672</v>
          </cell>
          <cell r="L65" t="str">
            <v>0.7256</v>
          </cell>
          <cell r="M65" t="str">
            <v>0.6167</v>
          </cell>
          <cell r="N65" t="str">
            <v>0.6857</v>
          </cell>
        </row>
        <row r="66">
          <cell r="A66" t="str">
            <v>313001012892</v>
          </cell>
          <cell r="B66" t="str">
            <v>INST. DOCENTE DEL CARIBE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282</v>
          </cell>
          <cell r="H66" t="str">
            <v>260</v>
          </cell>
          <cell r="I66" t="str">
            <v>0.6887</v>
          </cell>
          <cell r="J66" t="str">
            <v>0.6634</v>
          </cell>
          <cell r="K66" t="str">
            <v>0.666</v>
          </cell>
          <cell r="L66" t="str">
            <v>0.7201</v>
          </cell>
          <cell r="M66" t="str">
            <v>0.6887</v>
          </cell>
          <cell r="N66" t="str">
            <v>0.6849</v>
          </cell>
        </row>
        <row r="67">
          <cell r="A67" t="str">
            <v>113001000348</v>
          </cell>
          <cell r="B67" t="str">
            <v>INSTITUCION EDUCATIVA AMBIENTALISTA DE CARTAGENA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358</v>
          </cell>
          <cell r="H67" t="str">
            <v>345</v>
          </cell>
          <cell r="I67" t="str">
            <v>0.6855</v>
          </cell>
          <cell r="J67" t="str">
            <v>0.685</v>
          </cell>
          <cell r="K67" t="str">
            <v>0.6593</v>
          </cell>
          <cell r="L67" t="str">
            <v>0.7217</v>
          </cell>
          <cell r="M67" t="str">
            <v>0.6482</v>
          </cell>
          <cell r="N67" t="str">
            <v>0.6848</v>
          </cell>
        </row>
        <row r="68">
          <cell r="A68" t="str">
            <v>113001029893</v>
          </cell>
          <cell r="B68" t="str">
            <v>I.E. ROSEDAL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247</v>
          </cell>
          <cell r="H68" t="str">
            <v>241</v>
          </cell>
          <cell r="I68" t="str">
            <v>0.7001</v>
          </cell>
          <cell r="J68" t="str">
            <v>0.6589</v>
          </cell>
          <cell r="K68" t="str">
            <v>0.6335</v>
          </cell>
          <cell r="L68" t="str">
            <v>0.7342</v>
          </cell>
          <cell r="M68" t="str">
            <v>0.6932</v>
          </cell>
          <cell r="N68" t="str">
            <v>0.6826</v>
          </cell>
        </row>
        <row r="69">
          <cell r="A69" t="str">
            <v>413001007648</v>
          </cell>
          <cell r="B69" t="str">
            <v>COL. CAMINO DEL CORAL DE C/GENA.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140</v>
          </cell>
          <cell r="H69" t="str">
            <v>129</v>
          </cell>
          <cell r="I69" t="str">
            <v>0.6614</v>
          </cell>
          <cell r="J69" t="str">
            <v>0.6442</v>
          </cell>
          <cell r="K69" t="str">
            <v>0.6648</v>
          </cell>
          <cell r="L69" t="str">
            <v>0.7508</v>
          </cell>
          <cell r="M69" t="str">
            <v>0.7058</v>
          </cell>
          <cell r="N69" t="str">
            <v>0.6822</v>
          </cell>
        </row>
        <row r="70">
          <cell r="A70" t="str">
            <v>313001006701</v>
          </cell>
          <cell r="B70" t="str">
            <v>COL. MILITAR ALMIRANTE COLON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1652</v>
          </cell>
          <cell r="H70" t="str">
            <v>1618</v>
          </cell>
          <cell r="I70" t="str">
            <v>0.6924</v>
          </cell>
          <cell r="J70" t="str">
            <v>0.664</v>
          </cell>
          <cell r="K70" t="str">
            <v>0.6507</v>
          </cell>
          <cell r="L70" t="str">
            <v>0.7252</v>
          </cell>
          <cell r="M70" t="str">
            <v>0.6712</v>
          </cell>
          <cell r="N70" t="str">
            <v>0.6821</v>
          </cell>
        </row>
        <row r="71">
          <cell r="A71" t="str">
            <v>313001000045</v>
          </cell>
          <cell r="B71" t="str">
            <v>CORP. COL. CRISTO REY - Sede Única</v>
          </cell>
          <cell r="C71" t="str">
            <v>Establecimiento</v>
          </cell>
          <cell r="D71" t="str">
            <v>CARTAGENA (BOLIVAR)</v>
          </cell>
          <cell r="E71" t="str">
            <v>NO OFICIAL</v>
          </cell>
          <cell r="F71" t="str">
            <v>B</v>
          </cell>
          <cell r="G71" t="str">
            <v>41</v>
          </cell>
          <cell r="H71" t="str">
            <v>36</v>
          </cell>
          <cell r="I71" t="str">
            <v>0.6678</v>
          </cell>
          <cell r="J71" t="str">
            <v>0.6799</v>
          </cell>
          <cell r="K71" t="str">
            <v>0.6912</v>
          </cell>
          <cell r="L71" t="str">
            <v>0.6769</v>
          </cell>
          <cell r="M71" t="str">
            <v>0.7183</v>
          </cell>
          <cell r="N71" t="str">
            <v>0.682</v>
          </cell>
        </row>
        <row r="72">
          <cell r="A72" t="str">
            <v>313001007619</v>
          </cell>
          <cell r="B72" t="str">
            <v>CORPORACION INST. EDUC. DEL SOCORRO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48</v>
          </cell>
          <cell r="H72" t="str">
            <v>47</v>
          </cell>
          <cell r="I72" t="str">
            <v>0.6838</v>
          </cell>
          <cell r="J72" t="str">
            <v>0.671</v>
          </cell>
          <cell r="K72" t="str">
            <v>0.6415</v>
          </cell>
          <cell r="L72" t="str">
            <v>0.7252</v>
          </cell>
          <cell r="M72" t="str">
            <v>0.6918</v>
          </cell>
          <cell r="N72" t="str">
            <v>0.6813</v>
          </cell>
        </row>
        <row r="73">
          <cell r="A73" t="str">
            <v>313001008879</v>
          </cell>
          <cell r="B73" t="str">
            <v>INST. PESTALOZZI - Sede Única</v>
          </cell>
          <cell r="C73" t="str">
            <v>Establecimiento</v>
          </cell>
          <cell r="D73" t="str">
            <v>CARTAGENA (BOLIVAR)</v>
          </cell>
          <cell r="E73" t="str">
            <v>NO OFICIAL</v>
          </cell>
          <cell r="F73" t="str">
            <v>B</v>
          </cell>
          <cell r="G73" t="str">
            <v>98</v>
          </cell>
          <cell r="H73" t="str">
            <v>95</v>
          </cell>
          <cell r="I73" t="str">
            <v>0.6672</v>
          </cell>
          <cell r="J73" t="str">
            <v>0.675</v>
          </cell>
          <cell r="K73" t="str">
            <v>0.6646</v>
          </cell>
          <cell r="L73" t="str">
            <v>0.7028</v>
          </cell>
          <cell r="M73" t="str">
            <v>0.7036</v>
          </cell>
          <cell r="N73" t="str">
            <v>0.6794</v>
          </cell>
        </row>
        <row r="74">
          <cell r="A74" t="str">
            <v>313001012876</v>
          </cell>
          <cell r="B74" t="str">
            <v>CORPORACION EDUCATIVA INSTITUTO GUADALUPE 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43</v>
          </cell>
          <cell r="H74" t="str">
            <v>40</v>
          </cell>
          <cell r="I74" t="str">
            <v>0.669</v>
          </cell>
          <cell r="J74" t="str">
            <v>0.6396</v>
          </cell>
          <cell r="K74" t="str">
            <v>0.6535</v>
          </cell>
          <cell r="L74" t="str">
            <v>0.7438</v>
          </cell>
          <cell r="M74" t="str">
            <v>0.7058</v>
          </cell>
          <cell r="N74" t="str">
            <v>0.6787</v>
          </cell>
        </row>
        <row r="75">
          <cell r="A75" t="str">
            <v>313001008526</v>
          </cell>
          <cell r="B75" t="str">
            <v>INST. SAN ISIDRO LABRADOR - Sede Única</v>
          </cell>
          <cell r="C75" t="str">
            <v>Establecimiento</v>
          </cell>
          <cell r="D75" t="str">
            <v>CARTAGENA DE INDIAS (BOLIVAR)</v>
          </cell>
          <cell r="E75" t="str">
            <v>NO OFICIAL</v>
          </cell>
          <cell r="F75" t="str">
            <v>B</v>
          </cell>
          <cell r="G75" t="str">
            <v>126</v>
          </cell>
          <cell r="H75" t="str">
            <v>124</v>
          </cell>
          <cell r="I75" t="str">
            <v>0.6951</v>
          </cell>
          <cell r="J75" t="str">
            <v>0.66</v>
          </cell>
          <cell r="K75" t="str">
            <v>0.6411</v>
          </cell>
          <cell r="L75" t="str">
            <v>0.7156</v>
          </cell>
          <cell r="M75" t="str">
            <v>0.6705</v>
          </cell>
          <cell r="N75" t="str">
            <v>0.6774</v>
          </cell>
        </row>
        <row r="76">
          <cell r="A76" t="str">
            <v>113001002626</v>
          </cell>
          <cell r="B76" t="str">
            <v>INSTITUCION EDUCATIVA OLGA GONZALEZ ARRAUT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152</v>
          </cell>
          <cell r="H76" t="str">
            <v>152</v>
          </cell>
          <cell r="I76" t="str">
            <v>0.677</v>
          </cell>
          <cell r="J76" t="str">
            <v>0.6738</v>
          </cell>
          <cell r="K76" t="str">
            <v>0.6345</v>
          </cell>
          <cell r="L76" t="str">
            <v>0.7322</v>
          </cell>
          <cell r="M76" t="str">
            <v>0.6448</v>
          </cell>
          <cell r="N76" t="str">
            <v>0.6767</v>
          </cell>
        </row>
        <row r="77">
          <cell r="A77" t="str">
            <v>313001029680</v>
          </cell>
          <cell r="B77" t="str">
            <v>CENTRO EDUCATIVO INTEGRAL MODERNO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39</v>
          </cell>
          <cell r="H77" t="str">
            <v>38</v>
          </cell>
          <cell r="I77" t="str">
            <v>0.6719</v>
          </cell>
          <cell r="J77" t="str">
            <v>0.6493</v>
          </cell>
          <cell r="K77" t="str">
            <v>0.6494</v>
          </cell>
          <cell r="L77" t="str">
            <v>0.7244</v>
          </cell>
          <cell r="M77" t="str">
            <v>0.7026</v>
          </cell>
          <cell r="N77" t="str">
            <v>0.676</v>
          </cell>
        </row>
        <row r="78">
          <cell r="A78" t="str">
            <v>113001001484</v>
          </cell>
          <cell r="B78" t="str">
            <v>INSTITUCION EDUCATIVA MERCEDES ABREGO - Sede Única</v>
          </cell>
          <cell r="C78" t="str">
            <v>Establecimiento</v>
          </cell>
          <cell r="D78" t="str">
            <v>CARTAGENA DE INDIAS (BOLIVAR)</v>
          </cell>
          <cell r="E78" t="str">
            <v>OFICIAL</v>
          </cell>
          <cell r="F78" t="str">
            <v>B</v>
          </cell>
          <cell r="G78" t="str">
            <v>571</v>
          </cell>
          <cell r="H78" t="str">
            <v>544</v>
          </cell>
          <cell r="I78" t="str">
            <v>0.6886</v>
          </cell>
          <cell r="J78" t="str">
            <v>0.6478</v>
          </cell>
          <cell r="K78" t="str">
            <v>0.6464</v>
          </cell>
          <cell r="L78" t="str">
            <v>0.7218</v>
          </cell>
          <cell r="M78" t="str">
            <v>0.6686</v>
          </cell>
          <cell r="N78" t="str">
            <v>0.6756</v>
          </cell>
        </row>
        <row r="79">
          <cell r="A79" t="str">
            <v>113001000321</v>
          </cell>
          <cell r="B79" t="str">
            <v>INSTITUCION EDUCATIVA LUIS C GALAN SARMIENTO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136</v>
          </cell>
          <cell r="H79" t="str">
            <v>136</v>
          </cell>
          <cell r="I79" t="str">
            <v>0.6712</v>
          </cell>
          <cell r="J79" t="str">
            <v>0.6684</v>
          </cell>
          <cell r="K79" t="str">
            <v>0.6518</v>
          </cell>
          <cell r="L79" t="str">
            <v>0.7226</v>
          </cell>
          <cell r="M79" t="str">
            <v>0.6314</v>
          </cell>
          <cell r="N79" t="str">
            <v>0.6749</v>
          </cell>
        </row>
        <row r="80">
          <cell r="A80" t="str">
            <v>313001005411</v>
          </cell>
          <cell r="B80" t="str">
            <v>COLEGIO FERNANDEZ GUTIERREZ DE PIÑERES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74</v>
          </cell>
          <cell r="H80" t="str">
            <v>63</v>
          </cell>
          <cell r="I80" t="str">
            <v>0.664</v>
          </cell>
          <cell r="J80" t="str">
            <v>0.65</v>
          </cell>
          <cell r="K80" t="str">
            <v>0.6463</v>
          </cell>
          <cell r="L80" t="str">
            <v>0.7038</v>
          </cell>
          <cell r="M80" t="str">
            <v>0.7542</v>
          </cell>
          <cell r="N80" t="str">
            <v>0.6728</v>
          </cell>
        </row>
        <row r="81">
          <cell r="A81" t="str">
            <v>113001012508</v>
          </cell>
          <cell r="B81" t="str">
            <v>ESCUELA NORMAL SUPERIOR DE CARTAGENA DE INDIAS - Sede Única</v>
          </cell>
          <cell r="C81" t="str">
            <v>Establecimiento</v>
          </cell>
          <cell r="D81" t="str">
            <v>CARTAGENA DE INDIAS (BOLIVAR)</v>
          </cell>
          <cell r="E81" t="str">
            <v>OFICIAL</v>
          </cell>
          <cell r="F81" t="str">
            <v>B</v>
          </cell>
          <cell r="G81" t="str">
            <v>351</v>
          </cell>
          <cell r="H81" t="str">
            <v>345</v>
          </cell>
          <cell r="I81" t="str">
            <v>0.6631</v>
          </cell>
          <cell r="J81" t="str">
            <v>0.6504</v>
          </cell>
          <cell r="K81" t="str">
            <v>0.6599</v>
          </cell>
          <cell r="L81" t="str">
            <v>0.7198</v>
          </cell>
          <cell r="M81" t="str">
            <v>0.6669</v>
          </cell>
          <cell r="N81" t="str">
            <v>0.6728</v>
          </cell>
        </row>
        <row r="82">
          <cell r="A82" t="str">
            <v>313001001181</v>
          </cell>
          <cell r="B82" t="str">
            <v>COL. NTRA. SRA. DE LA CONSOLATA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B</v>
          </cell>
          <cell r="G82" t="str">
            <v>442</v>
          </cell>
          <cell r="H82" t="str">
            <v>433</v>
          </cell>
          <cell r="I82" t="str">
            <v>0.6924</v>
          </cell>
          <cell r="J82" t="str">
            <v>0.6461</v>
          </cell>
          <cell r="K82" t="str">
            <v>0.6285</v>
          </cell>
          <cell r="L82" t="str">
            <v>0.7196</v>
          </cell>
          <cell r="M82" t="str">
            <v>0.669</v>
          </cell>
          <cell r="N82" t="str">
            <v>0.6715</v>
          </cell>
        </row>
        <row r="83">
          <cell r="A83" t="str">
            <v>313001008518</v>
          </cell>
          <cell r="B83" t="str">
            <v>INST. DE ENSEÑANZA MADDOX (ANTES INST. AGAZZI)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171</v>
          </cell>
          <cell r="H83" t="str">
            <v>164</v>
          </cell>
          <cell r="I83" t="str">
            <v>0.659</v>
          </cell>
          <cell r="J83" t="str">
            <v>0.6515</v>
          </cell>
          <cell r="K83" t="str">
            <v>0.6491</v>
          </cell>
          <cell r="L83" t="str">
            <v>0.7222</v>
          </cell>
          <cell r="M83" t="str">
            <v>0.6404</v>
          </cell>
          <cell r="N83" t="str">
            <v>0.6682</v>
          </cell>
        </row>
        <row r="84">
          <cell r="A84" t="str">
            <v>313001029981</v>
          </cell>
          <cell r="B84" t="str">
            <v>COLEGIO JOSÉ MARÍA GARCÍA TOLEDO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C</v>
          </cell>
          <cell r="G84" t="str">
            <v>66</v>
          </cell>
          <cell r="H84" t="str">
            <v>65</v>
          </cell>
          <cell r="I84" t="str">
            <v>0.672</v>
          </cell>
          <cell r="J84" t="str">
            <v>0.6398</v>
          </cell>
          <cell r="K84" t="str">
            <v>0.6364</v>
          </cell>
          <cell r="L84" t="str">
            <v>0.7154</v>
          </cell>
          <cell r="M84" t="str">
            <v>0.6552</v>
          </cell>
          <cell r="N84" t="str">
            <v>0.6651</v>
          </cell>
        </row>
        <row r="85">
          <cell r="A85" t="str">
            <v>113001008268</v>
          </cell>
          <cell r="B85" t="str">
            <v>INSTITUCION EDUCATIVA MARIA CANO - Sede Única</v>
          </cell>
          <cell r="C85" t="str">
            <v>Establecimiento</v>
          </cell>
          <cell r="D85" t="str">
            <v>CARTAGENA DE INDIAS (BOLIVAR)</v>
          </cell>
          <cell r="E85" t="str">
            <v>OFICIAL</v>
          </cell>
          <cell r="F85" t="str">
            <v>C</v>
          </cell>
          <cell r="G85" t="str">
            <v>82</v>
          </cell>
          <cell r="H85" t="str">
            <v>77</v>
          </cell>
          <cell r="I85" t="str">
            <v>0.6874</v>
          </cell>
          <cell r="J85" t="str">
            <v>0.6393</v>
          </cell>
          <cell r="K85" t="str">
            <v>0.6359</v>
          </cell>
          <cell r="L85" t="str">
            <v>0.7073</v>
          </cell>
          <cell r="M85" t="str">
            <v>0.6364</v>
          </cell>
          <cell r="N85" t="str">
            <v>0.6651</v>
          </cell>
        </row>
        <row r="86">
          <cell r="A86" t="str">
            <v>313001013163</v>
          </cell>
          <cell r="B86" t="str">
            <v>COLEGIO LA ENSEÑANZA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139</v>
          </cell>
          <cell r="H86" t="str">
            <v>129</v>
          </cell>
          <cell r="I86" t="str">
            <v>0.6605</v>
          </cell>
          <cell r="J86" t="str">
            <v>0.636</v>
          </cell>
          <cell r="K86" t="str">
            <v>0.6373</v>
          </cell>
          <cell r="L86" t="str">
            <v>0.7141</v>
          </cell>
          <cell r="M86" t="str">
            <v>0.7016</v>
          </cell>
          <cell r="N86" t="str">
            <v>0.665</v>
          </cell>
        </row>
        <row r="87">
          <cell r="A87" t="str">
            <v>313001007244</v>
          </cell>
          <cell r="B87" t="str">
            <v>INST. JUAN JACOBO ROUSSEAU NO.2 -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36</v>
          </cell>
          <cell r="H87" t="str">
            <v>35</v>
          </cell>
          <cell r="I87" t="str">
            <v>0.6524</v>
          </cell>
          <cell r="J87" t="str">
            <v>0.6531</v>
          </cell>
          <cell r="K87" t="str">
            <v>0.6213</v>
          </cell>
          <cell r="L87" t="str">
            <v>0.7062</v>
          </cell>
          <cell r="M87" t="str">
            <v>0.7242</v>
          </cell>
          <cell r="N87" t="str">
            <v>0.6633</v>
          </cell>
        </row>
        <row r="88">
          <cell r="A88" t="str">
            <v>313001028843</v>
          </cell>
          <cell r="B88" t="str">
            <v>COLEGIO JUAN PABLO II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107</v>
          </cell>
          <cell r="H88" t="str">
            <v>106</v>
          </cell>
          <cell r="I88" t="str">
            <v>0.6636</v>
          </cell>
          <cell r="J88" t="str">
            <v>0.6377</v>
          </cell>
          <cell r="K88" t="str">
            <v>0.6342</v>
          </cell>
          <cell r="L88" t="str">
            <v>0.6936</v>
          </cell>
          <cell r="M88" t="str">
            <v>0.6747</v>
          </cell>
          <cell r="N88" t="str">
            <v>0.6586</v>
          </cell>
        </row>
        <row r="89">
          <cell r="A89" t="str">
            <v>113001007857</v>
          </cell>
          <cell r="B89" t="str">
            <v>INSTITUCION EDUCATIVA LA LIBERTAD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209</v>
          </cell>
          <cell r="H89" t="str">
            <v>197</v>
          </cell>
          <cell r="I89" t="str">
            <v>0.6625</v>
          </cell>
          <cell r="J89" t="str">
            <v>0.6584</v>
          </cell>
          <cell r="K89" t="str">
            <v>0.6247</v>
          </cell>
          <cell r="L89" t="str">
            <v>0.691</v>
          </cell>
          <cell r="M89" t="str">
            <v>0.6428</v>
          </cell>
          <cell r="N89" t="str">
            <v>0.6579</v>
          </cell>
        </row>
        <row r="90">
          <cell r="A90" t="str">
            <v>113001012788</v>
          </cell>
          <cell r="B90" t="str">
            <v>INSTITUCION EDUCATIVA CIUDAD DE TUNJA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160</v>
          </cell>
          <cell r="H90" t="str">
            <v>151</v>
          </cell>
          <cell r="I90" t="str">
            <v>0.6929</v>
          </cell>
          <cell r="J90" t="str">
            <v>0.6549</v>
          </cell>
          <cell r="K90" t="str">
            <v>0.6002</v>
          </cell>
          <cell r="L90" t="str">
            <v>0.6811</v>
          </cell>
          <cell r="M90" t="str">
            <v>0.6343</v>
          </cell>
          <cell r="N90" t="str">
            <v>0.6555</v>
          </cell>
        </row>
        <row r="91">
          <cell r="A91" t="str">
            <v>313001800599</v>
          </cell>
          <cell r="B91" t="str">
            <v>INSTITUTO CRISTOCENTRICO DEL CARIBE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28</v>
          </cell>
          <cell r="H91" t="str">
            <v>27</v>
          </cell>
          <cell r="I91" t="str">
            <v>0.6747</v>
          </cell>
          <cell r="J91" t="str">
            <v>0.6096</v>
          </cell>
          <cell r="K91" t="str">
            <v>0.6426</v>
          </cell>
          <cell r="L91" t="str">
            <v>0.6918</v>
          </cell>
          <cell r="M91" t="str">
            <v>0.65</v>
          </cell>
          <cell r="N91" t="str">
            <v>0.6543</v>
          </cell>
        </row>
        <row r="92">
          <cell r="A92" t="str">
            <v>113001000771</v>
          </cell>
          <cell r="B92" t="str">
            <v>INSTITUCION EDUCATIVA CAMILO TORRES DEL POZON - Sede Única</v>
          </cell>
          <cell r="C92" t="str">
            <v>Establecimiento</v>
          </cell>
          <cell r="D92" t="str">
            <v>CARTAGENA DE INDIAS (BOLIVAR)</v>
          </cell>
          <cell r="E92" t="str">
            <v>OFICIAL</v>
          </cell>
          <cell r="F92" t="str">
            <v>C</v>
          </cell>
          <cell r="G92" t="str">
            <v>375</v>
          </cell>
          <cell r="H92" t="str">
            <v>363</v>
          </cell>
          <cell r="I92" t="str">
            <v>0.6613</v>
          </cell>
          <cell r="J92" t="str">
            <v>0.6395</v>
          </cell>
          <cell r="K92" t="str">
            <v>0.6205</v>
          </cell>
          <cell r="L92" t="str">
            <v>0.699</v>
          </cell>
          <cell r="M92" t="str">
            <v>0.6276</v>
          </cell>
          <cell r="N92" t="str">
            <v>0.653</v>
          </cell>
        </row>
        <row r="93">
          <cell r="A93" t="str">
            <v>313001027351</v>
          </cell>
          <cell r="B93" t="str">
            <v>COL. SAN  RAFAEL  ARCANGEL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66</v>
          </cell>
          <cell r="H93" t="str">
            <v>63</v>
          </cell>
          <cell r="I93" t="str">
            <v>0.6545</v>
          </cell>
          <cell r="J93" t="str">
            <v>0.6118</v>
          </cell>
          <cell r="K93" t="str">
            <v>0.6296</v>
          </cell>
          <cell r="L93" t="str">
            <v>0.7078</v>
          </cell>
          <cell r="M93" t="str">
            <v>0.6468</v>
          </cell>
          <cell r="N93" t="str">
            <v>0.6506</v>
          </cell>
        </row>
        <row r="94">
          <cell r="A94" t="str">
            <v>313001005551</v>
          </cell>
          <cell r="B94" t="str">
            <v>COL. REAL C/GENA. - Sede Única</v>
          </cell>
          <cell r="C94" t="str">
            <v>Establecimiento</v>
          </cell>
          <cell r="D94" t="str">
            <v>CARTAGENA (BOLIVAR)</v>
          </cell>
          <cell r="E94" t="str">
            <v>NO OFICIAL</v>
          </cell>
          <cell r="F94" t="str">
            <v>C</v>
          </cell>
          <cell r="G94" t="str">
            <v>57</v>
          </cell>
          <cell r="H94" t="str">
            <v>55</v>
          </cell>
          <cell r="I94" t="str">
            <v>0.6596</v>
          </cell>
          <cell r="J94" t="str">
            <v>0.6299</v>
          </cell>
          <cell r="K94" t="str">
            <v>0.6578</v>
          </cell>
          <cell r="L94" t="str">
            <v>0.6561</v>
          </cell>
          <cell r="M94" t="str">
            <v>0.6456</v>
          </cell>
          <cell r="N94" t="str">
            <v>0.6504</v>
          </cell>
        </row>
        <row r="95">
          <cell r="A95" t="str">
            <v>113001000038</v>
          </cell>
          <cell r="B95" t="str">
            <v>COL. GRAN COLOMBIA - Sede Única</v>
          </cell>
          <cell r="C95" t="str">
            <v>Establecimiento</v>
          </cell>
          <cell r="D95" t="str">
            <v>CARTAGENA (BOLIVAR)</v>
          </cell>
          <cell r="E95" t="str">
            <v>NO OFICIAL</v>
          </cell>
          <cell r="F95" t="str">
            <v>C</v>
          </cell>
          <cell r="G95" t="str">
            <v>21</v>
          </cell>
          <cell r="H95" t="str">
            <v>21</v>
          </cell>
          <cell r="I95" t="str">
            <v>0.6428</v>
          </cell>
          <cell r="J95" t="str">
            <v>0.6481</v>
          </cell>
          <cell r="K95" t="str">
            <v>0.6505</v>
          </cell>
          <cell r="L95" t="str">
            <v>0.6341</v>
          </cell>
          <cell r="M95" t="str">
            <v>0.6514</v>
          </cell>
          <cell r="N95" t="str">
            <v>0.6445</v>
          </cell>
        </row>
        <row r="96">
          <cell r="A96" t="str">
            <v>313001003834</v>
          </cell>
          <cell r="B96" t="str">
            <v>LIC. PEDRO DE HEREDIA - MIXTO - Sede Única</v>
          </cell>
          <cell r="C96" t="str">
            <v>Establecimiento</v>
          </cell>
          <cell r="D96" t="str">
            <v>CARTAGENA (BOLIVAR)</v>
          </cell>
          <cell r="E96" t="str">
            <v>NO OFICIAL</v>
          </cell>
          <cell r="F96" t="str">
            <v>C</v>
          </cell>
          <cell r="G96" t="str">
            <v>29</v>
          </cell>
          <cell r="H96" t="str">
            <v>28</v>
          </cell>
          <cell r="I96" t="str">
            <v>0.6618</v>
          </cell>
          <cell r="J96" t="str">
            <v>0.6201</v>
          </cell>
          <cell r="K96" t="str">
            <v>0.6435</v>
          </cell>
          <cell r="L96" t="str">
            <v>0.6479</v>
          </cell>
          <cell r="M96" t="str">
            <v>0.6396</v>
          </cell>
          <cell r="N96" t="str">
            <v>0.643</v>
          </cell>
        </row>
        <row r="97">
          <cell r="A97" t="str">
            <v>113001003274</v>
          </cell>
          <cell r="B97" t="str">
            <v>INSTITUCION EDUCATIVA JOSE MANUEL RODRIGUEZ TORICES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766</v>
          </cell>
          <cell r="H97" t="str">
            <v>673</v>
          </cell>
          <cell r="I97" t="str">
            <v>0.6542</v>
          </cell>
          <cell r="J97" t="str">
            <v>0.6274</v>
          </cell>
          <cell r="K97" t="str">
            <v>0.5993</v>
          </cell>
          <cell r="L97" t="str">
            <v>0.6883</v>
          </cell>
          <cell r="M97" t="str">
            <v>0.634</v>
          </cell>
          <cell r="N97" t="str">
            <v>0.6417</v>
          </cell>
        </row>
        <row r="98">
          <cell r="A98" t="str">
            <v>313001001211</v>
          </cell>
          <cell r="B98" t="str">
            <v>INST. CARTAGENA. DEL MAR - Sede Única</v>
          </cell>
          <cell r="C98" t="str">
            <v>Establecimiento</v>
          </cell>
          <cell r="D98" t="str">
            <v>CARTAGENA DE INDIAS (BOLIVAR)</v>
          </cell>
          <cell r="E98" t="str">
            <v>NO OFICIAL</v>
          </cell>
          <cell r="F98" t="str">
            <v>C</v>
          </cell>
          <cell r="G98" t="str">
            <v>145</v>
          </cell>
          <cell r="H98" t="str">
            <v>122</v>
          </cell>
          <cell r="I98" t="str">
            <v>0.6436</v>
          </cell>
          <cell r="J98" t="str">
            <v>0.6379</v>
          </cell>
          <cell r="K98" t="str">
            <v>0.6107</v>
          </cell>
          <cell r="L98" t="str">
            <v>0.6673</v>
          </cell>
          <cell r="M98" t="str">
            <v>0.6223</v>
          </cell>
          <cell r="N98" t="str">
            <v>0.6385</v>
          </cell>
        </row>
        <row r="99">
          <cell r="A99" t="str">
            <v>313001009417</v>
          </cell>
          <cell r="B99" t="str">
            <v>LIC. CRISTOBAL COLON - Sede Única</v>
          </cell>
          <cell r="C99" t="str">
            <v>Establecimiento</v>
          </cell>
          <cell r="D99" t="str">
            <v>CARTAGENA (BOLIVAR)</v>
          </cell>
          <cell r="E99" t="str">
            <v>NO OFICIAL</v>
          </cell>
          <cell r="F99" t="str">
            <v>C</v>
          </cell>
          <cell r="G99" t="str">
            <v>17</v>
          </cell>
          <cell r="H99" t="str">
            <v>17</v>
          </cell>
          <cell r="I99" t="str">
            <v>0.6511</v>
          </cell>
          <cell r="J99" t="str">
            <v>0.6342</v>
          </cell>
          <cell r="K99" t="str">
            <v>0.6264</v>
          </cell>
          <cell r="L99" t="str">
            <v>0.6439</v>
          </cell>
          <cell r="M99" t="str">
            <v>0.6308</v>
          </cell>
          <cell r="N99" t="str">
            <v>0.6383</v>
          </cell>
        </row>
        <row r="100">
          <cell r="A100" t="str">
            <v>313001006159</v>
          </cell>
          <cell r="B100" t="str">
            <v>CORPORACION INSTITUTO CARTAGENA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63</v>
          </cell>
          <cell r="H100" t="str">
            <v>63</v>
          </cell>
          <cell r="I100" t="str">
            <v>0.6234</v>
          </cell>
          <cell r="J100" t="str">
            <v>0.6184</v>
          </cell>
          <cell r="K100" t="str">
            <v>0.6289</v>
          </cell>
          <cell r="L100" t="str">
            <v>0.6805</v>
          </cell>
          <cell r="M100" t="str">
            <v>0.633</v>
          </cell>
          <cell r="N100" t="str">
            <v>0.6374</v>
          </cell>
        </row>
        <row r="101">
          <cell r="A101" t="str">
            <v>113001001972</v>
          </cell>
          <cell r="B101" t="str">
            <v>COL. SEMINARIO DE C/GENA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500</v>
          </cell>
          <cell r="H101" t="str">
            <v>484</v>
          </cell>
          <cell r="I101" t="str">
            <v>0.6424</v>
          </cell>
          <cell r="J101" t="str">
            <v>0.625</v>
          </cell>
          <cell r="K101" t="str">
            <v>0.6044</v>
          </cell>
          <cell r="L101" t="str">
            <v>0.6783</v>
          </cell>
          <cell r="M101" t="str">
            <v>0.6334</v>
          </cell>
          <cell r="N101" t="str">
            <v>0.6372</v>
          </cell>
        </row>
        <row r="102">
          <cell r="A102" t="str">
            <v>313001009204</v>
          </cell>
          <cell r="B102" t="str">
            <v>INST. INTEGRAL NUEVA COLOMBIA (INST. INF.MI SONRISA)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87</v>
          </cell>
          <cell r="H102" t="str">
            <v>86</v>
          </cell>
          <cell r="I102" t="str">
            <v>0.6359</v>
          </cell>
          <cell r="J102" t="str">
            <v>0.6264</v>
          </cell>
          <cell r="K102" t="str">
            <v>0.6216</v>
          </cell>
          <cell r="L102" t="str">
            <v>0.67</v>
          </cell>
          <cell r="M102" t="str">
            <v>0.6183</v>
          </cell>
          <cell r="N102" t="str">
            <v>0.6369</v>
          </cell>
        </row>
        <row r="103">
          <cell r="A103" t="str">
            <v>113001000437</v>
          </cell>
          <cell r="B103" t="str">
            <v>I.E. REPUBLICA DE ARGENTINA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262</v>
          </cell>
          <cell r="H103" t="str">
            <v>249</v>
          </cell>
          <cell r="I103" t="str">
            <v>0.6472</v>
          </cell>
          <cell r="J103" t="str">
            <v>0.621</v>
          </cell>
          <cell r="K103" t="str">
            <v>0.5959</v>
          </cell>
          <cell r="L103" t="str">
            <v>0.68</v>
          </cell>
          <cell r="M103" t="str">
            <v>0.6399</v>
          </cell>
          <cell r="N103" t="str">
            <v>0.6363</v>
          </cell>
        </row>
        <row r="104">
          <cell r="A104" t="str">
            <v>313001028322</v>
          </cell>
          <cell r="B104" t="str">
            <v>COL. CAMPIÑA REAL - Sede Única</v>
          </cell>
          <cell r="C104" t="str">
            <v>Establecimiento</v>
          </cell>
          <cell r="D104" t="str">
            <v>CARTAGENA (BOLIVAR)</v>
          </cell>
          <cell r="E104" t="str">
            <v>NO OFICIAL</v>
          </cell>
          <cell r="F104" t="str">
            <v>C</v>
          </cell>
          <cell r="G104" t="str">
            <v>56</v>
          </cell>
          <cell r="H104" t="str">
            <v>51</v>
          </cell>
          <cell r="I104" t="str">
            <v>0.622</v>
          </cell>
          <cell r="J104" t="str">
            <v>0.6197</v>
          </cell>
          <cell r="K104" t="str">
            <v>0.6545</v>
          </cell>
          <cell r="L104" t="str">
            <v>0.6414</v>
          </cell>
          <cell r="M104" t="str">
            <v>0.6478</v>
          </cell>
          <cell r="N104" t="str">
            <v>0.6354</v>
          </cell>
        </row>
        <row r="105">
          <cell r="A105" t="str">
            <v>113001000721</v>
          </cell>
          <cell r="B105" t="str">
            <v>INSTITUCION EDUCATIVA LUIS CARLOS LOPEZ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318</v>
          </cell>
          <cell r="H105" t="str">
            <v>313</v>
          </cell>
          <cell r="I105" t="str">
            <v>0.6337</v>
          </cell>
          <cell r="J105" t="str">
            <v>0.6251</v>
          </cell>
          <cell r="K105" t="str">
            <v>0.5944</v>
          </cell>
          <cell r="L105" t="str">
            <v>0.677</v>
          </cell>
          <cell r="M105" t="str">
            <v>0.6693</v>
          </cell>
          <cell r="N105" t="str">
            <v>0.6354</v>
          </cell>
        </row>
        <row r="106">
          <cell r="A106" t="str">
            <v>113001005358</v>
          </cell>
          <cell r="B106" t="str">
            <v>INSTITUCION EDUCATIVA ALBERTO E. FERNANDEZ BAENA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190</v>
          </cell>
          <cell r="H106" t="str">
            <v>176</v>
          </cell>
          <cell r="I106" t="str">
            <v>0.6388</v>
          </cell>
          <cell r="J106" t="str">
            <v>0.6132</v>
          </cell>
          <cell r="K106" t="str">
            <v>0.6048</v>
          </cell>
          <cell r="L106" t="str">
            <v>0.6864</v>
          </cell>
          <cell r="M106" t="str">
            <v>0.623</v>
          </cell>
          <cell r="N106" t="str">
            <v>0.6348</v>
          </cell>
        </row>
        <row r="107">
          <cell r="A107" t="str">
            <v>413001007630</v>
          </cell>
          <cell r="B107" t="str">
            <v>COL. CARIBE REAL - Sede Única</v>
          </cell>
          <cell r="C107" t="str">
            <v>Establecimiento</v>
          </cell>
          <cell r="D107" t="str">
            <v>CARTAGENA (BOLIVAR)</v>
          </cell>
          <cell r="E107" t="str">
            <v>NO OFICIAL</v>
          </cell>
          <cell r="F107" t="str">
            <v>C</v>
          </cell>
          <cell r="G107" t="str">
            <v>99</v>
          </cell>
          <cell r="H107" t="str">
            <v>98</v>
          </cell>
          <cell r="I107" t="str">
            <v>0.6351</v>
          </cell>
          <cell r="J107" t="str">
            <v>0.6179</v>
          </cell>
          <cell r="K107" t="str">
            <v>0.633</v>
          </cell>
          <cell r="L107" t="str">
            <v>0.6435</v>
          </cell>
          <cell r="M107" t="str">
            <v>0.6524</v>
          </cell>
          <cell r="N107" t="str">
            <v>0.6339</v>
          </cell>
        </row>
        <row r="108">
          <cell r="A108" t="str">
            <v>113001004289</v>
          </cell>
          <cell r="B108" t="str">
            <v>INSTITUCION EDUCATIVA SAN LUCAS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387</v>
          </cell>
          <cell r="H108" t="str">
            <v>382</v>
          </cell>
          <cell r="I108" t="str">
            <v>0.6429</v>
          </cell>
          <cell r="J108" t="str">
            <v>0.6209</v>
          </cell>
          <cell r="K108" t="str">
            <v>0.5923</v>
          </cell>
          <cell r="L108" t="str">
            <v>0.6842</v>
          </cell>
          <cell r="M108" t="str">
            <v>0.6106</v>
          </cell>
          <cell r="N108" t="str">
            <v>0.6332</v>
          </cell>
        </row>
        <row r="109">
          <cell r="A109" t="str">
            <v>113001001697</v>
          </cell>
          <cell r="B109" t="str">
            <v>INSTITUCION EDUCATIVA MANUELA BELTRAN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293</v>
          </cell>
          <cell r="H109" t="str">
            <v>276</v>
          </cell>
          <cell r="I109" t="str">
            <v>0.6567</v>
          </cell>
          <cell r="J109" t="str">
            <v>0.6286</v>
          </cell>
          <cell r="K109" t="str">
            <v>0.5846</v>
          </cell>
          <cell r="L109" t="str">
            <v>0.6675</v>
          </cell>
          <cell r="M109" t="str">
            <v>0.6066</v>
          </cell>
          <cell r="N109" t="str">
            <v>0.6322</v>
          </cell>
        </row>
        <row r="110">
          <cell r="A110" t="str">
            <v>113001000852</v>
          </cell>
          <cell r="B110" t="str">
            <v>INSTITUCION EDUCATIVA NUESTRA SRA DEL CARMEN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778</v>
          </cell>
          <cell r="H110" t="str">
            <v>737</v>
          </cell>
          <cell r="I110" t="str">
            <v>0.6349</v>
          </cell>
          <cell r="J110" t="str">
            <v>0.6238</v>
          </cell>
          <cell r="K110" t="str">
            <v>0.5945</v>
          </cell>
          <cell r="L110" t="str">
            <v>0.6792</v>
          </cell>
          <cell r="M110" t="str">
            <v>0.6155</v>
          </cell>
          <cell r="N110" t="str">
            <v>0.6317</v>
          </cell>
        </row>
        <row r="111">
          <cell r="A111" t="str">
            <v>113001002812</v>
          </cell>
          <cell r="B111" t="str">
            <v>INSTITUCION EDUCATIVA MARIA REINA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252</v>
          </cell>
          <cell r="H111" t="str">
            <v>243</v>
          </cell>
          <cell r="I111" t="str">
            <v>0.6458</v>
          </cell>
          <cell r="J111" t="str">
            <v>0.6182</v>
          </cell>
          <cell r="K111" t="str">
            <v>0.5914</v>
          </cell>
          <cell r="L111" t="str">
            <v>0.6724</v>
          </cell>
          <cell r="M111" t="str">
            <v>0.607</v>
          </cell>
          <cell r="N111" t="str">
            <v>0.63</v>
          </cell>
        </row>
        <row r="112">
          <cell r="A112" t="str">
            <v>413001013176</v>
          </cell>
          <cell r="B112" t="str">
            <v>FUNDACION EDUCATIVA INSTITUTO ECOLÓGICO BARBACOAS - Sede Única</v>
          </cell>
          <cell r="C112" t="str">
            <v>Establecimiento</v>
          </cell>
          <cell r="D112" t="str">
            <v>CARTAGENA DE INDIAS (BOLIVAR)</v>
          </cell>
          <cell r="E112" t="str">
            <v>NO OFICIAL</v>
          </cell>
          <cell r="F112" t="str">
            <v>C</v>
          </cell>
          <cell r="G112" t="str">
            <v>87</v>
          </cell>
          <cell r="H112" t="str">
            <v>87</v>
          </cell>
          <cell r="I112" t="str">
            <v>0.6533</v>
          </cell>
          <cell r="J112" t="str">
            <v>0.6271</v>
          </cell>
          <cell r="K112" t="str">
            <v>0.5873</v>
          </cell>
          <cell r="L112" t="str">
            <v>0.6538</v>
          </cell>
          <cell r="M112" t="str">
            <v>0.6216</v>
          </cell>
          <cell r="N112" t="str">
            <v>0.6297</v>
          </cell>
        </row>
        <row r="113">
          <cell r="A113" t="str">
            <v>313001008411</v>
          </cell>
          <cell r="B113" t="str">
            <v>INSTITUCION EDUCATIVA FE Y ALEGRIA EL PROGRESO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191</v>
          </cell>
          <cell r="H113" t="str">
            <v>182</v>
          </cell>
          <cell r="I113" t="str">
            <v>0.6465</v>
          </cell>
          <cell r="J113" t="str">
            <v>0.6134</v>
          </cell>
          <cell r="K113" t="str">
            <v>0.5961</v>
          </cell>
          <cell r="L113" t="str">
            <v>0.6728</v>
          </cell>
          <cell r="M113" t="str">
            <v>0.597</v>
          </cell>
          <cell r="N113" t="str">
            <v>0.6295</v>
          </cell>
        </row>
        <row r="114">
          <cell r="A114" t="str">
            <v>113001001336</v>
          </cell>
          <cell r="B114" t="str">
            <v>INSTITUCION EDUCATIVA JOHN F KENNEDY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380</v>
          </cell>
          <cell r="H114" t="str">
            <v>350</v>
          </cell>
          <cell r="I114" t="str">
            <v>0.6514</v>
          </cell>
          <cell r="J114" t="str">
            <v>0.6118</v>
          </cell>
          <cell r="K114" t="str">
            <v>0.5848</v>
          </cell>
          <cell r="L114" t="str">
            <v>0.6802</v>
          </cell>
          <cell r="M114" t="str">
            <v>0.5944</v>
          </cell>
          <cell r="N114" t="str">
            <v>0.6292</v>
          </cell>
        </row>
        <row r="115">
          <cell r="A115" t="str">
            <v>313001008381</v>
          </cell>
          <cell r="B115" t="str">
            <v>CENT. DE ENSEÑANZA HIJOS DE BOLIVAR - Sede Única</v>
          </cell>
          <cell r="C115" t="str">
            <v>Establecimiento</v>
          </cell>
          <cell r="D115" t="str">
            <v>CARTAGENA DE INDIAS (BOLIVAR)</v>
          </cell>
          <cell r="E115" t="str">
            <v>NO OFICIAL</v>
          </cell>
          <cell r="F115" t="str">
            <v>C</v>
          </cell>
          <cell r="G115" t="str">
            <v>53</v>
          </cell>
          <cell r="H115" t="str">
            <v>53</v>
          </cell>
          <cell r="I115" t="str">
            <v>0.6316</v>
          </cell>
          <cell r="J115" t="str">
            <v>0.6125</v>
          </cell>
          <cell r="K115" t="str">
            <v>0.6001</v>
          </cell>
          <cell r="L115" t="str">
            <v>0.667</v>
          </cell>
          <cell r="M115" t="str">
            <v>0.6168</v>
          </cell>
          <cell r="N115" t="str">
            <v>0.6269</v>
          </cell>
        </row>
        <row r="116">
          <cell r="A116" t="str">
            <v>113001028483</v>
          </cell>
          <cell r="B116" t="str">
            <v>INSTITUCION EDUCATIVA CASD MANUELA BELTRAN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145</v>
          </cell>
          <cell r="H116" t="str">
            <v>141</v>
          </cell>
          <cell r="I116" t="str">
            <v>0.6498</v>
          </cell>
          <cell r="J116" t="str">
            <v>0.626</v>
          </cell>
          <cell r="K116" t="str">
            <v>0.575</v>
          </cell>
          <cell r="L116" t="str">
            <v>0.6683</v>
          </cell>
          <cell r="M116" t="str">
            <v>0.5865</v>
          </cell>
          <cell r="N116" t="str">
            <v>0.6264</v>
          </cell>
        </row>
        <row r="117">
          <cell r="A117" t="str">
            <v>313001027059</v>
          </cell>
          <cell r="B117" t="str">
            <v>CONC. ESCOLAR BERTHA SUTTNER - Sede Única</v>
          </cell>
          <cell r="C117" t="str">
            <v>Establecimiento</v>
          </cell>
          <cell r="D117" t="str">
            <v>CARTAGENA DE INDIAS (BOLIVAR)</v>
          </cell>
          <cell r="E117" t="str">
            <v>NO OFICIAL</v>
          </cell>
          <cell r="F117" t="str">
            <v>C</v>
          </cell>
          <cell r="G117" t="str">
            <v>154</v>
          </cell>
          <cell r="H117" t="str">
            <v>147</v>
          </cell>
          <cell r="I117" t="str">
            <v>0.6464</v>
          </cell>
          <cell r="J117" t="str">
            <v>0.6305</v>
          </cell>
          <cell r="K117" t="str">
            <v>0.5848</v>
          </cell>
          <cell r="L117" t="str">
            <v>0.6541</v>
          </cell>
          <cell r="M117" t="str">
            <v>0.5795</v>
          </cell>
          <cell r="N117" t="str">
            <v>0.6251</v>
          </cell>
        </row>
        <row r="118">
          <cell r="A118" t="str">
            <v>313001028985</v>
          </cell>
          <cell r="B118" t="str">
            <v>COLEGIO DIOS ES AMOR -SEDE CARTAGENA - Sede Única</v>
          </cell>
          <cell r="C118" t="str">
            <v>Establecimiento</v>
          </cell>
          <cell r="D118" t="str">
            <v>CARTAGENA DE INDIAS (BOLIVAR)</v>
          </cell>
          <cell r="E118" t="str">
            <v>NO OFICIAL</v>
          </cell>
          <cell r="F118" t="str">
            <v>C</v>
          </cell>
          <cell r="G118" t="str">
            <v>123</v>
          </cell>
          <cell r="H118" t="str">
            <v>116</v>
          </cell>
          <cell r="I118" t="str">
            <v>0.6199</v>
          </cell>
          <cell r="J118" t="str">
            <v>0.6046</v>
          </cell>
          <cell r="K118" t="str">
            <v>0.593</v>
          </cell>
          <cell r="L118" t="str">
            <v>0.6835</v>
          </cell>
          <cell r="M118" t="str">
            <v>0.6216</v>
          </cell>
          <cell r="N118" t="str">
            <v>0.625</v>
          </cell>
        </row>
        <row r="119">
          <cell r="A119" t="str">
            <v>113001030093</v>
          </cell>
          <cell r="B119" t="str">
            <v>INSTITUCION EDUCATIVA FUNDACION PIES DESCALZOS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129</v>
          </cell>
          <cell r="H119" t="str">
            <v>127</v>
          </cell>
          <cell r="I119" t="str">
            <v>0.6231</v>
          </cell>
          <cell r="J119" t="str">
            <v>0.6065</v>
          </cell>
          <cell r="K119" t="str">
            <v>0.6032</v>
          </cell>
          <cell r="L119" t="str">
            <v>0.6663</v>
          </cell>
          <cell r="M119" t="str">
            <v>0.5985</v>
          </cell>
          <cell r="N119" t="str">
            <v>0.6228</v>
          </cell>
        </row>
        <row r="120">
          <cell r="A120" t="str">
            <v>113001004149</v>
          </cell>
          <cell r="B120" t="str">
            <v>INSTITUCION EDUCATIVA JUAN JOSE NIETO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524</v>
          </cell>
          <cell r="H120" t="str">
            <v>465</v>
          </cell>
          <cell r="I120" t="str">
            <v>0.6296</v>
          </cell>
          <cell r="J120" t="str">
            <v>0.6001</v>
          </cell>
          <cell r="K120" t="str">
            <v>0.5883</v>
          </cell>
          <cell r="L120" t="str">
            <v>0.6746</v>
          </cell>
          <cell r="M120" t="str">
            <v>0.6156</v>
          </cell>
          <cell r="N120" t="str">
            <v>0.6225</v>
          </cell>
        </row>
        <row r="121">
          <cell r="A121" t="str">
            <v>113001002413</v>
          </cell>
          <cell r="B121" t="str">
            <v>INSTITUCION EDUCATIVA MADRE LAURA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334</v>
          </cell>
          <cell r="H121" t="str">
            <v>326</v>
          </cell>
          <cell r="I121" t="str">
            <v>0.6385</v>
          </cell>
          <cell r="J121" t="str">
            <v>0.6138</v>
          </cell>
          <cell r="K121" t="str">
            <v>0.5664</v>
          </cell>
          <cell r="L121" t="str">
            <v>0.6642</v>
          </cell>
          <cell r="M121" t="str">
            <v>0.6185</v>
          </cell>
          <cell r="N121" t="str">
            <v>0.6206</v>
          </cell>
        </row>
        <row r="122">
          <cell r="A122" t="str">
            <v>113001028469</v>
          </cell>
          <cell r="B122" t="str">
            <v>INSTITUCION EDUCATIVA RAFAEL NU?EZ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191</v>
          </cell>
          <cell r="H122" t="str">
            <v>181</v>
          </cell>
          <cell r="I122" t="str">
            <v>0.6268</v>
          </cell>
          <cell r="J122" t="str">
            <v>0.5989</v>
          </cell>
          <cell r="K122" t="str">
            <v>0.5832</v>
          </cell>
          <cell r="L122" t="str">
            <v>0.6808</v>
          </cell>
          <cell r="M122" t="str">
            <v>0.5909</v>
          </cell>
          <cell r="N122" t="str">
            <v>0.62</v>
          </cell>
        </row>
        <row r="123">
          <cell r="A123" t="str">
            <v>113001005374</v>
          </cell>
          <cell r="B123" t="str">
            <v>INSTITUCION EDUCATIVA ANTONIA SANTOS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303</v>
          </cell>
          <cell r="H123" t="str">
            <v>279</v>
          </cell>
          <cell r="I123" t="str">
            <v>0.6316</v>
          </cell>
          <cell r="J123" t="str">
            <v>0.6175</v>
          </cell>
          <cell r="K123" t="str">
            <v>0.5694</v>
          </cell>
          <cell r="L123" t="str">
            <v>0.6553</v>
          </cell>
          <cell r="M123" t="str">
            <v>0.6322</v>
          </cell>
          <cell r="N123" t="str">
            <v>0.6195</v>
          </cell>
        </row>
        <row r="124">
          <cell r="A124" t="str">
            <v>313001013571</v>
          </cell>
          <cell r="B124" t="str">
            <v>CENT. EDUC. Y COMUNITARIO NELSON MANDELA - Sede Única</v>
          </cell>
          <cell r="C124" t="str">
            <v>Establecimiento</v>
          </cell>
          <cell r="D124" t="str">
            <v>CARTAGENA DE INDIAS (BOLIVAR)</v>
          </cell>
          <cell r="E124" t="str">
            <v>NO OFICIAL</v>
          </cell>
          <cell r="F124" t="str">
            <v>D</v>
          </cell>
          <cell r="G124" t="str">
            <v>28</v>
          </cell>
          <cell r="H124" t="str">
            <v>27</v>
          </cell>
          <cell r="I124" t="str">
            <v>0.6788</v>
          </cell>
          <cell r="J124" t="str">
            <v>0.5848</v>
          </cell>
          <cell r="K124" t="str">
            <v>0.5852</v>
          </cell>
          <cell r="L124" t="str">
            <v>0.6396</v>
          </cell>
          <cell r="M124" t="str">
            <v>0.5756</v>
          </cell>
          <cell r="N124" t="str">
            <v>0.6185</v>
          </cell>
        </row>
        <row r="125">
          <cell r="A125" t="str">
            <v>313001007040</v>
          </cell>
          <cell r="B125" t="str">
            <v>COL. MARIA MONTESORRI - Sede Única</v>
          </cell>
          <cell r="C125" t="str">
            <v>Establecimiento</v>
          </cell>
          <cell r="D125" t="str">
            <v>CARTAGENA DE INDIAS (BOLIVAR)</v>
          </cell>
          <cell r="E125" t="str">
            <v>NO OFICIAL</v>
          </cell>
          <cell r="F125" t="str">
            <v>D</v>
          </cell>
          <cell r="G125" t="str">
            <v>75</v>
          </cell>
          <cell r="H125" t="str">
            <v>64</v>
          </cell>
          <cell r="I125" t="str">
            <v>0.6287</v>
          </cell>
          <cell r="J125" t="str">
            <v>0.5992</v>
          </cell>
          <cell r="K125" t="str">
            <v>0.5837</v>
          </cell>
          <cell r="L125" t="str">
            <v>0.66</v>
          </cell>
          <cell r="M125" t="str">
            <v>0.616</v>
          </cell>
          <cell r="N125" t="str">
            <v>0.6178</v>
          </cell>
        </row>
        <row r="126">
          <cell r="A126" t="str">
            <v>313001013538</v>
          </cell>
          <cell r="B126" t="str">
            <v>CORPORACION EDUCATIVA SAN JOSE - Sede Única</v>
          </cell>
          <cell r="C126" t="str">
            <v>Establecimiento</v>
          </cell>
          <cell r="D126" t="str">
            <v>CARTAGENA (BOLIVAR)</v>
          </cell>
          <cell r="E126" t="str">
            <v>NO OFICIAL</v>
          </cell>
          <cell r="F126" t="str">
            <v>D</v>
          </cell>
          <cell r="G126" t="str">
            <v>226</v>
          </cell>
          <cell r="H126" t="str">
            <v>225</v>
          </cell>
          <cell r="I126" t="str">
            <v>0.6085</v>
          </cell>
          <cell r="J126" t="str">
            <v>0.6123</v>
          </cell>
          <cell r="K126" t="str">
            <v>0.618</v>
          </cell>
          <cell r="L126" t="str">
            <v>0.6303</v>
          </cell>
          <cell r="M126" t="str">
            <v>0.6177</v>
          </cell>
          <cell r="N126" t="str">
            <v>0.6173</v>
          </cell>
        </row>
        <row r="127">
          <cell r="A127" t="str">
            <v>113001000241</v>
          </cell>
          <cell r="B127" t="str">
            <v>INSTITUCION EDUCATIVA NUESTRO ESFUERZO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251</v>
          </cell>
          <cell r="H127" t="str">
            <v>235</v>
          </cell>
          <cell r="I127" t="str">
            <v>0.6359</v>
          </cell>
          <cell r="J127" t="str">
            <v>0.6061</v>
          </cell>
          <cell r="K127" t="str">
            <v>0.5719</v>
          </cell>
          <cell r="L127" t="str">
            <v>0.6563</v>
          </cell>
          <cell r="M127" t="str">
            <v>0.5848</v>
          </cell>
          <cell r="N127" t="str">
            <v>0.615</v>
          </cell>
        </row>
        <row r="128">
          <cell r="A128" t="str">
            <v>313001000142</v>
          </cell>
          <cell r="B128" t="str">
            <v>INST. MADRE TERESA DE CALCUTA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D</v>
          </cell>
          <cell r="G128" t="str">
            <v>82</v>
          </cell>
          <cell r="H128" t="str">
            <v>66</v>
          </cell>
          <cell r="I128" t="str">
            <v>0.6123</v>
          </cell>
          <cell r="J128" t="str">
            <v>0.5974</v>
          </cell>
          <cell r="K128" t="str">
            <v>0.5818</v>
          </cell>
          <cell r="L128" t="str">
            <v>0.6585</v>
          </cell>
          <cell r="M128" t="str">
            <v>0.6082</v>
          </cell>
          <cell r="N128" t="str">
            <v>0.6122</v>
          </cell>
        </row>
        <row r="129">
          <cell r="A129" t="str">
            <v>113001002952</v>
          </cell>
          <cell r="B129" t="str">
            <v>INSTITUCION EDUCATIVA DE TERNERA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199</v>
          </cell>
          <cell r="H129" t="str">
            <v>183</v>
          </cell>
          <cell r="I129" t="str">
            <v>0.6142</v>
          </cell>
          <cell r="J129" t="str">
            <v>0.5883</v>
          </cell>
          <cell r="K129" t="str">
            <v>0.5779</v>
          </cell>
          <cell r="L129" t="str">
            <v>0.6719</v>
          </cell>
          <cell r="M129" t="str">
            <v>0.6007</v>
          </cell>
          <cell r="N129" t="str">
            <v>0.6121</v>
          </cell>
        </row>
        <row r="130">
          <cell r="A130" t="str">
            <v>113001000259</v>
          </cell>
          <cell r="B130" t="str">
            <v>INSTITUCIÓN EDUCATIVA VALORES UNIDOS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D</v>
          </cell>
          <cell r="G130" t="str">
            <v>185</v>
          </cell>
          <cell r="H130" t="str">
            <v>170</v>
          </cell>
          <cell r="I130" t="str">
            <v>0.5933</v>
          </cell>
          <cell r="J130" t="str">
            <v>0.585</v>
          </cell>
          <cell r="K130" t="str">
            <v>0.6037</v>
          </cell>
          <cell r="L130" t="str">
            <v>0.6668</v>
          </cell>
          <cell r="M130" t="str">
            <v>0.5847</v>
          </cell>
          <cell r="N130" t="str">
            <v>0.6101</v>
          </cell>
        </row>
        <row r="131">
          <cell r="A131" t="str">
            <v>313001008500</v>
          </cell>
          <cell r="B131" t="str">
            <v>CORP. EDUC. JORGE ELIECER GAITAN DE C/GENA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D</v>
          </cell>
          <cell r="G131" t="str">
            <v>22</v>
          </cell>
          <cell r="H131" t="str">
            <v>22</v>
          </cell>
          <cell r="I131" t="str">
            <v>0.6128</v>
          </cell>
          <cell r="J131" t="str">
            <v>0.6026</v>
          </cell>
          <cell r="K131" t="str">
            <v>0.5688</v>
          </cell>
          <cell r="L131" t="str">
            <v>0.6527</v>
          </cell>
          <cell r="M131" t="str">
            <v>0.6111</v>
          </cell>
          <cell r="N131" t="str">
            <v>0.6094</v>
          </cell>
        </row>
        <row r="132">
          <cell r="A132" t="str">
            <v>213001000245</v>
          </cell>
          <cell r="B132" t="str">
            <v>I.E. TIERRA BAJA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49</v>
          </cell>
          <cell r="H132" t="str">
            <v>48</v>
          </cell>
          <cell r="I132" t="str">
            <v>0.6155</v>
          </cell>
          <cell r="J132" t="str">
            <v>0.5963</v>
          </cell>
          <cell r="K132" t="str">
            <v>0.5807</v>
          </cell>
          <cell r="L132" t="str">
            <v>0.6553</v>
          </cell>
          <cell r="M132" t="str">
            <v>0.5721</v>
          </cell>
          <cell r="N132" t="str">
            <v>0.6089</v>
          </cell>
        </row>
        <row r="133">
          <cell r="A133" t="str">
            <v>113001028927</v>
          </cell>
          <cell r="B133" t="str">
            <v>INSTITUCION EDUCATIVA CIUDADELA 2000 -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313</v>
          </cell>
          <cell r="H133" t="str">
            <v>305</v>
          </cell>
          <cell r="I133" t="str">
            <v>0.6157</v>
          </cell>
          <cell r="J133" t="str">
            <v>0.5933</v>
          </cell>
          <cell r="K133" t="str">
            <v>0.5756</v>
          </cell>
          <cell r="L133" t="str">
            <v>0.6598</v>
          </cell>
          <cell r="M133" t="str">
            <v>0.5718</v>
          </cell>
          <cell r="N133" t="str">
            <v>0.6081</v>
          </cell>
        </row>
        <row r="134">
          <cell r="A134" t="str">
            <v>313001004750</v>
          </cell>
          <cell r="B134" t="str">
            <v>INSTITUCION EDUCATIVA MADRE GABRIELA DE SAN MARTIN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334</v>
          </cell>
          <cell r="H134" t="str">
            <v>323</v>
          </cell>
          <cell r="I134" t="str">
            <v>0.6288</v>
          </cell>
          <cell r="J134" t="str">
            <v>0.5939</v>
          </cell>
          <cell r="K134" t="str">
            <v>0.5606</v>
          </cell>
          <cell r="L134" t="str">
            <v>0.6628</v>
          </cell>
          <cell r="M134" t="str">
            <v>0.5585</v>
          </cell>
          <cell r="N134" t="str">
            <v>0.6074</v>
          </cell>
        </row>
        <row r="135">
          <cell r="A135" t="str">
            <v>113001001581</v>
          </cell>
          <cell r="B135" t="str">
            <v>I.E. DE FREDONIA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145</v>
          </cell>
          <cell r="H135" t="str">
            <v>137</v>
          </cell>
          <cell r="I135" t="str">
            <v>0.6177</v>
          </cell>
          <cell r="J135" t="str">
            <v>0.5958</v>
          </cell>
          <cell r="K135" t="str">
            <v>0.5835</v>
          </cell>
          <cell r="L135" t="str">
            <v>0.6378</v>
          </cell>
          <cell r="M135" t="str">
            <v>0.5554</v>
          </cell>
          <cell r="N135" t="str">
            <v>0.6046</v>
          </cell>
        </row>
        <row r="136">
          <cell r="A136" t="str">
            <v>113001000879</v>
          </cell>
          <cell r="B136" t="str">
            <v>INSTITUCION EDUCATIVA SANTA MARIA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442</v>
          </cell>
          <cell r="H136" t="str">
            <v>397</v>
          </cell>
          <cell r="I136" t="str">
            <v>0.6047</v>
          </cell>
          <cell r="J136" t="str">
            <v>0.5879</v>
          </cell>
          <cell r="K136" t="str">
            <v>0.5782</v>
          </cell>
          <cell r="L136" t="str">
            <v>0.6548</v>
          </cell>
          <cell r="M136" t="str">
            <v>0.5738</v>
          </cell>
          <cell r="N136" t="str">
            <v>0.6039</v>
          </cell>
        </row>
        <row r="137">
          <cell r="A137" t="str">
            <v>113001009281</v>
          </cell>
          <cell r="B137" t="str">
            <v>I.E. VILLA ESTRELLA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169</v>
          </cell>
          <cell r="H137" t="str">
            <v>151</v>
          </cell>
          <cell r="I137" t="str">
            <v>0.6052</v>
          </cell>
          <cell r="J137" t="str">
            <v>0.5828</v>
          </cell>
          <cell r="K137" t="str">
            <v>0.5755</v>
          </cell>
          <cell r="L137" t="str">
            <v>0.6554</v>
          </cell>
          <cell r="M137" t="str">
            <v>0.5853</v>
          </cell>
          <cell r="N137" t="str">
            <v>0.6032</v>
          </cell>
        </row>
        <row r="138">
          <cell r="A138" t="str">
            <v>313001029116</v>
          </cell>
          <cell r="B138" t="str">
            <v>INSTITUCION EDUC COMUNITARIA LIRIO DE LOS VALLES - Sede Única</v>
          </cell>
          <cell r="C138" t="str">
            <v>Establecimiento</v>
          </cell>
          <cell r="D138" t="str">
            <v>CARTAGENA DE INDIAS (BOLIVAR)</v>
          </cell>
          <cell r="E138" t="str">
            <v>NO OFICIAL</v>
          </cell>
          <cell r="F138" t="str">
            <v>D</v>
          </cell>
          <cell r="G138" t="str">
            <v>17</v>
          </cell>
          <cell r="H138" t="str">
            <v>15</v>
          </cell>
          <cell r="I138" t="str">
            <v>0.6068</v>
          </cell>
          <cell r="J138" t="str">
            <v>0.6065</v>
          </cell>
          <cell r="K138" t="str">
            <v>0.5603</v>
          </cell>
          <cell r="L138" t="str">
            <v>0.6413</v>
          </cell>
          <cell r="M138" t="str">
            <v>0.586</v>
          </cell>
          <cell r="N138" t="str">
            <v>0.6024</v>
          </cell>
        </row>
        <row r="139">
          <cell r="A139" t="str">
            <v>113001020969</v>
          </cell>
          <cell r="B139" t="str">
            <v>INSTITUCION EDUCATIVA FRANCISCO DE PAULA SANTANDER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150</v>
          </cell>
          <cell r="H139" t="str">
            <v>146</v>
          </cell>
          <cell r="I139" t="str">
            <v>0.6198</v>
          </cell>
          <cell r="J139" t="str">
            <v>0.591</v>
          </cell>
          <cell r="K139" t="str">
            <v>0.5482</v>
          </cell>
          <cell r="L139" t="str">
            <v>0.6513</v>
          </cell>
          <cell r="M139" t="str">
            <v>0.5969</v>
          </cell>
          <cell r="N139" t="str">
            <v>0.6021</v>
          </cell>
        </row>
        <row r="140">
          <cell r="A140" t="str">
            <v>313001006281</v>
          </cell>
          <cell r="B140" t="str">
            <v>CORP. COL. AMOR A BOLIVAR - Sede Única</v>
          </cell>
          <cell r="C140" t="str">
            <v>Establecimiento</v>
          </cell>
          <cell r="D140" t="str">
            <v>CARTAGENA DE INDIAS (BOLIVAR)</v>
          </cell>
          <cell r="E140" t="str">
            <v>NO OFICIAL</v>
          </cell>
          <cell r="F140" t="str">
            <v>D</v>
          </cell>
          <cell r="G140" t="str">
            <v>104</v>
          </cell>
          <cell r="H140" t="str">
            <v>85</v>
          </cell>
          <cell r="I140" t="str">
            <v>0.6151</v>
          </cell>
          <cell r="J140" t="str">
            <v>0.571</v>
          </cell>
          <cell r="K140" t="str">
            <v>0.5729</v>
          </cell>
          <cell r="L140" t="str">
            <v>0.6449</v>
          </cell>
          <cell r="M140" t="str">
            <v>0.6076</v>
          </cell>
          <cell r="N140" t="str">
            <v>0.6015</v>
          </cell>
        </row>
        <row r="141">
          <cell r="A141" t="str">
            <v>213001002809</v>
          </cell>
          <cell r="B141" t="str">
            <v>INSTITUCION EDUCATIVA DE BAYUNCA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539</v>
          </cell>
          <cell r="H141" t="str">
            <v>484</v>
          </cell>
          <cell r="I141" t="str">
            <v>0.6346</v>
          </cell>
          <cell r="J141" t="str">
            <v>0.5921</v>
          </cell>
          <cell r="K141" t="str">
            <v>0.5599</v>
          </cell>
          <cell r="L141" t="str">
            <v>0.6303</v>
          </cell>
          <cell r="M141" t="str">
            <v>0.5677</v>
          </cell>
          <cell r="N141" t="str">
            <v>0.6014</v>
          </cell>
        </row>
        <row r="142">
          <cell r="A142" t="str">
            <v>213001030241</v>
          </cell>
          <cell r="B142" t="str">
            <v>INSTITUCION EDUCATIVA DE BAYUNCA - INSTITUCION EDUCATIVA DE BAYUNCA</v>
          </cell>
          <cell r="C142" t="str">
            <v>Sede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170</v>
          </cell>
          <cell r="H142" t="str">
            <v>162</v>
          </cell>
          <cell r="I142" t="str">
            <v>0.63</v>
          </cell>
          <cell r="J142" t="str">
            <v>0.5915</v>
          </cell>
          <cell r="K142" t="str">
            <v>0.5693</v>
          </cell>
          <cell r="L142" t="str">
            <v>0.6321</v>
          </cell>
          <cell r="M142" t="str">
            <v>0.5598</v>
          </cell>
          <cell r="N142" t="str">
            <v>0.6022</v>
          </cell>
        </row>
        <row r="143">
          <cell r="A143" t="str">
            <v>113001004254</v>
          </cell>
          <cell r="B143" t="str">
            <v>INSTITUCION EDUCATIVA FULGENCIO LEQUERICA  VELEZ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237</v>
          </cell>
          <cell r="H143" t="str">
            <v>227</v>
          </cell>
          <cell r="I143" t="str">
            <v>0.612</v>
          </cell>
          <cell r="J143" t="str">
            <v>0.5864</v>
          </cell>
          <cell r="K143" t="str">
            <v>0.5563</v>
          </cell>
          <cell r="L143" t="str">
            <v>0.6458</v>
          </cell>
          <cell r="M143" t="str">
            <v>0.6095</v>
          </cell>
          <cell r="N143" t="str">
            <v>0.6008</v>
          </cell>
        </row>
        <row r="144">
          <cell r="A144" t="str">
            <v>313001009085</v>
          </cell>
          <cell r="B144" t="str">
            <v>CORPORACION EDUCATIVA LICEO CARTAGENA - Sede Única</v>
          </cell>
          <cell r="C144" t="str">
            <v>Establecimiento</v>
          </cell>
          <cell r="D144" t="str">
            <v>CARTAGENA (BOLIVAR)</v>
          </cell>
          <cell r="E144" t="str">
            <v>NO OFICIAL</v>
          </cell>
          <cell r="F144" t="str">
            <v>D</v>
          </cell>
          <cell r="G144" t="str">
            <v>16</v>
          </cell>
          <cell r="H144" t="str">
            <v>15</v>
          </cell>
          <cell r="I144" t="str">
            <v>0.5749</v>
          </cell>
          <cell r="J144" t="str">
            <v>0.611</v>
          </cell>
          <cell r="K144" t="str">
            <v>0.5806</v>
          </cell>
          <cell r="L144" t="str">
            <v>0.6149</v>
          </cell>
          <cell r="M144" t="str">
            <v>0.6198</v>
          </cell>
          <cell r="N144" t="str">
            <v>0.5972</v>
          </cell>
        </row>
        <row r="145">
          <cell r="A145" t="str">
            <v>113001028421</v>
          </cell>
          <cell r="B145" t="str">
            <v>INSTITUCION EDUCATIVA 14 DE FEBRERO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202</v>
          </cell>
          <cell r="H145" t="str">
            <v>197</v>
          </cell>
          <cell r="I145" t="str">
            <v>0.6081</v>
          </cell>
          <cell r="J145" t="str">
            <v>0.5955</v>
          </cell>
          <cell r="K145" t="str">
            <v>0.5567</v>
          </cell>
          <cell r="L145" t="str">
            <v>0.6403</v>
          </cell>
          <cell r="M145" t="str">
            <v>0.5559</v>
          </cell>
          <cell r="N145" t="str">
            <v>0.5967</v>
          </cell>
        </row>
        <row r="146">
          <cell r="A146" t="str">
            <v>113001028919</v>
          </cell>
          <cell r="B146" t="str">
            <v>INSTITUCION EDUCATIVA NUEVO BOSQUE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395</v>
          </cell>
          <cell r="H146" t="str">
            <v>364</v>
          </cell>
          <cell r="I146" t="str">
            <v>0.5954</v>
          </cell>
          <cell r="J146" t="str">
            <v>0.5736</v>
          </cell>
          <cell r="K146" t="str">
            <v>0.5497</v>
          </cell>
          <cell r="L146" t="str">
            <v>0.6443</v>
          </cell>
          <cell r="M146" t="str">
            <v>0.6015</v>
          </cell>
          <cell r="N146" t="str">
            <v>0.5916</v>
          </cell>
        </row>
        <row r="147">
          <cell r="A147" t="str">
            <v>113001002120</v>
          </cell>
          <cell r="B147" t="str">
            <v>INSTITUCION EDUCATIVA HIJOS DE MARIA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287</v>
          </cell>
          <cell r="H147" t="str">
            <v>270</v>
          </cell>
          <cell r="I147" t="str">
            <v>0.6034</v>
          </cell>
          <cell r="J147" t="str">
            <v>0.5838</v>
          </cell>
          <cell r="K147" t="str">
            <v>0.5496</v>
          </cell>
          <cell r="L147" t="str">
            <v>0.633</v>
          </cell>
          <cell r="M147" t="str">
            <v>0.58</v>
          </cell>
          <cell r="N147" t="str">
            <v>0.5915</v>
          </cell>
        </row>
        <row r="148">
          <cell r="A148" t="str">
            <v>113001030085</v>
          </cell>
          <cell r="B148" t="str">
            <v>INSTITUCION EDUCATIVA MANDELA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209</v>
          </cell>
          <cell r="H148" t="str">
            <v>194</v>
          </cell>
          <cell r="I148" t="str">
            <v>0.5993</v>
          </cell>
          <cell r="J148" t="str">
            <v>0.5565</v>
          </cell>
          <cell r="K148" t="str">
            <v>0.5538</v>
          </cell>
          <cell r="L148" t="str">
            <v>0.658</v>
          </cell>
          <cell r="M148" t="str">
            <v>0.583</v>
          </cell>
          <cell r="N148" t="str">
            <v>0.5912</v>
          </cell>
        </row>
        <row r="149">
          <cell r="A149" t="str">
            <v>313001006736</v>
          </cell>
          <cell r="B149" t="str">
            <v>ASOCIACION LICEO SAN FERNANDO - Sede Única</v>
          </cell>
          <cell r="C149" t="str">
            <v>Establecimiento</v>
          </cell>
          <cell r="D149" t="str">
            <v>CARTAGENA (BOLIVAR)</v>
          </cell>
          <cell r="E149" t="str">
            <v>NO OFICIAL</v>
          </cell>
          <cell r="F149" t="str">
            <v>D</v>
          </cell>
          <cell r="G149" t="str">
            <v>29</v>
          </cell>
          <cell r="H149" t="str">
            <v>26</v>
          </cell>
          <cell r="I149" t="str">
            <v>0.5805</v>
          </cell>
          <cell r="J149" t="str">
            <v>0.5751</v>
          </cell>
          <cell r="K149" t="str">
            <v>0.5887</v>
          </cell>
          <cell r="L149" t="str">
            <v>0.6067</v>
          </cell>
          <cell r="M149" t="str">
            <v>0.6171</v>
          </cell>
          <cell r="N149" t="str">
            <v>0.59</v>
          </cell>
        </row>
        <row r="150">
          <cell r="A150" t="str">
            <v>313001027075</v>
          </cell>
          <cell r="B150" t="str">
            <v>INSTITUCION EDUCATIVA EL SALVADOR - Sede Única</v>
          </cell>
          <cell r="C150" t="str">
            <v>Establecimiento</v>
          </cell>
          <cell r="D150" t="str">
            <v>CARTAGENA (BOLIVAR)</v>
          </cell>
          <cell r="E150" t="str">
            <v>NO OFICIAL</v>
          </cell>
          <cell r="F150" t="str">
            <v>D</v>
          </cell>
          <cell r="G150" t="str">
            <v>282</v>
          </cell>
          <cell r="H150" t="str">
            <v>245</v>
          </cell>
          <cell r="I150" t="str">
            <v>0.5711</v>
          </cell>
          <cell r="J150" t="str">
            <v>0.5981</v>
          </cell>
          <cell r="K150" t="str">
            <v>0.5751</v>
          </cell>
          <cell r="L150" t="str">
            <v>0.6157</v>
          </cell>
          <cell r="M150" t="str">
            <v>0.5762</v>
          </cell>
          <cell r="N150" t="str">
            <v>0.5889</v>
          </cell>
        </row>
        <row r="151">
          <cell r="A151" t="str">
            <v>313001029396</v>
          </cell>
          <cell r="B151" t="str">
            <v>INSTITUCION EDUCATIVA CLEMENTE MANUEL ZABAL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398</v>
          </cell>
          <cell r="H151" t="str">
            <v>385</v>
          </cell>
          <cell r="I151" t="str">
            <v>0.5863</v>
          </cell>
          <cell r="J151" t="str">
            <v>0.58</v>
          </cell>
          <cell r="K151" t="str">
            <v>0.5508</v>
          </cell>
          <cell r="L151" t="str">
            <v>0.6339</v>
          </cell>
          <cell r="M151" t="str">
            <v>0.5683</v>
          </cell>
          <cell r="N151" t="str">
            <v>0.5863</v>
          </cell>
        </row>
        <row r="152">
          <cell r="A152" t="str">
            <v>313001013996</v>
          </cell>
          <cell r="B152" t="str">
            <v>COL. COMUNITARIO JOSE CARMELO VILLAMIZAR DIAZ - Sede Única</v>
          </cell>
          <cell r="C152" t="str">
            <v>Establecimiento</v>
          </cell>
          <cell r="D152" t="str">
            <v>CARTAGENA (BOLIVAR)</v>
          </cell>
          <cell r="E152" t="str">
            <v>NO OFICIAL</v>
          </cell>
          <cell r="F152" t="str">
            <v>D</v>
          </cell>
          <cell r="G152" t="str">
            <v>12</v>
          </cell>
          <cell r="H152" t="str">
            <v>12</v>
          </cell>
          <cell r="I152" t="str">
            <v>0.623</v>
          </cell>
          <cell r="J152" t="str">
            <v>0.57</v>
          </cell>
          <cell r="K152" t="str">
            <v>0.5742</v>
          </cell>
          <cell r="L152" t="str">
            <v>0.5802</v>
          </cell>
          <cell r="M152" t="str">
            <v>0.5733</v>
          </cell>
          <cell r="N152" t="str">
            <v>0.5858</v>
          </cell>
        </row>
        <row r="153">
          <cell r="A153" t="str">
            <v>113001001727</v>
          </cell>
          <cell r="B153" t="str">
            <v>INSTITUCION EDUCATIVA REPUBLICA DEL LIBANO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277</v>
          </cell>
          <cell r="H153" t="str">
            <v>264</v>
          </cell>
          <cell r="I153" t="str">
            <v>0.5902</v>
          </cell>
          <cell r="J153" t="str">
            <v>0.5664</v>
          </cell>
          <cell r="K153" t="str">
            <v>0.5503</v>
          </cell>
          <cell r="L153" t="str">
            <v>0.6273</v>
          </cell>
          <cell r="M153" t="str">
            <v>0.5682</v>
          </cell>
          <cell r="N153" t="str">
            <v>0.5824</v>
          </cell>
        </row>
        <row r="154">
          <cell r="A154" t="str">
            <v>313001013783</v>
          </cell>
          <cell r="B154" t="str">
            <v>CONC. ESCOLAR BERNARDO FOERGEN - Sede Única</v>
          </cell>
          <cell r="C154" t="str">
            <v>Establecimiento</v>
          </cell>
          <cell r="D154" t="str">
            <v>CARTAGENA DE INDIAS (BOLIVAR)</v>
          </cell>
          <cell r="E154" t="str">
            <v>NO OFICIAL</v>
          </cell>
          <cell r="F154" t="str">
            <v>D</v>
          </cell>
          <cell r="G154" t="str">
            <v>74</v>
          </cell>
          <cell r="H154" t="str">
            <v>62</v>
          </cell>
          <cell r="I154" t="str">
            <v>0.585</v>
          </cell>
          <cell r="J154" t="str">
            <v>0.5903</v>
          </cell>
          <cell r="K154" t="str">
            <v>0.5343</v>
          </cell>
          <cell r="L154" t="str">
            <v>0.6283</v>
          </cell>
          <cell r="M154" t="str">
            <v>0.5483</v>
          </cell>
          <cell r="N154" t="str">
            <v>0.5817</v>
          </cell>
        </row>
        <row r="155">
          <cell r="A155" t="str">
            <v>113001001816</v>
          </cell>
          <cell r="B155" t="str">
            <v>INSTITUCION EDUCATIVA JOSE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546</v>
          </cell>
          <cell r="H155" t="str">
            <v>492</v>
          </cell>
          <cell r="I155" t="str">
            <v>0.6016</v>
          </cell>
          <cell r="J155" t="str">
            <v>0.5518</v>
          </cell>
          <cell r="K155" t="str">
            <v>0.5303</v>
          </cell>
          <cell r="L155" t="str">
            <v>0.629</v>
          </cell>
          <cell r="M155" t="str">
            <v>0.5881</v>
          </cell>
          <cell r="N155" t="str">
            <v>0.579</v>
          </cell>
        </row>
        <row r="156">
          <cell r="A156" t="str">
            <v>113001007199</v>
          </cell>
          <cell r="B156" t="str">
            <v>INSTITUCION EDUCATIVA FE Y ALEGRIA LAS AMERICAS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485</v>
          </cell>
          <cell r="H156" t="str">
            <v>451</v>
          </cell>
          <cell r="I156" t="str">
            <v>0.5876</v>
          </cell>
          <cell r="J156" t="str">
            <v>0.5632</v>
          </cell>
          <cell r="K156" t="str">
            <v>0.5398</v>
          </cell>
          <cell r="L156" t="str">
            <v>0.6248</v>
          </cell>
          <cell r="M156" t="str">
            <v>0.5782</v>
          </cell>
          <cell r="N156" t="str">
            <v>0.5788</v>
          </cell>
        </row>
        <row r="157">
          <cell r="A157" t="str">
            <v>113001001450</v>
          </cell>
          <cell r="B157" t="str">
            <v>INSTITUCION ETNOEDUCATIVA PEDRO ROMERO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169</v>
          </cell>
          <cell r="H157" t="str">
            <v>159</v>
          </cell>
          <cell r="I157" t="str">
            <v>0.5881</v>
          </cell>
          <cell r="J157" t="str">
            <v>0.5628</v>
          </cell>
          <cell r="K157" t="str">
            <v>0.5406</v>
          </cell>
          <cell r="L157" t="str">
            <v>0.6256</v>
          </cell>
          <cell r="M157" t="str">
            <v>0.5734</v>
          </cell>
          <cell r="N157" t="str">
            <v>0.5788</v>
          </cell>
        </row>
        <row r="158">
          <cell r="A158" t="str">
            <v>313001028098</v>
          </cell>
          <cell r="B158" t="str">
            <v>INSTITUCION EDUCATIVA LOS ANGELES - Sede Única</v>
          </cell>
          <cell r="C158" t="str">
            <v>Establecimiento</v>
          </cell>
          <cell r="D158" t="str">
            <v>CARTAGENA DE INDIAS (BOLIVAR)</v>
          </cell>
          <cell r="E158" t="str">
            <v>NO OFICIAL</v>
          </cell>
          <cell r="F158" t="str">
            <v>D</v>
          </cell>
          <cell r="G158" t="str">
            <v>37</v>
          </cell>
          <cell r="H158" t="str">
            <v>32</v>
          </cell>
          <cell r="I158" t="str">
            <v>0.5918</v>
          </cell>
          <cell r="J158" t="str">
            <v>0.5439</v>
          </cell>
          <cell r="K158" t="str">
            <v>0.5539</v>
          </cell>
          <cell r="L158" t="str">
            <v>0.6182</v>
          </cell>
          <cell r="M158" t="str">
            <v>0.5979</v>
          </cell>
          <cell r="N158" t="str">
            <v>0.5786</v>
          </cell>
        </row>
        <row r="159">
          <cell r="A159" t="str">
            <v>113001012427</v>
          </cell>
          <cell r="B159" t="str">
            <v>INSTITUCION EDUCATIVA MANUELA VERGARA DE CURI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201</v>
          </cell>
          <cell r="H159" t="str">
            <v>172</v>
          </cell>
          <cell r="I159" t="str">
            <v>0.5856</v>
          </cell>
          <cell r="J159" t="str">
            <v>0.5772</v>
          </cell>
          <cell r="K159" t="str">
            <v>0.534</v>
          </cell>
          <cell r="L159" t="str">
            <v>0.6291</v>
          </cell>
          <cell r="M159" t="str">
            <v>0.5434</v>
          </cell>
          <cell r="N159" t="str">
            <v>0.5786</v>
          </cell>
        </row>
        <row r="160">
          <cell r="A160" t="str">
            <v>113001008284</v>
          </cell>
          <cell r="B160" t="str">
            <v>INSTITUCION EDUCATIVA SAN FELIPE NERI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161</v>
          </cell>
          <cell r="H160" t="str">
            <v>136</v>
          </cell>
          <cell r="I160" t="str">
            <v>0.5924</v>
          </cell>
          <cell r="J160" t="str">
            <v>0.5706</v>
          </cell>
          <cell r="K160" t="str">
            <v>0.5276</v>
          </cell>
          <cell r="L160" t="str">
            <v>0.6172</v>
          </cell>
          <cell r="M160" t="str">
            <v>0.5973</v>
          </cell>
          <cell r="N160" t="str">
            <v>0.5785</v>
          </cell>
        </row>
        <row r="161">
          <cell r="A161" t="str">
            <v>213001007231</v>
          </cell>
          <cell r="B161" t="str">
            <v>INSTITUCION EDUCATIVA SAN FRANCISCO DE ASIS - Sede Única</v>
          </cell>
          <cell r="C161" t="str">
            <v>Establecimiento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547</v>
          </cell>
          <cell r="H161" t="str">
            <v>520</v>
          </cell>
          <cell r="I161" t="str">
            <v>0.5911</v>
          </cell>
          <cell r="J161" t="str">
            <v>0.5644</v>
          </cell>
          <cell r="K161" t="str">
            <v>0.5344</v>
          </cell>
          <cell r="L161" t="str">
            <v>0.6218</v>
          </cell>
          <cell r="M161" t="str">
            <v>0.5814</v>
          </cell>
          <cell r="N161" t="str">
            <v>0.5782</v>
          </cell>
        </row>
        <row r="162">
          <cell r="A162" t="str">
            <v>113001030212</v>
          </cell>
          <cell r="B162" t="str">
            <v>INSTITUCION EDUCATIVA BICENTENARIO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254</v>
          </cell>
          <cell r="H162" t="str">
            <v>251</v>
          </cell>
          <cell r="I162" t="str">
            <v>0.5819</v>
          </cell>
          <cell r="J162" t="str">
            <v>0.5585</v>
          </cell>
          <cell r="K162" t="str">
            <v>0.5412</v>
          </cell>
          <cell r="L162" t="str">
            <v>0.6318</v>
          </cell>
          <cell r="M162" t="str">
            <v>0.5541</v>
          </cell>
          <cell r="N162" t="str">
            <v>0.5765</v>
          </cell>
        </row>
        <row r="163">
          <cell r="A163" t="str">
            <v>213001007797</v>
          </cell>
          <cell r="B163" t="str">
            <v>INSTITUCION EDUCATIVA SAN JUAN DE DAMASCO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213</v>
          </cell>
          <cell r="H163" t="str">
            <v>201</v>
          </cell>
          <cell r="I163" t="str">
            <v>0.5813</v>
          </cell>
          <cell r="J163" t="str">
            <v>0.5623</v>
          </cell>
          <cell r="K163" t="str">
            <v>0.5412</v>
          </cell>
          <cell r="L163" t="str">
            <v>0.6176</v>
          </cell>
          <cell r="M163" t="str">
            <v>0.5795</v>
          </cell>
          <cell r="N163" t="str">
            <v>0.5759</v>
          </cell>
        </row>
        <row r="164">
          <cell r="A164" t="str">
            <v>213001007533</v>
          </cell>
          <cell r="B164" t="str">
            <v>INSTITUCION EDUCATIVA NUEVA ESPERANZA ARROYO GRANDE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98</v>
          </cell>
          <cell r="H164" t="str">
            <v>98</v>
          </cell>
          <cell r="I164" t="str">
            <v>0.5792</v>
          </cell>
          <cell r="J164" t="str">
            <v>0.5558</v>
          </cell>
          <cell r="K164" t="str">
            <v>0.5501</v>
          </cell>
          <cell r="L164" t="str">
            <v>0.6283</v>
          </cell>
          <cell r="M164" t="str">
            <v>0.5443</v>
          </cell>
          <cell r="N164" t="str">
            <v>0.5757</v>
          </cell>
        </row>
        <row r="165">
          <cell r="A165" t="str">
            <v>313001012868</v>
          </cell>
          <cell r="B165" t="str">
            <v>CORPORACION TECNICA INSTITUTO ROCHY - Sede Única</v>
          </cell>
          <cell r="C165" t="str">
            <v>Establecimiento</v>
          </cell>
          <cell r="D165" t="str">
            <v>CARTAGENA DE INDIAS (BOLIVAR)</v>
          </cell>
          <cell r="E165" t="str">
            <v>NO OFICIAL</v>
          </cell>
          <cell r="F165" t="str">
            <v>D</v>
          </cell>
          <cell r="G165" t="str">
            <v>65</v>
          </cell>
          <cell r="H165" t="str">
            <v>63</v>
          </cell>
          <cell r="I165" t="str">
            <v>0.5915</v>
          </cell>
          <cell r="J165" t="str">
            <v>0.5594</v>
          </cell>
          <cell r="K165" t="str">
            <v>0.526</v>
          </cell>
          <cell r="L165" t="str">
            <v>0.615</v>
          </cell>
          <cell r="M165" t="str">
            <v>0.5939</v>
          </cell>
          <cell r="N165" t="str">
            <v>0.5746</v>
          </cell>
        </row>
        <row r="166">
          <cell r="A166" t="str">
            <v>113001029095</v>
          </cell>
          <cell r="B166" t="str">
            <v>INSTITUCION EDUCATIVA FOCO ROJO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260</v>
          </cell>
          <cell r="H166" t="str">
            <v>242</v>
          </cell>
          <cell r="I166" t="str">
            <v>0.5768</v>
          </cell>
          <cell r="J166" t="str">
            <v>0.5594</v>
          </cell>
          <cell r="K166" t="str">
            <v>0.5383</v>
          </cell>
          <cell r="L166" t="str">
            <v>0.6195</v>
          </cell>
          <cell r="M166" t="str">
            <v>0.5626</v>
          </cell>
          <cell r="N166" t="str">
            <v>0.5727</v>
          </cell>
        </row>
        <row r="167">
          <cell r="A167" t="str">
            <v>113001029851</v>
          </cell>
          <cell r="B167" t="str">
            <v>INSTITUCION EDUCATIVA JORGE ARTEL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191</v>
          </cell>
          <cell r="H167" t="str">
            <v>184</v>
          </cell>
          <cell r="I167" t="str">
            <v>0.5858</v>
          </cell>
          <cell r="J167" t="str">
            <v>0.5649</v>
          </cell>
          <cell r="K167" t="str">
            <v>0.5277</v>
          </cell>
          <cell r="L167" t="str">
            <v>0.6117</v>
          </cell>
          <cell r="M167" t="str">
            <v>0.5586</v>
          </cell>
          <cell r="N167" t="str">
            <v>0.5714</v>
          </cell>
        </row>
        <row r="168">
          <cell r="A168" t="str">
            <v>313001012744</v>
          </cell>
          <cell r="B168" t="str">
            <v>INSTITUTO  SKINNER II   (ANT.-JARD. INF. SKINNER II) - Sede Única</v>
          </cell>
          <cell r="C168" t="str">
            <v>Establecimiento</v>
          </cell>
          <cell r="D168" t="str">
            <v>CARTAGENA DE INDIAS (BOLIVAR)</v>
          </cell>
          <cell r="E168" t="str">
            <v>NO OFICIAL</v>
          </cell>
          <cell r="F168" t="str">
            <v>D</v>
          </cell>
          <cell r="G168" t="str">
            <v>107</v>
          </cell>
          <cell r="H168" t="str">
            <v>105</v>
          </cell>
          <cell r="I168" t="str">
            <v>0.5668</v>
          </cell>
          <cell r="J168" t="str">
            <v>0.5639</v>
          </cell>
          <cell r="K168" t="str">
            <v>0.5351</v>
          </cell>
          <cell r="L168" t="str">
            <v>0.6156</v>
          </cell>
          <cell r="M168" t="str">
            <v>0.5537</v>
          </cell>
          <cell r="N168" t="str">
            <v>0.5691</v>
          </cell>
        </row>
        <row r="169">
          <cell r="A169" t="str">
            <v>413001004703</v>
          </cell>
          <cell r="B169" t="str">
            <v>INSTITUCION EDUCATIVA DE LA BOQUILLA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340</v>
          </cell>
          <cell r="H169" t="str">
            <v>321</v>
          </cell>
          <cell r="I169" t="str">
            <v>0.5615</v>
          </cell>
          <cell r="J169" t="str">
            <v>0.5486</v>
          </cell>
          <cell r="K169" t="str">
            <v>0.5337</v>
          </cell>
          <cell r="L169" t="str">
            <v>0.6248</v>
          </cell>
          <cell r="M169" t="str">
            <v>0.5873</v>
          </cell>
          <cell r="N169" t="str">
            <v>0.5687</v>
          </cell>
        </row>
        <row r="170">
          <cell r="A170" t="str">
            <v>213001009056</v>
          </cell>
          <cell r="B170" t="str">
            <v>I.E. NUESTRA SEÑORA DEL BUEN AIRE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159</v>
          </cell>
          <cell r="H170" t="str">
            <v>157</v>
          </cell>
          <cell r="I170" t="str">
            <v>0.5842</v>
          </cell>
          <cell r="J170" t="str">
            <v>0.5565</v>
          </cell>
          <cell r="K170" t="str">
            <v>0.522</v>
          </cell>
          <cell r="L170" t="str">
            <v>0.5991</v>
          </cell>
          <cell r="M170" t="str">
            <v>0.5384</v>
          </cell>
          <cell r="N170" t="str">
            <v>0.5634</v>
          </cell>
        </row>
        <row r="171">
          <cell r="A171" t="str">
            <v>313001005225</v>
          </cell>
          <cell r="B171" t="str">
            <v>INSTITUCION EDUCATIVA JOSE MARIA CORDOBA DE PASACABALLOS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97</v>
          </cell>
          <cell r="H171" t="str">
            <v>91</v>
          </cell>
          <cell r="I171" t="str">
            <v>0.5793</v>
          </cell>
          <cell r="J171" t="str">
            <v>0.5578</v>
          </cell>
          <cell r="K171" t="str">
            <v>0.5303</v>
          </cell>
          <cell r="L171" t="str">
            <v>0.5958</v>
          </cell>
          <cell r="M171" t="str">
            <v>0.5298</v>
          </cell>
          <cell r="N171" t="str">
            <v>0.563</v>
          </cell>
        </row>
        <row r="172">
          <cell r="A172" t="str">
            <v>313001013643</v>
          </cell>
          <cell r="B172" t="str">
            <v>CENTRO EDUCATIVO INTEGRAL EL RODEO - Sede Única</v>
          </cell>
          <cell r="C172" t="str">
            <v>Establecimiento</v>
          </cell>
          <cell r="D172" t="str">
            <v>CARTAGENA DE INDIAS (BOLIVAR)</v>
          </cell>
          <cell r="E172" t="str">
            <v>NO OFICIAL</v>
          </cell>
          <cell r="F172" t="str">
            <v>D</v>
          </cell>
          <cell r="G172" t="str">
            <v>72</v>
          </cell>
          <cell r="H172" t="str">
            <v>69</v>
          </cell>
          <cell r="I172" t="str">
            <v>0.5621</v>
          </cell>
          <cell r="J172" t="str">
            <v>0.5373</v>
          </cell>
          <cell r="K172" t="str">
            <v>0.5399</v>
          </cell>
          <cell r="L172" t="str">
            <v>0.6164</v>
          </cell>
          <cell r="M172" t="str">
            <v>0.5361</v>
          </cell>
          <cell r="N172" t="str">
            <v>0.5618</v>
          </cell>
        </row>
        <row r="173">
          <cell r="A173" t="str">
            <v>113001800263</v>
          </cell>
          <cell r="B173" t="str">
            <v>INSTITUCION EDUCATIVA EL SALVADOR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710</v>
          </cell>
          <cell r="H173" t="str">
            <v>638</v>
          </cell>
          <cell r="I173" t="str">
            <v>0.5669</v>
          </cell>
          <cell r="J173" t="str">
            <v>0.5562</v>
          </cell>
          <cell r="K173" t="str">
            <v>0.5154</v>
          </cell>
          <cell r="L173" t="str">
            <v>0.6142</v>
          </cell>
          <cell r="M173" t="str">
            <v>0.5433</v>
          </cell>
          <cell r="N173" t="str">
            <v>0.5616</v>
          </cell>
        </row>
        <row r="174">
          <cell r="A174" t="str">
            <v>113001800263</v>
          </cell>
          <cell r="B174" t="str">
            <v>INSTITUCION EDUCATIVA EL SALVADOR - INSTITUCION EDUCATIVA EL SALVADOR - SEDE PRINCIPAL</v>
          </cell>
          <cell r="C174" t="str">
            <v>Sede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210</v>
          </cell>
          <cell r="H174" t="str">
            <v>195</v>
          </cell>
          <cell r="I174" t="str">
            <v>0.559</v>
          </cell>
          <cell r="J174" t="str">
            <v>0.5474</v>
          </cell>
          <cell r="K174" t="str">
            <v>0.5077</v>
          </cell>
          <cell r="L174" t="str">
            <v>0.611</v>
          </cell>
          <cell r="M174" t="str">
            <v>0.5247</v>
          </cell>
          <cell r="N174" t="str">
            <v>0.5538</v>
          </cell>
        </row>
        <row r="175">
          <cell r="A175" t="str">
            <v>113001800328</v>
          </cell>
          <cell r="B175" t="str">
            <v>INSTITUCION EDUCATIVA EL SALVADOR - SEDE SAN JOSE</v>
          </cell>
          <cell r="C175" t="str">
            <v>Sede</v>
          </cell>
          <cell r="D175" t="str">
            <v>CARTAGENA DE INDIAS (BOLIVAR)</v>
          </cell>
          <cell r="E175" t="str">
            <v>OFICIAL</v>
          </cell>
          <cell r="F175" t="str">
            <v>C</v>
          </cell>
          <cell r="G175" t="str">
            <v>246</v>
          </cell>
          <cell r="H175" t="str">
            <v>238</v>
          </cell>
          <cell r="I175" t="str">
            <v>0.6392</v>
          </cell>
          <cell r="J175" t="str">
            <v>0.6236</v>
          </cell>
          <cell r="K175" t="str">
            <v>0.5736</v>
          </cell>
          <cell r="L175" t="str">
            <v>0.6675</v>
          </cell>
          <cell r="M175" t="str">
            <v>0.5971</v>
          </cell>
          <cell r="N175" t="str">
            <v>0.6238</v>
          </cell>
        </row>
        <row r="176">
          <cell r="A176" t="str">
            <v>113001800280</v>
          </cell>
          <cell r="B176" t="str">
            <v>INSTITUCION EDUCATIVA EL SALVADOR - SEDE HENEQUEN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40</v>
          </cell>
          <cell r="H176" t="str">
            <v>32</v>
          </cell>
          <cell r="I176" t="str">
            <v>0.4774</v>
          </cell>
          <cell r="J176" t="str">
            <v>0.4693</v>
          </cell>
          <cell r="K176" t="str">
            <v>0.4304</v>
          </cell>
          <cell r="L176" t="str">
            <v>0.5352</v>
          </cell>
          <cell r="M176" t="str">
            <v>0.4812</v>
          </cell>
          <cell r="N176" t="str">
            <v>0.4784</v>
          </cell>
        </row>
        <row r="177">
          <cell r="A177" t="str">
            <v>113001800344</v>
          </cell>
          <cell r="B177" t="str">
            <v>INSTITUCION EDUCATIVA EL SALVADOR - SEDE LAS COLINAS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74</v>
          </cell>
          <cell r="H177" t="str">
            <v>70</v>
          </cell>
          <cell r="I177" t="str">
            <v>0.5331</v>
          </cell>
          <cell r="J177" t="str">
            <v>0.5365</v>
          </cell>
          <cell r="K177" t="str">
            <v>0.4929</v>
          </cell>
          <cell r="L177" t="str">
            <v>0.601</v>
          </cell>
          <cell r="M177" t="str">
            <v>0.5542</v>
          </cell>
          <cell r="N177" t="str">
            <v>0.5419</v>
          </cell>
        </row>
        <row r="178">
          <cell r="A178" t="str">
            <v>113001800301</v>
          </cell>
          <cell r="B178" t="str">
            <v>INSTITUCION EDUCATIVA EL SALVADOR - SEDE LOS ROBLES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54</v>
          </cell>
          <cell r="H178" t="str">
            <v>44</v>
          </cell>
          <cell r="I178" t="str">
            <v>0.4777</v>
          </cell>
          <cell r="J178" t="str">
            <v>0.4977</v>
          </cell>
          <cell r="K178" t="str">
            <v>0.4592</v>
          </cell>
          <cell r="L178" t="str">
            <v>0.5643</v>
          </cell>
          <cell r="M178" t="str">
            <v>0.4596</v>
          </cell>
          <cell r="N178" t="str">
            <v>0.4967</v>
          </cell>
        </row>
        <row r="179">
          <cell r="A179" t="str">
            <v>113001008276</v>
          </cell>
          <cell r="B179" t="str">
            <v>INSTITUCION EDUCATIVA PLAYAS DE ACAPULCO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153</v>
          </cell>
          <cell r="H179" t="str">
            <v>137</v>
          </cell>
          <cell r="I179" t="str">
            <v>0.5647</v>
          </cell>
          <cell r="J179" t="str">
            <v>0.5473</v>
          </cell>
          <cell r="K179" t="str">
            <v>0.5098</v>
          </cell>
          <cell r="L179" t="str">
            <v>0.621</v>
          </cell>
          <cell r="M179" t="str">
            <v>0.5439</v>
          </cell>
          <cell r="N179" t="str">
            <v>0.5594</v>
          </cell>
        </row>
        <row r="180">
          <cell r="A180" t="str">
            <v>213001009048</v>
          </cell>
          <cell r="B180" t="str">
            <v>INSTITUCION EDUCATIVA TECNICA DE PASACABALLOS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321</v>
          </cell>
          <cell r="H180" t="str">
            <v>296</v>
          </cell>
          <cell r="I180" t="str">
            <v>0.5392</v>
          </cell>
          <cell r="J180" t="str">
            <v>0.5566</v>
          </cell>
          <cell r="K180" t="str">
            <v>0.527</v>
          </cell>
          <cell r="L180" t="str">
            <v>0.6038</v>
          </cell>
          <cell r="M180" t="str">
            <v>0.5835</v>
          </cell>
          <cell r="N180" t="str">
            <v>0.5587</v>
          </cell>
        </row>
        <row r="181">
          <cell r="A181" t="str">
            <v>113001003126</v>
          </cell>
          <cell r="B181" t="str">
            <v>INSTITUCION EDUCATIVA FERNANDO DE LA VEGA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121</v>
          </cell>
          <cell r="H181" t="str">
            <v>111</v>
          </cell>
          <cell r="I181" t="str">
            <v>0.5639</v>
          </cell>
          <cell r="J181" t="str">
            <v>0.5434</v>
          </cell>
          <cell r="K181" t="str">
            <v>0.5116</v>
          </cell>
          <cell r="L181" t="str">
            <v>0.6015</v>
          </cell>
          <cell r="M181" t="str">
            <v>0.5796</v>
          </cell>
          <cell r="N181" t="str">
            <v>0.557</v>
          </cell>
        </row>
        <row r="182">
          <cell r="A182" t="str">
            <v>213001001306</v>
          </cell>
          <cell r="B182" t="str">
            <v>I.E. DE PONTEZUELA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105</v>
          </cell>
          <cell r="H182" t="str">
            <v>101</v>
          </cell>
          <cell r="I182" t="str">
            <v>0.5597</v>
          </cell>
          <cell r="J182" t="str">
            <v>0.5536</v>
          </cell>
          <cell r="K182" t="str">
            <v>0.5058</v>
          </cell>
          <cell r="L182" t="str">
            <v>0.5885</v>
          </cell>
          <cell r="M182" t="str">
            <v>0.5491</v>
          </cell>
          <cell r="N182" t="str">
            <v>0.5517</v>
          </cell>
        </row>
        <row r="183">
          <cell r="A183" t="str">
            <v>113001001492</v>
          </cell>
          <cell r="B183" t="str">
            <v>INSTITUCION EDUCATIVA LICEO DE BOLIVAR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342</v>
          </cell>
          <cell r="H183" t="str">
            <v>297</v>
          </cell>
          <cell r="I183" t="str">
            <v>0.5596</v>
          </cell>
          <cell r="J183" t="str">
            <v>0.5498</v>
          </cell>
          <cell r="K183" t="str">
            <v>0.4992</v>
          </cell>
          <cell r="L183" t="str">
            <v>0.5913</v>
          </cell>
          <cell r="M183" t="str">
            <v>0.5606</v>
          </cell>
          <cell r="N183" t="str">
            <v>0.5508</v>
          </cell>
        </row>
        <row r="184">
          <cell r="A184" t="str">
            <v>113001000429</v>
          </cell>
          <cell r="B184" t="str">
            <v>INSTITUCION EDUCATIVA SALIM BECHARA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220</v>
          </cell>
          <cell r="H184" t="str">
            <v>185</v>
          </cell>
          <cell r="I184" t="str">
            <v>0.5452</v>
          </cell>
          <cell r="J184" t="str">
            <v>0.5432</v>
          </cell>
          <cell r="K184" t="str">
            <v>0.5083</v>
          </cell>
          <cell r="L184" t="str">
            <v>0.5951</v>
          </cell>
          <cell r="M184" t="str">
            <v>0.544</v>
          </cell>
          <cell r="N184" t="str">
            <v>0.5477</v>
          </cell>
        </row>
        <row r="185">
          <cell r="A185" t="str">
            <v>213001002531</v>
          </cell>
          <cell r="B185" t="str">
            <v>I.E. MANZANILLO DEL MAR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63</v>
          </cell>
          <cell r="H185" t="str">
            <v>53</v>
          </cell>
          <cell r="I185" t="str">
            <v>0.5442</v>
          </cell>
          <cell r="J185" t="str">
            <v>0.5352</v>
          </cell>
          <cell r="K185" t="str">
            <v>0.513</v>
          </cell>
          <cell r="L185" t="str">
            <v>0.5994</v>
          </cell>
          <cell r="M185" t="str">
            <v>0.5203</v>
          </cell>
          <cell r="N185" t="str">
            <v>0.5458</v>
          </cell>
        </row>
        <row r="186">
          <cell r="A186" t="str">
            <v>313001027997</v>
          </cell>
          <cell r="B186" t="str">
            <v>INSTITUTO EDUCATIVO CELESTIN FREINET - Sede Única</v>
          </cell>
          <cell r="C186" t="str">
            <v>Establecimiento</v>
          </cell>
          <cell r="D186" t="str">
            <v>CARTAGENA (BOLIVAR)</v>
          </cell>
          <cell r="E186" t="str">
            <v>NO OFICIAL</v>
          </cell>
          <cell r="F186" t="str">
            <v>D</v>
          </cell>
          <cell r="G186" t="str">
            <v>38</v>
          </cell>
          <cell r="H186" t="str">
            <v>36</v>
          </cell>
          <cell r="I186" t="str">
            <v>0.5187</v>
          </cell>
          <cell r="J186" t="str">
            <v>0.5756</v>
          </cell>
          <cell r="K186" t="str">
            <v>0.5257</v>
          </cell>
          <cell r="L186" t="str">
            <v>0.5491</v>
          </cell>
          <cell r="M186" t="str">
            <v>0.5793</v>
          </cell>
          <cell r="N186" t="str">
            <v>0.5451</v>
          </cell>
        </row>
        <row r="187">
          <cell r="A187" t="str">
            <v>113001800123</v>
          </cell>
          <cell r="B187" t="str">
            <v>INSTITUCION EDUCATIVA GABRIEL GARCIA MARQUEZ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293</v>
          </cell>
          <cell r="H187" t="str">
            <v>269</v>
          </cell>
          <cell r="I187" t="str">
            <v>0.5425</v>
          </cell>
          <cell r="J187" t="str">
            <v>0.5319</v>
          </cell>
          <cell r="K187" t="str">
            <v>0.5026</v>
          </cell>
          <cell r="L187" t="str">
            <v>0.5979</v>
          </cell>
          <cell r="M187" t="str">
            <v>0.533</v>
          </cell>
          <cell r="N187" t="str">
            <v>0.5429</v>
          </cell>
        </row>
        <row r="188">
          <cell r="A188" t="str">
            <v>213001002949</v>
          </cell>
          <cell r="B188" t="str">
            <v>INSTITUCION EDUCATIVA SAN JOSE CA?O DEL ORO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88</v>
          </cell>
          <cell r="H188" t="str">
            <v>85</v>
          </cell>
          <cell r="I188" t="str">
            <v>0.5539</v>
          </cell>
          <cell r="J188" t="str">
            <v>0.523</v>
          </cell>
          <cell r="K188" t="str">
            <v>0.4898</v>
          </cell>
          <cell r="L188" t="str">
            <v>0.5886</v>
          </cell>
          <cell r="M188" t="str">
            <v>0.5868</v>
          </cell>
          <cell r="N188" t="str">
            <v>0.5425</v>
          </cell>
        </row>
        <row r="189">
          <cell r="A189" t="str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163</v>
          </cell>
          <cell r="H189" t="str">
            <v>147</v>
          </cell>
          <cell r="I189" t="str">
            <v>0.5407</v>
          </cell>
          <cell r="J189" t="str">
            <v>0.5434</v>
          </cell>
          <cell r="K189" t="str">
            <v>0.495</v>
          </cell>
          <cell r="L189" t="str">
            <v>0.5737</v>
          </cell>
          <cell r="M189" t="str">
            <v>0.5778</v>
          </cell>
          <cell r="N189" t="str">
            <v>0.5413</v>
          </cell>
        </row>
        <row r="190">
          <cell r="A190" t="str">
            <v>113001005544</v>
          </cell>
          <cell r="B190" t="str">
            <v>INSTITUCION EDUCATIVA ANTONIO NARIÑO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197</v>
          </cell>
          <cell r="H190" t="str">
            <v>160</v>
          </cell>
          <cell r="I190" t="str">
            <v>0.5211</v>
          </cell>
          <cell r="J190" t="str">
            <v>0.5266</v>
          </cell>
          <cell r="K190" t="str">
            <v>0.5176</v>
          </cell>
          <cell r="L190" t="str">
            <v>0.5934</v>
          </cell>
          <cell r="M190" t="str">
            <v>0.5465</v>
          </cell>
          <cell r="N190" t="str">
            <v>0.5402</v>
          </cell>
        </row>
        <row r="191">
          <cell r="A191" t="str">
            <v>113001000739</v>
          </cell>
          <cell r="B191" t="str">
            <v>INSTITUCION EDUCATIVA ANA MARIA VELEZ DE TRUJILLO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203</v>
          </cell>
          <cell r="H191" t="str">
            <v>191</v>
          </cell>
          <cell r="I191" t="str">
            <v>0.5528</v>
          </cell>
          <cell r="J191" t="str">
            <v>0.5301</v>
          </cell>
          <cell r="K191" t="str">
            <v>0.486</v>
          </cell>
          <cell r="L191" t="str">
            <v>0.588</v>
          </cell>
          <cell r="M191" t="str">
            <v>0.5446</v>
          </cell>
          <cell r="N191" t="str">
            <v>0.5397</v>
          </cell>
        </row>
        <row r="192">
          <cell r="A192" t="str">
            <v>313001008933</v>
          </cell>
          <cell r="B192" t="str">
            <v>INST. COLOMBO HOLANDES - Sede Única</v>
          </cell>
          <cell r="C192" t="str">
            <v>Establecimiento</v>
          </cell>
          <cell r="D192" t="str">
            <v>CARTAGENA DE INDIAS (BOLIVAR)</v>
          </cell>
          <cell r="E192" t="str">
            <v>NO OFICIAL</v>
          </cell>
          <cell r="F192" t="str">
            <v>D</v>
          </cell>
          <cell r="G192" t="str">
            <v>38</v>
          </cell>
          <cell r="H192" t="str">
            <v>31</v>
          </cell>
          <cell r="I192" t="str">
            <v>0.5532</v>
          </cell>
          <cell r="J192" t="str">
            <v>0.5052</v>
          </cell>
          <cell r="K192" t="str">
            <v>0.497</v>
          </cell>
          <cell r="L192" t="str">
            <v>0.5938</v>
          </cell>
          <cell r="M192" t="str">
            <v>0.5566</v>
          </cell>
          <cell r="N192" t="str">
            <v>0.5388</v>
          </cell>
        </row>
        <row r="193">
          <cell r="A193" t="str">
            <v>113001002138</v>
          </cell>
          <cell r="B193" t="str">
            <v>INSTITUCION EDUCATIVA NUESTRA SRA DEL PERPETUO SOCORRO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259</v>
          </cell>
          <cell r="H193" t="str">
            <v>208</v>
          </cell>
          <cell r="I193" t="str">
            <v>0.5189</v>
          </cell>
          <cell r="J193" t="str">
            <v>0.5111</v>
          </cell>
          <cell r="K193" t="str">
            <v>0.5108</v>
          </cell>
          <cell r="L193" t="str">
            <v>0.5851</v>
          </cell>
          <cell r="M193" t="str">
            <v>0.5426</v>
          </cell>
          <cell r="N193" t="str">
            <v>0.5323</v>
          </cell>
        </row>
        <row r="194">
          <cell r="A194" t="str">
            <v>113001000143</v>
          </cell>
          <cell r="B194" t="str">
            <v>INSTITUCION EDUCATIVA ARROYO DE PIEDRA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144</v>
          </cell>
          <cell r="H194" t="str">
            <v>134</v>
          </cell>
          <cell r="I194" t="str">
            <v>0.544</v>
          </cell>
          <cell r="J194" t="str">
            <v>0.5278</v>
          </cell>
          <cell r="K194" t="str">
            <v>0.4883</v>
          </cell>
          <cell r="L194" t="str">
            <v>0.5723</v>
          </cell>
          <cell r="M194" t="str">
            <v>0.5183</v>
          </cell>
          <cell r="N194" t="str">
            <v>0.5319</v>
          </cell>
        </row>
        <row r="195">
          <cell r="A195" t="str">
            <v>113001000143</v>
          </cell>
          <cell r="B195" t="str">
            <v>INSTITUCION EDUCATIVA ARROYO DE PIEDRA - INSTITUCION EDUCATIVA ARROYO DE PIEDRA</v>
          </cell>
          <cell r="C195" t="str">
            <v>Sede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99</v>
          </cell>
          <cell r="H195" t="str">
            <v>92</v>
          </cell>
          <cell r="I195" t="str">
            <v>0.5363</v>
          </cell>
          <cell r="J195" t="str">
            <v>0.5189</v>
          </cell>
          <cell r="K195" t="str">
            <v>0.4834</v>
          </cell>
          <cell r="L195" t="str">
            <v>0.5644</v>
          </cell>
          <cell r="M195" t="str">
            <v>0.5158</v>
          </cell>
          <cell r="N195" t="str">
            <v>0.525</v>
          </cell>
        </row>
        <row r="196">
          <cell r="A196" t="str">
            <v>213001000083</v>
          </cell>
          <cell r="B196" t="str">
            <v>INSTITUCION EDUCATIVA ARROYO DE PIEDRA - SEDE DE PUNTA CANOA</v>
          </cell>
          <cell r="C196" t="str">
            <v>Sede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45</v>
          </cell>
          <cell r="H196" t="str">
            <v>42</v>
          </cell>
          <cell r="I196" t="str">
            <v>0.5574</v>
          </cell>
          <cell r="J196" t="str">
            <v>0.5468</v>
          </cell>
          <cell r="K196" t="str">
            <v>0.4989</v>
          </cell>
          <cell r="L196" t="str">
            <v>0.5895</v>
          </cell>
          <cell r="M196" t="str">
            <v>0.5237</v>
          </cell>
          <cell r="N196" t="str">
            <v>0.5463</v>
          </cell>
        </row>
        <row r="197">
          <cell r="A197" t="str">
            <v>313001028829</v>
          </cell>
          <cell r="B197" t="str">
            <v>FUNDACION INSTITUCION EDUCATIVA FUNASER - Sede Única</v>
          </cell>
          <cell r="C197" t="str">
            <v>Establecimiento</v>
          </cell>
          <cell r="D197" t="str">
            <v>CARTAGENA DE INDIAS (BOLIVAR)</v>
          </cell>
          <cell r="E197" t="str">
            <v>NO OFICIAL</v>
          </cell>
          <cell r="F197" t="str">
            <v>D</v>
          </cell>
          <cell r="G197" t="str">
            <v>60</v>
          </cell>
          <cell r="H197" t="str">
            <v>48</v>
          </cell>
          <cell r="I197" t="str">
            <v>0.5201</v>
          </cell>
          <cell r="J197" t="str">
            <v>0.5272</v>
          </cell>
          <cell r="K197" t="str">
            <v>0.5045</v>
          </cell>
          <cell r="L197" t="str">
            <v>0.566</v>
          </cell>
          <cell r="M197" t="str">
            <v>0.5174</v>
          </cell>
          <cell r="N197" t="str">
            <v>0.5285</v>
          </cell>
        </row>
        <row r="198">
          <cell r="A198" t="str">
            <v>213001000091</v>
          </cell>
          <cell r="B198" t="str">
            <v>INSTITUCION EDUCATIVA DE ISLA FUERTE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48</v>
          </cell>
          <cell r="H198" t="str">
            <v>48</v>
          </cell>
          <cell r="I198" t="str">
            <v>0.518</v>
          </cell>
          <cell r="J198" t="str">
            <v>0.5376</v>
          </cell>
          <cell r="K198" t="str">
            <v>0.485</v>
          </cell>
          <cell r="L198" t="str">
            <v>0.5624</v>
          </cell>
          <cell r="M198" t="str">
            <v>0.5495</v>
          </cell>
          <cell r="N198" t="str">
            <v>0.5276</v>
          </cell>
        </row>
        <row r="199">
          <cell r="A199" t="str">
            <v>313001013481</v>
          </cell>
          <cell r="B199" t="str">
            <v>CENTRO EDUCATIVO COMUNITARIO LOS ROBLES - Sede Única</v>
          </cell>
          <cell r="C199" t="str">
            <v>Establecimiento</v>
          </cell>
          <cell r="D199" t="str">
            <v>CARTAGENA (BOLIVAR)</v>
          </cell>
          <cell r="E199" t="str">
            <v>NO OFICIAL</v>
          </cell>
          <cell r="F199" t="str">
            <v>D</v>
          </cell>
          <cell r="G199" t="str">
            <v>50</v>
          </cell>
          <cell r="H199" t="str">
            <v>40</v>
          </cell>
          <cell r="I199" t="str">
            <v>0.5242</v>
          </cell>
          <cell r="J199" t="str">
            <v>0.5238</v>
          </cell>
          <cell r="K199" t="str">
            <v>0.5134</v>
          </cell>
          <cell r="L199" t="str">
            <v>0.5225</v>
          </cell>
          <cell r="M199" t="str">
            <v>0.5694</v>
          </cell>
          <cell r="N199" t="str">
            <v>0.5247</v>
          </cell>
        </row>
        <row r="200">
          <cell r="A200" t="str">
            <v>213001000075</v>
          </cell>
          <cell r="B200" t="str">
            <v>INSTITUCION EDUCATIVA PUERTO REY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71</v>
          </cell>
          <cell r="H200" t="str">
            <v>65</v>
          </cell>
          <cell r="I200" t="str">
            <v>0.5266</v>
          </cell>
          <cell r="J200" t="str">
            <v>0.5199</v>
          </cell>
          <cell r="K200" t="str">
            <v>0.4906</v>
          </cell>
          <cell r="L200" t="str">
            <v>0.5691</v>
          </cell>
          <cell r="M200" t="str">
            <v>0.4977</v>
          </cell>
          <cell r="N200" t="str">
            <v>0.5243</v>
          </cell>
        </row>
        <row r="201">
          <cell r="A201" t="str">
            <v>113001006711</v>
          </cell>
          <cell r="B201" t="str">
            <v>INSTITUCION EDUCATIVA OMAIRA SANCHEZ GARZON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88</v>
          </cell>
          <cell r="H201" t="str">
            <v>80</v>
          </cell>
          <cell r="I201" t="str">
            <v>0.4974</v>
          </cell>
          <cell r="J201" t="str">
            <v>0.5044</v>
          </cell>
          <cell r="K201" t="str">
            <v>0.4844</v>
          </cell>
          <cell r="L201" t="str">
            <v>0.5867</v>
          </cell>
          <cell r="M201" t="str">
            <v>0.5264</v>
          </cell>
          <cell r="N201" t="str">
            <v>0.5189</v>
          </cell>
        </row>
        <row r="202">
          <cell r="A202" t="str">
            <v>213001001942</v>
          </cell>
          <cell r="B202" t="str">
            <v>INSTITUCION EDUCATIVA LUIS FELIPE CABRERA DE BARU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141</v>
          </cell>
          <cell r="H202" t="str">
            <v>139</v>
          </cell>
          <cell r="I202" t="str">
            <v>0.5234</v>
          </cell>
          <cell r="J202" t="str">
            <v>0.5044</v>
          </cell>
          <cell r="K202" t="str">
            <v>0.4752</v>
          </cell>
          <cell r="L202" t="str">
            <v>0.5462</v>
          </cell>
          <cell r="M202" t="str">
            <v>0.5237</v>
          </cell>
          <cell r="N202" t="str">
            <v>0.5132</v>
          </cell>
        </row>
        <row r="203">
          <cell r="A203" t="str">
            <v>313001000118</v>
          </cell>
          <cell r="B203" t="str">
            <v>INSTITUCION EDUCATIVA NTRA. SRA. LA VICTORIA - Sede Única</v>
          </cell>
          <cell r="C203" t="str">
            <v>Establecimiento</v>
          </cell>
          <cell r="D203" t="str">
            <v>CARTAGENA (BOLIVAR)</v>
          </cell>
          <cell r="E203" t="str">
            <v>OFICIAL</v>
          </cell>
          <cell r="F203" t="str">
            <v>D</v>
          </cell>
          <cell r="G203" t="str">
            <v>63</v>
          </cell>
          <cell r="H203" t="str">
            <v>51</v>
          </cell>
          <cell r="I203" t="str">
            <v>0.5327</v>
          </cell>
          <cell r="J203" t="str">
            <v>0.5205</v>
          </cell>
          <cell r="K203" t="str">
            <v>0.482</v>
          </cell>
          <cell r="L203" t="str">
            <v>0.4942</v>
          </cell>
          <cell r="M203" t="str">
            <v>0.5645</v>
          </cell>
          <cell r="N203" t="str">
            <v>0.5117</v>
          </cell>
        </row>
        <row r="204">
          <cell r="A204" t="str">
            <v>213001001250</v>
          </cell>
          <cell r="B204" t="str">
            <v>INSTITUCION EDUCATIVA DE TIERRA BOMBA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116</v>
          </cell>
          <cell r="H204" t="str">
            <v>111</v>
          </cell>
          <cell r="I204" t="str">
            <v>0.5093</v>
          </cell>
          <cell r="J204" t="str">
            <v>0.489</v>
          </cell>
          <cell r="K204" t="str">
            <v>0.4689</v>
          </cell>
          <cell r="L204" t="str">
            <v>0.538</v>
          </cell>
          <cell r="M204" t="str">
            <v>0.5302</v>
          </cell>
          <cell r="N204" t="str">
            <v>0.5035</v>
          </cell>
        </row>
        <row r="205">
          <cell r="A205" t="str">
            <v>213001001292</v>
          </cell>
          <cell r="B205" t="str">
            <v>INSTITUCION EDUCATIVA DE SANTA ANA - Sede Única</v>
          </cell>
          <cell r="C205" t="str">
            <v>Establecimiento</v>
          </cell>
          <cell r="D205" t="str">
            <v>CARTAGENA DE INDIAS (BOLIVAR)</v>
          </cell>
          <cell r="E205" t="str">
            <v>OFICIAL</v>
          </cell>
          <cell r="F205" t="str">
            <v>D</v>
          </cell>
          <cell r="G205" t="str">
            <v>129</v>
          </cell>
          <cell r="H205" t="str">
            <v>121</v>
          </cell>
          <cell r="I205" t="str">
            <v>0.5132</v>
          </cell>
          <cell r="J205" t="str">
            <v>0.4947</v>
          </cell>
          <cell r="K205" t="str">
            <v>0.4504</v>
          </cell>
          <cell r="L205" t="str">
            <v>0.5425</v>
          </cell>
          <cell r="M205" t="str">
            <v>0.509</v>
          </cell>
          <cell r="N205" t="str">
            <v>0.5009</v>
          </cell>
        </row>
        <row r="206">
          <cell r="A206" t="str">
            <v>213001007401</v>
          </cell>
          <cell r="B206" t="str">
            <v>INSTITUCION EDUCATIVA SANTA CRUZ DEL ISLOTE - Sede Única</v>
          </cell>
          <cell r="C206" t="str">
            <v>Establecimiento</v>
          </cell>
          <cell r="D206" t="str">
            <v>CARTAGENA DE INDIAS (BOLIVAR)</v>
          </cell>
          <cell r="E206" t="str">
            <v>OFICIAL</v>
          </cell>
          <cell r="F206" t="str">
            <v>D</v>
          </cell>
          <cell r="G206" t="str">
            <v>29</v>
          </cell>
          <cell r="H206" t="str">
            <v>29</v>
          </cell>
          <cell r="I206" t="str">
            <v>0.4768</v>
          </cell>
          <cell r="J206" t="str">
            <v>0.4954</v>
          </cell>
          <cell r="K206" t="str">
            <v>0.4624</v>
          </cell>
          <cell r="L206" t="str">
            <v>0.5052</v>
          </cell>
          <cell r="M206" t="str">
            <v>0.5076</v>
          </cell>
          <cell r="N206" t="str">
            <v>0.4867</v>
          </cell>
        </row>
        <row r="207">
          <cell r="A207" t="str">
            <v>213001001632</v>
          </cell>
          <cell r="B207" t="str">
            <v>INSTITUCION EDUCATIVA DE LETICIA - Sede Única</v>
          </cell>
          <cell r="C207" t="str">
            <v>Establecimiento</v>
          </cell>
          <cell r="D207" t="str">
            <v>CARTAGENA DE INDIAS (BOLIVAR)</v>
          </cell>
          <cell r="E207" t="str">
            <v>OFICIAL</v>
          </cell>
          <cell r="F207" t="str">
            <v>D</v>
          </cell>
          <cell r="G207" t="str">
            <v>52</v>
          </cell>
          <cell r="H207" t="str">
            <v>50</v>
          </cell>
          <cell r="I207" t="str">
            <v>0.4712</v>
          </cell>
          <cell r="J207" t="str">
            <v>0.4778</v>
          </cell>
          <cell r="K207" t="str">
            <v>0.4561</v>
          </cell>
          <cell r="L207" t="str">
            <v>0.54</v>
          </cell>
          <cell r="M207" t="str">
            <v>0.4881</v>
          </cell>
          <cell r="N207" t="str">
            <v>0.4864</v>
          </cell>
        </row>
        <row r="208">
          <cell r="A208" t="str">
            <v>213001001900</v>
          </cell>
          <cell r="B208" t="str">
            <v>INSTITUCION EDUCATIVA DE ARARCA - Sede Única</v>
          </cell>
          <cell r="C208" t="str">
            <v>Establecimiento</v>
          </cell>
          <cell r="D208" t="str">
            <v>CARTAGENA DE INDIAS (BOLIVAR)</v>
          </cell>
          <cell r="E208" t="str">
            <v>OFICIAL</v>
          </cell>
          <cell r="F208" t="str">
            <v>D</v>
          </cell>
          <cell r="G208" t="str">
            <v>49</v>
          </cell>
          <cell r="H208" t="str">
            <v>45</v>
          </cell>
          <cell r="I208" t="str">
            <v>0.4567</v>
          </cell>
          <cell r="J208" t="str">
            <v>0.454</v>
          </cell>
          <cell r="K208" t="str">
            <v>0.4341</v>
          </cell>
          <cell r="L208" t="str">
            <v>0.5145</v>
          </cell>
          <cell r="M208" t="str">
            <v>0.4892</v>
          </cell>
          <cell r="N208" t="str">
            <v>0.4667</v>
          </cell>
        </row>
      </sheetData>
      <sheetData sheetId="2">
        <row r="2">
          <cell r="A2" t="str">
            <v>313836000623</v>
          </cell>
          <cell r="B2" t="str">
            <v>ASPAEN GIMNASIO CARTAGENA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96</v>
          </cell>
          <cell r="H2" t="str">
            <v>96</v>
          </cell>
          <cell r="I2" t="str">
            <v>0.893</v>
          </cell>
          <cell r="J2" t="str">
            <v>0.8862</v>
          </cell>
          <cell r="K2" t="str">
            <v>0.8808</v>
          </cell>
          <cell r="L2" t="str">
            <v>0.8881</v>
          </cell>
          <cell r="M2" t="str">
            <v>0.945</v>
          </cell>
          <cell r="N2" t="str">
            <v>0.8915</v>
          </cell>
        </row>
        <row r="3">
          <cell r="A3" t="str">
            <v>313001008771</v>
          </cell>
          <cell r="B3" t="str">
            <v>COL.  GIMN. MOMPIANO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40</v>
          </cell>
          <cell r="H3" t="str">
            <v>40</v>
          </cell>
          <cell r="I3" t="str">
            <v>0.8856</v>
          </cell>
          <cell r="J3" t="str">
            <v>0.8751</v>
          </cell>
          <cell r="K3" t="str">
            <v>0.8808</v>
          </cell>
          <cell r="L3" t="str">
            <v>0.8748</v>
          </cell>
          <cell r="M3" t="str">
            <v>0.9144</v>
          </cell>
          <cell r="N3" t="str">
            <v>0.8818</v>
          </cell>
        </row>
        <row r="4">
          <cell r="A4" t="str">
            <v>313836000348</v>
          </cell>
          <cell r="B4" t="str">
            <v>ASPAEN GIMNASIO CARTAGENA DE INDIAS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106</v>
          </cell>
          <cell r="H4" t="str">
            <v>102</v>
          </cell>
          <cell r="I4" t="str">
            <v>0.8733</v>
          </cell>
          <cell r="J4" t="str">
            <v>0.8666</v>
          </cell>
          <cell r="K4" t="str">
            <v>0.8623</v>
          </cell>
          <cell r="L4" t="str">
            <v>0.878</v>
          </cell>
          <cell r="M4" t="str">
            <v>0.9459</v>
          </cell>
          <cell r="N4" t="str">
            <v>0.8759</v>
          </cell>
        </row>
        <row r="5">
          <cell r="A5" t="str">
            <v>313001005705</v>
          </cell>
          <cell r="B5" t="str">
            <v>COLEGIO INTERNACIONAL CARTAGENA   (COL INTER SCHOOL CABAÑI)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59</v>
          </cell>
          <cell r="H5" t="str">
            <v>59</v>
          </cell>
          <cell r="I5" t="str">
            <v>0.8784</v>
          </cell>
          <cell r="J5" t="str">
            <v>0.8613</v>
          </cell>
          <cell r="K5" t="str">
            <v>0.8696</v>
          </cell>
          <cell r="L5" t="str">
            <v>0.8649</v>
          </cell>
          <cell r="M5" t="str">
            <v>0.9228</v>
          </cell>
          <cell r="N5" t="str">
            <v>0.8727</v>
          </cell>
        </row>
        <row r="6">
          <cell r="A6" t="str">
            <v>313001007058</v>
          </cell>
          <cell r="B6" t="str">
            <v>CENTRO DE EDUCACION EL RECREO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70</v>
          </cell>
          <cell r="H6" t="str">
            <v>70</v>
          </cell>
          <cell r="I6" t="str">
            <v>0.8883</v>
          </cell>
          <cell r="J6" t="str">
            <v>0.8581</v>
          </cell>
          <cell r="K6" t="str">
            <v>0.8588</v>
          </cell>
          <cell r="L6" t="str">
            <v>0.8761</v>
          </cell>
          <cell r="M6" t="str">
            <v>0.895</v>
          </cell>
          <cell r="N6" t="str">
            <v>0.8722</v>
          </cell>
        </row>
        <row r="7">
          <cell r="A7" t="str">
            <v>313001005748</v>
          </cell>
          <cell r="B7" t="str">
            <v>GIMNASIO ALTAIR DE CARTAGENA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93</v>
          </cell>
          <cell r="H7" t="str">
            <v>92</v>
          </cell>
          <cell r="I7" t="str">
            <v>0.8804</v>
          </cell>
          <cell r="J7" t="str">
            <v>0.8553</v>
          </cell>
          <cell r="K7" t="str">
            <v>0.8561</v>
          </cell>
          <cell r="L7" t="str">
            <v>0.8668</v>
          </cell>
          <cell r="M7" t="str">
            <v>0.9355</v>
          </cell>
          <cell r="N7" t="str">
            <v>0.8701</v>
          </cell>
        </row>
        <row r="8">
          <cell r="A8" t="str">
            <v>313001004768</v>
          </cell>
          <cell r="B8" t="str">
            <v>REDCOL COLEGIO BRITANICO DE CARTAGENA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102</v>
          </cell>
          <cell r="H8" t="str">
            <v>95</v>
          </cell>
          <cell r="I8" t="str">
            <v>0.8727</v>
          </cell>
          <cell r="J8" t="str">
            <v>0.8495</v>
          </cell>
          <cell r="K8" t="str">
            <v>0.8692</v>
          </cell>
          <cell r="L8" t="str">
            <v>0.8672</v>
          </cell>
          <cell r="M8" t="str">
            <v>0.9324</v>
          </cell>
          <cell r="N8" t="str">
            <v>0.8699</v>
          </cell>
        </row>
        <row r="9">
          <cell r="A9" t="str">
            <v>313001012515</v>
          </cell>
          <cell r="B9" t="str">
            <v>CORPORACION EDUCATIVA LA SAGRADA FAMILIA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89</v>
          </cell>
          <cell r="H9" t="str">
            <v>89</v>
          </cell>
          <cell r="I9" t="str">
            <v>0.885</v>
          </cell>
          <cell r="J9" t="str">
            <v>0.8527</v>
          </cell>
          <cell r="K9" t="str">
            <v>0.8589</v>
          </cell>
          <cell r="L9" t="str">
            <v>0.8683</v>
          </cell>
          <cell r="M9" t="str">
            <v>0.8854</v>
          </cell>
          <cell r="N9" t="str">
            <v>0.8677</v>
          </cell>
        </row>
        <row r="10">
          <cell r="A10" t="str">
            <v>313001003931</v>
          </cell>
          <cell r="B10" t="str">
            <v>COLEGIO JORGE WASHINGTON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154</v>
          </cell>
          <cell r="H10" t="str">
            <v>144</v>
          </cell>
          <cell r="I10" t="str">
            <v>0.8722</v>
          </cell>
          <cell r="J10" t="str">
            <v>0.8363</v>
          </cell>
          <cell r="K10" t="str">
            <v>0.8446</v>
          </cell>
          <cell r="L10" t="str">
            <v>0.8589</v>
          </cell>
          <cell r="M10" t="str">
            <v>0.9428</v>
          </cell>
          <cell r="N10" t="str">
            <v>0.8599</v>
          </cell>
        </row>
        <row r="11">
          <cell r="A11" t="str">
            <v>313001013651</v>
          </cell>
          <cell r="B11" t="str">
            <v>COLEGIO INTEGRAL DEL NORTE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71</v>
          </cell>
          <cell r="H11" t="str">
            <v>71</v>
          </cell>
          <cell r="I11" t="str">
            <v>0.8773</v>
          </cell>
          <cell r="J11" t="str">
            <v>0.8416</v>
          </cell>
          <cell r="K11" t="str">
            <v>0.8415</v>
          </cell>
          <cell r="L11" t="str">
            <v>0.8529</v>
          </cell>
          <cell r="M11" t="str">
            <v>0.8574</v>
          </cell>
          <cell r="N11" t="str">
            <v>0.8536</v>
          </cell>
        </row>
        <row r="12">
          <cell r="A12" t="str">
            <v>313001006485</v>
          </cell>
          <cell r="B12" t="str">
            <v>CORPORACION EDUCATIVA COLEGIO ALTER ALTERIS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88</v>
          </cell>
          <cell r="H12" t="str">
            <v>88</v>
          </cell>
          <cell r="I12" t="str">
            <v>0.8458</v>
          </cell>
          <cell r="J12" t="str">
            <v>0.843</v>
          </cell>
          <cell r="K12" t="str">
            <v>0.8475</v>
          </cell>
          <cell r="L12" t="str">
            <v>0.8641</v>
          </cell>
          <cell r="M12" t="str">
            <v>0.8783</v>
          </cell>
          <cell r="N12" t="str">
            <v>0.8523</v>
          </cell>
        </row>
        <row r="13">
          <cell r="A13" t="str">
            <v>313001008429</v>
          </cell>
          <cell r="B13" t="str">
            <v>CENT. DE ENSE?ANZA PRECOZ  NUEVO MUNDO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29</v>
          </cell>
          <cell r="H13" t="str">
            <v>29</v>
          </cell>
          <cell r="I13" t="str">
            <v>0.8624</v>
          </cell>
          <cell r="J13" t="str">
            <v>0.8281</v>
          </cell>
          <cell r="K13" t="str">
            <v>0.8463</v>
          </cell>
          <cell r="L13" t="str">
            <v>0.8527</v>
          </cell>
          <cell r="M13" t="str">
            <v>0.8831</v>
          </cell>
          <cell r="N13" t="str">
            <v>0.8501</v>
          </cell>
        </row>
        <row r="14">
          <cell r="A14" t="str">
            <v>313001005985</v>
          </cell>
          <cell r="B14" t="str">
            <v>COLEGIO LOS ANGELES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53</v>
          </cell>
          <cell r="H14" t="str">
            <v>53</v>
          </cell>
          <cell r="I14" t="str">
            <v>0.8682</v>
          </cell>
          <cell r="J14" t="str">
            <v>0.8311</v>
          </cell>
          <cell r="K14" t="str">
            <v>0.8272</v>
          </cell>
          <cell r="L14" t="str">
            <v>0.8526</v>
          </cell>
          <cell r="M14" t="str">
            <v>0.8564</v>
          </cell>
          <cell r="N14" t="str">
            <v>0.8457</v>
          </cell>
        </row>
        <row r="15">
          <cell r="A15" t="str">
            <v>313001002277</v>
          </cell>
          <cell r="B15" t="str">
            <v>COL.  MONTESSORI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155</v>
          </cell>
          <cell r="H15" t="str">
            <v>153</v>
          </cell>
          <cell r="I15" t="str">
            <v>0.8449</v>
          </cell>
          <cell r="J15" t="str">
            <v>0.8169</v>
          </cell>
          <cell r="K15" t="str">
            <v>0.8405</v>
          </cell>
          <cell r="L15" t="str">
            <v>0.8498</v>
          </cell>
          <cell r="M15" t="str">
            <v>0.9131</v>
          </cell>
          <cell r="N15" t="str">
            <v>0.8438</v>
          </cell>
        </row>
        <row r="16">
          <cell r="A16" t="str">
            <v>313001000916</v>
          </cell>
          <cell r="B16" t="str">
            <v>COL. DE LA ESPERANZA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55</v>
          </cell>
          <cell r="H16" t="str">
            <v>55</v>
          </cell>
          <cell r="I16" t="str">
            <v>0.8335</v>
          </cell>
          <cell r="J16" t="str">
            <v>0.8194</v>
          </cell>
          <cell r="K16" t="str">
            <v>0.8184</v>
          </cell>
          <cell r="L16" t="str">
            <v>0.8343</v>
          </cell>
          <cell r="M16" t="str">
            <v>0.8495</v>
          </cell>
          <cell r="N16" t="str">
            <v>0.8282</v>
          </cell>
        </row>
        <row r="17">
          <cell r="A17" t="str">
            <v>313001000525</v>
          </cell>
          <cell r="B17" t="str">
            <v>COL. MIXTO LA POPA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73</v>
          </cell>
          <cell r="H17" t="str">
            <v>72</v>
          </cell>
          <cell r="I17" t="str">
            <v>0.8342</v>
          </cell>
          <cell r="J17" t="str">
            <v>0.8156</v>
          </cell>
          <cell r="K17" t="str">
            <v>0.7875</v>
          </cell>
          <cell r="L17" t="str">
            <v>0.8293</v>
          </cell>
          <cell r="M17" t="str">
            <v>0.8532</v>
          </cell>
          <cell r="N17" t="str">
            <v>0.8195</v>
          </cell>
        </row>
        <row r="18">
          <cell r="A18" t="str">
            <v>313001003095</v>
          </cell>
          <cell r="B18" t="str">
            <v>CIUDAD ESCOLAR DE COMFENALCO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743</v>
          </cell>
          <cell r="H18" t="str">
            <v>743</v>
          </cell>
          <cell r="I18" t="str">
            <v>0.829</v>
          </cell>
          <cell r="J18" t="str">
            <v>0.8169</v>
          </cell>
          <cell r="K18" t="str">
            <v>0.7959</v>
          </cell>
          <cell r="L18" t="str">
            <v>0.8295</v>
          </cell>
          <cell r="M18" t="str">
            <v>0.7936</v>
          </cell>
          <cell r="N18" t="str">
            <v>0.8159</v>
          </cell>
        </row>
        <row r="19">
          <cell r="A19" t="str">
            <v>313001000541</v>
          </cell>
          <cell r="B19" t="str">
            <v>COL. LA ANUNCIACION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124</v>
          </cell>
          <cell r="H19" t="str">
            <v>124</v>
          </cell>
          <cell r="I19" t="str">
            <v>0.8214</v>
          </cell>
          <cell r="J19" t="str">
            <v>0.7891</v>
          </cell>
          <cell r="K19" t="str">
            <v>0.812</v>
          </cell>
          <cell r="L19" t="str">
            <v>0.8464</v>
          </cell>
          <cell r="M19" t="str">
            <v>0.7987</v>
          </cell>
          <cell r="N19" t="str">
            <v>0.8158</v>
          </cell>
        </row>
        <row r="20">
          <cell r="A20" t="str">
            <v>313001000215</v>
          </cell>
          <cell r="B20" t="str">
            <v>GIMN. NUEVA GRANADA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55</v>
          </cell>
          <cell r="H20" t="str">
            <v>55</v>
          </cell>
          <cell r="I20" t="str">
            <v>0.8227</v>
          </cell>
          <cell r="J20" t="str">
            <v>0.8043</v>
          </cell>
          <cell r="K20" t="str">
            <v>0.7989</v>
          </cell>
          <cell r="L20" t="str">
            <v>0.8271</v>
          </cell>
          <cell r="M20" t="str">
            <v>0.8297</v>
          </cell>
          <cell r="N20" t="str">
            <v>0.8145</v>
          </cell>
        </row>
        <row r="21">
          <cell r="A21" t="str">
            <v>313001029523</v>
          </cell>
          <cell r="B21" t="str">
            <v>GIMN. BILINGÜE ALTAMAR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105</v>
          </cell>
          <cell r="H21" t="str">
            <v>104</v>
          </cell>
          <cell r="I21" t="str">
            <v>0.8059</v>
          </cell>
          <cell r="J21" t="str">
            <v>0.8117</v>
          </cell>
          <cell r="K21" t="str">
            <v>0.8011</v>
          </cell>
          <cell r="L21" t="str">
            <v>0.8162</v>
          </cell>
          <cell r="M21" t="str">
            <v>0.8732</v>
          </cell>
          <cell r="N21" t="str">
            <v>0.8137</v>
          </cell>
        </row>
        <row r="22">
          <cell r="A22" t="str">
            <v>313001000592</v>
          </cell>
          <cell r="B22" t="str">
            <v>GIMN. LUJAN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39</v>
          </cell>
          <cell r="H22" t="str">
            <v>39</v>
          </cell>
          <cell r="I22" t="str">
            <v>0.8323</v>
          </cell>
          <cell r="J22" t="str">
            <v>0.791</v>
          </cell>
          <cell r="K22" t="str">
            <v>0.7915</v>
          </cell>
          <cell r="L22" t="str">
            <v>0.8273</v>
          </cell>
          <cell r="M22" t="str">
            <v>0.8058</v>
          </cell>
          <cell r="N22" t="str">
            <v>0.8102</v>
          </cell>
        </row>
        <row r="23">
          <cell r="A23" t="str">
            <v>313001009328</v>
          </cell>
          <cell r="B23" t="str">
            <v>GIMN. MODERNO DE CARTAGENA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78</v>
          </cell>
          <cell r="H23" t="str">
            <v>78</v>
          </cell>
          <cell r="I23" t="str">
            <v>0.8149</v>
          </cell>
          <cell r="J23" t="str">
            <v>0.7838</v>
          </cell>
          <cell r="K23" t="str">
            <v>0.7949</v>
          </cell>
          <cell r="L23" t="str">
            <v>0.8128</v>
          </cell>
          <cell r="M23" t="str">
            <v>0.8234</v>
          </cell>
          <cell r="N23" t="str">
            <v>0.8032</v>
          </cell>
        </row>
        <row r="24">
          <cell r="A24" t="str">
            <v>313001001068</v>
          </cell>
          <cell r="B24" t="str">
            <v>COL. EUCARISTICO DE SANTA TERESA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114</v>
          </cell>
          <cell r="H24" t="str">
            <v>113</v>
          </cell>
          <cell r="I24" t="str">
            <v>0.8157</v>
          </cell>
          <cell r="J24" t="str">
            <v>0.7757</v>
          </cell>
          <cell r="K24" t="str">
            <v>0.7827</v>
          </cell>
          <cell r="L24" t="str">
            <v>0.8155</v>
          </cell>
          <cell r="M24" t="str">
            <v>0.8442</v>
          </cell>
          <cell r="N24" t="str">
            <v>0.801</v>
          </cell>
        </row>
        <row r="25">
          <cell r="A25" t="str">
            <v>313001000924</v>
          </cell>
          <cell r="B25" t="str">
            <v>COL. SALESIANO SAN PEDRO CLAVER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436</v>
          </cell>
          <cell r="H25" t="str">
            <v>435</v>
          </cell>
          <cell r="I25" t="str">
            <v>0.8064</v>
          </cell>
          <cell r="J25" t="str">
            <v>0.7781</v>
          </cell>
          <cell r="K25" t="str">
            <v>0.7916</v>
          </cell>
          <cell r="L25" t="str">
            <v>0.8139</v>
          </cell>
          <cell r="M25" t="str">
            <v>0.8332</v>
          </cell>
          <cell r="N25" t="str">
            <v>0.8003</v>
          </cell>
        </row>
        <row r="26">
          <cell r="A26" t="str">
            <v>313001029353</v>
          </cell>
          <cell r="B26" t="str">
            <v>CORPORACION BEVERLY HILLS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47</v>
          </cell>
          <cell r="H26" t="str">
            <v>47</v>
          </cell>
          <cell r="I26" t="str">
            <v>0.7999</v>
          </cell>
          <cell r="J26" t="str">
            <v>0.7759</v>
          </cell>
          <cell r="K26" t="str">
            <v>0.7928</v>
          </cell>
          <cell r="L26" t="str">
            <v>0.8199</v>
          </cell>
          <cell r="M26" t="str">
            <v>0.8387</v>
          </cell>
          <cell r="N26" t="str">
            <v>0.8003</v>
          </cell>
        </row>
        <row r="27">
          <cell r="A27" t="str">
            <v>313001000622</v>
          </cell>
          <cell r="B27" t="str">
            <v>COL. DE LA SALLE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298</v>
          </cell>
          <cell r="H27" t="str">
            <v>298</v>
          </cell>
          <cell r="I27" t="str">
            <v>0.8061</v>
          </cell>
          <cell r="J27" t="str">
            <v>0.7797</v>
          </cell>
          <cell r="K27" t="str">
            <v>0.7784</v>
          </cell>
          <cell r="L27" t="str">
            <v>0.8141</v>
          </cell>
          <cell r="M27" t="str">
            <v>0.854</v>
          </cell>
          <cell r="N27" t="str">
            <v>0.7991</v>
          </cell>
        </row>
        <row r="28">
          <cell r="A28" t="str">
            <v>313001012281</v>
          </cell>
          <cell r="B28" t="str">
            <v>COL. SANTO TOMAS DE AQUINO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39</v>
          </cell>
          <cell r="H28" t="str">
            <v>39</v>
          </cell>
          <cell r="I28" t="str">
            <v>0.804</v>
          </cell>
          <cell r="J28" t="str">
            <v>0.7848</v>
          </cell>
          <cell r="K28" t="str">
            <v>0.7741</v>
          </cell>
          <cell r="L28" t="str">
            <v>0.8095</v>
          </cell>
          <cell r="M28" t="str">
            <v>0.8173</v>
          </cell>
          <cell r="N28" t="str">
            <v>0.795</v>
          </cell>
        </row>
        <row r="29">
          <cell r="A29" t="str">
            <v>313001006698</v>
          </cell>
          <cell r="B29" t="str">
            <v>COL. EL DIVINO SALVADOR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67</v>
          </cell>
          <cell r="H29" t="str">
            <v>67</v>
          </cell>
          <cell r="I29" t="str">
            <v>0.8088</v>
          </cell>
          <cell r="J29" t="str">
            <v>0.7716</v>
          </cell>
          <cell r="K29" t="str">
            <v>0.7823</v>
          </cell>
          <cell r="L29" t="str">
            <v>0.8138</v>
          </cell>
          <cell r="M29" t="str">
            <v>0.7839</v>
          </cell>
          <cell r="N29" t="str">
            <v>0.7933</v>
          </cell>
        </row>
        <row r="30">
          <cell r="A30" t="str">
            <v>313001002421</v>
          </cell>
          <cell r="B30" t="str">
            <v>COL. NAVAL DE CRESPO - Sede Única</v>
          </cell>
          <cell r="C30" t="str">
            <v>Establecimiento</v>
          </cell>
          <cell r="D30" t="str">
            <v>CARTAGENA DE INDIAS (BOLIVAR)</v>
          </cell>
          <cell r="E30" t="str">
            <v>OFICIAL</v>
          </cell>
          <cell r="F30" t="str">
            <v>A+</v>
          </cell>
          <cell r="G30" t="str">
            <v>87</v>
          </cell>
          <cell r="H30" t="str">
            <v>87</v>
          </cell>
          <cell r="I30" t="str">
            <v>0.816</v>
          </cell>
          <cell r="J30" t="str">
            <v>0.7859</v>
          </cell>
          <cell r="K30" t="str">
            <v>0.7622</v>
          </cell>
          <cell r="L30" t="str">
            <v>0.7999</v>
          </cell>
          <cell r="M30" t="str">
            <v>0.7636</v>
          </cell>
          <cell r="N30" t="str">
            <v>0.7889</v>
          </cell>
        </row>
        <row r="31">
          <cell r="A31" t="str">
            <v>313001005276</v>
          </cell>
          <cell r="B31" t="str">
            <v>COL. COMFAMILIAR C/GENA.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266</v>
          </cell>
          <cell r="H31" t="str">
            <v>266</v>
          </cell>
          <cell r="I31" t="str">
            <v>0.7922</v>
          </cell>
          <cell r="J31" t="str">
            <v>0.7614</v>
          </cell>
          <cell r="K31" t="str">
            <v>0.7863</v>
          </cell>
          <cell r="L31" t="str">
            <v>0.817</v>
          </cell>
          <cell r="M31" t="str">
            <v>0.7714</v>
          </cell>
          <cell r="N31" t="str">
            <v>0.7878</v>
          </cell>
        </row>
        <row r="32">
          <cell r="A32" t="str">
            <v>313001001050</v>
          </cell>
          <cell r="B32" t="str">
            <v>COL. BIFFI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331</v>
          </cell>
          <cell r="H32" t="str">
            <v>330</v>
          </cell>
          <cell r="I32" t="str">
            <v>0.7855</v>
          </cell>
          <cell r="J32" t="str">
            <v>0.7609</v>
          </cell>
          <cell r="K32" t="str">
            <v>0.7837</v>
          </cell>
          <cell r="L32" t="str">
            <v>0.8147</v>
          </cell>
          <cell r="M32" t="str">
            <v>0.8049</v>
          </cell>
          <cell r="N32" t="str">
            <v>0.7877</v>
          </cell>
        </row>
        <row r="33">
          <cell r="A33" t="str">
            <v>313001028868</v>
          </cell>
          <cell r="B33" t="str">
            <v>COL. BILINGUE DE CARTAGENA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55</v>
          </cell>
          <cell r="H33" t="str">
            <v>55</v>
          </cell>
          <cell r="I33" t="str">
            <v>0.7535</v>
          </cell>
          <cell r="J33" t="str">
            <v>0.7511</v>
          </cell>
          <cell r="K33" t="str">
            <v>0.7689</v>
          </cell>
          <cell r="L33" t="str">
            <v>0.8295</v>
          </cell>
          <cell r="M33" t="str">
            <v>0.8822</v>
          </cell>
          <cell r="N33" t="str">
            <v>0.7839</v>
          </cell>
        </row>
        <row r="34">
          <cell r="A34" t="str">
            <v>313001000240</v>
          </cell>
          <cell r="B34" t="str">
            <v>INST. EDUC. NUEVA AMERICA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99</v>
          </cell>
          <cell r="H34" t="str">
            <v>98</v>
          </cell>
          <cell r="I34" t="str">
            <v>0.7975</v>
          </cell>
          <cell r="J34" t="str">
            <v>0.7825</v>
          </cell>
          <cell r="K34" t="str">
            <v>0.7613</v>
          </cell>
          <cell r="L34" t="str">
            <v>0.7919</v>
          </cell>
          <cell r="M34" t="str">
            <v>0.7889</v>
          </cell>
          <cell r="N34" t="str">
            <v>0.7837</v>
          </cell>
        </row>
        <row r="35">
          <cell r="A35" t="str">
            <v>313001009361</v>
          </cell>
          <cell r="B35" t="str">
            <v>COL. MODELO DE LA COSTA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41</v>
          </cell>
          <cell r="H35" t="str">
            <v>41</v>
          </cell>
          <cell r="I35" t="str">
            <v>0.7784</v>
          </cell>
          <cell r="J35" t="str">
            <v>0.7676</v>
          </cell>
          <cell r="K35" t="str">
            <v>0.784</v>
          </cell>
          <cell r="L35" t="str">
            <v>0.8001</v>
          </cell>
          <cell r="M35" t="str">
            <v>0.7776</v>
          </cell>
          <cell r="N35" t="str">
            <v>0.7822</v>
          </cell>
        </row>
        <row r="36">
          <cell r="A36" t="str">
            <v>313001001190</v>
          </cell>
          <cell r="B36" t="str">
            <v>CORPORACION COLEGIO LATINOAMERICANO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110</v>
          </cell>
          <cell r="H36" t="str">
            <v>110</v>
          </cell>
          <cell r="I36" t="str">
            <v>0.7773</v>
          </cell>
          <cell r="J36" t="str">
            <v>0.764</v>
          </cell>
          <cell r="K36" t="str">
            <v>0.7452</v>
          </cell>
          <cell r="L36" t="str">
            <v>0.8125</v>
          </cell>
          <cell r="M36" t="str">
            <v>0.8071</v>
          </cell>
          <cell r="N36" t="str">
            <v>0.7772</v>
          </cell>
        </row>
        <row r="37">
          <cell r="A37" t="str">
            <v>313001005845</v>
          </cell>
          <cell r="B37" t="str">
            <v>COL PILAR DEL SABER (ANTES JARD. INF. PIOLIN)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41</v>
          </cell>
          <cell r="H37" t="str">
            <v>40</v>
          </cell>
          <cell r="I37" t="str">
            <v>0.7895</v>
          </cell>
          <cell r="J37" t="str">
            <v>0.7557</v>
          </cell>
          <cell r="K37" t="str">
            <v>0.7576</v>
          </cell>
          <cell r="L37" t="str">
            <v>0.8004</v>
          </cell>
          <cell r="M37" t="str">
            <v>0.7755</v>
          </cell>
          <cell r="N37" t="str">
            <v>0.7758</v>
          </cell>
        </row>
        <row r="38">
          <cell r="A38" t="str">
            <v>313001007091</v>
          </cell>
          <cell r="B38" t="str">
            <v>COL. MODERNO DEL NORTE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344</v>
          </cell>
          <cell r="H38" t="str">
            <v>344</v>
          </cell>
          <cell r="I38" t="str">
            <v>0.7738</v>
          </cell>
          <cell r="J38" t="str">
            <v>0.7693</v>
          </cell>
          <cell r="K38" t="str">
            <v>0.7483</v>
          </cell>
          <cell r="L38" t="str">
            <v>0.8014</v>
          </cell>
          <cell r="M38" t="str">
            <v>0.7548</v>
          </cell>
          <cell r="N38" t="str">
            <v>0.7718</v>
          </cell>
        </row>
        <row r="39">
          <cell r="A39" t="str">
            <v>313001001165</v>
          </cell>
          <cell r="B39" t="str">
            <v>COL. EL CARMELO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</v>
          </cell>
          <cell r="G39" t="str">
            <v>44</v>
          </cell>
          <cell r="H39" t="str">
            <v>44</v>
          </cell>
          <cell r="I39" t="str">
            <v>0.7691</v>
          </cell>
          <cell r="J39" t="str">
            <v>0.7325</v>
          </cell>
          <cell r="K39" t="str">
            <v>0.7621</v>
          </cell>
          <cell r="L39" t="str">
            <v>0.791</v>
          </cell>
          <cell r="M39" t="str">
            <v>0.8184</v>
          </cell>
          <cell r="N39" t="str">
            <v>0.7679</v>
          </cell>
        </row>
        <row r="40">
          <cell r="A40" t="str">
            <v>313001001076</v>
          </cell>
          <cell r="B40" t="str">
            <v>COL. NTRA. SE?ORA DE LA CANDELARIA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196</v>
          </cell>
          <cell r="H40" t="str">
            <v>196</v>
          </cell>
          <cell r="I40" t="str">
            <v>0.7704</v>
          </cell>
          <cell r="J40" t="str">
            <v>0.7468</v>
          </cell>
          <cell r="K40" t="str">
            <v>0.7383</v>
          </cell>
          <cell r="L40" t="str">
            <v>0.8006</v>
          </cell>
          <cell r="M40" t="str">
            <v>0.7948</v>
          </cell>
          <cell r="N40" t="str">
            <v>0.7664</v>
          </cell>
        </row>
        <row r="41">
          <cell r="A41" t="str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259</v>
          </cell>
          <cell r="H41" t="str">
            <v>258</v>
          </cell>
          <cell r="I41" t="str">
            <v>0.7411</v>
          </cell>
          <cell r="J41" t="str">
            <v>0.731</v>
          </cell>
          <cell r="K41" t="str">
            <v>0.7519</v>
          </cell>
          <cell r="L41" t="str">
            <v>0.7795</v>
          </cell>
          <cell r="M41" t="str">
            <v>0.7339</v>
          </cell>
          <cell r="N41" t="str">
            <v>0.7496</v>
          </cell>
        </row>
        <row r="42">
          <cell r="A42" t="str">
            <v>313001008399</v>
          </cell>
          <cell r="B42" t="str">
            <v>CENTRO EDUCATIVO LAS PALMERAS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98</v>
          </cell>
          <cell r="H42" t="str">
            <v>98</v>
          </cell>
          <cell r="I42" t="str">
            <v>0.7709</v>
          </cell>
          <cell r="J42" t="str">
            <v>0.7372</v>
          </cell>
          <cell r="K42" t="str">
            <v>0.7227</v>
          </cell>
          <cell r="L42" t="str">
            <v>0.7734</v>
          </cell>
          <cell r="M42" t="str">
            <v>0.715</v>
          </cell>
          <cell r="N42" t="str">
            <v>0.7483</v>
          </cell>
        </row>
        <row r="43">
          <cell r="A43" t="str">
            <v>313001002251</v>
          </cell>
          <cell r="B43" t="str">
            <v>COL. NTRA. SRA. DE FATIMA DE LA POL NAL - Sede Única</v>
          </cell>
          <cell r="C43" t="str">
            <v>Establecimiento</v>
          </cell>
          <cell r="D43" t="str">
            <v>CARTAGENA DE INDIAS (BOLIVAR)</v>
          </cell>
          <cell r="E43" t="str">
            <v>OFICIAL</v>
          </cell>
          <cell r="F43" t="str">
            <v>A</v>
          </cell>
          <cell r="G43" t="str">
            <v>87</v>
          </cell>
          <cell r="H43" t="str">
            <v>87</v>
          </cell>
          <cell r="I43" t="str">
            <v>0.7348</v>
          </cell>
          <cell r="J43" t="str">
            <v>0.7227</v>
          </cell>
          <cell r="K43" t="str">
            <v>0.7356</v>
          </cell>
          <cell r="L43" t="str">
            <v>0.7833</v>
          </cell>
          <cell r="M43" t="str">
            <v>0.743</v>
          </cell>
          <cell r="N43" t="str">
            <v>0.744</v>
          </cell>
        </row>
        <row r="44">
          <cell r="A44" t="str">
            <v>113001003053</v>
          </cell>
          <cell r="B44" t="str">
            <v>INSTITUCION EDUCATIVA SOLEDAD ACOSTA DE SAMPER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1111</v>
          </cell>
          <cell r="H44" t="str">
            <v>1105</v>
          </cell>
          <cell r="I44" t="str">
            <v>0.7367</v>
          </cell>
          <cell r="J44" t="str">
            <v>0.7189</v>
          </cell>
          <cell r="K44" t="str">
            <v>0.7295</v>
          </cell>
          <cell r="L44" t="str">
            <v>0.7668</v>
          </cell>
          <cell r="M44" t="str">
            <v>0.7184</v>
          </cell>
          <cell r="N44" t="str">
            <v>0.7365</v>
          </cell>
        </row>
        <row r="45">
          <cell r="A45" t="str">
            <v>313001013279</v>
          </cell>
          <cell r="B45" t="str">
            <v>INSTITUTO SIGMUND FREUD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174</v>
          </cell>
          <cell r="H45" t="str">
            <v>173</v>
          </cell>
          <cell r="I45" t="str">
            <v>0.733</v>
          </cell>
          <cell r="J45" t="str">
            <v>0.722</v>
          </cell>
          <cell r="K45" t="str">
            <v>0.7054</v>
          </cell>
          <cell r="L45" t="str">
            <v>0.7584</v>
          </cell>
          <cell r="M45" t="str">
            <v>0.7494</v>
          </cell>
          <cell r="N45" t="str">
            <v>0.7312</v>
          </cell>
        </row>
        <row r="46">
          <cell r="A46" t="str">
            <v>313001029337</v>
          </cell>
          <cell r="B46" t="str">
            <v>COLEGIO GORETTI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78</v>
          </cell>
          <cell r="H46" t="str">
            <v>77</v>
          </cell>
          <cell r="I46" t="str">
            <v>0.703</v>
          </cell>
          <cell r="J46" t="str">
            <v>0.7126</v>
          </cell>
          <cell r="K46" t="str">
            <v>0.7172</v>
          </cell>
          <cell r="L46" t="str">
            <v>0.7699</v>
          </cell>
          <cell r="M46" t="str">
            <v>0.7522</v>
          </cell>
          <cell r="N46" t="str">
            <v>0.7277</v>
          </cell>
        </row>
        <row r="47">
          <cell r="A47" t="str">
            <v>313001002714</v>
          </cell>
          <cell r="B47" t="str">
            <v>INSTITUCION EDUCATIVA MARIA AUXILIADORA - Sede Única</v>
          </cell>
          <cell r="C47" t="str">
            <v>Establecimiento</v>
          </cell>
          <cell r="D47" t="str">
            <v>CARTAGENA DE INDIAS (BOLIVAR)</v>
          </cell>
          <cell r="E47" t="str">
            <v>OFICIAL</v>
          </cell>
          <cell r="F47" t="str">
            <v>B</v>
          </cell>
          <cell r="G47" t="str">
            <v>134</v>
          </cell>
          <cell r="H47" t="str">
            <v>134</v>
          </cell>
          <cell r="I47" t="str">
            <v>0.7204</v>
          </cell>
          <cell r="J47" t="str">
            <v>0.696</v>
          </cell>
          <cell r="K47" t="str">
            <v>0.6989</v>
          </cell>
          <cell r="L47" t="str">
            <v>0.7571</v>
          </cell>
          <cell r="M47" t="str">
            <v>0.7305</v>
          </cell>
          <cell r="N47" t="str">
            <v>0.719</v>
          </cell>
        </row>
        <row r="48">
          <cell r="A48" t="str">
            <v>113001001719</v>
          </cell>
          <cell r="B48" t="str">
            <v>INSTITUCION EDUCATIVA PROMOCION SOCIAL DE C/GENA.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B</v>
          </cell>
          <cell r="G48" t="str">
            <v>449</v>
          </cell>
          <cell r="H48" t="str">
            <v>444</v>
          </cell>
          <cell r="I48" t="str">
            <v>0.7287</v>
          </cell>
          <cell r="J48" t="str">
            <v>0.6997</v>
          </cell>
          <cell r="K48" t="str">
            <v>0.6924</v>
          </cell>
          <cell r="L48" t="str">
            <v>0.7553</v>
          </cell>
          <cell r="M48" t="str">
            <v>0.6922</v>
          </cell>
          <cell r="N48" t="str">
            <v>0.717</v>
          </cell>
        </row>
        <row r="49">
          <cell r="A49" t="str">
            <v>413001008024</v>
          </cell>
          <cell r="B49" t="str">
            <v>INST. EDUC. EL PARAISO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B</v>
          </cell>
          <cell r="G49" t="str">
            <v>20</v>
          </cell>
          <cell r="H49" t="str">
            <v>20</v>
          </cell>
          <cell r="I49" t="str">
            <v>0.7201</v>
          </cell>
          <cell r="J49" t="str">
            <v>0.6891</v>
          </cell>
          <cell r="K49" t="str">
            <v>0.6871</v>
          </cell>
          <cell r="L49" t="str">
            <v>0.7634</v>
          </cell>
          <cell r="M49" t="str">
            <v>0.7147</v>
          </cell>
          <cell r="N49" t="str">
            <v>0.7149</v>
          </cell>
        </row>
        <row r="50">
          <cell r="A50" t="str">
            <v>313001000568</v>
          </cell>
          <cell r="B50" t="str">
            <v>ESCUELAS PROFESIONALES SALESIANAS - Sede Única</v>
          </cell>
          <cell r="C50" t="str">
            <v>Establecimiento</v>
          </cell>
          <cell r="D50" t="str">
            <v>CARTAGENA DE INDIAS (BOLIVAR)</v>
          </cell>
          <cell r="E50" t="str">
            <v>OFICIAL</v>
          </cell>
          <cell r="F50" t="str">
            <v>B</v>
          </cell>
          <cell r="G50" t="str">
            <v>345</v>
          </cell>
          <cell r="H50" t="str">
            <v>344</v>
          </cell>
          <cell r="I50" t="str">
            <v>0.7303</v>
          </cell>
          <cell r="J50" t="str">
            <v>0.7065</v>
          </cell>
          <cell r="K50" t="str">
            <v>0.6785</v>
          </cell>
          <cell r="L50" t="str">
            <v>0.7505</v>
          </cell>
          <cell r="M50" t="str">
            <v>0.679</v>
          </cell>
          <cell r="N50" t="str">
            <v>0.7136</v>
          </cell>
        </row>
        <row r="51">
          <cell r="A51" t="str">
            <v>313001005411</v>
          </cell>
          <cell r="B51" t="str">
            <v>COLEGIO FERNANDEZ GUTIERREZ DE PIÑERES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B</v>
          </cell>
          <cell r="G51" t="str">
            <v>44</v>
          </cell>
          <cell r="H51" t="str">
            <v>44</v>
          </cell>
          <cell r="I51" t="str">
            <v>0.7091</v>
          </cell>
          <cell r="J51" t="str">
            <v>0.6842</v>
          </cell>
          <cell r="K51" t="str">
            <v>0.6971</v>
          </cell>
          <cell r="L51" t="str">
            <v>0.7358</v>
          </cell>
          <cell r="M51" t="str">
            <v>0.7968</v>
          </cell>
          <cell r="N51" t="str">
            <v>0.7135</v>
          </cell>
        </row>
        <row r="52">
          <cell r="A52" t="str">
            <v>313001005098</v>
          </cell>
          <cell r="B52" t="str">
            <v>COL. TRINITARIO - Sede Única</v>
          </cell>
          <cell r="C52" t="str">
            <v>Establecimiento</v>
          </cell>
          <cell r="D52" t="str">
            <v>CARTAGENA DE INDIAS (BOLIVAR)</v>
          </cell>
          <cell r="E52" t="str">
            <v>NO OFICIAL</v>
          </cell>
          <cell r="F52" t="str">
            <v>B</v>
          </cell>
          <cell r="G52" t="str">
            <v>227</v>
          </cell>
          <cell r="H52" t="str">
            <v>226</v>
          </cell>
          <cell r="I52" t="str">
            <v>0.7199</v>
          </cell>
          <cell r="J52" t="str">
            <v>0.6831</v>
          </cell>
          <cell r="K52" t="str">
            <v>0.691</v>
          </cell>
          <cell r="L52" t="str">
            <v>0.7518</v>
          </cell>
          <cell r="M52" t="str">
            <v>0.734</v>
          </cell>
          <cell r="N52" t="str">
            <v>0.7132</v>
          </cell>
        </row>
        <row r="53">
          <cell r="A53" t="str">
            <v>313001002340</v>
          </cell>
          <cell r="B53" t="str">
            <v>INST. COLOMBO BOLIVARIANO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B</v>
          </cell>
          <cell r="G53" t="str">
            <v>131</v>
          </cell>
          <cell r="H53" t="str">
            <v>130</v>
          </cell>
          <cell r="I53" t="str">
            <v>0.706</v>
          </cell>
          <cell r="J53" t="str">
            <v>0.6757</v>
          </cell>
          <cell r="K53" t="str">
            <v>0.6769</v>
          </cell>
          <cell r="L53" t="str">
            <v>0.7507</v>
          </cell>
          <cell r="M53" t="str">
            <v>0.7368</v>
          </cell>
          <cell r="N53" t="str">
            <v>0.705</v>
          </cell>
        </row>
        <row r="54">
          <cell r="A54" t="str">
            <v>113001003771</v>
          </cell>
          <cell r="B54" t="str">
            <v>INSTITUCION EDUCATIVA LAS GAVIOTAS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357</v>
          </cell>
          <cell r="H54" t="str">
            <v>353</v>
          </cell>
          <cell r="I54" t="str">
            <v>0.7262</v>
          </cell>
          <cell r="J54" t="str">
            <v>0.697</v>
          </cell>
          <cell r="K54" t="str">
            <v>0.6641</v>
          </cell>
          <cell r="L54" t="str">
            <v>0.7357</v>
          </cell>
          <cell r="M54" t="str">
            <v>0.6844</v>
          </cell>
          <cell r="N54" t="str">
            <v>0.7041</v>
          </cell>
        </row>
        <row r="55">
          <cell r="A55" t="str">
            <v>413001007648</v>
          </cell>
          <cell r="B55" t="str">
            <v>COL. CAMINO DEL CORAL DE C/GENA.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121</v>
          </cell>
          <cell r="H55" t="str">
            <v>120</v>
          </cell>
          <cell r="I55" t="str">
            <v>0.6935</v>
          </cell>
          <cell r="J55" t="str">
            <v>0.6663</v>
          </cell>
          <cell r="K55" t="str">
            <v>0.6831</v>
          </cell>
          <cell r="L55" t="str">
            <v>0.7677</v>
          </cell>
          <cell r="M55" t="str">
            <v>0.7149</v>
          </cell>
          <cell r="N55" t="str">
            <v>0.7036</v>
          </cell>
        </row>
        <row r="56">
          <cell r="A56" t="str">
            <v>313001005136</v>
          </cell>
          <cell r="B56" t="str">
            <v>COLEGIO CANADIENSE DE CARTAGENA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53</v>
          </cell>
          <cell r="H56" t="str">
            <v>52</v>
          </cell>
          <cell r="I56" t="str">
            <v>0.7044</v>
          </cell>
          <cell r="J56" t="str">
            <v>0.6731</v>
          </cell>
          <cell r="K56" t="str">
            <v>0.6765</v>
          </cell>
          <cell r="L56" t="str">
            <v>0.7301</v>
          </cell>
          <cell r="M56" t="str">
            <v>0.7792</v>
          </cell>
          <cell r="N56" t="str">
            <v>0.7024</v>
          </cell>
        </row>
        <row r="57">
          <cell r="A57" t="str">
            <v>113001013814</v>
          </cell>
          <cell r="B57" t="str">
            <v>INSTITUCION EDUCATIVA BERTHA GEDEON DE BALADI - Sede Única</v>
          </cell>
          <cell r="C57" t="str">
            <v>Establecimiento</v>
          </cell>
          <cell r="D57" t="str">
            <v>CARTAGENA DE INDIAS (BOLIVAR)</v>
          </cell>
          <cell r="E57" t="str">
            <v>OFICIAL</v>
          </cell>
          <cell r="F57" t="str">
            <v>B</v>
          </cell>
          <cell r="G57" t="str">
            <v>283</v>
          </cell>
          <cell r="H57" t="str">
            <v>281</v>
          </cell>
          <cell r="I57" t="str">
            <v>0.7243</v>
          </cell>
          <cell r="J57" t="str">
            <v>0.6794</v>
          </cell>
          <cell r="K57" t="str">
            <v>0.6675</v>
          </cell>
          <cell r="L57" t="str">
            <v>0.74</v>
          </cell>
          <cell r="M57" t="str">
            <v>0.6954</v>
          </cell>
          <cell r="N57" t="str">
            <v>0.7022</v>
          </cell>
        </row>
        <row r="58">
          <cell r="A58" t="str">
            <v>313001029680</v>
          </cell>
          <cell r="B58" t="str">
            <v>CENTRO EDUCATIVO INTEGRAL MODERNO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42</v>
          </cell>
          <cell r="H58" t="str">
            <v>41</v>
          </cell>
          <cell r="I58" t="str">
            <v>0.708</v>
          </cell>
          <cell r="J58" t="str">
            <v>0.6807</v>
          </cell>
          <cell r="K58" t="str">
            <v>0.6682</v>
          </cell>
          <cell r="L58" t="str">
            <v>0.738</v>
          </cell>
          <cell r="M58" t="str">
            <v>0.7112</v>
          </cell>
          <cell r="N58" t="str">
            <v>0.6997</v>
          </cell>
        </row>
        <row r="59">
          <cell r="A59" t="str">
            <v>113001002057</v>
          </cell>
          <cell r="B59" t="str">
            <v>INSTITUCION EDUCATIVA SOLEDAD ROMAN DE NU?EZ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343</v>
          </cell>
          <cell r="H59" t="str">
            <v>338</v>
          </cell>
          <cell r="I59" t="str">
            <v>0.7107</v>
          </cell>
          <cell r="J59" t="str">
            <v>0.6905</v>
          </cell>
          <cell r="K59" t="str">
            <v>0.6595</v>
          </cell>
          <cell r="L59" t="str">
            <v>0.7367</v>
          </cell>
          <cell r="M59" t="str">
            <v>0.6925</v>
          </cell>
          <cell r="N59" t="str">
            <v>0.6988</v>
          </cell>
        </row>
        <row r="60">
          <cell r="A60" t="str">
            <v>313001012876</v>
          </cell>
          <cell r="B60" t="str">
            <v>CORPORACION EDUCATIVA INSTITUTO GUADALUPE 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54</v>
          </cell>
          <cell r="H60" t="str">
            <v>53</v>
          </cell>
          <cell r="I60" t="str">
            <v>0.7001</v>
          </cell>
          <cell r="J60" t="str">
            <v>0.6641</v>
          </cell>
          <cell r="K60" t="str">
            <v>0.6682</v>
          </cell>
          <cell r="L60" t="str">
            <v>0.7448</v>
          </cell>
          <cell r="M60" t="str">
            <v>0.7271</v>
          </cell>
          <cell r="N60" t="str">
            <v>0.6968</v>
          </cell>
        </row>
        <row r="61">
          <cell r="A61" t="str">
            <v>113001003061</v>
          </cell>
          <cell r="B61" t="str">
            <v>INSTITUCION EDUCATIVA HERMANO ANTONIO RAMOS DE LA SALLE - Sede Única</v>
          </cell>
          <cell r="C61" t="str">
            <v>Establecimiento</v>
          </cell>
          <cell r="D61" t="str">
            <v>CARTAGENA DE INDIAS (BOLIVAR)</v>
          </cell>
          <cell r="E61" t="str">
            <v>OFICIAL</v>
          </cell>
          <cell r="F61" t="str">
            <v>B</v>
          </cell>
          <cell r="G61" t="str">
            <v>208</v>
          </cell>
          <cell r="H61" t="str">
            <v>208</v>
          </cell>
          <cell r="I61" t="str">
            <v>0.7036</v>
          </cell>
          <cell r="J61" t="str">
            <v>0.6625</v>
          </cell>
          <cell r="K61" t="str">
            <v>0.6642</v>
          </cell>
          <cell r="L61" t="str">
            <v>0.751</v>
          </cell>
          <cell r="M61" t="str">
            <v>0.7061</v>
          </cell>
          <cell r="N61" t="str">
            <v>0.6962</v>
          </cell>
        </row>
        <row r="62">
          <cell r="A62" t="str">
            <v>313001006337</v>
          </cell>
          <cell r="B62" t="str">
            <v>INST. EL LABRADOR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191</v>
          </cell>
          <cell r="H62" t="str">
            <v>186</v>
          </cell>
          <cell r="I62" t="str">
            <v>0.7116</v>
          </cell>
          <cell r="J62" t="str">
            <v>0.6574</v>
          </cell>
          <cell r="K62" t="str">
            <v>0.6709</v>
          </cell>
          <cell r="L62" t="str">
            <v>0.7305</v>
          </cell>
          <cell r="M62" t="str">
            <v>0.7036</v>
          </cell>
          <cell r="N62" t="str">
            <v>0.6934</v>
          </cell>
        </row>
        <row r="63">
          <cell r="A63" t="str">
            <v>313001012892</v>
          </cell>
          <cell r="B63" t="str">
            <v>INST. DOCENTE DEL CARIBE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290</v>
          </cell>
          <cell r="H63" t="str">
            <v>278</v>
          </cell>
          <cell r="I63" t="str">
            <v>0.6926</v>
          </cell>
          <cell r="J63" t="str">
            <v>0.6679</v>
          </cell>
          <cell r="K63" t="str">
            <v>0.6735</v>
          </cell>
          <cell r="L63" t="str">
            <v>0.7286</v>
          </cell>
          <cell r="M63" t="str">
            <v>0.7046</v>
          </cell>
          <cell r="N63" t="str">
            <v>0.6917</v>
          </cell>
        </row>
        <row r="64">
          <cell r="A64" t="str">
            <v>313001003842</v>
          </cell>
          <cell r="B64" t="str">
            <v>COL. GONZALO JIMENEZ DE QUEZADA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89</v>
          </cell>
          <cell r="H64" t="str">
            <v>89</v>
          </cell>
          <cell r="I64" t="str">
            <v>0.6832</v>
          </cell>
          <cell r="J64" t="str">
            <v>0.6624</v>
          </cell>
          <cell r="K64" t="str">
            <v>0.6586</v>
          </cell>
          <cell r="L64" t="str">
            <v>0.7343</v>
          </cell>
          <cell r="M64" t="str">
            <v>0.7103</v>
          </cell>
          <cell r="N64" t="str">
            <v>0.6866</v>
          </cell>
        </row>
        <row r="65">
          <cell r="A65" t="str">
            <v>313001800599</v>
          </cell>
          <cell r="B65" t="str">
            <v>INSTITUTO CRISTOCENTRICO DEL CARIBE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47</v>
          </cell>
          <cell r="H65" t="str">
            <v>47</v>
          </cell>
          <cell r="I65" t="str">
            <v>0.6859</v>
          </cell>
          <cell r="J65" t="str">
            <v>0.6494</v>
          </cell>
          <cell r="K65" t="str">
            <v>0.6806</v>
          </cell>
          <cell r="L65" t="str">
            <v>0.7265</v>
          </cell>
          <cell r="M65" t="str">
            <v>0.6916</v>
          </cell>
          <cell r="N65" t="str">
            <v>0.6861</v>
          </cell>
        </row>
        <row r="66">
          <cell r="A66" t="str">
            <v>313001027199</v>
          </cell>
          <cell r="B66" t="str">
            <v>COL. SUE?OS Y OPORTUNIDADES JESUS MAESTRO - Sede Única</v>
          </cell>
          <cell r="C66" t="str">
            <v>Establecimiento</v>
          </cell>
          <cell r="D66" t="str">
            <v>CARTAGENA DE INDIAS (BOLIVAR)</v>
          </cell>
          <cell r="E66" t="str">
            <v>OFICIAL</v>
          </cell>
          <cell r="F66" t="str">
            <v>B</v>
          </cell>
          <cell r="G66" t="str">
            <v>235</v>
          </cell>
          <cell r="H66" t="str">
            <v>233</v>
          </cell>
          <cell r="I66" t="str">
            <v>0.7133</v>
          </cell>
          <cell r="J66" t="str">
            <v>0.6697</v>
          </cell>
          <cell r="K66" t="str">
            <v>0.637</v>
          </cell>
          <cell r="L66" t="str">
            <v>0.715</v>
          </cell>
          <cell r="M66" t="str">
            <v>0.6314</v>
          </cell>
          <cell r="N66" t="str">
            <v>0.6797</v>
          </cell>
        </row>
        <row r="67">
          <cell r="A67" t="str">
            <v>113001002979</v>
          </cell>
          <cell r="B67" t="str">
            <v>INSTITUCION EDUCATIVA LA MILAGROSA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97</v>
          </cell>
          <cell r="H67" t="str">
            <v>96</v>
          </cell>
          <cell r="I67" t="str">
            <v>0.6956</v>
          </cell>
          <cell r="J67" t="str">
            <v>0.6449</v>
          </cell>
          <cell r="K67" t="str">
            <v>0.6646</v>
          </cell>
          <cell r="L67" t="str">
            <v>0.7077</v>
          </cell>
          <cell r="M67" t="str">
            <v>0.6723</v>
          </cell>
          <cell r="N67" t="str">
            <v>0.6778</v>
          </cell>
        </row>
        <row r="68">
          <cell r="A68" t="str">
            <v>113001008268</v>
          </cell>
          <cell r="B68" t="str">
            <v>INSTITUCION EDUCATIVA MARIA CANO - Sede Única</v>
          </cell>
          <cell r="C68" t="str">
            <v>Establecimiento</v>
          </cell>
          <cell r="D68" t="str">
            <v>CARTAGENA DE INDIAS (BOLIVAR)</v>
          </cell>
          <cell r="E68" t="str">
            <v>OFICIAL</v>
          </cell>
          <cell r="F68" t="str">
            <v>B</v>
          </cell>
          <cell r="G68" t="str">
            <v>87</v>
          </cell>
          <cell r="H68" t="str">
            <v>85</v>
          </cell>
          <cell r="I68" t="str">
            <v>0.6971</v>
          </cell>
          <cell r="J68" t="str">
            <v>0.6477</v>
          </cell>
          <cell r="K68" t="str">
            <v>0.6606</v>
          </cell>
          <cell r="L68" t="str">
            <v>0.7139</v>
          </cell>
          <cell r="M68" t="str">
            <v>0.6535</v>
          </cell>
          <cell r="N68" t="str">
            <v>0.6778</v>
          </cell>
        </row>
        <row r="69">
          <cell r="A69" t="str">
            <v>113001029893</v>
          </cell>
          <cell r="B69" t="str">
            <v>I.E. ROSEDAL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276</v>
          </cell>
          <cell r="H69" t="str">
            <v>274</v>
          </cell>
          <cell r="I69" t="str">
            <v>0.6988</v>
          </cell>
          <cell r="J69" t="str">
            <v>0.6476</v>
          </cell>
          <cell r="K69" t="str">
            <v>0.6321</v>
          </cell>
          <cell r="L69" t="str">
            <v>0.7306</v>
          </cell>
          <cell r="M69" t="str">
            <v>0.6826</v>
          </cell>
          <cell r="N69" t="str">
            <v>0.6777</v>
          </cell>
        </row>
        <row r="70">
          <cell r="A70" t="str">
            <v>313001001181</v>
          </cell>
          <cell r="B70" t="str">
            <v>COL. NTRA. SRA. DE LA CONSOLATA - Sede Única</v>
          </cell>
          <cell r="C70" t="str">
            <v>Establecimiento</v>
          </cell>
          <cell r="D70" t="str">
            <v>CARTAGENA DE INDIAS (BOLIVAR)</v>
          </cell>
          <cell r="E70" t="str">
            <v>OFICIAL</v>
          </cell>
          <cell r="F70" t="str">
            <v>B</v>
          </cell>
          <cell r="G70" t="str">
            <v>478</v>
          </cell>
          <cell r="H70" t="str">
            <v>477</v>
          </cell>
          <cell r="I70" t="str">
            <v>0.6928</v>
          </cell>
          <cell r="J70" t="str">
            <v>0.6493</v>
          </cell>
          <cell r="K70" t="str">
            <v>0.6402</v>
          </cell>
          <cell r="L70" t="str">
            <v>0.7248</v>
          </cell>
          <cell r="M70" t="str">
            <v>0.6639</v>
          </cell>
          <cell r="N70" t="str">
            <v>0.6758</v>
          </cell>
        </row>
        <row r="71">
          <cell r="A71" t="str">
            <v>313001002307</v>
          </cell>
          <cell r="B71" t="str">
            <v>COL. ADVENTISTA DE C/GENA.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87</v>
          </cell>
          <cell r="H71" t="str">
            <v>84</v>
          </cell>
          <cell r="I71" t="str">
            <v>0.6784</v>
          </cell>
          <cell r="J71" t="str">
            <v>0.6495</v>
          </cell>
          <cell r="K71" t="str">
            <v>0.6447</v>
          </cell>
          <cell r="L71" t="str">
            <v>0.7329</v>
          </cell>
          <cell r="M71" t="str">
            <v>0.6653</v>
          </cell>
          <cell r="N71" t="str">
            <v>0.6755</v>
          </cell>
        </row>
        <row r="72">
          <cell r="A72" t="str">
            <v>313001007619</v>
          </cell>
          <cell r="B72" t="str">
            <v>CORPORACION INST. EDUC. DEL SOCORRO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55</v>
          </cell>
          <cell r="H72" t="str">
            <v>55</v>
          </cell>
          <cell r="I72" t="str">
            <v>0.6779</v>
          </cell>
          <cell r="J72" t="str">
            <v>0.6507</v>
          </cell>
          <cell r="K72" t="str">
            <v>0.6341</v>
          </cell>
          <cell r="L72" t="str">
            <v>0.7259</v>
          </cell>
          <cell r="M72" t="str">
            <v>0.688</v>
          </cell>
          <cell r="N72" t="str">
            <v>0.6734</v>
          </cell>
        </row>
        <row r="73">
          <cell r="A73" t="str">
            <v>313001006701</v>
          </cell>
          <cell r="B73" t="str">
            <v>COL. MILITAR ALMIRANTE COLON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1715</v>
          </cell>
          <cell r="H73" t="str">
            <v>1702</v>
          </cell>
          <cell r="I73" t="str">
            <v>0.6844</v>
          </cell>
          <cell r="J73" t="str">
            <v>0.6527</v>
          </cell>
          <cell r="K73" t="str">
            <v>0.6405</v>
          </cell>
          <cell r="L73" t="str">
            <v>0.7196</v>
          </cell>
          <cell r="M73" t="str">
            <v>0.6615</v>
          </cell>
          <cell r="N73" t="str">
            <v>0.6733</v>
          </cell>
        </row>
        <row r="74">
          <cell r="A74" t="str">
            <v>313001013163</v>
          </cell>
          <cell r="B74" t="str">
            <v>COLEGIO LA ENSEÑANZA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146</v>
          </cell>
          <cell r="H74" t="str">
            <v>143</v>
          </cell>
          <cell r="I74" t="str">
            <v>0.6686</v>
          </cell>
          <cell r="J74" t="str">
            <v>0.6443</v>
          </cell>
          <cell r="K74" t="str">
            <v>0.6434</v>
          </cell>
          <cell r="L74" t="str">
            <v>0.7266</v>
          </cell>
          <cell r="M74" t="str">
            <v>0.6987</v>
          </cell>
          <cell r="N74" t="str">
            <v>0.6729</v>
          </cell>
        </row>
        <row r="75">
          <cell r="A75" t="str">
            <v>113001006800</v>
          </cell>
          <cell r="B75" t="str">
            <v>INSTITUCION EDUCATIVA 20 DE JULIO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166</v>
          </cell>
          <cell r="H75" t="str">
            <v>164</v>
          </cell>
          <cell r="I75" t="str">
            <v>0.6771</v>
          </cell>
          <cell r="J75" t="str">
            <v>0.6534</v>
          </cell>
          <cell r="K75" t="str">
            <v>0.6579</v>
          </cell>
          <cell r="L75" t="str">
            <v>0.7189</v>
          </cell>
          <cell r="M75" t="str">
            <v>0.6052</v>
          </cell>
          <cell r="N75" t="str">
            <v>0.6713</v>
          </cell>
        </row>
        <row r="76">
          <cell r="A76" t="str">
            <v>313001008518</v>
          </cell>
          <cell r="B76" t="str">
            <v>CORP EDUCATIVA MADDOX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165</v>
          </cell>
          <cell r="H76" t="str">
            <v>164</v>
          </cell>
          <cell r="I76" t="str">
            <v>0.6607</v>
          </cell>
          <cell r="J76" t="str">
            <v>0.6567</v>
          </cell>
          <cell r="K76" t="str">
            <v>0.6478</v>
          </cell>
          <cell r="L76" t="str">
            <v>0.7281</v>
          </cell>
          <cell r="M76" t="str">
            <v>0.6454</v>
          </cell>
          <cell r="N76" t="str">
            <v>0.6712</v>
          </cell>
        </row>
        <row r="77">
          <cell r="A77" t="str">
            <v>313001013571</v>
          </cell>
          <cell r="B77" t="str">
            <v>CENT. EDUC. Y COMUNITARIO NELSON MANDELA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C</v>
          </cell>
          <cell r="G77" t="str">
            <v>52</v>
          </cell>
          <cell r="H77" t="str">
            <v>52</v>
          </cell>
          <cell r="I77" t="str">
            <v>0.6957</v>
          </cell>
          <cell r="J77" t="str">
            <v>0.6411</v>
          </cell>
          <cell r="K77" t="str">
            <v>0.6381</v>
          </cell>
          <cell r="L77" t="str">
            <v>0.7007</v>
          </cell>
          <cell r="M77" t="str">
            <v>0.6575</v>
          </cell>
          <cell r="N77" t="str">
            <v>0.668</v>
          </cell>
        </row>
        <row r="78">
          <cell r="A78" t="str">
            <v>113001000348</v>
          </cell>
          <cell r="B78" t="str">
            <v>INSTITUCION EDUCATIVA AMBIENTALISTA DE CARTAGENA - Sede Única</v>
          </cell>
          <cell r="C78" t="str">
            <v>Establecimiento</v>
          </cell>
          <cell r="D78" t="str">
            <v>CARTAGENA DE INDIAS (BOLIVAR)</v>
          </cell>
          <cell r="E78" t="str">
            <v>OFICIAL</v>
          </cell>
          <cell r="F78" t="str">
            <v>C</v>
          </cell>
          <cell r="G78" t="str">
            <v>402</v>
          </cell>
          <cell r="H78" t="str">
            <v>395</v>
          </cell>
          <cell r="I78" t="str">
            <v>0.6691</v>
          </cell>
          <cell r="J78" t="str">
            <v>0.6604</v>
          </cell>
          <cell r="K78" t="str">
            <v>0.6401</v>
          </cell>
          <cell r="L78" t="str">
            <v>0.7096</v>
          </cell>
          <cell r="M78" t="str">
            <v>0.6277</v>
          </cell>
          <cell r="N78" t="str">
            <v>0.6666</v>
          </cell>
        </row>
        <row r="79">
          <cell r="A79" t="str">
            <v>313001008526</v>
          </cell>
          <cell r="B79" t="str">
            <v>INST. SAN ISIDRO LABRADOR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C</v>
          </cell>
          <cell r="G79" t="str">
            <v>140</v>
          </cell>
          <cell r="H79" t="str">
            <v>139</v>
          </cell>
          <cell r="I79" t="str">
            <v>0.6769</v>
          </cell>
          <cell r="J79" t="str">
            <v>0.6454</v>
          </cell>
          <cell r="K79" t="str">
            <v>0.6356</v>
          </cell>
          <cell r="L79" t="str">
            <v>0.7113</v>
          </cell>
          <cell r="M79" t="str">
            <v>0.647</v>
          </cell>
          <cell r="N79" t="str">
            <v>0.6657</v>
          </cell>
        </row>
        <row r="80">
          <cell r="A80" t="str">
            <v>113001001484</v>
          </cell>
          <cell r="B80" t="str">
            <v>INSTITUCION EDUCATIVA MERCEDES ABREGO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C</v>
          </cell>
          <cell r="G80" t="str">
            <v>579</v>
          </cell>
          <cell r="H80" t="str">
            <v>563</v>
          </cell>
          <cell r="I80" t="str">
            <v>0.6801</v>
          </cell>
          <cell r="J80" t="str">
            <v>0.637</v>
          </cell>
          <cell r="K80" t="str">
            <v>0.6353</v>
          </cell>
          <cell r="L80" t="str">
            <v>0.7099</v>
          </cell>
          <cell r="M80" t="str">
            <v>0.647</v>
          </cell>
          <cell r="N80" t="str">
            <v>0.6641</v>
          </cell>
        </row>
        <row r="81">
          <cell r="A81" t="str">
            <v>313001006639</v>
          </cell>
          <cell r="B81" t="str">
            <v>INST. SOLEDAD VIVES DE JOLI (ANTES J. I LOS CAPULLITOS)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C</v>
          </cell>
          <cell r="G81" t="str">
            <v>94</v>
          </cell>
          <cell r="H81" t="str">
            <v>94</v>
          </cell>
          <cell r="I81" t="str">
            <v>0.6896</v>
          </cell>
          <cell r="J81" t="str">
            <v>0.6423</v>
          </cell>
          <cell r="K81" t="str">
            <v>0.6097</v>
          </cell>
          <cell r="L81" t="str">
            <v>0.7165</v>
          </cell>
          <cell r="M81" t="str">
            <v>0.644</v>
          </cell>
          <cell r="N81" t="str">
            <v>0.663</v>
          </cell>
        </row>
        <row r="82">
          <cell r="A82" t="str">
            <v>313001001211</v>
          </cell>
          <cell r="B82" t="str">
            <v>INST. CARTAGENA. DEL MAR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C</v>
          </cell>
          <cell r="G82" t="str">
            <v>156</v>
          </cell>
          <cell r="H82" t="str">
            <v>145</v>
          </cell>
          <cell r="I82" t="str">
            <v>0.6611</v>
          </cell>
          <cell r="J82" t="str">
            <v>0.6498</v>
          </cell>
          <cell r="K82" t="str">
            <v>0.6341</v>
          </cell>
          <cell r="L82" t="str">
            <v>0.7011</v>
          </cell>
          <cell r="M82" t="str">
            <v>0.6561</v>
          </cell>
          <cell r="N82" t="str">
            <v>0.6611</v>
          </cell>
        </row>
        <row r="83">
          <cell r="A83" t="str">
            <v>313001000142</v>
          </cell>
          <cell r="B83" t="str">
            <v>INST. MADRE TERESA DE CALCUTA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55</v>
          </cell>
          <cell r="H83" t="str">
            <v>54</v>
          </cell>
          <cell r="I83" t="str">
            <v>0.6695</v>
          </cell>
          <cell r="J83" t="str">
            <v>0.6406</v>
          </cell>
          <cell r="K83" t="str">
            <v>0.6301</v>
          </cell>
          <cell r="L83" t="str">
            <v>0.708</v>
          </cell>
          <cell r="M83" t="str">
            <v>0.6466</v>
          </cell>
          <cell r="N83" t="str">
            <v>0.6609</v>
          </cell>
        </row>
        <row r="84">
          <cell r="A84" t="str">
            <v>313001007040</v>
          </cell>
          <cell r="B84" t="str">
            <v>COL. MARIA MONTESORRI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C</v>
          </cell>
          <cell r="G84" t="str">
            <v>65</v>
          </cell>
          <cell r="H84" t="str">
            <v>65</v>
          </cell>
          <cell r="I84" t="str">
            <v>0.6779</v>
          </cell>
          <cell r="J84" t="str">
            <v>0.6293</v>
          </cell>
          <cell r="K84" t="str">
            <v>0.6269</v>
          </cell>
          <cell r="L84" t="str">
            <v>0.7094</v>
          </cell>
          <cell r="M84" t="str">
            <v>0.6479</v>
          </cell>
          <cell r="N84" t="str">
            <v>0.6599</v>
          </cell>
        </row>
        <row r="85">
          <cell r="A85" t="str">
            <v>313001028843</v>
          </cell>
          <cell r="B85" t="str">
            <v>COLEGIO JUAN PABLO II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109</v>
          </cell>
          <cell r="H85" t="str">
            <v>108</v>
          </cell>
          <cell r="I85" t="str">
            <v>0.6704</v>
          </cell>
          <cell r="J85" t="str">
            <v>0.6351</v>
          </cell>
          <cell r="K85" t="str">
            <v>0.6303</v>
          </cell>
          <cell r="L85" t="str">
            <v>0.7001</v>
          </cell>
          <cell r="M85" t="str">
            <v>0.6591</v>
          </cell>
          <cell r="N85" t="str">
            <v>0.659</v>
          </cell>
        </row>
        <row r="86">
          <cell r="A86" t="str">
            <v>113001012508</v>
          </cell>
          <cell r="B86" t="str">
            <v>ESCUELA NORMAL SUPERIOR DE CARTAGENA DE INDIAS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C</v>
          </cell>
          <cell r="G86" t="str">
            <v>351</v>
          </cell>
          <cell r="H86" t="str">
            <v>349</v>
          </cell>
          <cell r="I86" t="str">
            <v>0.6488</v>
          </cell>
          <cell r="J86" t="str">
            <v>0.6398</v>
          </cell>
          <cell r="K86" t="str">
            <v>0.6446</v>
          </cell>
          <cell r="L86" t="str">
            <v>0.7076</v>
          </cell>
          <cell r="M86" t="str">
            <v>0.6336</v>
          </cell>
          <cell r="N86" t="str">
            <v>0.6582</v>
          </cell>
        </row>
        <row r="87">
          <cell r="A87" t="str">
            <v>313001029981</v>
          </cell>
          <cell r="B87" t="str">
            <v>COLEGIO JOSÉ MARÍA GARCÍA TOLEDO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56</v>
          </cell>
          <cell r="H87" t="str">
            <v>56</v>
          </cell>
          <cell r="I87" t="str">
            <v>0.6752</v>
          </cell>
          <cell r="J87" t="str">
            <v>0.6387</v>
          </cell>
          <cell r="K87" t="str">
            <v>0.6134</v>
          </cell>
          <cell r="L87" t="str">
            <v>0.7123</v>
          </cell>
          <cell r="M87" t="str">
            <v>0.6286</v>
          </cell>
          <cell r="N87" t="str">
            <v>0.6575</v>
          </cell>
        </row>
        <row r="88">
          <cell r="A88" t="str">
            <v>313001027351</v>
          </cell>
          <cell r="B88" t="str">
            <v>COL. SAN  RAFAEL  ARCANGEL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67</v>
          </cell>
          <cell r="H88" t="str">
            <v>67</v>
          </cell>
          <cell r="I88" t="str">
            <v>0.6659</v>
          </cell>
          <cell r="J88" t="str">
            <v>0.6219</v>
          </cell>
          <cell r="K88" t="str">
            <v>0.6297</v>
          </cell>
          <cell r="L88" t="str">
            <v>0.7158</v>
          </cell>
          <cell r="M88" t="str">
            <v>0.6414</v>
          </cell>
          <cell r="N88" t="str">
            <v>0.657</v>
          </cell>
        </row>
        <row r="89">
          <cell r="A89" t="str">
            <v>113001002626</v>
          </cell>
          <cell r="B89" t="str">
            <v>INSTITUCION EDUCATIVA OLGA GONZALEZ ARRAUT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129</v>
          </cell>
          <cell r="H89" t="str">
            <v>128</v>
          </cell>
          <cell r="I89" t="str">
            <v>0.655</v>
          </cell>
          <cell r="J89" t="str">
            <v>0.6294</v>
          </cell>
          <cell r="K89" t="str">
            <v>0.6161</v>
          </cell>
          <cell r="L89" t="str">
            <v>0.7204</v>
          </cell>
          <cell r="M89" t="str">
            <v>0.6116</v>
          </cell>
          <cell r="N89" t="str">
            <v>0.6519</v>
          </cell>
        </row>
        <row r="90">
          <cell r="A90" t="str">
            <v>113001000771</v>
          </cell>
          <cell r="B90" t="str">
            <v>INSTITUCION EDUCATIVA CAMILO TORRES DEL POZON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382</v>
          </cell>
          <cell r="H90" t="str">
            <v>375</v>
          </cell>
          <cell r="I90" t="str">
            <v>0.66</v>
          </cell>
          <cell r="J90" t="str">
            <v>0.6319</v>
          </cell>
          <cell r="K90" t="str">
            <v>0.6111</v>
          </cell>
          <cell r="L90" t="str">
            <v>0.6927</v>
          </cell>
          <cell r="M90" t="str">
            <v>0.6183</v>
          </cell>
          <cell r="N90" t="str">
            <v>0.6466</v>
          </cell>
        </row>
        <row r="91">
          <cell r="A91" t="str">
            <v>113001003274</v>
          </cell>
          <cell r="B91" t="str">
            <v>INSTITUCION EDUCATIVA JOSE MANUEL RODRIGUEZ TORICES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796</v>
          </cell>
          <cell r="H91" t="str">
            <v>743</v>
          </cell>
          <cell r="I91" t="str">
            <v>0.6668</v>
          </cell>
          <cell r="J91" t="str">
            <v>0.6249</v>
          </cell>
          <cell r="K91" t="str">
            <v>0.6052</v>
          </cell>
          <cell r="L91" t="str">
            <v>0.6894</v>
          </cell>
          <cell r="M91" t="str">
            <v>0.634</v>
          </cell>
          <cell r="N91" t="str">
            <v>0.6456</v>
          </cell>
        </row>
        <row r="92">
          <cell r="A92" t="str">
            <v>113001000721</v>
          </cell>
          <cell r="B92" t="str">
            <v>INSTITUCION EDUCATIVA LUIS CARLOS LOPEZ - Sede Única</v>
          </cell>
          <cell r="C92" t="str">
            <v>Establecimiento</v>
          </cell>
          <cell r="D92" t="str">
            <v>CARTAGENA DE INDIAS (BOLIVAR)</v>
          </cell>
          <cell r="E92" t="str">
            <v>OFICIAL</v>
          </cell>
          <cell r="F92" t="str">
            <v>C</v>
          </cell>
          <cell r="G92" t="str">
            <v>301</v>
          </cell>
          <cell r="H92" t="str">
            <v>295</v>
          </cell>
          <cell r="I92" t="str">
            <v>0.6534</v>
          </cell>
          <cell r="J92" t="str">
            <v>0.6241</v>
          </cell>
          <cell r="K92" t="str">
            <v>0.5982</v>
          </cell>
          <cell r="L92" t="str">
            <v>0.6913</v>
          </cell>
          <cell r="M92" t="str">
            <v>0.6668</v>
          </cell>
          <cell r="N92" t="str">
            <v>0.6437</v>
          </cell>
        </row>
        <row r="93">
          <cell r="A93" t="str">
            <v>113001012788</v>
          </cell>
          <cell r="B93" t="str">
            <v>INSTITUCION EDUCATIVA CIUDAD DE TUNJA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153</v>
          </cell>
          <cell r="H93" t="str">
            <v>152</v>
          </cell>
          <cell r="I93" t="str">
            <v>0.6774</v>
          </cell>
          <cell r="J93" t="str">
            <v>0.6387</v>
          </cell>
          <cell r="K93" t="str">
            <v>0.5855</v>
          </cell>
          <cell r="L93" t="str">
            <v>0.6822</v>
          </cell>
          <cell r="M93" t="str">
            <v>0.6085</v>
          </cell>
          <cell r="N93" t="str">
            <v>0.6431</v>
          </cell>
        </row>
        <row r="94">
          <cell r="A94" t="str">
            <v>113001007857</v>
          </cell>
          <cell r="B94" t="str">
            <v>INSTITUCION EDUCATIVA LA LIBERTAD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213</v>
          </cell>
          <cell r="H94" t="str">
            <v>209</v>
          </cell>
          <cell r="I94" t="str">
            <v>0.6412</v>
          </cell>
          <cell r="J94" t="str">
            <v>0.6384</v>
          </cell>
          <cell r="K94" t="str">
            <v>0.6022</v>
          </cell>
          <cell r="L94" t="str">
            <v>0.6858</v>
          </cell>
          <cell r="M94" t="str">
            <v>0.6189</v>
          </cell>
          <cell r="N94" t="str">
            <v>0.6401</v>
          </cell>
        </row>
        <row r="95">
          <cell r="A95" t="str">
            <v>313001028985</v>
          </cell>
          <cell r="B95" t="str">
            <v>COLEGIO DIOS ES AMOR -SEDE CARTAGENA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96</v>
          </cell>
          <cell r="H95" t="str">
            <v>94</v>
          </cell>
          <cell r="I95" t="str">
            <v>0.6402</v>
          </cell>
          <cell r="J95" t="str">
            <v>0.6105</v>
          </cell>
          <cell r="K95" t="str">
            <v>0.6035</v>
          </cell>
          <cell r="L95" t="str">
            <v>0.7079</v>
          </cell>
          <cell r="M95" t="str">
            <v>0.618</v>
          </cell>
          <cell r="N95" t="str">
            <v>0.6388</v>
          </cell>
        </row>
        <row r="96">
          <cell r="A96" t="str">
            <v>113001001336</v>
          </cell>
          <cell r="B96" t="str">
            <v>INSTITUCION EDUCATIVA JOHN F KENNEDY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350</v>
          </cell>
          <cell r="H96" t="str">
            <v>345</v>
          </cell>
          <cell r="I96" t="str">
            <v>0.6576</v>
          </cell>
          <cell r="J96" t="str">
            <v>0.6193</v>
          </cell>
          <cell r="K96" t="str">
            <v>0.6009</v>
          </cell>
          <cell r="L96" t="str">
            <v>0.6902</v>
          </cell>
          <cell r="M96" t="str">
            <v>0.5992</v>
          </cell>
          <cell r="N96" t="str">
            <v>0.6387</v>
          </cell>
        </row>
        <row r="97">
          <cell r="A97" t="str">
            <v>313001006281</v>
          </cell>
          <cell r="B97" t="str">
            <v>CORP. COL. AMOR A BOLIVAR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72</v>
          </cell>
          <cell r="H97" t="str">
            <v>71</v>
          </cell>
          <cell r="I97" t="str">
            <v>0.6646</v>
          </cell>
          <cell r="J97" t="str">
            <v>0.61</v>
          </cell>
          <cell r="K97" t="str">
            <v>0.5965</v>
          </cell>
          <cell r="L97" t="str">
            <v>0.6871</v>
          </cell>
          <cell r="M97" t="str">
            <v>0.6293</v>
          </cell>
          <cell r="N97" t="str">
            <v>0.6387</v>
          </cell>
        </row>
        <row r="98">
          <cell r="A98" t="str">
            <v>313001008381</v>
          </cell>
          <cell r="B98" t="str">
            <v>CENT. DE ENSEÑANZA HIJOS DE BOLIVAR - Sede Única</v>
          </cell>
          <cell r="C98" t="str">
            <v>Establecimiento</v>
          </cell>
          <cell r="D98" t="str">
            <v>CARTAGENA DE INDIAS (BOLIVAR)</v>
          </cell>
          <cell r="E98" t="str">
            <v>NO OFICIAL</v>
          </cell>
          <cell r="F98" t="str">
            <v>C</v>
          </cell>
          <cell r="G98" t="str">
            <v>44</v>
          </cell>
          <cell r="H98" t="str">
            <v>44</v>
          </cell>
          <cell r="I98" t="str">
            <v>0.6361</v>
          </cell>
          <cell r="J98" t="str">
            <v>0.6267</v>
          </cell>
          <cell r="K98" t="str">
            <v>0.6146</v>
          </cell>
          <cell r="L98" t="str">
            <v>0.6829</v>
          </cell>
          <cell r="M98" t="str">
            <v>0.6145</v>
          </cell>
          <cell r="N98" t="str">
            <v>0.6381</v>
          </cell>
        </row>
        <row r="99">
          <cell r="A99" t="str">
            <v>113001001972</v>
          </cell>
          <cell r="B99" t="str">
            <v>INSTITUCION EDUCATIVA SEMINARIO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548</v>
          </cell>
          <cell r="H99" t="str">
            <v>538</v>
          </cell>
          <cell r="I99" t="str">
            <v>0.6502</v>
          </cell>
          <cell r="J99" t="str">
            <v>0.6208</v>
          </cell>
          <cell r="K99" t="str">
            <v>0.5976</v>
          </cell>
          <cell r="L99" t="str">
            <v>0.6827</v>
          </cell>
          <cell r="M99" t="str">
            <v>0.6266</v>
          </cell>
          <cell r="N99" t="str">
            <v>0.637</v>
          </cell>
        </row>
        <row r="100">
          <cell r="A100" t="str">
            <v>113001000321</v>
          </cell>
          <cell r="B100" t="str">
            <v>INSTITUCION EDUCATIVA LUIS C GALAN SARMIENTO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157</v>
          </cell>
          <cell r="H100" t="str">
            <v>156</v>
          </cell>
          <cell r="I100" t="str">
            <v>0.6452</v>
          </cell>
          <cell r="J100" t="str">
            <v>0.6166</v>
          </cell>
          <cell r="K100" t="str">
            <v>0.6034</v>
          </cell>
          <cell r="L100" t="str">
            <v>0.6907</v>
          </cell>
          <cell r="M100" t="str">
            <v>0.5999</v>
          </cell>
          <cell r="N100" t="str">
            <v>0.636</v>
          </cell>
        </row>
        <row r="101">
          <cell r="A101" t="str">
            <v>313001009204</v>
          </cell>
          <cell r="B101" t="str">
            <v>INST. INTEGRAL NUEVA COLOMBIA (INST. INF.MI SONRISA) - Sede Única</v>
          </cell>
          <cell r="C101" t="str">
            <v>Establecimiento</v>
          </cell>
          <cell r="D101" t="str">
            <v>CARTAGENA DE INDIAS (BOLIVAR)</v>
          </cell>
          <cell r="E101" t="str">
            <v>NO OFICIAL</v>
          </cell>
          <cell r="F101" t="str">
            <v>C</v>
          </cell>
          <cell r="G101" t="str">
            <v>80</v>
          </cell>
          <cell r="H101" t="str">
            <v>79</v>
          </cell>
          <cell r="I101" t="str">
            <v>0.6335</v>
          </cell>
          <cell r="J101" t="str">
            <v>0.6233</v>
          </cell>
          <cell r="K101" t="str">
            <v>0.6142</v>
          </cell>
          <cell r="L101" t="str">
            <v>0.679</v>
          </cell>
          <cell r="M101" t="str">
            <v>0.6027</v>
          </cell>
          <cell r="N101" t="str">
            <v>0.6349</v>
          </cell>
        </row>
        <row r="102">
          <cell r="A102" t="str">
            <v>313001007244</v>
          </cell>
          <cell r="B102" t="str">
            <v>INST. JUAN JACOBO ROUSSEAU NO.2 -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27</v>
          </cell>
          <cell r="H102" t="str">
            <v>27</v>
          </cell>
          <cell r="I102" t="str">
            <v>0.6317</v>
          </cell>
          <cell r="J102" t="str">
            <v>0.6141</v>
          </cell>
          <cell r="K102" t="str">
            <v>0.5763</v>
          </cell>
          <cell r="L102" t="str">
            <v>0.6647</v>
          </cell>
          <cell r="M102" t="str">
            <v>0.7015</v>
          </cell>
          <cell r="N102" t="str">
            <v>0.6278</v>
          </cell>
        </row>
        <row r="103">
          <cell r="A103" t="str">
            <v>113001000437</v>
          </cell>
          <cell r="B103" t="str">
            <v>INSTITUCION EDUCATIVA REPUBLICA DE ARGENTINA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302</v>
          </cell>
          <cell r="H103" t="str">
            <v>293</v>
          </cell>
          <cell r="I103" t="str">
            <v>0.6411</v>
          </cell>
          <cell r="J103" t="str">
            <v>0.6055</v>
          </cell>
          <cell r="K103" t="str">
            <v>0.5868</v>
          </cell>
          <cell r="L103" t="str">
            <v>0.6755</v>
          </cell>
          <cell r="M103" t="str">
            <v>0.6285</v>
          </cell>
          <cell r="N103" t="str">
            <v>0.6273</v>
          </cell>
        </row>
        <row r="104">
          <cell r="A104" t="str">
            <v>113001005358</v>
          </cell>
          <cell r="B104" t="str">
            <v>INSTITUCION EDUCATIVA ALBERTO E. FERNANDEZ BAENA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204</v>
          </cell>
          <cell r="H104" t="str">
            <v>195</v>
          </cell>
          <cell r="I104" t="str">
            <v>0.6388</v>
          </cell>
          <cell r="J104" t="str">
            <v>0.6051</v>
          </cell>
          <cell r="K104" t="str">
            <v>0.5857</v>
          </cell>
          <cell r="L104" t="str">
            <v>0.6793</v>
          </cell>
          <cell r="M104" t="str">
            <v>0.6106</v>
          </cell>
          <cell r="N104" t="str">
            <v>0.6259</v>
          </cell>
        </row>
        <row r="105">
          <cell r="A105" t="str">
            <v>313001008411</v>
          </cell>
          <cell r="B105" t="str">
            <v>INSTITUCION EDUCATIVA FE Y ALEGRIA EL PROGRESO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201</v>
          </cell>
          <cell r="H105" t="str">
            <v>200</v>
          </cell>
          <cell r="I105" t="str">
            <v>0.647</v>
          </cell>
          <cell r="J105" t="str">
            <v>0.6084</v>
          </cell>
          <cell r="K105" t="str">
            <v>0.5896</v>
          </cell>
          <cell r="L105" t="str">
            <v>0.6718</v>
          </cell>
          <cell r="M105" t="str">
            <v>0.5789</v>
          </cell>
          <cell r="N105" t="str">
            <v>0.6253</v>
          </cell>
        </row>
        <row r="106">
          <cell r="A106" t="str">
            <v>113001004289</v>
          </cell>
          <cell r="B106" t="str">
            <v>INSTITUCION EDUCATIVA SAN LUCAS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369</v>
          </cell>
          <cell r="H106" t="str">
            <v>360</v>
          </cell>
          <cell r="I106" t="str">
            <v>0.6372</v>
          </cell>
          <cell r="J106" t="str">
            <v>0.6045</v>
          </cell>
          <cell r="K106" t="str">
            <v>0.5873</v>
          </cell>
          <cell r="L106" t="str">
            <v>0.6789</v>
          </cell>
          <cell r="M106" t="str">
            <v>0.6005</v>
          </cell>
          <cell r="N106" t="str">
            <v>0.6249</v>
          </cell>
        </row>
        <row r="107">
          <cell r="A107" t="str">
            <v>113001005374</v>
          </cell>
          <cell r="B107" t="str">
            <v>INSTITUCION EDUCATIVA ANTONIA SANTOS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266</v>
          </cell>
          <cell r="H107" t="str">
            <v>260</v>
          </cell>
          <cell r="I107" t="str">
            <v>0.6425</v>
          </cell>
          <cell r="J107" t="str">
            <v>0.6139</v>
          </cell>
          <cell r="K107" t="str">
            <v>0.579</v>
          </cell>
          <cell r="L107" t="str">
            <v>0.6658</v>
          </cell>
          <cell r="M107" t="str">
            <v>0.6208</v>
          </cell>
          <cell r="N107" t="str">
            <v>0.6249</v>
          </cell>
        </row>
        <row r="108">
          <cell r="A108" t="str">
            <v>113001028483</v>
          </cell>
          <cell r="B108" t="str">
            <v>INSTITUCION EDUCATIVA CASD MANUELA BELTRAN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160</v>
          </cell>
          <cell r="H108" t="str">
            <v>155</v>
          </cell>
          <cell r="I108" t="str">
            <v>0.6386</v>
          </cell>
          <cell r="J108" t="str">
            <v>0.6117</v>
          </cell>
          <cell r="K108" t="str">
            <v>0.5819</v>
          </cell>
          <cell r="L108" t="str">
            <v>0.6805</v>
          </cell>
          <cell r="M108" t="str">
            <v>0.581</v>
          </cell>
          <cell r="N108" t="str">
            <v>0.6245</v>
          </cell>
        </row>
        <row r="109">
          <cell r="A109" t="str">
            <v>113001030093</v>
          </cell>
          <cell r="B109" t="str">
            <v>INSTITUCION EDUCATIVA FUNDACION PIES DESCALZOS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151</v>
          </cell>
          <cell r="H109" t="str">
            <v>149</v>
          </cell>
          <cell r="I109" t="str">
            <v>0.6337</v>
          </cell>
          <cell r="J109" t="str">
            <v>0.6076</v>
          </cell>
          <cell r="K109" t="str">
            <v>0.5851</v>
          </cell>
          <cell r="L109" t="str">
            <v>0.6632</v>
          </cell>
          <cell r="M109" t="str">
            <v>0.6008</v>
          </cell>
          <cell r="N109" t="str">
            <v>0.6207</v>
          </cell>
        </row>
        <row r="110">
          <cell r="A110" t="str">
            <v>113001000852</v>
          </cell>
          <cell r="B110" t="str">
            <v>INSTITUCION EDUCATIVA NUESTRA SRA DEL CARMEN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705</v>
          </cell>
          <cell r="H110" t="str">
            <v>686</v>
          </cell>
          <cell r="I110" t="str">
            <v>0.6267</v>
          </cell>
          <cell r="J110" t="str">
            <v>0.6061</v>
          </cell>
          <cell r="K110" t="str">
            <v>0.5841</v>
          </cell>
          <cell r="L110" t="str">
            <v>0.6705</v>
          </cell>
          <cell r="M110" t="str">
            <v>0.5992</v>
          </cell>
          <cell r="N110" t="str">
            <v>0.6201</v>
          </cell>
        </row>
        <row r="111">
          <cell r="A111" t="str">
            <v>113001004149</v>
          </cell>
          <cell r="B111" t="str">
            <v>INSTITUCION EDUCATIVA JUAN JOSE NIETO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D</v>
          </cell>
          <cell r="G111" t="str">
            <v>503</v>
          </cell>
          <cell r="H111" t="str">
            <v>483</v>
          </cell>
          <cell r="I111" t="str">
            <v>0.6262</v>
          </cell>
          <cell r="J111" t="str">
            <v>0.5931</v>
          </cell>
          <cell r="K111" t="str">
            <v>0.5823</v>
          </cell>
          <cell r="L111" t="str">
            <v>0.677</v>
          </cell>
          <cell r="M111" t="str">
            <v>0.6069</v>
          </cell>
          <cell r="N111" t="str">
            <v>0.6187</v>
          </cell>
        </row>
        <row r="112">
          <cell r="A112" t="str">
            <v>113001001697</v>
          </cell>
          <cell r="B112" t="str">
            <v>INSTITUCION EDUCATIVA MANUELA BELTRAN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D</v>
          </cell>
          <cell r="G112" t="str">
            <v>303</v>
          </cell>
          <cell r="H112" t="str">
            <v>295</v>
          </cell>
          <cell r="I112" t="str">
            <v>0.639</v>
          </cell>
          <cell r="J112" t="str">
            <v>0.6071</v>
          </cell>
          <cell r="K112" t="str">
            <v>0.5733</v>
          </cell>
          <cell r="L112" t="str">
            <v>0.6584</v>
          </cell>
          <cell r="M112" t="str">
            <v>0.5919</v>
          </cell>
          <cell r="N112" t="str">
            <v>0.6173</v>
          </cell>
        </row>
        <row r="113">
          <cell r="A113" t="str">
            <v>113001002952</v>
          </cell>
          <cell r="B113" t="str">
            <v>INSTITUCION EDUCATIVA DE TERNERA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D</v>
          </cell>
          <cell r="G113" t="str">
            <v>204</v>
          </cell>
          <cell r="H113" t="str">
            <v>198</v>
          </cell>
          <cell r="I113" t="str">
            <v>0.6202</v>
          </cell>
          <cell r="J113" t="str">
            <v>0.5912</v>
          </cell>
          <cell r="K113" t="str">
            <v>0.5862</v>
          </cell>
          <cell r="L113" t="str">
            <v>0.6744</v>
          </cell>
          <cell r="M113" t="str">
            <v>0.6029</v>
          </cell>
          <cell r="N113" t="str">
            <v>0.6168</v>
          </cell>
        </row>
        <row r="114">
          <cell r="A114" t="str">
            <v>313001008500</v>
          </cell>
          <cell r="B114" t="str">
            <v>CORP. EDUC. JORGE ELIECER GAITAN DE C/GENA - Sede Única</v>
          </cell>
          <cell r="C114" t="str">
            <v>Establecimiento</v>
          </cell>
          <cell r="D114" t="str">
            <v>CARTAGENA DE INDIAS (BOLIVAR)</v>
          </cell>
          <cell r="E114" t="str">
            <v>NO OFICIAL</v>
          </cell>
          <cell r="F114" t="str">
            <v>D</v>
          </cell>
          <cell r="G114" t="str">
            <v>23</v>
          </cell>
          <cell r="H114" t="str">
            <v>23</v>
          </cell>
          <cell r="I114" t="str">
            <v>0.6187</v>
          </cell>
          <cell r="J114" t="str">
            <v>0.6107</v>
          </cell>
          <cell r="K114" t="str">
            <v>0.5738</v>
          </cell>
          <cell r="L114" t="str">
            <v>0.6596</v>
          </cell>
          <cell r="M114" t="str">
            <v>0.6214</v>
          </cell>
          <cell r="N114" t="str">
            <v>0.6161</v>
          </cell>
        </row>
        <row r="115">
          <cell r="A115" t="str">
            <v>413001013176</v>
          </cell>
          <cell r="B115" t="str">
            <v>FUNDACION EDUCATIVA INSTITUTO ECOLÓGICO BARBACOAS - Sede Única</v>
          </cell>
          <cell r="C115" t="str">
            <v>Establecimiento</v>
          </cell>
          <cell r="D115" t="str">
            <v>CARTAGENA DE INDIAS (BOLIVAR)</v>
          </cell>
          <cell r="E115" t="str">
            <v>NO OFICIAL</v>
          </cell>
          <cell r="F115" t="str">
            <v>D</v>
          </cell>
          <cell r="G115" t="str">
            <v>78</v>
          </cell>
          <cell r="H115" t="str">
            <v>78</v>
          </cell>
          <cell r="I115" t="str">
            <v>0.6356</v>
          </cell>
          <cell r="J115" t="str">
            <v>0.6112</v>
          </cell>
          <cell r="K115" t="str">
            <v>0.5756</v>
          </cell>
          <cell r="L115" t="str">
            <v>0.6448</v>
          </cell>
          <cell r="M115" t="str">
            <v>0.5717</v>
          </cell>
          <cell r="N115" t="str">
            <v>0.6133</v>
          </cell>
        </row>
        <row r="116">
          <cell r="A116" t="str">
            <v>113001028927</v>
          </cell>
          <cell r="B116" t="str">
            <v>INSTITUCION EDUCATIVA CIUDADELA 2000 -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D</v>
          </cell>
          <cell r="G116" t="str">
            <v>341</v>
          </cell>
          <cell r="H116" t="str">
            <v>335</v>
          </cell>
          <cell r="I116" t="str">
            <v>0.6294</v>
          </cell>
          <cell r="J116" t="str">
            <v>0.594</v>
          </cell>
          <cell r="K116" t="str">
            <v>0.5717</v>
          </cell>
          <cell r="L116" t="str">
            <v>0.6686</v>
          </cell>
          <cell r="M116" t="str">
            <v>0.5638</v>
          </cell>
          <cell r="N116" t="str">
            <v>0.6119</v>
          </cell>
        </row>
        <row r="117">
          <cell r="A117" t="str">
            <v>113001002812</v>
          </cell>
          <cell r="B117" t="str">
            <v>INSTITUCION EDUCATIVA MARIA REINA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D</v>
          </cell>
          <cell r="G117" t="str">
            <v>282</v>
          </cell>
          <cell r="H117" t="str">
            <v>278</v>
          </cell>
          <cell r="I117" t="str">
            <v>0.626</v>
          </cell>
          <cell r="J117" t="str">
            <v>0.5925</v>
          </cell>
          <cell r="K117" t="str">
            <v>0.5736</v>
          </cell>
          <cell r="L117" t="str">
            <v>0.6594</v>
          </cell>
          <cell r="M117" t="str">
            <v>0.5948</v>
          </cell>
          <cell r="N117" t="str">
            <v>0.6115</v>
          </cell>
        </row>
        <row r="118">
          <cell r="A118" t="str">
            <v>213001000245</v>
          </cell>
          <cell r="B118" t="str">
            <v>INSTITUCION EDUCATIVA TIERRA BAJA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D</v>
          </cell>
          <cell r="G118" t="str">
            <v>67</v>
          </cell>
          <cell r="H118" t="str">
            <v>67</v>
          </cell>
          <cell r="I118" t="str">
            <v>0.6231</v>
          </cell>
          <cell r="J118" t="str">
            <v>0.5857</v>
          </cell>
          <cell r="K118" t="str">
            <v>0.5695</v>
          </cell>
          <cell r="L118" t="str">
            <v>0.6787</v>
          </cell>
          <cell r="M118" t="str">
            <v>0.5703</v>
          </cell>
          <cell r="N118" t="str">
            <v>0.6109</v>
          </cell>
        </row>
        <row r="119">
          <cell r="A119" t="str">
            <v>113001000241</v>
          </cell>
          <cell r="B119" t="str">
            <v>INSTITUCION EDUCATIVA NUESTRO ESFUERZO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D</v>
          </cell>
          <cell r="G119" t="str">
            <v>277</v>
          </cell>
          <cell r="H119" t="str">
            <v>268</v>
          </cell>
          <cell r="I119" t="str">
            <v>0.6313</v>
          </cell>
          <cell r="J119" t="str">
            <v>0.6051</v>
          </cell>
          <cell r="K119" t="str">
            <v>0.566</v>
          </cell>
          <cell r="L119" t="str">
            <v>0.6516</v>
          </cell>
          <cell r="M119" t="str">
            <v>0.5788</v>
          </cell>
          <cell r="N119" t="str">
            <v>0.6108</v>
          </cell>
        </row>
        <row r="120">
          <cell r="A120" t="str">
            <v>313001028098</v>
          </cell>
          <cell r="B120" t="str">
            <v>INSTITUCION EDUCATIVA LOS ANGELES - Sede Única</v>
          </cell>
          <cell r="C120" t="str">
            <v>Establecimiento</v>
          </cell>
          <cell r="D120" t="str">
            <v>CARTAGENA DE INDIAS (BOLIVAR)</v>
          </cell>
          <cell r="E120" t="str">
            <v>NO OFICIAL</v>
          </cell>
          <cell r="F120" t="str">
            <v>D</v>
          </cell>
          <cell r="G120" t="str">
            <v>39</v>
          </cell>
          <cell r="H120" t="str">
            <v>38</v>
          </cell>
          <cell r="I120" t="str">
            <v>0.6138</v>
          </cell>
          <cell r="J120" t="str">
            <v>0.5805</v>
          </cell>
          <cell r="K120" t="str">
            <v>0.5864</v>
          </cell>
          <cell r="L120" t="str">
            <v>0.6489</v>
          </cell>
          <cell r="M120" t="str">
            <v>0.6516</v>
          </cell>
          <cell r="N120" t="str">
            <v>0.6108</v>
          </cell>
        </row>
        <row r="121">
          <cell r="A121" t="str">
            <v>113001000879</v>
          </cell>
          <cell r="B121" t="str">
            <v>INSTITUCION EDUCATIVA SANTA MARIA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405</v>
          </cell>
          <cell r="H121" t="str">
            <v>394</v>
          </cell>
          <cell r="I121" t="str">
            <v>0.6137</v>
          </cell>
          <cell r="J121" t="str">
            <v>0.5941</v>
          </cell>
          <cell r="K121" t="str">
            <v>0.5753</v>
          </cell>
          <cell r="L121" t="str">
            <v>0.6569</v>
          </cell>
          <cell r="M121" t="str">
            <v>0.5781</v>
          </cell>
          <cell r="N121" t="str">
            <v>0.6076</v>
          </cell>
        </row>
        <row r="122">
          <cell r="A122" t="str">
            <v>113001028469</v>
          </cell>
          <cell r="B122" t="str">
            <v>INSTITUCION EDUCATIVA RAFAEL NU?EZ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178</v>
          </cell>
          <cell r="H122" t="str">
            <v>178</v>
          </cell>
          <cell r="I122" t="str">
            <v>0.6112</v>
          </cell>
          <cell r="J122" t="str">
            <v>0.5833</v>
          </cell>
          <cell r="K122" t="str">
            <v>0.5704</v>
          </cell>
          <cell r="L122" t="str">
            <v>0.6703</v>
          </cell>
          <cell r="M122" t="str">
            <v>0.5752</v>
          </cell>
          <cell r="N122" t="str">
            <v>0.6062</v>
          </cell>
        </row>
        <row r="123">
          <cell r="A123" t="str">
            <v>313001027059</v>
          </cell>
          <cell r="B123" t="str">
            <v>CONC. ESCOLAR BERTHA SUTTNER - Sede Única</v>
          </cell>
          <cell r="C123" t="str">
            <v>Establecimiento</v>
          </cell>
          <cell r="D123" t="str">
            <v>CARTAGENA DE INDIAS (BOLIVAR)</v>
          </cell>
          <cell r="E123" t="str">
            <v>NO OFICIAL</v>
          </cell>
          <cell r="F123" t="str">
            <v>D</v>
          </cell>
          <cell r="G123" t="str">
            <v>173</v>
          </cell>
          <cell r="H123" t="str">
            <v>167</v>
          </cell>
          <cell r="I123" t="str">
            <v>0.6242</v>
          </cell>
          <cell r="J123" t="str">
            <v>0.6026</v>
          </cell>
          <cell r="K123" t="str">
            <v>0.5676</v>
          </cell>
          <cell r="L123" t="str">
            <v>0.6484</v>
          </cell>
          <cell r="M123" t="str">
            <v>0.551</v>
          </cell>
          <cell r="N123" t="str">
            <v>0.6061</v>
          </cell>
        </row>
        <row r="124">
          <cell r="A124" t="str">
            <v>113001009281</v>
          </cell>
          <cell r="B124" t="str">
            <v>INSTITUCION EDUCATIVA VILLA ESTRELLA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D</v>
          </cell>
          <cell r="G124" t="str">
            <v>171</v>
          </cell>
          <cell r="H124" t="str">
            <v>164</v>
          </cell>
          <cell r="I124" t="str">
            <v>0.6016</v>
          </cell>
          <cell r="J124" t="str">
            <v>0.5939</v>
          </cell>
          <cell r="K124" t="str">
            <v>0.5715</v>
          </cell>
          <cell r="L124" t="str">
            <v>0.6618</v>
          </cell>
          <cell r="M124" t="str">
            <v>0.582</v>
          </cell>
          <cell r="N124" t="str">
            <v>0.6053</v>
          </cell>
        </row>
        <row r="125">
          <cell r="A125" t="str">
            <v>113001002413</v>
          </cell>
          <cell r="B125" t="str">
            <v>INSTITUCION EDUCATIVA MADRE LAURA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354</v>
          </cell>
          <cell r="H125" t="str">
            <v>344</v>
          </cell>
          <cell r="I125" t="str">
            <v>0.6179</v>
          </cell>
          <cell r="J125" t="str">
            <v>0.5892</v>
          </cell>
          <cell r="K125" t="str">
            <v>0.5488</v>
          </cell>
          <cell r="L125" t="str">
            <v>0.6503</v>
          </cell>
          <cell r="M125" t="str">
            <v>0.6022</v>
          </cell>
          <cell r="N125" t="str">
            <v>0.6016</v>
          </cell>
        </row>
        <row r="126">
          <cell r="A126" t="str">
            <v>313001028639</v>
          </cell>
          <cell r="B126" t="str">
            <v>INST. CENTRAL DE COLOMBIA PARA ADULTOS  (513001004018) - Sede Única</v>
          </cell>
          <cell r="C126" t="str">
            <v>Establecimiento</v>
          </cell>
          <cell r="D126" t="str">
            <v>CARTAGENA DE INDIAS (BOLIVAR)</v>
          </cell>
          <cell r="E126" t="str">
            <v>NO OFICIAL</v>
          </cell>
          <cell r="F126" t="str">
            <v>D</v>
          </cell>
          <cell r="G126" t="str">
            <v>179</v>
          </cell>
          <cell r="H126" t="str">
            <v>162</v>
          </cell>
          <cell r="I126" t="str">
            <v>0.6104</v>
          </cell>
          <cell r="J126" t="str">
            <v>0.5732</v>
          </cell>
          <cell r="K126" t="str">
            <v>0.5483</v>
          </cell>
          <cell r="L126" t="str">
            <v>0.6655</v>
          </cell>
          <cell r="M126" t="str">
            <v>0.624</v>
          </cell>
          <cell r="N126" t="str">
            <v>0.6012</v>
          </cell>
        </row>
        <row r="127">
          <cell r="A127" t="str">
            <v>113001030085</v>
          </cell>
          <cell r="B127" t="str">
            <v>INSTITUCION EDUCATIVA MANDELA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219</v>
          </cell>
          <cell r="H127" t="str">
            <v>212</v>
          </cell>
          <cell r="I127" t="str">
            <v>0.6166</v>
          </cell>
          <cell r="J127" t="str">
            <v>0.5674</v>
          </cell>
          <cell r="K127" t="str">
            <v>0.5555</v>
          </cell>
          <cell r="L127" t="str">
            <v>0.6622</v>
          </cell>
          <cell r="M127" t="str">
            <v>0.5944</v>
          </cell>
          <cell r="N127" t="str">
            <v>0.5999</v>
          </cell>
        </row>
        <row r="128">
          <cell r="A128" t="str">
            <v>213001002809</v>
          </cell>
          <cell r="B128" t="str">
            <v>INSTITUCION EDUCATIVA DE BAYUNCA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543</v>
          </cell>
          <cell r="H128" t="str">
            <v>529</v>
          </cell>
          <cell r="I128" t="str">
            <v>0.6227</v>
          </cell>
          <cell r="J128" t="str">
            <v>0.5857</v>
          </cell>
          <cell r="K128" t="str">
            <v>0.5594</v>
          </cell>
          <cell r="L128" t="str">
            <v>0.6321</v>
          </cell>
          <cell r="M128" t="str">
            <v>0.5592</v>
          </cell>
          <cell r="N128" t="str">
            <v>0.5968</v>
          </cell>
        </row>
        <row r="129">
          <cell r="A129" t="str">
            <v>213001002809</v>
          </cell>
          <cell r="B129" t="str">
            <v>INSTITUCION EDUCATIVA DE BAYUNCA - INSTITUCION EDUCATIVA DE BAYUNCA</v>
          </cell>
          <cell r="C129" t="str">
            <v>Sede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372</v>
          </cell>
          <cell r="H129" t="str">
            <v>359</v>
          </cell>
          <cell r="I129" t="str">
            <v>0.6067</v>
          </cell>
          <cell r="J129" t="str">
            <v>0.5801</v>
          </cell>
          <cell r="K129" t="str">
            <v>0.5569</v>
          </cell>
          <cell r="L129" t="str">
            <v>0.6269</v>
          </cell>
          <cell r="M129" t="str">
            <v>0.5446</v>
          </cell>
          <cell r="N129" t="str">
            <v>0.5889</v>
          </cell>
        </row>
        <row r="130">
          <cell r="A130" t="str">
            <v>113001000259</v>
          </cell>
          <cell r="B130" t="str">
            <v>INSTITUCIÓN EDUCATIVA VALORES UNIDOS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D</v>
          </cell>
          <cell r="G130" t="str">
            <v>183</v>
          </cell>
          <cell r="H130" t="str">
            <v>174</v>
          </cell>
          <cell r="I130" t="str">
            <v>0.5956</v>
          </cell>
          <cell r="J130" t="str">
            <v>0.5719</v>
          </cell>
          <cell r="K130" t="str">
            <v>0.5782</v>
          </cell>
          <cell r="L130" t="str">
            <v>0.6529</v>
          </cell>
          <cell r="M130" t="str">
            <v>0.5582</v>
          </cell>
          <cell r="N130" t="str">
            <v>0.5964</v>
          </cell>
        </row>
        <row r="131">
          <cell r="A131" t="str">
            <v>113001028919</v>
          </cell>
          <cell r="B131" t="str">
            <v>INSTITUCION EDUCATIVA NUEVO BOSQUE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368</v>
          </cell>
          <cell r="H131" t="str">
            <v>351</v>
          </cell>
          <cell r="I131" t="str">
            <v>0.6008</v>
          </cell>
          <cell r="J131" t="str">
            <v>0.579</v>
          </cell>
          <cell r="K131" t="str">
            <v>0.554</v>
          </cell>
          <cell r="L131" t="str">
            <v>0.6518</v>
          </cell>
          <cell r="M131" t="str">
            <v>0.5953</v>
          </cell>
          <cell r="N131" t="str">
            <v>0.5963</v>
          </cell>
        </row>
        <row r="132">
          <cell r="A132" t="str">
            <v>313001004750</v>
          </cell>
          <cell r="B132" t="str">
            <v>INSTITUCION EDUCATIVA MADRE GABRIELA DE SAN MARTIN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365</v>
          </cell>
          <cell r="H132" t="str">
            <v>356</v>
          </cell>
          <cell r="I132" t="str">
            <v>0.6159</v>
          </cell>
          <cell r="J132" t="str">
            <v>0.5762</v>
          </cell>
          <cell r="K132" t="str">
            <v>0.55</v>
          </cell>
          <cell r="L132" t="str">
            <v>0.6545</v>
          </cell>
          <cell r="M132" t="str">
            <v>0.5467</v>
          </cell>
          <cell r="N132" t="str">
            <v>0.5951</v>
          </cell>
        </row>
        <row r="133">
          <cell r="A133" t="str">
            <v>313001013431</v>
          </cell>
          <cell r="B133" t="str">
            <v>CORP INST PROGRESO SOCIAL (ANTES INST. MIXTO LOS PAYASITOS - Sede Única</v>
          </cell>
          <cell r="C133" t="str">
            <v>Establecimiento</v>
          </cell>
          <cell r="D133" t="str">
            <v>CARTAGENA DE INDIAS (BOLIVAR)</v>
          </cell>
          <cell r="E133" t="str">
            <v>NO OFICIAL</v>
          </cell>
          <cell r="F133" t="str">
            <v>D</v>
          </cell>
          <cell r="G133" t="str">
            <v>39</v>
          </cell>
          <cell r="H133" t="str">
            <v>38</v>
          </cell>
          <cell r="I133" t="str">
            <v>0.6103</v>
          </cell>
          <cell r="J133" t="str">
            <v>0.5623</v>
          </cell>
          <cell r="K133" t="str">
            <v>0.562</v>
          </cell>
          <cell r="L133" t="str">
            <v>0.6483</v>
          </cell>
          <cell r="M133" t="str">
            <v>0.5466</v>
          </cell>
          <cell r="N133" t="str">
            <v>0.5919</v>
          </cell>
        </row>
        <row r="134">
          <cell r="A134" t="str">
            <v>113001030212</v>
          </cell>
          <cell r="B134" t="str">
            <v>INSTITUCION EDUCATIVA BICENTENARIO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295</v>
          </cell>
          <cell r="H134" t="str">
            <v>294</v>
          </cell>
          <cell r="I134" t="str">
            <v>0.5989</v>
          </cell>
          <cell r="J134" t="str">
            <v>0.5731</v>
          </cell>
          <cell r="K134" t="str">
            <v>0.5545</v>
          </cell>
          <cell r="L134" t="str">
            <v>0.6402</v>
          </cell>
          <cell r="M134" t="str">
            <v>0.5579</v>
          </cell>
          <cell r="N134" t="str">
            <v>0.5891</v>
          </cell>
        </row>
        <row r="135">
          <cell r="A135" t="str">
            <v>113001002120</v>
          </cell>
          <cell r="B135" t="str">
            <v>INSTITUCION EDUCATIVA HIJOS DE MARIA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339</v>
          </cell>
          <cell r="H135" t="str">
            <v>332</v>
          </cell>
          <cell r="I135" t="str">
            <v>0.6049</v>
          </cell>
          <cell r="J135" t="str">
            <v>0.5752</v>
          </cell>
          <cell r="K135" t="str">
            <v>0.5463</v>
          </cell>
          <cell r="L135" t="str">
            <v>0.6366</v>
          </cell>
          <cell r="M135" t="str">
            <v>0.56</v>
          </cell>
          <cell r="N135" t="str">
            <v>0.5884</v>
          </cell>
        </row>
        <row r="136">
          <cell r="A136" t="str">
            <v>313001008933</v>
          </cell>
          <cell r="B136" t="str">
            <v>INST. COLOMBO HOLANDES - Sede Única</v>
          </cell>
          <cell r="C136" t="str">
            <v>Establecimiento</v>
          </cell>
          <cell r="D136" t="str">
            <v>CARTAGENA DE INDIAS (BOLIVAR)</v>
          </cell>
          <cell r="E136" t="str">
            <v>NO OFICIAL</v>
          </cell>
          <cell r="F136" t="str">
            <v>D</v>
          </cell>
          <cell r="G136" t="str">
            <v>63</v>
          </cell>
          <cell r="H136" t="str">
            <v>62</v>
          </cell>
          <cell r="I136" t="str">
            <v>0.6067</v>
          </cell>
          <cell r="J136" t="str">
            <v>0.5645</v>
          </cell>
          <cell r="K136" t="str">
            <v>0.5443</v>
          </cell>
          <cell r="L136" t="str">
            <v>0.6376</v>
          </cell>
          <cell r="M136" t="str">
            <v>0.5846</v>
          </cell>
          <cell r="N136" t="str">
            <v>0.588</v>
          </cell>
        </row>
        <row r="137">
          <cell r="A137" t="str">
            <v>113001020969</v>
          </cell>
          <cell r="B137" t="str">
            <v>INSTITUCION EDUCATIVA FRANCISCO DE PAULA SANTANDER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171</v>
          </cell>
          <cell r="H137" t="str">
            <v>168</v>
          </cell>
          <cell r="I137" t="str">
            <v>0.6023</v>
          </cell>
          <cell r="J137" t="str">
            <v>0.5728</v>
          </cell>
          <cell r="K137" t="str">
            <v>0.5346</v>
          </cell>
          <cell r="L137" t="str">
            <v>0.6393</v>
          </cell>
          <cell r="M137" t="str">
            <v>0.5825</v>
          </cell>
          <cell r="N137" t="str">
            <v>0.5869</v>
          </cell>
        </row>
        <row r="138">
          <cell r="A138" t="str">
            <v>113001028421</v>
          </cell>
          <cell r="B138" t="str">
            <v>INSTITUCION EDUCATIVA 14 DE FEBRERO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204</v>
          </cell>
          <cell r="H138" t="str">
            <v>197</v>
          </cell>
          <cell r="I138" t="str">
            <v>0.6021</v>
          </cell>
          <cell r="J138" t="str">
            <v>0.5738</v>
          </cell>
          <cell r="K138" t="str">
            <v>0.5423</v>
          </cell>
          <cell r="L138" t="str">
            <v>0.6392</v>
          </cell>
          <cell r="M138" t="str">
            <v>0.5339</v>
          </cell>
          <cell r="N138" t="str">
            <v>0.5851</v>
          </cell>
        </row>
        <row r="139">
          <cell r="A139" t="str">
            <v>313001013783</v>
          </cell>
          <cell r="B139" t="str">
            <v>CONC. ESCOLAR BERNARDO FOERGEN - Sede Única</v>
          </cell>
          <cell r="C139" t="str">
            <v>Establecimiento</v>
          </cell>
          <cell r="D139" t="str">
            <v>CARTAGENA DE INDIAS (BOLIVAR)</v>
          </cell>
          <cell r="E139" t="str">
            <v>NO OFICIAL</v>
          </cell>
          <cell r="F139" t="str">
            <v>D</v>
          </cell>
          <cell r="G139" t="str">
            <v>68</v>
          </cell>
          <cell r="H139" t="str">
            <v>61</v>
          </cell>
          <cell r="I139" t="str">
            <v>0.6018</v>
          </cell>
          <cell r="J139" t="str">
            <v>0.5909</v>
          </cell>
          <cell r="K139" t="str">
            <v>0.5304</v>
          </cell>
          <cell r="L139" t="str">
            <v>0.6289</v>
          </cell>
          <cell r="M139" t="str">
            <v>0.531</v>
          </cell>
          <cell r="N139" t="str">
            <v>0.5836</v>
          </cell>
        </row>
        <row r="140">
          <cell r="A140" t="str">
            <v>113001001727</v>
          </cell>
          <cell r="B140" t="str">
            <v>INSTITUCION EDUCATIVA REPUBLICA DEL LIBANO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275</v>
          </cell>
          <cell r="H140" t="str">
            <v>266</v>
          </cell>
          <cell r="I140" t="str">
            <v>0.5948</v>
          </cell>
          <cell r="J140" t="str">
            <v>0.5655</v>
          </cell>
          <cell r="K140" t="str">
            <v>0.5479</v>
          </cell>
          <cell r="L140" t="str">
            <v>0.6316</v>
          </cell>
          <cell r="M140" t="str">
            <v>0.5613</v>
          </cell>
          <cell r="N140" t="str">
            <v>0.5831</v>
          </cell>
        </row>
        <row r="141">
          <cell r="A141" t="str">
            <v>113001004254</v>
          </cell>
          <cell r="B141" t="str">
            <v>INSTITUCION EDUCATIVA FULGENCIO LEQUERICA  VELEZ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219</v>
          </cell>
          <cell r="H141" t="str">
            <v>208</v>
          </cell>
          <cell r="I141" t="str">
            <v>0.6021</v>
          </cell>
          <cell r="J141" t="str">
            <v>0.5647</v>
          </cell>
          <cell r="K141" t="str">
            <v>0.5389</v>
          </cell>
          <cell r="L141" t="str">
            <v>0.6292</v>
          </cell>
          <cell r="M141" t="str">
            <v>0.5666</v>
          </cell>
          <cell r="N141" t="str">
            <v>0.5824</v>
          </cell>
        </row>
        <row r="142">
          <cell r="A142" t="str">
            <v>113001001581</v>
          </cell>
          <cell r="B142" t="str">
            <v>INSTITUCION EDUCATIVA DE FREDONIA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182</v>
          </cell>
          <cell r="H142" t="str">
            <v>162</v>
          </cell>
          <cell r="I142" t="str">
            <v>0.5851</v>
          </cell>
          <cell r="J142" t="str">
            <v>0.5726</v>
          </cell>
          <cell r="K142" t="str">
            <v>0.5564</v>
          </cell>
          <cell r="L142" t="str">
            <v>0.6146</v>
          </cell>
          <cell r="M142" t="str">
            <v>0.5384</v>
          </cell>
          <cell r="N142" t="str">
            <v>0.5788</v>
          </cell>
        </row>
        <row r="143">
          <cell r="A143" t="str">
            <v>313001012868</v>
          </cell>
          <cell r="B143" t="str">
            <v>CORPORACION TECNICA INSTITUTO ROCHY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78</v>
          </cell>
          <cell r="H143" t="str">
            <v>77</v>
          </cell>
          <cell r="I143" t="str">
            <v>0.5942</v>
          </cell>
          <cell r="J143" t="str">
            <v>0.5628</v>
          </cell>
          <cell r="K143" t="str">
            <v>0.5275</v>
          </cell>
          <cell r="L143" t="str">
            <v>0.6251</v>
          </cell>
          <cell r="M143" t="str">
            <v>0.5902</v>
          </cell>
          <cell r="N143" t="str">
            <v>0.5784</v>
          </cell>
        </row>
        <row r="144">
          <cell r="A144" t="str">
            <v>313001029868</v>
          </cell>
          <cell r="B144" t="str">
            <v>INSTITUTO EDUCATIVO TECNOCIENCIAS REGIÓN CARIBE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110</v>
          </cell>
          <cell r="H144" t="str">
            <v>103</v>
          </cell>
          <cell r="I144" t="str">
            <v>0.5704</v>
          </cell>
          <cell r="J144" t="str">
            <v>0.5646</v>
          </cell>
          <cell r="K144" t="str">
            <v>0.5283</v>
          </cell>
          <cell r="L144" t="str">
            <v>0.6364</v>
          </cell>
          <cell r="M144" t="str">
            <v>0.6007</v>
          </cell>
          <cell r="N144" t="str">
            <v>0.5769</v>
          </cell>
        </row>
        <row r="145">
          <cell r="A145" t="str">
            <v>213001007797</v>
          </cell>
          <cell r="B145" t="str">
            <v>INSTITUCION EDUCATIVA SAN JUAN DE DAMASCO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214</v>
          </cell>
          <cell r="H145" t="str">
            <v>206</v>
          </cell>
          <cell r="I145" t="str">
            <v>0.5836</v>
          </cell>
          <cell r="J145" t="str">
            <v>0.5601</v>
          </cell>
          <cell r="K145" t="str">
            <v>0.5415</v>
          </cell>
          <cell r="L145" t="str">
            <v>0.6266</v>
          </cell>
          <cell r="M145" t="str">
            <v>0.5627</v>
          </cell>
          <cell r="N145" t="str">
            <v>0.5768</v>
          </cell>
        </row>
        <row r="146">
          <cell r="A146" t="str">
            <v>113001012427</v>
          </cell>
          <cell r="B146" t="str">
            <v>INSTITUCION EDUCATIVA MANUELA VERGARA DE CURI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197</v>
          </cell>
          <cell r="H146" t="str">
            <v>187</v>
          </cell>
          <cell r="I146" t="str">
            <v>0.6051</v>
          </cell>
          <cell r="J146" t="str">
            <v>0.5689</v>
          </cell>
          <cell r="K146" t="str">
            <v>0.5221</v>
          </cell>
          <cell r="L146" t="str">
            <v>0.6239</v>
          </cell>
          <cell r="M146" t="str">
            <v>0.5354</v>
          </cell>
          <cell r="N146" t="str">
            <v>0.5765</v>
          </cell>
        </row>
        <row r="147">
          <cell r="A147" t="str">
            <v>213001009048</v>
          </cell>
          <cell r="B147" t="str">
            <v>INSTITUCION EDUCATIVA TECNICA DE PASACABALLOS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281</v>
          </cell>
          <cell r="H147" t="str">
            <v>277</v>
          </cell>
          <cell r="I147" t="str">
            <v>0.5808</v>
          </cell>
          <cell r="J147" t="str">
            <v>0.5658</v>
          </cell>
          <cell r="K147" t="str">
            <v>0.5275</v>
          </cell>
          <cell r="L147" t="str">
            <v>0.619</v>
          </cell>
          <cell r="M147" t="str">
            <v>0.583</v>
          </cell>
          <cell r="N147" t="str">
            <v>0.574</v>
          </cell>
        </row>
        <row r="148">
          <cell r="A148" t="str">
            <v>313001012744</v>
          </cell>
          <cell r="B148" t="str">
            <v>INSTITUTO  SKINNER II   (ANT.-JARD. INF. SKINNER II) - Sede Única</v>
          </cell>
          <cell r="C148" t="str">
            <v>Establecimiento</v>
          </cell>
          <cell r="D148" t="str">
            <v>CARTAGENA DE INDIAS (BOLIVAR)</v>
          </cell>
          <cell r="E148" t="str">
            <v>NO OFICIAL</v>
          </cell>
          <cell r="F148" t="str">
            <v>D</v>
          </cell>
          <cell r="G148" t="str">
            <v>120</v>
          </cell>
          <cell r="H148" t="str">
            <v>119</v>
          </cell>
          <cell r="I148" t="str">
            <v>0.5732</v>
          </cell>
          <cell r="J148" t="str">
            <v>0.5754</v>
          </cell>
          <cell r="K148" t="str">
            <v>0.5284</v>
          </cell>
          <cell r="L148" t="str">
            <v>0.6225</v>
          </cell>
          <cell r="M148" t="str">
            <v>0.56</v>
          </cell>
          <cell r="N148" t="str">
            <v>0.5737</v>
          </cell>
        </row>
        <row r="149">
          <cell r="A149" t="str">
            <v>113001007199</v>
          </cell>
          <cell r="B149" t="str">
            <v>INSTITUCION EDUCATIVA FE Y ALEGRIA LAS AMERICAS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498</v>
          </cell>
          <cell r="H149" t="str">
            <v>469</v>
          </cell>
          <cell r="I149" t="str">
            <v>0.5805</v>
          </cell>
          <cell r="J149" t="str">
            <v>0.5576</v>
          </cell>
          <cell r="K149" t="str">
            <v>0.5294</v>
          </cell>
          <cell r="L149" t="str">
            <v>0.6214</v>
          </cell>
          <cell r="M149" t="str">
            <v>0.5601</v>
          </cell>
          <cell r="N149" t="str">
            <v>0.5713</v>
          </cell>
        </row>
        <row r="150">
          <cell r="A150" t="str">
            <v>113001008284</v>
          </cell>
          <cell r="B150" t="str">
            <v>INSTITUCION EDUCATIVA SAN FELIPE NERI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156</v>
          </cell>
          <cell r="H150" t="str">
            <v>144</v>
          </cell>
          <cell r="I150" t="str">
            <v>0.5808</v>
          </cell>
          <cell r="J150" t="str">
            <v>0.5481</v>
          </cell>
          <cell r="K150" t="str">
            <v>0.5333</v>
          </cell>
          <cell r="L150" t="str">
            <v>0.619</v>
          </cell>
          <cell r="M150" t="str">
            <v>0.5789</v>
          </cell>
          <cell r="N150" t="str">
            <v>0.571</v>
          </cell>
        </row>
        <row r="151">
          <cell r="A151" t="str">
            <v>113001001816</v>
          </cell>
          <cell r="B151" t="str">
            <v>INSTITUCION EDUCATIVA JOSE DE LA VEGA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550</v>
          </cell>
          <cell r="H151" t="str">
            <v>516</v>
          </cell>
          <cell r="I151" t="str">
            <v>0.5892</v>
          </cell>
          <cell r="J151" t="str">
            <v>0.5496</v>
          </cell>
          <cell r="K151" t="str">
            <v>0.5241</v>
          </cell>
          <cell r="L151" t="str">
            <v>0.6231</v>
          </cell>
          <cell r="M151" t="str">
            <v>0.5606</v>
          </cell>
          <cell r="N151" t="str">
            <v>0.5707</v>
          </cell>
        </row>
        <row r="152">
          <cell r="A152" t="str">
            <v>113001029095</v>
          </cell>
          <cell r="B152" t="str">
            <v>INSTITUCION EDUCATIVA FOCO ROJO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285</v>
          </cell>
          <cell r="H152" t="str">
            <v>271</v>
          </cell>
          <cell r="I152" t="str">
            <v>0.5773</v>
          </cell>
          <cell r="J152" t="str">
            <v>0.5588</v>
          </cell>
          <cell r="K152" t="str">
            <v>0.5348</v>
          </cell>
          <cell r="L152" t="str">
            <v>0.6192</v>
          </cell>
          <cell r="M152" t="str">
            <v>0.5495</v>
          </cell>
          <cell r="N152" t="str">
            <v>0.5707</v>
          </cell>
        </row>
        <row r="153">
          <cell r="A153" t="str">
            <v>213001007231</v>
          </cell>
          <cell r="B153" t="str">
            <v>INSTITUCION EDUCATIVA SAN FRANCISCO DE ASIS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595</v>
          </cell>
          <cell r="H153" t="str">
            <v>564</v>
          </cell>
          <cell r="I153" t="str">
            <v>0.5797</v>
          </cell>
          <cell r="J153" t="str">
            <v>0.5571</v>
          </cell>
          <cell r="K153" t="str">
            <v>0.5285</v>
          </cell>
          <cell r="L153" t="str">
            <v>0.6179</v>
          </cell>
          <cell r="M153" t="str">
            <v>0.5575</v>
          </cell>
          <cell r="N153" t="str">
            <v>0.5698</v>
          </cell>
        </row>
        <row r="154">
          <cell r="A154" t="str">
            <v>213001007533</v>
          </cell>
          <cell r="B154" t="str">
            <v>INSTITUCION EDUCATIVA NUEVA ESPERANZA ARROYO GRANDE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114</v>
          </cell>
          <cell r="H154" t="str">
            <v>113</v>
          </cell>
          <cell r="I154" t="str">
            <v>0.567</v>
          </cell>
          <cell r="J154" t="str">
            <v>0.5522</v>
          </cell>
          <cell r="K154" t="str">
            <v>0.5434</v>
          </cell>
          <cell r="L154" t="str">
            <v>0.6204</v>
          </cell>
          <cell r="M154" t="str">
            <v>0.5282</v>
          </cell>
          <cell r="N154" t="str">
            <v>0.5675</v>
          </cell>
        </row>
        <row r="155">
          <cell r="A155" t="str">
            <v>113001800263</v>
          </cell>
          <cell r="B155" t="str">
            <v>INSTITUCION EDUCATIVA EL SALVADOR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706</v>
          </cell>
          <cell r="H155" t="str">
            <v>682</v>
          </cell>
          <cell r="I155" t="str">
            <v>0.5758</v>
          </cell>
          <cell r="J155" t="str">
            <v>0.5582</v>
          </cell>
          <cell r="K155" t="str">
            <v>0.5229</v>
          </cell>
          <cell r="L155" t="str">
            <v>0.6201</v>
          </cell>
          <cell r="M155" t="str">
            <v>0.5418</v>
          </cell>
          <cell r="N155" t="str">
            <v>0.5671</v>
          </cell>
        </row>
        <row r="156">
          <cell r="A156" t="str">
            <v>113001800263</v>
          </cell>
          <cell r="B156" t="str">
            <v>INSTITUCION EDUCATIVA EL SALVADOR - INSTITUCION EDUCATIVA EL SALVADOR - SEDE PRINCIPAL</v>
          </cell>
          <cell r="C156" t="str">
            <v>Sede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204</v>
          </cell>
          <cell r="H156" t="str">
            <v>200</v>
          </cell>
          <cell r="I156" t="str">
            <v>0.5712</v>
          </cell>
          <cell r="J156" t="str">
            <v>0.5547</v>
          </cell>
          <cell r="K156" t="str">
            <v>0.5092</v>
          </cell>
          <cell r="L156" t="str">
            <v>0.6075</v>
          </cell>
          <cell r="M156" t="str">
            <v>0.5222</v>
          </cell>
          <cell r="N156" t="str">
            <v>0.5577</v>
          </cell>
        </row>
        <row r="157">
          <cell r="A157" t="str">
            <v>113001800328</v>
          </cell>
          <cell r="B157" t="str">
            <v>INSTITUCION EDUCATIVA EL SALVADOR - SEDE SAN JOSE</v>
          </cell>
          <cell r="C157" t="str">
            <v>Sede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254</v>
          </cell>
          <cell r="H157" t="str">
            <v>248</v>
          </cell>
          <cell r="I157" t="str">
            <v>0.6269</v>
          </cell>
          <cell r="J157" t="str">
            <v>0.6036</v>
          </cell>
          <cell r="K157" t="str">
            <v>0.577</v>
          </cell>
          <cell r="L157" t="str">
            <v>0.6657</v>
          </cell>
          <cell r="M157" t="str">
            <v>0.5808</v>
          </cell>
          <cell r="N157" t="str">
            <v>0.6154</v>
          </cell>
        </row>
        <row r="158">
          <cell r="A158" t="str">
            <v>113001800280</v>
          </cell>
          <cell r="B158" t="str">
            <v>INSTITUCION EDUCATIVA EL SALVADOR - SEDE HENEQUEN</v>
          </cell>
          <cell r="C158" t="str">
            <v>Sede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36</v>
          </cell>
          <cell r="H158" t="str">
            <v>33</v>
          </cell>
          <cell r="I158" t="str">
            <v>0.5099</v>
          </cell>
          <cell r="J158" t="str">
            <v>0.4909</v>
          </cell>
          <cell r="K158" t="str">
            <v>0.4736</v>
          </cell>
          <cell r="L158" t="str">
            <v>0.5701</v>
          </cell>
          <cell r="M158" t="str">
            <v>0.5134</v>
          </cell>
          <cell r="N158" t="str">
            <v>0.5113</v>
          </cell>
        </row>
        <row r="159">
          <cell r="A159" t="str">
            <v>113001800344</v>
          </cell>
          <cell r="B159" t="str">
            <v>INSTITUCION EDUCATIVA EL SALVADOR - SEDE LAS COLINAS</v>
          </cell>
          <cell r="C159" t="str">
            <v>Sede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79</v>
          </cell>
          <cell r="H159" t="str">
            <v>77</v>
          </cell>
          <cell r="I159" t="str">
            <v>0.5518</v>
          </cell>
          <cell r="J159" t="str">
            <v>0.5353</v>
          </cell>
          <cell r="K159" t="str">
            <v>0.4867</v>
          </cell>
          <cell r="L159" t="str">
            <v>0.5928</v>
          </cell>
          <cell r="M159" t="str">
            <v>0.5435</v>
          </cell>
          <cell r="N159" t="str">
            <v>0.5418</v>
          </cell>
        </row>
        <row r="160">
          <cell r="A160" t="str">
            <v>113001800352</v>
          </cell>
          <cell r="B160" t="str">
            <v>INSTITUCION EDUCATIVA EL SALVADOR - SEDE SAN NICOLAS</v>
          </cell>
          <cell r="C160" t="str">
            <v>Sede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80</v>
          </cell>
          <cell r="H160" t="str">
            <v>71</v>
          </cell>
          <cell r="I160" t="str">
            <v>0.5022</v>
          </cell>
          <cell r="J160" t="str">
            <v>0.49</v>
          </cell>
          <cell r="K160" t="str">
            <v>0.4588</v>
          </cell>
          <cell r="L160" t="str">
            <v>0.5633</v>
          </cell>
          <cell r="M160" t="str">
            <v>0.5042</v>
          </cell>
          <cell r="N160" t="str">
            <v>0.5036</v>
          </cell>
        </row>
        <row r="161">
          <cell r="A161" t="str">
            <v>113001800301</v>
          </cell>
          <cell r="B161" t="str">
            <v>INSTITUCION EDUCATIVA EL SALVADOR - SEDE LOS ROBLES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53</v>
          </cell>
          <cell r="H161" t="str">
            <v>53</v>
          </cell>
          <cell r="I161" t="str">
            <v>0.5203</v>
          </cell>
          <cell r="J161" t="str">
            <v>0.5353</v>
          </cell>
          <cell r="K161" t="str">
            <v>0.4917</v>
          </cell>
          <cell r="L161" t="str">
            <v>0.6006</v>
          </cell>
          <cell r="M161" t="str">
            <v>0.4957</v>
          </cell>
          <cell r="N161" t="str">
            <v>0.5338</v>
          </cell>
        </row>
        <row r="162">
          <cell r="A162" t="str">
            <v>313001028829</v>
          </cell>
          <cell r="B162" t="str">
            <v>FUNDACION INSTITUCION EDUCATIVA FUNASER - Sede Única</v>
          </cell>
          <cell r="C162" t="str">
            <v>Establecimiento</v>
          </cell>
          <cell r="D162" t="str">
            <v>CARTAGENA DE INDIAS (BOLIVAR)</v>
          </cell>
          <cell r="E162" t="str">
            <v>NO OFICIAL</v>
          </cell>
          <cell r="F162" t="str">
            <v>D</v>
          </cell>
          <cell r="G162" t="str">
            <v>55</v>
          </cell>
          <cell r="H162" t="str">
            <v>53</v>
          </cell>
          <cell r="I162" t="str">
            <v>0.5621</v>
          </cell>
          <cell r="J162" t="str">
            <v>0.5602</v>
          </cell>
          <cell r="K162" t="str">
            <v>0.543</v>
          </cell>
          <cell r="L162" t="str">
            <v>0.615</v>
          </cell>
          <cell r="M162" t="str">
            <v>0.5216</v>
          </cell>
          <cell r="N162" t="str">
            <v>0.5663</v>
          </cell>
        </row>
        <row r="163">
          <cell r="A163" t="str">
            <v>113001001450</v>
          </cell>
          <cell r="B163" t="str">
            <v>INSTITUCION ETNOEDUCATIVA PEDRO ROMERO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163</v>
          </cell>
          <cell r="H163" t="str">
            <v>153</v>
          </cell>
          <cell r="I163" t="str">
            <v>0.5723</v>
          </cell>
          <cell r="J163" t="str">
            <v>0.5536</v>
          </cell>
          <cell r="K163" t="str">
            <v>0.5252</v>
          </cell>
          <cell r="L163" t="str">
            <v>0.6079</v>
          </cell>
          <cell r="M163" t="str">
            <v>0.548</v>
          </cell>
          <cell r="N163" t="str">
            <v>0.5635</v>
          </cell>
        </row>
        <row r="164">
          <cell r="A164" t="str">
            <v>313001029396</v>
          </cell>
          <cell r="B164" t="str">
            <v>INSTITUCION EDUCATIVA CLEMENTE MANUEL ZABAL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410</v>
          </cell>
          <cell r="H164" t="str">
            <v>395</v>
          </cell>
          <cell r="I164" t="str">
            <v>0.5719</v>
          </cell>
          <cell r="J164" t="str">
            <v>0.5518</v>
          </cell>
          <cell r="K164" t="str">
            <v>0.5224</v>
          </cell>
          <cell r="L164" t="str">
            <v>0.6128</v>
          </cell>
          <cell r="M164" t="str">
            <v>0.5445</v>
          </cell>
          <cell r="N164" t="str">
            <v>0.5632</v>
          </cell>
        </row>
        <row r="165">
          <cell r="A165" t="str">
            <v>313001013643</v>
          </cell>
          <cell r="B165" t="str">
            <v>CORPORACIÓN CENTRO EDUCATIVO INTEGRAL EL RODEO - Sede Única</v>
          </cell>
          <cell r="C165" t="str">
            <v>Establecimiento</v>
          </cell>
          <cell r="D165" t="str">
            <v>CARTAGENA DE INDIAS (BOLIVAR)</v>
          </cell>
          <cell r="E165" t="str">
            <v>NO OFICIAL</v>
          </cell>
          <cell r="F165" t="str">
            <v>D</v>
          </cell>
          <cell r="G165" t="str">
            <v>139</v>
          </cell>
          <cell r="H165" t="str">
            <v>136</v>
          </cell>
          <cell r="I165" t="str">
            <v>0.5686</v>
          </cell>
          <cell r="J165" t="str">
            <v>0.5442</v>
          </cell>
          <cell r="K165" t="str">
            <v>0.5298</v>
          </cell>
          <cell r="L165" t="str">
            <v>0.6127</v>
          </cell>
          <cell r="M165" t="str">
            <v>0.5387</v>
          </cell>
          <cell r="N165" t="str">
            <v>0.5619</v>
          </cell>
        </row>
        <row r="166">
          <cell r="A166" t="str">
            <v>213001009056</v>
          </cell>
          <cell r="B166" t="str">
            <v>INSTITUCION EDUCATIVA NUESTRA SEÑORA DEL BUEN AIRE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174</v>
          </cell>
          <cell r="H166" t="str">
            <v>171</v>
          </cell>
          <cell r="I166" t="str">
            <v>0.5821</v>
          </cell>
          <cell r="J166" t="str">
            <v>0.5524</v>
          </cell>
          <cell r="K166" t="str">
            <v>0.5124</v>
          </cell>
          <cell r="L166" t="str">
            <v>0.5972</v>
          </cell>
          <cell r="M166" t="str">
            <v>0.5326</v>
          </cell>
          <cell r="N166" t="str">
            <v>0.5589</v>
          </cell>
        </row>
        <row r="167">
          <cell r="A167" t="str">
            <v>113001002138</v>
          </cell>
          <cell r="B167" t="str">
            <v>INSTITUCION EDUCATIVA NUESTRA SRA DEL PERPETUO SOCORRO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199</v>
          </cell>
          <cell r="H167" t="str">
            <v>191</v>
          </cell>
          <cell r="I167" t="str">
            <v>0.5552</v>
          </cell>
          <cell r="J167" t="str">
            <v>0.5342</v>
          </cell>
          <cell r="K167" t="str">
            <v>0.5311</v>
          </cell>
          <cell r="L167" t="str">
            <v>0.6153</v>
          </cell>
          <cell r="M167" t="str">
            <v>0.5529</v>
          </cell>
          <cell r="N167" t="str">
            <v>0.5585</v>
          </cell>
        </row>
        <row r="168">
          <cell r="A168" t="str">
            <v>113001800123</v>
          </cell>
          <cell r="B168" t="str">
            <v>INSTITUCION EDUCATIVA GABRIEL GARCIA MARQUEZ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308</v>
          </cell>
          <cell r="H168" t="str">
            <v>301</v>
          </cell>
          <cell r="I168" t="str">
            <v>0.5686</v>
          </cell>
          <cell r="J168" t="str">
            <v>0.5454</v>
          </cell>
          <cell r="K168" t="str">
            <v>0.5174</v>
          </cell>
          <cell r="L168" t="str">
            <v>0.6053</v>
          </cell>
          <cell r="M168" t="str">
            <v>0.532</v>
          </cell>
          <cell r="N168" t="str">
            <v>0.5571</v>
          </cell>
        </row>
        <row r="169">
          <cell r="A169" t="str">
            <v>413001004703</v>
          </cell>
          <cell r="B169" t="str">
            <v>INSTITUCION EDUCATIVA DE LA BOQUILLA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354</v>
          </cell>
          <cell r="H169" t="str">
            <v>342</v>
          </cell>
          <cell r="I169" t="str">
            <v>0.5535</v>
          </cell>
          <cell r="J169" t="str">
            <v>0.5393</v>
          </cell>
          <cell r="K169" t="str">
            <v>0.5176</v>
          </cell>
          <cell r="L169" t="str">
            <v>0.6095</v>
          </cell>
          <cell r="M169" t="str">
            <v>0.5595</v>
          </cell>
          <cell r="N169" t="str">
            <v>0.5553</v>
          </cell>
        </row>
        <row r="170">
          <cell r="A170" t="str">
            <v>113001008276</v>
          </cell>
          <cell r="B170" t="str">
            <v>INSTITUCION EDUCATIVA PLAYAS DE ACAPULCO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188</v>
          </cell>
          <cell r="H170" t="str">
            <v>180</v>
          </cell>
          <cell r="I170" t="str">
            <v>0.567</v>
          </cell>
          <cell r="J170" t="str">
            <v>0.5348</v>
          </cell>
          <cell r="K170" t="str">
            <v>0.5136</v>
          </cell>
          <cell r="L170" t="str">
            <v>0.6109</v>
          </cell>
          <cell r="M170" t="str">
            <v>0.5342</v>
          </cell>
          <cell r="N170" t="str">
            <v>0.5549</v>
          </cell>
        </row>
        <row r="171">
          <cell r="A171" t="str">
            <v>213001002531</v>
          </cell>
          <cell r="B171" t="str">
            <v>INSTITUCION EDUCATIVA MANZANILLO DEL MAR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52</v>
          </cell>
          <cell r="H171" t="str">
            <v>52</v>
          </cell>
          <cell r="I171" t="str">
            <v>0.5574</v>
          </cell>
          <cell r="J171" t="str">
            <v>0.5372</v>
          </cell>
          <cell r="K171" t="str">
            <v>0.5211</v>
          </cell>
          <cell r="L171" t="str">
            <v>0.6104</v>
          </cell>
          <cell r="M171" t="str">
            <v>0.5152</v>
          </cell>
          <cell r="N171" t="str">
            <v>0.5533</v>
          </cell>
        </row>
        <row r="172">
          <cell r="A172" t="str">
            <v>213001002949</v>
          </cell>
          <cell r="B172" t="str">
            <v>INSTITUCION EDUCATIVA SAN JOSE CA?O DEL ORO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95</v>
          </cell>
          <cell r="H172" t="str">
            <v>91</v>
          </cell>
          <cell r="I172" t="str">
            <v>0.5973</v>
          </cell>
          <cell r="J172" t="str">
            <v>0.5391</v>
          </cell>
          <cell r="K172" t="str">
            <v>0.4751</v>
          </cell>
          <cell r="L172" t="str">
            <v>0.5945</v>
          </cell>
          <cell r="M172" t="str">
            <v>0.5666</v>
          </cell>
          <cell r="N172" t="str">
            <v>0.5527</v>
          </cell>
        </row>
        <row r="173">
          <cell r="A173" t="str">
            <v>313001005225</v>
          </cell>
          <cell r="B173" t="str">
            <v>INSTITUCION EDUCATIVA JOSE MARIA CORDOBA DE PASACABALLOS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96</v>
          </cell>
          <cell r="H173" t="str">
            <v>90</v>
          </cell>
          <cell r="I173" t="str">
            <v>0.5753</v>
          </cell>
          <cell r="J173" t="str">
            <v>0.5358</v>
          </cell>
          <cell r="K173" t="str">
            <v>0.511</v>
          </cell>
          <cell r="L173" t="str">
            <v>0.5862</v>
          </cell>
          <cell r="M173" t="str">
            <v>0.5087</v>
          </cell>
          <cell r="N173" t="str">
            <v>0.5488</v>
          </cell>
        </row>
        <row r="174">
          <cell r="A174" t="str">
            <v>213001001306</v>
          </cell>
          <cell r="B174" t="str">
            <v>INSTITUCION EDUCATIVA DE PONTEZUELA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111</v>
          </cell>
          <cell r="H174" t="str">
            <v>106</v>
          </cell>
          <cell r="I174" t="str">
            <v>0.5568</v>
          </cell>
          <cell r="J174" t="str">
            <v>0.5391</v>
          </cell>
          <cell r="K174" t="str">
            <v>0.5044</v>
          </cell>
          <cell r="L174" t="str">
            <v>0.5882</v>
          </cell>
          <cell r="M174" t="str">
            <v>0.5311</v>
          </cell>
          <cell r="N174" t="str">
            <v>0.5459</v>
          </cell>
        </row>
        <row r="175">
          <cell r="A175" t="str">
            <v>313001029108</v>
          </cell>
          <cell r="B175" t="str">
            <v>COLEGIO DE BACHILLERATO DEL LITORAL  CODEBOL LTDA - Sede Única</v>
          </cell>
          <cell r="C175" t="str">
            <v>Establecimiento</v>
          </cell>
          <cell r="D175" t="str">
            <v>CARTAGENA DE INDIAS (BOLIVAR)</v>
          </cell>
          <cell r="E175" t="str">
            <v>NO OFICIAL</v>
          </cell>
          <cell r="F175" t="str">
            <v>D</v>
          </cell>
          <cell r="G175" t="str">
            <v>31</v>
          </cell>
          <cell r="H175" t="str">
            <v>27</v>
          </cell>
          <cell r="I175" t="str">
            <v>0.5251</v>
          </cell>
          <cell r="J175" t="str">
            <v>0.5392</v>
          </cell>
          <cell r="K175" t="str">
            <v>0.4854</v>
          </cell>
          <cell r="L175" t="str">
            <v>0.6208</v>
          </cell>
          <cell r="M175" t="str">
            <v>0.5613</v>
          </cell>
          <cell r="N175" t="str">
            <v>0.5441</v>
          </cell>
        </row>
        <row r="176">
          <cell r="A176" t="str">
            <v>113001001492</v>
          </cell>
          <cell r="B176" t="str">
            <v>INSTITUCION EDUCATIVA LICEO DE BOLIVAR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332</v>
          </cell>
          <cell r="H176" t="str">
            <v>296</v>
          </cell>
          <cell r="I176" t="str">
            <v>0.5533</v>
          </cell>
          <cell r="J176" t="str">
            <v>0.5387</v>
          </cell>
          <cell r="K176" t="str">
            <v>0.487</v>
          </cell>
          <cell r="L176" t="str">
            <v>0.5893</v>
          </cell>
          <cell r="M176" t="str">
            <v>0.5436</v>
          </cell>
          <cell r="N176" t="str">
            <v>0.5422</v>
          </cell>
        </row>
        <row r="177">
          <cell r="A177" t="str">
            <v>113001029851</v>
          </cell>
          <cell r="B177" t="str">
            <v>INSTITUCION EDUCATIVA JORGE ARTEL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254</v>
          </cell>
          <cell r="H177" t="str">
            <v>246</v>
          </cell>
          <cell r="I177" t="str">
            <v>0.5558</v>
          </cell>
          <cell r="J177" t="str">
            <v>0.5323</v>
          </cell>
          <cell r="K177" t="str">
            <v>0.4948</v>
          </cell>
          <cell r="L177" t="str">
            <v>0.5891</v>
          </cell>
          <cell r="M177" t="str">
            <v>0.5305</v>
          </cell>
          <cell r="N177" t="str">
            <v>0.542</v>
          </cell>
        </row>
        <row r="178">
          <cell r="A178" t="str">
            <v>113001005544</v>
          </cell>
          <cell r="B178" t="str">
            <v>INSTITUCION EDUCATIVA ANTONIO NARIÑO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181</v>
          </cell>
          <cell r="H178" t="str">
            <v>154</v>
          </cell>
          <cell r="I178" t="str">
            <v>0.5363</v>
          </cell>
          <cell r="J178" t="str">
            <v>0.5309</v>
          </cell>
          <cell r="K178" t="str">
            <v>0.5064</v>
          </cell>
          <cell r="L178" t="str">
            <v>0.5961</v>
          </cell>
          <cell r="M178" t="str">
            <v>0.5276</v>
          </cell>
          <cell r="N178" t="str">
            <v>0.5413</v>
          </cell>
        </row>
        <row r="179">
          <cell r="A179" t="str">
            <v>113001003126</v>
          </cell>
          <cell r="B179" t="str">
            <v>INSTITUCION EDUCATIVA FERNANDO DE LA VEGA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129</v>
          </cell>
          <cell r="H179" t="str">
            <v>119</v>
          </cell>
          <cell r="I179" t="str">
            <v>0.5441</v>
          </cell>
          <cell r="J179" t="str">
            <v>0.5275</v>
          </cell>
          <cell r="K179" t="str">
            <v>0.4969</v>
          </cell>
          <cell r="L179" t="str">
            <v>0.5831</v>
          </cell>
          <cell r="M179" t="str">
            <v>0.5491</v>
          </cell>
          <cell r="N179" t="str">
            <v>0.5388</v>
          </cell>
        </row>
        <row r="180">
          <cell r="A180" t="str">
            <v>113001000429</v>
          </cell>
          <cell r="B180" t="str">
            <v>INSTITUCION EDUCATIVA SALIM BECHARA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219</v>
          </cell>
          <cell r="H180" t="str">
            <v>189</v>
          </cell>
          <cell r="I180" t="str">
            <v>0.5282</v>
          </cell>
          <cell r="J180" t="str">
            <v>0.5346</v>
          </cell>
          <cell r="K180" t="str">
            <v>0.4967</v>
          </cell>
          <cell r="L180" t="str">
            <v>0.5802</v>
          </cell>
          <cell r="M180" t="str">
            <v>0.5221</v>
          </cell>
          <cell r="N180" t="str">
            <v>0.5339</v>
          </cell>
        </row>
        <row r="181">
          <cell r="A181" t="str">
            <v>313001028891</v>
          </cell>
          <cell r="B181" t="str">
            <v>COLEGIO FERNANDO DE ARAGON DE CARTAGENA - Sede Única</v>
          </cell>
          <cell r="C181" t="str">
            <v>Establecimiento</v>
          </cell>
          <cell r="D181" t="str">
            <v>CARTAGENA DE INDIAS (BOLIVAR)</v>
          </cell>
          <cell r="E181" t="str">
            <v>NO OFICIAL</v>
          </cell>
          <cell r="F181" t="str">
            <v>D</v>
          </cell>
          <cell r="G181" t="str">
            <v>185</v>
          </cell>
          <cell r="H181" t="str">
            <v>163</v>
          </cell>
          <cell r="I181" t="str">
            <v>0.5364</v>
          </cell>
          <cell r="J181" t="str">
            <v>0.5105</v>
          </cell>
          <cell r="K181" t="str">
            <v>0.5027</v>
          </cell>
          <cell r="L181" t="str">
            <v>0.5846</v>
          </cell>
          <cell r="M181" t="str">
            <v>0.5248</v>
          </cell>
          <cell r="N181" t="str">
            <v>0.5329</v>
          </cell>
        </row>
        <row r="182">
          <cell r="A182" t="str">
            <v>213001000091</v>
          </cell>
          <cell r="B182" t="str">
            <v>INSTITUCION EDUCATIVA DE ISLA FUERTE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51</v>
          </cell>
          <cell r="H182" t="str">
            <v>51</v>
          </cell>
          <cell r="I182" t="str">
            <v>0.5448</v>
          </cell>
          <cell r="J182" t="str">
            <v>0.5391</v>
          </cell>
          <cell r="K182" t="str">
            <v>0.4687</v>
          </cell>
          <cell r="L182" t="str">
            <v>0.5713</v>
          </cell>
          <cell r="M182" t="str">
            <v>0.5531</v>
          </cell>
          <cell r="N182" t="str">
            <v>0.5327</v>
          </cell>
        </row>
        <row r="183">
          <cell r="A183" t="str">
            <v>113001000160</v>
          </cell>
          <cell r="B183" t="str">
            <v>INSTITUCION EDUCATIVA CORAZON DE MARIA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165</v>
          </cell>
          <cell r="H183" t="str">
            <v>149</v>
          </cell>
          <cell r="I183" t="str">
            <v>0.5374</v>
          </cell>
          <cell r="J183" t="str">
            <v>0.5301</v>
          </cell>
          <cell r="K183" t="str">
            <v>0.4796</v>
          </cell>
          <cell r="L183" t="str">
            <v>0.5635</v>
          </cell>
          <cell r="M183" t="str">
            <v>0.547</v>
          </cell>
          <cell r="N183" t="str">
            <v>0.5291</v>
          </cell>
        </row>
        <row r="184">
          <cell r="A184" t="str">
            <v>213001000075</v>
          </cell>
          <cell r="B184" t="str">
            <v>INSTITUCION EDUCATIVA PUERTO REY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78</v>
          </cell>
          <cell r="H184" t="str">
            <v>75</v>
          </cell>
          <cell r="I184" t="str">
            <v>0.5291</v>
          </cell>
          <cell r="J184" t="str">
            <v>0.5208</v>
          </cell>
          <cell r="K184" t="str">
            <v>0.4901</v>
          </cell>
          <cell r="L184" t="str">
            <v>0.5828</v>
          </cell>
          <cell r="M184" t="str">
            <v>0.4916</v>
          </cell>
          <cell r="N184" t="str">
            <v>0.5277</v>
          </cell>
        </row>
        <row r="185">
          <cell r="A185" t="str">
            <v>113001000143</v>
          </cell>
          <cell r="B185" t="str">
            <v>INSTITUCION EDUCATIVA ARROYO DE PIEDRA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147</v>
          </cell>
          <cell r="H185" t="str">
            <v>140</v>
          </cell>
          <cell r="I185" t="str">
            <v>0.5331</v>
          </cell>
          <cell r="J185" t="str">
            <v>0.5217</v>
          </cell>
          <cell r="K185" t="str">
            <v>0.4766</v>
          </cell>
          <cell r="L185" t="str">
            <v>0.5695</v>
          </cell>
          <cell r="M185" t="str">
            <v>0.5126</v>
          </cell>
          <cell r="N185" t="str">
            <v>0.5243</v>
          </cell>
        </row>
        <row r="186">
          <cell r="A186" t="str">
            <v>113001000143</v>
          </cell>
          <cell r="B186" t="str">
            <v>INSTITUCION EDUCATIVA ARROYO DE PIEDRA - INSTITUCION EDUCATIVA ARROYO DE PIEDRA</v>
          </cell>
          <cell r="C186" t="str">
            <v>Sede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102</v>
          </cell>
          <cell r="H186" t="str">
            <v>96</v>
          </cell>
          <cell r="I186" t="str">
            <v>0.5215</v>
          </cell>
          <cell r="J186" t="str">
            <v>0.5086</v>
          </cell>
          <cell r="K186" t="str">
            <v>0.4631</v>
          </cell>
          <cell r="L186" t="str">
            <v>0.5578</v>
          </cell>
          <cell r="M186" t="str">
            <v>0.5081</v>
          </cell>
          <cell r="N186" t="str">
            <v>0.5124</v>
          </cell>
        </row>
        <row r="187">
          <cell r="A187" t="str">
            <v>213001000083</v>
          </cell>
          <cell r="B187" t="str">
            <v>INSTITUCION EDUCATIVA ARROYO DE PIEDRA - SEDE DE PUNTA CANOA</v>
          </cell>
          <cell r="C187" t="str">
            <v>Sede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45</v>
          </cell>
          <cell r="H187" t="str">
            <v>44</v>
          </cell>
          <cell r="I187" t="str">
            <v>0.5581</v>
          </cell>
          <cell r="J187" t="str">
            <v>0.5516</v>
          </cell>
          <cell r="K187" t="str">
            <v>0.5089</v>
          </cell>
          <cell r="L187" t="str">
            <v>0.5952</v>
          </cell>
          <cell r="M187" t="str">
            <v>0.5221</v>
          </cell>
          <cell r="N187" t="str">
            <v>0.551</v>
          </cell>
        </row>
        <row r="188">
          <cell r="A188" t="str">
            <v>113001000739</v>
          </cell>
          <cell r="B188" t="str">
            <v>INSTITUCION EDUCATIVA ANA MARIA VELEZ DE TRUJILLO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204</v>
          </cell>
          <cell r="H188" t="str">
            <v>190</v>
          </cell>
          <cell r="I188" t="str">
            <v>0.5338</v>
          </cell>
          <cell r="J188" t="str">
            <v>0.5167</v>
          </cell>
          <cell r="K188" t="str">
            <v>0.4662</v>
          </cell>
          <cell r="L188" t="str">
            <v>0.5712</v>
          </cell>
          <cell r="M188" t="str">
            <v>0.515</v>
          </cell>
          <cell r="N188" t="str">
            <v>0.5214</v>
          </cell>
        </row>
        <row r="189">
          <cell r="A189" t="str">
            <v>313001800017</v>
          </cell>
          <cell r="B189" t="str">
            <v>CORPORACION EDUCATIVA JOSEPH WILSON SWAN - Sede Única</v>
          </cell>
          <cell r="C189" t="str">
            <v>Establecimiento</v>
          </cell>
          <cell r="D189" t="str">
            <v>CARTAGENA DE INDIAS (BOLIVAR)</v>
          </cell>
          <cell r="E189" t="str">
            <v>NO OFICIAL</v>
          </cell>
          <cell r="F189" t="str">
            <v>D</v>
          </cell>
          <cell r="G189" t="str">
            <v>19</v>
          </cell>
          <cell r="H189" t="str">
            <v>17</v>
          </cell>
          <cell r="I189" t="str">
            <v>0.4722</v>
          </cell>
          <cell r="J189" t="str">
            <v>0.5245</v>
          </cell>
          <cell r="K189" t="str">
            <v>0.521</v>
          </cell>
          <cell r="L189" t="str">
            <v>0.5745</v>
          </cell>
          <cell r="M189" t="str">
            <v>0.4988</v>
          </cell>
          <cell r="N189" t="str">
            <v>0.5212</v>
          </cell>
        </row>
        <row r="190">
          <cell r="A190" t="str">
            <v>113001006711</v>
          </cell>
          <cell r="B190" t="str">
            <v>INSTITUCION EDUCATIVA OMAIRA SANCHEZ GARZON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88</v>
          </cell>
          <cell r="H190" t="str">
            <v>79</v>
          </cell>
          <cell r="I190" t="str">
            <v>0.5126</v>
          </cell>
          <cell r="J190" t="str">
            <v>0.5028</v>
          </cell>
          <cell r="K190" t="str">
            <v>0.4875</v>
          </cell>
          <cell r="L190" t="str">
            <v>0.5787</v>
          </cell>
          <cell r="M190" t="str">
            <v>0.5277</v>
          </cell>
          <cell r="N190" t="str">
            <v>0.521</v>
          </cell>
        </row>
        <row r="191">
          <cell r="A191" t="str">
            <v>213001001292</v>
          </cell>
          <cell r="B191" t="str">
            <v>INSTITUCION EDUCATIVA DE SANTA ANA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144</v>
          </cell>
          <cell r="H191" t="str">
            <v>138</v>
          </cell>
          <cell r="I191" t="str">
            <v>0.5194</v>
          </cell>
          <cell r="J191" t="str">
            <v>0.5015</v>
          </cell>
          <cell r="K191" t="str">
            <v>0.4545</v>
          </cell>
          <cell r="L191" t="str">
            <v>0.5496</v>
          </cell>
          <cell r="M191" t="str">
            <v>0.5162</v>
          </cell>
          <cell r="N191" t="str">
            <v>0.507</v>
          </cell>
        </row>
        <row r="192">
          <cell r="A192" t="str">
            <v>213001001942</v>
          </cell>
          <cell r="B192" t="str">
            <v>INSTITUCION EDUCATIVA LUIS FELIPE CABRERA DE BARU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136</v>
          </cell>
          <cell r="H192" t="str">
            <v>132</v>
          </cell>
          <cell r="I192" t="str">
            <v>0.5142</v>
          </cell>
          <cell r="J192" t="str">
            <v>0.5024</v>
          </cell>
          <cell r="K192" t="str">
            <v>0.459</v>
          </cell>
          <cell r="L192" t="str">
            <v>0.542</v>
          </cell>
          <cell r="M192" t="str">
            <v>0.5226</v>
          </cell>
          <cell r="N192" t="str">
            <v>0.5058</v>
          </cell>
        </row>
        <row r="193">
          <cell r="A193" t="str">
            <v>213001001250</v>
          </cell>
          <cell r="B193" t="str">
            <v>INSTITUCION EDUCATIVA DE TIERRA BOMBA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122</v>
          </cell>
          <cell r="H193" t="str">
            <v>116</v>
          </cell>
          <cell r="I193" t="str">
            <v>0.5016</v>
          </cell>
          <cell r="J193" t="str">
            <v>0.4913</v>
          </cell>
          <cell r="K193" t="str">
            <v>0.4596</v>
          </cell>
          <cell r="L193" t="str">
            <v>0.5427</v>
          </cell>
          <cell r="M193" t="str">
            <v>0.5131</v>
          </cell>
          <cell r="N193" t="str">
            <v>0.4999</v>
          </cell>
        </row>
        <row r="194">
          <cell r="A194" t="str">
            <v>213001027020</v>
          </cell>
          <cell r="B194" t="str">
            <v>INSTITUCION EDUCATIVA DOMINGO BENKOS BIOHO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294</v>
          </cell>
          <cell r="H194" t="str">
            <v>231</v>
          </cell>
          <cell r="I194" t="str">
            <v>0.4893</v>
          </cell>
          <cell r="J194" t="str">
            <v>0.496</v>
          </cell>
          <cell r="K194" t="str">
            <v>0.4456</v>
          </cell>
          <cell r="L194" t="str">
            <v>0.5269</v>
          </cell>
          <cell r="M194" t="str">
            <v>0.5069</v>
          </cell>
          <cell r="N194" t="str">
            <v>0.4908</v>
          </cell>
        </row>
        <row r="195">
          <cell r="A195" t="str">
            <v>213001001632</v>
          </cell>
          <cell r="B195" t="str">
            <v>INSTITUCION EDUCATIVA DE LETICIA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55</v>
          </cell>
          <cell r="H195" t="str">
            <v>51</v>
          </cell>
          <cell r="I195" t="str">
            <v>0.4707</v>
          </cell>
          <cell r="J195" t="str">
            <v>0.4856</v>
          </cell>
          <cell r="K195" t="str">
            <v>0.4475</v>
          </cell>
          <cell r="L195" t="str">
            <v>0.5452</v>
          </cell>
          <cell r="M195" t="str">
            <v>0.4872</v>
          </cell>
          <cell r="N195" t="str">
            <v>0.4873</v>
          </cell>
        </row>
        <row r="196">
          <cell r="A196" t="str">
            <v>213001001900</v>
          </cell>
          <cell r="B196" t="str">
            <v>INSTITUCION EDUCATIVA DE ARARCA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55</v>
          </cell>
          <cell r="H196" t="str">
            <v>49</v>
          </cell>
          <cell r="I196" t="str">
            <v>0.4787</v>
          </cell>
          <cell r="J196" t="str">
            <v>0.4706</v>
          </cell>
          <cell r="K196" t="str">
            <v>0.4343</v>
          </cell>
          <cell r="L196" t="str">
            <v>0.5302</v>
          </cell>
          <cell r="M196" t="str">
            <v>0.5008</v>
          </cell>
          <cell r="N196" t="str">
            <v>0.4801</v>
          </cell>
        </row>
        <row r="197">
          <cell r="A197" t="str">
            <v>213001000059</v>
          </cell>
          <cell r="B197" t="str">
            <v>INSTITUCION EDUCATIVA ISLAS DEL ROSARIO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37</v>
          </cell>
          <cell r="H197" t="str">
            <v>32</v>
          </cell>
          <cell r="I197" t="str">
            <v>0.4613</v>
          </cell>
          <cell r="J197" t="str">
            <v>0.4883</v>
          </cell>
          <cell r="K197" t="str">
            <v>0.4504</v>
          </cell>
          <cell r="L197" t="str">
            <v>0.5169</v>
          </cell>
          <cell r="M197" t="str">
            <v>0.4855</v>
          </cell>
          <cell r="N197" t="str">
            <v>0.4797</v>
          </cell>
        </row>
        <row r="198">
          <cell r="A198" t="str">
            <v>213001007401</v>
          </cell>
          <cell r="B198" t="str">
            <v>INSTITUCION EDUCATIVA SANTA CRUZ DEL ISLOTE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26</v>
          </cell>
          <cell r="H198" t="str">
            <v>25</v>
          </cell>
          <cell r="I198" t="str">
            <v>0.462</v>
          </cell>
          <cell r="J198" t="str">
            <v>0.4683</v>
          </cell>
          <cell r="K198" t="str">
            <v>0.4224</v>
          </cell>
          <cell r="L198" t="str">
            <v>0.4936</v>
          </cell>
          <cell r="M198" t="str">
            <v>0.4783</v>
          </cell>
          <cell r="N198" t="str">
            <v>0.4629</v>
          </cell>
        </row>
      </sheetData>
      <sheetData sheetId="3">
        <row r="2">
          <cell r="A2" t="str">
            <v>313836000623</v>
          </cell>
          <cell r="B2" t="str">
            <v>ASPAEN GIMNASIO CARTAGENA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78</v>
          </cell>
          <cell r="H2" t="str">
            <v>78</v>
          </cell>
          <cell r="I2" t="str">
            <v>0.8801</v>
          </cell>
          <cell r="J2" t="str">
            <v>0.8765</v>
          </cell>
          <cell r="K2" t="str">
            <v>0.8697</v>
          </cell>
          <cell r="L2" t="str">
            <v>0.8762</v>
          </cell>
          <cell r="M2" t="str">
            <v>0.944</v>
          </cell>
          <cell r="N2" t="str">
            <v>0.8809</v>
          </cell>
        </row>
        <row r="3">
          <cell r="A3" t="str">
            <v>313001007058</v>
          </cell>
          <cell r="B3" t="str">
            <v>CENTRO DE EDUCACION EL RECREO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76</v>
          </cell>
          <cell r="H3" t="str">
            <v>76</v>
          </cell>
          <cell r="I3" t="str">
            <v>0.8925</v>
          </cell>
          <cell r="J3" t="str">
            <v>0.8707</v>
          </cell>
          <cell r="K3" t="str">
            <v>0.8672</v>
          </cell>
          <cell r="L3" t="str">
            <v>0.8855</v>
          </cell>
          <cell r="M3" t="str">
            <v>0.9025</v>
          </cell>
          <cell r="N3" t="str">
            <v>0.8808</v>
          </cell>
        </row>
        <row r="4">
          <cell r="A4" t="str">
            <v>313001012515</v>
          </cell>
          <cell r="B4" t="str">
            <v>CORPORACION EDUCATIVA LA SAGRADA FAMILIA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77</v>
          </cell>
          <cell r="H4" t="str">
            <v>77</v>
          </cell>
          <cell r="I4" t="str">
            <v>0.8916</v>
          </cell>
          <cell r="J4" t="str">
            <v>0.8506</v>
          </cell>
          <cell r="K4" t="str">
            <v>0.8581</v>
          </cell>
          <cell r="L4" t="str">
            <v>0.875</v>
          </cell>
          <cell r="M4" t="str">
            <v>0.879</v>
          </cell>
          <cell r="N4" t="str">
            <v>0.8696</v>
          </cell>
        </row>
        <row r="5">
          <cell r="A5" t="str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96</v>
          </cell>
          <cell r="H5" t="str">
            <v>95</v>
          </cell>
          <cell r="I5" t="str">
            <v>0.8803</v>
          </cell>
          <cell r="J5" t="str">
            <v>0.8478</v>
          </cell>
          <cell r="K5" t="str">
            <v>0.8529</v>
          </cell>
          <cell r="L5" t="str">
            <v>0.8602</v>
          </cell>
          <cell r="M5" t="str">
            <v>0.9318</v>
          </cell>
          <cell r="N5" t="str">
            <v>0.8658</v>
          </cell>
        </row>
        <row r="6">
          <cell r="A6" t="str">
            <v>313001003931</v>
          </cell>
          <cell r="B6" t="str">
            <v>COLEGIO JORGE WASHINGTON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141</v>
          </cell>
          <cell r="H6" t="str">
            <v>131</v>
          </cell>
          <cell r="I6" t="str">
            <v>0.8776</v>
          </cell>
          <cell r="J6" t="str">
            <v>0.8372</v>
          </cell>
          <cell r="K6" t="str">
            <v>0.8514</v>
          </cell>
          <cell r="L6" t="str">
            <v>0.8674</v>
          </cell>
          <cell r="M6" t="str">
            <v>0.9435</v>
          </cell>
          <cell r="N6" t="str">
            <v>0.8649</v>
          </cell>
        </row>
        <row r="7">
          <cell r="A7" t="str">
            <v>313001004768</v>
          </cell>
          <cell r="B7" t="str">
            <v>REDCOL COLEGIO BRITANICO DE CARTAGENA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111</v>
          </cell>
          <cell r="H7" t="str">
            <v>104</v>
          </cell>
          <cell r="I7" t="str">
            <v>0.8672</v>
          </cell>
          <cell r="J7" t="str">
            <v>0.8427</v>
          </cell>
          <cell r="K7" t="str">
            <v>0.8544</v>
          </cell>
          <cell r="L7" t="str">
            <v>0.8667</v>
          </cell>
          <cell r="M7" t="str">
            <v>0.9354</v>
          </cell>
          <cell r="N7" t="str">
            <v>0.8637</v>
          </cell>
        </row>
        <row r="8">
          <cell r="A8" t="str">
            <v>313001005705</v>
          </cell>
          <cell r="B8" t="str">
            <v>COLEGIO INTERNACIONAL CARTAGENA   (COL INTER SCHOOL CABAÑI)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77</v>
          </cell>
          <cell r="H8" t="str">
            <v>77</v>
          </cell>
          <cell r="I8" t="str">
            <v>0.8612</v>
          </cell>
          <cell r="J8" t="str">
            <v>0.8479</v>
          </cell>
          <cell r="K8" t="str">
            <v>0.8623</v>
          </cell>
          <cell r="L8" t="str">
            <v>0.8654</v>
          </cell>
          <cell r="M8" t="str">
            <v>0.9173</v>
          </cell>
          <cell r="N8" t="str">
            <v>0.8637</v>
          </cell>
        </row>
        <row r="9">
          <cell r="A9" t="str">
            <v>313001005985</v>
          </cell>
          <cell r="B9" t="str">
            <v>COLEGIO LOS ANGELES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79</v>
          </cell>
          <cell r="H9" t="str">
            <v>79</v>
          </cell>
          <cell r="I9" t="str">
            <v>0.8765</v>
          </cell>
          <cell r="J9" t="str">
            <v>0.8487</v>
          </cell>
          <cell r="K9" t="str">
            <v>0.8454</v>
          </cell>
          <cell r="L9" t="str">
            <v>0.8668</v>
          </cell>
          <cell r="M9" t="str">
            <v>0.8702</v>
          </cell>
          <cell r="N9" t="str">
            <v>0.8602</v>
          </cell>
        </row>
        <row r="10">
          <cell r="A10" t="str">
            <v>313001008771</v>
          </cell>
          <cell r="B10" t="str">
            <v>COL.  GIMN. MOMPIANO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32</v>
          </cell>
          <cell r="H10" t="str">
            <v>32</v>
          </cell>
          <cell r="I10" t="str">
            <v>0.862</v>
          </cell>
          <cell r="J10" t="str">
            <v>0.8551</v>
          </cell>
          <cell r="K10" t="str">
            <v>0.8494</v>
          </cell>
          <cell r="L10" t="str">
            <v>0.8525</v>
          </cell>
          <cell r="M10" t="str">
            <v>0.9126</v>
          </cell>
          <cell r="N10" t="str">
            <v>0.8592</v>
          </cell>
        </row>
        <row r="11">
          <cell r="A11" t="str">
            <v>313836000348</v>
          </cell>
          <cell r="B11" t="str">
            <v>ASPAEN GIMNASIO CARTAGENA DE INDIAS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99</v>
          </cell>
          <cell r="H11" t="str">
            <v>95</v>
          </cell>
          <cell r="I11" t="str">
            <v>0.8623</v>
          </cell>
          <cell r="J11" t="str">
            <v>0.8434</v>
          </cell>
          <cell r="K11" t="str">
            <v>0.8363</v>
          </cell>
          <cell r="L11" t="str">
            <v>0.8659</v>
          </cell>
          <cell r="M11" t="str">
            <v>0.9421</v>
          </cell>
          <cell r="N11" t="str">
            <v>0.8589</v>
          </cell>
        </row>
        <row r="12">
          <cell r="A12" t="str">
            <v>313001013651</v>
          </cell>
          <cell r="B12" t="str">
            <v>COLEGIO INTEGRAL DEL NORTE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76</v>
          </cell>
          <cell r="H12" t="str">
            <v>76</v>
          </cell>
          <cell r="I12" t="str">
            <v>0.8809</v>
          </cell>
          <cell r="J12" t="str">
            <v>0.8522</v>
          </cell>
          <cell r="K12" t="str">
            <v>0.8392</v>
          </cell>
          <cell r="L12" t="str">
            <v>0.8563</v>
          </cell>
          <cell r="M12" t="str">
            <v>0.8699</v>
          </cell>
          <cell r="N12" t="str">
            <v>0.8581</v>
          </cell>
        </row>
        <row r="13">
          <cell r="A13" t="str">
            <v>313001006485</v>
          </cell>
          <cell r="B13" t="str">
            <v>CORPORACION EDUCATIVA COLEGIO ALTER ALTERIS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90</v>
          </cell>
          <cell r="H13" t="str">
            <v>90</v>
          </cell>
          <cell r="I13" t="str">
            <v>0.847</v>
          </cell>
          <cell r="J13" t="str">
            <v>0.8357</v>
          </cell>
          <cell r="K13" t="str">
            <v>0.8541</v>
          </cell>
          <cell r="L13" t="str">
            <v>0.8708</v>
          </cell>
          <cell r="M13" t="str">
            <v>0.8848</v>
          </cell>
          <cell r="N13" t="str">
            <v>0.8544</v>
          </cell>
        </row>
        <row r="14">
          <cell r="A14" t="str">
            <v>313001002277</v>
          </cell>
          <cell r="B14" t="str">
            <v>COL.  MONTESSORI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140</v>
          </cell>
          <cell r="H14" t="str">
            <v>138</v>
          </cell>
          <cell r="I14" t="str">
            <v>0.8364</v>
          </cell>
          <cell r="J14" t="str">
            <v>0.8099</v>
          </cell>
          <cell r="K14" t="str">
            <v>0.8406</v>
          </cell>
          <cell r="L14" t="str">
            <v>0.8509</v>
          </cell>
          <cell r="M14" t="str">
            <v>0.917</v>
          </cell>
          <cell r="N14" t="str">
            <v>0.8408</v>
          </cell>
        </row>
        <row r="15">
          <cell r="A15" t="str">
            <v>313001000916</v>
          </cell>
          <cell r="B15" t="str">
            <v>COL. DE LA ESPERANZA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55</v>
          </cell>
          <cell r="H15" t="str">
            <v>55</v>
          </cell>
          <cell r="I15" t="str">
            <v>0.8471</v>
          </cell>
          <cell r="J15" t="str">
            <v>0.8284</v>
          </cell>
          <cell r="K15" t="str">
            <v>0.8227</v>
          </cell>
          <cell r="L15" t="str">
            <v>0.84</v>
          </cell>
          <cell r="M15" t="str">
            <v>0.8741</v>
          </cell>
          <cell r="N15" t="str">
            <v>0.8376</v>
          </cell>
        </row>
        <row r="16">
          <cell r="A16" t="str">
            <v>313001000541</v>
          </cell>
          <cell r="B16" t="str">
            <v>COL. LA ANUNCIACION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128</v>
          </cell>
          <cell r="H16" t="str">
            <v>128</v>
          </cell>
          <cell r="I16" t="str">
            <v>0.8215</v>
          </cell>
          <cell r="J16" t="str">
            <v>0.8022</v>
          </cell>
          <cell r="K16" t="str">
            <v>0.822</v>
          </cell>
          <cell r="L16" t="str">
            <v>0.8511</v>
          </cell>
          <cell r="M16" t="str">
            <v>0.8067</v>
          </cell>
          <cell r="N16" t="str">
            <v>0.8228</v>
          </cell>
        </row>
        <row r="17">
          <cell r="A17" t="str">
            <v>313001000592</v>
          </cell>
          <cell r="B17" t="str">
            <v>GIMN. LUJAN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36</v>
          </cell>
          <cell r="H17" t="str">
            <v>36</v>
          </cell>
          <cell r="I17" t="str">
            <v>0.8373</v>
          </cell>
          <cell r="J17" t="str">
            <v>0.7993</v>
          </cell>
          <cell r="K17" t="str">
            <v>0.8156</v>
          </cell>
          <cell r="L17" t="str">
            <v>0.8259</v>
          </cell>
          <cell r="M17" t="str">
            <v>0.8343</v>
          </cell>
          <cell r="N17" t="str">
            <v>0.8207</v>
          </cell>
        </row>
        <row r="18">
          <cell r="A18" t="str">
            <v>313001029353</v>
          </cell>
          <cell r="B18" t="str">
            <v>CORPORACION BEVERLY HILLS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70</v>
          </cell>
          <cell r="H18" t="str">
            <v>70</v>
          </cell>
          <cell r="I18" t="str">
            <v>0.8075</v>
          </cell>
          <cell r="J18" t="str">
            <v>0.795</v>
          </cell>
          <cell r="K18" t="str">
            <v>0.8241</v>
          </cell>
          <cell r="L18" t="str">
            <v>0.8358</v>
          </cell>
          <cell r="M18" t="str">
            <v>0.865</v>
          </cell>
          <cell r="N18" t="str">
            <v>0.8194</v>
          </cell>
        </row>
        <row r="19">
          <cell r="A19" t="str">
            <v>313001003095</v>
          </cell>
          <cell r="B19" t="str">
            <v>CIUDAD ESCOLAR DE COMFENALCO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757</v>
          </cell>
          <cell r="H19" t="str">
            <v>757</v>
          </cell>
          <cell r="I19" t="str">
            <v>0.827</v>
          </cell>
          <cell r="J19" t="str">
            <v>0.8121</v>
          </cell>
          <cell r="K19" t="str">
            <v>0.8059</v>
          </cell>
          <cell r="L19" t="str">
            <v>0.8371</v>
          </cell>
          <cell r="M19" t="str">
            <v>0.8003</v>
          </cell>
          <cell r="N19" t="str">
            <v>0.819</v>
          </cell>
        </row>
        <row r="20">
          <cell r="A20" t="str">
            <v>313001000215</v>
          </cell>
          <cell r="B20" t="str">
            <v>GIMN. NUEVA GRANADA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55</v>
          </cell>
          <cell r="H20" t="str">
            <v>55</v>
          </cell>
          <cell r="I20" t="str">
            <v>0.8217</v>
          </cell>
          <cell r="J20" t="str">
            <v>0.8017</v>
          </cell>
          <cell r="K20" t="str">
            <v>0.8073</v>
          </cell>
          <cell r="L20" t="str">
            <v>0.8336</v>
          </cell>
          <cell r="M20" t="str">
            <v>0.8365</v>
          </cell>
          <cell r="N20" t="str">
            <v>0.8176</v>
          </cell>
        </row>
        <row r="21">
          <cell r="A21" t="str">
            <v>313001029523</v>
          </cell>
          <cell r="B21" t="str">
            <v>GIMNASIO BILINGÜE ALTAMAR DE CARTAGENA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111</v>
          </cell>
          <cell r="H21" t="str">
            <v>110</v>
          </cell>
          <cell r="I21" t="str">
            <v>0.8001</v>
          </cell>
          <cell r="J21" t="str">
            <v>0.8019</v>
          </cell>
          <cell r="K21" t="str">
            <v>0.8054</v>
          </cell>
          <cell r="L21" t="str">
            <v>0.8231</v>
          </cell>
          <cell r="M21" t="str">
            <v>0.8822</v>
          </cell>
          <cell r="N21" t="str">
            <v>0.8134</v>
          </cell>
        </row>
        <row r="22">
          <cell r="A22" t="str">
            <v>313001001068</v>
          </cell>
          <cell r="B22" t="str">
            <v>COL. EUCARISTICO DE SANTA TERESA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118</v>
          </cell>
          <cell r="H22" t="str">
            <v>117</v>
          </cell>
          <cell r="I22" t="str">
            <v>0.8251</v>
          </cell>
          <cell r="J22" t="str">
            <v>0.7836</v>
          </cell>
          <cell r="K22" t="str">
            <v>0.7905</v>
          </cell>
          <cell r="L22" t="str">
            <v>0.8293</v>
          </cell>
          <cell r="M22" t="str">
            <v>0.8361</v>
          </cell>
          <cell r="N22" t="str">
            <v>0.8093</v>
          </cell>
        </row>
        <row r="23">
          <cell r="A23" t="str">
            <v>313001000525</v>
          </cell>
          <cell r="B23" t="str">
            <v>COL. MIXTO LA POPA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78</v>
          </cell>
          <cell r="H23" t="str">
            <v>77</v>
          </cell>
          <cell r="I23" t="str">
            <v>0.8065</v>
          </cell>
          <cell r="J23" t="str">
            <v>0.7997</v>
          </cell>
          <cell r="K23" t="str">
            <v>0.7832</v>
          </cell>
          <cell r="L23" t="str">
            <v>0.8134</v>
          </cell>
          <cell r="M23" t="str">
            <v>0.8509</v>
          </cell>
          <cell r="N23" t="str">
            <v>0.8046</v>
          </cell>
        </row>
        <row r="24">
          <cell r="A24" t="str">
            <v>313001012281</v>
          </cell>
          <cell r="B24" t="str">
            <v>COL. SANTO TOMAS DE AQUINO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52</v>
          </cell>
          <cell r="H24" t="str">
            <v>51</v>
          </cell>
          <cell r="I24" t="str">
            <v>0.8182</v>
          </cell>
          <cell r="J24" t="str">
            <v>0.7968</v>
          </cell>
          <cell r="K24" t="str">
            <v>0.7809</v>
          </cell>
          <cell r="L24" t="str">
            <v>0.8125</v>
          </cell>
          <cell r="M24" t="str">
            <v>0.8338</v>
          </cell>
          <cell r="N24" t="str">
            <v>0.8045</v>
          </cell>
        </row>
        <row r="25">
          <cell r="A25" t="str">
            <v>313001000622</v>
          </cell>
          <cell r="B25" t="str">
            <v>COL. DE LA SALLE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264</v>
          </cell>
          <cell r="H25" t="str">
            <v>264</v>
          </cell>
          <cell r="I25" t="str">
            <v>0.8084</v>
          </cell>
          <cell r="J25" t="str">
            <v>0.7849</v>
          </cell>
          <cell r="K25" t="str">
            <v>0.7876</v>
          </cell>
          <cell r="L25" t="str">
            <v>0.8173</v>
          </cell>
          <cell r="M25" t="str">
            <v>0.8597</v>
          </cell>
          <cell r="N25" t="str">
            <v>0.8042</v>
          </cell>
        </row>
        <row r="26">
          <cell r="A26" t="str">
            <v>313001000924</v>
          </cell>
          <cell r="B26" t="str">
            <v>COL. SALESIANO SAN PEDRO CLAVER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417</v>
          </cell>
          <cell r="H26" t="str">
            <v>414</v>
          </cell>
          <cell r="I26" t="str">
            <v>0.8041</v>
          </cell>
          <cell r="J26" t="str">
            <v>0.7805</v>
          </cell>
          <cell r="K26" t="str">
            <v>0.7947</v>
          </cell>
          <cell r="L26" t="str">
            <v>0.8181</v>
          </cell>
          <cell r="M26" t="str">
            <v>0.8404</v>
          </cell>
          <cell r="N26" t="str">
            <v>0.8025</v>
          </cell>
        </row>
        <row r="27">
          <cell r="A27" t="str">
            <v>313001009328</v>
          </cell>
          <cell r="B27" t="str">
            <v>GIMN. MODERNO DE CARTAGENA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68</v>
          </cell>
          <cell r="H27" t="str">
            <v>68</v>
          </cell>
          <cell r="I27" t="str">
            <v>0.8071</v>
          </cell>
          <cell r="J27" t="str">
            <v>0.7831</v>
          </cell>
          <cell r="K27" t="str">
            <v>0.789</v>
          </cell>
          <cell r="L27" t="str">
            <v>0.8103</v>
          </cell>
          <cell r="M27" t="str">
            <v>0.8254</v>
          </cell>
          <cell r="N27" t="str">
            <v>0.7995</v>
          </cell>
        </row>
        <row r="28">
          <cell r="A28" t="str">
            <v>313001000240</v>
          </cell>
          <cell r="B28" t="str">
            <v>INST. EDUC. NUEVA AMERICA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117</v>
          </cell>
          <cell r="H28" t="str">
            <v>116</v>
          </cell>
          <cell r="I28" t="str">
            <v>0.8085</v>
          </cell>
          <cell r="J28" t="str">
            <v>0.7911</v>
          </cell>
          <cell r="K28" t="str">
            <v>0.7857</v>
          </cell>
          <cell r="L28" t="str">
            <v>0.8051</v>
          </cell>
          <cell r="M28" t="str">
            <v>0.7903</v>
          </cell>
          <cell r="N28" t="str">
            <v>0.797</v>
          </cell>
        </row>
        <row r="29">
          <cell r="A29" t="str">
            <v>313001800076</v>
          </cell>
          <cell r="B29" t="str">
            <v>COLEGIO PABLO HOFF - SEDE PRINCIPAL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10</v>
          </cell>
          <cell r="H29" t="str">
            <v>10</v>
          </cell>
          <cell r="I29" t="str">
            <v>0.7859</v>
          </cell>
          <cell r="J29" t="str">
            <v>0.7863</v>
          </cell>
          <cell r="K29" t="str">
            <v>0.783</v>
          </cell>
          <cell r="L29" t="str">
            <v>0.8211</v>
          </cell>
          <cell r="M29" t="str">
            <v>0.8067</v>
          </cell>
          <cell r="N29" t="str">
            <v>0.795</v>
          </cell>
        </row>
        <row r="30">
          <cell r="A30" t="str">
            <v>313001001050</v>
          </cell>
          <cell r="B30" t="str">
            <v>COL. BIFFI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314</v>
          </cell>
          <cell r="H30" t="str">
            <v>313</v>
          </cell>
          <cell r="I30" t="str">
            <v>0.7852</v>
          </cell>
          <cell r="J30" t="str">
            <v>0.7582</v>
          </cell>
          <cell r="K30" t="str">
            <v>0.7796</v>
          </cell>
          <cell r="L30" t="str">
            <v>0.8166</v>
          </cell>
          <cell r="M30" t="str">
            <v>0.8037</v>
          </cell>
          <cell r="N30" t="str">
            <v>0.7863</v>
          </cell>
        </row>
        <row r="31">
          <cell r="A31" t="str">
            <v>313001009361</v>
          </cell>
          <cell r="B31" t="str">
            <v>COL. MODELO DE LA COSTA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62</v>
          </cell>
          <cell r="H31" t="str">
            <v>62</v>
          </cell>
          <cell r="I31" t="str">
            <v>0.7812</v>
          </cell>
          <cell r="J31" t="str">
            <v>0.7776</v>
          </cell>
          <cell r="K31" t="str">
            <v>0.7864</v>
          </cell>
          <cell r="L31" t="str">
            <v>0.7949</v>
          </cell>
          <cell r="M31" t="str">
            <v>0.7867</v>
          </cell>
          <cell r="N31" t="str">
            <v>0.7852</v>
          </cell>
        </row>
        <row r="32">
          <cell r="A32" t="str">
            <v>313001006698</v>
          </cell>
          <cell r="B32" t="str">
            <v>COL. EL DIVINO SALVADOR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84</v>
          </cell>
          <cell r="H32" t="str">
            <v>84</v>
          </cell>
          <cell r="I32" t="str">
            <v>0.7916</v>
          </cell>
          <cell r="J32" t="str">
            <v>0.7478</v>
          </cell>
          <cell r="K32" t="str">
            <v>0.7881</v>
          </cell>
          <cell r="L32" t="str">
            <v>0.8072</v>
          </cell>
          <cell r="M32" t="str">
            <v>0.7672</v>
          </cell>
          <cell r="N32" t="str">
            <v>0.7824</v>
          </cell>
        </row>
        <row r="33">
          <cell r="A33" t="str">
            <v>313001005276</v>
          </cell>
          <cell r="B33" t="str">
            <v>COL. COMFAMILIAR C/GENA.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306</v>
          </cell>
          <cell r="H33" t="str">
            <v>306</v>
          </cell>
          <cell r="I33" t="str">
            <v>0.783</v>
          </cell>
          <cell r="J33" t="str">
            <v>0.7579</v>
          </cell>
          <cell r="K33" t="str">
            <v>0.7777</v>
          </cell>
          <cell r="L33" t="str">
            <v>0.8118</v>
          </cell>
          <cell r="M33" t="str">
            <v>0.7657</v>
          </cell>
          <cell r="N33" t="str">
            <v>0.7813</v>
          </cell>
        </row>
        <row r="34">
          <cell r="A34" t="str">
            <v>313001001190</v>
          </cell>
          <cell r="B34" t="str">
            <v>CORPORACION COLEGIO LATINOAMERICANO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120</v>
          </cell>
          <cell r="H34" t="str">
            <v>120</v>
          </cell>
          <cell r="I34" t="str">
            <v>0.7743</v>
          </cell>
          <cell r="J34" t="str">
            <v>0.7569</v>
          </cell>
          <cell r="K34" t="str">
            <v>0.7516</v>
          </cell>
          <cell r="L34" t="str">
            <v>0.8206</v>
          </cell>
          <cell r="M34" t="str">
            <v>0.8077</v>
          </cell>
          <cell r="N34" t="str">
            <v>0.7783</v>
          </cell>
        </row>
        <row r="35">
          <cell r="A35" t="str">
            <v>313001005845</v>
          </cell>
          <cell r="B35" t="str">
            <v>COL PILAR DEL SABER (ANTES JARD. INF. PIOLIN)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44</v>
          </cell>
          <cell r="H35" t="str">
            <v>43</v>
          </cell>
          <cell r="I35" t="str">
            <v>0.7964</v>
          </cell>
          <cell r="J35" t="str">
            <v>0.7455</v>
          </cell>
          <cell r="K35" t="str">
            <v>0.7576</v>
          </cell>
          <cell r="L35" t="str">
            <v>0.8084</v>
          </cell>
          <cell r="M35" t="str">
            <v>0.7917</v>
          </cell>
          <cell r="N35" t="str">
            <v>0.7781</v>
          </cell>
        </row>
        <row r="36">
          <cell r="A36" t="str">
            <v>313001028868</v>
          </cell>
          <cell r="B36" t="str">
            <v>COL. BILINGUE DE CARTAGENA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73</v>
          </cell>
          <cell r="H36" t="str">
            <v>73</v>
          </cell>
          <cell r="I36" t="str">
            <v>0.7322</v>
          </cell>
          <cell r="J36" t="str">
            <v>0.7409</v>
          </cell>
          <cell r="K36" t="str">
            <v>0.7707</v>
          </cell>
          <cell r="L36" t="str">
            <v>0.8264</v>
          </cell>
          <cell r="M36" t="str">
            <v>0.877</v>
          </cell>
          <cell r="N36" t="str">
            <v>0.776</v>
          </cell>
        </row>
        <row r="37">
          <cell r="A37" t="str">
            <v>313001002421</v>
          </cell>
          <cell r="B37" t="str">
            <v>COL. NAVAL DE CRESPO - Sede Única</v>
          </cell>
          <cell r="C37" t="str">
            <v>Establecimiento</v>
          </cell>
          <cell r="D37" t="str">
            <v>CARTAGENA DE INDIAS (BOLIVAR)</v>
          </cell>
          <cell r="E37" t="str">
            <v>OFICIAL</v>
          </cell>
          <cell r="F37" t="str">
            <v>A+</v>
          </cell>
          <cell r="G37" t="str">
            <v>88</v>
          </cell>
          <cell r="H37" t="str">
            <v>88</v>
          </cell>
          <cell r="I37" t="str">
            <v>0.7967</v>
          </cell>
          <cell r="J37" t="str">
            <v>0.7593</v>
          </cell>
          <cell r="K37" t="str">
            <v>0.7459</v>
          </cell>
          <cell r="L37" t="str">
            <v>0.7858</v>
          </cell>
          <cell r="M37" t="str">
            <v>0.7623</v>
          </cell>
          <cell r="N37" t="str">
            <v>0.7712</v>
          </cell>
        </row>
        <row r="38">
          <cell r="A38" t="str">
            <v>313001007091</v>
          </cell>
          <cell r="B38" t="str">
            <v>COL. MODERNO DEL NORTE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</v>
          </cell>
          <cell r="G38" t="str">
            <v>392</v>
          </cell>
          <cell r="H38" t="str">
            <v>392</v>
          </cell>
          <cell r="I38" t="str">
            <v>0.7736</v>
          </cell>
          <cell r="J38" t="str">
            <v>0.7618</v>
          </cell>
          <cell r="K38" t="str">
            <v>0.7375</v>
          </cell>
          <cell r="L38" t="str">
            <v>0.8059</v>
          </cell>
          <cell r="M38" t="str">
            <v>0.7569</v>
          </cell>
          <cell r="N38" t="str">
            <v>0.7687</v>
          </cell>
        </row>
        <row r="39">
          <cell r="A39" t="str">
            <v>313001001076</v>
          </cell>
          <cell r="B39" t="str">
            <v>COL. NTRA. SE?ORA DE LA CANDELARIA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</v>
          </cell>
          <cell r="G39" t="str">
            <v>209</v>
          </cell>
          <cell r="H39" t="str">
            <v>209</v>
          </cell>
          <cell r="I39" t="str">
            <v>0.7662</v>
          </cell>
          <cell r="J39" t="str">
            <v>0.7422</v>
          </cell>
          <cell r="K39" t="str">
            <v>0.7443</v>
          </cell>
          <cell r="L39" t="str">
            <v>0.7938</v>
          </cell>
          <cell r="M39" t="str">
            <v>0.784</v>
          </cell>
          <cell r="N39" t="str">
            <v>0.7633</v>
          </cell>
        </row>
        <row r="40">
          <cell r="A40" t="str">
            <v>313001001165</v>
          </cell>
          <cell r="B40" t="str">
            <v>COL. EL CARMELO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56</v>
          </cell>
          <cell r="H40" t="str">
            <v>56</v>
          </cell>
          <cell r="I40" t="str">
            <v>0.7473</v>
          </cell>
          <cell r="J40" t="str">
            <v>0.7115</v>
          </cell>
          <cell r="K40" t="str">
            <v>0.7322</v>
          </cell>
          <cell r="L40" t="str">
            <v>0.7852</v>
          </cell>
          <cell r="M40" t="str">
            <v>0.8132</v>
          </cell>
          <cell r="N40" t="str">
            <v>0.7494</v>
          </cell>
        </row>
        <row r="41">
          <cell r="A41" t="str">
            <v>313001008399</v>
          </cell>
          <cell r="B41" t="str">
            <v>CENTRO EDUCATIVO LAS PALMERAS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109</v>
          </cell>
          <cell r="H41" t="str">
            <v>109</v>
          </cell>
          <cell r="I41" t="str">
            <v>0.7802</v>
          </cell>
          <cell r="J41" t="str">
            <v>0.7371</v>
          </cell>
          <cell r="K41" t="str">
            <v>0.7152</v>
          </cell>
          <cell r="L41" t="str">
            <v>0.7704</v>
          </cell>
          <cell r="M41" t="str">
            <v>0.7249</v>
          </cell>
          <cell r="N41" t="str">
            <v>0.7488</v>
          </cell>
        </row>
        <row r="42">
          <cell r="A42" t="str">
            <v>313001007872</v>
          </cell>
          <cell r="B42" t="str">
            <v>GIMNASIO CERVANTES DE CARTAGENA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271</v>
          </cell>
          <cell r="H42" t="str">
            <v>270</v>
          </cell>
          <cell r="I42" t="str">
            <v>0.7406</v>
          </cell>
          <cell r="J42" t="str">
            <v>0.7258</v>
          </cell>
          <cell r="K42" t="str">
            <v>0.7345</v>
          </cell>
          <cell r="L42" t="str">
            <v>0.7783</v>
          </cell>
          <cell r="M42" t="str">
            <v>0.7417</v>
          </cell>
          <cell r="N42" t="str">
            <v>0.7446</v>
          </cell>
        </row>
        <row r="43">
          <cell r="A43" t="str">
            <v>313001002251</v>
          </cell>
          <cell r="B43" t="str">
            <v>COLEGIO NUESTRA SEÑORA DE FATIMA DE LA POLICIA NACIONAL - Sede Única</v>
          </cell>
          <cell r="C43" t="str">
            <v>Establecimiento</v>
          </cell>
          <cell r="D43" t="str">
            <v>CARTAGENA DE INDIAS (BOLIVAR)</v>
          </cell>
          <cell r="E43" t="str">
            <v>OFICIAL</v>
          </cell>
          <cell r="F43" t="str">
            <v>A</v>
          </cell>
          <cell r="G43" t="str">
            <v>84</v>
          </cell>
          <cell r="H43" t="str">
            <v>84</v>
          </cell>
          <cell r="I43" t="str">
            <v>0.7335</v>
          </cell>
          <cell r="J43" t="str">
            <v>0.7214</v>
          </cell>
          <cell r="K43" t="str">
            <v>0.7368</v>
          </cell>
          <cell r="L43" t="str">
            <v>0.7858</v>
          </cell>
          <cell r="M43" t="str">
            <v>0.7377</v>
          </cell>
          <cell r="N43" t="str">
            <v>0.7439</v>
          </cell>
        </row>
        <row r="44">
          <cell r="A44" t="str">
            <v>313001029337</v>
          </cell>
          <cell r="B44" t="str">
            <v>COLEGIO GORETTI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72</v>
          </cell>
          <cell r="H44" t="str">
            <v>71</v>
          </cell>
          <cell r="I44" t="str">
            <v>0.7279</v>
          </cell>
          <cell r="J44" t="str">
            <v>0.7238</v>
          </cell>
          <cell r="K44" t="str">
            <v>0.7277</v>
          </cell>
          <cell r="L44" t="str">
            <v>0.7823</v>
          </cell>
          <cell r="M44" t="str">
            <v>0.7559</v>
          </cell>
          <cell r="N44" t="str">
            <v>0.7416</v>
          </cell>
        </row>
        <row r="45">
          <cell r="A45" t="str">
            <v>113001003053</v>
          </cell>
          <cell r="B45" t="str">
            <v>INSTITUCION EDUCATIVA SOLEDAD ACOSTA DE SAMPER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1198</v>
          </cell>
          <cell r="H45" t="str">
            <v>1192</v>
          </cell>
          <cell r="I45" t="str">
            <v>0.7349</v>
          </cell>
          <cell r="J45" t="str">
            <v>0.7202</v>
          </cell>
          <cell r="K45" t="str">
            <v>0.7297</v>
          </cell>
          <cell r="L45" t="str">
            <v>0.7701</v>
          </cell>
          <cell r="M45" t="str">
            <v>0.7172</v>
          </cell>
          <cell r="N45" t="str">
            <v>0.7371</v>
          </cell>
        </row>
        <row r="46">
          <cell r="A46" t="str">
            <v>413001008024</v>
          </cell>
          <cell r="B46" t="str">
            <v>INST. EDUC. EL PARAISO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45</v>
          </cell>
          <cell r="H46" t="str">
            <v>45</v>
          </cell>
          <cell r="I46" t="str">
            <v>0.7589</v>
          </cell>
          <cell r="J46" t="str">
            <v>0.7125</v>
          </cell>
          <cell r="K46" t="str">
            <v>0.6995</v>
          </cell>
          <cell r="L46" t="str">
            <v>0.7728</v>
          </cell>
          <cell r="M46" t="str">
            <v>0.7307</v>
          </cell>
          <cell r="N46" t="str">
            <v>0.7355</v>
          </cell>
        </row>
        <row r="47">
          <cell r="A47" t="str">
            <v>313001013279</v>
          </cell>
          <cell r="B47" t="str">
            <v>INSTITUTO SIGMUND FREUD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144</v>
          </cell>
          <cell r="H47" t="str">
            <v>143</v>
          </cell>
          <cell r="I47" t="str">
            <v>0.7314</v>
          </cell>
          <cell r="J47" t="str">
            <v>0.7076</v>
          </cell>
          <cell r="K47" t="str">
            <v>0.7071</v>
          </cell>
          <cell r="L47" t="str">
            <v>0.7727</v>
          </cell>
          <cell r="M47" t="str">
            <v>0.7447</v>
          </cell>
          <cell r="N47" t="str">
            <v>0.7308</v>
          </cell>
        </row>
        <row r="48">
          <cell r="A48" t="str">
            <v>313001005098</v>
          </cell>
          <cell r="B48" t="str">
            <v>COL. TRINITARIO - Sede Única</v>
          </cell>
          <cell r="C48" t="str">
            <v>Establecimiento</v>
          </cell>
          <cell r="D48" t="str">
            <v>CARTAGENA DE INDIAS (BOLIVAR)</v>
          </cell>
          <cell r="E48" t="str">
            <v>NO OFICIAL</v>
          </cell>
          <cell r="F48" t="str">
            <v>A</v>
          </cell>
          <cell r="G48" t="str">
            <v>231</v>
          </cell>
          <cell r="H48" t="str">
            <v>230</v>
          </cell>
          <cell r="I48" t="str">
            <v>0.7351</v>
          </cell>
          <cell r="J48" t="str">
            <v>0.6969</v>
          </cell>
          <cell r="K48" t="str">
            <v>0.7117</v>
          </cell>
          <cell r="L48" t="str">
            <v>0.7661</v>
          </cell>
          <cell r="M48" t="str">
            <v>0.756</v>
          </cell>
          <cell r="N48" t="str">
            <v>0.7296</v>
          </cell>
        </row>
        <row r="49">
          <cell r="A49" t="str">
            <v>313001000568</v>
          </cell>
          <cell r="B49" t="str">
            <v>ESCUELAS PROFESIONALES SALESIANAS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B</v>
          </cell>
          <cell r="G49" t="str">
            <v>344</v>
          </cell>
          <cell r="H49" t="str">
            <v>342</v>
          </cell>
          <cell r="I49" t="str">
            <v>0.7319</v>
          </cell>
          <cell r="J49" t="str">
            <v>0.7081</v>
          </cell>
          <cell r="K49" t="str">
            <v>0.6924</v>
          </cell>
          <cell r="L49" t="str">
            <v>0.7551</v>
          </cell>
          <cell r="M49" t="str">
            <v>0.6914</v>
          </cell>
          <cell r="N49" t="str">
            <v>0.7195</v>
          </cell>
        </row>
        <row r="50">
          <cell r="A50" t="str">
            <v>313001005411</v>
          </cell>
          <cell r="B50" t="str">
            <v>COLEGIO FERNANDEZ GUTIERREZ DE PIÑERES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B</v>
          </cell>
          <cell r="G50" t="str">
            <v>37</v>
          </cell>
          <cell r="H50" t="str">
            <v>37</v>
          </cell>
          <cell r="I50" t="str">
            <v>0.7244</v>
          </cell>
          <cell r="J50" t="str">
            <v>0.6714</v>
          </cell>
          <cell r="K50" t="str">
            <v>0.71</v>
          </cell>
          <cell r="L50" t="str">
            <v>0.7378</v>
          </cell>
          <cell r="M50" t="str">
            <v>0.7869</v>
          </cell>
          <cell r="N50" t="str">
            <v>0.7167</v>
          </cell>
        </row>
        <row r="51">
          <cell r="A51" t="str">
            <v>313001012876</v>
          </cell>
          <cell r="B51" t="str">
            <v>CORPORACION EDUCATIVA INSTITUTO GUADALUPE 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B</v>
          </cell>
          <cell r="G51" t="str">
            <v>57</v>
          </cell>
          <cell r="H51" t="str">
            <v>57</v>
          </cell>
          <cell r="I51" t="str">
            <v>0.7145</v>
          </cell>
          <cell r="J51" t="str">
            <v>0.688</v>
          </cell>
          <cell r="K51" t="str">
            <v>0.6953</v>
          </cell>
          <cell r="L51" t="str">
            <v>0.7604</v>
          </cell>
          <cell r="M51" t="str">
            <v>0.7265</v>
          </cell>
          <cell r="N51" t="str">
            <v>0.7155</v>
          </cell>
        </row>
        <row r="52">
          <cell r="A52" t="str">
            <v>113001003061</v>
          </cell>
          <cell r="B52" t="str">
            <v>INSTITUCION EDUCATIVA HERMANO ANTONIO RAMOS DE LA SALLE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B</v>
          </cell>
          <cell r="G52" t="str">
            <v>206</v>
          </cell>
          <cell r="H52" t="str">
            <v>206</v>
          </cell>
          <cell r="I52" t="str">
            <v>0.7173</v>
          </cell>
          <cell r="J52" t="str">
            <v>0.6842</v>
          </cell>
          <cell r="K52" t="str">
            <v>0.6936</v>
          </cell>
          <cell r="L52" t="str">
            <v>0.7605</v>
          </cell>
          <cell r="M52" t="str">
            <v>0.7222</v>
          </cell>
          <cell r="N52" t="str">
            <v>0.7145</v>
          </cell>
        </row>
        <row r="53">
          <cell r="A53" t="str">
            <v>313001002714</v>
          </cell>
          <cell r="B53" t="str">
            <v>INSTITUCION EDUCATIVA MARIA AUXILIADORA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B</v>
          </cell>
          <cell r="G53" t="str">
            <v>131</v>
          </cell>
          <cell r="H53" t="str">
            <v>131</v>
          </cell>
          <cell r="I53" t="str">
            <v>0.7022</v>
          </cell>
          <cell r="J53" t="str">
            <v>0.687</v>
          </cell>
          <cell r="K53" t="str">
            <v>0.6998</v>
          </cell>
          <cell r="L53" t="str">
            <v>0.763</v>
          </cell>
          <cell r="M53" t="str">
            <v>0.7262</v>
          </cell>
          <cell r="N53" t="str">
            <v>0.714</v>
          </cell>
        </row>
        <row r="54">
          <cell r="A54" t="str">
            <v>313001002340</v>
          </cell>
          <cell r="B54" t="str">
            <v>INST. COLOMBO BOLIVARIANO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B</v>
          </cell>
          <cell r="G54" t="str">
            <v>103</v>
          </cell>
          <cell r="H54" t="str">
            <v>102</v>
          </cell>
          <cell r="I54" t="str">
            <v>0.7026</v>
          </cell>
          <cell r="J54" t="str">
            <v>0.6902</v>
          </cell>
          <cell r="K54" t="str">
            <v>0.6914</v>
          </cell>
          <cell r="L54" t="str">
            <v>0.7522</v>
          </cell>
          <cell r="M54" t="str">
            <v>0.7196</v>
          </cell>
          <cell r="N54" t="str">
            <v>0.7099</v>
          </cell>
        </row>
        <row r="55">
          <cell r="A55" t="str">
            <v>113001001719</v>
          </cell>
          <cell r="B55" t="str">
            <v>INSTITUCION EDUCATIVA PROMOCION SOCIAL DE C/GENA.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B</v>
          </cell>
          <cell r="G55" t="str">
            <v>474</v>
          </cell>
          <cell r="H55" t="str">
            <v>468</v>
          </cell>
          <cell r="I55" t="str">
            <v>0.7145</v>
          </cell>
          <cell r="J55" t="str">
            <v>0.6899</v>
          </cell>
          <cell r="K55" t="str">
            <v>0.6906</v>
          </cell>
          <cell r="L55" t="str">
            <v>0.7498</v>
          </cell>
          <cell r="M55" t="str">
            <v>0.6828</v>
          </cell>
          <cell r="N55" t="str">
            <v>0.709</v>
          </cell>
        </row>
        <row r="56">
          <cell r="A56" t="str">
            <v>113001003771</v>
          </cell>
          <cell r="B56" t="str">
            <v>INSTITUCION EDUCATIVA LAS GAVIOTAS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B</v>
          </cell>
          <cell r="G56" t="str">
            <v>400</v>
          </cell>
          <cell r="H56" t="str">
            <v>396</v>
          </cell>
          <cell r="I56" t="str">
            <v>0.7223</v>
          </cell>
          <cell r="J56" t="str">
            <v>0.6991</v>
          </cell>
          <cell r="K56" t="str">
            <v>0.6724</v>
          </cell>
          <cell r="L56" t="str">
            <v>0.7322</v>
          </cell>
          <cell r="M56" t="str">
            <v>0.6802</v>
          </cell>
          <cell r="N56" t="str">
            <v>0.7045</v>
          </cell>
        </row>
        <row r="57">
          <cell r="A57" t="str">
            <v>313001003842</v>
          </cell>
          <cell r="B57" t="str">
            <v>COL. GONZALO JIMENEZ DE QUEZADA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82</v>
          </cell>
          <cell r="H57" t="str">
            <v>82</v>
          </cell>
          <cell r="I57" t="str">
            <v>0.6989</v>
          </cell>
          <cell r="J57" t="str">
            <v>0.6766</v>
          </cell>
          <cell r="K57" t="str">
            <v>0.6805</v>
          </cell>
          <cell r="L57" t="str">
            <v>0.75</v>
          </cell>
          <cell r="M57" t="str">
            <v>0.7257</v>
          </cell>
          <cell r="N57" t="str">
            <v>0.7034</v>
          </cell>
        </row>
        <row r="58">
          <cell r="A58" t="str">
            <v>113001002057</v>
          </cell>
          <cell r="B58" t="str">
            <v>INSTITUCION EDUCATIVA SOLEDAD ROMAN DE NU?EZ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345</v>
          </cell>
          <cell r="H58" t="str">
            <v>339</v>
          </cell>
          <cell r="I58" t="str">
            <v>0.7088</v>
          </cell>
          <cell r="J58" t="str">
            <v>0.6906</v>
          </cell>
          <cell r="K58" t="str">
            <v>0.6705</v>
          </cell>
          <cell r="L58" t="str">
            <v>0.744</v>
          </cell>
          <cell r="M58" t="str">
            <v>0.6962</v>
          </cell>
          <cell r="N58" t="str">
            <v>0.7029</v>
          </cell>
        </row>
        <row r="59">
          <cell r="A59" t="str">
            <v>313001800599</v>
          </cell>
          <cell r="B59" t="str">
            <v>INSTITUTO CRISTOCENTRICO DEL CARIBE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46</v>
          </cell>
          <cell r="H59" t="str">
            <v>46</v>
          </cell>
          <cell r="I59" t="str">
            <v>0.6972</v>
          </cell>
          <cell r="J59" t="str">
            <v>0.6664</v>
          </cell>
          <cell r="K59" t="str">
            <v>0.7051</v>
          </cell>
          <cell r="L59" t="str">
            <v>0.7373</v>
          </cell>
          <cell r="M59" t="str">
            <v>0.7106</v>
          </cell>
          <cell r="N59" t="str">
            <v>0.7022</v>
          </cell>
        </row>
        <row r="60">
          <cell r="A60" t="str">
            <v>313001005136</v>
          </cell>
          <cell r="B60" t="str">
            <v>COLEGIO CANADIENSE DE CARTAGENA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47</v>
          </cell>
          <cell r="H60" t="str">
            <v>46</v>
          </cell>
          <cell r="I60" t="str">
            <v>0.6936</v>
          </cell>
          <cell r="J60" t="str">
            <v>0.6702</v>
          </cell>
          <cell r="K60" t="str">
            <v>0.6775</v>
          </cell>
          <cell r="L60" t="str">
            <v>0.7331</v>
          </cell>
          <cell r="M60" t="str">
            <v>0.78</v>
          </cell>
          <cell r="N60" t="str">
            <v>0.7003</v>
          </cell>
        </row>
        <row r="61">
          <cell r="A61" t="str">
            <v>313001029680</v>
          </cell>
          <cell r="B61" t="str">
            <v>CENTRO EDUCATIVO INTEGRAL MODERNO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43</v>
          </cell>
          <cell r="H61" t="str">
            <v>42</v>
          </cell>
          <cell r="I61" t="str">
            <v>0.7031</v>
          </cell>
          <cell r="J61" t="str">
            <v>0.678</v>
          </cell>
          <cell r="K61" t="str">
            <v>0.6686</v>
          </cell>
          <cell r="L61" t="str">
            <v>0.7451</v>
          </cell>
          <cell r="M61" t="str">
            <v>0.7038</v>
          </cell>
          <cell r="N61" t="str">
            <v>0.6991</v>
          </cell>
        </row>
        <row r="62">
          <cell r="A62" t="str">
            <v>113001013814</v>
          </cell>
          <cell r="B62" t="str">
            <v>INSTITUCION EDUCATIVA BERTHA GEDEON DE BALADI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306</v>
          </cell>
          <cell r="H62" t="str">
            <v>303</v>
          </cell>
          <cell r="I62" t="str">
            <v>0.7173</v>
          </cell>
          <cell r="J62" t="str">
            <v>0.6739</v>
          </cell>
          <cell r="K62" t="str">
            <v>0.6627</v>
          </cell>
          <cell r="L62" t="str">
            <v>0.7407</v>
          </cell>
          <cell r="M62" t="str">
            <v>0.6906</v>
          </cell>
          <cell r="N62" t="str">
            <v>0.698</v>
          </cell>
        </row>
        <row r="63">
          <cell r="A63" t="str">
            <v>313001006337</v>
          </cell>
          <cell r="B63" t="str">
            <v>INST. EL LABRADOR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183</v>
          </cell>
          <cell r="H63" t="str">
            <v>178</v>
          </cell>
          <cell r="I63" t="str">
            <v>0.7128</v>
          </cell>
          <cell r="J63" t="str">
            <v>0.6704</v>
          </cell>
          <cell r="K63" t="str">
            <v>0.6698</v>
          </cell>
          <cell r="L63" t="str">
            <v>0.7304</v>
          </cell>
          <cell r="M63" t="str">
            <v>0.7001</v>
          </cell>
          <cell r="N63" t="str">
            <v>0.6962</v>
          </cell>
        </row>
        <row r="64">
          <cell r="A64" t="str">
            <v>413001007648</v>
          </cell>
          <cell r="B64" t="str">
            <v>COL. CAMINO DEL CORAL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129</v>
          </cell>
          <cell r="H64" t="str">
            <v>125</v>
          </cell>
          <cell r="I64" t="str">
            <v>0.6867</v>
          </cell>
          <cell r="J64" t="str">
            <v>0.6676</v>
          </cell>
          <cell r="K64" t="str">
            <v>0.6708</v>
          </cell>
          <cell r="L64" t="str">
            <v>0.7536</v>
          </cell>
          <cell r="M64" t="str">
            <v>0.7055</v>
          </cell>
          <cell r="N64" t="str">
            <v>0.6955</v>
          </cell>
        </row>
        <row r="65">
          <cell r="A65" t="str">
            <v>313001012892</v>
          </cell>
          <cell r="B65" t="str">
            <v>INST. DOCENTE DEL CARIBE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267</v>
          </cell>
          <cell r="H65" t="str">
            <v>256</v>
          </cell>
          <cell r="I65" t="str">
            <v>0.686</v>
          </cell>
          <cell r="J65" t="str">
            <v>0.6644</v>
          </cell>
          <cell r="K65" t="str">
            <v>0.6644</v>
          </cell>
          <cell r="L65" t="str">
            <v>0.7317</v>
          </cell>
          <cell r="M65" t="str">
            <v>0.6907</v>
          </cell>
          <cell r="N65" t="str">
            <v>0.6869</v>
          </cell>
        </row>
        <row r="66">
          <cell r="A66" t="str">
            <v>313001002307</v>
          </cell>
          <cell r="B66" t="str">
            <v>COL. ADVENTISTA DE C/GENA.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88</v>
          </cell>
          <cell r="H66" t="str">
            <v>84</v>
          </cell>
          <cell r="I66" t="str">
            <v>0.6804</v>
          </cell>
          <cell r="J66" t="str">
            <v>0.6533</v>
          </cell>
          <cell r="K66" t="str">
            <v>0.6529</v>
          </cell>
          <cell r="L66" t="str">
            <v>0.7413</v>
          </cell>
          <cell r="M66" t="str">
            <v>0.6811</v>
          </cell>
          <cell r="N66" t="str">
            <v>0.6819</v>
          </cell>
        </row>
        <row r="67">
          <cell r="A67" t="str">
            <v>113001029893</v>
          </cell>
          <cell r="B67" t="str">
            <v>INSTITUCIÓN EDUCATIVA ROSEDAL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280</v>
          </cell>
          <cell r="H67" t="str">
            <v>277</v>
          </cell>
          <cell r="I67" t="str">
            <v>0.6991</v>
          </cell>
          <cell r="J67" t="str">
            <v>0.6555</v>
          </cell>
          <cell r="K67" t="str">
            <v>0.638</v>
          </cell>
          <cell r="L67" t="str">
            <v>0.7291</v>
          </cell>
          <cell r="M67" t="str">
            <v>0.6767</v>
          </cell>
          <cell r="N67" t="str">
            <v>0.6801</v>
          </cell>
        </row>
        <row r="68">
          <cell r="A68" t="str">
            <v>113001000348</v>
          </cell>
          <cell r="B68" t="str">
            <v>INSTITUCION EDUCATIVA AMBIENTALISTA DE CARTAGENA - Sede Única</v>
          </cell>
          <cell r="C68" t="str">
            <v>Establecimiento</v>
          </cell>
          <cell r="D68" t="str">
            <v>CARTAGENA DE INDIAS (BOLIVAR)</v>
          </cell>
          <cell r="E68" t="str">
            <v>OFICIAL</v>
          </cell>
          <cell r="F68" t="str">
            <v>B</v>
          </cell>
          <cell r="G68" t="str">
            <v>398</v>
          </cell>
          <cell r="H68" t="str">
            <v>391</v>
          </cell>
          <cell r="I68" t="str">
            <v>0.6741</v>
          </cell>
          <cell r="J68" t="str">
            <v>0.6713</v>
          </cell>
          <cell r="K68" t="str">
            <v>0.6635</v>
          </cell>
          <cell r="L68" t="str">
            <v>0.7165</v>
          </cell>
          <cell r="M68" t="str">
            <v>0.6383</v>
          </cell>
          <cell r="N68" t="str">
            <v>0.678</v>
          </cell>
        </row>
        <row r="69">
          <cell r="A69" t="str">
            <v>313001013163</v>
          </cell>
          <cell r="B69" t="str">
            <v>COLEGIO LA ENSEÑANZA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141</v>
          </cell>
          <cell r="H69" t="str">
            <v>138</v>
          </cell>
          <cell r="I69" t="str">
            <v>0.6613</v>
          </cell>
          <cell r="J69" t="str">
            <v>0.6495</v>
          </cell>
          <cell r="K69" t="str">
            <v>0.6622</v>
          </cell>
          <cell r="L69" t="str">
            <v>0.7241</v>
          </cell>
          <cell r="M69" t="str">
            <v>0.6932</v>
          </cell>
          <cell r="N69" t="str">
            <v>0.6757</v>
          </cell>
        </row>
        <row r="70">
          <cell r="A70" t="str">
            <v>313001006701</v>
          </cell>
          <cell r="B70" t="str">
            <v>COL. MILITAR ALMIRANTE COLON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1840</v>
          </cell>
          <cell r="H70" t="str">
            <v>1822</v>
          </cell>
          <cell r="I70" t="str">
            <v>0.6808</v>
          </cell>
          <cell r="J70" t="str">
            <v>0.6541</v>
          </cell>
          <cell r="K70" t="str">
            <v>0.6474</v>
          </cell>
          <cell r="L70" t="str">
            <v>0.7234</v>
          </cell>
          <cell r="M70" t="str">
            <v>0.6663</v>
          </cell>
          <cell r="N70" t="str">
            <v>0.6756</v>
          </cell>
        </row>
        <row r="71">
          <cell r="A71" t="str">
            <v>113001008268</v>
          </cell>
          <cell r="B71" t="str">
            <v>INSTITUCION EDUCATIVA MARIA CANO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95</v>
          </cell>
          <cell r="H71" t="str">
            <v>93</v>
          </cell>
          <cell r="I71" t="str">
            <v>0.6854</v>
          </cell>
          <cell r="J71" t="str">
            <v>0.6474</v>
          </cell>
          <cell r="K71" t="str">
            <v>0.6624</v>
          </cell>
          <cell r="L71" t="str">
            <v>0.7126</v>
          </cell>
          <cell r="M71" t="str">
            <v>0.6541</v>
          </cell>
          <cell r="N71" t="str">
            <v>0.6752</v>
          </cell>
        </row>
        <row r="72">
          <cell r="A72" t="str">
            <v>313001003117</v>
          </cell>
          <cell r="B72" t="str">
            <v>CORPORACION INSTITUTO CIRY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22</v>
          </cell>
          <cell r="H72" t="str">
            <v>22</v>
          </cell>
          <cell r="I72" t="str">
            <v>0.653</v>
          </cell>
          <cell r="J72" t="str">
            <v>0.6949</v>
          </cell>
          <cell r="K72" t="str">
            <v>0.6083</v>
          </cell>
          <cell r="L72" t="str">
            <v>0.7202</v>
          </cell>
          <cell r="M72" t="str">
            <v>0.7204</v>
          </cell>
          <cell r="N72" t="str">
            <v>0.6731</v>
          </cell>
        </row>
        <row r="73">
          <cell r="A73" t="str">
            <v>313001027199</v>
          </cell>
          <cell r="B73" t="str">
            <v>COL. SUE?OS Y OPORTUNIDADES JESUS MAESTRO - Sede Única</v>
          </cell>
          <cell r="C73" t="str">
            <v>Establecimiento</v>
          </cell>
          <cell r="D73" t="str">
            <v>CARTAGENA DE INDIAS (BOLIVAR)</v>
          </cell>
          <cell r="E73" t="str">
            <v>OFICIAL</v>
          </cell>
          <cell r="F73" t="str">
            <v>B</v>
          </cell>
          <cell r="G73" t="str">
            <v>267</v>
          </cell>
          <cell r="H73" t="str">
            <v>264</v>
          </cell>
          <cell r="I73" t="str">
            <v>0.7101</v>
          </cell>
          <cell r="J73" t="str">
            <v>0.6613</v>
          </cell>
          <cell r="K73" t="str">
            <v>0.6166</v>
          </cell>
          <cell r="L73" t="str">
            <v>0.7143</v>
          </cell>
          <cell r="M73" t="str">
            <v>0.6346</v>
          </cell>
          <cell r="N73" t="str">
            <v>0.6724</v>
          </cell>
        </row>
        <row r="74">
          <cell r="A74" t="str">
            <v>313001008518</v>
          </cell>
          <cell r="B74" t="str">
            <v>CORP EDUCATIVA MADDOX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191</v>
          </cell>
          <cell r="H74" t="str">
            <v>190</v>
          </cell>
          <cell r="I74" t="str">
            <v>0.6654</v>
          </cell>
          <cell r="J74" t="str">
            <v>0.6508</v>
          </cell>
          <cell r="K74" t="str">
            <v>0.6538</v>
          </cell>
          <cell r="L74" t="str">
            <v>0.7231</v>
          </cell>
          <cell r="M74" t="str">
            <v>0.6509</v>
          </cell>
          <cell r="N74" t="str">
            <v>0.6716</v>
          </cell>
        </row>
        <row r="75">
          <cell r="A75" t="str">
            <v>113001006800</v>
          </cell>
          <cell r="B75" t="str">
            <v>INSTITUCION EDUCATIVA 20 DE JULIO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C</v>
          </cell>
          <cell r="G75" t="str">
            <v>154</v>
          </cell>
          <cell r="H75" t="str">
            <v>151</v>
          </cell>
          <cell r="I75" t="str">
            <v>0.6789</v>
          </cell>
          <cell r="J75" t="str">
            <v>0.6474</v>
          </cell>
          <cell r="K75" t="str">
            <v>0.6654</v>
          </cell>
          <cell r="L75" t="str">
            <v>0.708</v>
          </cell>
          <cell r="M75" t="str">
            <v>0.5998</v>
          </cell>
          <cell r="N75" t="str">
            <v>0.6692</v>
          </cell>
        </row>
        <row r="76">
          <cell r="A76" t="str">
            <v>313001001181</v>
          </cell>
          <cell r="B76" t="str">
            <v>COLEGIO NUESTRA SEÑORA DE LA CONSOLATA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C</v>
          </cell>
          <cell r="G76" t="str">
            <v>495</v>
          </cell>
          <cell r="H76" t="str">
            <v>494</v>
          </cell>
          <cell r="I76" t="str">
            <v>0.6764</v>
          </cell>
          <cell r="J76" t="str">
            <v>0.6455</v>
          </cell>
          <cell r="K76" t="str">
            <v>0.6397</v>
          </cell>
          <cell r="L76" t="str">
            <v>0.7175</v>
          </cell>
          <cell r="M76" t="str">
            <v>0.6542</v>
          </cell>
          <cell r="N76" t="str">
            <v>0.6686</v>
          </cell>
        </row>
        <row r="77">
          <cell r="A77" t="str">
            <v>113001002979</v>
          </cell>
          <cell r="B77" t="str">
            <v>INSTITUCION EDUCATIVA LA MILAGROSA - Sede Única</v>
          </cell>
          <cell r="C77" t="str">
            <v>Establecimiento</v>
          </cell>
          <cell r="D77" t="str">
            <v>CARTAGENA DE INDIAS (BOLIVAR)</v>
          </cell>
          <cell r="E77" t="str">
            <v>OFICIAL</v>
          </cell>
          <cell r="F77" t="str">
            <v>C</v>
          </cell>
          <cell r="G77" t="str">
            <v>103</v>
          </cell>
          <cell r="H77" t="str">
            <v>102</v>
          </cell>
          <cell r="I77" t="str">
            <v>0.6798</v>
          </cell>
          <cell r="J77" t="str">
            <v>0.6358</v>
          </cell>
          <cell r="K77" t="str">
            <v>0.6506</v>
          </cell>
          <cell r="L77" t="str">
            <v>0.6986</v>
          </cell>
          <cell r="M77" t="str">
            <v>0.6605</v>
          </cell>
          <cell r="N77" t="str">
            <v>0.6658</v>
          </cell>
        </row>
        <row r="78">
          <cell r="A78" t="str">
            <v>313001001211</v>
          </cell>
          <cell r="B78" t="str">
            <v>INST. CARTAGENA. DEL MAR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C</v>
          </cell>
          <cell r="G78" t="str">
            <v>139</v>
          </cell>
          <cell r="H78" t="str">
            <v>128</v>
          </cell>
          <cell r="I78" t="str">
            <v>0.6652</v>
          </cell>
          <cell r="J78" t="str">
            <v>0.6458</v>
          </cell>
          <cell r="K78" t="str">
            <v>0.6487</v>
          </cell>
          <cell r="L78" t="str">
            <v>0.7076</v>
          </cell>
          <cell r="M78" t="str">
            <v>0.6433</v>
          </cell>
          <cell r="N78" t="str">
            <v>0.665</v>
          </cell>
        </row>
        <row r="79">
          <cell r="A79" t="str">
            <v>313001007619</v>
          </cell>
          <cell r="B79" t="str">
            <v>CORPORACION INST. EDUC. DEL SOCORRO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C</v>
          </cell>
          <cell r="G79" t="str">
            <v>69</v>
          </cell>
          <cell r="H79" t="str">
            <v>68</v>
          </cell>
          <cell r="I79" t="str">
            <v>0.6714</v>
          </cell>
          <cell r="J79" t="str">
            <v>0.6411</v>
          </cell>
          <cell r="K79" t="str">
            <v>0.6221</v>
          </cell>
          <cell r="L79" t="str">
            <v>0.7205</v>
          </cell>
          <cell r="M79" t="str">
            <v>0.6765</v>
          </cell>
          <cell r="N79" t="str">
            <v>0.6648</v>
          </cell>
        </row>
        <row r="80">
          <cell r="A80" t="str">
            <v>313001027351</v>
          </cell>
          <cell r="B80" t="str">
            <v>COL. SAN  RAFAEL  ARCANGEL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C</v>
          </cell>
          <cell r="G80" t="str">
            <v>76</v>
          </cell>
          <cell r="H80" t="str">
            <v>76</v>
          </cell>
          <cell r="I80" t="str">
            <v>0.6726</v>
          </cell>
          <cell r="J80" t="str">
            <v>0.6347</v>
          </cell>
          <cell r="K80" t="str">
            <v>0.6361</v>
          </cell>
          <cell r="L80" t="str">
            <v>0.714</v>
          </cell>
          <cell r="M80" t="str">
            <v>0.6669</v>
          </cell>
          <cell r="N80" t="str">
            <v>0.6645</v>
          </cell>
        </row>
        <row r="81">
          <cell r="A81" t="str">
            <v>113001000721</v>
          </cell>
          <cell r="B81" t="str">
            <v>INSTITUCION EDUCATIVA LUIS CARLOS LOPEZ - Sede Única</v>
          </cell>
          <cell r="C81" t="str">
            <v>Establecimiento</v>
          </cell>
          <cell r="D81" t="str">
            <v>CARTAGENA DE INDIAS (BOLIVAR)</v>
          </cell>
          <cell r="E81" t="str">
            <v>OFICIAL</v>
          </cell>
          <cell r="F81" t="str">
            <v>C</v>
          </cell>
          <cell r="G81" t="str">
            <v>318</v>
          </cell>
          <cell r="H81" t="str">
            <v>312</v>
          </cell>
          <cell r="I81" t="str">
            <v>0.6683</v>
          </cell>
          <cell r="J81" t="str">
            <v>0.6439</v>
          </cell>
          <cell r="K81" t="str">
            <v>0.6317</v>
          </cell>
          <cell r="L81" t="str">
            <v>0.7089</v>
          </cell>
          <cell r="M81" t="str">
            <v>0.6801</v>
          </cell>
          <cell r="N81" t="str">
            <v>0.6645</v>
          </cell>
        </row>
        <row r="82">
          <cell r="A82" t="str">
            <v>313001013571</v>
          </cell>
          <cell r="B82" t="str">
            <v>CENT. EDUC. Y COMUNITARIO NELSON MANDELA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C</v>
          </cell>
          <cell r="G82" t="str">
            <v>60</v>
          </cell>
          <cell r="H82" t="str">
            <v>60</v>
          </cell>
          <cell r="I82" t="str">
            <v>0.6881</v>
          </cell>
          <cell r="J82" t="str">
            <v>0.636</v>
          </cell>
          <cell r="K82" t="str">
            <v>0.63</v>
          </cell>
          <cell r="L82" t="str">
            <v>0.6937</v>
          </cell>
          <cell r="M82" t="str">
            <v>0.6451</v>
          </cell>
          <cell r="N82" t="str">
            <v>0.6607</v>
          </cell>
        </row>
        <row r="83">
          <cell r="A83" t="str">
            <v>313001007040</v>
          </cell>
          <cell r="B83" t="str">
            <v>COL. MARIA MONTESORRI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51</v>
          </cell>
          <cell r="H83" t="str">
            <v>51</v>
          </cell>
          <cell r="I83" t="str">
            <v>0.6788</v>
          </cell>
          <cell r="J83" t="str">
            <v>0.6295</v>
          </cell>
          <cell r="K83" t="str">
            <v>0.6304</v>
          </cell>
          <cell r="L83" t="str">
            <v>0.7053</v>
          </cell>
          <cell r="M83" t="str">
            <v>0.6433</v>
          </cell>
          <cell r="N83" t="str">
            <v>0.6596</v>
          </cell>
        </row>
        <row r="84">
          <cell r="A84" t="str">
            <v>313001006639</v>
          </cell>
          <cell r="B84" t="str">
            <v>INST. SOLEDAD VIVES DE JOLI (ANTES J. I LOS CAPULLITOS)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C</v>
          </cell>
          <cell r="G84" t="str">
            <v>114</v>
          </cell>
          <cell r="H84" t="str">
            <v>114</v>
          </cell>
          <cell r="I84" t="str">
            <v>0.6699</v>
          </cell>
          <cell r="J84" t="str">
            <v>0.6453</v>
          </cell>
          <cell r="K84" t="str">
            <v>0.6158</v>
          </cell>
          <cell r="L84" t="str">
            <v>0.7119</v>
          </cell>
          <cell r="M84" t="str">
            <v>0.6443</v>
          </cell>
          <cell r="N84" t="str">
            <v>0.6595</v>
          </cell>
        </row>
        <row r="85">
          <cell r="A85" t="str">
            <v>313001008526</v>
          </cell>
          <cell r="B85" t="str">
            <v>INST. SAN ISIDRO LABRADOR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161</v>
          </cell>
          <cell r="H85" t="str">
            <v>159</v>
          </cell>
          <cell r="I85" t="str">
            <v>0.6689</v>
          </cell>
          <cell r="J85" t="str">
            <v>0.6359</v>
          </cell>
          <cell r="K85" t="str">
            <v>0.6212</v>
          </cell>
          <cell r="L85" t="str">
            <v>0.6982</v>
          </cell>
          <cell r="M85" t="str">
            <v>0.6401</v>
          </cell>
          <cell r="N85" t="str">
            <v>0.6548</v>
          </cell>
        </row>
        <row r="86">
          <cell r="A86" t="str">
            <v>113001012508</v>
          </cell>
          <cell r="B86" t="str">
            <v>ESCUELA NORMAL SUPERIOR DE CARTAGENA DE INDIAS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C</v>
          </cell>
          <cell r="G86" t="str">
            <v>401</v>
          </cell>
          <cell r="H86" t="str">
            <v>398</v>
          </cell>
          <cell r="I86" t="str">
            <v>0.6395</v>
          </cell>
          <cell r="J86" t="str">
            <v>0.6356</v>
          </cell>
          <cell r="K86" t="str">
            <v>0.641</v>
          </cell>
          <cell r="L86" t="str">
            <v>0.7071</v>
          </cell>
          <cell r="M86" t="str">
            <v>0.6365</v>
          </cell>
          <cell r="N86" t="str">
            <v>0.6543</v>
          </cell>
        </row>
        <row r="87">
          <cell r="A87" t="str">
            <v>313001008381</v>
          </cell>
          <cell r="B87" t="str">
            <v>CENT. DE ENSEÑANZA HIJOS DE BOLIVAR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36</v>
          </cell>
          <cell r="H87" t="str">
            <v>36</v>
          </cell>
          <cell r="I87" t="str">
            <v>0.6487</v>
          </cell>
          <cell r="J87" t="str">
            <v>0.6405</v>
          </cell>
          <cell r="K87" t="str">
            <v>0.6331</v>
          </cell>
          <cell r="L87" t="str">
            <v>0.7012</v>
          </cell>
          <cell r="M87" t="str">
            <v>0.6263</v>
          </cell>
          <cell r="N87" t="str">
            <v>0.6536</v>
          </cell>
        </row>
        <row r="88">
          <cell r="A88" t="str">
            <v>313001028843</v>
          </cell>
          <cell r="B88" t="str">
            <v>COLEGIO JUAN PABLO II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119</v>
          </cell>
          <cell r="H88" t="str">
            <v>118</v>
          </cell>
          <cell r="I88" t="str">
            <v>0.6596</v>
          </cell>
          <cell r="J88" t="str">
            <v>0.6276</v>
          </cell>
          <cell r="K88" t="str">
            <v>0.6235</v>
          </cell>
          <cell r="L88" t="str">
            <v>0.7006</v>
          </cell>
          <cell r="M88" t="str">
            <v>0.6549</v>
          </cell>
          <cell r="N88" t="str">
            <v>0.653</v>
          </cell>
        </row>
        <row r="89">
          <cell r="A89" t="str">
            <v>113001001484</v>
          </cell>
          <cell r="B89" t="str">
            <v>INSTITUCION EDUCATIVA MERCEDES ABREGO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620</v>
          </cell>
          <cell r="H89" t="str">
            <v>607</v>
          </cell>
          <cell r="I89" t="str">
            <v>0.6611</v>
          </cell>
          <cell r="J89" t="str">
            <v>0.6219</v>
          </cell>
          <cell r="K89" t="str">
            <v>0.6244</v>
          </cell>
          <cell r="L89" t="str">
            <v>0.6978</v>
          </cell>
          <cell r="M89" t="str">
            <v>0.6295</v>
          </cell>
          <cell r="N89" t="str">
            <v>0.6496</v>
          </cell>
        </row>
        <row r="90">
          <cell r="A90" t="str">
            <v>113001002626</v>
          </cell>
          <cell r="B90" t="str">
            <v>INSTITUCION EDUCATIVA OLGA GONZALEZ ARRAUT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130</v>
          </cell>
          <cell r="H90" t="str">
            <v>129</v>
          </cell>
          <cell r="I90" t="str">
            <v>0.6549</v>
          </cell>
          <cell r="J90" t="str">
            <v>0.6231</v>
          </cell>
          <cell r="K90" t="str">
            <v>0.617</v>
          </cell>
          <cell r="L90" t="str">
            <v>0.7108</v>
          </cell>
          <cell r="M90" t="str">
            <v>0.6173</v>
          </cell>
          <cell r="N90" t="str">
            <v>0.6488</v>
          </cell>
        </row>
        <row r="91">
          <cell r="A91" t="str">
            <v>313001007244</v>
          </cell>
          <cell r="B91" t="str">
            <v>INST. JUAN JACOBO ROUSSEAU NO.2 -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36</v>
          </cell>
          <cell r="H91" t="str">
            <v>36</v>
          </cell>
          <cell r="I91" t="str">
            <v>0.6408</v>
          </cell>
          <cell r="J91" t="str">
            <v>0.6225</v>
          </cell>
          <cell r="K91" t="str">
            <v>0.6255</v>
          </cell>
          <cell r="L91" t="str">
            <v>0.6944</v>
          </cell>
          <cell r="M91" t="str">
            <v>0.6807</v>
          </cell>
          <cell r="N91" t="str">
            <v>0.6485</v>
          </cell>
        </row>
        <row r="92">
          <cell r="A92" t="str">
            <v>113001003274</v>
          </cell>
          <cell r="B92" t="str">
            <v>INSTITUCION EDUCATIVA JOSE MANUEL RODRIGUEZ TORICES - Sede Única</v>
          </cell>
          <cell r="C92" t="str">
            <v>Establecimiento</v>
          </cell>
          <cell r="D92" t="str">
            <v>CARTAGENA DE INDIAS (BOLIVAR)</v>
          </cell>
          <cell r="E92" t="str">
            <v>OFICIAL</v>
          </cell>
          <cell r="F92" t="str">
            <v>C</v>
          </cell>
          <cell r="G92" t="str">
            <v>817</v>
          </cell>
          <cell r="H92" t="str">
            <v>765</v>
          </cell>
          <cell r="I92" t="str">
            <v>0.6651</v>
          </cell>
          <cell r="J92" t="str">
            <v>0.6209</v>
          </cell>
          <cell r="K92" t="str">
            <v>0.6144</v>
          </cell>
          <cell r="L92" t="str">
            <v>0.6911</v>
          </cell>
          <cell r="M92" t="str">
            <v>0.6309</v>
          </cell>
          <cell r="N92" t="str">
            <v>0.6466</v>
          </cell>
        </row>
        <row r="93">
          <cell r="A93" t="str">
            <v>313001028098</v>
          </cell>
          <cell r="B93" t="str">
            <v>INSTITUCION EDUCATIVA LOS ANGELES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32</v>
          </cell>
          <cell r="H93" t="str">
            <v>32</v>
          </cell>
          <cell r="I93" t="str">
            <v>0.6488</v>
          </cell>
          <cell r="J93" t="str">
            <v>0.6151</v>
          </cell>
          <cell r="K93" t="str">
            <v>0.6254</v>
          </cell>
          <cell r="L93" t="str">
            <v>0.675</v>
          </cell>
          <cell r="M93" t="str">
            <v>0.6896</v>
          </cell>
          <cell r="N93" t="str">
            <v>0.6448</v>
          </cell>
        </row>
        <row r="94">
          <cell r="A94" t="str">
            <v>313001028985</v>
          </cell>
          <cell r="B94" t="str">
            <v>COLEGIO DIOS ES AMOR -SEDE CARTAGENA - Sede Única</v>
          </cell>
          <cell r="C94" t="str">
            <v>Establecimiento</v>
          </cell>
          <cell r="D94" t="str">
            <v>CARTAGENA DE INDIAS (BOLIVAR)</v>
          </cell>
          <cell r="E94" t="str">
            <v>NO OFICIAL</v>
          </cell>
          <cell r="F94" t="str">
            <v>C</v>
          </cell>
          <cell r="G94" t="str">
            <v>103</v>
          </cell>
          <cell r="H94" t="str">
            <v>102</v>
          </cell>
          <cell r="I94" t="str">
            <v>0.6471</v>
          </cell>
          <cell r="J94" t="str">
            <v>0.6157</v>
          </cell>
          <cell r="K94" t="str">
            <v>0.61</v>
          </cell>
          <cell r="L94" t="str">
            <v>0.7119</v>
          </cell>
          <cell r="M94" t="str">
            <v>0.6258</v>
          </cell>
          <cell r="N94" t="str">
            <v>0.6446</v>
          </cell>
        </row>
        <row r="95">
          <cell r="A95" t="str">
            <v>313001006281</v>
          </cell>
          <cell r="B95" t="str">
            <v>CORP. COL. AMOR A BOLIVAR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76</v>
          </cell>
          <cell r="H95" t="str">
            <v>75</v>
          </cell>
          <cell r="I95" t="str">
            <v>0.6351</v>
          </cell>
          <cell r="J95" t="str">
            <v>0.6123</v>
          </cell>
          <cell r="K95" t="str">
            <v>0.619</v>
          </cell>
          <cell r="L95" t="str">
            <v>0.6997</v>
          </cell>
          <cell r="M95" t="str">
            <v>0.6419</v>
          </cell>
          <cell r="N95" t="str">
            <v>0.6416</v>
          </cell>
        </row>
        <row r="96">
          <cell r="A96" t="str">
            <v>113001001972</v>
          </cell>
          <cell r="B96" t="str">
            <v>INSTITUCION EDUCATIVA SEMINARIO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574</v>
          </cell>
          <cell r="H96" t="str">
            <v>559</v>
          </cell>
          <cell r="I96" t="str">
            <v>0.6543</v>
          </cell>
          <cell r="J96" t="str">
            <v>0.6264</v>
          </cell>
          <cell r="K96" t="str">
            <v>0.6007</v>
          </cell>
          <cell r="L96" t="str">
            <v>0.684</v>
          </cell>
          <cell r="M96" t="str">
            <v>0.6232</v>
          </cell>
          <cell r="N96" t="str">
            <v>0.6399</v>
          </cell>
        </row>
        <row r="97">
          <cell r="A97" t="str">
            <v>313001009204</v>
          </cell>
          <cell r="B97" t="str">
            <v>INST. INTEGRAL NUEVA COLOMBIA (INST. INF.MI SONRISA)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85</v>
          </cell>
          <cell r="H97" t="str">
            <v>84</v>
          </cell>
          <cell r="I97" t="str">
            <v>0.6367</v>
          </cell>
          <cell r="J97" t="str">
            <v>0.6216</v>
          </cell>
          <cell r="K97" t="str">
            <v>0.6116</v>
          </cell>
          <cell r="L97" t="str">
            <v>0.6874</v>
          </cell>
          <cell r="M97" t="str">
            <v>0.6207</v>
          </cell>
          <cell r="N97" t="str">
            <v>0.6379</v>
          </cell>
        </row>
        <row r="98">
          <cell r="A98" t="str">
            <v>113001002952</v>
          </cell>
          <cell r="B98" t="str">
            <v>INSTITUCION EDUCATIVA DE TERNERA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205</v>
          </cell>
          <cell r="H98" t="str">
            <v>201</v>
          </cell>
          <cell r="I98" t="str">
            <v>0.6314</v>
          </cell>
          <cell r="J98" t="str">
            <v>0.6119</v>
          </cell>
          <cell r="K98" t="str">
            <v>0.6193</v>
          </cell>
          <cell r="L98" t="str">
            <v>0.6952</v>
          </cell>
          <cell r="M98" t="str">
            <v>0.6151</v>
          </cell>
          <cell r="N98" t="str">
            <v>0.6376</v>
          </cell>
        </row>
        <row r="99">
          <cell r="A99" t="str">
            <v>113001030093</v>
          </cell>
          <cell r="B99" t="str">
            <v>INSTITUCION EDUCATIVA FUNDACION PIES DESCALZOS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137</v>
          </cell>
          <cell r="H99" t="str">
            <v>135</v>
          </cell>
          <cell r="I99" t="str">
            <v>0.6421</v>
          </cell>
          <cell r="J99" t="str">
            <v>0.6329</v>
          </cell>
          <cell r="K99" t="str">
            <v>0.6063</v>
          </cell>
          <cell r="L99" t="str">
            <v>0.678</v>
          </cell>
          <cell r="M99" t="str">
            <v>0.6082</v>
          </cell>
          <cell r="N99" t="str">
            <v>0.6374</v>
          </cell>
        </row>
        <row r="100">
          <cell r="A100" t="str">
            <v>113001000771</v>
          </cell>
          <cell r="B100" t="str">
            <v>INSTITUCION EDUCATIVA CAMILO TORRES DEL POZON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369</v>
          </cell>
          <cell r="H100" t="str">
            <v>360</v>
          </cell>
          <cell r="I100" t="str">
            <v>0.6485</v>
          </cell>
          <cell r="J100" t="str">
            <v>0.6209</v>
          </cell>
          <cell r="K100" t="str">
            <v>0.6045</v>
          </cell>
          <cell r="L100" t="str">
            <v>0.6809</v>
          </cell>
          <cell r="M100" t="str">
            <v>0.611</v>
          </cell>
          <cell r="N100" t="str">
            <v>0.6366</v>
          </cell>
        </row>
        <row r="101">
          <cell r="A101" t="str">
            <v>113001001336</v>
          </cell>
          <cell r="B101" t="str">
            <v>INSTITUCION EDUCATIVA JOHN F KENNEDY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358</v>
          </cell>
          <cell r="H101" t="str">
            <v>351</v>
          </cell>
          <cell r="I101" t="str">
            <v>0.6409</v>
          </cell>
          <cell r="J101" t="str">
            <v>0.616</v>
          </cell>
          <cell r="K101" t="str">
            <v>0.6034</v>
          </cell>
          <cell r="L101" t="str">
            <v>0.6825</v>
          </cell>
          <cell r="M101" t="str">
            <v>0.6011</v>
          </cell>
          <cell r="N101" t="str">
            <v>0.633</v>
          </cell>
        </row>
        <row r="102">
          <cell r="A102" t="str">
            <v>313001000142</v>
          </cell>
          <cell r="B102" t="str">
            <v>INST. MADRE TERESA DE CALCUTA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54</v>
          </cell>
          <cell r="H102" t="str">
            <v>54</v>
          </cell>
          <cell r="I102" t="str">
            <v>0.642</v>
          </cell>
          <cell r="J102" t="str">
            <v>0.6032</v>
          </cell>
          <cell r="K102" t="str">
            <v>0.5956</v>
          </cell>
          <cell r="L102" t="str">
            <v>0.6887</v>
          </cell>
          <cell r="M102" t="str">
            <v>0.6279</v>
          </cell>
          <cell r="N102" t="str">
            <v>0.632</v>
          </cell>
        </row>
        <row r="103">
          <cell r="A103" t="str">
            <v>313001029981</v>
          </cell>
          <cell r="B103" t="str">
            <v>COLEGIO JOSÉ MARÍA GARCÍA TOLEDO - Sede Única</v>
          </cell>
          <cell r="C103" t="str">
            <v>Establecimiento</v>
          </cell>
          <cell r="D103" t="str">
            <v>CARTAGENA DE INDIAS (BOLIVAR)</v>
          </cell>
          <cell r="E103" t="str">
            <v>NO OFICIAL</v>
          </cell>
          <cell r="F103" t="str">
            <v>C</v>
          </cell>
          <cell r="G103" t="str">
            <v>50</v>
          </cell>
          <cell r="H103" t="str">
            <v>50</v>
          </cell>
          <cell r="I103" t="str">
            <v>0.654</v>
          </cell>
          <cell r="J103" t="str">
            <v>0.6168</v>
          </cell>
          <cell r="K103" t="str">
            <v>0.584</v>
          </cell>
          <cell r="L103" t="str">
            <v>0.6795</v>
          </cell>
          <cell r="M103" t="str">
            <v>0.6059</v>
          </cell>
          <cell r="N103" t="str">
            <v>0.6314</v>
          </cell>
        </row>
        <row r="104">
          <cell r="A104" t="str">
            <v>113001028483</v>
          </cell>
          <cell r="B104" t="str">
            <v>INSTITUCION EDUCATIVA CASD MANUELA BELTRAN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156</v>
          </cell>
          <cell r="H104" t="str">
            <v>151</v>
          </cell>
          <cell r="I104" t="str">
            <v>0.6412</v>
          </cell>
          <cell r="J104" t="str">
            <v>0.6113</v>
          </cell>
          <cell r="K104" t="str">
            <v>0.5874</v>
          </cell>
          <cell r="L104" t="str">
            <v>0.6897</v>
          </cell>
          <cell r="M104" t="str">
            <v>0.6007</v>
          </cell>
          <cell r="N104" t="str">
            <v>0.63</v>
          </cell>
        </row>
        <row r="105">
          <cell r="A105" t="str">
            <v>113001007857</v>
          </cell>
          <cell r="B105" t="str">
            <v>INSTITUCION EDUCATIVA LA LIBERTAD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259</v>
          </cell>
          <cell r="H105" t="str">
            <v>254</v>
          </cell>
          <cell r="I105" t="str">
            <v>0.6227</v>
          </cell>
          <cell r="J105" t="str">
            <v>0.6195</v>
          </cell>
          <cell r="K105" t="str">
            <v>0.5933</v>
          </cell>
          <cell r="L105" t="str">
            <v>0.68</v>
          </cell>
          <cell r="M105" t="str">
            <v>0.6175</v>
          </cell>
          <cell r="N105" t="str">
            <v>0.628</v>
          </cell>
        </row>
        <row r="106">
          <cell r="A106" t="str">
            <v>213001000245</v>
          </cell>
          <cell r="B106" t="str">
            <v>INSTITUCION EDUCATIVA TIERRA BAJA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66</v>
          </cell>
          <cell r="H106" t="str">
            <v>66</v>
          </cell>
          <cell r="I106" t="str">
            <v>0.6312</v>
          </cell>
          <cell r="J106" t="str">
            <v>0.6005</v>
          </cell>
          <cell r="K106" t="str">
            <v>0.6015</v>
          </cell>
          <cell r="L106" t="str">
            <v>0.6873</v>
          </cell>
          <cell r="M106" t="str">
            <v>0.5893</v>
          </cell>
          <cell r="N106" t="str">
            <v>0.627</v>
          </cell>
        </row>
        <row r="107">
          <cell r="A107" t="str">
            <v>113001000437</v>
          </cell>
          <cell r="B107" t="str">
            <v>INSTITUCION EDUCATIVA REPUBLICA DE ARGENTINA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373</v>
          </cell>
          <cell r="H107" t="str">
            <v>363</v>
          </cell>
          <cell r="I107" t="str">
            <v>0.6295</v>
          </cell>
          <cell r="J107" t="str">
            <v>0.6064</v>
          </cell>
          <cell r="K107" t="str">
            <v>0.5887</v>
          </cell>
          <cell r="L107" t="str">
            <v>0.6763</v>
          </cell>
          <cell r="M107" t="str">
            <v>0.6297</v>
          </cell>
          <cell r="N107" t="str">
            <v>0.6256</v>
          </cell>
        </row>
        <row r="108">
          <cell r="A108" t="str">
            <v>113001000321</v>
          </cell>
          <cell r="B108" t="str">
            <v>INSTITUCION EDUCATIVA LUIS C GALAN SARMIENTO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201</v>
          </cell>
          <cell r="H108" t="str">
            <v>198</v>
          </cell>
          <cell r="I108" t="str">
            <v>0.6336</v>
          </cell>
          <cell r="J108" t="str">
            <v>0.6075</v>
          </cell>
          <cell r="K108" t="str">
            <v>0.5941</v>
          </cell>
          <cell r="L108" t="str">
            <v>0.677</v>
          </cell>
          <cell r="M108" t="str">
            <v>0.5884</v>
          </cell>
          <cell r="N108" t="str">
            <v>0.625</v>
          </cell>
        </row>
        <row r="109">
          <cell r="A109" t="str">
            <v>113001012788</v>
          </cell>
          <cell r="B109" t="str">
            <v>INSTITUCION EDUCATIVA CIUDAD DE TUNJA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173</v>
          </cell>
          <cell r="H109" t="str">
            <v>171</v>
          </cell>
          <cell r="I109" t="str">
            <v>0.6476</v>
          </cell>
          <cell r="J109" t="str">
            <v>0.6174</v>
          </cell>
          <cell r="K109" t="str">
            <v>0.5712</v>
          </cell>
          <cell r="L109" t="str">
            <v>0.663</v>
          </cell>
          <cell r="M109" t="str">
            <v>0.6152</v>
          </cell>
          <cell r="N109" t="str">
            <v>0.6241</v>
          </cell>
        </row>
        <row r="110">
          <cell r="A110" t="str">
            <v>113001004149</v>
          </cell>
          <cell r="B110" t="str">
            <v>INSTITUCION EDUCATIVA JUAN JOSE NIETO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469</v>
          </cell>
          <cell r="H110" t="str">
            <v>450</v>
          </cell>
          <cell r="I110" t="str">
            <v>0.6334</v>
          </cell>
          <cell r="J110" t="str">
            <v>0.6042</v>
          </cell>
          <cell r="K110" t="str">
            <v>0.5909</v>
          </cell>
          <cell r="L110" t="str">
            <v>0.6725</v>
          </cell>
          <cell r="M110" t="str">
            <v>0.6089</v>
          </cell>
          <cell r="N110" t="str">
            <v>0.624</v>
          </cell>
        </row>
        <row r="111">
          <cell r="A111" t="str">
            <v>313001800637</v>
          </cell>
          <cell r="B111" t="str">
            <v>COLEGIO SAN JOSE DE LOS CAMPANOS - Sede Única</v>
          </cell>
          <cell r="C111" t="str">
            <v>Establecimiento</v>
          </cell>
          <cell r="D111" t="str">
            <v>CARTAGENA DE INDIAS (BOLIVAR)</v>
          </cell>
          <cell r="E111" t="str">
            <v>NO OFICIAL</v>
          </cell>
          <cell r="F111" t="str">
            <v>C</v>
          </cell>
          <cell r="G111" t="str">
            <v>13</v>
          </cell>
          <cell r="H111" t="str">
            <v>13</v>
          </cell>
          <cell r="I111" t="str">
            <v>0.5827</v>
          </cell>
          <cell r="J111" t="str">
            <v>0.5946</v>
          </cell>
          <cell r="K111" t="str">
            <v>0.607</v>
          </cell>
          <cell r="L111" t="str">
            <v>0.7213</v>
          </cell>
          <cell r="M111" t="str">
            <v>0.5925</v>
          </cell>
          <cell r="N111" t="str">
            <v>0.6238</v>
          </cell>
        </row>
        <row r="112">
          <cell r="A112" t="str">
            <v>313001008411</v>
          </cell>
          <cell r="B112" t="str">
            <v>INSTITUCION EDUCATIVA FE Y ALEGRIA EL PROGRESO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194</v>
          </cell>
          <cell r="H112" t="str">
            <v>193</v>
          </cell>
          <cell r="I112" t="str">
            <v>0.6505</v>
          </cell>
          <cell r="J112" t="str">
            <v>0.604</v>
          </cell>
          <cell r="K112" t="str">
            <v>0.583</v>
          </cell>
          <cell r="L112" t="str">
            <v>0.6674</v>
          </cell>
          <cell r="M112" t="str">
            <v>0.5819</v>
          </cell>
          <cell r="N112" t="str">
            <v>0.6228</v>
          </cell>
        </row>
        <row r="113">
          <cell r="A113" t="str">
            <v>113001000241</v>
          </cell>
          <cell r="B113" t="str">
            <v>INSTITUCION EDUCATIVA NUESTRO ESFUERZO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272</v>
          </cell>
          <cell r="H113" t="str">
            <v>263</v>
          </cell>
          <cell r="I113" t="str">
            <v>0.6319</v>
          </cell>
          <cell r="J113" t="str">
            <v>0.6202</v>
          </cell>
          <cell r="K113" t="str">
            <v>0.5831</v>
          </cell>
          <cell r="L113" t="str">
            <v>0.6617</v>
          </cell>
          <cell r="M113" t="str">
            <v>0.5917</v>
          </cell>
          <cell r="N113" t="str">
            <v>0.6217</v>
          </cell>
        </row>
        <row r="114">
          <cell r="A114" t="str">
            <v>113001028927</v>
          </cell>
          <cell r="B114" t="str">
            <v>INSTITUCION EDUCATIVA CIUDADELA 2000 -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380</v>
          </cell>
          <cell r="H114" t="str">
            <v>373</v>
          </cell>
          <cell r="I114" t="str">
            <v>0.6306</v>
          </cell>
          <cell r="J114" t="str">
            <v>0.6046</v>
          </cell>
          <cell r="K114" t="str">
            <v>0.5837</v>
          </cell>
          <cell r="L114" t="str">
            <v>0.6787</v>
          </cell>
          <cell r="M114" t="str">
            <v>0.5771</v>
          </cell>
          <cell r="N114" t="str">
            <v>0.6207</v>
          </cell>
        </row>
        <row r="115">
          <cell r="A115" t="str">
            <v>113001004289</v>
          </cell>
          <cell r="B115" t="str">
            <v>INSTITUCION EDUCATIVA SAN LUCAS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D</v>
          </cell>
          <cell r="G115" t="str">
            <v>356</v>
          </cell>
          <cell r="H115" t="str">
            <v>343</v>
          </cell>
          <cell r="I115" t="str">
            <v>0.6297</v>
          </cell>
          <cell r="J115" t="str">
            <v>0.5963</v>
          </cell>
          <cell r="K115" t="str">
            <v>0.5826</v>
          </cell>
          <cell r="L115" t="str">
            <v>0.6691</v>
          </cell>
          <cell r="M115" t="str">
            <v>0.5917</v>
          </cell>
          <cell r="N115" t="str">
            <v>0.6173</v>
          </cell>
        </row>
        <row r="116">
          <cell r="A116" t="str">
            <v>313001028639</v>
          </cell>
          <cell r="B116" t="str">
            <v>INST. CENTRAL DE COLOMBIA PARA ADULTOS  (513001004018) - Sede Única</v>
          </cell>
          <cell r="C116" t="str">
            <v>Establecimiento</v>
          </cell>
          <cell r="D116" t="str">
            <v>CARTAGENA DE INDIAS (BOLIVAR)</v>
          </cell>
          <cell r="E116" t="str">
            <v>NO OFICIAL</v>
          </cell>
          <cell r="F116" t="str">
            <v>D</v>
          </cell>
          <cell r="G116" t="str">
            <v>125</v>
          </cell>
          <cell r="H116" t="str">
            <v>113</v>
          </cell>
          <cell r="I116" t="str">
            <v>0.6023</v>
          </cell>
          <cell r="J116" t="str">
            <v>0.5882</v>
          </cell>
          <cell r="K116" t="str">
            <v>0.5925</v>
          </cell>
          <cell r="L116" t="str">
            <v>0.6725</v>
          </cell>
          <cell r="M116" t="str">
            <v>0.6418</v>
          </cell>
          <cell r="N116" t="str">
            <v>0.616</v>
          </cell>
        </row>
        <row r="117">
          <cell r="A117" t="str">
            <v>113001005358</v>
          </cell>
          <cell r="B117" t="str">
            <v>INSTITUCION EDUCATIVA ALBERTO E. FERNANDEZ BAENA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D</v>
          </cell>
          <cell r="G117" t="str">
            <v>195</v>
          </cell>
          <cell r="H117" t="str">
            <v>184</v>
          </cell>
          <cell r="I117" t="str">
            <v>0.6304</v>
          </cell>
          <cell r="J117" t="str">
            <v>0.5954</v>
          </cell>
          <cell r="K117" t="str">
            <v>0.5765</v>
          </cell>
          <cell r="L117" t="str">
            <v>0.6605</v>
          </cell>
          <cell r="M117" t="str">
            <v>0.6</v>
          </cell>
          <cell r="N117" t="str">
            <v>0.6145</v>
          </cell>
        </row>
        <row r="118">
          <cell r="A118" t="str">
            <v>313001008500</v>
          </cell>
          <cell r="B118" t="str">
            <v>CORP. EDUC. JORGE ELIECER GAITAN DE C/GENA - Sede Única</v>
          </cell>
          <cell r="C118" t="str">
            <v>Establecimiento</v>
          </cell>
          <cell r="D118" t="str">
            <v>CARTAGENA DE INDIAS (BOLIVAR)</v>
          </cell>
          <cell r="E118" t="str">
            <v>NO OFICIAL</v>
          </cell>
          <cell r="F118" t="str">
            <v>D</v>
          </cell>
          <cell r="G118" t="str">
            <v>14</v>
          </cell>
          <cell r="H118" t="str">
            <v>14</v>
          </cell>
          <cell r="I118" t="str">
            <v>0.6193</v>
          </cell>
          <cell r="J118" t="str">
            <v>0.612</v>
          </cell>
          <cell r="K118" t="str">
            <v>0.5954</v>
          </cell>
          <cell r="L118" t="str">
            <v>0.6297</v>
          </cell>
          <cell r="M118" t="str">
            <v>0.6096</v>
          </cell>
          <cell r="N118" t="str">
            <v>0.6138</v>
          </cell>
        </row>
        <row r="119">
          <cell r="A119" t="str">
            <v>113001009281</v>
          </cell>
          <cell r="B119" t="str">
            <v>INSTITUCION EDUCATIVA VILLA ESTRELLA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D</v>
          </cell>
          <cell r="G119" t="str">
            <v>203</v>
          </cell>
          <cell r="H119" t="str">
            <v>197</v>
          </cell>
          <cell r="I119" t="str">
            <v>0.6027</v>
          </cell>
          <cell r="J119" t="str">
            <v>0.6032</v>
          </cell>
          <cell r="K119" t="str">
            <v>0.5798</v>
          </cell>
          <cell r="L119" t="str">
            <v>0.6707</v>
          </cell>
          <cell r="M119" t="str">
            <v>0.5824</v>
          </cell>
          <cell r="N119" t="str">
            <v>0.6117</v>
          </cell>
        </row>
        <row r="120">
          <cell r="A120" t="str">
            <v>113001001697</v>
          </cell>
          <cell r="B120" t="str">
            <v>INSTITUCION EDUCATIVA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D</v>
          </cell>
          <cell r="G120" t="str">
            <v>305</v>
          </cell>
          <cell r="H120" t="str">
            <v>295</v>
          </cell>
          <cell r="I120" t="str">
            <v>0.6257</v>
          </cell>
          <cell r="J120" t="str">
            <v>0.5999</v>
          </cell>
          <cell r="K120" t="str">
            <v>0.5696</v>
          </cell>
          <cell r="L120" t="str">
            <v>0.6525</v>
          </cell>
          <cell r="M120" t="str">
            <v>0.5839</v>
          </cell>
          <cell r="N120" t="str">
            <v>0.6098</v>
          </cell>
        </row>
        <row r="121">
          <cell r="A121" t="str">
            <v>113001002812</v>
          </cell>
          <cell r="B121" t="str">
            <v>INSTITUCION EDUCATIVA MARIA REINA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301</v>
          </cell>
          <cell r="H121" t="str">
            <v>297</v>
          </cell>
          <cell r="I121" t="str">
            <v>0.6189</v>
          </cell>
          <cell r="J121" t="str">
            <v>0.5942</v>
          </cell>
          <cell r="K121" t="str">
            <v>0.5701</v>
          </cell>
          <cell r="L121" t="str">
            <v>0.6578</v>
          </cell>
          <cell r="M121" t="str">
            <v>0.6005</v>
          </cell>
          <cell r="N121" t="str">
            <v>0.6095</v>
          </cell>
        </row>
        <row r="122">
          <cell r="A122" t="str">
            <v>113001005374</v>
          </cell>
          <cell r="B122" t="str">
            <v>INSTITUCION EDUCATIVA ANTONIA SANTOS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270</v>
          </cell>
          <cell r="H122" t="str">
            <v>261</v>
          </cell>
          <cell r="I122" t="str">
            <v>0.6197</v>
          </cell>
          <cell r="J122" t="str">
            <v>0.5962</v>
          </cell>
          <cell r="K122" t="str">
            <v>0.5666</v>
          </cell>
          <cell r="L122" t="str">
            <v>0.6538</v>
          </cell>
          <cell r="M122" t="str">
            <v>0.6062</v>
          </cell>
          <cell r="N122" t="str">
            <v>0.6089</v>
          </cell>
        </row>
        <row r="123">
          <cell r="A123" t="str">
            <v>313001027059</v>
          </cell>
          <cell r="B123" t="str">
            <v>CONC. ESCOLAR BERTHA SUTTNER - Sede Única</v>
          </cell>
          <cell r="C123" t="str">
            <v>Establecimiento</v>
          </cell>
          <cell r="D123" t="str">
            <v>CARTAGENA DE INDIAS (BOLIVAR)</v>
          </cell>
          <cell r="E123" t="str">
            <v>NO OFICIAL</v>
          </cell>
          <cell r="F123" t="str">
            <v>D</v>
          </cell>
          <cell r="G123" t="str">
            <v>204</v>
          </cell>
          <cell r="H123" t="str">
            <v>195</v>
          </cell>
          <cell r="I123" t="str">
            <v>0.6273</v>
          </cell>
          <cell r="J123" t="str">
            <v>0.5946</v>
          </cell>
          <cell r="K123" t="str">
            <v>0.5685</v>
          </cell>
          <cell r="L123" t="str">
            <v>0.648</v>
          </cell>
          <cell r="M123" t="str">
            <v>0.5579</v>
          </cell>
          <cell r="N123" t="str">
            <v>0.6056</v>
          </cell>
        </row>
        <row r="124">
          <cell r="A124" t="str">
            <v>113001002413</v>
          </cell>
          <cell r="B124" t="str">
            <v>INSTITUCION EDUCATIVA MADRE LAURA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D</v>
          </cell>
          <cell r="G124" t="str">
            <v>362</v>
          </cell>
          <cell r="H124" t="str">
            <v>350</v>
          </cell>
          <cell r="I124" t="str">
            <v>0.6132</v>
          </cell>
          <cell r="J124" t="str">
            <v>0.5837</v>
          </cell>
          <cell r="K124" t="str">
            <v>0.5644</v>
          </cell>
          <cell r="L124" t="str">
            <v>0.6564</v>
          </cell>
          <cell r="M124" t="str">
            <v>0.6178</v>
          </cell>
          <cell r="N124" t="str">
            <v>0.6055</v>
          </cell>
        </row>
        <row r="125">
          <cell r="A125" t="str">
            <v>113001000879</v>
          </cell>
          <cell r="B125" t="str">
            <v>INSTITUCION EDUCATIVA SANTA MARIA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394</v>
          </cell>
          <cell r="H125" t="str">
            <v>385</v>
          </cell>
          <cell r="I125" t="str">
            <v>0.6048</v>
          </cell>
          <cell r="J125" t="str">
            <v>0.5884</v>
          </cell>
          <cell r="K125" t="str">
            <v>0.5785</v>
          </cell>
          <cell r="L125" t="str">
            <v>0.6545</v>
          </cell>
          <cell r="M125" t="str">
            <v>0.584</v>
          </cell>
          <cell r="N125" t="str">
            <v>0.6048</v>
          </cell>
        </row>
        <row r="126">
          <cell r="A126" t="str">
            <v>113001028919</v>
          </cell>
          <cell r="B126" t="str">
            <v>INSTITUCION EDUCATIVA NUEVO BOSQUE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355</v>
          </cell>
          <cell r="H126" t="str">
            <v>336</v>
          </cell>
          <cell r="I126" t="str">
            <v>0.6111</v>
          </cell>
          <cell r="J126" t="str">
            <v>0.588</v>
          </cell>
          <cell r="K126" t="str">
            <v>0.5626</v>
          </cell>
          <cell r="L126" t="str">
            <v>0.6535</v>
          </cell>
          <cell r="M126" t="str">
            <v>0.5973</v>
          </cell>
          <cell r="N126" t="str">
            <v>0.6033</v>
          </cell>
        </row>
        <row r="127">
          <cell r="A127" t="str">
            <v>113001000852</v>
          </cell>
          <cell r="B127" t="str">
            <v>INSTITUCION EDUCATIVA NUESTRA SRA DEL CARMEN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735</v>
          </cell>
          <cell r="H127" t="str">
            <v>703</v>
          </cell>
          <cell r="I127" t="str">
            <v>0.6094</v>
          </cell>
          <cell r="J127" t="str">
            <v>0.5874</v>
          </cell>
          <cell r="K127" t="str">
            <v>0.5631</v>
          </cell>
          <cell r="L127" t="str">
            <v>0.6528</v>
          </cell>
          <cell r="M127" t="str">
            <v>0.5849</v>
          </cell>
          <cell r="N127" t="str">
            <v>0.6018</v>
          </cell>
        </row>
        <row r="128">
          <cell r="A128" t="str">
            <v>113001028469</v>
          </cell>
          <cell r="B128" t="str">
            <v>INSTITUCION EDUCATIVA RAFAEL NU?EZ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181</v>
          </cell>
          <cell r="H128" t="str">
            <v>180</v>
          </cell>
          <cell r="I128" t="str">
            <v>0.6017</v>
          </cell>
          <cell r="J128" t="str">
            <v>0.5726</v>
          </cell>
          <cell r="K128" t="str">
            <v>0.5716</v>
          </cell>
          <cell r="L128" t="str">
            <v>0.666</v>
          </cell>
          <cell r="M128" t="str">
            <v>0.5782</v>
          </cell>
          <cell r="N128" t="str">
            <v>0.6011</v>
          </cell>
        </row>
        <row r="129">
          <cell r="A129" t="str">
            <v>113001030212</v>
          </cell>
          <cell r="B129" t="str">
            <v>INSTITUCION EDUCATIVA BICENTENARIO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291</v>
          </cell>
          <cell r="H129" t="str">
            <v>286</v>
          </cell>
          <cell r="I129" t="str">
            <v>0.6058</v>
          </cell>
          <cell r="J129" t="str">
            <v>0.585</v>
          </cell>
          <cell r="K129" t="str">
            <v>0.5713</v>
          </cell>
          <cell r="L129" t="str">
            <v>0.6451</v>
          </cell>
          <cell r="M129" t="str">
            <v>0.5693</v>
          </cell>
          <cell r="N129" t="str">
            <v>0.5993</v>
          </cell>
        </row>
        <row r="130">
          <cell r="A130" t="str">
            <v>313001012868</v>
          </cell>
          <cell r="B130" t="str">
            <v>CORPORACION TECNICA INSTITUTO ROCHY - Sede Única</v>
          </cell>
          <cell r="C130" t="str">
            <v>Establecimiento</v>
          </cell>
          <cell r="D130" t="str">
            <v>CARTAGENA DE INDIAS (BOLIVAR)</v>
          </cell>
          <cell r="E130" t="str">
            <v>NO OFICIAL</v>
          </cell>
          <cell r="F130" t="str">
            <v>D</v>
          </cell>
          <cell r="G130" t="str">
            <v>74</v>
          </cell>
          <cell r="H130" t="str">
            <v>73</v>
          </cell>
          <cell r="I130" t="str">
            <v>0.5884</v>
          </cell>
          <cell r="J130" t="str">
            <v>0.5876</v>
          </cell>
          <cell r="K130" t="str">
            <v>0.5609</v>
          </cell>
          <cell r="L130" t="str">
            <v>0.6394</v>
          </cell>
          <cell r="M130" t="str">
            <v>0.5855</v>
          </cell>
          <cell r="N130" t="str">
            <v>0.5934</v>
          </cell>
        </row>
        <row r="131">
          <cell r="A131" t="str">
            <v>313001004750</v>
          </cell>
          <cell r="B131" t="str">
            <v>INSTITUCION EDUCATIVA MADRE GABRIELA DE SAN MARTIN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345</v>
          </cell>
          <cell r="H131" t="str">
            <v>336</v>
          </cell>
          <cell r="I131" t="str">
            <v>0.6004</v>
          </cell>
          <cell r="J131" t="str">
            <v>0.5746</v>
          </cell>
          <cell r="K131" t="str">
            <v>0.556</v>
          </cell>
          <cell r="L131" t="str">
            <v>0.6525</v>
          </cell>
          <cell r="M131" t="str">
            <v>0.5592</v>
          </cell>
          <cell r="N131" t="str">
            <v>0.593</v>
          </cell>
        </row>
        <row r="132">
          <cell r="A132" t="str">
            <v>113001000259</v>
          </cell>
          <cell r="B132" t="str">
            <v>INSTITUCIÓN EDUCATIVA VALORES UNIDOS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172</v>
          </cell>
          <cell r="H132" t="str">
            <v>162</v>
          </cell>
          <cell r="I132" t="str">
            <v>0.5847</v>
          </cell>
          <cell r="J132" t="str">
            <v>0.5808</v>
          </cell>
          <cell r="K132" t="str">
            <v>0.5668</v>
          </cell>
          <cell r="L132" t="str">
            <v>0.647</v>
          </cell>
          <cell r="M132" t="str">
            <v>0.5577</v>
          </cell>
          <cell r="N132" t="str">
            <v>0.592</v>
          </cell>
        </row>
        <row r="133">
          <cell r="A133" t="str">
            <v>313001013431</v>
          </cell>
          <cell r="B133" t="str">
            <v>CORP INST PROGRESO SOCIAL (ANTES INST. MIXTO LOS PAYASITOS - Sede Única</v>
          </cell>
          <cell r="C133" t="str">
            <v>Establecimiento</v>
          </cell>
          <cell r="D133" t="str">
            <v>CARTAGENA DE INDIAS (BOLIVAR)</v>
          </cell>
          <cell r="E133" t="str">
            <v>NO OFICIAL</v>
          </cell>
          <cell r="F133" t="str">
            <v>D</v>
          </cell>
          <cell r="G133" t="str">
            <v>49</v>
          </cell>
          <cell r="H133" t="str">
            <v>48</v>
          </cell>
          <cell r="I133" t="str">
            <v>0.6004</v>
          </cell>
          <cell r="J133" t="str">
            <v>0.566</v>
          </cell>
          <cell r="K133" t="str">
            <v>0.5514</v>
          </cell>
          <cell r="L133" t="str">
            <v>0.6535</v>
          </cell>
          <cell r="M133" t="str">
            <v>0.5806</v>
          </cell>
          <cell r="N133" t="str">
            <v>0.5919</v>
          </cell>
        </row>
        <row r="134">
          <cell r="A134" t="str">
            <v>313001008933</v>
          </cell>
          <cell r="B134" t="str">
            <v>INST. COLOMBO HOLANDES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96</v>
          </cell>
          <cell r="H134" t="str">
            <v>95</v>
          </cell>
          <cell r="I134" t="str">
            <v>0.6043</v>
          </cell>
          <cell r="J134" t="str">
            <v>0.5733</v>
          </cell>
          <cell r="K134" t="str">
            <v>0.5556</v>
          </cell>
          <cell r="L134" t="str">
            <v>0.6364</v>
          </cell>
          <cell r="M134" t="str">
            <v>0.5816</v>
          </cell>
          <cell r="N134" t="str">
            <v>0.5915</v>
          </cell>
        </row>
        <row r="135">
          <cell r="A135" t="str">
            <v>213001007797</v>
          </cell>
          <cell r="B135" t="str">
            <v>INSTITUCION EDUCATIVA SAN JUAN DE DAMASCO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200</v>
          </cell>
          <cell r="H135" t="str">
            <v>192</v>
          </cell>
          <cell r="I135" t="str">
            <v>0.5895</v>
          </cell>
          <cell r="J135" t="str">
            <v>0.5775</v>
          </cell>
          <cell r="K135" t="str">
            <v>0.5584</v>
          </cell>
          <cell r="L135" t="str">
            <v>0.6449</v>
          </cell>
          <cell r="M135" t="str">
            <v>0.5763</v>
          </cell>
          <cell r="N135" t="str">
            <v>0.5913</v>
          </cell>
        </row>
        <row r="136">
          <cell r="A136" t="str">
            <v>213001002809</v>
          </cell>
          <cell r="B136" t="str">
            <v>INSTITUCION EDUCATIVA DE BAYUNCA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550</v>
          </cell>
          <cell r="H136" t="str">
            <v>535</v>
          </cell>
          <cell r="I136" t="str">
            <v>0.6021</v>
          </cell>
          <cell r="J136" t="str">
            <v>0.5855</v>
          </cell>
          <cell r="K136" t="str">
            <v>0.5573</v>
          </cell>
          <cell r="L136" t="str">
            <v>0.6298</v>
          </cell>
          <cell r="M136" t="str">
            <v>0.5497</v>
          </cell>
          <cell r="N136" t="str">
            <v>0.5903</v>
          </cell>
        </row>
        <row r="137">
          <cell r="A137" t="str">
            <v>213001030241</v>
          </cell>
          <cell r="B137" t="str">
            <v>INSTITUCION EDUCATIVA DE BAYUNCA - BAYUNCA SEDE LA GRANJA-UMATA</v>
          </cell>
          <cell r="C137" t="str">
            <v>Sede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178</v>
          </cell>
          <cell r="H137" t="str">
            <v>176</v>
          </cell>
          <cell r="I137" t="str">
            <v>0.5902</v>
          </cell>
          <cell r="J137" t="str">
            <v>0.596</v>
          </cell>
          <cell r="K137" t="str">
            <v>0.5566</v>
          </cell>
          <cell r="L137" t="str">
            <v>0.6342</v>
          </cell>
          <cell r="M137" t="str">
            <v>0.5582</v>
          </cell>
          <cell r="N137" t="str">
            <v>0.5915</v>
          </cell>
        </row>
        <row r="138">
          <cell r="A138" t="str">
            <v>113001002120</v>
          </cell>
          <cell r="B138" t="str">
            <v>INSTITUCION EDUCATIVA HIJOS DE MARIA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299</v>
          </cell>
          <cell r="H138" t="str">
            <v>293</v>
          </cell>
          <cell r="I138" t="str">
            <v>0.6009</v>
          </cell>
          <cell r="J138" t="str">
            <v>0.5688</v>
          </cell>
          <cell r="K138" t="str">
            <v>0.5563</v>
          </cell>
          <cell r="L138" t="str">
            <v>0.6382</v>
          </cell>
          <cell r="M138" t="str">
            <v>0.5616</v>
          </cell>
          <cell r="N138" t="str">
            <v>0.5888</v>
          </cell>
        </row>
        <row r="139">
          <cell r="A139" t="str">
            <v>113001001727</v>
          </cell>
          <cell r="B139" t="str">
            <v>INSTITUCION EDUCATIVA REPUBLICA DEL LIBANO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261</v>
          </cell>
          <cell r="H139" t="str">
            <v>251</v>
          </cell>
          <cell r="I139" t="str">
            <v>0.6075</v>
          </cell>
          <cell r="J139" t="str">
            <v>0.5767</v>
          </cell>
          <cell r="K139" t="str">
            <v>0.5535</v>
          </cell>
          <cell r="L139" t="str">
            <v>0.6276</v>
          </cell>
          <cell r="M139" t="str">
            <v>0.5544</v>
          </cell>
          <cell r="N139" t="str">
            <v>0.5885</v>
          </cell>
        </row>
        <row r="140">
          <cell r="A140" t="str">
            <v>113001030085</v>
          </cell>
          <cell r="B140" t="str">
            <v>INSTITUCION EDUCATIVA MANDELA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243</v>
          </cell>
          <cell r="H140" t="str">
            <v>235</v>
          </cell>
          <cell r="I140" t="str">
            <v>0.5987</v>
          </cell>
          <cell r="J140" t="str">
            <v>0.5659</v>
          </cell>
          <cell r="K140" t="str">
            <v>0.5422</v>
          </cell>
          <cell r="L140" t="str">
            <v>0.6395</v>
          </cell>
          <cell r="M140" t="str">
            <v>0.6003</v>
          </cell>
          <cell r="N140" t="str">
            <v>0.5876</v>
          </cell>
        </row>
        <row r="141">
          <cell r="A141" t="str">
            <v>113001020969</v>
          </cell>
          <cell r="B141" t="str">
            <v>INSTITUCION EDUCATIVA FRANCISCO DE PAULA SANTANDER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169</v>
          </cell>
          <cell r="H141" t="str">
            <v>166</v>
          </cell>
          <cell r="I141" t="str">
            <v>0.5931</v>
          </cell>
          <cell r="J141" t="str">
            <v>0.5664</v>
          </cell>
          <cell r="K141" t="str">
            <v>0.5483</v>
          </cell>
          <cell r="L141" t="str">
            <v>0.636</v>
          </cell>
          <cell r="M141" t="str">
            <v>0.5761</v>
          </cell>
          <cell r="N141" t="str">
            <v>0.5852</v>
          </cell>
        </row>
        <row r="142">
          <cell r="A142" t="str">
            <v>113001800990</v>
          </cell>
          <cell r="B142" t="str">
            <v>INSTITUCION EDUCATIVA POLITECNICO DEL POZON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20</v>
          </cell>
          <cell r="H142" t="str">
            <v>18</v>
          </cell>
          <cell r="I142" t="str">
            <v>0.561</v>
          </cell>
          <cell r="J142" t="str">
            <v>0.5564</v>
          </cell>
          <cell r="K142" t="str">
            <v>0.5657</v>
          </cell>
          <cell r="L142" t="str">
            <v>0.6469</v>
          </cell>
          <cell r="M142" t="str">
            <v>0.5809</v>
          </cell>
          <cell r="N142" t="str">
            <v>0.5824</v>
          </cell>
        </row>
        <row r="143">
          <cell r="A143" t="str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79</v>
          </cell>
          <cell r="H143" t="str">
            <v>72</v>
          </cell>
          <cell r="I143" t="str">
            <v>0.604</v>
          </cell>
          <cell r="J143" t="str">
            <v>0.586</v>
          </cell>
          <cell r="K143" t="str">
            <v>0.5349</v>
          </cell>
          <cell r="L143" t="str">
            <v>0.6196</v>
          </cell>
          <cell r="M143" t="str">
            <v>0.5357</v>
          </cell>
          <cell r="N143" t="str">
            <v>0.5822</v>
          </cell>
        </row>
        <row r="144">
          <cell r="A144" t="str">
            <v>113001004254</v>
          </cell>
          <cell r="B144" t="str">
            <v>INSTITUCION EDUCATIVA FULGENCIO LEQUERICA  VELEZ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230</v>
          </cell>
          <cell r="H144" t="str">
            <v>216</v>
          </cell>
          <cell r="I144" t="str">
            <v>0.597</v>
          </cell>
          <cell r="J144" t="str">
            <v>0.5592</v>
          </cell>
          <cell r="K144" t="str">
            <v>0.5434</v>
          </cell>
          <cell r="L144" t="str">
            <v>0.6315</v>
          </cell>
          <cell r="M144" t="str">
            <v>0.5507</v>
          </cell>
          <cell r="N144" t="str">
            <v>0.5803</v>
          </cell>
        </row>
        <row r="145">
          <cell r="A145" t="str">
            <v>413001013176</v>
          </cell>
          <cell r="B145" t="str">
            <v>FUNDACION EDUCATIVA INSTITUTO ECOLÓGICO BARBACOAS - Sede Única</v>
          </cell>
          <cell r="C145" t="str">
            <v>Establecimiento</v>
          </cell>
          <cell r="D145" t="str">
            <v>CARTAGENA DE INDIAS (BOLIVAR)</v>
          </cell>
          <cell r="E145" t="str">
            <v>NO OFICIAL</v>
          </cell>
          <cell r="F145" t="str">
            <v>D</v>
          </cell>
          <cell r="G145" t="str">
            <v>84</v>
          </cell>
          <cell r="H145" t="str">
            <v>84</v>
          </cell>
          <cell r="I145" t="str">
            <v>0.6014</v>
          </cell>
          <cell r="J145" t="str">
            <v>0.5703</v>
          </cell>
          <cell r="K145" t="str">
            <v>0.5384</v>
          </cell>
          <cell r="L145" t="str">
            <v>0.6084</v>
          </cell>
          <cell r="M145" t="str">
            <v>0.565</v>
          </cell>
          <cell r="N145" t="str">
            <v>0.5785</v>
          </cell>
        </row>
        <row r="146">
          <cell r="A146" t="str">
            <v>213001009048</v>
          </cell>
          <cell r="B146" t="str">
            <v>INSTITUCION EDUCATIVA TECNICA DE PASACABALLOS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258</v>
          </cell>
          <cell r="H146" t="str">
            <v>253</v>
          </cell>
          <cell r="I146" t="str">
            <v>0.5815</v>
          </cell>
          <cell r="J146" t="str">
            <v>0.5678</v>
          </cell>
          <cell r="K146" t="str">
            <v>0.5365</v>
          </cell>
          <cell r="L146" t="str">
            <v>0.6224</v>
          </cell>
          <cell r="M146" t="str">
            <v>0.5873</v>
          </cell>
          <cell r="N146" t="str">
            <v>0.5778</v>
          </cell>
        </row>
        <row r="147">
          <cell r="A147" t="str">
            <v>213001007231</v>
          </cell>
          <cell r="B147" t="str">
            <v>INSTITUCION EDUCATIVA SAN FRANCISCO DE ASIS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511</v>
          </cell>
          <cell r="H147" t="str">
            <v>484</v>
          </cell>
          <cell r="I147" t="str">
            <v>0.5803</v>
          </cell>
          <cell r="J147" t="str">
            <v>0.5685</v>
          </cell>
          <cell r="K147" t="str">
            <v>0.5404</v>
          </cell>
          <cell r="L147" t="str">
            <v>0.628</v>
          </cell>
          <cell r="M147" t="str">
            <v>0.5473</v>
          </cell>
          <cell r="N147" t="str">
            <v>0.5768</v>
          </cell>
        </row>
        <row r="148">
          <cell r="A148" t="str">
            <v>113001028421</v>
          </cell>
          <cell r="B148" t="str">
            <v>INSTITUCION EDUCATIVA 14 DE FEBRERO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218</v>
          </cell>
          <cell r="H148" t="str">
            <v>209</v>
          </cell>
          <cell r="I148" t="str">
            <v>0.5818</v>
          </cell>
          <cell r="J148" t="str">
            <v>0.5635</v>
          </cell>
          <cell r="K148" t="str">
            <v>0.5354</v>
          </cell>
          <cell r="L148" t="str">
            <v>0.6344</v>
          </cell>
          <cell r="M148" t="str">
            <v>0.5505</v>
          </cell>
          <cell r="N148" t="str">
            <v>0.5766</v>
          </cell>
        </row>
        <row r="149">
          <cell r="A149" t="str">
            <v>213001002949</v>
          </cell>
          <cell r="B149" t="str">
            <v>INSTITUCION EDUCATIVA SAN JOSE CA?O DEL ORO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90</v>
          </cell>
          <cell r="H149" t="str">
            <v>86</v>
          </cell>
          <cell r="I149" t="str">
            <v>0.6153</v>
          </cell>
          <cell r="J149" t="str">
            <v>0.561</v>
          </cell>
          <cell r="K149" t="str">
            <v>0.5082</v>
          </cell>
          <cell r="L149" t="str">
            <v>0.6169</v>
          </cell>
          <cell r="M149" t="str">
            <v>0.5753</v>
          </cell>
          <cell r="N149" t="str">
            <v>0.5754</v>
          </cell>
        </row>
        <row r="150">
          <cell r="A150" t="str">
            <v>113001800123</v>
          </cell>
          <cell r="B150" t="str">
            <v>INSTITUCION EDUCATIVA GABRIEL GARCIA MARQUEZ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311</v>
          </cell>
          <cell r="H150" t="str">
            <v>304</v>
          </cell>
          <cell r="I150" t="str">
            <v>0.5803</v>
          </cell>
          <cell r="J150" t="str">
            <v>0.5685</v>
          </cell>
          <cell r="K150" t="str">
            <v>0.5362</v>
          </cell>
          <cell r="L150" t="str">
            <v>0.6225</v>
          </cell>
          <cell r="M150" t="str">
            <v>0.552</v>
          </cell>
          <cell r="N150" t="str">
            <v>0.5749</v>
          </cell>
        </row>
        <row r="151">
          <cell r="A151" t="str">
            <v>113001001450</v>
          </cell>
          <cell r="B151" t="str">
            <v>INSTITUCION ETNOEDUCATIVA PEDRO ROMERO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187</v>
          </cell>
          <cell r="H151" t="str">
            <v>175</v>
          </cell>
          <cell r="I151" t="str">
            <v>0.5805</v>
          </cell>
          <cell r="J151" t="str">
            <v>0.5641</v>
          </cell>
          <cell r="K151" t="str">
            <v>0.5421</v>
          </cell>
          <cell r="L151" t="str">
            <v>0.6088</v>
          </cell>
          <cell r="M151" t="str">
            <v>0.5684</v>
          </cell>
          <cell r="N151" t="str">
            <v>0.5735</v>
          </cell>
        </row>
        <row r="152">
          <cell r="A152" t="str">
            <v>113001001581</v>
          </cell>
          <cell r="B152" t="str">
            <v>INSTITUCION EDUCATIVA DE FREDONIA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212</v>
          </cell>
          <cell r="H152" t="str">
            <v>190</v>
          </cell>
          <cell r="I152" t="str">
            <v>0.5687</v>
          </cell>
          <cell r="J152" t="str">
            <v>0.571</v>
          </cell>
          <cell r="K152" t="str">
            <v>0.5432</v>
          </cell>
          <cell r="L152" t="str">
            <v>0.6144</v>
          </cell>
          <cell r="M152" t="str">
            <v>0.5403</v>
          </cell>
          <cell r="N152" t="str">
            <v>0.5717</v>
          </cell>
        </row>
        <row r="153">
          <cell r="A153" t="str">
            <v>313001012744</v>
          </cell>
          <cell r="B153" t="str">
            <v>INSTITUTO  SKINNER II   (ANT.-JARD. INF. SKINNER II) - Sede Única</v>
          </cell>
          <cell r="C153" t="str">
            <v>Establecimiento</v>
          </cell>
          <cell r="D153" t="str">
            <v>CARTAGENA DE INDIAS (BOLIVAR)</v>
          </cell>
          <cell r="E153" t="str">
            <v>NO OFICIAL</v>
          </cell>
          <cell r="F153" t="str">
            <v>D</v>
          </cell>
          <cell r="G153" t="str">
            <v>124</v>
          </cell>
          <cell r="H153" t="str">
            <v>122</v>
          </cell>
          <cell r="I153" t="str">
            <v>0.5675</v>
          </cell>
          <cell r="J153" t="str">
            <v>0.5642</v>
          </cell>
          <cell r="K153" t="str">
            <v>0.5336</v>
          </cell>
          <cell r="L153" t="str">
            <v>0.6154</v>
          </cell>
          <cell r="M153" t="str">
            <v>0.5641</v>
          </cell>
          <cell r="N153" t="str">
            <v>0.5697</v>
          </cell>
        </row>
        <row r="154">
          <cell r="A154" t="str">
            <v>113001800263</v>
          </cell>
          <cell r="B154" t="str">
            <v>INSTITUCION EDUCATIVA EL SALVADOR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775</v>
          </cell>
          <cell r="H154" t="str">
            <v>741</v>
          </cell>
          <cell r="I154" t="str">
            <v>0.5726</v>
          </cell>
          <cell r="J154" t="str">
            <v>0.5605</v>
          </cell>
          <cell r="K154" t="str">
            <v>0.5309</v>
          </cell>
          <cell r="L154" t="str">
            <v>0.6193</v>
          </cell>
          <cell r="M154" t="str">
            <v>0.549</v>
          </cell>
          <cell r="N154" t="str">
            <v>0.5691</v>
          </cell>
        </row>
        <row r="155">
          <cell r="A155" t="str">
            <v>113001800263</v>
          </cell>
          <cell r="B155" t="str">
            <v>INSTITUCION EDUCATIVA EL SALVADOR - INSTITUCION EDUCATIVA EL SALVADOR - SEDE PRINCIPAL</v>
          </cell>
          <cell r="C155" t="str">
            <v>Sede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212</v>
          </cell>
          <cell r="H155" t="str">
            <v>207</v>
          </cell>
          <cell r="I155" t="str">
            <v>0.5689</v>
          </cell>
          <cell r="J155" t="str">
            <v>0.5503</v>
          </cell>
          <cell r="K155" t="str">
            <v>0.5109</v>
          </cell>
          <cell r="L155" t="str">
            <v>0.6028</v>
          </cell>
          <cell r="M155" t="str">
            <v>0.5365</v>
          </cell>
          <cell r="N155" t="str">
            <v>0.5565</v>
          </cell>
        </row>
        <row r="156">
          <cell r="A156" t="str">
            <v>113001800328</v>
          </cell>
          <cell r="B156" t="str">
            <v>INSTITUCION EDUCATIVA EL SALVADOR - SEDE SAN JOSE</v>
          </cell>
          <cell r="C156" t="str">
            <v>Sede</v>
          </cell>
          <cell r="D156" t="str">
            <v>CARTAGENA DE INDIAS (BOLIVAR)</v>
          </cell>
          <cell r="E156" t="str">
            <v>OFICIAL</v>
          </cell>
          <cell r="F156" t="str">
            <v>C</v>
          </cell>
          <cell r="G156" t="str">
            <v>262</v>
          </cell>
          <cell r="H156" t="str">
            <v>256</v>
          </cell>
          <cell r="I156" t="str">
            <v>0.6298</v>
          </cell>
          <cell r="J156" t="str">
            <v>0.6118</v>
          </cell>
          <cell r="K156" t="str">
            <v>0.5892</v>
          </cell>
          <cell r="L156" t="str">
            <v>0.6738</v>
          </cell>
          <cell r="M156" t="str">
            <v>0.5855</v>
          </cell>
          <cell r="N156" t="str">
            <v>0.623</v>
          </cell>
        </row>
        <row r="157">
          <cell r="A157" t="str">
            <v>113001800280</v>
          </cell>
          <cell r="B157" t="str">
            <v>INSTITUCION EDUCATIVA EL SALVADOR - SEDE HENEQUEN</v>
          </cell>
          <cell r="C157" t="str">
            <v>Sede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47</v>
          </cell>
          <cell r="H157" t="str">
            <v>40</v>
          </cell>
          <cell r="I157" t="str">
            <v>0.5022</v>
          </cell>
          <cell r="J157" t="str">
            <v>0.5016</v>
          </cell>
          <cell r="K157" t="str">
            <v>0.5023</v>
          </cell>
          <cell r="L157" t="str">
            <v>0.5529</v>
          </cell>
          <cell r="M157" t="str">
            <v>0.5433</v>
          </cell>
          <cell r="N157" t="str">
            <v>0.5169</v>
          </cell>
        </row>
        <row r="158">
          <cell r="A158" t="str">
            <v>113001800344</v>
          </cell>
          <cell r="B158" t="str">
            <v>INSTITUCION EDUCATIVA EL SALVADOR - SEDE LAS COLINAS</v>
          </cell>
          <cell r="C158" t="str">
            <v>Sede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76</v>
          </cell>
          <cell r="H158" t="str">
            <v>72</v>
          </cell>
          <cell r="I158" t="str">
            <v>0.5634</v>
          </cell>
          <cell r="J158" t="str">
            <v>0.5528</v>
          </cell>
          <cell r="K158" t="str">
            <v>0.509</v>
          </cell>
          <cell r="L158" t="str">
            <v>0.6114</v>
          </cell>
          <cell r="M158" t="str">
            <v>0.5493</v>
          </cell>
          <cell r="N158" t="str">
            <v>0.5584</v>
          </cell>
        </row>
        <row r="159">
          <cell r="A159" t="str">
            <v>113001800352</v>
          </cell>
          <cell r="B159" t="str">
            <v>INSTITUCION EDUCATIVA EL SALVADOR - SEDE SAN NICOLAS</v>
          </cell>
          <cell r="C159" t="str">
            <v>Sede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100</v>
          </cell>
          <cell r="H159" t="str">
            <v>90</v>
          </cell>
          <cell r="I159" t="str">
            <v>0.5083</v>
          </cell>
          <cell r="J159" t="str">
            <v>0.5032</v>
          </cell>
          <cell r="K159" t="str">
            <v>0.4819</v>
          </cell>
          <cell r="L159" t="str">
            <v>0.5832</v>
          </cell>
          <cell r="M159" t="str">
            <v>0.5154</v>
          </cell>
          <cell r="N159" t="str">
            <v>0.5189</v>
          </cell>
        </row>
        <row r="160">
          <cell r="A160" t="str">
            <v>113001800301</v>
          </cell>
          <cell r="B160" t="str">
            <v>INSTITUCION EDUCATIVA EL SALVADOR - SEDE LOS ROBLES</v>
          </cell>
          <cell r="C160" t="str">
            <v>Sede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68</v>
          </cell>
          <cell r="H160" t="str">
            <v>66</v>
          </cell>
          <cell r="I160" t="str">
            <v>0.4929</v>
          </cell>
          <cell r="J160" t="str">
            <v>0.5253</v>
          </cell>
          <cell r="K160" t="str">
            <v>0.484</v>
          </cell>
          <cell r="L160" t="str">
            <v>0.5646</v>
          </cell>
          <cell r="M160" t="str">
            <v>0.4954</v>
          </cell>
          <cell r="N160" t="str">
            <v>0.5151</v>
          </cell>
        </row>
        <row r="161">
          <cell r="A161" t="str">
            <v>113001800361</v>
          </cell>
          <cell r="B161" t="str">
            <v>INSTITUCION EDUCATIVA EL SALVADOR - SEDE NAVAS MEISEL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10</v>
          </cell>
          <cell r="H161" t="str">
            <v>10</v>
          </cell>
          <cell r="I161" t="str">
            <v>0.5148</v>
          </cell>
          <cell r="J161" t="str">
            <v>0.5458</v>
          </cell>
          <cell r="K161" t="str">
            <v>0.4583</v>
          </cell>
          <cell r="L161" t="str">
            <v>0.5459</v>
          </cell>
          <cell r="M161" t="str">
            <v>0.5431</v>
          </cell>
          <cell r="N161" t="str">
            <v>0.5183</v>
          </cell>
        </row>
        <row r="162">
          <cell r="A162" t="str">
            <v>113001029095</v>
          </cell>
          <cell r="B162" t="str">
            <v>INSTITUCION EDUCATIVA FOCO ROJO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274</v>
          </cell>
          <cell r="H162" t="str">
            <v>259</v>
          </cell>
          <cell r="I162" t="str">
            <v>0.5723</v>
          </cell>
          <cell r="J162" t="str">
            <v>0.5537</v>
          </cell>
          <cell r="K162" t="str">
            <v>0.5337</v>
          </cell>
          <cell r="L162" t="str">
            <v>0.6093</v>
          </cell>
          <cell r="M162" t="str">
            <v>0.5401</v>
          </cell>
          <cell r="N162" t="str">
            <v>0.5652</v>
          </cell>
        </row>
        <row r="163">
          <cell r="A163" t="str">
            <v>213001007533</v>
          </cell>
          <cell r="B163" t="str">
            <v>INSTITUCION EDUCATIVA NUEVA ESPERANZA ARROYO GRANDE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119</v>
          </cell>
          <cell r="H163" t="str">
            <v>118</v>
          </cell>
          <cell r="I163" t="str">
            <v>0.5483</v>
          </cell>
          <cell r="J163" t="str">
            <v>0.5539</v>
          </cell>
          <cell r="K163" t="str">
            <v>0.5436</v>
          </cell>
          <cell r="L163" t="str">
            <v>0.6174</v>
          </cell>
          <cell r="M163" t="str">
            <v>0.5256</v>
          </cell>
          <cell r="N163" t="str">
            <v>0.5627</v>
          </cell>
        </row>
        <row r="164">
          <cell r="A164" t="str">
            <v>113001007199</v>
          </cell>
          <cell r="B164" t="str">
            <v>INSTITUCION EDUCATIVA FE Y ALEGRIA LAS AMERICAS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491</v>
          </cell>
          <cell r="H164" t="str">
            <v>456</v>
          </cell>
          <cell r="I164" t="str">
            <v>0.5601</v>
          </cell>
          <cell r="J164" t="str">
            <v>0.5537</v>
          </cell>
          <cell r="K164" t="str">
            <v>0.5299</v>
          </cell>
          <cell r="L164" t="str">
            <v>0.6087</v>
          </cell>
          <cell r="M164" t="str">
            <v>0.5567</v>
          </cell>
          <cell r="N164" t="str">
            <v>0.5626</v>
          </cell>
        </row>
        <row r="165">
          <cell r="A165" t="str">
            <v>113001012427</v>
          </cell>
          <cell r="B165" t="str">
            <v>INSTITUCION EDUCATIVA MANUELA VERGARA DE CURI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222</v>
          </cell>
          <cell r="H165" t="str">
            <v>211</v>
          </cell>
          <cell r="I165" t="str">
            <v>0.575</v>
          </cell>
          <cell r="J165" t="str">
            <v>0.553</v>
          </cell>
          <cell r="K165" t="str">
            <v>0.515</v>
          </cell>
          <cell r="L165" t="str">
            <v>0.6047</v>
          </cell>
          <cell r="M165" t="str">
            <v>0.5366</v>
          </cell>
          <cell r="N165" t="str">
            <v>0.56</v>
          </cell>
        </row>
        <row r="166">
          <cell r="A166" t="str">
            <v>313001029116</v>
          </cell>
          <cell r="B166" t="str">
            <v>INSTITUCION EDUC COMUNITARIA LIRIO DE LOS VALLES - Sede Única</v>
          </cell>
          <cell r="C166" t="str">
            <v>Establecimiento</v>
          </cell>
          <cell r="D166" t="str">
            <v>CARTAGENA DE INDIAS (BOLIVAR)</v>
          </cell>
          <cell r="E166" t="str">
            <v>NO OFICIAL</v>
          </cell>
          <cell r="F166" t="str">
            <v>D</v>
          </cell>
          <cell r="G166" t="str">
            <v>23</v>
          </cell>
          <cell r="H166" t="str">
            <v>23</v>
          </cell>
          <cell r="I166" t="str">
            <v>0.5689</v>
          </cell>
          <cell r="J166" t="str">
            <v>0.5651</v>
          </cell>
          <cell r="K166" t="str">
            <v>0.5256</v>
          </cell>
          <cell r="L166" t="str">
            <v>0.5955</v>
          </cell>
          <cell r="M166" t="str">
            <v>0.5137</v>
          </cell>
          <cell r="N166" t="str">
            <v>0.5599</v>
          </cell>
        </row>
        <row r="167">
          <cell r="A167" t="str">
            <v>113001001816</v>
          </cell>
          <cell r="B167" t="str">
            <v>INSTITUCION EDUCATIVA JOSE DE LA VEGA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609</v>
          </cell>
          <cell r="H167" t="str">
            <v>565</v>
          </cell>
          <cell r="I167" t="str">
            <v>0.5676</v>
          </cell>
          <cell r="J167" t="str">
            <v>0.5466</v>
          </cell>
          <cell r="K167" t="str">
            <v>0.519</v>
          </cell>
          <cell r="L167" t="str">
            <v>0.6101</v>
          </cell>
          <cell r="M167" t="str">
            <v>0.5469</v>
          </cell>
          <cell r="N167" t="str">
            <v>0.5598</v>
          </cell>
        </row>
        <row r="168">
          <cell r="A168" t="str">
            <v>313001028829</v>
          </cell>
          <cell r="B168" t="str">
            <v>FUNDACION INSTITUCION EDUCATIVA FUNASER - Sede Única</v>
          </cell>
          <cell r="C168" t="str">
            <v>Establecimiento</v>
          </cell>
          <cell r="D168" t="str">
            <v>CARTAGENA DE INDIAS (BOLIVAR)</v>
          </cell>
          <cell r="E168" t="str">
            <v>NO OFICIAL</v>
          </cell>
          <cell r="F168" t="str">
            <v>D</v>
          </cell>
          <cell r="G168" t="str">
            <v>46</v>
          </cell>
          <cell r="H168" t="str">
            <v>44</v>
          </cell>
          <cell r="I168" t="str">
            <v>0.5396</v>
          </cell>
          <cell r="J168" t="str">
            <v>0.5469</v>
          </cell>
          <cell r="K168" t="str">
            <v>0.5461</v>
          </cell>
          <cell r="L168" t="str">
            <v>0.6131</v>
          </cell>
          <cell r="M168" t="str">
            <v>0.5166</v>
          </cell>
          <cell r="N168" t="str">
            <v>0.558</v>
          </cell>
        </row>
        <row r="169">
          <cell r="A169" t="str">
            <v>213001009056</v>
          </cell>
          <cell r="B169" t="str">
            <v>INSTITUCION EDUCATIVA NUESTRA SEÑORA DEL BUEN AIRE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173</v>
          </cell>
          <cell r="H169" t="str">
            <v>168</v>
          </cell>
          <cell r="I169" t="str">
            <v>0.5749</v>
          </cell>
          <cell r="J169" t="str">
            <v>0.5576</v>
          </cell>
          <cell r="K169" t="str">
            <v>0.5079</v>
          </cell>
          <cell r="L169" t="str">
            <v>0.5976</v>
          </cell>
          <cell r="M169" t="str">
            <v>0.5384</v>
          </cell>
          <cell r="N169" t="str">
            <v>0.5579</v>
          </cell>
        </row>
        <row r="170">
          <cell r="A170" t="str">
            <v>113001002138</v>
          </cell>
          <cell r="B170" t="str">
            <v>INSTITUCION EDUCATIVA NUESTRA SRA DEL PERPETUO SOCORRO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222</v>
          </cell>
          <cell r="H170" t="str">
            <v>212</v>
          </cell>
          <cell r="I170" t="str">
            <v>0.5483</v>
          </cell>
          <cell r="J170" t="str">
            <v>0.5397</v>
          </cell>
          <cell r="K170" t="str">
            <v>0.5299</v>
          </cell>
          <cell r="L170" t="str">
            <v>0.608</v>
          </cell>
          <cell r="M170" t="str">
            <v>0.5573</v>
          </cell>
          <cell r="N170" t="str">
            <v>0.5565</v>
          </cell>
        </row>
        <row r="171">
          <cell r="A171" t="str">
            <v>313001005225</v>
          </cell>
          <cell r="B171" t="str">
            <v>INSTITUCION EDUCATIVA JOSE MARIA CORDOBA DE PASACABALLOS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96</v>
          </cell>
          <cell r="H171" t="str">
            <v>86</v>
          </cell>
          <cell r="I171" t="str">
            <v>0.5638</v>
          </cell>
          <cell r="J171" t="str">
            <v>0.5548</v>
          </cell>
          <cell r="K171" t="str">
            <v>0.5185</v>
          </cell>
          <cell r="L171" t="str">
            <v>0.5923</v>
          </cell>
          <cell r="M171" t="str">
            <v>0.5283</v>
          </cell>
          <cell r="N171" t="str">
            <v>0.5551</v>
          </cell>
        </row>
        <row r="172">
          <cell r="A172" t="str">
            <v>113001008284</v>
          </cell>
          <cell r="B172" t="str">
            <v>INSTITUCION EDUCATIVA SAN FELIPE NERI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156</v>
          </cell>
          <cell r="H172" t="str">
            <v>144</v>
          </cell>
          <cell r="I172" t="str">
            <v>0.5549</v>
          </cell>
          <cell r="J172" t="str">
            <v>0.533</v>
          </cell>
          <cell r="K172" t="str">
            <v>0.5207</v>
          </cell>
          <cell r="L172" t="str">
            <v>0.6066</v>
          </cell>
          <cell r="M172" t="str">
            <v>0.5543</v>
          </cell>
          <cell r="N172" t="str">
            <v>0.5538</v>
          </cell>
        </row>
        <row r="173">
          <cell r="A173" t="str">
            <v>213001001306</v>
          </cell>
          <cell r="B173" t="str">
            <v>INSTITUCION EDUCATIVA DE PONTEZUELA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114</v>
          </cell>
          <cell r="H173" t="str">
            <v>110</v>
          </cell>
          <cell r="I173" t="str">
            <v>0.5556</v>
          </cell>
          <cell r="J173" t="str">
            <v>0.5432</v>
          </cell>
          <cell r="K173" t="str">
            <v>0.5267</v>
          </cell>
          <cell r="L173" t="str">
            <v>0.5945</v>
          </cell>
          <cell r="M173" t="str">
            <v>0.5352</v>
          </cell>
          <cell r="N173" t="str">
            <v>0.5535</v>
          </cell>
        </row>
        <row r="174">
          <cell r="A174" t="str">
            <v>313001029931</v>
          </cell>
          <cell r="B174" t="str">
            <v>COLEGIO MANOS CREATIVAS - Sede Única</v>
          </cell>
          <cell r="C174" t="str">
            <v>Establecimiento</v>
          </cell>
          <cell r="D174" t="str">
            <v>CARTAGENA DE INDIAS (BOLIVAR)</v>
          </cell>
          <cell r="E174" t="str">
            <v>NO OFICIAL</v>
          </cell>
          <cell r="F174" t="str">
            <v>D</v>
          </cell>
          <cell r="G174" t="str">
            <v>10</v>
          </cell>
          <cell r="H174" t="str">
            <v>10</v>
          </cell>
          <cell r="I174" t="str">
            <v>0.5801</v>
          </cell>
          <cell r="J174" t="str">
            <v>0.5872</v>
          </cell>
          <cell r="K174" t="str">
            <v>0.4794</v>
          </cell>
          <cell r="L174" t="str">
            <v>0.562</v>
          </cell>
          <cell r="M174" t="str">
            <v>0.547</v>
          </cell>
          <cell r="N174" t="str">
            <v>0.5518</v>
          </cell>
        </row>
        <row r="175">
          <cell r="A175" t="str">
            <v>313001029396</v>
          </cell>
          <cell r="B175" t="str">
            <v>INSTITUCION EDUCATIVA CLEMENTE MANUEL ZABAL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436</v>
          </cell>
          <cell r="H175" t="str">
            <v>416</v>
          </cell>
          <cell r="I175" t="str">
            <v>0.5521</v>
          </cell>
          <cell r="J175" t="str">
            <v>0.5408</v>
          </cell>
          <cell r="K175" t="str">
            <v>0.5094</v>
          </cell>
          <cell r="L175" t="str">
            <v>0.5899</v>
          </cell>
          <cell r="M175" t="str">
            <v>0.5344</v>
          </cell>
          <cell r="N175" t="str">
            <v>0.547</v>
          </cell>
        </row>
        <row r="176">
          <cell r="A176" t="str">
            <v>413001004703</v>
          </cell>
          <cell r="B176" t="str">
            <v>INSTITUCION EDUCATIVA DE LA BOQUILLA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330</v>
          </cell>
          <cell r="H176" t="str">
            <v>314</v>
          </cell>
          <cell r="I176" t="str">
            <v>0.5441</v>
          </cell>
          <cell r="J176" t="str">
            <v>0.5362</v>
          </cell>
          <cell r="K176" t="str">
            <v>0.51</v>
          </cell>
          <cell r="L176" t="str">
            <v>0.5943</v>
          </cell>
          <cell r="M176" t="str">
            <v>0.5558</v>
          </cell>
          <cell r="N176" t="str">
            <v>0.5469</v>
          </cell>
        </row>
        <row r="177">
          <cell r="A177" t="str">
            <v>113001001492</v>
          </cell>
          <cell r="B177" t="str">
            <v>INSTITUCION EDUCATIVA LICEO DE BOLIVAR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324</v>
          </cell>
          <cell r="H177" t="str">
            <v>287</v>
          </cell>
          <cell r="I177" t="str">
            <v>0.5455</v>
          </cell>
          <cell r="J177" t="str">
            <v>0.5416</v>
          </cell>
          <cell r="K177" t="str">
            <v>0.5007</v>
          </cell>
          <cell r="L177" t="str">
            <v>0.5974</v>
          </cell>
          <cell r="M177" t="str">
            <v>0.5515</v>
          </cell>
          <cell r="N177" t="str">
            <v>0.5467</v>
          </cell>
        </row>
        <row r="178">
          <cell r="A178" t="str">
            <v>213001002531</v>
          </cell>
          <cell r="B178" t="str">
            <v>INSTITUCION EDUCATIVA MANZANILLO DEL MAR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50</v>
          </cell>
          <cell r="H178" t="str">
            <v>49</v>
          </cell>
          <cell r="I178" t="str">
            <v>0.5374</v>
          </cell>
          <cell r="J178" t="str">
            <v>0.5384</v>
          </cell>
          <cell r="K178" t="str">
            <v>0.5193</v>
          </cell>
          <cell r="L178" t="str">
            <v>0.5969</v>
          </cell>
          <cell r="M178" t="str">
            <v>0.5276</v>
          </cell>
          <cell r="N178" t="str">
            <v>0.5464</v>
          </cell>
        </row>
        <row r="179">
          <cell r="A179" t="str">
            <v>113001005544</v>
          </cell>
          <cell r="B179" t="str">
            <v>INSTITUCION EDUCATIVA ANTONIO NARIÑO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199</v>
          </cell>
          <cell r="H179" t="str">
            <v>173</v>
          </cell>
          <cell r="I179" t="str">
            <v>0.5307</v>
          </cell>
          <cell r="J179" t="str">
            <v>0.5404</v>
          </cell>
          <cell r="K179" t="str">
            <v>0.516</v>
          </cell>
          <cell r="L179" t="str">
            <v>0.5954</v>
          </cell>
          <cell r="M179" t="str">
            <v>0.5337</v>
          </cell>
          <cell r="N179" t="str">
            <v>0.5447</v>
          </cell>
        </row>
        <row r="180">
          <cell r="A180" t="str">
            <v>213001000091</v>
          </cell>
          <cell r="B180" t="str">
            <v>INSTITUCION EDUCATIVA DE ISLA FUERTE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50</v>
          </cell>
          <cell r="H180" t="str">
            <v>50</v>
          </cell>
          <cell r="I180" t="str">
            <v>0.5666</v>
          </cell>
          <cell r="J180" t="str">
            <v>0.5456</v>
          </cell>
          <cell r="K180" t="str">
            <v>0.4749</v>
          </cell>
          <cell r="L180" t="str">
            <v>0.584</v>
          </cell>
          <cell r="M180" t="str">
            <v>0.5657</v>
          </cell>
          <cell r="N180" t="str">
            <v>0.5445</v>
          </cell>
        </row>
        <row r="181">
          <cell r="A181" t="str">
            <v>113001008276</v>
          </cell>
          <cell r="B181" t="str">
            <v>INSTITUCION EDUCATIVA PLAYAS DE ACAPULCO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228</v>
          </cell>
          <cell r="H181" t="str">
            <v>212</v>
          </cell>
          <cell r="I181" t="str">
            <v>0.5427</v>
          </cell>
          <cell r="J181" t="str">
            <v>0.5255</v>
          </cell>
          <cell r="K181" t="str">
            <v>0.5133</v>
          </cell>
          <cell r="L181" t="str">
            <v>0.5922</v>
          </cell>
          <cell r="M181" t="str">
            <v>0.5337</v>
          </cell>
          <cell r="N181" t="str">
            <v>0.5427</v>
          </cell>
        </row>
        <row r="182">
          <cell r="A182" t="str">
            <v>313001028891</v>
          </cell>
          <cell r="B182" t="str">
            <v>COLEGIO FERNANDO DE ARAGON DE CARTAGENA - Sede Única</v>
          </cell>
          <cell r="C182" t="str">
            <v>Establecimiento</v>
          </cell>
          <cell r="D182" t="str">
            <v>CARTAGENA DE INDIAS (BOLIVAR)</v>
          </cell>
          <cell r="E182" t="str">
            <v>NO OFICIAL</v>
          </cell>
          <cell r="F182" t="str">
            <v>D</v>
          </cell>
          <cell r="G182" t="str">
            <v>85</v>
          </cell>
          <cell r="H182" t="str">
            <v>69</v>
          </cell>
          <cell r="I182" t="str">
            <v>0.5185</v>
          </cell>
          <cell r="J182" t="str">
            <v>0.514</v>
          </cell>
          <cell r="K182" t="str">
            <v>0.5365</v>
          </cell>
          <cell r="L182" t="str">
            <v>0.6003</v>
          </cell>
          <cell r="M182" t="str">
            <v>0.5403</v>
          </cell>
          <cell r="N182" t="str">
            <v>0.5422</v>
          </cell>
        </row>
        <row r="183">
          <cell r="A183" t="str">
            <v>213001000075</v>
          </cell>
          <cell r="B183" t="str">
            <v>INSTITUCION EDUCATIVA PUERTO REY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75</v>
          </cell>
          <cell r="H183" t="str">
            <v>72</v>
          </cell>
          <cell r="I183" t="str">
            <v>0.5323</v>
          </cell>
          <cell r="J183" t="str">
            <v>0.5298</v>
          </cell>
          <cell r="K183" t="str">
            <v>0.5035</v>
          </cell>
          <cell r="L183" t="str">
            <v>0.5888</v>
          </cell>
          <cell r="M183" t="str">
            <v>0.514</v>
          </cell>
          <cell r="N183" t="str">
            <v>0.5367</v>
          </cell>
        </row>
        <row r="184">
          <cell r="A184" t="str">
            <v>113001000739</v>
          </cell>
          <cell r="B184" t="str">
            <v>INSTITUCION EDUCATIVA ANA MARIA VELEZ DE TRUJILLO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231</v>
          </cell>
          <cell r="H184" t="str">
            <v>209</v>
          </cell>
          <cell r="I184" t="str">
            <v>0.5343</v>
          </cell>
          <cell r="J184" t="str">
            <v>0.526</v>
          </cell>
          <cell r="K184" t="str">
            <v>0.4804</v>
          </cell>
          <cell r="L184" t="str">
            <v>0.5808</v>
          </cell>
          <cell r="M184" t="str">
            <v>0.5319</v>
          </cell>
          <cell r="N184" t="str">
            <v>0.5305</v>
          </cell>
        </row>
        <row r="185">
          <cell r="A185" t="str">
            <v>113001003126</v>
          </cell>
          <cell r="B185" t="str">
            <v>INSTITUCION EDUCATIVA FERNANDO DE LA VEGA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116</v>
          </cell>
          <cell r="H185" t="str">
            <v>106</v>
          </cell>
          <cell r="I185" t="str">
            <v>0.5299</v>
          </cell>
          <cell r="J185" t="str">
            <v>0.5189</v>
          </cell>
          <cell r="K185" t="str">
            <v>0.4891</v>
          </cell>
          <cell r="L185" t="str">
            <v>0.5724</v>
          </cell>
          <cell r="M185" t="str">
            <v>0.53</v>
          </cell>
          <cell r="N185" t="str">
            <v>0.5278</v>
          </cell>
        </row>
        <row r="186">
          <cell r="A186" t="str">
            <v>313001800751</v>
          </cell>
          <cell r="B186" t="str">
            <v>COLEGIO HUMANISTA FRANCESCO PETRARCA - Sede Única</v>
          </cell>
          <cell r="C186" t="str">
            <v>Establecimiento</v>
          </cell>
          <cell r="D186" t="str">
            <v>CARTAGENA DE INDIAS (BOLIVAR)</v>
          </cell>
          <cell r="E186" t="str">
            <v>NO OFICIAL</v>
          </cell>
          <cell r="F186" t="str">
            <v>D</v>
          </cell>
          <cell r="G186" t="str">
            <v>30</v>
          </cell>
          <cell r="H186" t="str">
            <v>28</v>
          </cell>
          <cell r="I186" t="str">
            <v>0.4942</v>
          </cell>
          <cell r="J186" t="str">
            <v>0.5231</v>
          </cell>
          <cell r="K186" t="str">
            <v>0.5025</v>
          </cell>
          <cell r="L186" t="str">
            <v>0.5742</v>
          </cell>
          <cell r="M186" t="str">
            <v>0.5303</v>
          </cell>
          <cell r="N186" t="str">
            <v>0.524</v>
          </cell>
        </row>
        <row r="187">
          <cell r="A187" t="str">
            <v>113001000429</v>
          </cell>
          <cell r="B187" t="str">
            <v>INSTITUCION EDUCATIVA SALIM BECHARA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224</v>
          </cell>
          <cell r="H187" t="str">
            <v>189</v>
          </cell>
          <cell r="I187" t="str">
            <v>0.511</v>
          </cell>
          <cell r="J187" t="str">
            <v>0.5208</v>
          </cell>
          <cell r="K187" t="str">
            <v>0.4933</v>
          </cell>
          <cell r="L187" t="str">
            <v>0.5698</v>
          </cell>
          <cell r="M187" t="str">
            <v>0.5168</v>
          </cell>
          <cell r="N187" t="str">
            <v>0.5232</v>
          </cell>
        </row>
        <row r="188">
          <cell r="A188" t="str">
            <v>113001000143</v>
          </cell>
          <cell r="B188" t="str">
            <v>INSTITUCION EDUCATIVA ARROYO DE PIEDRA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165</v>
          </cell>
          <cell r="H188" t="str">
            <v>158</v>
          </cell>
          <cell r="I188" t="str">
            <v>0.5218</v>
          </cell>
          <cell r="J188" t="str">
            <v>0.5206</v>
          </cell>
          <cell r="K188" t="str">
            <v>0.4837</v>
          </cell>
          <cell r="L188" t="str">
            <v>0.5642</v>
          </cell>
          <cell r="M188" t="str">
            <v>0.5287</v>
          </cell>
          <cell r="N188" t="str">
            <v>0.523</v>
          </cell>
        </row>
        <row r="189">
          <cell r="A189" t="str">
            <v>113001000143</v>
          </cell>
          <cell r="B189" t="str">
            <v>INSTITUCION EDUCATIVA ARROYO DE PIEDRA - INSTITUCION EDUCATIVA ARROYO DE PIEDRA</v>
          </cell>
          <cell r="C189" t="str">
            <v>Sede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121</v>
          </cell>
          <cell r="H189" t="str">
            <v>115</v>
          </cell>
          <cell r="I189" t="str">
            <v>0.5026</v>
          </cell>
          <cell r="J189" t="str">
            <v>0.5</v>
          </cell>
          <cell r="K189" t="str">
            <v>0.4608</v>
          </cell>
          <cell r="L189" t="str">
            <v>0.5508</v>
          </cell>
          <cell r="M189" t="str">
            <v>0.5228</v>
          </cell>
          <cell r="N189" t="str">
            <v>0.505</v>
          </cell>
        </row>
        <row r="190">
          <cell r="A190" t="str">
            <v>213001000083</v>
          </cell>
          <cell r="B190" t="str">
            <v>INSTITUCION EDUCATIVA ARROYO DE PIEDRA - SEDE DE PUNTA CANOA</v>
          </cell>
          <cell r="C190" t="str">
            <v>Sede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44</v>
          </cell>
          <cell r="H190" t="str">
            <v>43</v>
          </cell>
          <cell r="I190" t="str">
            <v>0.57</v>
          </cell>
          <cell r="J190" t="str">
            <v>0.5769</v>
          </cell>
          <cell r="K190" t="str">
            <v>0.5449</v>
          </cell>
          <cell r="L190" t="str">
            <v>0.5964</v>
          </cell>
          <cell r="M190" t="str">
            <v>0.5419</v>
          </cell>
          <cell r="N190" t="str">
            <v>0.5697</v>
          </cell>
        </row>
        <row r="191">
          <cell r="A191" t="str">
            <v>113001029851</v>
          </cell>
          <cell r="B191" t="str">
            <v>INSTITUCION EDUCATIVA JORGE ARTEL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285</v>
          </cell>
          <cell r="H191" t="str">
            <v>270</v>
          </cell>
          <cell r="I191" t="str">
            <v>0.5266</v>
          </cell>
          <cell r="J191" t="str">
            <v>0.5094</v>
          </cell>
          <cell r="K191" t="str">
            <v>0.4845</v>
          </cell>
          <cell r="L191" t="str">
            <v>0.5653</v>
          </cell>
          <cell r="M191" t="str">
            <v>0.516</v>
          </cell>
          <cell r="N191" t="str">
            <v>0.521</v>
          </cell>
        </row>
        <row r="192">
          <cell r="A192" t="str">
            <v>113001006711</v>
          </cell>
          <cell r="B192" t="str">
            <v>INSTITUCION EDUCATIVA OMAIRA SANCHEZ GARZON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80</v>
          </cell>
          <cell r="H192" t="str">
            <v>72</v>
          </cell>
          <cell r="I192" t="str">
            <v>0.5009</v>
          </cell>
          <cell r="J192" t="str">
            <v>0.5153</v>
          </cell>
          <cell r="K192" t="str">
            <v>0.4891</v>
          </cell>
          <cell r="L192" t="str">
            <v>0.5661</v>
          </cell>
          <cell r="M192" t="str">
            <v>0.5302</v>
          </cell>
          <cell r="N192" t="str">
            <v>0.5188</v>
          </cell>
        </row>
        <row r="193">
          <cell r="A193" t="str">
            <v>213001001292</v>
          </cell>
          <cell r="B193" t="str">
            <v>INSTITUCION EDUCATIVA DE SANTA ANA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130</v>
          </cell>
          <cell r="H193" t="str">
            <v>125</v>
          </cell>
          <cell r="I193" t="str">
            <v>0.5211</v>
          </cell>
          <cell r="J193" t="str">
            <v>0.5159</v>
          </cell>
          <cell r="K193" t="str">
            <v>0.4743</v>
          </cell>
          <cell r="L193" t="str">
            <v>0.5536</v>
          </cell>
          <cell r="M193" t="str">
            <v>0.536</v>
          </cell>
          <cell r="N193" t="str">
            <v>0.5177</v>
          </cell>
        </row>
        <row r="194">
          <cell r="A194" t="str">
            <v>113001000160</v>
          </cell>
          <cell r="B194" t="str">
            <v>INSTITUCION EDUCATIVA CORAZON DE MARIA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165</v>
          </cell>
          <cell r="H194" t="str">
            <v>145</v>
          </cell>
          <cell r="I194" t="str">
            <v>0.5091</v>
          </cell>
          <cell r="J194" t="str">
            <v>0.5241</v>
          </cell>
          <cell r="K194" t="str">
            <v>0.4761</v>
          </cell>
          <cell r="L194" t="str">
            <v>0.5532</v>
          </cell>
          <cell r="M194" t="str">
            <v>0.5247</v>
          </cell>
          <cell r="N194" t="str">
            <v>0.5163</v>
          </cell>
        </row>
        <row r="195">
          <cell r="A195" t="str">
            <v>213001001942</v>
          </cell>
          <cell r="B195" t="str">
            <v>INSTITUCION EDUCATIVA LUIS FELIPE CABRERA DE BARU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142</v>
          </cell>
          <cell r="H195" t="str">
            <v>137</v>
          </cell>
          <cell r="I195" t="str">
            <v>0.5043</v>
          </cell>
          <cell r="J195" t="str">
            <v>0.5047</v>
          </cell>
          <cell r="K195" t="str">
            <v>0.4671</v>
          </cell>
          <cell r="L195" t="str">
            <v>0.5497</v>
          </cell>
          <cell r="M195" t="str">
            <v>0.5368</v>
          </cell>
          <cell r="N195" t="str">
            <v>0.5088</v>
          </cell>
        </row>
        <row r="196">
          <cell r="A196" t="str">
            <v>213001001632</v>
          </cell>
          <cell r="B196" t="str">
            <v>INSTITUCION EDUCATIVA DE LETICIA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47</v>
          </cell>
          <cell r="H196" t="str">
            <v>42</v>
          </cell>
          <cell r="I196" t="str">
            <v>0.5019</v>
          </cell>
          <cell r="J196" t="str">
            <v>0.5087</v>
          </cell>
          <cell r="K196" t="str">
            <v>0.4608</v>
          </cell>
          <cell r="L196" t="str">
            <v>0.5493</v>
          </cell>
          <cell r="M196" t="str">
            <v>0.5027</v>
          </cell>
          <cell r="N196" t="str">
            <v>0.505</v>
          </cell>
        </row>
        <row r="197">
          <cell r="A197" t="str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155</v>
          </cell>
          <cell r="H197" t="str">
            <v>147</v>
          </cell>
          <cell r="I197" t="str">
            <v>0.49</v>
          </cell>
          <cell r="J197" t="str">
            <v>0.5052</v>
          </cell>
          <cell r="K197" t="str">
            <v>0.4609</v>
          </cell>
          <cell r="L197" t="str">
            <v>0.5458</v>
          </cell>
          <cell r="M197" t="str">
            <v>0.5129</v>
          </cell>
          <cell r="N197" t="str">
            <v>0.5014</v>
          </cell>
        </row>
        <row r="198">
          <cell r="A198" t="str">
            <v>213001001900</v>
          </cell>
          <cell r="B198" t="str">
            <v>INSTITUCION EDUCATIVA DE ARARCA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43</v>
          </cell>
          <cell r="H198" t="str">
            <v>39</v>
          </cell>
          <cell r="I198" t="str">
            <v>0.4866</v>
          </cell>
          <cell r="J198" t="str">
            <v>0.4894</v>
          </cell>
          <cell r="K198" t="str">
            <v>0.4479</v>
          </cell>
          <cell r="L198" t="str">
            <v>0.5265</v>
          </cell>
          <cell r="M198" t="str">
            <v>0.5374</v>
          </cell>
          <cell r="N198" t="str">
            <v>0.4914</v>
          </cell>
        </row>
        <row r="199">
          <cell r="A199" t="str">
            <v>213001027020</v>
          </cell>
          <cell r="B199" t="str">
            <v>INSTITUCION EDUCATIVA DOMINGO BENKOS BIOHO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290</v>
          </cell>
          <cell r="H199" t="str">
            <v>224</v>
          </cell>
          <cell r="I199" t="str">
            <v>0.4826</v>
          </cell>
          <cell r="J199" t="str">
            <v>0.4979</v>
          </cell>
          <cell r="K199" t="str">
            <v>0.4446</v>
          </cell>
          <cell r="L199" t="str">
            <v>0.52</v>
          </cell>
          <cell r="M199" t="str">
            <v>0.5097</v>
          </cell>
          <cell r="N199" t="str">
            <v>0.4881</v>
          </cell>
        </row>
        <row r="200">
          <cell r="A200" t="str">
            <v>213001000059</v>
          </cell>
          <cell r="B200" t="str">
            <v>INSTITUCION EDUCATIVA ISLAS DEL ROSARIO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38</v>
          </cell>
          <cell r="H200" t="str">
            <v>34</v>
          </cell>
          <cell r="I200" t="str">
            <v>0.4494</v>
          </cell>
          <cell r="J200" t="str">
            <v>0.4963</v>
          </cell>
          <cell r="K200" t="str">
            <v>0.4445</v>
          </cell>
          <cell r="L200" t="str">
            <v>0.5151</v>
          </cell>
          <cell r="M200" t="str">
            <v>0.5123</v>
          </cell>
          <cell r="N200" t="str">
            <v>0.4791</v>
          </cell>
        </row>
        <row r="201">
          <cell r="A201" t="str">
            <v>213001007401</v>
          </cell>
          <cell r="B201" t="str">
            <v>INSTITUCION EDUCATIVA SANTA CRUZ DEL ISLOTE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32</v>
          </cell>
          <cell r="H201" t="str">
            <v>31</v>
          </cell>
          <cell r="I201" t="str">
            <v>0.444</v>
          </cell>
          <cell r="J201" t="str">
            <v>0.4852</v>
          </cell>
          <cell r="K201" t="str">
            <v>0.4246</v>
          </cell>
          <cell r="L201" t="str">
            <v>0.5008</v>
          </cell>
          <cell r="M201" t="str">
            <v>0.4763</v>
          </cell>
          <cell r="N201" t="str">
            <v>0.4646</v>
          </cell>
        </row>
      </sheetData>
      <sheetData sheetId="4">
        <row r="2">
          <cell r="A2" t="str">
            <v>313001007058</v>
          </cell>
          <cell r="B2" t="str">
            <v>CENTRO DE EDUCACION EL RECREO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77</v>
          </cell>
          <cell r="H2" t="str">
            <v>77</v>
          </cell>
          <cell r="I2" t="str">
            <v>0.8934</v>
          </cell>
          <cell r="J2" t="str">
            <v>0.8655</v>
          </cell>
          <cell r="K2" t="str">
            <v>0.8675</v>
          </cell>
          <cell r="L2" t="str">
            <v>0.8879</v>
          </cell>
          <cell r="M2" t="str">
            <v>0.9066</v>
          </cell>
          <cell r="N2" t="str">
            <v>0.8807</v>
          </cell>
        </row>
        <row r="3">
          <cell r="A3" t="str">
            <v>313001012515</v>
          </cell>
          <cell r="B3" t="str">
            <v>CORPORACION EDUCATIVA LA SAGRADA FAMILIA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76</v>
          </cell>
          <cell r="H3" t="str">
            <v>76</v>
          </cell>
          <cell r="I3" t="str">
            <v>0.8955</v>
          </cell>
          <cell r="J3" t="str">
            <v>0.8652</v>
          </cell>
          <cell r="K3" t="str">
            <v>0.8631</v>
          </cell>
          <cell r="L3" t="str">
            <v>0.8811</v>
          </cell>
          <cell r="M3" t="str">
            <v>0.9134</v>
          </cell>
          <cell r="N3" t="str">
            <v>0.8791</v>
          </cell>
        </row>
        <row r="4">
          <cell r="A4" t="str">
            <v>313001003931</v>
          </cell>
          <cell r="B4" t="str">
            <v>COLEGIO JORGE WASHINGTON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135</v>
          </cell>
          <cell r="H4" t="str">
            <v>135</v>
          </cell>
          <cell r="I4" t="str">
            <v>0.8871</v>
          </cell>
          <cell r="J4" t="str">
            <v>0.8447</v>
          </cell>
          <cell r="K4" t="str">
            <v>0.8677</v>
          </cell>
          <cell r="L4" t="str">
            <v>0.8778</v>
          </cell>
          <cell r="M4" t="str">
            <v>0.9483</v>
          </cell>
          <cell r="N4" t="str">
            <v>0.8754</v>
          </cell>
        </row>
        <row r="5">
          <cell r="A5" t="str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92</v>
          </cell>
          <cell r="H5" t="str">
            <v>92</v>
          </cell>
          <cell r="I5" t="str">
            <v>0.8832</v>
          </cell>
          <cell r="J5" t="str">
            <v>0.8565</v>
          </cell>
          <cell r="K5" t="str">
            <v>0.8633</v>
          </cell>
          <cell r="L5" t="str">
            <v>0.8682</v>
          </cell>
          <cell r="M5" t="str">
            <v>0.9368</v>
          </cell>
          <cell r="N5" t="str">
            <v>0.8731</v>
          </cell>
        </row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83</v>
          </cell>
          <cell r="H6" t="str">
            <v>82</v>
          </cell>
          <cell r="I6" t="str">
            <v>0.8713</v>
          </cell>
          <cell r="J6" t="str">
            <v>0.8626</v>
          </cell>
          <cell r="K6" t="str">
            <v>0.8557</v>
          </cell>
          <cell r="L6" t="str">
            <v>0.8666</v>
          </cell>
          <cell r="M6" t="str">
            <v>0.9422</v>
          </cell>
          <cell r="N6" t="str">
            <v>0.8701</v>
          </cell>
        </row>
        <row r="7">
          <cell r="A7" t="str">
            <v>313001004768</v>
          </cell>
          <cell r="B7" t="str">
            <v>REDCOL COLEGIO BRITANICO DE CARTAGENA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103</v>
          </cell>
          <cell r="H7" t="str">
            <v>102</v>
          </cell>
          <cell r="I7" t="str">
            <v>0.8753</v>
          </cell>
          <cell r="J7" t="str">
            <v>0.8544</v>
          </cell>
          <cell r="K7" t="str">
            <v>0.8508</v>
          </cell>
          <cell r="L7" t="str">
            <v>0.8685</v>
          </cell>
          <cell r="M7" t="str">
            <v>0.9451</v>
          </cell>
          <cell r="N7" t="str">
            <v>0.8686</v>
          </cell>
        </row>
        <row r="8">
          <cell r="A8" t="str">
            <v>313001013651</v>
          </cell>
          <cell r="B8" t="str">
            <v>COLEGIO INTEGRAL DEL NORTE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66</v>
          </cell>
          <cell r="H8" t="str">
            <v>66</v>
          </cell>
          <cell r="I8" t="str">
            <v>0.888</v>
          </cell>
          <cell r="J8" t="str">
            <v>0.8625</v>
          </cell>
          <cell r="K8" t="str">
            <v>0.8521</v>
          </cell>
          <cell r="L8" t="str">
            <v>0.8653</v>
          </cell>
          <cell r="M8" t="str">
            <v>0.8878</v>
          </cell>
          <cell r="N8" t="str">
            <v>0.8685</v>
          </cell>
        </row>
        <row r="9">
          <cell r="A9" t="str">
            <v>313001006485</v>
          </cell>
          <cell r="B9" t="str">
            <v>CORPORACION EDUCATIVA COLEGIO ALTER ALTERIS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94</v>
          </cell>
          <cell r="H9" t="str">
            <v>94</v>
          </cell>
          <cell r="I9" t="str">
            <v>0.8629</v>
          </cell>
          <cell r="J9" t="str">
            <v>0.8396</v>
          </cell>
          <cell r="K9" t="str">
            <v>0.8586</v>
          </cell>
          <cell r="L9" t="str">
            <v>0.8806</v>
          </cell>
          <cell r="M9" t="str">
            <v>0.9022</v>
          </cell>
          <cell r="N9" t="str">
            <v>0.8636</v>
          </cell>
        </row>
        <row r="10">
          <cell r="A10" t="str">
            <v>313836000348</v>
          </cell>
          <cell r="B10" t="str">
            <v>ASPAEN GIMNASIO CARTAGENA DE INDIAS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91</v>
          </cell>
          <cell r="H10" t="str">
            <v>91</v>
          </cell>
          <cell r="I10" t="str">
            <v>0.864</v>
          </cell>
          <cell r="J10" t="str">
            <v>0.8382</v>
          </cell>
          <cell r="K10" t="str">
            <v>0.834</v>
          </cell>
          <cell r="L10" t="str">
            <v>0.87</v>
          </cell>
          <cell r="M10" t="str">
            <v>0.9463</v>
          </cell>
          <cell r="N10" t="str">
            <v>0.8588</v>
          </cell>
        </row>
        <row r="11">
          <cell r="A11" t="str">
            <v>313001005985</v>
          </cell>
          <cell r="B11" t="str">
            <v>COLEGIO LOS ANGELES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90</v>
          </cell>
          <cell r="H11" t="str">
            <v>90</v>
          </cell>
          <cell r="I11" t="str">
            <v>0.8804</v>
          </cell>
          <cell r="J11" t="str">
            <v>0.8356</v>
          </cell>
          <cell r="K11" t="str">
            <v>0.8368</v>
          </cell>
          <cell r="L11" t="str">
            <v>0.8647</v>
          </cell>
          <cell r="M11" t="str">
            <v>0.8599</v>
          </cell>
          <cell r="N11" t="str">
            <v>0.8548</v>
          </cell>
        </row>
        <row r="12">
          <cell r="A12" t="str">
            <v>313001008771</v>
          </cell>
          <cell r="B12" t="str">
            <v>COL.  GIMN. MOMPIANO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38</v>
          </cell>
          <cell r="H12" t="str">
            <v>38</v>
          </cell>
          <cell r="I12" t="str">
            <v>0.8651</v>
          </cell>
          <cell r="J12" t="str">
            <v>0.834</v>
          </cell>
          <cell r="K12" t="str">
            <v>0.8345</v>
          </cell>
          <cell r="L12" t="str">
            <v>0.8431</v>
          </cell>
          <cell r="M12" t="str">
            <v>0.9148</v>
          </cell>
          <cell r="N12" t="str">
            <v>0.8496</v>
          </cell>
        </row>
        <row r="13">
          <cell r="A13" t="str">
            <v>313001000916</v>
          </cell>
          <cell r="B13" t="str">
            <v>COL. DE LA ESPERANZA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63</v>
          </cell>
          <cell r="H13" t="str">
            <v>63</v>
          </cell>
          <cell r="I13" t="str">
            <v>0.8498</v>
          </cell>
          <cell r="J13" t="str">
            <v>0.8262</v>
          </cell>
          <cell r="K13" t="str">
            <v>0.826</v>
          </cell>
          <cell r="L13" t="str">
            <v>0.8465</v>
          </cell>
          <cell r="M13" t="str">
            <v>0.8812</v>
          </cell>
          <cell r="N13" t="str">
            <v>0.8405</v>
          </cell>
        </row>
        <row r="14">
          <cell r="A14" t="str">
            <v>313001002277</v>
          </cell>
          <cell r="B14" t="str">
            <v>COL.  MONTESSORI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145</v>
          </cell>
          <cell r="H14" t="str">
            <v>143</v>
          </cell>
          <cell r="I14" t="str">
            <v>0.8342</v>
          </cell>
          <cell r="J14" t="str">
            <v>0.8161</v>
          </cell>
          <cell r="K14" t="str">
            <v>0.83</v>
          </cell>
          <cell r="L14" t="str">
            <v>0.8523</v>
          </cell>
          <cell r="M14" t="str">
            <v>0.9262</v>
          </cell>
          <cell r="N14" t="str">
            <v>0.8403</v>
          </cell>
        </row>
        <row r="15">
          <cell r="A15" t="str">
            <v>313001000541</v>
          </cell>
          <cell r="B15" t="str">
            <v>COL. LA ANUNCIACION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117</v>
          </cell>
          <cell r="H15" t="str">
            <v>117</v>
          </cell>
          <cell r="I15" t="str">
            <v>0.8196</v>
          </cell>
          <cell r="J15" t="str">
            <v>0.8134</v>
          </cell>
          <cell r="K15" t="str">
            <v>0.8336</v>
          </cell>
          <cell r="L15" t="str">
            <v>0.8587</v>
          </cell>
          <cell r="M15" t="str">
            <v>0.8306</v>
          </cell>
          <cell r="N15" t="str">
            <v>0.8313</v>
          </cell>
        </row>
        <row r="16">
          <cell r="A16" t="str">
            <v>313001000215</v>
          </cell>
          <cell r="B16" t="str">
            <v>GIMN. NUEVA GRANADA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54</v>
          </cell>
          <cell r="H16" t="str">
            <v>54</v>
          </cell>
          <cell r="I16" t="str">
            <v>0.8287</v>
          </cell>
          <cell r="J16" t="str">
            <v>0.8093</v>
          </cell>
          <cell r="K16" t="str">
            <v>0.8152</v>
          </cell>
          <cell r="L16" t="str">
            <v>0.8468</v>
          </cell>
          <cell r="M16" t="str">
            <v>0.8576</v>
          </cell>
          <cell r="N16" t="str">
            <v>0.8275</v>
          </cell>
        </row>
        <row r="17">
          <cell r="A17" t="str">
            <v>313001003095</v>
          </cell>
          <cell r="B17" t="str">
            <v>CIUDAD ESCOLAR DE COMFENALCO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719</v>
          </cell>
          <cell r="H17" t="str">
            <v>718</v>
          </cell>
          <cell r="I17" t="str">
            <v>0.8311</v>
          </cell>
          <cell r="J17" t="str">
            <v>0.8133</v>
          </cell>
          <cell r="K17" t="str">
            <v>0.8126</v>
          </cell>
          <cell r="L17" t="str">
            <v>0.8429</v>
          </cell>
          <cell r="M17" t="str">
            <v>0.8103</v>
          </cell>
          <cell r="N17" t="str">
            <v>0.8239</v>
          </cell>
        </row>
        <row r="18">
          <cell r="A18" t="str">
            <v>313001000592</v>
          </cell>
          <cell r="B18" t="str">
            <v>GIMN. LUJAN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38</v>
          </cell>
          <cell r="H18" t="str">
            <v>38</v>
          </cell>
          <cell r="I18" t="str">
            <v>0.8388</v>
          </cell>
          <cell r="J18" t="str">
            <v>0.8013</v>
          </cell>
          <cell r="K18" t="str">
            <v>0.8115</v>
          </cell>
          <cell r="L18" t="str">
            <v>0.8349</v>
          </cell>
          <cell r="M18" t="str">
            <v>0.8426</v>
          </cell>
          <cell r="N18" t="str">
            <v>0.8232</v>
          </cell>
        </row>
        <row r="19">
          <cell r="A19" t="str">
            <v>313001029523</v>
          </cell>
          <cell r="B19" t="str">
            <v>GIMNASIO BILINGÜE ALTAMAR DE CARTAGENA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122</v>
          </cell>
          <cell r="H19" t="str">
            <v>122</v>
          </cell>
          <cell r="I19" t="str">
            <v>0.7987</v>
          </cell>
          <cell r="J19" t="str">
            <v>0.8105</v>
          </cell>
          <cell r="K19" t="str">
            <v>0.7987</v>
          </cell>
          <cell r="L19" t="str">
            <v>0.8355</v>
          </cell>
          <cell r="M19" t="str">
            <v>0.8963</v>
          </cell>
          <cell r="N19" t="str">
            <v>0.8174</v>
          </cell>
        </row>
        <row r="20">
          <cell r="A20" t="str">
            <v>313001000622</v>
          </cell>
          <cell r="B20" t="str">
            <v>COL. DE LA SALLE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239</v>
          </cell>
          <cell r="H20" t="str">
            <v>238</v>
          </cell>
          <cell r="I20" t="str">
            <v>0.8145</v>
          </cell>
          <cell r="J20" t="str">
            <v>0.7957</v>
          </cell>
          <cell r="K20" t="str">
            <v>0.7942</v>
          </cell>
          <cell r="L20" t="str">
            <v>0.8287</v>
          </cell>
          <cell r="M20" t="str">
            <v>0.8726</v>
          </cell>
          <cell r="N20" t="str">
            <v>0.8132</v>
          </cell>
        </row>
        <row r="21">
          <cell r="A21" t="str">
            <v>313001009328</v>
          </cell>
          <cell r="B21" t="str">
            <v>GIMN. MODERNO DE CARTAGENA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70</v>
          </cell>
          <cell r="H21" t="str">
            <v>70</v>
          </cell>
          <cell r="I21" t="str">
            <v>0.8208</v>
          </cell>
          <cell r="J21" t="str">
            <v>0.7996</v>
          </cell>
          <cell r="K21" t="str">
            <v>0.7931</v>
          </cell>
          <cell r="L21" t="str">
            <v>0.8146</v>
          </cell>
          <cell r="M21" t="str">
            <v>0.8445</v>
          </cell>
          <cell r="N21" t="str">
            <v>0.8099</v>
          </cell>
        </row>
        <row r="22">
          <cell r="A22" t="str">
            <v>313001029353</v>
          </cell>
          <cell r="B22" t="str">
            <v>CORPORACION BEVERLY HILLS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76</v>
          </cell>
          <cell r="H22" t="str">
            <v>76</v>
          </cell>
          <cell r="I22" t="str">
            <v>0.8011</v>
          </cell>
          <cell r="J22" t="str">
            <v>0.7792</v>
          </cell>
          <cell r="K22" t="str">
            <v>0.8041</v>
          </cell>
          <cell r="L22" t="str">
            <v>0.8291</v>
          </cell>
          <cell r="M22" t="str">
            <v>0.8687</v>
          </cell>
          <cell r="N22" t="str">
            <v>0.8084</v>
          </cell>
        </row>
        <row r="23">
          <cell r="A23" t="str">
            <v>313001001068</v>
          </cell>
          <cell r="B23" t="str">
            <v>COL. EUCARISTICO DE SANTA TERESA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98</v>
          </cell>
          <cell r="H23" t="str">
            <v>97</v>
          </cell>
          <cell r="I23" t="str">
            <v>0.821</v>
          </cell>
          <cell r="J23" t="str">
            <v>0.781</v>
          </cell>
          <cell r="K23" t="str">
            <v>0.7816</v>
          </cell>
          <cell r="L23" t="str">
            <v>0.8282</v>
          </cell>
          <cell r="M23" t="str">
            <v>0.8409</v>
          </cell>
          <cell r="N23" t="str">
            <v>0.8059</v>
          </cell>
        </row>
        <row r="24">
          <cell r="A24" t="str">
            <v>313001000924</v>
          </cell>
          <cell r="B24" t="str">
            <v>COL. SALESIANO SAN PEDRO CLAVER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396</v>
          </cell>
          <cell r="H24" t="str">
            <v>393</v>
          </cell>
          <cell r="I24" t="str">
            <v>0.802</v>
          </cell>
          <cell r="J24" t="str">
            <v>0.783</v>
          </cell>
          <cell r="K24" t="str">
            <v>0.7935</v>
          </cell>
          <cell r="L24" t="str">
            <v>0.8249</v>
          </cell>
          <cell r="M24" t="str">
            <v>0.8528</v>
          </cell>
          <cell r="N24" t="str">
            <v>0.8049</v>
          </cell>
        </row>
        <row r="25">
          <cell r="A25" t="str">
            <v>313001800076</v>
          </cell>
          <cell r="B25" t="str">
            <v>COLEGIO PABLO HOFF - SEDE PRINCIPAL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15</v>
          </cell>
          <cell r="H25" t="str">
            <v>15</v>
          </cell>
          <cell r="I25" t="str">
            <v>0.7999</v>
          </cell>
          <cell r="J25" t="str">
            <v>0.7804</v>
          </cell>
          <cell r="K25" t="str">
            <v>0.7994</v>
          </cell>
          <cell r="L25" t="str">
            <v>0.8188</v>
          </cell>
          <cell r="M25" t="str">
            <v>0.8412</v>
          </cell>
          <cell r="N25" t="str">
            <v>0.8028</v>
          </cell>
        </row>
        <row r="26">
          <cell r="A26" t="str">
            <v>313001000525</v>
          </cell>
          <cell r="B26" t="str">
            <v>COL. MIXTO LA POPA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69</v>
          </cell>
          <cell r="H26" t="str">
            <v>69</v>
          </cell>
          <cell r="I26" t="str">
            <v>0.7914</v>
          </cell>
          <cell r="J26" t="str">
            <v>0.7899</v>
          </cell>
          <cell r="K26" t="str">
            <v>0.7762</v>
          </cell>
          <cell r="L26" t="str">
            <v>0.8248</v>
          </cell>
          <cell r="M26" t="str">
            <v>0.868</v>
          </cell>
          <cell r="N26" t="str">
            <v>0.8011</v>
          </cell>
        </row>
        <row r="27">
          <cell r="A27" t="str">
            <v>313001012281</v>
          </cell>
          <cell r="B27" t="str">
            <v>COL. SANTO TOMAS DE AQUINO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59</v>
          </cell>
          <cell r="H27" t="str">
            <v>58</v>
          </cell>
          <cell r="I27" t="str">
            <v>0.8095</v>
          </cell>
          <cell r="J27" t="str">
            <v>0.7853</v>
          </cell>
          <cell r="K27" t="str">
            <v>0.7807</v>
          </cell>
          <cell r="L27" t="str">
            <v>0.8107</v>
          </cell>
          <cell r="M27" t="str">
            <v>0.8455</v>
          </cell>
          <cell r="N27" t="str">
            <v>0.8003</v>
          </cell>
        </row>
        <row r="28">
          <cell r="A28" t="str">
            <v>313001000240</v>
          </cell>
          <cell r="B28" t="str">
            <v>INST. EDUC. NUEVA AMERICA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131</v>
          </cell>
          <cell r="H28" t="str">
            <v>129</v>
          </cell>
          <cell r="I28" t="str">
            <v>0.8094</v>
          </cell>
          <cell r="J28" t="str">
            <v>0.795</v>
          </cell>
          <cell r="K28" t="str">
            <v>0.7866</v>
          </cell>
          <cell r="L28" t="str">
            <v>0.8104</v>
          </cell>
          <cell r="M28" t="str">
            <v>0.7955</v>
          </cell>
          <cell r="N28" t="str">
            <v>0.8</v>
          </cell>
        </row>
        <row r="29">
          <cell r="A29" t="str">
            <v>313001028868</v>
          </cell>
          <cell r="B29" t="str">
            <v>COL. BILINGUE DE CARTAGENA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77</v>
          </cell>
          <cell r="H29" t="str">
            <v>77</v>
          </cell>
          <cell r="I29" t="str">
            <v>0.7507</v>
          </cell>
          <cell r="J29" t="str">
            <v>0.7699</v>
          </cell>
          <cell r="K29" t="str">
            <v>0.7919</v>
          </cell>
          <cell r="L29" t="str">
            <v>0.8366</v>
          </cell>
          <cell r="M29" t="str">
            <v>0.8792</v>
          </cell>
          <cell r="N29" t="str">
            <v>0.7943</v>
          </cell>
        </row>
        <row r="30">
          <cell r="A30" t="str">
            <v>313001001050</v>
          </cell>
          <cell r="B30" t="str">
            <v>COL. BIFFI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275</v>
          </cell>
          <cell r="H30" t="str">
            <v>274</v>
          </cell>
          <cell r="I30" t="str">
            <v>0.7872</v>
          </cell>
          <cell r="J30" t="str">
            <v>0.7682</v>
          </cell>
          <cell r="K30" t="str">
            <v>0.7863</v>
          </cell>
          <cell r="L30" t="str">
            <v>0.8244</v>
          </cell>
          <cell r="M30" t="str">
            <v>0.8247</v>
          </cell>
          <cell r="N30" t="str">
            <v>0.7941</v>
          </cell>
        </row>
        <row r="31">
          <cell r="A31" t="str">
            <v>313001005276</v>
          </cell>
          <cell r="B31" t="str">
            <v>COL. COMFAMILIAR C/GENA.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346</v>
          </cell>
          <cell r="H31" t="str">
            <v>346</v>
          </cell>
          <cell r="I31" t="str">
            <v>0.7766</v>
          </cell>
          <cell r="J31" t="str">
            <v>0.7585</v>
          </cell>
          <cell r="K31" t="str">
            <v>0.7719</v>
          </cell>
          <cell r="L31" t="str">
            <v>0.8103</v>
          </cell>
          <cell r="M31" t="str">
            <v>0.779</v>
          </cell>
          <cell r="N31" t="str">
            <v>0.7793</v>
          </cell>
        </row>
        <row r="32">
          <cell r="A32" t="str">
            <v>313001006698</v>
          </cell>
          <cell r="B32" t="str">
            <v>COL. EL DIVINO SALVADOR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94</v>
          </cell>
          <cell r="H32" t="str">
            <v>94</v>
          </cell>
          <cell r="I32" t="str">
            <v>0.7807</v>
          </cell>
          <cell r="J32" t="str">
            <v>0.7455</v>
          </cell>
          <cell r="K32" t="str">
            <v>0.7741</v>
          </cell>
          <cell r="L32" t="str">
            <v>0.8125</v>
          </cell>
          <cell r="M32" t="str">
            <v>0.7894</v>
          </cell>
          <cell r="N32" t="str">
            <v>0.7791</v>
          </cell>
        </row>
        <row r="33">
          <cell r="A33" t="str">
            <v>313001005845</v>
          </cell>
          <cell r="B33" t="str">
            <v>COL PILAR DEL SABER (ANTES JARD. INF. PIOLIN)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54</v>
          </cell>
          <cell r="H33" t="str">
            <v>53</v>
          </cell>
          <cell r="I33" t="str">
            <v>0.7869</v>
          </cell>
          <cell r="J33" t="str">
            <v>0.7493</v>
          </cell>
          <cell r="K33" t="str">
            <v>0.7545</v>
          </cell>
          <cell r="L33" t="str">
            <v>0.8127</v>
          </cell>
          <cell r="M33" t="str">
            <v>0.8143</v>
          </cell>
          <cell r="N33" t="str">
            <v>0.7788</v>
          </cell>
        </row>
        <row r="34">
          <cell r="A34" t="str">
            <v>313001001190</v>
          </cell>
          <cell r="B34" t="str">
            <v>CORPORACION COLEGIO LATINOAMERICANO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127</v>
          </cell>
          <cell r="H34" t="str">
            <v>126</v>
          </cell>
          <cell r="I34" t="str">
            <v>0.7551</v>
          </cell>
          <cell r="J34" t="str">
            <v>0.7572</v>
          </cell>
          <cell r="K34" t="str">
            <v>0.7515</v>
          </cell>
          <cell r="L34" t="str">
            <v>0.8233</v>
          </cell>
          <cell r="M34" t="str">
            <v>0.8095</v>
          </cell>
          <cell r="N34" t="str">
            <v>0.7747</v>
          </cell>
        </row>
        <row r="35">
          <cell r="A35" t="str">
            <v>313001007091</v>
          </cell>
          <cell r="B35" t="str">
            <v>COL. MODERNO DEL NORTE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458</v>
          </cell>
          <cell r="H35" t="str">
            <v>457</v>
          </cell>
          <cell r="I35" t="str">
            <v>0.779</v>
          </cell>
          <cell r="J35" t="str">
            <v>0.7668</v>
          </cell>
          <cell r="K35" t="str">
            <v>0.7397</v>
          </cell>
          <cell r="L35" t="str">
            <v>0.808</v>
          </cell>
          <cell r="M35" t="str">
            <v>0.7737</v>
          </cell>
          <cell r="N35" t="str">
            <v>0.7734</v>
          </cell>
        </row>
        <row r="36">
          <cell r="A36" t="str">
            <v>313001002421</v>
          </cell>
          <cell r="B36" t="str">
            <v>COL. NAVAL DE CRESPO - Sede Única</v>
          </cell>
          <cell r="C36" t="str">
            <v>Establecimiento</v>
          </cell>
          <cell r="D36" t="str">
            <v>CARTAGENA DE INDIAS (BOLIVAR)</v>
          </cell>
          <cell r="E36" t="str">
            <v>OFICIAL</v>
          </cell>
          <cell r="F36" t="str">
            <v>A+</v>
          </cell>
          <cell r="G36" t="str">
            <v>83</v>
          </cell>
          <cell r="H36" t="str">
            <v>83</v>
          </cell>
          <cell r="I36" t="str">
            <v>0.7864</v>
          </cell>
          <cell r="J36" t="str">
            <v>0.7644</v>
          </cell>
          <cell r="K36" t="str">
            <v>0.7471</v>
          </cell>
          <cell r="L36" t="str">
            <v>0.7861</v>
          </cell>
          <cell r="M36" t="str">
            <v>0.7823</v>
          </cell>
          <cell r="N36" t="str">
            <v>0.7719</v>
          </cell>
        </row>
        <row r="37">
          <cell r="A37" t="str">
            <v>313001002251</v>
          </cell>
          <cell r="B37" t="str">
            <v>COLEGIO NUESTRA SEÑORA DE FATIMA DE LA POLICIA NACIONAL - Sede Única</v>
          </cell>
          <cell r="C37" t="str">
            <v>Establecimiento</v>
          </cell>
          <cell r="D37" t="str">
            <v>CARTAGENA DE INDIAS (BOLIVAR)</v>
          </cell>
          <cell r="E37" t="str">
            <v>OFICIAL</v>
          </cell>
          <cell r="F37" t="str">
            <v>A</v>
          </cell>
          <cell r="G37" t="str">
            <v>98</v>
          </cell>
          <cell r="H37" t="str">
            <v>97</v>
          </cell>
          <cell r="I37" t="str">
            <v>0.7553</v>
          </cell>
          <cell r="J37" t="str">
            <v>0.7552</v>
          </cell>
          <cell r="K37" t="str">
            <v>0.7629</v>
          </cell>
          <cell r="L37" t="str">
            <v>0.8016</v>
          </cell>
          <cell r="M37" t="str">
            <v>0.7787</v>
          </cell>
          <cell r="N37" t="str">
            <v>0.7695</v>
          </cell>
        </row>
        <row r="38">
          <cell r="A38" t="str">
            <v>313001009361</v>
          </cell>
          <cell r="B38" t="str">
            <v>COL. MODELO DE LA COSTA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</v>
          </cell>
          <cell r="G38" t="str">
            <v>67</v>
          </cell>
          <cell r="H38" t="str">
            <v>67</v>
          </cell>
          <cell r="I38" t="str">
            <v>0.7582</v>
          </cell>
          <cell r="J38" t="str">
            <v>0.7539</v>
          </cell>
          <cell r="K38" t="str">
            <v>0.77</v>
          </cell>
          <cell r="L38" t="str">
            <v>0.7782</v>
          </cell>
          <cell r="M38" t="str">
            <v>0.7864</v>
          </cell>
          <cell r="N38" t="str">
            <v>0.7667</v>
          </cell>
        </row>
        <row r="39">
          <cell r="A39" t="str">
            <v>313001008399</v>
          </cell>
          <cell r="B39" t="str">
            <v>CENTRO EDUCATIVO LAS PALMERAS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</v>
          </cell>
          <cell r="G39" t="str">
            <v>126</v>
          </cell>
          <cell r="H39" t="str">
            <v>125</v>
          </cell>
          <cell r="I39" t="str">
            <v>0.7907</v>
          </cell>
          <cell r="J39" t="str">
            <v>0.7519</v>
          </cell>
          <cell r="K39" t="str">
            <v>0.7309</v>
          </cell>
          <cell r="L39" t="str">
            <v>0.7852</v>
          </cell>
          <cell r="M39" t="str">
            <v>0.7504</v>
          </cell>
          <cell r="N39" t="str">
            <v>0.7636</v>
          </cell>
        </row>
        <row r="40">
          <cell r="A40" t="str">
            <v>313001029337</v>
          </cell>
          <cell r="B40" t="str">
            <v>COLEGIO GORETTI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78</v>
          </cell>
          <cell r="H40" t="str">
            <v>77</v>
          </cell>
          <cell r="I40" t="str">
            <v>0.7523</v>
          </cell>
          <cell r="J40" t="str">
            <v>0.7448</v>
          </cell>
          <cell r="K40" t="str">
            <v>0.7397</v>
          </cell>
          <cell r="L40" t="str">
            <v>0.8024</v>
          </cell>
          <cell r="M40" t="str">
            <v>0.7909</v>
          </cell>
          <cell r="N40" t="str">
            <v>0.7622</v>
          </cell>
        </row>
        <row r="41">
          <cell r="A41" t="str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247</v>
          </cell>
          <cell r="H41" t="str">
            <v>245</v>
          </cell>
          <cell r="I41" t="str">
            <v>0.7582</v>
          </cell>
          <cell r="J41" t="str">
            <v>0.7389</v>
          </cell>
          <cell r="K41" t="str">
            <v>0.7386</v>
          </cell>
          <cell r="L41" t="str">
            <v>0.7911</v>
          </cell>
          <cell r="M41" t="str">
            <v>0.7677</v>
          </cell>
          <cell r="N41" t="str">
            <v>0.7576</v>
          </cell>
        </row>
        <row r="42">
          <cell r="A42" t="str">
            <v>313001001165</v>
          </cell>
          <cell r="B42" t="str">
            <v>COL. EL CARMELO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66</v>
          </cell>
          <cell r="H42" t="str">
            <v>66</v>
          </cell>
          <cell r="I42" t="str">
            <v>0.7407</v>
          </cell>
          <cell r="J42" t="str">
            <v>0.7196</v>
          </cell>
          <cell r="K42" t="str">
            <v>0.7408</v>
          </cell>
          <cell r="L42" t="str">
            <v>0.8022</v>
          </cell>
          <cell r="M42" t="str">
            <v>0.8309</v>
          </cell>
          <cell r="N42" t="str">
            <v>0.757</v>
          </cell>
        </row>
        <row r="43">
          <cell r="A43" t="str">
            <v>313001001076</v>
          </cell>
          <cell r="B43" t="str">
            <v>COL. NTRA. SE?ORA DE LA CANDELARIA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193</v>
          </cell>
          <cell r="H43" t="str">
            <v>193</v>
          </cell>
          <cell r="I43" t="str">
            <v>0.7363</v>
          </cell>
          <cell r="J43" t="str">
            <v>0.7392</v>
          </cell>
          <cell r="K43" t="str">
            <v>0.7448</v>
          </cell>
          <cell r="L43" t="str">
            <v>0.7943</v>
          </cell>
          <cell r="M43" t="str">
            <v>0.7854</v>
          </cell>
          <cell r="N43" t="str">
            <v>0.7561</v>
          </cell>
        </row>
        <row r="44">
          <cell r="A44" t="str">
            <v>113001003053</v>
          </cell>
          <cell r="B44" t="str">
            <v>INSTITUCION EDUCATIVA SOLEDAD ACOSTA DE SAMPER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1176</v>
          </cell>
          <cell r="H44" t="str">
            <v>1171</v>
          </cell>
          <cell r="I44" t="str">
            <v>0.7392</v>
          </cell>
          <cell r="J44" t="str">
            <v>0.7277</v>
          </cell>
          <cell r="K44" t="str">
            <v>0.7342</v>
          </cell>
          <cell r="L44" t="str">
            <v>0.7831</v>
          </cell>
          <cell r="M44" t="str">
            <v>0.7428</v>
          </cell>
          <cell r="N44" t="str">
            <v>0.7458</v>
          </cell>
        </row>
        <row r="45">
          <cell r="A45" t="str">
            <v>313001012876</v>
          </cell>
          <cell r="B45" t="str">
            <v>CORPORACION EDUCATIVA INSTITUTO GUADALUPE 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68</v>
          </cell>
          <cell r="H45" t="str">
            <v>68</v>
          </cell>
          <cell r="I45" t="str">
            <v>0.7381</v>
          </cell>
          <cell r="J45" t="str">
            <v>0.7198</v>
          </cell>
          <cell r="K45" t="str">
            <v>0.7345</v>
          </cell>
          <cell r="L45" t="str">
            <v>0.7816</v>
          </cell>
          <cell r="M45" t="str">
            <v>0.7667</v>
          </cell>
          <cell r="N45" t="str">
            <v>0.7453</v>
          </cell>
        </row>
        <row r="46">
          <cell r="A46" t="str">
            <v>313001013279</v>
          </cell>
          <cell r="B46" t="str">
            <v>INSTITUTO SIGMUND FREUD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146</v>
          </cell>
          <cell r="H46" t="str">
            <v>146</v>
          </cell>
          <cell r="I46" t="str">
            <v>0.7343</v>
          </cell>
          <cell r="J46" t="str">
            <v>0.7287</v>
          </cell>
          <cell r="K46" t="str">
            <v>0.7261</v>
          </cell>
          <cell r="L46" t="str">
            <v>0.7859</v>
          </cell>
          <cell r="M46" t="str">
            <v>0.7619</v>
          </cell>
          <cell r="N46" t="str">
            <v>0.7451</v>
          </cell>
        </row>
        <row r="47">
          <cell r="A47" t="str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239</v>
          </cell>
          <cell r="H47" t="str">
            <v>238</v>
          </cell>
          <cell r="I47" t="str">
            <v>0.7444</v>
          </cell>
          <cell r="J47" t="str">
            <v>0.7168</v>
          </cell>
          <cell r="K47" t="str">
            <v>0.7236</v>
          </cell>
          <cell r="L47" t="str">
            <v>0.777</v>
          </cell>
          <cell r="M47" t="str">
            <v>0.7782</v>
          </cell>
          <cell r="N47" t="str">
            <v>0.7434</v>
          </cell>
        </row>
        <row r="48">
          <cell r="A48" t="str">
            <v>413001008024</v>
          </cell>
          <cell r="B48" t="str">
            <v>INST. EDUC. EL PARAISO - Sede Única</v>
          </cell>
          <cell r="C48" t="str">
            <v>Establecimiento</v>
          </cell>
          <cell r="D48" t="str">
            <v>CARTAGENA DE INDIAS (BOLIVAR)</v>
          </cell>
          <cell r="E48" t="str">
            <v>NO OFICIAL</v>
          </cell>
          <cell r="F48" t="str">
            <v>A</v>
          </cell>
          <cell r="G48" t="str">
            <v>64</v>
          </cell>
          <cell r="H48" t="str">
            <v>63</v>
          </cell>
          <cell r="I48" t="str">
            <v>0.7607</v>
          </cell>
          <cell r="J48" t="str">
            <v>0.7115</v>
          </cell>
          <cell r="K48" t="str">
            <v>0.7119</v>
          </cell>
          <cell r="L48" t="str">
            <v>0.7776</v>
          </cell>
          <cell r="M48" t="str">
            <v>0.7398</v>
          </cell>
          <cell r="N48" t="str">
            <v>0.7404</v>
          </cell>
        </row>
        <row r="49">
          <cell r="A49" t="str">
            <v>313001030025</v>
          </cell>
          <cell r="B49" t="str">
            <v>GIMNASIO AMERICANO HOWARD GARDNER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10</v>
          </cell>
          <cell r="H49" t="str">
            <v>10</v>
          </cell>
          <cell r="I49" t="str">
            <v>0.7126</v>
          </cell>
          <cell r="J49" t="str">
            <v>0.7122</v>
          </cell>
          <cell r="K49" t="str">
            <v>0.712</v>
          </cell>
          <cell r="L49" t="str">
            <v>0.7852</v>
          </cell>
          <cell r="M49" t="str">
            <v>0.8467</v>
          </cell>
          <cell r="N49" t="str">
            <v>0.7394</v>
          </cell>
        </row>
        <row r="50">
          <cell r="A50" t="str">
            <v>313001005136</v>
          </cell>
          <cell r="B50" t="str">
            <v>COLEGIO CANADIENSE DE CARTAGENA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33</v>
          </cell>
          <cell r="H50" t="str">
            <v>32</v>
          </cell>
          <cell r="I50" t="str">
            <v>0.7226</v>
          </cell>
          <cell r="J50" t="str">
            <v>0.7035</v>
          </cell>
          <cell r="K50" t="str">
            <v>0.7073</v>
          </cell>
          <cell r="L50" t="str">
            <v>0.7742</v>
          </cell>
          <cell r="M50" t="str">
            <v>0.8511</v>
          </cell>
          <cell r="N50" t="str">
            <v>0.7365</v>
          </cell>
        </row>
        <row r="51">
          <cell r="A51" t="str">
            <v>313001000568</v>
          </cell>
          <cell r="B51" t="str">
            <v>ESCUELAS PROFESIONALES SALESIANAS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A</v>
          </cell>
          <cell r="G51" t="str">
            <v>337</v>
          </cell>
          <cell r="H51" t="str">
            <v>336</v>
          </cell>
          <cell r="I51" t="str">
            <v>0.7378</v>
          </cell>
          <cell r="J51" t="str">
            <v>0.7254</v>
          </cell>
          <cell r="K51" t="str">
            <v>0.7108</v>
          </cell>
          <cell r="L51" t="str">
            <v>0.7745</v>
          </cell>
          <cell r="M51" t="str">
            <v>0.7198</v>
          </cell>
          <cell r="N51" t="str">
            <v>0.7358</v>
          </cell>
        </row>
        <row r="52">
          <cell r="A52" t="str">
            <v>313001029680</v>
          </cell>
          <cell r="B52" t="str">
            <v>CENTRO EDUCATIVO INTEGRAL MODERNO - Sede Única</v>
          </cell>
          <cell r="C52" t="str">
            <v>Establecimiento</v>
          </cell>
          <cell r="D52" t="str">
            <v>CARTAGENA DE INDIAS (BOLIVAR)</v>
          </cell>
          <cell r="E52" t="str">
            <v>NO OFICIAL</v>
          </cell>
          <cell r="F52" t="str">
            <v>A</v>
          </cell>
          <cell r="G52" t="str">
            <v>56</v>
          </cell>
          <cell r="H52" t="str">
            <v>56</v>
          </cell>
          <cell r="I52" t="str">
            <v>0.7303</v>
          </cell>
          <cell r="J52" t="str">
            <v>0.7246</v>
          </cell>
          <cell r="K52" t="str">
            <v>0.7075</v>
          </cell>
          <cell r="L52" t="str">
            <v>0.7673</v>
          </cell>
          <cell r="M52" t="str">
            <v>0.7444</v>
          </cell>
          <cell r="N52" t="str">
            <v>0.7333</v>
          </cell>
        </row>
        <row r="53">
          <cell r="A53" t="str">
            <v>113001003061</v>
          </cell>
          <cell r="B53" t="str">
            <v>INSTITUCION EDUCATIVA HERMANO ANTONIO RAMOS DE LA SALLE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A</v>
          </cell>
          <cell r="G53" t="str">
            <v>211</v>
          </cell>
          <cell r="H53" t="str">
            <v>211</v>
          </cell>
          <cell r="I53" t="str">
            <v>0.7219</v>
          </cell>
          <cell r="J53" t="str">
            <v>0.7052</v>
          </cell>
          <cell r="K53" t="str">
            <v>0.6977</v>
          </cell>
          <cell r="L53" t="str">
            <v>0.7644</v>
          </cell>
          <cell r="M53" t="str">
            <v>0.7501</v>
          </cell>
          <cell r="N53" t="str">
            <v>0.7244</v>
          </cell>
        </row>
        <row r="54">
          <cell r="A54" t="str">
            <v>313001800599</v>
          </cell>
          <cell r="B54" t="str">
            <v>INSTITUTO CRISTOCENTRICO DEL CARIBE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A</v>
          </cell>
          <cell r="G54" t="str">
            <v>38</v>
          </cell>
          <cell r="H54" t="str">
            <v>38</v>
          </cell>
          <cell r="I54" t="str">
            <v>0.7053</v>
          </cell>
          <cell r="J54" t="str">
            <v>0.7002</v>
          </cell>
          <cell r="K54" t="str">
            <v>0.7309</v>
          </cell>
          <cell r="L54" t="str">
            <v>0.7522</v>
          </cell>
          <cell r="M54" t="str">
            <v>0.7311</v>
          </cell>
          <cell r="N54" t="str">
            <v>0.7228</v>
          </cell>
        </row>
        <row r="55">
          <cell r="A55" t="str">
            <v>413001007648</v>
          </cell>
          <cell r="B55" t="str">
            <v>COL. CAMINO DEL CORAL DE C/GENA.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A</v>
          </cell>
          <cell r="G55" t="str">
            <v>132</v>
          </cell>
          <cell r="H55" t="str">
            <v>128</v>
          </cell>
          <cell r="I55" t="str">
            <v>0.7068</v>
          </cell>
          <cell r="J55" t="str">
            <v>0.6966</v>
          </cell>
          <cell r="K55" t="str">
            <v>0.6973</v>
          </cell>
          <cell r="L55" t="str">
            <v>0.7712</v>
          </cell>
          <cell r="M55" t="str">
            <v>0.7498</v>
          </cell>
          <cell r="N55" t="str">
            <v>0.7204</v>
          </cell>
        </row>
        <row r="56">
          <cell r="A56" t="str">
            <v>113001001719</v>
          </cell>
          <cell r="B56" t="str">
            <v>INSTITUCION EDUCATIVA PROMOCION SOCIAL DE C/GENA.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B</v>
          </cell>
          <cell r="G56" t="str">
            <v>481</v>
          </cell>
          <cell r="H56" t="str">
            <v>475</v>
          </cell>
          <cell r="I56" t="str">
            <v>0.7118</v>
          </cell>
          <cell r="J56" t="str">
            <v>0.6912</v>
          </cell>
          <cell r="K56" t="str">
            <v>0.692</v>
          </cell>
          <cell r="L56" t="str">
            <v>0.756</v>
          </cell>
          <cell r="M56" t="str">
            <v>0.6945</v>
          </cell>
          <cell r="N56" t="str">
            <v>0.7114</v>
          </cell>
        </row>
        <row r="57">
          <cell r="A57" t="str">
            <v>113001002057</v>
          </cell>
          <cell r="B57" t="str">
            <v>INSTITUCION EDUCATIVA SOLEDAD ROMAN DE NU?EZ - Sede Única</v>
          </cell>
          <cell r="C57" t="str">
            <v>Establecimiento</v>
          </cell>
          <cell r="D57" t="str">
            <v>CARTAGENA DE INDIAS (BOLIVAR)</v>
          </cell>
          <cell r="E57" t="str">
            <v>OFICIAL</v>
          </cell>
          <cell r="F57" t="str">
            <v>B</v>
          </cell>
          <cell r="G57" t="str">
            <v>367</v>
          </cell>
          <cell r="H57" t="str">
            <v>362</v>
          </cell>
          <cell r="I57" t="str">
            <v>0.715</v>
          </cell>
          <cell r="J57" t="str">
            <v>0.699</v>
          </cell>
          <cell r="K57" t="str">
            <v>0.675</v>
          </cell>
          <cell r="L57" t="str">
            <v>0.7549</v>
          </cell>
          <cell r="M57" t="str">
            <v>0.707</v>
          </cell>
          <cell r="N57" t="str">
            <v>0.7107</v>
          </cell>
        </row>
        <row r="58">
          <cell r="A58" t="str">
            <v>313001002714</v>
          </cell>
          <cell r="B58" t="str">
            <v>INSTITUCION EDUCATIVA MARIA AUXILIADORA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129</v>
          </cell>
          <cell r="H58" t="str">
            <v>128</v>
          </cell>
          <cell r="I58" t="str">
            <v>0.696</v>
          </cell>
          <cell r="J58" t="str">
            <v>0.6796</v>
          </cell>
          <cell r="K58" t="str">
            <v>0.6976</v>
          </cell>
          <cell r="L58" t="str">
            <v>0.7601</v>
          </cell>
          <cell r="M58" t="str">
            <v>0.734</v>
          </cell>
          <cell r="N58" t="str">
            <v>0.7103</v>
          </cell>
        </row>
        <row r="59">
          <cell r="A59" t="str">
            <v>313001003842</v>
          </cell>
          <cell r="B59" t="str">
            <v>COL. GONZALO JIMENEZ DE QUEZADA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84</v>
          </cell>
          <cell r="H59" t="str">
            <v>84</v>
          </cell>
          <cell r="I59" t="str">
            <v>0.6994</v>
          </cell>
          <cell r="J59" t="str">
            <v>0.69</v>
          </cell>
          <cell r="K59" t="str">
            <v>0.6853</v>
          </cell>
          <cell r="L59" t="str">
            <v>0.7539</v>
          </cell>
          <cell r="M59" t="str">
            <v>0.7476</v>
          </cell>
          <cell r="N59" t="str">
            <v>0.7103</v>
          </cell>
        </row>
        <row r="60">
          <cell r="A60" t="str">
            <v>313001005411</v>
          </cell>
          <cell r="B60" t="str">
            <v>COLEGIO FERNANDEZ GUTIERREZ DE PIÑERES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33</v>
          </cell>
          <cell r="H60" t="str">
            <v>33</v>
          </cell>
          <cell r="I60" t="str">
            <v>0.6982</v>
          </cell>
          <cell r="J60" t="str">
            <v>0.6654</v>
          </cell>
          <cell r="K60" t="str">
            <v>0.6947</v>
          </cell>
          <cell r="L60" t="str">
            <v>0.746</v>
          </cell>
          <cell r="M60" t="str">
            <v>0.795</v>
          </cell>
          <cell r="N60" t="str">
            <v>0.7083</v>
          </cell>
        </row>
        <row r="61">
          <cell r="A61" t="str">
            <v>313001002340</v>
          </cell>
          <cell r="B61" t="str">
            <v>INST. COLOMBO BOLIVARIANO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105</v>
          </cell>
          <cell r="H61" t="str">
            <v>104</v>
          </cell>
          <cell r="I61" t="str">
            <v>0.7041</v>
          </cell>
          <cell r="J61" t="str">
            <v>0.699</v>
          </cell>
          <cell r="K61" t="str">
            <v>0.6681</v>
          </cell>
          <cell r="L61" t="str">
            <v>0.7527</v>
          </cell>
          <cell r="M61" t="str">
            <v>0.7344</v>
          </cell>
          <cell r="N61" t="str">
            <v>0.7081</v>
          </cell>
        </row>
        <row r="62">
          <cell r="A62" t="str">
            <v>313001006337</v>
          </cell>
          <cell r="B62" t="str">
            <v>INST. EL LABRADOR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191</v>
          </cell>
          <cell r="H62" t="str">
            <v>191</v>
          </cell>
          <cell r="I62" t="str">
            <v>0.7155</v>
          </cell>
          <cell r="J62" t="str">
            <v>0.6985</v>
          </cell>
          <cell r="K62" t="str">
            <v>0.665</v>
          </cell>
          <cell r="L62" t="str">
            <v>0.7343</v>
          </cell>
          <cell r="M62" t="str">
            <v>0.729</v>
          </cell>
          <cell r="N62" t="str">
            <v>0.7053</v>
          </cell>
        </row>
        <row r="63">
          <cell r="A63" t="str">
            <v>313001002307</v>
          </cell>
          <cell r="B63" t="str">
            <v>COL. ADVENTISTA DE C/GENA.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87</v>
          </cell>
          <cell r="H63" t="str">
            <v>85</v>
          </cell>
          <cell r="I63" t="str">
            <v>0.7026</v>
          </cell>
          <cell r="J63" t="str">
            <v>0.6821</v>
          </cell>
          <cell r="K63" t="str">
            <v>0.6654</v>
          </cell>
          <cell r="L63" t="str">
            <v>0.7607</v>
          </cell>
          <cell r="M63" t="str">
            <v>0.7259</v>
          </cell>
          <cell r="N63" t="str">
            <v>0.7045</v>
          </cell>
        </row>
        <row r="64">
          <cell r="A64" t="str">
            <v>113001013814</v>
          </cell>
          <cell r="B64" t="str">
            <v>INSTITUCION EDUCATIVA BERTHA GEDEON DE BALADI - Sede Única</v>
          </cell>
          <cell r="C64" t="str">
            <v>Establecimiento</v>
          </cell>
          <cell r="D64" t="str">
            <v>CARTAGENA DE INDIAS (BOLIVAR)</v>
          </cell>
          <cell r="E64" t="str">
            <v>OFICIAL</v>
          </cell>
          <cell r="F64" t="str">
            <v>B</v>
          </cell>
          <cell r="G64" t="str">
            <v>313</v>
          </cell>
          <cell r="H64" t="str">
            <v>311</v>
          </cell>
          <cell r="I64" t="str">
            <v>0.7183</v>
          </cell>
          <cell r="J64" t="str">
            <v>0.6802</v>
          </cell>
          <cell r="K64" t="str">
            <v>0.6582</v>
          </cell>
          <cell r="L64" t="str">
            <v>0.7423</v>
          </cell>
          <cell r="M64" t="str">
            <v>0.6967</v>
          </cell>
          <cell r="N64" t="str">
            <v>0.6995</v>
          </cell>
        </row>
        <row r="65">
          <cell r="A65" t="str">
            <v>113001003771</v>
          </cell>
          <cell r="B65" t="str">
            <v>INSTITUCION EDUCATIVA LAS GAVIOTAS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408</v>
          </cell>
          <cell r="H65" t="str">
            <v>407</v>
          </cell>
          <cell r="I65" t="str">
            <v>0.7171</v>
          </cell>
          <cell r="J65" t="str">
            <v>0.6949</v>
          </cell>
          <cell r="K65" t="str">
            <v>0.6646</v>
          </cell>
          <cell r="L65" t="str">
            <v>0.7232</v>
          </cell>
          <cell r="M65" t="str">
            <v>0.6841</v>
          </cell>
          <cell r="N65" t="str">
            <v>0.6987</v>
          </cell>
        </row>
        <row r="66">
          <cell r="A66" t="str">
            <v>313001012892</v>
          </cell>
          <cell r="B66" t="str">
            <v>INST. DOCENTE DEL CARIBE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247</v>
          </cell>
          <cell r="H66" t="str">
            <v>242</v>
          </cell>
          <cell r="I66" t="str">
            <v>0.6884</v>
          </cell>
          <cell r="J66" t="str">
            <v>0.6762</v>
          </cell>
          <cell r="K66" t="str">
            <v>0.6784</v>
          </cell>
          <cell r="L66" t="str">
            <v>0.7374</v>
          </cell>
          <cell r="M66" t="str">
            <v>0.7131</v>
          </cell>
          <cell r="N66" t="str">
            <v>0.6965</v>
          </cell>
        </row>
        <row r="67">
          <cell r="A67" t="str">
            <v>313001001211</v>
          </cell>
          <cell r="B67" t="str">
            <v>INST. CARTAGENA. DEL MAR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136</v>
          </cell>
          <cell r="H67" t="str">
            <v>134</v>
          </cell>
          <cell r="I67" t="str">
            <v>0.6939</v>
          </cell>
          <cell r="J67" t="str">
            <v>0.6776</v>
          </cell>
          <cell r="K67" t="str">
            <v>0.6695</v>
          </cell>
          <cell r="L67" t="str">
            <v>0.7367</v>
          </cell>
          <cell r="M67" t="str">
            <v>0.6832</v>
          </cell>
          <cell r="N67" t="str">
            <v>0.6936</v>
          </cell>
        </row>
        <row r="68">
          <cell r="A68" t="str">
            <v>313001006701</v>
          </cell>
          <cell r="B68" t="str">
            <v>COL. MILITAR ALMIRANTE COLON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1867</v>
          </cell>
          <cell r="H68" t="str">
            <v>1848</v>
          </cell>
          <cell r="I68" t="str">
            <v>0.6919</v>
          </cell>
          <cell r="J68" t="str">
            <v>0.6715</v>
          </cell>
          <cell r="K68" t="str">
            <v>0.6621</v>
          </cell>
          <cell r="L68" t="str">
            <v>0.7355</v>
          </cell>
          <cell r="M68" t="str">
            <v>0.6928</v>
          </cell>
          <cell r="N68" t="str">
            <v>0.6904</v>
          </cell>
        </row>
        <row r="69">
          <cell r="A69" t="str">
            <v>113001000721</v>
          </cell>
          <cell r="B69" t="str">
            <v>INSTITUCION EDUCATIVA LUIS CARLOS LOPEZ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311</v>
          </cell>
          <cell r="H69" t="str">
            <v>306</v>
          </cell>
          <cell r="I69" t="str">
            <v>0.6954</v>
          </cell>
          <cell r="J69" t="str">
            <v>0.6695</v>
          </cell>
          <cell r="K69" t="str">
            <v>0.6551</v>
          </cell>
          <cell r="L69" t="str">
            <v>0.7309</v>
          </cell>
          <cell r="M69" t="str">
            <v>0.7085</v>
          </cell>
          <cell r="N69" t="str">
            <v>0.6893</v>
          </cell>
        </row>
        <row r="70">
          <cell r="A70" t="str">
            <v>313001003117</v>
          </cell>
          <cell r="B70" t="str">
            <v>CORPORACION INSTITUTO CIRY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44</v>
          </cell>
          <cell r="H70" t="str">
            <v>44</v>
          </cell>
          <cell r="I70" t="str">
            <v>0.6816</v>
          </cell>
          <cell r="J70" t="str">
            <v>0.6912</v>
          </cell>
          <cell r="K70" t="str">
            <v>0.6492</v>
          </cell>
          <cell r="L70" t="str">
            <v>0.7274</v>
          </cell>
          <cell r="M70" t="str">
            <v>0.711</v>
          </cell>
          <cell r="N70" t="str">
            <v>0.6892</v>
          </cell>
        </row>
        <row r="71">
          <cell r="A71" t="str">
            <v>113001008268</v>
          </cell>
          <cell r="B71" t="str">
            <v>INSTITUCION EDUCATIVA MARIA CANO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86</v>
          </cell>
          <cell r="H71" t="str">
            <v>86</v>
          </cell>
          <cell r="I71" t="str">
            <v>0.6831</v>
          </cell>
          <cell r="J71" t="str">
            <v>0.6577</v>
          </cell>
          <cell r="K71" t="str">
            <v>0.6693</v>
          </cell>
          <cell r="L71" t="str">
            <v>0.7263</v>
          </cell>
          <cell r="M71" t="str">
            <v>0.6907</v>
          </cell>
          <cell r="N71" t="str">
            <v>0.6846</v>
          </cell>
        </row>
        <row r="72">
          <cell r="A72" t="str">
            <v>113001000348</v>
          </cell>
          <cell r="B72" t="str">
            <v>INSTITUCION EDUCATIVA AMBIENTALISTA DE CARTAGENA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405</v>
          </cell>
          <cell r="H72" t="str">
            <v>399</v>
          </cell>
          <cell r="I72" t="str">
            <v>0.6858</v>
          </cell>
          <cell r="J72" t="str">
            <v>0.6775</v>
          </cell>
          <cell r="K72" t="str">
            <v>0.6577</v>
          </cell>
          <cell r="L72" t="str">
            <v>0.7153</v>
          </cell>
          <cell r="M72" t="str">
            <v>0.6557</v>
          </cell>
          <cell r="N72" t="str">
            <v>0.6819</v>
          </cell>
        </row>
        <row r="73">
          <cell r="A73" t="str">
            <v>113001006800</v>
          </cell>
          <cell r="B73" t="str">
            <v>INSTITUCION EDUCATIVA 20 DE JULIO - Sede Única</v>
          </cell>
          <cell r="C73" t="str">
            <v>Establecimiento</v>
          </cell>
          <cell r="D73" t="str">
            <v>CARTAGENA DE INDIAS (BOLIVAR)</v>
          </cell>
          <cell r="E73" t="str">
            <v>OFICIAL</v>
          </cell>
          <cell r="F73" t="str">
            <v>B</v>
          </cell>
          <cell r="G73" t="str">
            <v>168</v>
          </cell>
          <cell r="H73" t="str">
            <v>165</v>
          </cell>
          <cell r="I73" t="str">
            <v>0.6896</v>
          </cell>
          <cell r="J73" t="str">
            <v>0.6688</v>
          </cell>
          <cell r="K73" t="str">
            <v>0.6572</v>
          </cell>
          <cell r="L73" t="str">
            <v>0.7132</v>
          </cell>
          <cell r="M73" t="str">
            <v>0.6547</v>
          </cell>
          <cell r="N73" t="str">
            <v>0.6801</v>
          </cell>
        </row>
        <row r="74">
          <cell r="A74" t="str">
            <v>313001027199</v>
          </cell>
          <cell r="B74" t="str">
            <v>COL. SUE?OS Y OPORTUNIDADES JESUS MAESTRO - Sede Única</v>
          </cell>
          <cell r="C74" t="str">
            <v>Establecimiento</v>
          </cell>
          <cell r="D74" t="str">
            <v>CARTAGENA DE INDIAS (BOLIVAR)</v>
          </cell>
          <cell r="E74" t="str">
            <v>OFICIAL</v>
          </cell>
          <cell r="F74" t="str">
            <v>B</v>
          </cell>
          <cell r="G74" t="str">
            <v>267</v>
          </cell>
          <cell r="H74" t="str">
            <v>263</v>
          </cell>
          <cell r="I74" t="str">
            <v>0.7205</v>
          </cell>
          <cell r="J74" t="str">
            <v>0.6754</v>
          </cell>
          <cell r="K74" t="str">
            <v>0.6153</v>
          </cell>
          <cell r="L74" t="str">
            <v>0.7147</v>
          </cell>
          <cell r="M74" t="str">
            <v>0.6563</v>
          </cell>
          <cell r="N74" t="str">
            <v>0.6795</v>
          </cell>
        </row>
        <row r="75">
          <cell r="A75" t="str">
            <v>313001007244</v>
          </cell>
          <cell r="B75" t="str">
            <v>INST. JUAN JACOBO ROUSSEAU NO.2 - Sede Única</v>
          </cell>
          <cell r="C75" t="str">
            <v>Establecimiento</v>
          </cell>
          <cell r="D75" t="str">
            <v>CARTAGENA DE INDIAS (BOLIVAR)</v>
          </cell>
          <cell r="E75" t="str">
            <v>NO OFICIAL</v>
          </cell>
          <cell r="F75" t="str">
            <v>B</v>
          </cell>
          <cell r="G75" t="str">
            <v>47</v>
          </cell>
          <cell r="H75" t="str">
            <v>47</v>
          </cell>
          <cell r="I75" t="str">
            <v>0.6734</v>
          </cell>
          <cell r="J75" t="str">
            <v>0.6708</v>
          </cell>
          <cell r="K75" t="str">
            <v>0.6464</v>
          </cell>
          <cell r="L75" t="str">
            <v>0.7156</v>
          </cell>
          <cell r="M75" t="str">
            <v>0.7002</v>
          </cell>
          <cell r="N75" t="str">
            <v>0.6784</v>
          </cell>
        </row>
        <row r="76">
          <cell r="A76" t="str">
            <v>313001001181</v>
          </cell>
          <cell r="B76" t="str">
            <v>COLEGIO NUESTRA SEÑORA DE LA CONSOLATA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521</v>
          </cell>
          <cell r="H76" t="str">
            <v>521</v>
          </cell>
          <cell r="I76" t="str">
            <v>0.68</v>
          </cell>
          <cell r="J76" t="str">
            <v>0.662</v>
          </cell>
          <cell r="K76" t="str">
            <v>0.6474</v>
          </cell>
          <cell r="L76" t="str">
            <v>0.7248</v>
          </cell>
          <cell r="M76" t="str">
            <v>0.676</v>
          </cell>
          <cell r="N76" t="str">
            <v>0.6784</v>
          </cell>
        </row>
        <row r="77">
          <cell r="A77" t="str">
            <v>313001028098</v>
          </cell>
          <cell r="B77" t="str">
            <v>INSTITUCION EDUCATIVA LOS ANGELES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26</v>
          </cell>
          <cell r="H77" t="str">
            <v>26</v>
          </cell>
          <cell r="I77" t="str">
            <v>0.6483</v>
          </cell>
          <cell r="J77" t="str">
            <v>0.6381</v>
          </cell>
          <cell r="K77" t="str">
            <v>0.6749</v>
          </cell>
          <cell r="L77" t="str">
            <v>0.7235</v>
          </cell>
          <cell r="M77" t="str">
            <v>0.7522</v>
          </cell>
          <cell r="N77" t="str">
            <v>0.6774</v>
          </cell>
        </row>
        <row r="78">
          <cell r="A78" t="str">
            <v>313001006639</v>
          </cell>
          <cell r="B78" t="str">
            <v>INST. SOLEDAD VIVES DE JOLI (ANTES J. I LOS CAPULLITOS)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127</v>
          </cell>
          <cell r="H78" t="str">
            <v>127</v>
          </cell>
          <cell r="I78" t="str">
            <v>0.678</v>
          </cell>
          <cell r="J78" t="str">
            <v>0.6652</v>
          </cell>
          <cell r="K78" t="str">
            <v>0.6349</v>
          </cell>
          <cell r="L78" t="str">
            <v>0.7269</v>
          </cell>
          <cell r="M78" t="str">
            <v>0.6763</v>
          </cell>
          <cell r="N78" t="str">
            <v>0.6762</v>
          </cell>
        </row>
        <row r="79">
          <cell r="A79" t="str">
            <v>313001028843</v>
          </cell>
          <cell r="B79" t="str">
            <v>COLEGIO JUAN PABLO II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123</v>
          </cell>
          <cell r="H79" t="str">
            <v>122</v>
          </cell>
          <cell r="I79" t="str">
            <v>0.67</v>
          </cell>
          <cell r="J79" t="str">
            <v>0.6514</v>
          </cell>
          <cell r="K79" t="str">
            <v>0.6397</v>
          </cell>
          <cell r="L79" t="str">
            <v>0.7161</v>
          </cell>
          <cell r="M79" t="str">
            <v>0.6858</v>
          </cell>
          <cell r="N79" t="str">
            <v>0.6706</v>
          </cell>
        </row>
        <row r="80">
          <cell r="A80" t="str">
            <v>313001007040</v>
          </cell>
          <cell r="B80" t="str">
            <v>COL. MARIA MONTESORRI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47</v>
          </cell>
          <cell r="H80" t="str">
            <v>47</v>
          </cell>
          <cell r="I80" t="str">
            <v>0.6725</v>
          </cell>
          <cell r="J80" t="str">
            <v>0.6452</v>
          </cell>
          <cell r="K80" t="str">
            <v>0.6449</v>
          </cell>
          <cell r="L80" t="str">
            <v>0.7136</v>
          </cell>
          <cell r="M80" t="str">
            <v>0.6815</v>
          </cell>
          <cell r="N80" t="str">
            <v>0.67</v>
          </cell>
        </row>
        <row r="81">
          <cell r="A81" t="str">
            <v>113001002979</v>
          </cell>
          <cell r="B81" t="str">
            <v>INSTITUCION EDUCATIVA LA MILAGROSA - Sede Única</v>
          </cell>
          <cell r="C81" t="str">
            <v>Establecimiento</v>
          </cell>
          <cell r="D81" t="str">
            <v>CARTAGENA DE INDIAS (BOLIVAR)</v>
          </cell>
          <cell r="E81" t="str">
            <v>OFICIAL</v>
          </cell>
          <cell r="F81" t="str">
            <v>C</v>
          </cell>
          <cell r="G81" t="str">
            <v>106</v>
          </cell>
          <cell r="H81" t="str">
            <v>106</v>
          </cell>
          <cell r="I81" t="str">
            <v>0.6788</v>
          </cell>
          <cell r="J81" t="str">
            <v>0.6469</v>
          </cell>
          <cell r="K81" t="str">
            <v>0.6484</v>
          </cell>
          <cell r="L81" t="str">
            <v>0.7022</v>
          </cell>
          <cell r="M81" t="str">
            <v>0.6652</v>
          </cell>
          <cell r="N81" t="str">
            <v>0.6688</v>
          </cell>
        </row>
        <row r="82">
          <cell r="A82" t="str">
            <v>313001007619</v>
          </cell>
          <cell r="B82" t="str">
            <v>CORPORACION INST. EDUC. DEL SOCORRO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C</v>
          </cell>
          <cell r="G82" t="str">
            <v>102</v>
          </cell>
          <cell r="H82" t="str">
            <v>101</v>
          </cell>
          <cell r="I82" t="str">
            <v>0.6682</v>
          </cell>
          <cell r="J82" t="str">
            <v>0.641</v>
          </cell>
          <cell r="K82" t="str">
            <v>0.6334</v>
          </cell>
          <cell r="L82" t="str">
            <v>0.7233</v>
          </cell>
          <cell r="M82" t="str">
            <v>0.6941</v>
          </cell>
          <cell r="N82" t="str">
            <v>0.6686</v>
          </cell>
        </row>
        <row r="83">
          <cell r="A83" t="str">
            <v>313001008518</v>
          </cell>
          <cell r="B83" t="str">
            <v>CORP EDUCATIVA MADDOX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197</v>
          </cell>
          <cell r="H83" t="str">
            <v>197</v>
          </cell>
          <cell r="I83" t="str">
            <v>0.667</v>
          </cell>
          <cell r="J83" t="str">
            <v>0.6487</v>
          </cell>
          <cell r="K83" t="str">
            <v>0.6385</v>
          </cell>
          <cell r="L83" t="str">
            <v>0.7158</v>
          </cell>
          <cell r="M83" t="str">
            <v>0.6709</v>
          </cell>
          <cell r="N83" t="str">
            <v>0.6678</v>
          </cell>
        </row>
        <row r="84">
          <cell r="A84" t="str">
            <v>113001003274</v>
          </cell>
          <cell r="B84" t="str">
            <v>INSTITUCION EDUCATIVA JOSE MANUEL RODRIGUEZ TORICES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C</v>
          </cell>
          <cell r="G84" t="str">
            <v>789</v>
          </cell>
          <cell r="H84" t="str">
            <v>765</v>
          </cell>
          <cell r="I84" t="str">
            <v>0.6911</v>
          </cell>
          <cell r="J84" t="str">
            <v>0.6455</v>
          </cell>
          <cell r="K84" t="str">
            <v>0.63</v>
          </cell>
          <cell r="L84" t="str">
            <v>0.7077</v>
          </cell>
          <cell r="M84" t="str">
            <v>0.6547</v>
          </cell>
          <cell r="N84" t="str">
            <v>0.6675</v>
          </cell>
        </row>
        <row r="85">
          <cell r="A85" t="str">
            <v>113001029893</v>
          </cell>
          <cell r="B85" t="str">
            <v>INSTITUCIÓN EDUCATIVA ROSEDAL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309</v>
          </cell>
          <cell r="H85" t="str">
            <v>304</v>
          </cell>
          <cell r="I85" t="str">
            <v>0.674</v>
          </cell>
          <cell r="J85" t="str">
            <v>0.6425</v>
          </cell>
          <cell r="K85" t="str">
            <v>0.609</v>
          </cell>
          <cell r="L85" t="str">
            <v>0.7101</v>
          </cell>
          <cell r="M85" t="str">
            <v>0.6667</v>
          </cell>
          <cell r="N85" t="str">
            <v>0.6595</v>
          </cell>
        </row>
        <row r="86">
          <cell r="A86" t="str">
            <v>313001013163</v>
          </cell>
          <cell r="B86" t="str">
            <v>COLEGIO LA ENSEÑANZA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114</v>
          </cell>
          <cell r="H86" t="str">
            <v>110</v>
          </cell>
          <cell r="I86" t="str">
            <v>0.6359</v>
          </cell>
          <cell r="J86" t="str">
            <v>0.6395</v>
          </cell>
          <cell r="K86" t="str">
            <v>0.6358</v>
          </cell>
          <cell r="L86" t="str">
            <v>0.7122</v>
          </cell>
          <cell r="M86" t="str">
            <v>0.7001</v>
          </cell>
          <cell r="N86" t="str">
            <v>0.6592</v>
          </cell>
        </row>
        <row r="87">
          <cell r="A87" t="str">
            <v>313001027351</v>
          </cell>
          <cell r="B87" t="str">
            <v>COL. SAN  RAFAEL  ARCANGEL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74</v>
          </cell>
          <cell r="H87" t="str">
            <v>74</v>
          </cell>
          <cell r="I87" t="str">
            <v>0.6605</v>
          </cell>
          <cell r="J87" t="str">
            <v>0.6401</v>
          </cell>
          <cell r="K87" t="str">
            <v>0.6291</v>
          </cell>
          <cell r="L87" t="str">
            <v>0.7018</v>
          </cell>
          <cell r="M87" t="str">
            <v>0.6727</v>
          </cell>
          <cell r="N87" t="str">
            <v>0.659</v>
          </cell>
        </row>
        <row r="88">
          <cell r="A88" t="str">
            <v>113001012508</v>
          </cell>
          <cell r="B88" t="str">
            <v>ESCUELA NORMAL SUPERIOR DE CARTAGENA DE INDIAS - Sede Única</v>
          </cell>
          <cell r="C88" t="str">
            <v>Establecimiento</v>
          </cell>
          <cell r="D88" t="str">
            <v>CARTAGENA DE INDIAS (BOLIVAR)</v>
          </cell>
          <cell r="E88" t="str">
            <v>OFICIAL</v>
          </cell>
          <cell r="F88" t="str">
            <v>C</v>
          </cell>
          <cell r="G88" t="str">
            <v>427</v>
          </cell>
          <cell r="H88" t="str">
            <v>425</v>
          </cell>
          <cell r="I88" t="str">
            <v>0.6378</v>
          </cell>
          <cell r="J88" t="str">
            <v>0.6453</v>
          </cell>
          <cell r="K88" t="str">
            <v>0.6411</v>
          </cell>
          <cell r="L88" t="str">
            <v>0.709</v>
          </cell>
          <cell r="M88" t="str">
            <v>0.6547</v>
          </cell>
          <cell r="N88" t="str">
            <v>0.658</v>
          </cell>
        </row>
        <row r="89">
          <cell r="A89" t="str">
            <v>313001008526</v>
          </cell>
          <cell r="B89" t="str">
            <v>INST. SAN ISIDRO LABRADOR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174</v>
          </cell>
          <cell r="H89" t="str">
            <v>172</v>
          </cell>
          <cell r="I89" t="str">
            <v>0.6565</v>
          </cell>
          <cell r="J89" t="str">
            <v>0.6456</v>
          </cell>
          <cell r="K89" t="str">
            <v>0.613</v>
          </cell>
          <cell r="L89" t="str">
            <v>0.693</v>
          </cell>
          <cell r="M89" t="str">
            <v>0.6552</v>
          </cell>
          <cell r="N89" t="str">
            <v>0.6523</v>
          </cell>
        </row>
        <row r="90">
          <cell r="A90" t="str">
            <v>113001001336</v>
          </cell>
          <cell r="B90" t="str">
            <v>INSTITUCION EDUCATIVA JOHN F KENNEDY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332</v>
          </cell>
          <cell r="H90" t="str">
            <v>329</v>
          </cell>
          <cell r="I90" t="str">
            <v>0.6569</v>
          </cell>
          <cell r="J90" t="str">
            <v>0.639</v>
          </cell>
          <cell r="K90" t="str">
            <v>0.6193</v>
          </cell>
          <cell r="L90" t="str">
            <v>0.7015</v>
          </cell>
          <cell r="M90" t="str">
            <v>0.6253</v>
          </cell>
          <cell r="N90" t="str">
            <v>0.652</v>
          </cell>
        </row>
        <row r="91">
          <cell r="A91" t="str">
            <v>113001002952</v>
          </cell>
          <cell r="B91" t="str">
            <v>INSTITUCION EDUCATIVA DE TERNERA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224</v>
          </cell>
          <cell r="H91" t="str">
            <v>221</v>
          </cell>
          <cell r="I91" t="str">
            <v>0.6427</v>
          </cell>
          <cell r="J91" t="str">
            <v>0.6312</v>
          </cell>
          <cell r="K91" t="str">
            <v>0.6283</v>
          </cell>
          <cell r="L91" t="str">
            <v>0.7048</v>
          </cell>
          <cell r="M91" t="str">
            <v>0.6388</v>
          </cell>
          <cell r="N91" t="str">
            <v>0.6507</v>
          </cell>
        </row>
        <row r="92">
          <cell r="A92" t="str">
            <v>313001000142</v>
          </cell>
          <cell r="B92" t="str">
            <v>INST. MADRE TERESA DE CALCUTA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48</v>
          </cell>
          <cell r="H92" t="str">
            <v>48</v>
          </cell>
          <cell r="I92" t="str">
            <v>0.6459</v>
          </cell>
          <cell r="J92" t="str">
            <v>0.6383</v>
          </cell>
          <cell r="K92" t="str">
            <v>0.6162</v>
          </cell>
          <cell r="L92" t="str">
            <v>0.6892</v>
          </cell>
          <cell r="M92" t="str">
            <v>0.6666</v>
          </cell>
          <cell r="N92" t="str">
            <v>0.6489</v>
          </cell>
        </row>
        <row r="93">
          <cell r="A93" t="str">
            <v>313001028985</v>
          </cell>
          <cell r="B93" t="str">
            <v>COLEGIO DIOS ES AMOR -SEDE CARTAGENA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108</v>
          </cell>
          <cell r="H93" t="str">
            <v>106</v>
          </cell>
          <cell r="I93" t="str">
            <v>0.6422</v>
          </cell>
          <cell r="J93" t="str">
            <v>0.6233</v>
          </cell>
          <cell r="K93" t="str">
            <v>0.6108</v>
          </cell>
          <cell r="L93" t="str">
            <v>0.7177</v>
          </cell>
          <cell r="M93" t="str">
            <v>0.6474</v>
          </cell>
          <cell r="N93" t="str">
            <v>0.6484</v>
          </cell>
        </row>
        <row r="94">
          <cell r="A94" t="str">
            <v>113001030093</v>
          </cell>
          <cell r="B94" t="str">
            <v>INSTITUCION EDUCATIVA FUNDACION PIES DESCALZOS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152</v>
          </cell>
          <cell r="H94" t="str">
            <v>151</v>
          </cell>
          <cell r="I94" t="str">
            <v>0.6453</v>
          </cell>
          <cell r="J94" t="str">
            <v>0.6523</v>
          </cell>
          <cell r="K94" t="str">
            <v>0.6063</v>
          </cell>
          <cell r="L94" t="str">
            <v>0.6817</v>
          </cell>
          <cell r="M94" t="str">
            <v>0.6333</v>
          </cell>
          <cell r="N94" t="str">
            <v>0.6454</v>
          </cell>
        </row>
        <row r="95">
          <cell r="A95" t="str">
            <v>113001001484</v>
          </cell>
          <cell r="B95" t="str">
            <v>INSTITUCION EDUCATIVA MERCEDES ABREGO - Sede Única</v>
          </cell>
          <cell r="C95" t="str">
            <v>Establecimiento</v>
          </cell>
          <cell r="D95" t="str">
            <v>CARTAGENA DE INDIAS (BOLIVAR)</v>
          </cell>
          <cell r="E95" t="str">
            <v>OFICIAL</v>
          </cell>
          <cell r="F95" t="str">
            <v>C</v>
          </cell>
          <cell r="G95" t="str">
            <v>618</v>
          </cell>
          <cell r="H95" t="str">
            <v>603</v>
          </cell>
          <cell r="I95" t="str">
            <v>0.6504</v>
          </cell>
          <cell r="J95" t="str">
            <v>0.6281</v>
          </cell>
          <cell r="K95" t="str">
            <v>0.614</v>
          </cell>
          <cell r="L95" t="str">
            <v>0.6903</v>
          </cell>
          <cell r="M95" t="str">
            <v>0.6373</v>
          </cell>
          <cell r="N95" t="str">
            <v>0.6451</v>
          </cell>
        </row>
        <row r="96">
          <cell r="A96" t="str">
            <v>113001000437</v>
          </cell>
          <cell r="B96" t="str">
            <v>INSTITUCION EDUCATIVA REPUBLICA DE ARGENTINA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396</v>
          </cell>
          <cell r="H96" t="str">
            <v>390</v>
          </cell>
          <cell r="I96" t="str">
            <v>0.6475</v>
          </cell>
          <cell r="J96" t="str">
            <v>0.6248</v>
          </cell>
          <cell r="K96" t="str">
            <v>0.6061</v>
          </cell>
          <cell r="L96" t="str">
            <v>0.6887</v>
          </cell>
          <cell r="M96" t="str">
            <v>0.653</v>
          </cell>
          <cell r="N96" t="str">
            <v>0.6426</v>
          </cell>
        </row>
        <row r="97">
          <cell r="A97" t="str">
            <v>113001001972</v>
          </cell>
          <cell r="B97" t="str">
            <v>INSTITUCION EDUCATIVA SEMINARIO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578</v>
          </cell>
          <cell r="H97" t="str">
            <v>568</v>
          </cell>
          <cell r="I97" t="str">
            <v>0.6572</v>
          </cell>
          <cell r="J97" t="str">
            <v>0.6308</v>
          </cell>
          <cell r="K97" t="str">
            <v>0.5956</v>
          </cell>
          <cell r="L97" t="str">
            <v>0.6869</v>
          </cell>
          <cell r="M97" t="str">
            <v>0.6408</v>
          </cell>
          <cell r="N97" t="str">
            <v>0.6425</v>
          </cell>
        </row>
        <row r="98">
          <cell r="A98" t="str">
            <v>313001029981</v>
          </cell>
          <cell r="B98" t="str">
            <v>COLEGIO JOSÉ MARÍA GARCÍA TOLEDO - Sede Única</v>
          </cell>
          <cell r="C98" t="str">
            <v>Establecimiento</v>
          </cell>
          <cell r="D98" t="str">
            <v>CARTAGENA DE INDIAS (BOLIVAR)</v>
          </cell>
          <cell r="E98" t="str">
            <v>NO OFICIAL</v>
          </cell>
          <cell r="F98" t="str">
            <v>C</v>
          </cell>
          <cell r="G98" t="str">
            <v>55</v>
          </cell>
          <cell r="H98" t="str">
            <v>55</v>
          </cell>
          <cell r="I98" t="str">
            <v>0.6532</v>
          </cell>
          <cell r="J98" t="str">
            <v>0.647</v>
          </cell>
          <cell r="K98" t="str">
            <v>0.5902</v>
          </cell>
          <cell r="L98" t="str">
            <v>0.6739</v>
          </cell>
          <cell r="M98" t="str">
            <v>0.6516</v>
          </cell>
          <cell r="N98" t="str">
            <v>0.6419</v>
          </cell>
        </row>
        <row r="99">
          <cell r="A99" t="str">
            <v>313001008381</v>
          </cell>
          <cell r="B99" t="str">
            <v>CENT. DE ENSEÑANZA HIJOS DE BOLIVAR - Sede Única</v>
          </cell>
          <cell r="C99" t="str">
            <v>Establecimiento</v>
          </cell>
          <cell r="D99" t="str">
            <v>CARTAGENA DE INDIAS (BOLIVAR)</v>
          </cell>
          <cell r="E99" t="str">
            <v>NO OFICIAL</v>
          </cell>
          <cell r="F99" t="str">
            <v>C</v>
          </cell>
          <cell r="G99" t="str">
            <v>27</v>
          </cell>
          <cell r="H99" t="str">
            <v>27</v>
          </cell>
          <cell r="I99" t="str">
            <v>0.6552</v>
          </cell>
          <cell r="J99" t="str">
            <v>0.6338</v>
          </cell>
          <cell r="K99" t="str">
            <v>0.5957</v>
          </cell>
          <cell r="L99" t="str">
            <v>0.6704</v>
          </cell>
          <cell r="M99" t="str">
            <v>0.6617</v>
          </cell>
          <cell r="N99" t="str">
            <v>0.6405</v>
          </cell>
        </row>
        <row r="100">
          <cell r="A100" t="str">
            <v>313001800637</v>
          </cell>
          <cell r="B100" t="str">
            <v>COLEGIO SAN JOSE DE LOS CAMPANOS - Sede Única</v>
          </cell>
          <cell r="C100" t="str">
            <v>Establecimiento</v>
          </cell>
          <cell r="D100" t="str">
            <v>CARTAGENA DE INDIAS (BOLIVAR)</v>
          </cell>
          <cell r="E100" t="str">
            <v>NO OFICIAL</v>
          </cell>
          <cell r="F100" t="str">
            <v>C</v>
          </cell>
          <cell r="G100" t="str">
            <v>38</v>
          </cell>
          <cell r="H100" t="str">
            <v>37</v>
          </cell>
          <cell r="I100" t="str">
            <v>0.6314</v>
          </cell>
          <cell r="J100" t="str">
            <v>0.6141</v>
          </cell>
          <cell r="K100" t="str">
            <v>0.6217</v>
          </cell>
          <cell r="L100" t="str">
            <v>0.696</v>
          </cell>
          <cell r="M100" t="str">
            <v>0.6289</v>
          </cell>
          <cell r="N100" t="str">
            <v>0.6399</v>
          </cell>
        </row>
        <row r="101">
          <cell r="A101" t="str">
            <v>313001006281</v>
          </cell>
          <cell r="B101" t="str">
            <v>CORP. COL. AMOR A BOLIVAR - Sede Única</v>
          </cell>
          <cell r="C101" t="str">
            <v>Establecimiento</v>
          </cell>
          <cell r="D101" t="str">
            <v>CARTAGENA DE INDIAS (BOLIVAR)</v>
          </cell>
          <cell r="E101" t="str">
            <v>NO OFICIAL</v>
          </cell>
          <cell r="F101" t="str">
            <v>C</v>
          </cell>
          <cell r="G101" t="str">
            <v>69</v>
          </cell>
          <cell r="H101" t="str">
            <v>69</v>
          </cell>
          <cell r="I101" t="str">
            <v>0.62</v>
          </cell>
          <cell r="J101" t="str">
            <v>0.6287</v>
          </cell>
          <cell r="K101" t="str">
            <v>0.6048</v>
          </cell>
          <cell r="L101" t="str">
            <v>0.6974</v>
          </cell>
          <cell r="M101" t="str">
            <v>0.6611</v>
          </cell>
          <cell r="N101" t="str">
            <v>0.6396</v>
          </cell>
        </row>
        <row r="102">
          <cell r="A102" t="str">
            <v>113001028483</v>
          </cell>
          <cell r="B102" t="str">
            <v>INSTITUCION EDUCATIVA CASD MANUELA BELTRAN - Sede Única</v>
          </cell>
          <cell r="C102" t="str">
            <v>Establecimiento</v>
          </cell>
          <cell r="D102" t="str">
            <v>CARTAGENA DE INDIAS (BOLIVAR)</v>
          </cell>
          <cell r="E102" t="str">
            <v>OFICIAL</v>
          </cell>
          <cell r="F102" t="str">
            <v>C</v>
          </cell>
          <cell r="G102" t="str">
            <v>158</v>
          </cell>
          <cell r="H102" t="str">
            <v>154</v>
          </cell>
          <cell r="I102" t="str">
            <v>0.6486</v>
          </cell>
          <cell r="J102" t="str">
            <v>0.6268</v>
          </cell>
          <cell r="K102" t="str">
            <v>0.5885</v>
          </cell>
          <cell r="L102" t="str">
            <v>0.6963</v>
          </cell>
          <cell r="M102" t="str">
            <v>0.6308</v>
          </cell>
          <cell r="N102" t="str">
            <v>0.6394</v>
          </cell>
        </row>
        <row r="103">
          <cell r="A103" t="str">
            <v>113001000771</v>
          </cell>
          <cell r="B103" t="str">
            <v>INSTITUCION EDUCATIVA CAMILO TORRES DEL POZON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363</v>
          </cell>
          <cell r="H103" t="str">
            <v>360</v>
          </cell>
          <cell r="I103" t="str">
            <v>0.6441</v>
          </cell>
          <cell r="J103" t="str">
            <v>0.6279</v>
          </cell>
          <cell r="K103" t="str">
            <v>0.6045</v>
          </cell>
          <cell r="L103" t="str">
            <v>0.681</v>
          </cell>
          <cell r="M103" t="str">
            <v>0.6323</v>
          </cell>
          <cell r="N103" t="str">
            <v>0.6388</v>
          </cell>
        </row>
        <row r="104">
          <cell r="A104" t="str">
            <v>113001028927</v>
          </cell>
          <cell r="B104" t="str">
            <v>INSTITUCION EDUCATIVA CIUDADELA 2000 -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389</v>
          </cell>
          <cell r="H104" t="str">
            <v>382</v>
          </cell>
          <cell r="I104" t="str">
            <v>0.6459</v>
          </cell>
          <cell r="J104" t="str">
            <v>0.6238</v>
          </cell>
          <cell r="K104" t="str">
            <v>0.5958</v>
          </cell>
          <cell r="L104" t="str">
            <v>0.6954</v>
          </cell>
          <cell r="M104" t="str">
            <v>0.6075</v>
          </cell>
          <cell r="N104" t="str">
            <v>0.6377</v>
          </cell>
        </row>
        <row r="105">
          <cell r="A105" t="str">
            <v>113001012788</v>
          </cell>
          <cell r="B105" t="str">
            <v>INSTITUCION EDUCATIVA CIUDAD DE TUNJA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147</v>
          </cell>
          <cell r="H105" t="str">
            <v>145</v>
          </cell>
          <cell r="I105" t="str">
            <v>0.6443</v>
          </cell>
          <cell r="J105" t="str">
            <v>0.6303</v>
          </cell>
          <cell r="K105" t="str">
            <v>0.5909</v>
          </cell>
          <cell r="L105" t="str">
            <v>0.678</v>
          </cell>
          <cell r="M105" t="str">
            <v>0.6448</v>
          </cell>
          <cell r="N105" t="str">
            <v>0.6365</v>
          </cell>
        </row>
        <row r="106">
          <cell r="A106" t="str">
            <v>313001009204</v>
          </cell>
          <cell r="B106" t="str">
            <v>INST. INTEGRAL NUEVA COLOMBIA (INST. INF.MI SONRISA)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101</v>
          </cell>
          <cell r="H106" t="str">
            <v>101</v>
          </cell>
          <cell r="I106" t="str">
            <v>0.6226</v>
          </cell>
          <cell r="J106" t="str">
            <v>0.6238</v>
          </cell>
          <cell r="K106" t="str">
            <v>0.6056</v>
          </cell>
          <cell r="L106" t="str">
            <v>0.6911</v>
          </cell>
          <cell r="M106" t="str">
            <v>0.6431</v>
          </cell>
          <cell r="N106" t="str">
            <v>0.6363</v>
          </cell>
        </row>
        <row r="107">
          <cell r="A107" t="str">
            <v>113001000241</v>
          </cell>
          <cell r="B107" t="str">
            <v>INSTITUCION EDUCATIVA NUESTRO ESFUERZO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273</v>
          </cell>
          <cell r="H107" t="str">
            <v>266</v>
          </cell>
          <cell r="I107" t="str">
            <v>0.65</v>
          </cell>
          <cell r="J107" t="str">
            <v>0.6322</v>
          </cell>
          <cell r="K107" t="str">
            <v>0.5957</v>
          </cell>
          <cell r="L107" t="str">
            <v>0.6762</v>
          </cell>
          <cell r="M107" t="str">
            <v>0.6073</v>
          </cell>
          <cell r="N107" t="str">
            <v>0.6361</v>
          </cell>
        </row>
        <row r="108">
          <cell r="A108" t="str">
            <v>213001000245</v>
          </cell>
          <cell r="B108" t="str">
            <v>INSTITUCION EDUCATIVA TIERRA BAJA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77</v>
          </cell>
          <cell r="H108" t="str">
            <v>76</v>
          </cell>
          <cell r="I108" t="str">
            <v>0.6369</v>
          </cell>
          <cell r="J108" t="str">
            <v>0.6168</v>
          </cell>
          <cell r="K108" t="str">
            <v>0.6069</v>
          </cell>
          <cell r="L108" t="str">
            <v>0.6857</v>
          </cell>
          <cell r="M108" t="str">
            <v>0.6173</v>
          </cell>
          <cell r="N108" t="str">
            <v>0.6351</v>
          </cell>
        </row>
        <row r="109">
          <cell r="A109" t="str">
            <v>113001028919</v>
          </cell>
          <cell r="B109" t="str">
            <v>INSTITUCION EDUCATIVA NUEVO BOSQUE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311</v>
          </cell>
          <cell r="H109" t="str">
            <v>296</v>
          </cell>
          <cell r="I109" t="str">
            <v>0.6322</v>
          </cell>
          <cell r="J109" t="str">
            <v>0.6201</v>
          </cell>
          <cell r="K109" t="str">
            <v>0.584</v>
          </cell>
          <cell r="L109" t="str">
            <v>0.6804</v>
          </cell>
          <cell r="M109" t="str">
            <v>0.6234</v>
          </cell>
          <cell r="N109" t="str">
            <v>0.6287</v>
          </cell>
        </row>
        <row r="110">
          <cell r="A110" t="str">
            <v>113001004149</v>
          </cell>
          <cell r="B110" t="str">
            <v>INSTITUCION EDUCATIVA JUAN JOSE NIETO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518</v>
          </cell>
          <cell r="H110" t="str">
            <v>499</v>
          </cell>
          <cell r="I110" t="str">
            <v>0.6283</v>
          </cell>
          <cell r="J110" t="str">
            <v>0.6195</v>
          </cell>
          <cell r="K110" t="str">
            <v>0.5946</v>
          </cell>
          <cell r="L110" t="str">
            <v>0.674</v>
          </cell>
          <cell r="M110" t="str">
            <v>0.6191</v>
          </cell>
          <cell r="N110" t="str">
            <v>0.6283</v>
          </cell>
        </row>
        <row r="111">
          <cell r="A111" t="str">
            <v>113001004289</v>
          </cell>
          <cell r="B111" t="str">
            <v>INSTITUCION EDUCATIVA SAN LUCAS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362</v>
          </cell>
          <cell r="H111" t="str">
            <v>349</v>
          </cell>
          <cell r="I111" t="str">
            <v>0.6407</v>
          </cell>
          <cell r="J111" t="str">
            <v>0.6109</v>
          </cell>
          <cell r="K111" t="str">
            <v>0.5861</v>
          </cell>
          <cell r="L111" t="str">
            <v>0.6761</v>
          </cell>
          <cell r="M111" t="str">
            <v>0.6116</v>
          </cell>
          <cell r="N111" t="str">
            <v>0.6271</v>
          </cell>
        </row>
        <row r="112">
          <cell r="A112" t="str">
            <v>113001007857</v>
          </cell>
          <cell r="B112" t="str">
            <v>INSTITUCION EDUCATIVA LA LIBERTAD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250</v>
          </cell>
          <cell r="H112" t="str">
            <v>245</v>
          </cell>
          <cell r="I112" t="str">
            <v>0.6206</v>
          </cell>
          <cell r="J112" t="str">
            <v>0.6225</v>
          </cell>
          <cell r="K112" t="str">
            <v>0.5894</v>
          </cell>
          <cell r="L112" t="str">
            <v>0.6737</v>
          </cell>
          <cell r="M112" t="str">
            <v>0.6211</v>
          </cell>
          <cell r="N112" t="str">
            <v>0.6261</v>
          </cell>
        </row>
        <row r="113">
          <cell r="A113" t="str">
            <v>113001005358</v>
          </cell>
          <cell r="B113" t="str">
            <v>INSTITUCION EDUCATIVA ALBERTO E. FERNANDEZ BAENA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214</v>
          </cell>
          <cell r="H113" t="str">
            <v>201</v>
          </cell>
          <cell r="I113" t="str">
            <v>0.6406</v>
          </cell>
          <cell r="J113" t="str">
            <v>0.6056</v>
          </cell>
          <cell r="K113" t="str">
            <v>0.589</v>
          </cell>
          <cell r="L113" t="str">
            <v>0.6689</v>
          </cell>
          <cell r="M113" t="str">
            <v>0.6188</v>
          </cell>
          <cell r="N113" t="str">
            <v>0.6255</v>
          </cell>
        </row>
        <row r="114">
          <cell r="A114" t="str">
            <v>313001028639</v>
          </cell>
          <cell r="B114" t="str">
            <v>INST. CENTRAL DE COLOMBIA PARA ADULTOS  (513001004018) - Sede Única</v>
          </cell>
          <cell r="C114" t="str">
            <v>Establecimiento</v>
          </cell>
          <cell r="D114" t="str">
            <v>CARTAGENA DE INDIAS (BOLIVAR)</v>
          </cell>
          <cell r="E114" t="str">
            <v>NO OFICIAL</v>
          </cell>
          <cell r="F114" t="str">
            <v>C</v>
          </cell>
          <cell r="G114" t="str">
            <v>113</v>
          </cell>
          <cell r="H114" t="str">
            <v>107</v>
          </cell>
          <cell r="I114" t="str">
            <v>0.6074</v>
          </cell>
          <cell r="J114" t="str">
            <v>0.5966</v>
          </cell>
          <cell r="K114" t="str">
            <v>0.5993</v>
          </cell>
          <cell r="L114" t="str">
            <v>0.6762</v>
          </cell>
          <cell r="M114" t="str">
            <v>0.6506</v>
          </cell>
          <cell r="N114" t="str">
            <v>0.6222</v>
          </cell>
        </row>
        <row r="115">
          <cell r="A115" t="str">
            <v>313001027059</v>
          </cell>
          <cell r="B115" t="str">
            <v>CONC. ESCOLAR BERTHA SUTTNER - Sede Única</v>
          </cell>
          <cell r="C115" t="str">
            <v>Establecimiento</v>
          </cell>
          <cell r="D115" t="str">
            <v>CARTAGENA DE INDIAS (BOLIVAR)</v>
          </cell>
          <cell r="E115" t="str">
            <v>NO OFICIAL</v>
          </cell>
          <cell r="F115" t="str">
            <v>C</v>
          </cell>
          <cell r="G115" t="str">
            <v>209</v>
          </cell>
          <cell r="H115" t="str">
            <v>203</v>
          </cell>
          <cell r="I115" t="str">
            <v>0.6427</v>
          </cell>
          <cell r="J115" t="str">
            <v>0.6143</v>
          </cell>
          <cell r="K115" t="str">
            <v>0.5729</v>
          </cell>
          <cell r="L115" t="str">
            <v>0.6657</v>
          </cell>
          <cell r="M115" t="str">
            <v>0.5909</v>
          </cell>
          <cell r="N115" t="str">
            <v>0.6214</v>
          </cell>
        </row>
        <row r="116">
          <cell r="A116" t="str">
            <v>113001009281</v>
          </cell>
          <cell r="B116" t="str">
            <v>INSTITUCION EDUCATIVA VILLA ESTRELLA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236</v>
          </cell>
          <cell r="H116" t="str">
            <v>230</v>
          </cell>
          <cell r="I116" t="str">
            <v>0.622</v>
          </cell>
          <cell r="J116" t="str">
            <v>0.6151</v>
          </cell>
          <cell r="K116" t="str">
            <v>0.5811</v>
          </cell>
          <cell r="L116" t="str">
            <v>0.6758</v>
          </cell>
          <cell r="M116" t="str">
            <v>0.593</v>
          </cell>
          <cell r="N116" t="str">
            <v>0.6212</v>
          </cell>
        </row>
        <row r="117">
          <cell r="A117" t="str">
            <v>313001008411</v>
          </cell>
          <cell r="B117" t="str">
            <v>INSTITUCION EDUCATIVA FE Y ALEGRIA EL PROGRESO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214</v>
          </cell>
          <cell r="H117" t="str">
            <v>213</v>
          </cell>
          <cell r="I117" t="str">
            <v>0.6428</v>
          </cell>
          <cell r="J117" t="str">
            <v>0.6042</v>
          </cell>
          <cell r="K117" t="str">
            <v>0.5772</v>
          </cell>
          <cell r="L117" t="str">
            <v>0.664</v>
          </cell>
          <cell r="M117" t="str">
            <v>0.6013</v>
          </cell>
          <cell r="N117" t="str">
            <v>0.6205</v>
          </cell>
        </row>
        <row r="118">
          <cell r="A118" t="str">
            <v>113001001697</v>
          </cell>
          <cell r="B118" t="str">
            <v>INSTITUCION EDUCATIVA MANUELA BELTRAN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293</v>
          </cell>
          <cell r="H118" t="str">
            <v>284</v>
          </cell>
          <cell r="I118" t="str">
            <v>0.6266</v>
          </cell>
          <cell r="J118" t="str">
            <v>0.606</v>
          </cell>
          <cell r="K118" t="str">
            <v>0.5819</v>
          </cell>
          <cell r="L118" t="str">
            <v>0.6702</v>
          </cell>
          <cell r="M118" t="str">
            <v>0.6067</v>
          </cell>
          <cell r="N118" t="str">
            <v>0.6201</v>
          </cell>
        </row>
        <row r="119">
          <cell r="A119" t="str">
            <v>113001030212</v>
          </cell>
          <cell r="B119" t="str">
            <v>INSTITUCION EDUCATIVA BICENTENARIO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D</v>
          </cell>
          <cell r="G119" t="str">
            <v>308</v>
          </cell>
          <cell r="H119" t="str">
            <v>300</v>
          </cell>
          <cell r="I119" t="str">
            <v>0.6285</v>
          </cell>
          <cell r="J119" t="str">
            <v>0.6087</v>
          </cell>
          <cell r="K119" t="str">
            <v>0.5808</v>
          </cell>
          <cell r="L119" t="str">
            <v>0.6555</v>
          </cell>
          <cell r="M119" t="str">
            <v>0.5933</v>
          </cell>
          <cell r="N119" t="str">
            <v>0.6165</v>
          </cell>
        </row>
        <row r="120">
          <cell r="A120" t="str">
            <v>113001002413</v>
          </cell>
          <cell r="B120" t="str">
            <v>INSTITUCION EDUCATIVA MADRE LAURA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D</v>
          </cell>
          <cell r="G120" t="str">
            <v>342</v>
          </cell>
          <cell r="H120" t="str">
            <v>334</v>
          </cell>
          <cell r="I120" t="str">
            <v>0.6127</v>
          </cell>
          <cell r="J120" t="str">
            <v>0.5975</v>
          </cell>
          <cell r="K120" t="str">
            <v>0.5729</v>
          </cell>
          <cell r="L120" t="str">
            <v>0.6656</v>
          </cell>
          <cell r="M120" t="str">
            <v>0.6402</v>
          </cell>
          <cell r="N120" t="str">
            <v>0.6143</v>
          </cell>
        </row>
        <row r="121">
          <cell r="A121" t="str">
            <v>113001002626</v>
          </cell>
          <cell r="B121" t="str">
            <v>INSTITUCION EDUCATIVA OLGA GONZALEZ ARRAUT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190</v>
          </cell>
          <cell r="H121" t="str">
            <v>183</v>
          </cell>
          <cell r="I121" t="str">
            <v>0.6139</v>
          </cell>
          <cell r="J121" t="str">
            <v>0.5939</v>
          </cell>
          <cell r="K121" t="str">
            <v>0.5808</v>
          </cell>
          <cell r="L121" t="str">
            <v>0.6717</v>
          </cell>
          <cell r="M121" t="str">
            <v>0.6021</v>
          </cell>
          <cell r="N121" t="str">
            <v>0.6141</v>
          </cell>
        </row>
        <row r="122">
          <cell r="A122" t="str">
            <v>113001028469</v>
          </cell>
          <cell r="B122" t="str">
            <v>INSTITUCION EDUCATIVA RAFAEL NU?EZ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194</v>
          </cell>
          <cell r="H122" t="str">
            <v>189</v>
          </cell>
          <cell r="I122" t="str">
            <v>0.6106</v>
          </cell>
          <cell r="J122" t="str">
            <v>0.5899</v>
          </cell>
          <cell r="K122" t="str">
            <v>0.5834</v>
          </cell>
          <cell r="L122" t="str">
            <v>0.6692</v>
          </cell>
          <cell r="M122" t="str">
            <v>0.5981</v>
          </cell>
          <cell r="N122" t="str">
            <v>0.6121</v>
          </cell>
        </row>
        <row r="123">
          <cell r="A123" t="str">
            <v>113001000321</v>
          </cell>
          <cell r="B123" t="str">
            <v>INSTITUCION EDUCATIVA LUIS C GALAN SARMIENTO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261</v>
          </cell>
          <cell r="H123" t="str">
            <v>257</v>
          </cell>
          <cell r="I123" t="str">
            <v>0.6177</v>
          </cell>
          <cell r="J123" t="str">
            <v>0.5988</v>
          </cell>
          <cell r="K123" t="str">
            <v>0.5716</v>
          </cell>
          <cell r="L123" t="str">
            <v>0.6563</v>
          </cell>
          <cell r="M123" t="str">
            <v>0.591</v>
          </cell>
          <cell r="N123" t="str">
            <v>0.6096</v>
          </cell>
        </row>
        <row r="124">
          <cell r="A124" t="str">
            <v>113001000879</v>
          </cell>
          <cell r="B124" t="str">
            <v>INSTITUCION EDUCATIVA SANTA MARIA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D</v>
          </cell>
          <cell r="G124" t="str">
            <v>431</v>
          </cell>
          <cell r="H124" t="str">
            <v>425</v>
          </cell>
          <cell r="I124" t="str">
            <v>0.615</v>
          </cell>
          <cell r="J124" t="str">
            <v>0.592</v>
          </cell>
          <cell r="K124" t="str">
            <v>0.5757</v>
          </cell>
          <cell r="L124" t="str">
            <v>0.6543</v>
          </cell>
          <cell r="M124" t="str">
            <v>0.6109</v>
          </cell>
          <cell r="N124" t="str">
            <v>0.6094</v>
          </cell>
        </row>
        <row r="125">
          <cell r="A125" t="str">
            <v>313001004750</v>
          </cell>
          <cell r="B125" t="str">
            <v>INSTITUCION EDUCATIVA MADRE GABRIELA DE SAN MARTIN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355</v>
          </cell>
          <cell r="H125" t="str">
            <v>348</v>
          </cell>
          <cell r="I125" t="str">
            <v>0.6139</v>
          </cell>
          <cell r="J125" t="str">
            <v>0.5997</v>
          </cell>
          <cell r="K125" t="str">
            <v>0.5644</v>
          </cell>
          <cell r="L125" t="str">
            <v>0.6661</v>
          </cell>
          <cell r="M125" t="str">
            <v>0.582</v>
          </cell>
          <cell r="N125" t="str">
            <v>0.6088</v>
          </cell>
        </row>
        <row r="126">
          <cell r="A126" t="str">
            <v>313001008933</v>
          </cell>
          <cell r="B126" t="str">
            <v>INST. COLOMBO HOLANDES - Sede Única</v>
          </cell>
          <cell r="C126" t="str">
            <v>Establecimiento</v>
          </cell>
          <cell r="D126" t="str">
            <v>CARTAGENA DE INDIAS (BOLIVAR)</v>
          </cell>
          <cell r="E126" t="str">
            <v>NO OFICIAL</v>
          </cell>
          <cell r="F126" t="str">
            <v>D</v>
          </cell>
          <cell r="G126" t="str">
            <v>87</v>
          </cell>
          <cell r="H126" t="str">
            <v>86</v>
          </cell>
          <cell r="I126" t="str">
            <v>0.6207</v>
          </cell>
          <cell r="J126" t="str">
            <v>0.6</v>
          </cell>
          <cell r="K126" t="str">
            <v>0.5717</v>
          </cell>
          <cell r="L126" t="str">
            <v>0.6468</v>
          </cell>
          <cell r="M126" t="str">
            <v>0.5924</v>
          </cell>
          <cell r="N126" t="str">
            <v>0.6085</v>
          </cell>
        </row>
        <row r="127">
          <cell r="A127" t="str">
            <v>113001005374</v>
          </cell>
          <cell r="B127" t="str">
            <v>INSTITUCION EDUCATIVA ANTONIA SANTOS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311</v>
          </cell>
          <cell r="H127" t="str">
            <v>300</v>
          </cell>
          <cell r="I127" t="str">
            <v>0.6072</v>
          </cell>
          <cell r="J127" t="str">
            <v>0.6022</v>
          </cell>
          <cell r="K127" t="str">
            <v>0.5688</v>
          </cell>
          <cell r="L127" t="str">
            <v>0.6538</v>
          </cell>
          <cell r="M127" t="str">
            <v>0.611</v>
          </cell>
          <cell r="N127" t="str">
            <v>0.6082</v>
          </cell>
        </row>
        <row r="128">
          <cell r="A128" t="str">
            <v>113001000852</v>
          </cell>
          <cell r="B128" t="str">
            <v>INSTITUCION EDUCATIVA NUESTRA SRA DEL CARMEN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719</v>
          </cell>
          <cell r="H128" t="str">
            <v>688</v>
          </cell>
          <cell r="I128" t="str">
            <v>0.611</v>
          </cell>
          <cell r="J128" t="str">
            <v>0.5946</v>
          </cell>
          <cell r="K128" t="str">
            <v>0.5643</v>
          </cell>
          <cell r="L128" t="str">
            <v>0.6592</v>
          </cell>
          <cell r="M128" t="str">
            <v>0.6023</v>
          </cell>
          <cell r="N128" t="str">
            <v>0.6069</v>
          </cell>
        </row>
        <row r="129">
          <cell r="A129" t="str">
            <v>113001002812</v>
          </cell>
          <cell r="B129" t="str">
            <v>INSTITUCION EDUCATIVA MARIA REINA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318</v>
          </cell>
          <cell r="H129" t="str">
            <v>315</v>
          </cell>
          <cell r="I129" t="str">
            <v>0.6054</v>
          </cell>
          <cell r="J129" t="str">
            <v>0.5938</v>
          </cell>
          <cell r="K129" t="str">
            <v>0.5665</v>
          </cell>
          <cell r="L129" t="str">
            <v>0.6603</v>
          </cell>
          <cell r="M129" t="str">
            <v>0.6072</v>
          </cell>
          <cell r="N129" t="str">
            <v>0.6065</v>
          </cell>
        </row>
        <row r="130">
          <cell r="A130" t="str">
            <v>213001007797</v>
          </cell>
          <cell r="B130" t="str">
            <v>INSTITUCION EDUCATIVA SAN JUAN DE DAMASCO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D</v>
          </cell>
          <cell r="G130" t="str">
            <v>204</v>
          </cell>
          <cell r="H130" t="str">
            <v>198</v>
          </cell>
          <cell r="I130" t="str">
            <v>0.6034</v>
          </cell>
          <cell r="J130" t="str">
            <v>0.5903</v>
          </cell>
          <cell r="K130" t="str">
            <v>0.5693</v>
          </cell>
          <cell r="L130" t="str">
            <v>0.6613</v>
          </cell>
          <cell r="M130" t="str">
            <v>0.608</v>
          </cell>
          <cell r="N130" t="str">
            <v>0.6062</v>
          </cell>
        </row>
        <row r="131">
          <cell r="A131" t="str">
            <v>113001000259</v>
          </cell>
          <cell r="B131" t="str">
            <v>INSTITUCIÓN EDUCATIVA VALORES UNIDOS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167</v>
          </cell>
          <cell r="H131" t="str">
            <v>165</v>
          </cell>
          <cell r="I131" t="str">
            <v>0.5932</v>
          </cell>
          <cell r="J131" t="str">
            <v>0.6037</v>
          </cell>
          <cell r="K131" t="str">
            <v>0.5736</v>
          </cell>
          <cell r="L131" t="str">
            <v>0.6566</v>
          </cell>
          <cell r="M131" t="str">
            <v>0.5846</v>
          </cell>
          <cell r="N131" t="str">
            <v>0.6051</v>
          </cell>
        </row>
        <row r="132">
          <cell r="A132" t="str">
            <v>313001012868</v>
          </cell>
          <cell r="B132" t="str">
            <v>CORPORACION TECNICA INSTITUTO ROCHY - Sede Única</v>
          </cell>
          <cell r="C132" t="str">
            <v>Establecimiento</v>
          </cell>
          <cell r="D132" t="str">
            <v>CARTAGENA DE INDIAS (BOLIVAR)</v>
          </cell>
          <cell r="E132" t="str">
            <v>NO OFICIAL</v>
          </cell>
          <cell r="F132" t="str">
            <v>D</v>
          </cell>
          <cell r="G132" t="str">
            <v>78</v>
          </cell>
          <cell r="H132" t="str">
            <v>78</v>
          </cell>
          <cell r="I132" t="str">
            <v>0.6066</v>
          </cell>
          <cell r="J132" t="str">
            <v>0.605</v>
          </cell>
          <cell r="K132" t="str">
            <v>0.5542</v>
          </cell>
          <cell r="L132" t="str">
            <v>0.6449</v>
          </cell>
          <cell r="M132" t="str">
            <v>0.6054</v>
          </cell>
          <cell r="N132" t="str">
            <v>0.6029</v>
          </cell>
        </row>
        <row r="133">
          <cell r="A133" t="str">
            <v>213001009048</v>
          </cell>
          <cell r="B133" t="str">
            <v>INSTITUCION EDUCATIVA TECNICA DE PASACABALLOS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306</v>
          </cell>
          <cell r="H133" t="str">
            <v>300</v>
          </cell>
          <cell r="I133" t="str">
            <v>0.6045</v>
          </cell>
          <cell r="J133" t="str">
            <v>0.5999</v>
          </cell>
          <cell r="K133" t="str">
            <v>0.5578</v>
          </cell>
          <cell r="L133" t="str">
            <v>0.6406</v>
          </cell>
          <cell r="M133" t="str">
            <v>0.6137</v>
          </cell>
          <cell r="N133" t="str">
            <v>0.6017</v>
          </cell>
        </row>
        <row r="134">
          <cell r="A134" t="str">
            <v>313001013783</v>
          </cell>
          <cell r="B134" t="str">
            <v>CONC. ESCOLAR BERNARDO FOERGEN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91</v>
          </cell>
          <cell r="H134" t="str">
            <v>90</v>
          </cell>
          <cell r="I134" t="str">
            <v>0.6158</v>
          </cell>
          <cell r="J134" t="str">
            <v>0.5975</v>
          </cell>
          <cell r="K134" t="str">
            <v>0.5473</v>
          </cell>
          <cell r="L134" t="str">
            <v>0.6301</v>
          </cell>
          <cell r="M134" t="str">
            <v>0.5734</v>
          </cell>
          <cell r="N134" t="str">
            <v>0.5958</v>
          </cell>
        </row>
        <row r="135">
          <cell r="A135" t="str">
            <v>213001002809</v>
          </cell>
          <cell r="B135" t="str">
            <v>INSTITUCION EDUCATIVA DE BAYUNCA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562</v>
          </cell>
          <cell r="H135" t="str">
            <v>548</v>
          </cell>
          <cell r="I135" t="str">
            <v>0.5995</v>
          </cell>
          <cell r="J135" t="str">
            <v>0.5927</v>
          </cell>
          <cell r="K135" t="str">
            <v>0.5548</v>
          </cell>
          <cell r="L135" t="str">
            <v>0.6388</v>
          </cell>
          <cell r="M135" t="str">
            <v>0.5672</v>
          </cell>
          <cell r="N135" t="str">
            <v>0.5942</v>
          </cell>
        </row>
        <row r="136">
          <cell r="A136" t="str">
            <v>213001030241</v>
          </cell>
          <cell r="B136" t="str">
            <v>INSTITUCION EDUCATIVA DE BAYUNCA - BAYUNCA SEDE LA GRANJA-UMATA</v>
          </cell>
          <cell r="C136" t="str">
            <v>Sede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356</v>
          </cell>
          <cell r="H136" t="str">
            <v>352</v>
          </cell>
          <cell r="I136" t="str">
            <v>0.6103</v>
          </cell>
          <cell r="J136" t="str">
            <v>0.6068</v>
          </cell>
          <cell r="K136" t="str">
            <v>0.5608</v>
          </cell>
          <cell r="L136" t="str">
            <v>0.6493</v>
          </cell>
          <cell r="M136" t="str">
            <v>0.5883</v>
          </cell>
          <cell r="N136" t="str">
            <v>0.6054</v>
          </cell>
        </row>
        <row r="137">
          <cell r="A137" t="str">
            <v>113001001727</v>
          </cell>
          <cell r="B137" t="str">
            <v>INSTITUCION EDUCATIVA REPUBLICA DEL LIBANO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239</v>
          </cell>
          <cell r="H137" t="str">
            <v>232</v>
          </cell>
          <cell r="I137" t="str">
            <v>0.6133</v>
          </cell>
          <cell r="J137" t="str">
            <v>0.5888</v>
          </cell>
          <cell r="K137" t="str">
            <v>0.5482</v>
          </cell>
          <cell r="L137" t="str">
            <v>0.6266</v>
          </cell>
          <cell r="M137" t="str">
            <v>0.5665</v>
          </cell>
          <cell r="N137" t="str">
            <v>0.5921</v>
          </cell>
        </row>
        <row r="138">
          <cell r="A138" t="str">
            <v>113001020969</v>
          </cell>
          <cell r="B138" t="str">
            <v>INSTITUCION EDUCATIVA FRANCISCO DE PAULA SANTANDER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179</v>
          </cell>
          <cell r="H138" t="str">
            <v>175</v>
          </cell>
          <cell r="I138" t="str">
            <v>0.5947</v>
          </cell>
          <cell r="J138" t="str">
            <v>0.5792</v>
          </cell>
          <cell r="K138" t="str">
            <v>0.5612</v>
          </cell>
          <cell r="L138" t="str">
            <v>0.6359</v>
          </cell>
          <cell r="M138" t="str">
            <v>0.5799</v>
          </cell>
          <cell r="N138" t="str">
            <v>0.5917</v>
          </cell>
        </row>
        <row r="139">
          <cell r="A139" t="str">
            <v>113001030085</v>
          </cell>
          <cell r="B139" t="str">
            <v>INSTITUCION EDUCATIVA MANDELA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297</v>
          </cell>
          <cell r="H139" t="str">
            <v>288</v>
          </cell>
          <cell r="I139" t="str">
            <v>0.5942</v>
          </cell>
          <cell r="J139" t="str">
            <v>0.5759</v>
          </cell>
          <cell r="K139" t="str">
            <v>0.5447</v>
          </cell>
          <cell r="L139" t="str">
            <v>0.6396</v>
          </cell>
          <cell r="M139" t="str">
            <v>0.6131</v>
          </cell>
          <cell r="N139" t="str">
            <v>0.5905</v>
          </cell>
        </row>
        <row r="140">
          <cell r="A140" t="str">
            <v>213001007231</v>
          </cell>
          <cell r="B140" t="str">
            <v>INSTITUCION EDUCATIVA SAN FRANCISCO DE ASIS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485</v>
          </cell>
          <cell r="H140" t="str">
            <v>464</v>
          </cell>
          <cell r="I140" t="str">
            <v>0.5946</v>
          </cell>
          <cell r="J140" t="str">
            <v>0.5872</v>
          </cell>
          <cell r="K140" t="str">
            <v>0.5476</v>
          </cell>
          <cell r="L140" t="str">
            <v>0.6342</v>
          </cell>
          <cell r="M140" t="str">
            <v>0.5665</v>
          </cell>
          <cell r="N140" t="str">
            <v>0.589</v>
          </cell>
        </row>
        <row r="141">
          <cell r="A141" t="str">
            <v>113001028421</v>
          </cell>
          <cell r="B141" t="str">
            <v>INSTITUCION EDUCATIVA 14 DE FEBRERO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253</v>
          </cell>
          <cell r="H141" t="str">
            <v>245</v>
          </cell>
          <cell r="I141" t="str">
            <v>0.5935</v>
          </cell>
          <cell r="J141" t="str">
            <v>0.5771</v>
          </cell>
          <cell r="K141" t="str">
            <v>0.545</v>
          </cell>
          <cell r="L141" t="str">
            <v>0.6323</v>
          </cell>
          <cell r="M141" t="str">
            <v>0.5718</v>
          </cell>
          <cell r="N141" t="str">
            <v>0.5858</v>
          </cell>
        </row>
        <row r="142">
          <cell r="A142" t="str">
            <v>313001029868</v>
          </cell>
          <cell r="B142" t="str">
            <v>INSTITUTO EDUCATIVO TECNOCIENCIAS REGIÓN CARIBE - Sede Única</v>
          </cell>
          <cell r="C142" t="str">
            <v>Establecimiento</v>
          </cell>
          <cell r="D142" t="str">
            <v>CARTAGENA DE INDIAS (BOLIVAR)</v>
          </cell>
          <cell r="E142" t="str">
            <v>NO OFICIAL</v>
          </cell>
          <cell r="F142" t="str">
            <v>D</v>
          </cell>
          <cell r="G142" t="str">
            <v>76</v>
          </cell>
          <cell r="H142" t="str">
            <v>68</v>
          </cell>
          <cell r="I142" t="str">
            <v>0.5561</v>
          </cell>
          <cell r="J142" t="str">
            <v>0.5779</v>
          </cell>
          <cell r="K142" t="str">
            <v>0.5447</v>
          </cell>
          <cell r="L142" t="str">
            <v>0.6528</v>
          </cell>
          <cell r="M142" t="str">
            <v>0.6113</v>
          </cell>
          <cell r="N142" t="str">
            <v>0.5851</v>
          </cell>
        </row>
        <row r="143">
          <cell r="A143" t="str">
            <v>113001004254</v>
          </cell>
          <cell r="B143" t="str">
            <v>INSTITUCION EDUCATIVA FULGENCIO LEQUERICA  VELEZ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235</v>
          </cell>
          <cell r="H143" t="str">
            <v>223</v>
          </cell>
          <cell r="I143" t="str">
            <v>0.5987</v>
          </cell>
          <cell r="J143" t="str">
            <v>0.5703</v>
          </cell>
          <cell r="K143" t="str">
            <v>0.5435</v>
          </cell>
          <cell r="L143" t="str">
            <v>0.6288</v>
          </cell>
          <cell r="M143" t="str">
            <v>0.5686</v>
          </cell>
          <cell r="N143" t="str">
            <v>0.584</v>
          </cell>
        </row>
        <row r="144">
          <cell r="A144" t="str">
            <v>113001800990</v>
          </cell>
          <cell r="B144" t="str">
            <v>INSTITUCION EDUCATIVA POLITECNICO DEL POZON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93</v>
          </cell>
          <cell r="H144" t="str">
            <v>89</v>
          </cell>
          <cell r="I144" t="str">
            <v>0.5499</v>
          </cell>
          <cell r="J144" t="str">
            <v>0.5716</v>
          </cell>
          <cell r="K144" t="str">
            <v>0.5681</v>
          </cell>
          <cell r="L144" t="str">
            <v>0.6381</v>
          </cell>
          <cell r="M144" t="str">
            <v>0.598</v>
          </cell>
          <cell r="N144" t="str">
            <v>0.5831</v>
          </cell>
        </row>
        <row r="145">
          <cell r="A145" t="str">
            <v>413001013176</v>
          </cell>
          <cell r="B145" t="str">
            <v>FUNDACION EDUCATIVA INSTITUTO ECOLÓGICO BARBACOAS - Sede Única</v>
          </cell>
          <cell r="C145" t="str">
            <v>Establecimiento</v>
          </cell>
          <cell r="D145" t="str">
            <v>CARTAGENA DE INDIAS (BOLIVAR)</v>
          </cell>
          <cell r="E145" t="str">
            <v>NO OFICIAL</v>
          </cell>
          <cell r="F145" t="str">
            <v>D</v>
          </cell>
          <cell r="G145" t="str">
            <v>100</v>
          </cell>
          <cell r="H145" t="str">
            <v>99</v>
          </cell>
          <cell r="I145" t="str">
            <v>0.5934</v>
          </cell>
          <cell r="J145" t="str">
            <v>0.5765</v>
          </cell>
          <cell r="K145" t="str">
            <v>0.5469</v>
          </cell>
          <cell r="L145" t="str">
            <v>0.6137</v>
          </cell>
          <cell r="M145" t="str">
            <v>0.5863</v>
          </cell>
          <cell r="N145" t="str">
            <v>0.5829</v>
          </cell>
        </row>
        <row r="146">
          <cell r="A146" t="str">
            <v>313001012744</v>
          </cell>
          <cell r="B146" t="str">
            <v>INSTITUTO  SKINNER II   (ANT.-JARD. INF. SKINNER II) - Sede Única</v>
          </cell>
          <cell r="C146" t="str">
            <v>Establecimiento</v>
          </cell>
          <cell r="D146" t="str">
            <v>CARTAGENA DE INDIAS (BOLIVAR)</v>
          </cell>
          <cell r="E146" t="str">
            <v>NO OFICIAL</v>
          </cell>
          <cell r="F146" t="str">
            <v>D</v>
          </cell>
          <cell r="G146" t="str">
            <v>127</v>
          </cell>
          <cell r="H146" t="str">
            <v>125</v>
          </cell>
          <cell r="I146" t="str">
            <v>0.5875</v>
          </cell>
          <cell r="J146" t="str">
            <v>0.5785</v>
          </cell>
          <cell r="K146" t="str">
            <v>0.5391</v>
          </cell>
          <cell r="L146" t="str">
            <v>0.6236</v>
          </cell>
          <cell r="M146" t="str">
            <v>0.5834</v>
          </cell>
          <cell r="N146" t="str">
            <v>0.5823</v>
          </cell>
        </row>
        <row r="147">
          <cell r="A147" t="str">
            <v>213001002949</v>
          </cell>
          <cell r="B147" t="str">
            <v>INSTITUCION EDUCATIVA SAN JOSE CA?O DEL ORO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99</v>
          </cell>
          <cell r="H147" t="str">
            <v>95</v>
          </cell>
          <cell r="I147" t="str">
            <v>0.6137</v>
          </cell>
          <cell r="J147" t="str">
            <v>0.5759</v>
          </cell>
          <cell r="K147" t="str">
            <v>0.5106</v>
          </cell>
          <cell r="L147" t="str">
            <v>0.6256</v>
          </cell>
          <cell r="M147" t="str">
            <v>0.5872</v>
          </cell>
          <cell r="N147" t="str">
            <v>0.5819</v>
          </cell>
        </row>
        <row r="148">
          <cell r="A148" t="str">
            <v>113001800123</v>
          </cell>
          <cell r="B148" t="str">
            <v>INSTITUCION EDUCATIVA GABRIEL GARCIA MARQUEZ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345</v>
          </cell>
          <cell r="H148" t="str">
            <v>338</v>
          </cell>
          <cell r="I148" t="str">
            <v>0.5828</v>
          </cell>
          <cell r="J148" t="str">
            <v>0.5723</v>
          </cell>
          <cell r="K148" t="str">
            <v>0.5447</v>
          </cell>
          <cell r="L148" t="str">
            <v>0.6309</v>
          </cell>
          <cell r="M148" t="str">
            <v>0.5685</v>
          </cell>
          <cell r="N148" t="str">
            <v>0.5816</v>
          </cell>
        </row>
        <row r="149">
          <cell r="A149" t="str">
            <v>113001800263</v>
          </cell>
          <cell r="B149" t="str">
            <v>INSTITUCION EDUCATIVA EL SALVADOR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775</v>
          </cell>
          <cell r="H149" t="str">
            <v>754</v>
          </cell>
          <cell r="I149" t="str">
            <v>0.5812</v>
          </cell>
          <cell r="J149" t="str">
            <v>0.5752</v>
          </cell>
          <cell r="K149" t="str">
            <v>0.5414</v>
          </cell>
          <cell r="L149" t="str">
            <v>0.6336</v>
          </cell>
          <cell r="M149" t="str">
            <v>0.5605</v>
          </cell>
          <cell r="N149" t="str">
            <v>0.5811</v>
          </cell>
        </row>
        <row r="150">
          <cell r="A150" t="str">
            <v>113001800263</v>
          </cell>
          <cell r="B150" t="str">
            <v>INSTITUCION EDUCATIVA EL SALVADOR - INSTITUCION EDUCATIVA EL SALVADOR - SEDE PRINCIPAL</v>
          </cell>
          <cell r="C150" t="str">
            <v>Sede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216</v>
          </cell>
          <cell r="H150" t="str">
            <v>212</v>
          </cell>
          <cell r="I150" t="str">
            <v>0.5847</v>
          </cell>
          <cell r="J150" t="str">
            <v>0.5648</v>
          </cell>
          <cell r="K150" t="str">
            <v>0.5263</v>
          </cell>
          <cell r="L150" t="str">
            <v>0.6207</v>
          </cell>
          <cell r="M150" t="str">
            <v>0.5463</v>
          </cell>
          <cell r="N150" t="str">
            <v>0.572</v>
          </cell>
        </row>
        <row r="151">
          <cell r="A151" t="str">
            <v>113001800328</v>
          </cell>
          <cell r="B151" t="str">
            <v>INSTITUCION EDUCATIVA EL SALVADOR - SEDE SAN JOSE</v>
          </cell>
          <cell r="C151" t="str">
            <v>Sede</v>
          </cell>
          <cell r="D151" t="str">
            <v>CARTAGENA DE INDIAS (BOLIVAR)</v>
          </cell>
          <cell r="E151" t="str">
            <v>OFICIAL</v>
          </cell>
          <cell r="F151" t="str">
            <v>C</v>
          </cell>
          <cell r="G151" t="str">
            <v>254</v>
          </cell>
          <cell r="H151" t="str">
            <v>251</v>
          </cell>
          <cell r="I151" t="str">
            <v>0.6295</v>
          </cell>
          <cell r="J151" t="str">
            <v>0.6204</v>
          </cell>
          <cell r="K151" t="str">
            <v>0.5919</v>
          </cell>
          <cell r="L151" t="str">
            <v>0.6872</v>
          </cell>
          <cell r="M151" t="str">
            <v>0.6094</v>
          </cell>
          <cell r="N151" t="str">
            <v>0.6305</v>
          </cell>
        </row>
        <row r="152">
          <cell r="A152" t="str">
            <v>113001800280</v>
          </cell>
          <cell r="B152" t="str">
            <v>INSTITUCION EDUCATIVA EL SALVADOR - SEDE HENEQUEN</v>
          </cell>
          <cell r="C152" t="str">
            <v>Sede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50</v>
          </cell>
          <cell r="H152" t="str">
            <v>45</v>
          </cell>
          <cell r="I152" t="str">
            <v>0.5327</v>
          </cell>
          <cell r="J152" t="str">
            <v>0.5434</v>
          </cell>
          <cell r="K152" t="str">
            <v>0.5419</v>
          </cell>
          <cell r="L152" t="str">
            <v>0.5904</v>
          </cell>
          <cell r="M152" t="str">
            <v>0.5437</v>
          </cell>
          <cell r="N152" t="str">
            <v>0.5515</v>
          </cell>
        </row>
        <row r="153">
          <cell r="A153" t="str">
            <v>113001800344</v>
          </cell>
          <cell r="B153" t="str">
            <v>INSTITUCION EDUCATIVA EL SALVADOR - SEDE LAS COLINAS</v>
          </cell>
          <cell r="C153" t="str">
            <v>Sede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56</v>
          </cell>
          <cell r="H153" t="str">
            <v>54</v>
          </cell>
          <cell r="I153" t="str">
            <v>0.5745</v>
          </cell>
          <cell r="J153" t="str">
            <v>0.5588</v>
          </cell>
          <cell r="K153" t="str">
            <v>0.5143</v>
          </cell>
          <cell r="L153" t="str">
            <v>0.6173</v>
          </cell>
          <cell r="M153" t="str">
            <v>0.5525</v>
          </cell>
          <cell r="N153" t="str">
            <v>0.5652</v>
          </cell>
        </row>
        <row r="154">
          <cell r="A154" t="str">
            <v>113001800352</v>
          </cell>
          <cell r="B154" t="str">
            <v>INSTITUCION EDUCATIVA EL SALVADOR - SEDE SAN NICOLAS</v>
          </cell>
          <cell r="C154" t="str">
            <v>Sede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96</v>
          </cell>
          <cell r="H154" t="str">
            <v>94</v>
          </cell>
          <cell r="I154" t="str">
            <v>0.5353</v>
          </cell>
          <cell r="J154" t="str">
            <v>0.5441</v>
          </cell>
          <cell r="K154" t="str">
            <v>0.515</v>
          </cell>
          <cell r="L154" t="str">
            <v>0.6148</v>
          </cell>
          <cell r="M154" t="str">
            <v>0.5304</v>
          </cell>
          <cell r="N154" t="str">
            <v>0.5506</v>
          </cell>
        </row>
        <row r="155">
          <cell r="A155" t="str">
            <v>113001800301</v>
          </cell>
          <cell r="B155" t="str">
            <v>INSTITUCION EDUCATIVA EL SALVADOR - SEDE LOS ROBLES</v>
          </cell>
          <cell r="C155" t="str">
            <v>Sede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83</v>
          </cell>
          <cell r="H155" t="str">
            <v>79</v>
          </cell>
          <cell r="I155" t="str">
            <v>0.4963</v>
          </cell>
          <cell r="J155" t="str">
            <v>0.5359</v>
          </cell>
          <cell r="K155" t="str">
            <v>0.4883</v>
          </cell>
          <cell r="L155" t="str">
            <v>0.5664</v>
          </cell>
          <cell r="M155" t="str">
            <v>0.5047</v>
          </cell>
          <cell r="N155" t="str">
            <v>0.5204</v>
          </cell>
        </row>
        <row r="156">
          <cell r="A156" t="str">
            <v>113001800361</v>
          </cell>
          <cell r="B156" t="str">
            <v>INSTITUCION EDUCATIVA EL SALVADOR - SEDE NAVAS MEISEL</v>
          </cell>
          <cell r="C156" t="str">
            <v>Sede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20</v>
          </cell>
          <cell r="H156" t="str">
            <v>19</v>
          </cell>
          <cell r="I156" t="str">
            <v>0.5513</v>
          </cell>
          <cell r="J156" t="str">
            <v>0.5364</v>
          </cell>
          <cell r="K156" t="str">
            <v>0.4778</v>
          </cell>
          <cell r="L156" t="str">
            <v>0.5679</v>
          </cell>
          <cell r="M156" t="str">
            <v>0.5472</v>
          </cell>
          <cell r="N156" t="str">
            <v>0.5344</v>
          </cell>
        </row>
        <row r="157">
          <cell r="A157" t="str">
            <v>113001002120</v>
          </cell>
          <cell r="B157" t="str">
            <v>INSTITUCION EDUCATIVA HIJOS DE MARIA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363</v>
          </cell>
          <cell r="H157" t="str">
            <v>351</v>
          </cell>
          <cell r="I157" t="str">
            <v>0.5884</v>
          </cell>
          <cell r="J157" t="str">
            <v>0.565</v>
          </cell>
          <cell r="K157" t="str">
            <v>0.545</v>
          </cell>
          <cell r="L157" t="str">
            <v>0.6281</v>
          </cell>
          <cell r="M157" t="str">
            <v>0.573</v>
          </cell>
          <cell r="N157" t="str">
            <v>0.581</v>
          </cell>
        </row>
        <row r="158">
          <cell r="A158" t="str">
            <v>113001001581</v>
          </cell>
          <cell r="B158" t="str">
            <v>INSTITUCION EDUCATIVA DE FREDONIA - Sede Única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203</v>
          </cell>
          <cell r="H158" t="str">
            <v>187</v>
          </cell>
          <cell r="I158" t="str">
            <v>0.5738</v>
          </cell>
          <cell r="J158" t="str">
            <v>0.5777</v>
          </cell>
          <cell r="K158" t="str">
            <v>0.5483</v>
          </cell>
          <cell r="L158" t="str">
            <v>0.6204</v>
          </cell>
          <cell r="M158" t="str">
            <v>0.5648</v>
          </cell>
          <cell r="N158" t="str">
            <v>0.5789</v>
          </cell>
        </row>
        <row r="159">
          <cell r="A159" t="str">
            <v>313001029116</v>
          </cell>
          <cell r="B159" t="str">
            <v>INSTITUCION EDUC COMUNITARIA LIRIO DE LOS VALLES - Sede Única</v>
          </cell>
          <cell r="C159" t="str">
            <v>Establecimiento</v>
          </cell>
          <cell r="D159" t="str">
            <v>CARTAGENA DE INDIAS (BOLIVAR)</v>
          </cell>
          <cell r="E159" t="str">
            <v>NO OFICIAL</v>
          </cell>
          <cell r="F159" t="str">
            <v>D</v>
          </cell>
          <cell r="G159" t="str">
            <v>35</v>
          </cell>
          <cell r="H159" t="str">
            <v>35</v>
          </cell>
          <cell r="I159" t="str">
            <v>0.5674</v>
          </cell>
          <cell r="J159" t="str">
            <v>0.5713</v>
          </cell>
          <cell r="K159" t="str">
            <v>0.5482</v>
          </cell>
          <cell r="L159" t="str">
            <v>0.6189</v>
          </cell>
          <cell r="M159" t="str">
            <v>0.5321</v>
          </cell>
          <cell r="N159" t="str">
            <v>0.573</v>
          </cell>
        </row>
        <row r="160">
          <cell r="A160" t="str">
            <v>113001001450</v>
          </cell>
          <cell r="B160" t="str">
            <v>INSTITUCION ETNOEDUCATIVA PEDRO ROMERO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217</v>
          </cell>
          <cell r="H160" t="str">
            <v>207</v>
          </cell>
          <cell r="I160" t="str">
            <v>0.5762</v>
          </cell>
          <cell r="J160" t="str">
            <v>0.5703</v>
          </cell>
          <cell r="K160" t="str">
            <v>0.538</v>
          </cell>
          <cell r="L160" t="str">
            <v>0.608</v>
          </cell>
          <cell r="M160" t="str">
            <v>0.5649</v>
          </cell>
          <cell r="N160" t="str">
            <v>0.5725</v>
          </cell>
        </row>
        <row r="161">
          <cell r="A161" t="str">
            <v>313001000118</v>
          </cell>
          <cell r="B161" t="str">
            <v>INSTITUCION ETNOEDUCATIVA PEDRO ROMERO - SEDE NTRA. SRA. LA VICTORIA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19</v>
          </cell>
          <cell r="H161" t="str">
            <v>18</v>
          </cell>
          <cell r="I161" t="str">
            <v>0.5125</v>
          </cell>
          <cell r="J161" t="str">
            <v>0.5161</v>
          </cell>
          <cell r="K161" t="str">
            <v>0.4697</v>
          </cell>
          <cell r="L161" t="str">
            <v>0.5462</v>
          </cell>
          <cell r="M161" t="str">
            <v>0.5069</v>
          </cell>
          <cell r="N161" t="str">
            <v>0.5108</v>
          </cell>
        </row>
        <row r="162">
          <cell r="A162" t="str">
            <v>113001001450</v>
          </cell>
          <cell r="B162" t="str">
            <v>INSTITUCION ETNOEDUCATIVA PEDRO ROMERO - INSTITUCION ETNOEDUCATIVA PEDRO ROMERO</v>
          </cell>
          <cell r="C162" t="str">
            <v>Sede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198</v>
          </cell>
          <cell r="H162" t="str">
            <v>189</v>
          </cell>
          <cell r="I162" t="str">
            <v>0.5817</v>
          </cell>
          <cell r="J162" t="str">
            <v>0.5757</v>
          </cell>
          <cell r="K162" t="str">
            <v>0.544</v>
          </cell>
          <cell r="L162" t="str">
            <v>0.6133</v>
          </cell>
          <cell r="M162" t="str">
            <v>0.57</v>
          </cell>
          <cell r="N162" t="str">
            <v>0.578</v>
          </cell>
        </row>
        <row r="163">
          <cell r="A163" t="str">
            <v>113001029095</v>
          </cell>
          <cell r="B163" t="str">
            <v>INSTITUCION EDUCATIVA FOCO ROJO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258</v>
          </cell>
          <cell r="H163" t="str">
            <v>246</v>
          </cell>
          <cell r="I163" t="str">
            <v>0.5718</v>
          </cell>
          <cell r="J163" t="str">
            <v>0.5646</v>
          </cell>
          <cell r="K163" t="str">
            <v>0.5351</v>
          </cell>
          <cell r="L163" t="str">
            <v>0.6196</v>
          </cell>
          <cell r="M163" t="str">
            <v>0.5647</v>
          </cell>
          <cell r="N163" t="str">
            <v>0.5721</v>
          </cell>
        </row>
        <row r="164">
          <cell r="A164" t="str">
            <v>313001028891</v>
          </cell>
          <cell r="B164" t="str">
            <v>COLEGIO FERNANDO DE ARAGON DE CARTAGENA - Sede Única</v>
          </cell>
          <cell r="C164" t="str">
            <v>Establecimiento</v>
          </cell>
          <cell r="D164" t="str">
            <v>CARTAGENA DE INDIAS (BOLIVAR)</v>
          </cell>
          <cell r="E164" t="str">
            <v>NO OFICIAL</v>
          </cell>
          <cell r="F164" t="str">
            <v>D</v>
          </cell>
          <cell r="G164" t="str">
            <v>60</v>
          </cell>
          <cell r="H164" t="str">
            <v>55</v>
          </cell>
          <cell r="I164" t="str">
            <v>0.5532</v>
          </cell>
          <cell r="J164" t="str">
            <v>0.5436</v>
          </cell>
          <cell r="K164" t="str">
            <v>0.5525</v>
          </cell>
          <cell r="L164" t="str">
            <v>0.6353</v>
          </cell>
          <cell r="M164" t="str">
            <v>0.573</v>
          </cell>
          <cell r="N164" t="str">
            <v>0.5713</v>
          </cell>
        </row>
        <row r="165">
          <cell r="A165" t="str">
            <v>113001007199</v>
          </cell>
          <cell r="B165" t="str">
            <v>INSTITUCION EDUCATIVA FE Y ALEGRIA LAS AMERICAS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486</v>
          </cell>
          <cell r="H165" t="str">
            <v>456</v>
          </cell>
          <cell r="I165" t="str">
            <v>0.5682</v>
          </cell>
          <cell r="J165" t="str">
            <v>0.5642</v>
          </cell>
          <cell r="K165" t="str">
            <v>0.5334</v>
          </cell>
          <cell r="L165" t="str">
            <v>0.6117</v>
          </cell>
          <cell r="M165" t="str">
            <v>0.5691</v>
          </cell>
          <cell r="N165" t="str">
            <v>0.5694</v>
          </cell>
        </row>
        <row r="166">
          <cell r="A166" t="str">
            <v>213001009056</v>
          </cell>
          <cell r="B166" t="str">
            <v>INSTITUCION EDUCATIVA NUESTRA SEÑORA DEL BUEN AIRE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169</v>
          </cell>
          <cell r="H166" t="str">
            <v>164</v>
          </cell>
          <cell r="I166" t="str">
            <v>0.576</v>
          </cell>
          <cell r="J166" t="str">
            <v>0.5705</v>
          </cell>
          <cell r="K166" t="str">
            <v>0.5295</v>
          </cell>
          <cell r="L166" t="str">
            <v>0.6048</v>
          </cell>
          <cell r="M166" t="str">
            <v>0.5465</v>
          </cell>
          <cell r="N166" t="str">
            <v>0.5684</v>
          </cell>
        </row>
        <row r="167">
          <cell r="A167" t="str">
            <v>313001013431</v>
          </cell>
          <cell r="B167" t="str">
            <v>CORP INST PROGRESO SOCIAL (ANTES INST. MIXTO LOS PAYASITOS - Sede Única</v>
          </cell>
          <cell r="C167" t="str">
            <v>Establecimiento</v>
          </cell>
          <cell r="D167" t="str">
            <v>CARTAGENA DE INDIAS (BOLIVAR)</v>
          </cell>
          <cell r="E167" t="str">
            <v>NO OFICIAL</v>
          </cell>
          <cell r="F167" t="str">
            <v>D</v>
          </cell>
          <cell r="G167" t="str">
            <v>51</v>
          </cell>
          <cell r="H167" t="str">
            <v>50</v>
          </cell>
          <cell r="I167" t="str">
            <v>0.5607</v>
          </cell>
          <cell r="J167" t="str">
            <v>0.5523</v>
          </cell>
          <cell r="K167" t="str">
            <v>0.5224</v>
          </cell>
          <cell r="L167" t="str">
            <v>0.6259</v>
          </cell>
          <cell r="M167" t="str">
            <v>0.5747</v>
          </cell>
          <cell r="N167" t="str">
            <v>0.566</v>
          </cell>
        </row>
        <row r="168">
          <cell r="A168" t="str">
            <v>213001002531</v>
          </cell>
          <cell r="B168" t="str">
            <v>INSTITUCION EDUCATIVA MANZANILLO DEL MAR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56</v>
          </cell>
          <cell r="H168" t="str">
            <v>55</v>
          </cell>
          <cell r="I168" t="str">
            <v>0.5606</v>
          </cell>
          <cell r="J168" t="str">
            <v>0.5748</v>
          </cell>
          <cell r="K168" t="str">
            <v>0.5365</v>
          </cell>
          <cell r="L168" t="str">
            <v>0.5984</v>
          </cell>
          <cell r="M168" t="str">
            <v>0.5419</v>
          </cell>
          <cell r="N168" t="str">
            <v>0.5656</v>
          </cell>
        </row>
        <row r="169">
          <cell r="A169" t="str">
            <v>113001001492</v>
          </cell>
          <cell r="B169" t="str">
            <v>INSTITUCION EDUCATIVA LICEO DE BOLIVAR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322</v>
          </cell>
          <cell r="H169" t="str">
            <v>294</v>
          </cell>
          <cell r="I169" t="str">
            <v>0.5569</v>
          </cell>
          <cell r="J169" t="str">
            <v>0.5685</v>
          </cell>
          <cell r="K169" t="str">
            <v>0.5189</v>
          </cell>
          <cell r="L169" t="str">
            <v>0.6168</v>
          </cell>
          <cell r="M169" t="str">
            <v>0.5697</v>
          </cell>
          <cell r="N169" t="str">
            <v>0.5656</v>
          </cell>
        </row>
        <row r="170">
          <cell r="A170" t="str">
            <v>213001007533</v>
          </cell>
          <cell r="B170" t="str">
            <v>INSTITUCION EDUCATIVA NUEVA ESPERANZA ARROYO GRANDE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129</v>
          </cell>
          <cell r="H170" t="str">
            <v>127</v>
          </cell>
          <cell r="I170" t="str">
            <v>0.5519</v>
          </cell>
          <cell r="J170" t="str">
            <v>0.5574</v>
          </cell>
          <cell r="K170" t="str">
            <v>0.549</v>
          </cell>
          <cell r="L170" t="str">
            <v>0.6098</v>
          </cell>
          <cell r="M170" t="str">
            <v>0.5426</v>
          </cell>
          <cell r="N170" t="str">
            <v>0.5651</v>
          </cell>
        </row>
        <row r="171">
          <cell r="A171" t="str">
            <v>113001001816</v>
          </cell>
          <cell r="B171" t="str">
            <v>INSTITUCION EDUCATIVA JOSE DE LA VEGA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656</v>
          </cell>
          <cell r="H171" t="str">
            <v>617</v>
          </cell>
          <cell r="I171" t="str">
            <v>0.5664</v>
          </cell>
          <cell r="J171" t="str">
            <v>0.5561</v>
          </cell>
          <cell r="K171" t="str">
            <v>0.5171</v>
          </cell>
          <cell r="L171" t="str">
            <v>0.6145</v>
          </cell>
          <cell r="M171" t="str">
            <v>0.562</v>
          </cell>
          <cell r="N171" t="str">
            <v>0.5634</v>
          </cell>
        </row>
        <row r="172">
          <cell r="A172" t="str">
            <v>113001008284</v>
          </cell>
          <cell r="B172" t="str">
            <v>INSTITUCION EDUCATIVA SAN FELIPE NERI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161</v>
          </cell>
          <cell r="H172" t="str">
            <v>152</v>
          </cell>
          <cell r="I172" t="str">
            <v>0.5594</v>
          </cell>
          <cell r="J172" t="str">
            <v>0.5463</v>
          </cell>
          <cell r="K172" t="str">
            <v>0.5273</v>
          </cell>
          <cell r="L172" t="str">
            <v>0.6121</v>
          </cell>
          <cell r="M172" t="str">
            <v>0.5687</v>
          </cell>
          <cell r="N172" t="str">
            <v>0.5619</v>
          </cell>
        </row>
        <row r="173">
          <cell r="A173" t="str">
            <v>213001001306</v>
          </cell>
          <cell r="B173" t="str">
            <v>INSTITUCION EDUCATIVA DE PONTEZUELA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119</v>
          </cell>
          <cell r="H173" t="str">
            <v>116</v>
          </cell>
          <cell r="I173" t="str">
            <v>0.5644</v>
          </cell>
          <cell r="J173" t="str">
            <v>0.554</v>
          </cell>
          <cell r="K173" t="str">
            <v>0.5303</v>
          </cell>
          <cell r="L173" t="str">
            <v>0.605</v>
          </cell>
          <cell r="M173" t="str">
            <v>0.5409</v>
          </cell>
          <cell r="N173" t="str">
            <v>0.5617</v>
          </cell>
        </row>
        <row r="174">
          <cell r="A174" t="str">
            <v>113001012427</v>
          </cell>
          <cell r="B174" t="str">
            <v>INSTITUCION EDUCATIVA MANUELA VERGARA DE CURI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253</v>
          </cell>
          <cell r="H174" t="str">
            <v>240</v>
          </cell>
          <cell r="I174" t="str">
            <v>0.5788</v>
          </cell>
          <cell r="J174" t="str">
            <v>0.5548</v>
          </cell>
          <cell r="K174" t="str">
            <v>0.5157</v>
          </cell>
          <cell r="L174" t="str">
            <v>0.6018</v>
          </cell>
          <cell r="M174" t="str">
            <v>0.5478</v>
          </cell>
          <cell r="N174" t="str">
            <v>0.5616</v>
          </cell>
        </row>
        <row r="175">
          <cell r="A175" t="str">
            <v>113001005544</v>
          </cell>
          <cell r="B175" t="str">
            <v>INSTITUCION EDUCATIVA ANTONIO NARIÑO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215</v>
          </cell>
          <cell r="H175" t="str">
            <v>196</v>
          </cell>
          <cell r="I175" t="str">
            <v>0.5506</v>
          </cell>
          <cell r="J175" t="str">
            <v>0.5522</v>
          </cell>
          <cell r="K175" t="str">
            <v>0.5285</v>
          </cell>
          <cell r="L175" t="str">
            <v>0.6073</v>
          </cell>
          <cell r="M175" t="str">
            <v>0.5623</v>
          </cell>
          <cell r="N175" t="str">
            <v>0.5598</v>
          </cell>
        </row>
        <row r="176">
          <cell r="A176" t="str">
            <v>313001005225</v>
          </cell>
          <cell r="B176" t="str">
            <v>INSTITUCION EDUCATIVA JOSE MARIA CORDOBA DE PASACABALLOS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121</v>
          </cell>
          <cell r="H176" t="str">
            <v>113</v>
          </cell>
          <cell r="I176" t="str">
            <v>0.5704</v>
          </cell>
          <cell r="J176" t="str">
            <v>0.5569</v>
          </cell>
          <cell r="K176" t="str">
            <v>0.517</v>
          </cell>
          <cell r="L176" t="str">
            <v>0.5971</v>
          </cell>
          <cell r="M176" t="str">
            <v>0.542</v>
          </cell>
          <cell r="N176" t="str">
            <v>0.5589</v>
          </cell>
        </row>
        <row r="177">
          <cell r="A177" t="str">
            <v>313001028829</v>
          </cell>
          <cell r="B177" t="str">
            <v>FUNDACION INSTITUCION EDUCATIVA FUNASER - Sede Única</v>
          </cell>
          <cell r="C177" t="str">
            <v>Establecimiento</v>
          </cell>
          <cell r="D177" t="str">
            <v>CARTAGENA DE INDIAS (BOLIVAR)</v>
          </cell>
          <cell r="E177" t="str">
            <v>NO OFICIAL</v>
          </cell>
          <cell r="F177" t="str">
            <v>D</v>
          </cell>
          <cell r="G177" t="str">
            <v>52</v>
          </cell>
          <cell r="H177" t="str">
            <v>50</v>
          </cell>
          <cell r="I177" t="str">
            <v>0.5282</v>
          </cell>
          <cell r="J177" t="str">
            <v>0.5481</v>
          </cell>
          <cell r="K177" t="str">
            <v>0.5559</v>
          </cell>
          <cell r="L177" t="str">
            <v>0.6123</v>
          </cell>
          <cell r="M177" t="str">
            <v>0.5321</v>
          </cell>
          <cell r="N177" t="str">
            <v>0.5589</v>
          </cell>
        </row>
        <row r="178">
          <cell r="A178" t="str">
            <v>213001000091</v>
          </cell>
          <cell r="B178" t="str">
            <v>INSTITUCION EDUCATIVA DE ISLA FUERTE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47</v>
          </cell>
          <cell r="H178" t="str">
            <v>47</v>
          </cell>
          <cell r="I178" t="str">
            <v>0.5719</v>
          </cell>
          <cell r="J178" t="str">
            <v>0.5498</v>
          </cell>
          <cell r="K178" t="str">
            <v>0.4872</v>
          </cell>
          <cell r="L178" t="str">
            <v>0.6008</v>
          </cell>
          <cell r="M178" t="str">
            <v>0.5882</v>
          </cell>
          <cell r="N178" t="str">
            <v>0.5552</v>
          </cell>
        </row>
        <row r="179">
          <cell r="A179" t="str">
            <v>313001029931</v>
          </cell>
          <cell r="B179" t="str">
            <v>COLEGIO MANOS CREATIVAS - Sede Única</v>
          </cell>
          <cell r="C179" t="str">
            <v>Establecimiento</v>
          </cell>
          <cell r="D179" t="str">
            <v>CARTAGENA DE INDIAS (BOLIVAR)</v>
          </cell>
          <cell r="E179" t="str">
            <v>NO OFICIAL</v>
          </cell>
          <cell r="F179" t="str">
            <v>D</v>
          </cell>
          <cell r="G179" t="str">
            <v>17</v>
          </cell>
          <cell r="H179" t="str">
            <v>17</v>
          </cell>
          <cell r="I179" t="str">
            <v>0.5779</v>
          </cell>
          <cell r="J179" t="str">
            <v>0.5417</v>
          </cell>
          <cell r="K179" t="str">
            <v>0.4972</v>
          </cell>
          <cell r="L179" t="str">
            <v>0.5966</v>
          </cell>
          <cell r="M179" t="str">
            <v>0.5744</v>
          </cell>
          <cell r="N179" t="str">
            <v>0.555</v>
          </cell>
        </row>
        <row r="180">
          <cell r="A180" t="str">
            <v>413001004703</v>
          </cell>
          <cell r="B180" t="str">
            <v>INSTITUCION EDUCATIVA DE LA BOQUILLA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345</v>
          </cell>
          <cell r="H180" t="str">
            <v>335</v>
          </cell>
          <cell r="I180" t="str">
            <v>0.5456</v>
          </cell>
          <cell r="J180" t="str">
            <v>0.5521</v>
          </cell>
          <cell r="K180" t="str">
            <v>0.5138</v>
          </cell>
          <cell r="L180" t="str">
            <v>0.5999</v>
          </cell>
          <cell r="M180" t="str">
            <v>0.5736</v>
          </cell>
          <cell r="N180" t="str">
            <v>0.5544</v>
          </cell>
        </row>
        <row r="181">
          <cell r="A181" t="str">
            <v>113001008276</v>
          </cell>
          <cell r="B181" t="str">
            <v>INSTITUCION EDUCATIVA PLAYAS DE ACAPULCO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231</v>
          </cell>
          <cell r="H181" t="str">
            <v>210</v>
          </cell>
          <cell r="I181" t="str">
            <v>0.5551</v>
          </cell>
          <cell r="J181" t="str">
            <v>0.5358</v>
          </cell>
          <cell r="K181" t="str">
            <v>0.5267</v>
          </cell>
          <cell r="L181" t="str">
            <v>0.601</v>
          </cell>
          <cell r="M181" t="str">
            <v>0.5447</v>
          </cell>
          <cell r="N181" t="str">
            <v>0.5539</v>
          </cell>
        </row>
        <row r="182">
          <cell r="A182" t="str">
            <v>113001002138</v>
          </cell>
          <cell r="B182" t="str">
            <v>INSTITUCION EDUCATIVA NUESTRA SRA DEL PERPETUO SOCORRO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241</v>
          </cell>
          <cell r="H182" t="str">
            <v>231</v>
          </cell>
          <cell r="I182" t="str">
            <v>0.5463</v>
          </cell>
          <cell r="J182" t="str">
            <v>0.5378</v>
          </cell>
          <cell r="K182" t="str">
            <v>0.5174</v>
          </cell>
          <cell r="L182" t="str">
            <v>0.5983</v>
          </cell>
          <cell r="M182" t="str">
            <v>0.5518</v>
          </cell>
          <cell r="N182" t="str">
            <v>0.5501</v>
          </cell>
        </row>
        <row r="183">
          <cell r="A183" t="str">
            <v>113001000429</v>
          </cell>
          <cell r="B183" t="str">
            <v>INSTITUCION EDUCATIVA SALIM BECHARA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223</v>
          </cell>
          <cell r="H183" t="str">
            <v>205</v>
          </cell>
          <cell r="I183" t="str">
            <v>0.5397</v>
          </cell>
          <cell r="J183" t="str">
            <v>0.5448</v>
          </cell>
          <cell r="K183" t="str">
            <v>0.5143</v>
          </cell>
          <cell r="L183" t="str">
            <v>0.5983</v>
          </cell>
          <cell r="M183" t="str">
            <v>0.5401</v>
          </cell>
          <cell r="N183" t="str">
            <v>0.5486</v>
          </cell>
        </row>
        <row r="184">
          <cell r="A184" t="str">
            <v>313001029396</v>
          </cell>
          <cell r="B184" t="str">
            <v>INSTITUCION EDUCATIVA CLEMENTE MANUEL ZABAL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483</v>
          </cell>
          <cell r="H184" t="str">
            <v>461</v>
          </cell>
          <cell r="I184" t="str">
            <v>0.5488</v>
          </cell>
          <cell r="J184" t="str">
            <v>0.5462</v>
          </cell>
          <cell r="K184" t="str">
            <v>0.509</v>
          </cell>
          <cell r="L184" t="str">
            <v>0.5863</v>
          </cell>
          <cell r="M184" t="str">
            <v>0.5462</v>
          </cell>
          <cell r="N184" t="str">
            <v>0.5475</v>
          </cell>
        </row>
        <row r="185">
          <cell r="A185" t="str">
            <v>113001003126</v>
          </cell>
          <cell r="B185" t="str">
            <v>INSTITUCION EDUCATIVA FERNANDO DE LA VEGA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99</v>
          </cell>
          <cell r="H185" t="str">
            <v>91</v>
          </cell>
          <cell r="I185" t="str">
            <v>0.5412</v>
          </cell>
          <cell r="J185" t="str">
            <v>0.5471</v>
          </cell>
          <cell r="K185" t="str">
            <v>0.5057</v>
          </cell>
          <cell r="L185" t="str">
            <v>0.5817</v>
          </cell>
          <cell r="M185" t="str">
            <v>0.5544</v>
          </cell>
          <cell r="N185" t="str">
            <v>0.5447</v>
          </cell>
        </row>
        <row r="186">
          <cell r="A186" t="str">
            <v>113001000739</v>
          </cell>
          <cell r="B186" t="str">
            <v>INSTITUCION EDUCATIVA ANA MARIA VELEZ DE TRUJILLO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237</v>
          </cell>
          <cell r="H186" t="str">
            <v>214</v>
          </cell>
          <cell r="I186" t="str">
            <v>0.5456</v>
          </cell>
          <cell r="J186" t="str">
            <v>0.543</v>
          </cell>
          <cell r="K186" t="str">
            <v>0.4919</v>
          </cell>
          <cell r="L186" t="str">
            <v>0.5885</v>
          </cell>
          <cell r="M186" t="str">
            <v>0.5463</v>
          </cell>
          <cell r="N186" t="str">
            <v>0.5426</v>
          </cell>
        </row>
        <row r="187">
          <cell r="A187" t="str">
            <v>213001001292</v>
          </cell>
          <cell r="B187" t="str">
            <v>INSTITUCION ETNOEDUCATIVA DE SANTA ANA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130</v>
          </cell>
          <cell r="H187" t="str">
            <v>128</v>
          </cell>
          <cell r="I187" t="str">
            <v>0.5205</v>
          </cell>
          <cell r="J187" t="str">
            <v>0.5295</v>
          </cell>
          <cell r="K187" t="str">
            <v>0.4898</v>
          </cell>
          <cell r="L187" t="str">
            <v>0.575</v>
          </cell>
          <cell r="M187" t="str">
            <v>0.5587</v>
          </cell>
          <cell r="N187" t="str">
            <v>0.531</v>
          </cell>
        </row>
        <row r="188">
          <cell r="A188" t="str">
            <v>213001001942</v>
          </cell>
          <cell r="B188" t="str">
            <v>INSTITUCION EDUCATIVA LUIS FELIPE CABRERA DE BARU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136</v>
          </cell>
          <cell r="H188" t="str">
            <v>133</v>
          </cell>
          <cell r="I188" t="str">
            <v>0.5034</v>
          </cell>
          <cell r="J188" t="str">
            <v>0.5315</v>
          </cell>
          <cell r="K188" t="str">
            <v>0.5048</v>
          </cell>
          <cell r="L188" t="str">
            <v>0.5758</v>
          </cell>
          <cell r="M188" t="str">
            <v>0.5536</v>
          </cell>
          <cell r="N188" t="str">
            <v>0.5308</v>
          </cell>
        </row>
        <row r="189">
          <cell r="A189" t="str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191</v>
          </cell>
          <cell r="H189" t="str">
            <v>177</v>
          </cell>
          <cell r="I189" t="str">
            <v>0.5231</v>
          </cell>
          <cell r="J189" t="str">
            <v>0.5329</v>
          </cell>
          <cell r="K189" t="str">
            <v>0.48</v>
          </cell>
          <cell r="L189" t="str">
            <v>0.5732</v>
          </cell>
          <cell r="M189" t="str">
            <v>0.541</v>
          </cell>
          <cell r="N189" t="str">
            <v>0.5284</v>
          </cell>
        </row>
        <row r="190">
          <cell r="A190" t="str">
            <v>213001000075</v>
          </cell>
          <cell r="B190" t="str">
            <v>INSTITUCION EDUCATIVA PUERTO REY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82</v>
          </cell>
          <cell r="H190" t="str">
            <v>80</v>
          </cell>
          <cell r="I190" t="str">
            <v>0.5105</v>
          </cell>
          <cell r="J190" t="str">
            <v>0.5195</v>
          </cell>
          <cell r="K190" t="str">
            <v>0.5004</v>
          </cell>
          <cell r="L190" t="str">
            <v>0.5834</v>
          </cell>
          <cell r="M190" t="str">
            <v>0.5125</v>
          </cell>
          <cell r="N190" t="str">
            <v>0.5272</v>
          </cell>
        </row>
        <row r="191">
          <cell r="A191" t="str">
            <v>113001000143</v>
          </cell>
          <cell r="B191" t="str">
            <v>INSTITUCION EDUCATIVA ARROYO DE PIEDRA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156</v>
          </cell>
          <cell r="H191" t="str">
            <v>151</v>
          </cell>
          <cell r="I191" t="str">
            <v>0.5104</v>
          </cell>
          <cell r="J191" t="str">
            <v>0.5282</v>
          </cell>
          <cell r="K191" t="str">
            <v>0.4869</v>
          </cell>
          <cell r="L191" t="str">
            <v>0.5695</v>
          </cell>
          <cell r="M191" t="str">
            <v>0.5369</v>
          </cell>
          <cell r="N191" t="str">
            <v>0.5247</v>
          </cell>
        </row>
        <row r="192">
          <cell r="A192" t="str">
            <v>113001000143</v>
          </cell>
          <cell r="B192" t="str">
            <v>INSTITUCION EDUCATIVA ARROYO DE PIEDRA - INSTITUCION EDUCATIVA ARROYO DE PIEDRA</v>
          </cell>
          <cell r="C192" t="str">
            <v>Sede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107</v>
          </cell>
          <cell r="H192" t="str">
            <v>102</v>
          </cell>
          <cell r="I192" t="str">
            <v>0.4816</v>
          </cell>
          <cell r="J192" t="str">
            <v>0.5016</v>
          </cell>
          <cell r="K192" t="str">
            <v>0.4593</v>
          </cell>
          <cell r="L192" t="str">
            <v>0.5491</v>
          </cell>
          <cell r="M192" t="str">
            <v>0.5201</v>
          </cell>
          <cell r="N192" t="str">
            <v>0.4996</v>
          </cell>
        </row>
        <row r="193">
          <cell r="A193" t="str">
            <v>213001000083</v>
          </cell>
          <cell r="B193" t="str">
            <v>INSTITUCION EDUCATIVA ARROYO DE PIEDRA - SEDE DE PUNTA CANOA</v>
          </cell>
          <cell r="C193" t="str">
            <v>Sede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49</v>
          </cell>
          <cell r="H193" t="str">
            <v>49</v>
          </cell>
          <cell r="I193" t="str">
            <v>0.5717</v>
          </cell>
          <cell r="J193" t="str">
            <v>0.5846</v>
          </cell>
          <cell r="K193" t="str">
            <v>0.5448</v>
          </cell>
          <cell r="L193" t="str">
            <v>0.6088</v>
          </cell>
          <cell r="M193" t="str">
            <v>0.5705</v>
          </cell>
          <cell r="N193" t="str">
            <v>0.5769</v>
          </cell>
        </row>
        <row r="194">
          <cell r="A194" t="str">
            <v>113001029851</v>
          </cell>
          <cell r="B194" t="str">
            <v>INSTITUCION EDUCATIVA JORGE ARTEL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279</v>
          </cell>
          <cell r="H194" t="str">
            <v>264</v>
          </cell>
          <cell r="I194" t="str">
            <v>0.5192</v>
          </cell>
          <cell r="J194" t="str">
            <v>0.518</v>
          </cell>
          <cell r="K194" t="str">
            <v>0.4837</v>
          </cell>
          <cell r="L194" t="str">
            <v>0.5634</v>
          </cell>
          <cell r="M194" t="str">
            <v>0.5214</v>
          </cell>
          <cell r="N194" t="str">
            <v>0.5211</v>
          </cell>
        </row>
        <row r="195">
          <cell r="A195" t="str">
            <v>213001001900</v>
          </cell>
          <cell r="B195" t="str">
            <v>INSTITUCION EDUCATIVA DE ARARCA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39</v>
          </cell>
          <cell r="H195" t="str">
            <v>37</v>
          </cell>
          <cell r="I195" t="str">
            <v>0.51</v>
          </cell>
          <cell r="J195" t="str">
            <v>0.5021</v>
          </cell>
          <cell r="K195" t="str">
            <v>0.4727</v>
          </cell>
          <cell r="L195" t="str">
            <v>0.5626</v>
          </cell>
          <cell r="M195" t="str">
            <v>0.5437</v>
          </cell>
          <cell r="N195" t="str">
            <v>0.5143</v>
          </cell>
        </row>
        <row r="196">
          <cell r="A196" t="str">
            <v>213001001632</v>
          </cell>
          <cell r="B196" t="str">
            <v>INSTITUCION EDUCATIVA DE LETICIA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44</v>
          </cell>
          <cell r="H196" t="str">
            <v>41</v>
          </cell>
          <cell r="I196" t="str">
            <v>0.4993</v>
          </cell>
          <cell r="J196" t="str">
            <v>0.5187</v>
          </cell>
          <cell r="K196" t="str">
            <v>0.4557</v>
          </cell>
          <cell r="L196" t="str">
            <v>0.5685</v>
          </cell>
          <cell r="M196" t="str">
            <v>0.5183</v>
          </cell>
          <cell r="N196" t="str">
            <v>0.5111</v>
          </cell>
        </row>
        <row r="197">
          <cell r="A197" t="str">
            <v>113001006711</v>
          </cell>
          <cell r="B197" t="str">
            <v>INSTITUCION EDUCATIVA OMAIRA SANCHEZ GARZON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90</v>
          </cell>
          <cell r="H197" t="str">
            <v>77</v>
          </cell>
          <cell r="I197" t="str">
            <v>0.4755</v>
          </cell>
          <cell r="J197" t="str">
            <v>0.5057</v>
          </cell>
          <cell r="K197" t="str">
            <v>0.4716</v>
          </cell>
          <cell r="L197" t="str">
            <v>0.5469</v>
          </cell>
          <cell r="M197" t="str">
            <v>0.5244</v>
          </cell>
          <cell r="N197" t="str">
            <v>0.5018</v>
          </cell>
        </row>
        <row r="198">
          <cell r="A198" t="str">
            <v>213001027020</v>
          </cell>
          <cell r="B198" t="str">
            <v>INSTITUCION EDUCATIVA DOMINGO BENKOS BIOHO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238</v>
          </cell>
          <cell r="H198" t="str">
            <v>208</v>
          </cell>
          <cell r="I198" t="str">
            <v>0.4887</v>
          </cell>
          <cell r="J198" t="str">
            <v>0.5186</v>
          </cell>
          <cell r="K198" t="str">
            <v>0.456</v>
          </cell>
          <cell r="L198" t="str">
            <v>0.5372</v>
          </cell>
          <cell r="M198" t="str">
            <v>0.517</v>
          </cell>
          <cell r="N198" t="str">
            <v>0.5014</v>
          </cell>
        </row>
        <row r="199">
          <cell r="A199" t="str">
            <v>313001800751</v>
          </cell>
          <cell r="B199" t="str">
            <v>COLEGIO HUMANISTA FRANCESCO PETRARCA - Sede Única</v>
          </cell>
          <cell r="C199" t="str">
            <v>Establecimiento</v>
          </cell>
          <cell r="D199" t="str">
            <v>CARTAGENA DE INDIAS (BOLIVAR)</v>
          </cell>
          <cell r="E199" t="str">
            <v>NO OFICIAL</v>
          </cell>
          <cell r="F199" t="str">
            <v>D</v>
          </cell>
          <cell r="G199" t="str">
            <v>36</v>
          </cell>
          <cell r="H199" t="str">
            <v>31</v>
          </cell>
          <cell r="I199" t="str">
            <v>0.4654</v>
          </cell>
          <cell r="J199" t="str">
            <v>0.5059</v>
          </cell>
          <cell r="K199" t="str">
            <v>0.4782</v>
          </cell>
          <cell r="L199" t="str">
            <v>0.5506</v>
          </cell>
          <cell r="M199" t="str">
            <v>0.5162</v>
          </cell>
          <cell r="N199" t="str">
            <v>0.5013</v>
          </cell>
        </row>
        <row r="200">
          <cell r="A200" t="str">
            <v>213001001250</v>
          </cell>
          <cell r="B200" t="str">
            <v>INSTITUCION EDUCATIVA DE TIERRA BOMBA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153</v>
          </cell>
          <cell r="H200" t="str">
            <v>146</v>
          </cell>
          <cell r="I200" t="str">
            <v>0.4767</v>
          </cell>
          <cell r="J200" t="str">
            <v>0.5121</v>
          </cell>
          <cell r="K200" t="str">
            <v>0.4652</v>
          </cell>
          <cell r="L200" t="str">
            <v>0.5439</v>
          </cell>
          <cell r="M200" t="str">
            <v>0.5202</v>
          </cell>
          <cell r="N200" t="str">
            <v>0.5011</v>
          </cell>
        </row>
        <row r="201">
          <cell r="A201" t="str">
            <v>213001000059</v>
          </cell>
          <cell r="B201" t="str">
            <v>INSTITUCION EDUCATIVA ISLAS DEL ROSARIO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38</v>
          </cell>
          <cell r="H201" t="str">
            <v>37</v>
          </cell>
          <cell r="I201" t="str">
            <v>0.4351</v>
          </cell>
          <cell r="J201" t="str">
            <v>0.4957</v>
          </cell>
          <cell r="K201" t="str">
            <v>0.4387</v>
          </cell>
          <cell r="L201" t="str">
            <v>0.5168</v>
          </cell>
          <cell r="M201" t="str">
            <v>0.5245</v>
          </cell>
          <cell r="N201" t="str">
            <v>0.4756</v>
          </cell>
        </row>
        <row r="202">
          <cell r="A202" t="str">
            <v>213001007401</v>
          </cell>
          <cell r="B202" t="str">
            <v>INSTITUCION EDUCATIVA SANTA CRUZ DEL ISLOTE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28</v>
          </cell>
          <cell r="H202" t="str">
            <v>27</v>
          </cell>
          <cell r="I202" t="str">
            <v>0.4301</v>
          </cell>
          <cell r="J202" t="str">
            <v>0.4902</v>
          </cell>
          <cell r="K202" t="str">
            <v>0.4343</v>
          </cell>
          <cell r="L202" t="str">
            <v>0.5073</v>
          </cell>
          <cell r="M202" t="str">
            <v>0.4719</v>
          </cell>
          <cell r="N202" t="str">
            <v>0.466</v>
          </cell>
        </row>
      </sheetData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_1"/>
      <sheetName val="2020_4"/>
      <sheetName val="2021_1"/>
      <sheetName val="2022_1"/>
      <sheetName val="consolidado"/>
      <sheetName val="conso graf"/>
      <sheetName val="td"/>
      <sheetName val="ANALISIS"/>
    </sheetNames>
    <sheetDataSet>
      <sheetData sheetId="0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87</v>
          </cell>
          <cell r="H6" t="str">
            <v>87</v>
          </cell>
          <cell r="I6" t="str">
            <v>0.898</v>
          </cell>
          <cell r="J6" t="str">
            <v>0.8849</v>
          </cell>
          <cell r="K6" t="str">
            <v>0.8829</v>
          </cell>
          <cell r="L6" t="str">
            <v>0.8855</v>
          </cell>
          <cell r="M6" t="str">
            <v>0.9454</v>
          </cell>
          <cell r="N6" t="str">
            <v>0.8923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56</v>
          </cell>
          <cell r="H7" t="str">
            <v>55</v>
          </cell>
          <cell r="I7" t="str">
            <v>0.8935</v>
          </cell>
          <cell r="J7" t="str">
            <v>0.8723</v>
          </cell>
          <cell r="K7" t="str">
            <v>0.8904</v>
          </cell>
          <cell r="L7" t="str">
            <v>0.8796</v>
          </cell>
          <cell r="M7" t="str">
            <v>0.9203</v>
          </cell>
          <cell r="N7" t="str">
            <v>0.8868</v>
          </cell>
        </row>
        <row r="8">
          <cell r="A8" t="str">
            <v>313001005748</v>
          </cell>
          <cell r="B8" t="str">
            <v>GIMNASIO ALTAIR DE CARTAGENA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130</v>
          </cell>
          <cell r="H8" t="str">
            <v>127</v>
          </cell>
          <cell r="I8" t="str">
            <v>0.8787</v>
          </cell>
          <cell r="J8" t="str">
            <v>0.8697</v>
          </cell>
          <cell r="K8" t="str">
            <v>0.8621</v>
          </cell>
          <cell r="L8" t="str">
            <v>0.8701</v>
          </cell>
          <cell r="M8" t="str">
            <v>0.9325</v>
          </cell>
          <cell r="N8" t="str">
            <v>0.8749</v>
          </cell>
        </row>
        <row r="9">
          <cell r="A9" t="str">
            <v>313001004768</v>
          </cell>
          <cell r="B9" t="str">
            <v>COLEGIO BRITANICO DE CARTAGENA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95</v>
          </cell>
          <cell r="H9" t="str">
            <v>86</v>
          </cell>
          <cell r="I9" t="str">
            <v>0.8694</v>
          </cell>
          <cell r="J9" t="str">
            <v>0.8525</v>
          </cell>
          <cell r="K9" t="str">
            <v>0.8682</v>
          </cell>
          <cell r="L9" t="str">
            <v>0.8645</v>
          </cell>
          <cell r="M9" t="str">
            <v>0.9348</v>
          </cell>
          <cell r="N9" t="str">
            <v>0.8691</v>
          </cell>
        </row>
        <row r="10">
          <cell r="A10" t="str">
            <v>313001007058</v>
          </cell>
          <cell r="B10" t="str">
            <v>CENTRO DE EDUCACION EL RECREO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79</v>
          </cell>
          <cell r="H10" t="str">
            <v>79</v>
          </cell>
          <cell r="I10" t="str">
            <v>0.886</v>
          </cell>
          <cell r="J10" t="str">
            <v>0.8557</v>
          </cell>
          <cell r="K10" t="str">
            <v>0.8553</v>
          </cell>
          <cell r="L10" t="str">
            <v>0.8727</v>
          </cell>
          <cell r="M10" t="str">
            <v>0.8864</v>
          </cell>
          <cell r="N10" t="str">
            <v>0.8689</v>
          </cell>
        </row>
        <row r="11">
          <cell r="A11" t="str">
            <v>313001012515</v>
          </cell>
          <cell r="B11" t="str">
            <v>CORPORACION EDUCATIVA LA CONCEPCION (COL)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32</v>
          </cell>
          <cell r="H11" t="str">
            <v>32</v>
          </cell>
          <cell r="I11" t="str">
            <v>0.8839</v>
          </cell>
          <cell r="J11" t="str">
            <v>0.8528</v>
          </cell>
          <cell r="K11" t="str">
            <v>0.8568</v>
          </cell>
          <cell r="L11" t="str">
            <v>0.8579</v>
          </cell>
          <cell r="M11" t="str">
            <v>0.9017</v>
          </cell>
          <cell r="N11" t="str">
            <v>0.8658</v>
          </cell>
        </row>
        <row r="12">
          <cell r="A12" t="str">
            <v>313001006485</v>
          </cell>
          <cell r="B12" t="str">
            <v>CORPORACION EDUCATIVA COLEGIO ALTER ALTERIS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93</v>
          </cell>
          <cell r="H12" t="str">
            <v>93</v>
          </cell>
          <cell r="I12" t="str">
            <v>0.8637</v>
          </cell>
          <cell r="J12" t="str">
            <v>0.8559</v>
          </cell>
          <cell r="K12" t="str">
            <v>0.8526</v>
          </cell>
          <cell r="L12" t="str">
            <v>0.8673</v>
          </cell>
          <cell r="M12" t="str">
            <v>0.9003</v>
          </cell>
          <cell r="N12" t="str">
            <v>0.863</v>
          </cell>
        </row>
        <row r="13">
          <cell r="A13" t="str">
            <v>313836000348</v>
          </cell>
          <cell r="B13" t="str">
            <v>ASPAEN GIMNASIO CARTAGENA DE INDIAS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100</v>
          </cell>
          <cell r="H13" t="str">
            <v>87</v>
          </cell>
          <cell r="I13" t="str">
            <v>0.8601</v>
          </cell>
          <cell r="J13" t="str">
            <v>0.8573</v>
          </cell>
          <cell r="K13" t="str">
            <v>0.8492</v>
          </cell>
          <cell r="L13" t="str">
            <v>0.8581</v>
          </cell>
          <cell r="M13" t="str">
            <v>0.9409</v>
          </cell>
          <cell r="N13" t="str">
            <v>0.8627</v>
          </cell>
        </row>
        <row r="14">
          <cell r="A14" t="str">
            <v>313001008429</v>
          </cell>
          <cell r="B14" t="str">
            <v>CENT. DE ENSE?ANZA PRECOZ  NUEVO MUNDO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25</v>
          </cell>
          <cell r="H14" t="str">
            <v>25</v>
          </cell>
          <cell r="I14" t="str">
            <v>0.8696</v>
          </cell>
          <cell r="J14" t="str">
            <v>0.8578</v>
          </cell>
          <cell r="K14" t="str">
            <v>0.8464</v>
          </cell>
          <cell r="L14" t="str">
            <v>0.8732</v>
          </cell>
          <cell r="M14" t="str">
            <v>0.8721</v>
          </cell>
          <cell r="N14" t="str">
            <v>0.8625</v>
          </cell>
        </row>
        <row r="15">
          <cell r="A15" t="str">
            <v>313001003931</v>
          </cell>
          <cell r="B15" t="str">
            <v>COLEGIO JORGE WASHINGTON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147</v>
          </cell>
          <cell r="H15" t="str">
            <v>128</v>
          </cell>
          <cell r="I15" t="str">
            <v>0.8641</v>
          </cell>
          <cell r="J15" t="str">
            <v>0.8423</v>
          </cell>
          <cell r="K15" t="str">
            <v>0.8415</v>
          </cell>
          <cell r="L15" t="str">
            <v>0.8547</v>
          </cell>
          <cell r="M15" t="str">
            <v>0.943</v>
          </cell>
          <cell r="N15" t="str">
            <v>0.8577</v>
          </cell>
        </row>
        <row r="16">
          <cell r="A16" t="str">
            <v>313001002277</v>
          </cell>
          <cell r="B16" t="str">
            <v>COL.  MONTESSORI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169</v>
          </cell>
          <cell r="H16" t="str">
            <v>156</v>
          </cell>
          <cell r="I16" t="str">
            <v>0.8402</v>
          </cell>
          <cell r="J16" t="str">
            <v>0.8234</v>
          </cell>
          <cell r="K16" t="str">
            <v>0.8483</v>
          </cell>
          <cell r="L16" t="str">
            <v>0.8489</v>
          </cell>
          <cell r="M16" t="str">
            <v>0.92</v>
          </cell>
          <cell r="N16" t="str">
            <v>0.8464</v>
          </cell>
        </row>
        <row r="17">
          <cell r="A17" t="str">
            <v>313001000592</v>
          </cell>
          <cell r="B17" t="str">
            <v>GIMN. LUJAN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47</v>
          </cell>
          <cell r="H17" t="str">
            <v>47</v>
          </cell>
          <cell r="I17" t="str">
            <v>0.8587</v>
          </cell>
          <cell r="J17" t="str">
            <v>0.8269</v>
          </cell>
          <cell r="K17" t="str">
            <v>0.8261</v>
          </cell>
          <cell r="L17" t="str">
            <v>0.8584</v>
          </cell>
          <cell r="M17" t="str">
            <v>0.8449</v>
          </cell>
          <cell r="N17" t="str">
            <v>0.8427</v>
          </cell>
        </row>
        <row r="18">
          <cell r="A18" t="str">
            <v>313001013651</v>
          </cell>
          <cell r="B18" t="str">
            <v>COLEGIO INTEGRAL DEL NORTE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63</v>
          </cell>
          <cell r="H18" t="str">
            <v>63</v>
          </cell>
          <cell r="I18" t="str">
            <v>0.852</v>
          </cell>
          <cell r="J18" t="str">
            <v>0.831</v>
          </cell>
          <cell r="K18" t="str">
            <v>0.8364</v>
          </cell>
          <cell r="L18" t="str">
            <v>0.8497</v>
          </cell>
          <cell r="M18" t="str">
            <v>0.8188</v>
          </cell>
          <cell r="N18" t="str">
            <v>0.8405</v>
          </cell>
        </row>
        <row r="19">
          <cell r="A19" t="str">
            <v>313001005705</v>
          </cell>
          <cell r="B19" t="str">
            <v>COLEGIO INTERNACIONAL CARTAGENA   (COL INTER SCHOOL CABAÑI)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51</v>
          </cell>
          <cell r="H19" t="str">
            <v>42</v>
          </cell>
          <cell r="I19" t="str">
            <v>0.8359</v>
          </cell>
          <cell r="J19" t="str">
            <v>0.8329</v>
          </cell>
          <cell r="K19" t="str">
            <v>0.8223</v>
          </cell>
          <cell r="L19" t="str">
            <v>0.8421</v>
          </cell>
          <cell r="M19" t="str">
            <v>0.9121</v>
          </cell>
          <cell r="N19" t="str">
            <v>0.8394</v>
          </cell>
        </row>
        <row r="20">
          <cell r="A20" t="str">
            <v>313001000215</v>
          </cell>
          <cell r="B20" t="str">
            <v>GIMN. NUEVA GRANADA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56</v>
          </cell>
          <cell r="H20" t="str">
            <v>56</v>
          </cell>
          <cell r="I20" t="str">
            <v>0.8364</v>
          </cell>
          <cell r="J20" t="str">
            <v>0.8292</v>
          </cell>
          <cell r="K20" t="str">
            <v>0.8288</v>
          </cell>
          <cell r="L20" t="str">
            <v>0.8377</v>
          </cell>
          <cell r="M20" t="str">
            <v>0.859</v>
          </cell>
          <cell r="N20" t="str">
            <v>0.835</v>
          </cell>
        </row>
        <row r="21">
          <cell r="A21" t="str">
            <v>313001028868</v>
          </cell>
          <cell r="B21" t="str">
            <v>COL. BILINGUE DE CARTAGENA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44</v>
          </cell>
          <cell r="H21" t="str">
            <v>44</v>
          </cell>
          <cell r="I21" t="str">
            <v>0.835</v>
          </cell>
          <cell r="J21" t="str">
            <v>0.7975</v>
          </cell>
          <cell r="K21" t="str">
            <v>0.8199</v>
          </cell>
          <cell r="L21" t="str">
            <v>0.8414</v>
          </cell>
          <cell r="M21" t="str">
            <v>0.8918</v>
          </cell>
          <cell r="N21" t="str">
            <v>0.8287</v>
          </cell>
        </row>
        <row r="22">
          <cell r="A22" t="str">
            <v>313001009328</v>
          </cell>
          <cell r="B22" t="str">
            <v>GIMN. MODERNO DE CARTAGENA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71</v>
          </cell>
          <cell r="H22" t="str">
            <v>71</v>
          </cell>
          <cell r="I22" t="str">
            <v>0.837</v>
          </cell>
          <cell r="J22" t="str">
            <v>0.804</v>
          </cell>
          <cell r="K22" t="str">
            <v>0.8139</v>
          </cell>
          <cell r="L22" t="str">
            <v>0.8204</v>
          </cell>
          <cell r="M22" t="str">
            <v>0.8555</v>
          </cell>
          <cell r="N22" t="str">
            <v>0.8216</v>
          </cell>
        </row>
        <row r="23">
          <cell r="A23" t="str">
            <v>313001000916</v>
          </cell>
          <cell r="B23" t="str">
            <v>COL. DE LA ESPERANZA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80</v>
          </cell>
          <cell r="H23" t="str">
            <v>80</v>
          </cell>
          <cell r="I23" t="str">
            <v>0.8268</v>
          </cell>
          <cell r="J23" t="str">
            <v>0.8025</v>
          </cell>
          <cell r="K23" t="str">
            <v>0.8133</v>
          </cell>
          <cell r="L23" t="str">
            <v>0.8278</v>
          </cell>
          <cell r="M23" t="str">
            <v>0.8469</v>
          </cell>
          <cell r="N23" t="str">
            <v>0.8199</v>
          </cell>
        </row>
        <row r="24">
          <cell r="A24" t="str">
            <v>313001000525</v>
          </cell>
          <cell r="B24" t="str">
            <v>COL. MIXTO LA POPA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68</v>
          </cell>
          <cell r="H24" t="str">
            <v>68</v>
          </cell>
          <cell r="I24" t="str">
            <v>0.8288</v>
          </cell>
          <cell r="J24" t="str">
            <v>0.8078</v>
          </cell>
          <cell r="K24" t="str">
            <v>0.7935</v>
          </cell>
          <cell r="L24" t="str">
            <v>0.8299</v>
          </cell>
          <cell r="M24" t="str">
            <v>0.8449</v>
          </cell>
          <cell r="N24" t="str">
            <v>0.8173</v>
          </cell>
        </row>
        <row r="25">
          <cell r="A25" t="str">
            <v>313001000541</v>
          </cell>
          <cell r="B25" t="str">
            <v>COL. LA ANUNCIACION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121</v>
          </cell>
          <cell r="H25" t="str">
            <v>121</v>
          </cell>
          <cell r="I25" t="str">
            <v>0.8102</v>
          </cell>
          <cell r="J25" t="str">
            <v>0.8028</v>
          </cell>
          <cell r="K25" t="str">
            <v>0.8102</v>
          </cell>
          <cell r="L25" t="str">
            <v>0.8316</v>
          </cell>
          <cell r="M25" t="str">
            <v>0.8263</v>
          </cell>
          <cell r="N25" t="str">
            <v>0.8147</v>
          </cell>
        </row>
        <row r="26">
          <cell r="A26" t="str">
            <v>313001001050</v>
          </cell>
          <cell r="B26" t="str">
            <v>COL. BIFFI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336</v>
          </cell>
          <cell r="H26" t="str">
            <v>334</v>
          </cell>
          <cell r="I26" t="str">
            <v>0.8026</v>
          </cell>
          <cell r="J26" t="str">
            <v>0.7922</v>
          </cell>
          <cell r="K26" t="str">
            <v>0.8198</v>
          </cell>
          <cell r="L26" t="str">
            <v>0.8291</v>
          </cell>
          <cell r="M26" t="str">
            <v>0.8193</v>
          </cell>
          <cell r="N26" t="str">
            <v>0.8116</v>
          </cell>
        </row>
        <row r="27">
          <cell r="A27" t="str">
            <v>313001003095</v>
          </cell>
          <cell r="B27" t="str">
            <v>CIUDAD ESCOLAR DE COMFENALCO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846</v>
          </cell>
          <cell r="H27" t="str">
            <v>845</v>
          </cell>
          <cell r="I27" t="str">
            <v>0.8227</v>
          </cell>
          <cell r="J27" t="str">
            <v>0.8206</v>
          </cell>
          <cell r="K27" t="str">
            <v>0.7903</v>
          </cell>
          <cell r="L27" t="str">
            <v>0.8172</v>
          </cell>
          <cell r="M27" t="str">
            <v>0.7962</v>
          </cell>
          <cell r="N27" t="str">
            <v>0.8114</v>
          </cell>
        </row>
        <row r="28">
          <cell r="A28" t="str">
            <v>313001005985</v>
          </cell>
          <cell r="B28" t="str">
            <v>COLEGIO LOS ANGELES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48</v>
          </cell>
          <cell r="H28" t="str">
            <v>46</v>
          </cell>
          <cell r="I28" t="str">
            <v>0.8486</v>
          </cell>
          <cell r="J28" t="str">
            <v>0.7967</v>
          </cell>
          <cell r="K28" t="str">
            <v>0.7837</v>
          </cell>
          <cell r="L28" t="str">
            <v>0.8097</v>
          </cell>
          <cell r="M28" t="str">
            <v>0.8254</v>
          </cell>
          <cell r="N28" t="str">
            <v>0.8109</v>
          </cell>
        </row>
        <row r="29">
          <cell r="A29" t="str">
            <v>313001006698</v>
          </cell>
          <cell r="B29" t="str">
            <v>COL. EL DIVINO SALVADOR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51</v>
          </cell>
          <cell r="H29" t="str">
            <v>50</v>
          </cell>
          <cell r="I29" t="str">
            <v>0.8355</v>
          </cell>
          <cell r="J29" t="str">
            <v>0.7916</v>
          </cell>
          <cell r="K29" t="str">
            <v>0.7779</v>
          </cell>
          <cell r="L29" t="str">
            <v>0.8108</v>
          </cell>
          <cell r="M29" t="str">
            <v>0.8343</v>
          </cell>
          <cell r="N29" t="str">
            <v>0.8063</v>
          </cell>
        </row>
        <row r="30">
          <cell r="A30" t="str">
            <v>313001000924</v>
          </cell>
          <cell r="B30" t="str">
            <v>COL. SALESIANO SAN PEDRO CLAVER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436</v>
          </cell>
          <cell r="H30" t="str">
            <v>421</v>
          </cell>
          <cell r="I30" t="str">
            <v>0.8069</v>
          </cell>
          <cell r="J30" t="str">
            <v>0.7909</v>
          </cell>
          <cell r="K30" t="str">
            <v>0.7995</v>
          </cell>
          <cell r="L30" t="str">
            <v>0.8126</v>
          </cell>
          <cell r="M30" t="str">
            <v>0.8395</v>
          </cell>
          <cell r="N30" t="str">
            <v>0.8053</v>
          </cell>
        </row>
        <row r="31">
          <cell r="A31" t="str">
            <v>313001005276</v>
          </cell>
          <cell r="B31" t="str">
            <v>COL. COMFAMILIAR C/GENA.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240</v>
          </cell>
          <cell r="H31" t="str">
            <v>237</v>
          </cell>
          <cell r="I31" t="str">
            <v>0.7986</v>
          </cell>
          <cell r="J31" t="str">
            <v>0.7918</v>
          </cell>
          <cell r="K31" t="str">
            <v>0.8062</v>
          </cell>
          <cell r="L31" t="str">
            <v>0.8236</v>
          </cell>
          <cell r="M31" t="str">
            <v>0.7944</v>
          </cell>
          <cell r="N31" t="str">
            <v>0.8042</v>
          </cell>
        </row>
        <row r="32">
          <cell r="A32" t="str">
            <v>313001029523</v>
          </cell>
          <cell r="B32" t="str">
            <v>GIMN. BILINGÜE ALTAMAR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96</v>
          </cell>
          <cell r="H32" t="str">
            <v>92</v>
          </cell>
          <cell r="I32" t="str">
            <v>0.7943</v>
          </cell>
          <cell r="J32" t="str">
            <v>0.8046</v>
          </cell>
          <cell r="K32" t="str">
            <v>0.7748</v>
          </cell>
          <cell r="L32" t="str">
            <v>0.8165</v>
          </cell>
          <cell r="M32" t="str">
            <v>0.873</v>
          </cell>
          <cell r="N32" t="str">
            <v>0.8034</v>
          </cell>
        </row>
        <row r="33">
          <cell r="A33" t="str">
            <v>313001001165</v>
          </cell>
          <cell r="B33" t="str">
            <v>COL. EL CARMELO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36</v>
          </cell>
          <cell r="H33" t="str">
            <v>36</v>
          </cell>
          <cell r="I33" t="str">
            <v>0.7953</v>
          </cell>
          <cell r="J33" t="str">
            <v>0.7857</v>
          </cell>
          <cell r="K33" t="str">
            <v>0.7903</v>
          </cell>
          <cell r="L33" t="str">
            <v>0.816</v>
          </cell>
          <cell r="M33" t="str">
            <v>0.879</v>
          </cell>
          <cell r="N33" t="str">
            <v>0.8031</v>
          </cell>
        </row>
        <row r="34">
          <cell r="A34" t="str">
            <v>313001007091</v>
          </cell>
          <cell r="B34" t="str">
            <v>COL. MODERNO DEL NORTE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229</v>
          </cell>
          <cell r="H34" t="str">
            <v>228</v>
          </cell>
          <cell r="I34" t="str">
            <v>0.8076</v>
          </cell>
          <cell r="J34" t="str">
            <v>0.8177</v>
          </cell>
          <cell r="K34" t="str">
            <v>0.7837</v>
          </cell>
          <cell r="L34" t="str">
            <v>0.8063</v>
          </cell>
          <cell r="M34" t="str">
            <v>0.7898</v>
          </cell>
          <cell r="N34" t="str">
            <v>0.8027</v>
          </cell>
        </row>
        <row r="35">
          <cell r="A35" t="str">
            <v>313001002421</v>
          </cell>
          <cell r="B35" t="str">
            <v>COL. NAVAL DE CRESPO - Sede Única</v>
          </cell>
          <cell r="C35" t="str">
            <v>Establecimiento</v>
          </cell>
          <cell r="D35" t="str">
            <v>CARTAGENA DE INDIAS (BOLIVAR)</v>
          </cell>
          <cell r="E35" t="str">
            <v>OFICIAL</v>
          </cell>
          <cell r="F35" t="str">
            <v>A+</v>
          </cell>
          <cell r="G35" t="str">
            <v>88</v>
          </cell>
          <cell r="H35" t="str">
            <v>88</v>
          </cell>
          <cell r="I35" t="str">
            <v>0.8005</v>
          </cell>
          <cell r="J35" t="str">
            <v>0.7993</v>
          </cell>
          <cell r="K35" t="str">
            <v>0.785</v>
          </cell>
          <cell r="L35" t="str">
            <v>0.8084</v>
          </cell>
          <cell r="M35" t="str">
            <v>0.7953</v>
          </cell>
          <cell r="N35" t="str">
            <v>0.7981</v>
          </cell>
        </row>
        <row r="36">
          <cell r="A36" t="str">
            <v>313001000622</v>
          </cell>
          <cell r="B36" t="str">
            <v>COL. DE LA SALLE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310</v>
          </cell>
          <cell r="H36" t="str">
            <v>308</v>
          </cell>
          <cell r="I36" t="str">
            <v>0.8002</v>
          </cell>
          <cell r="J36" t="str">
            <v>0.7835</v>
          </cell>
          <cell r="K36" t="str">
            <v>0.7757</v>
          </cell>
          <cell r="L36" t="str">
            <v>0.8122</v>
          </cell>
          <cell r="M36" t="str">
            <v>0.8566</v>
          </cell>
          <cell r="N36" t="str">
            <v>0.7978</v>
          </cell>
        </row>
        <row r="37">
          <cell r="A37" t="str">
            <v>313001029353</v>
          </cell>
          <cell r="B37" t="str">
            <v>CORPORACION BEVERLY HILLS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41</v>
          </cell>
          <cell r="H37" t="str">
            <v>39</v>
          </cell>
          <cell r="I37" t="str">
            <v>0.7909</v>
          </cell>
          <cell r="J37" t="str">
            <v>0.7468</v>
          </cell>
          <cell r="K37" t="str">
            <v>0.7826</v>
          </cell>
          <cell r="L37" t="str">
            <v>0.8066</v>
          </cell>
          <cell r="M37" t="str">
            <v>0.8319</v>
          </cell>
          <cell r="N37" t="str">
            <v>0.7856</v>
          </cell>
        </row>
        <row r="38">
          <cell r="A38" t="str">
            <v>313001012281</v>
          </cell>
          <cell r="B38" t="str">
            <v>COL. SANTO TOMAS DE AQUINO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35</v>
          </cell>
          <cell r="H38" t="str">
            <v>35</v>
          </cell>
          <cell r="I38" t="str">
            <v>0.7801</v>
          </cell>
          <cell r="J38" t="str">
            <v>0.7807</v>
          </cell>
          <cell r="K38" t="str">
            <v>0.7649</v>
          </cell>
          <cell r="L38" t="str">
            <v>0.7999</v>
          </cell>
          <cell r="M38" t="str">
            <v>0.8158</v>
          </cell>
          <cell r="N38" t="str">
            <v>0.7841</v>
          </cell>
        </row>
        <row r="39">
          <cell r="A39" t="str">
            <v>313001001190</v>
          </cell>
          <cell r="B39" t="str">
            <v>CORPORACION COLEGIO LATINOAMERICANO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93</v>
          </cell>
          <cell r="H39" t="str">
            <v>83</v>
          </cell>
          <cell r="I39" t="str">
            <v>0.7672</v>
          </cell>
          <cell r="J39" t="str">
            <v>0.7983</v>
          </cell>
          <cell r="K39" t="str">
            <v>0.7578</v>
          </cell>
          <cell r="L39" t="str">
            <v>0.8061</v>
          </cell>
          <cell r="M39" t="str">
            <v>0.8042</v>
          </cell>
          <cell r="N39" t="str">
            <v>0.784</v>
          </cell>
        </row>
        <row r="40">
          <cell r="A40" t="str">
            <v>313001001076</v>
          </cell>
          <cell r="B40" t="str">
            <v>COL. NTRA. SE?ORA DE LA CANDELARIA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164</v>
          </cell>
          <cell r="H40" t="str">
            <v>164</v>
          </cell>
          <cell r="I40" t="str">
            <v>0.7725</v>
          </cell>
          <cell r="J40" t="str">
            <v>0.7718</v>
          </cell>
          <cell r="K40" t="str">
            <v>0.7612</v>
          </cell>
          <cell r="L40" t="str">
            <v>0.8062</v>
          </cell>
          <cell r="M40" t="str">
            <v>0.8006</v>
          </cell>
          <cell r="N40" t="str">
            <v>0.7797</v>
          </cell>
        </row>
        <row r="41">
          <cell r="A41" t="str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224</v>
          </cell>
          <cell r="H41" t="str">
            <v>221</v>
          </cell>
          <cell r="I41" t="str">
            <v>0.7619</v>
          </cell>
          <cell r="J41" t="str">
            <v>0.77</v>
          </cell>
          <cell r="K41" t="str">
            <v>0.7777</v>
          </cell>
          <cell r="L41" t="str">
            <v>0.7988</v>
          </cell>
          <cell r="M41" t="str">
            <v>0.7593</v>
          </cell>
          <cell r="N41" t="str">
            <v>0.7757</v>
          </cell>
        </row>
        <row r="42">
          <cell r="A42" t="str">
            <v>313001000975</v>
          </cell>
          <cell r="B42" t="str">
            <v>COL. EUCARISTICO NTRA. SRA. DEL CARMEN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138</v>
          </cell>
          <cell r="H42" t="str">
            <v>138</v>
          </cell>
          <cell r="I42" t="str">
            <v>0.7928</v>
          </cell>
          <cell r="J42" t="str">
            <v>0.7535</v>
          </cell>
          <cell r="K42" t="str">
            <v>0.7442</v>
          </cell>
          <cell r="L42" t="str">
            <v>0.792</v>
          </cell>
          <cell r="M42" t="str">
            <v>0.8002</v>
          </cell>
          <cell r="N42" t="str">
            <v>0.7729</v>
          </cell>
        </row>
        <row r="43">
          <cell r="A43" t="str">
            <v>313001001068</v>
          </cell>
          <cell r="B43" t="str">
            <v>COL. EUCARISTICO DE SANTA TERESA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159</v>
          </cell>
          <cell r="H43" t="str">
            <v>141</v>
          </cell>
          <cell r="I43" t="str">
            <v>0.7665</v>
          </cell>
          <cell r="J43" t="str">
            <v>0.749</v>
          </cell>
          <cell r="K43" t="str">
            <v>0.7489</v>
          </cell>
          <cell r="L43" t="str">
            <v>0.789</v>
          </cell>
          <cell r="M43" t="str">
            <v>0.8389</v>
          </cell>
          <cell r="N43" t="str">
            <v>0.7692</v>
          </cell>
        </row>
        <row r="44">
          <cell r="A44" t="str">
            <v>113001003053</v>
          </cell>
          <cell r="B44" t="str">
            <v>INSTITUCION EDUCATIVA SOLEDAD ACOSTA DE SAMPER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970</v>
          </cell>
          <cell r="H44" t="str">
            <v>964</v>
          </cell>
          <cell r="I44" t="str">
            <v>0.7585</v>
          </cell>
          <cell r="J44" t="str">
            <v>0.7556</v>
          </cell>
          <cell r="K44" t="str">
            <v>0.7645</v>
          </cell>
          <cell r="L44" t="str">
            <v>0.788</v>
          </cell>
          <cell r="M44" t="str">
            <v>0.7513</v>
          </cell>
          <cell r="N44" t="str">
            <v>0.7655</v>
          </cell>
        </row>
        <row r="45">
          <cell r="A45" t="str">
            <v>313001008399</v>
          </cell>
          <cell r="B45" t="str">
            <v>CENTRO EDUCATIVO LAS PALMERAS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67</v>
          </cell>
          <cell r="H45" t="str">
            <v>67</v>
          </cell>
          <cell r="I45" t="str">
            <v>0.7655</v>
          </cell>
          <cell r="J45" t="str">
            <v>0.7499</v>
          </cell>
          <cell r="K45" t="str">
            <v>0.7394</v>
          </cell>
          <cell r="L45" t="str">
            <v>0.7885</v>
          </cell>
          <cell r="M45" t="str">
            <v>0.7329</v>
          </cell>
          <cell r="N45" t="str">
            <v>0.7587</v>
          </cell>
        </row>
        <row r="46">
          <cell r="A46" t="str">
            <v>313001009361</v>
          </cell>
          <cell r="B46" t="str">
            <v>COL. MODELO DE LA COSTA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54</v>
          </cell>
          <cell r="H46" t="str">
            <v>53</v>
          </cell>
          <cell r="I46" t="str">
            <v>0.7272</v>
          </cell>
          <cell r="J46" t="str">
            <v>0.7366</v>
          </cell>
          <cell r="K46" t="str">
            <v>0.7621</v>
          </cell>
          <cell r="L46" t="str">
            <v>0.7785</v>
          </cell>
          <cell r="M46" t="str">
            <v>0.7704</v>
          </cell>
          <cell r="N46" t="str">
            <v>0.7526</v>
          </cell>
        </row>
        <row r="47">
          <cell r="A47" t="str">
            <v>313001000240</v>
          </cell>
          <cell r="B47" t="str">
            <v>INST. EDUC. NUEVA AMERICA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101</v>
          </cell>
          <cell r="H47" t="str">
            <v>93</v>
          </cell>
          <cell r="I47" t="str">
            <v>0.7442</v>
          </cell>
          <cell r="J47" t="str">
            <v>0.7652</v>
          </cell>
          <cell r="K47" t="str">
            <v>0.7209</v>
          </cell>
          <cell r="L47" t="str">
            <v>0.7665</v>
          </cell>
          <cell r="M47" t="str">
            <v>0.7568</v>
          </cell>
          <cell r="N47" t="str">
            <v>0.7498</v>
          </cell>
        </row>
        <row r="48">
          <cell r="A48" t="str">
            <v>113001001719</v>
          </cell>
          <cell r="B48" t="str">
            <v>INSTITUCION EDUCATIVA PROMOCION SOCIAL DE C/GENA.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463</v>
          </cell>
          <cell r="H48" t="str">
            <v>458</v>
          </cell>
          <cell r="I48" t="str">
            <v>0.7499</v>
          </cell>
          <cell r="J48" t="str">
            <v>0.7367</v>
          </cell>
          <cell r="K48" t="str">
            <v>0.7139</v>
          </cell>
          <cell r="L48" t="str">
            <v>0.7729</v>
          </cell>
          <cell r="M48" t="str">
            <v>0.7247</v>
          </cell>
          <cell r="N48" t="str">
            <v>0.7419</v>
          </cell>
        </row>
        <row r="49">
          <cell r="A49" t="str">
            <v>113001003771</v>
          </cell>
          <cell r="B49" t="str">
            <v>INSTITUCION EDUCATIVA LAS GAVIOTAS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314</v>
          </cell>
          <cell r="H49" t="str">
            <v>308</v>
          </cell>
          <cell r="I49" t="str">
            <v>0.7457</v>
          </cell>
          <cell r="J49" t="str">
            <v>0.7436</v>
          </cell>
          <cell r="K49" t="str">
            <v>0.7112</v>
          </cell>
          <cell r="L49" t="str">
            <v>0.7586</v>
          </cell>
          <cell r="M49" t="str">
            <v>0.7143</v>
          </cell>
          <cell r="N49" t="str">
            <v>0.7378</v>
          </cell>
        </row>
        <row r="50">
          <cell r="A50" t="str">
            <v>313001005098</v>
          </cell>
          <cell r="B50" t="str">
            <v>COL. TRINITARIO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229</v>
          </cell>
          <cell r="H50" t="str">
            <v>227</v>
          </cell>
          <cell r="I50" t="str">
            <v>0.731</v>
          </cell>
          <cell r="J50" t="str">
            <v>0.706</v>
          </cell>
          <cell r="K50" t="str">
            <v>0.7183</v>
          </cell>
          <cell r="L50" t="str">
            <v>0.7727</v>
          </cell>
          <cell r="M50" t="str">
            <v>0.7668</v>
          </cell>
          <cell r="N50" t="str">
            <v>0.7347</v>
          </cell>
        </row>
        <row r="51">
          <cell r="A51" t="str">
            <v>313001002251</v>
          </cell>
          <cell r="B51" t="str">
            <v>COL. NTRA. SRA. DE FATIMA DE LA POL NAL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A</v>
          </cell>
          <cell r="G51" t="str">
            <v>89</v>
          </cell>
          <cell r="H51" t="str">
            <v>87</v>
          </cell>
          <cell r="I51" t="str">
            <v>0.714</v>
          </cell>
          <cell r="J51" t="str">
            <v>0.7335</v>
          </cell>
          <cell r="K51" t="str">
            <v>0.7275</v>
          </cell>
          <cell r="L51" t="str">
            <v>0.7574</v>
          </cell>
          <cell r="M51" t="str">
            <v>0.7516</v>
          </cell>
          <cell r="N51" t="str">
            <v>0.7345</v>
          </cell>
        </row>
        <row r="52">
          <cell r="A52" t="str">
            <v>113001013814</v>
          </cell>
          <cell r="B52" t="str">
            <v>INSTITUCION EDUCATIVA BERTHA GEDEON DE BALADI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236</v>
          </cell>
          <cell r="H52" t="str">
            <v>228</v>
          </cell>
          <cell r="I52" t="str">
            <v>0.7447</v>
          </cell>
          <cell r="J52" t="str">
            <v>0.7321</v>
          </cell>
          <cell r="K52" t="str">
            <v>0.6902</v>
          </cell>
          <cell r="L52" t="str">
            <v>0.7612</v>
          </cell>
          <cell r="M52" t="str">
            <v>0.741</v>
          </cell>
          <cell r="N52" t="str">
            <v>0.7328</v>
          </cell>
        </row>
        <row r="53">
          <cell r="A53" t="str">
            <v>313001013279</v>
          </cell>
          <cell r="B53" t="str">
            <v>INSTITUTO SIGMUND FREUD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A</v>
          </cell>
          <cell r="G53" t="str">
            <v>177</v>
          </cell>
          <cell r="H53" t="str">
            <v>177</v>
          </cell>
          <cell r="I53" t="str">
            <v>0.7151</v>
          </cell>
          <cell r="J53" t="str">
            <v>0.7192</v>
          </cell>
          <cell r="K53" t="str">
            <v>0.7035</v>
          </cell>
          <cell r="L53" t="str">
            <v>0.7559</v>
          </cell>
          <cell r="M53" t="str">
            <v>0.7545</v>
          </cell>
          <cell r="N53" t="str">
            <v>0.7258</v>
          </cell>
        </row>
        <row r="54">
          <cell r="A54" t="str">
            <v>313001029337</v>
          </cell>
          <cell r="B54" t="str">
            <v>COLEGIO GORETTI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A</v>
          </cell>
          <cell r="G54" t="str">
            <v>83</v>
          </cell>
          <cell r="H54" t="str">
            <v>76</v>
          </cell>
          <cell r="I54" t="str">
            <v>0.692</v>
          </cell>
          <cell r="J54" t="str">
            <v>0.7127</v>
          </cell>
          <cell r="K54" t="str">
            <v>0.7268</v>
          </cell>
          <cell r="L54" t="str">
            <v>0.7574</v>
          </cell>
          <cell r="M54" t="str">
            <v>0.7502</v>
          </cell>
          <cell r="N54" t="str">
            <v>0.7244</v>
          </cell>
        </row>
        <row r="55">
          <cell r="A55" t="str">
            <v>113001003061</v>
          </cell>
          <cell r="B55" t="str">
            <v>INSTITUCION EDUCATIVA HERMANO ANTONIO RAMOS DE LA SALLE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A</v>
          </cell>
          <cell r="G55" t="str">
            <v>195</v>
          </cell>
          <cell r="H55" t="str">
            <v>183</v>
          </cell>
          <cell r="I55" t="str">
            <v>0.7293</v>
          </cell>
          <cell r="J55" t="str">
            <v>0.7038</v>
          </cell>
          <cell r="K55" t="str">
            <v>0.6928</v>
          </cell>
          <cell r="L55" t="str">
            <v>0.7641</v>
          </cell>
          <cell r="M55" t="str">
            <v>0.739</v>
          </cell>
          <cell r="N55" t="str">
            <v>0.7237</v>
          </cell>
        </row>
        <row r="56">
          <cell r="A56" t="str">
            <v>313001002714</v>
          </cell>
          <cell r="B56" t="str">
            <v>INSTITUCION EDUCATIVA MARIA AUXILIADORA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A</v>
          </cell>
          <cell r="G56" t="str">
            <v>121</v>
          </cell>
          <cell r="H56" t="str">
            <v>120</v>
          </cell>
          <cell r="I56" t="str">
            <v>0.7178</v>
          </cell>
          <cell r="J56" t="str">
            <v>0.7176</v>
          </cell>
          <cell r="K56" t="str">
            <v>0.6973</v>
          </cell>
          <cell r="L56" t="str">
            <v>0.7548</v>
          </cell>
          <cell r="M56" t="str">
            <v>0.7171</v>
          </cell>
          <cell r="N56" t="str">
            <v>0.7215</v>
          </cell>
        </row>
        <row r="57">
          <cell r="A57" t="str">
            <v>113001002979</v>
          </cell>
          <cell r="B57" t="str">
            <v>INSTITUCION EDUCATIVA LA MILAGROSA - Sede Única</v>
          </cell>
          <cell r="C57" t="str">
            <v>Establecimiento</v>
          </cell>
          <cell r="D57" t="str">
            <v>CARTAGENA DE INDIAS (BOLIVAR)</v>
          </cell>
          <cell r="E57" t="str">
            <v>OFICIAL</v>
          </cell>
          <cell r="F57" t="str">
            <v>B</v>
          </cell>
          <cell r="G57" t="str">
            <v>77</v>
          </cell>
          <cell r="H57" t="str">
            <v>74</v>
          </cell>
          <cell r="I57" t="str">
            <v>0.7033</v>
          </cell>
          <cell r="J57" t="str">
            <v>0.7007</v>
          </cell>
          <cell r="K57" t="str">
            <v>0.7315</v>
          </cell>
          <cell r="L57" t="str">
            <v>0.7443</v>
          </cell>
          <cell r="M57" t="str">
            <v>0.6967</v>
          </cell>
          <cell r="N57" t="str">
            <v>0.7182</v>
          </cell>
        </row>
        <row r="58">
          <cell r="A58" t="str">
            <v>313001005845</v>
          </cell>
          <cell r="B58" t="str">
            <v>COL PILAR DEL SABER (ANTES JARD. INF. PIOLIN)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39</v>
          </cell>
          <cell r="H58" t="str">
            <v>39</v>
          </cell>
          <cell r="I58" t="str">
            <v>0.6998</v>
          </cell>
          <cell r="J58" t="str">
            <v>0.694</v>
          </cell>
          <cell r="K58" t="str">
            <v>0.7018</v>
          </cell>
          <cell r="L58" t="str">
            <v>0.7643</v>
          </cell>
          <cell r="M58" t="str">
            <v>0.7499</v>
          </cell>
          <cell r="N58" t="str">
            <v>0.7177</v>
          </cell>
        </row>
        <row r="59">
          <cell r="A59" t="str">
            <v>313001012876</v>
          </cell>
          <cell r="B59" t="str">
            <v>CORPORACION EDUCATIVA INSTITUTO GUADALUPE 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36</v>
          </cell>
          <cell r="H59" t="str">
            <v>34</v>
          </cell>
          <cell r="I59" t="str">
            <v>0.6879</v>
          </cell>
          <cell r="J59" t="str">
            <v>0.6858</v>
          </cell>
          <cell r="K59" t="str">
            <v>0.7072</v>
          </cell>
          <cell r="L59" t="str">
            <v>0.7643</v>
          </cell>
          <cell r="M59" t="str">
            <v>0.76</v>
          </cell>
          <cell r="N59" t="str">
            <v>0.715</v>
          </cell>
        </row>
        <row r="60">
          <cell r="A60" t="str">
            <v>313001005136</v>
          </cell>
          <cell r="B60" t="str">
            <v>COLEGIO ANTARES DE CARTAGENA (JAR.INF DISNEYL.)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58</v>
          </cell>
          <cell r="H60" t="str">
            <v>55</v>
          </cell>
          <cell r="I60" t="str">
            <v>0.6925</v>
          </cell>
          <cell r="J60" t="str">
            <v>0.6755</v>
          </cell>
          <cell r="K60" t="str">
            <v>0.693</v>
          </cell>
          <cell r="L60" t="str">
            <v>0.7497</v>
          </cell>
          <cell r="M60" t="str">
            <v>0.8166</v>
          </cell>
          <cell r="N60" t="str">
            <v>0.7114</v>
          </cell>
        </row>
        <row r="61">
          <cell r="A61" t="str">
            <v>313001006639</v>
          </cell>
          <cell r="B61" t="str">
            <v>INST. SOLEDAD VIVES DE JOLI (ANTES J. I LOS CAPULLITOS)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102</v>
          </cell>
          <cell r="H61" t="str">
            <v>101</v>
          </cell>
          <cell r="I61" t="str">
            <v>0.706</v>
          </cell>
          <cell r="J61" t="str">
            <v>0.6988</v>
          </cell>
          <cell r="K61" t="str">
            <v>0.6823</v>
          </cell>
          <cell r="L61" t="str">
            <v>0.7443</v>
          </cell>
          <cell r="M61" t="str">
            <v>0.702</v>
          </cell>
          <cell r="N61" t="str">
            <v>0.7074</v>
          </cell>
        </row>
        <row r="62">
          <cell r="A62" t="str">
            <v>313001000568</v>
          </cell>
          <cell r="B62" t="str">
            <v>ESCUELAS PROFESIONALES SALESIANAS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327</v>
          </cell>
          <cell r="H62" t="str">
            <v>327</v>
          </cell>
          <cell r="I62" t="str">
            <v>0.7126</v>
          </cell>
          <cell r="J62" t="str">
            <v>0.7094</v>
          </cell>
          <cell r="K62" t="str">
            <v>0.6745</v>
          </cell>
          <cell r="L62" t="str">
            <v>0.738</v>
          </cell>
          <cell r="M62" t="str">
            <v>0.6895</v>
          </cell>
          <cell r="N62" t="str">
            <v>0.7072</v>
          </cell>
        </row>
        <row r="63">
          <cell r="A63" t="str">
            <v>413001007648</v>
          </cell>
          <cell r="B63" t="str">
            <v>COL. CAMINO DEL CORAL DE C/GENA.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149</v>
          </cell>
          <cell r="H63" t="str">
            <v>140</v>
          </cell>
          <cell r="I63" t="str">
            <v>0.6905</v>
          </cell>
          <cell r="J63" t="str">
            <v>0.6737</v>
          </cell>
          <cell r="K63" t="str">
            <v>0.6895</v>
          </cell>
          <cell r="L63" t="str">
            <v>0.759</v>
          </cell>
          <cell r="M63" t="str">
            <v>0.7327</v>
          </cell>
          <cell r="N63" t="str">
            <v>0.7055</v>
          </cell>
        </row>
        <row r="64">
          <cell r="A64" t="str">
            <v>313001006337</v>
          </cell>
          <cell r="B64" t="str">
            <v>INST. EL LABRADOR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148</v>
          </cell>
          <cell r="H64" t="str">
            <v>143</v>
          </cell>
          <cell r="I64" t="str">
            <v>0.7052</v>
          </cell>
          <cell r="J64" t="str">
            <v>0.6806</v>
          </cell>
          <cell r="K64" t="str">
            <v>0.677</v>
          </cell>
          <cell r="L64" t="str">
            <v>0.7354</v>
          </cell>
          <cell r="M64" t="str">
            <v>0.7267</v>
          </cell>
          <cell r="N64" t="str">
            <v>0.7016</v>
          </cell>
        </row>
        <row r="65">
          <cell r="A65" t="str">
            <v>313001003117</v>
          </cell>
          <cell r="B65" t="str">
            <v>CORP INST. CIRY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80</v>
          </cell>
          <cell r="H65" t="str">
            <v>79</v>
          </cell>
          <cell r="I65" t="str">
            <v>0.7041</v>
          </cell>
          <cell r="J65" t="str">
            <v>0.7084</v>
          </cell>
          <cell r="K65" t="str">
            <v>0.6655</v>
          </cell>
          <cell r="L65" t="str">
            <v>0.7306</v>
          </cell>
          <cell r="M65" t="str">
            <v>0.6911</v>
          </cell>
          <cell r="N65" t="str">
            <v>0.7013</v>
          </cell>
        </row>
        <row r="66">
          <cell r="A66" t="str">
            <v>313001005411</v>
          </cell>
          <cell r="B66" t="str">
            <v>COLEGIO FERNANDEZ GUTIERREZ DE PIÑERES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74</v>
          </cell>
          <cell r="H66" t="str">
            <v>71</v>
          </cell>
          <cell r="I66" t="str">
            <v>0.6731</v>
          </cell>
          <cell r="J66" t="str">
            <v>0.6785</v>
          </cell>
          <cell r="K66" t="str">
            <v>0.6817</v>
          </cell>
          <cell r="L66" t="str">
            <v>0.7399</v>
          </cell>
          <cell r="M66" t="str">
            <v>0.7772</v>
          </cell>
          <cell r="N66" t="str">
            <v>0.6997</v>
          </cell>
        </row>
        <row r="67">
          <cell r="A67" t="str">
            <v>313001002307</v>
          </cell>
          <cell r="B67" t="str">
            <v>COL. ADVENTISTA DE C/GENA.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79</v>
          </cell>
          <cell r="H67" t="str">
            <v>77</v>
          </cell>
          <cell r="I67" t="str">
            <v>0.702</v>
          </cell>
          <cell r="J67" t="str">
            <v>0.6979</v>
          </cell>
          <cell r="K67" t="str">
            <v>0.6633</v>
          </cell>
          <cell r="L67" t="str">
            <v>0.7447</v>
          </cell>
          <cell r="M67" t="str">
            <v>0.6668</v>
          </cell>
          <cell r="N67" t="str">
            <v>0.6993</v>
          </cell>
        </row>
        <row r="68">
          <cell r="A68" t="str">
            <v>313001027199</v>
          </cell>
          <cell r="B68" t="str">
            <v>COL. SUE?OS Y OPORTUNIDADES JESUS MAESTRO - Sede Única</v>
          </cell>
          <cell r="C68" t="str">
            <v>Establecimiento</v>
          </cell>
          <cell r="D68" t="str">
            <v>CARTAGENA DE INDIAS (BOLIVAR)</v>
          </cell>
          <cell r="E68" t="str">
            <v>OFICIAL</v>
          </cell>
          <cell r="F68" t="str">
            <v>B</v>
          </cell>
          <cell r="G68" t="str">
            <v>203</v>
          </cell>
          <cell r="H68" t="str">
            <v>201</v>
          </cell>
          <cell r="I68" t="str">
            <v>0.7214</v>
          </cell>
          <cell r="J68" t="str">
            <v>0.6884</v>
          </cell>
          <cell r="K68" t="str">
            <v>0.6636</v>
          </cell>
          <cell r="L68" t="str">
            <v>0.7303</v>
          </cell>
          <cell r="M68" t="str">
            <v>0.6531</v>
          </cell>
          <cell r="N68" t="str">
            <v>0.6973</v>
          </cell>
        </row>
        <row r="69">
          <cell r="A69" t="str">
            <v>313001002340</v>
          </cell>
          <cell r="B69" t="str">
            <v>INST. COLOMBO BOLIVARIANO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176</v>
          </cell>
          <cell r="H69" t="str">
            <v>170</v>
          </cell>
          <cell r="I69" t="str">
            <v>0.6906</v>
          </cell>
          <cell r="J69" t="str">
            <v>0.6717</v>
          </cell>
          <cell r="K69" t="str">
            <v>0.6721</v>
          </cell>
          <cell r="L69" t="str">
            <v>0.7432</v>
          </cell>
          <cell r="M69" t="str">
            <v>0.724</v>
          </cell>
          <cell r="N69" t="str">
            <v>0.6967</v>
          </cell>
        </row>
        <row r="70">
          <cell r="A70" t="str">
            <v>113001000321</v>
          </cell>
          <cell r="B70" t="str">
            <v>INSTITUCION EDUCATIVA LUIS C GALAN SARMIENTO - Sede Única</v>
          </cell>
          <cell r="C70" t="str">
            <v>Establecimiento</v>
          </cell>
          <cell r="D70" t="str">
            <v>CARTAGENA DE INDIAS (BOLIVAR)</v>
          </cell>
          <cell r="E70" t="str">
            <v>OFICIAL</v>
          </cell>
          <cell r="F70" t="str">
            <v>B</v>
          </cell>
          <cell r="G70" t="str">
            <v>120</v>
          </cell>
          <cell r="H70" t="str">
            <v>119</v>
          </cell>
          <cell r="I70" t="str">
            <v>0.6911</v>
          </cell>
          <cell r="J70" t="str">
            <v>0.694</v>
          </cell>
          <cell r="K70" t="str">
            <v>0.6799</v>
          </cell>
          <cell r="L70" t="str">
            <v>0.7376</v>
          </cell>
          <cell r="M70" t="str">
            <v>0.6475</v>
          </cell>
          <cell r="N70" t="str">
            <v>0.6966</v>
          </cell>
        </row>
        <row r="71">
          <cell r="A71" t="str">
            <v>313001006701</v>
          </cell>
          <cell r="B71" t="str">
            <v>COL. MILITAR ALMIRANTE COLON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1635</v>
          </cell>
          <cell r="H71" t="str">
            <v>1597</v>
          </cell>
          <cell r="I71" t="str">
            <v>0.6977</v>
          </cell>
          <cell r="J71" t="str">
            <v>0.6849</v>
          </cell>
          <cell r="K71" t="str">
            <v>0.6687</v>
          </cell>
          <cell r="L71" t="str">
            <v>0.7338</v>
          </cell>
          <cell r="M71" t="str">
            <v>0.6894</v>
          </cell>
          <cell r="N71" t="str">
            <v>0.6958</v>
          </cell>
        </row>
        <row r="72">
          <cell r="A72" t="str">
            <v>113001001484</v>
          </cell>
          <cell r="B72" t="str">
            <v>INSTITUCION EDUCATIVA MERCEDES ABREGO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533</v>
          </cell>
          <cell r="H72" t="str">
            <v>515</v>
          </cell>
          <cell r="I72" t="str">
            <v>0.7022</v>
          </cell>
          <cell r="J72" t="str">
            <v>0.6812</v>
          </cell>
          <cell r="K72" t="str">
            <v>0.6714</v>
          </cell>
          <cell r="L72" t="str">
            <v>0.7307</v>
          </cell>
          <cell r="M72" t="str">
            <v>0.689</v>
          </cell>
          <cell r="N72" t="str">
            <v>0.6958</v>
          </cell>
        </row>
        <row r="73">
          <cell r="A73" t="str">
            <v>313001012892</v>
          </cell>
          <cell r="B73" t="str">
            <v>INST. DOCENTE DEL CARIBE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269</v>
          </cell>
          <cell r="H73" t="str">
            <v>246</v>
          </cell>
          <cell r="I73" t="str">
            <v>0.6906</v>
          </cell>
          <cell r="J73" t="str">
            <v>0.6693</v>
          </cell>
          <cell r="K73" t="str">
            <v>0.6898</v>
          </cell>
          <cell r="L73" t="str">
            <v>0.7221</v>
          </cell>
          <cell r="M73" t="str">
            <v>0.6859</v>
          </cell>
          <cell r="N73" t="str">
            <v>0.6924</v>
          </cell>
        </row>
        <row r="74">
          <cell r="A74" t="str">
            <v>313001029680</v>
          </cell>
          <cell r="B74" t="str">
            <v>CENTRO EDUCATIVO INTEGRAL MODERNO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31</v>
          </cell>
          <cell r="H74" t="str">
            <v>31</v>
          </cell>
          <cell r="I74" t="str">
            <v>0.6828</v>
          </cell>
          <cell r="J74" t="str">
            <v>0.6802</v>
          </cell>
          <cell r="K74" t="str">
            <v>0.6666</v>
          </cell>
          <cell r="L74" t="str">
            <v>0.7322</v>
          </cell>
          <cell r="M74" t="str">
            <v>0.7092</v>
          </cell>
          <cell r="N74" t="str">
            <v>0.6919</v>
          </cell>
        </row>
        <row r="75">
          <cell r="A75" t="str">
            <v>113001002057</v>
          </cell>
          <cell r="B75" t="str">
            <v>INSTITUCION EDUCATIVA SOLEDAD ROMAN DE NU?EZ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362</v>
          </cell>
          <cell r="H75" t="str">
            <v>343</v>
          </cell>
          <cell r="I75" t="str">
            <v>0.7024</v>
          </cell>
          <cell r="J75" t="str">
            <v>0.6889</v>
          </cell>
          <cell r="K75" t="str">
            <v>0.6578</v>
          </cell>
          <cell r="L75" t="str">
            <v>0.7176</v>
          </cell>
          <cell r="M75" t="str">
            <v>0.69</v>
          </cell>
          <cell r="N75" t="str">
            <v>0.6916</v>
          </cell>
        </row>
        <row r="76">
          <cell r="A76" t="str">
            <v>113001006800</v>
          </cell>
          <cell r="B76" t="str">
            <v>INSTITUCION EDUCATIVA 20 DE JULIO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172</v>
          </cell>
          <cell r="H76" t="str">
            <v>172</v>
          </cell>
          <cell r="I76" t="str">
            <v>0.683</v>
          </cell>
          <cell r="J76" t="str">
            <v>0.6971</v>
          </cell>
          <cell r="K76" t="str">
            <v>0.6687</v>
          </cell>
          <cell r="L76" t="str">
            <v>0.7235</v>
          </cell>
          <cell r="M76" t="str">
            <v>0.6457</v>
          </cell>
          <cell r="N76" t="str">
            <v>0.6894</v>
          </cell>
        </row>
        <row r="77">
          <cell r="A77" t="str">
            <v>313001008526</v>
          </cell>
          <cell r="B77" t="str">
            <v>INST. SAN ISIDRO LABRADOR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103</v>
          </cell>
          <cell r="H77" t="str">
            <v>101</v>
          </cell>
          <cell r="I77" t="str">
            <v>0.6942</v>
          </cell>
          <cell r="J77" t="str">
            <v>0.67</v>
          </cell>
          <cell r="K77" t="str">
            <v>0.6598</v>
          </cell>
          <cell r="L77" t="str">
            <v>0.7276</v>
          </cell>
          <cell r="M77" t="str">
            <v>0.6895</v>
          </cell>
          <cell r="N77" t="str">
            <v>0.688</v>
          </cell>
        </row>
        <row r="78">
          <cell r="A78" t="str">
            <v>113001012788</v>
          </cell>
          <cell r="B78" t="str">
            <v>INSTITUCION EDUCATIVA CIUDAD DE TUNJA - Sede Única</v>
          </cell>
          <cell r="C78" t="str">
            <v>Establecimiento</v>
          </cell>
          <cell r="D78" t="str">
            <v>CARTAGENA DE INDIAS (BOLIVAR)</v>
          </cell>
          <cell r="E78" t="str">
            <v>OFICIAL</v>
          </cell>
          <cell r="F78" t="str">
            <v>B</v>
          </cell>
          <cell r="G78" t="str">
            <v>135</v>
          </cell>
          <cell r="H78" t="str">
            <v>130</v>
          </cell>
          <cell r="I78" t="str">
            <v>0.7018</v>
          </cell>
          <cell r="J78" t="str">
            <v>0.687</v>
          </cell>
          <cell r="K78" t="str">
            <v>0.6516</v>
          </cell>
          <cell r="L78" t="str">
            <v>0.7138</v>
          </cell>
          <cell r="M78" t="str">
            <v>0.6783</v>
          </cell>
          <cell r="N78" t="str">
            <v>0.6878</v>
          </cell>
        </row>
        <row r="79">
          <cell r="A79" t="str">
            <v>313001001181</v>
          </cell>
          <cell r="B79" t="str">
            <v>COL. NTRA. SRA. DE LA CONSOLATA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456</v>
          </cell>
          <cell r="H79" t="str">
            <v>445</v>
          </cell>
          <cell r="I79" t="str">
            <v>0.6979</v>
          </cell>
          <cell r="J79" t="str">
            <v>0.6652</v>
          </cell>
          <cell r="K79" t="str">
            <v>0.6501</v>
          </cell>
          <cell r="L79" t="str">
            <v>0.733</v>
          </cell>
          <cell r="M79" t="str">
            <v>0.6803</v>
          </cell>
          <cell r="N79" t="str">
            <v>0.6861</v>
          </cell>
        </row>
        <row r="80">
          <cell r="A80" t="str">
            <v>113001000348</v>
          </cell>
          <cell r="B80" t="str">
            <v>INSTITUCION EDUCATIVA AMBIENTALISTA DE CARTAGENA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B</v>
          </cell>
          <cell r="G80" t="str">
            <v>365</v>
          </cell>
          <cell r="H80" t="str">
            <v>341</v>
          </cell>
          <cell r="I80" t="str">
            <v>0.6837</v>
          </cell>
          <cell r="J80" t="str">
            <v>0.689</v>
          </cell>
          <cell r="K80" t="str">
            <v>0.6565</v>
          </cell>
          <cell r="L80" t="str">
            <v>0.7187</v>
          </cell>
          <cell r="M80" t="str">
            <v>0.6546</v>
          </cell>
          <cell r="N80" t="str">
            <v>0.6845</v>
          </cell>
        </row>
        <row r="81">
          <cell r="A81" t="str">
            <v>313001003842</v>
          </cell>
          <cell r="B81" t="str">
            <v>COL. GONZALO JIMENEZ DE QUEZADA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B</v>
          </cell>
          <cell r="G81" t="str">
            <v>86</v>
          </cell>
          <cell r="H81" t="str">
            <v>85</v>
          </cell>
          <cell r="I81" t="str">
            <v>0.6756</v>
          </cell>
          <cell r="J81" t="str">
            <v>0.6675</v>
          </cell>
          <cell r="K81" t="str">
            <v>0.6555</v>
          </cell>
          <cell r="L81" t="str">
            <v>0.734</v>
          </cell>
          <cell r="M81" t="str">
            <v>0.698</v>
          </cell>
          <cell r="N81" t="str">
            <v>0.6843</v>
          </cell>
        </row>
        <row r="82">
          <cell r="A82" t="str">
            <v>313001029981</v>
          </cell>
          <cell r="B82" t="str">
            <v>COLEGIO JOSÉ MARÍA GARCÍA TOLEDO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B</v>
          </cell>
          <cell r="G82" t="str">
            <v>75</v>
          </cell>
          <cell r="H82" t="str">
            <v>74</v>
          </cell>
          <cell r="I82" t="str">
            <v>0.6693</v>
          </cell>
          <cell r="J82" t="str">
            <v>0.6737</v>
          </cell>
          <cell r="K82" t="str">
            <v>0.6656</v>
          </cell>
          <cell r="L82" t="str">
            <v>0.7219</v>
          </cell>
          <cell r="M82" t="str">
            <v>0.6843</v>
          </cell>
          <cell r="N82" t="str">
            <v>0.6828</v>
          </cell>
        </row>
        <row r="83">
          <cell r="A83" t="str">
            <v>313001007619</v>
          </cell>
          <cell r="B83" t="str">
            <v>CORPORACION INST. EDUC. DEL SOCORRO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B</v>
          </cell>
          <cell r="G83" t="str">
            <v>61</v>
          </cell>
          <cell r="H83" t="str">
            <v>60</v>
          </cell>
          <cell r="I83" t="str">
            <v>0.6726</v>
          </cell>
          <cell r="J83" t="str">
            <v>0.676</v>
          </cell>
          <cell r="K83" t="str">
            <v>0.6508</v>
          </cell>
          <cell r="L83" t="str">
            <v>0.7271</v>
          </cell>
          <cell r="M83" t="str">
            <v>0.6947</v>
          </cell>
          <cell r="N83" t="str">
            <v>0.6826</v>
          </cell>
        </row>
        <row r="84">
          <cell r="A84" t="str">
            <v>313001000045</v>
          </cell>
          <cell r="B84" t="str">
            <v>CORP. COL. CRISTO REY - Sede Única</v>
          </cell>
          <cell r="C84" t="str">
            <v>Establecimiento</v>
          </cell>
          <cell r="D84" t="str">
            <v>CARTAGENA (BOLIVAR)</v>
          </cell>
          <cell r="E84" t="str">
            <v>NO OFICIAL</v>
          </cell>
          <cell r="F84" t="str">
            <v>B</v>
          </cell>
          <cell r="G84" t="str">
            <v>41</v>
          </cell>
          <cell r="H84" t="str">
            <v>36</v>
          </cell>
          <cell r="I84" t="str">
            <v>0.6678</v>
          </cell>
          <cell r="J84" t="str">
            <v>0.6799</v>
          </cell>
          <cell r="K84" t="str">
            <v>0.6912</v>
          </cell>
          <cell r="L84" t="str">
            <v>0.6769</v>
          </cell>
          <cell r="M84" t="str">
            <v>0.7183</v>
          </cell>
          <cell r="N84" t="str">
            <v>0.682</v>
          </cell>
        </row>
        <row r="85">
          <cell r="A85" t="str">
            <v>313001008879</v>
          </cell>
          <cell r="B85" t="str">
            <v>INST. PESTALOZZI - Sede Única</v>
          </cell>
          <cell r="C85" t="str">
            <v>Establecimiento</v>
          </cell>
          <cell r="D85" t="str">
            <v>CARTAGENA (BOLIVAR)</v>
          </cell>
          <cell r="E85" t="str">
            <v>NO OFICIAL</v>
          </cell>
          <cell r="F85" t="str">
            <v>B</v>
          </cell>
          <cell r="G85" t="str">
            <v>98</v>
          </cell>
          <cell r="H85" t="str">
            <v>95</v>
          </cell>
          <cell r="I85" t="str">
            <v>0.6672</v>
          </cell>
          <cell r="J85" t="str">
            <v>0.675</v>
          </cell>
          <cell r="K85" t="str">
            <v>0.6646</v>
          </cell>
          <cell r="L85" t="str">
            <v>0.7028</v>
          </cell>
          <cell r="M85" t="str">
            <v>0.7036</v>
          </cell>
          <cell r="N85" t="str">
            <v>0.6794</v>
          </cell>
        </row>
        <row r="86">
          <cell r="A86" t="str">
            <v>313001007244</v>
          </cell>
          <cell r="B86" t="str">
            <v>INST. JUAN JACOBO ROUSSEAU NO.2 -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B</v>
          </cell>
          <cell r="G86" t="str">
            <v>43</v>
          </cell>
          <cell r="H86" t="str">
            <v>42</v>
          </cell>
          <cell r="I86" t="str">
            <v>0.6533</v>
          </cell>
          <cell r="J86" t="str">
            <v>0.6787</v>
          </cell>
          <cell r="K86" t="str">
            <v>0.6496</v>
          </cell>
          <cell r="L86" t="str">
            <v>0.7224</v>
          </cell>
          <cell r="M86" t="str">
            <v>0.7173</v>
          </cell>
          <cell r="N86" t="str">
            <v>0.6792</v>
          </cell>
        </row>
        <row r="87">
          <cell r="A87" t="str">
            <v>113001000771</v>
          </cell>
          <cell r="B87" t="str">
            <v>INSTITUCION EDUCATIVA CAMILO TORRES DEL POZON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B</v>
          </cell>
          <cell r="G87" t="str">
            <v>368</v>
          </cell>
          <cell r="H87" t="str">
            <v>360</v>
          </cell>
          <cell r="I87" t="str">
            <v>0.668</v>
          </cell>
          <cell r="J87" t="str">
            <v>0.6669</v>
          </cell>
          <cell r="K87" t="str">
            <v>0.6495</v>
          </cell>
          <cell r="L87" t="str">
            <v>0.7168</v>
          </cell>
          <cell r="M87" t="str">
            <v>0.6494</v>
          </cell>
          <cell r="N87" t="str">
            <v>0.6733</v>
          </cell>
        </row>
        <row r="88">
          <cell r="A88" t="str">
            <v>113001029893</v>
          </cell>
          <cell r="B88" t="str">
            <v>I.E. ROSEDAL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B</v>
          </cell>
          <cell r="G88" t="str">
            <v>235</v>
          </cell>
          <cell r="H88" t="str">
            <v>228</v>
          </cell>
          <cell r="I88" t="str">
            <v>0.6748</v>
          </cell>
          <cell r="J88" t="str">
            <v>0.6683</v>
          </cell>
          <cell r="K88" t="str">
            <v>0.6236</v>
          </cell>
          <cell r="L88" t="str">
            <v>0.719</v>
          </cell>
          <cell r="M88" t="str">
            <v>0.6948</v>
          </cell>
          <cell r="N88" t="str">
            <v>0.6732</v>
          </cell>
        </row>
        <row r="89">
          <cell r="A89" t="str">
            <v>113001012508</v>
          </cell>
          <cell r="B89" t="str">
            <v>ESCUELA NORMAL SUPERIOR DE CARTAGENA DE INDIAS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B</v>
          </cell>
          <cell r="G89" t="str">
            <v>351</v>
          </cell>
          <cell r="H89" t="str">
            <v>343</v>
          </cell>
          <cell r="I89" t="str">
            <v>0.6433</v>
          </cell>
          <cell r="J89" t="str">
            <v>0.6536</v>
          </cell>
          <cell r="K89" t="str">
            <v>0.6655</v>
          </cell>
          <cell r="L89" t="str">
            <v>0.7235</v>
          </cell>
          <cell r="M89" t="str">
            <v>0.6874</v>
          </cell>
          <cell r="N89" t="str">
            <v>0.6727</v>
          </cell>
        </row>
        <row r="90">
          <cell r="A90" t="str">
            <v>113001007857</v>
          </cell>
          <cell r="B90" t="str">
            <v>INSTITUCION EDUCATIVA LA LIBERTAD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B</v>
          </cell>
          <cell r="G90" t="str">
            <v>201</v>
          </cell>
          <cell r="H90" t="str">
            <v>190</v>
          </cell>
          <cell r="I90" t="str">
            <v>0.6687</v>
          </cell>
          <cell r="J90" t="str">
            <v>0.6923</v>
          </cell>
          <cell r="K90" t="str">
            <v>0.6424</v>
          </cell>
          <cell r="L90" t="str">
            <v>0.6954</v>
          </cell>
          <cell r="M90" t="str">
            <v>0.6469</v>
          </cell>
          <cell r="N90" t="str">
            <v>0.6726</v>
          </cell>
        </row>
        <row r="91">
          <cell r="A91" t="str">
            <v>113001002626</v>
          </cell>
          <cell r="B91" t="str">
            <v>INSTITUCION EDUCATIVA OLGA GONZALEZ ARRAUT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178</v>
          </cell>
          <cell r="H91" t="str">
            <v>177</v>
          </cell>
          <cell r="I91" t="str">
            <v>0.6629</v>
          </cell>
          <cell r="J91" t="str">
            <v>0.6726</v>
          </cell>
          <cell r="K91" t="str">
            <v>0.6352</v>
          </cell>
          <cell r="L91" t="str">
            <v>0.7173</v>
          </cell>
          <cell r="M91" t="str">
            <v>0.6296</v>
          </cell>
          <cell r="N91" t="str">
            <v>0.6687</v>
          </cell>
        </row>
        <row r="92">
          <cell r="A92" t="str">
            <v>313001028843</v>
          </cell>
          <cell r="B92" t="str">
            <v>COLEGIO JUAN PABLO II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86</v>
          </cell>
          <cell r="H92" t="str">
            <v>83</v>
          </cell>
          <cell r="I92" t="str">
            <v>0.6535</v>
          </cell>
          <cell r="J92" t="str">
            <v>0.6581</v>
          </cell>
          <cell r="K92" t="str">
            <v>0.6324</v>
          </cell>
          <cell r="L92" t="str">
            <v>0.6873</v>
          </cell>
          <cell r="M92" t="str">
            <v>0.7023</v>
          </cell>
          <cell r="N92" t="str">
            <v>0.6613</v>
          </cell>
        </row>
        <row r="93">
          <cell r="A93" t="str">
            <v>313001013163</v>
          </cell>
          <cell r="B93" t="str">
            <v>COLEGIO LA ENSEÑANZA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123</v>
          </cell>
          <cell r="H93" t="str">
            <v>114</v>
          </cell>
          <cell r="I93" t="str">
            <v>0.6619</v>
          </cell>
          <cell r="J93" t="str">
            <v>0.6411</v>
          </cell>
          <cell r="K93" t="str">
            <v>0.6228</v>
          </cell>
          <cell r="L93" t="str">
            <v>0.7017</v>
          </cell>
          <cell r="M93" t="str">
            <v>0.711</v>
          </cell>
          <cell r="N93" t="str">
            <v>0.661</v>
          </cell>
        </row>
        <row r="94">
          <cell r="A94" t="str">
            <v>113001008268</v>
          </cell>
          <cell r="B94" t="str">
            <v>INSTITUCION EDUCATIVA MARIA CANO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76</v>
          </cell>
          <cell r="H94" t="str">
            <v>72</v>
          </cell>
          <cell r="I94" t="str">
            <v>0.6781</v>
          </cell>
          <cell r="J94" t="str">
            <v>0.6374</v>
          </cell>
          <cell r="K94" t="str">
            <v>0.627</v>
          </cell>
          <cell r="L94" t="str">
            <v>0.6978</v>
          </cell>
          <cell r="M94" t="str">
            <v>0.6555</v>
          </cell>
          <cell r="N94" t="str">
            <v>0.6597</v>
          </cell>
        </row>
        <row r="95">
          <cell r="A95" t="str">
            <v>313001008518</v>
          </cell>
          <cell r="B95" t="str">
            <v>INST. DE ENSEÑANZA MADDOX (ANTES INST. AGAZZI)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159</v>
          </cell>
          <cell r="H95" t="str">
            <v>153</v>
          </cell>
          <cell r="I95" t="str">
            <v>0.6466</v>
          </cell>
          <cell r="J95" t="str">
            <v>0.6476</v>
          </cell>
          <cell r="K95" t="str">
            <v>0.6383</v>
          </cell>
          <cell r="L95" t="str">
            <v>0.7048</v>
          </cell>
          <cell r="M95" t="str">
            <v>0.6567</v>
          </cell>
          <cell r="N95" t="str">
            <v>0.6591</v>
          </cell>
        </row>
        <row r="96">
          <cell r="A96" t="str">
            <v>313001027351</v>
          </cell>
          <cell r="B96" t="str">
            <v>COL. SAN  RAFAEL  ARCANGEL - Sede Única</v>
          </cell>
          <cell r="C96" t="str">
            <v>Establecimiento</v>
          </cell>
          <cell r="D96" t="str">
            <v>CARTAGENA DE INDIAS (BOLIVAR)</v>
          </cell>
          <cell r="E96" t="str">
            <v>NO OFICIAL</v>
          </cell>
          <cell r="F96" t="str">
            <v>C</v>
          </cell>
          <cell r="G96" t="str">
            <v>70</v>
          </cell>
          <cell r="H96" t="str">
            <v>69</v>
          </cell>
          <cell r="I96" t="str">
            <v>0.641</v>
          </cell>
          <cell r="J96" t="str">
            <v>0.6329</v>
          </cell>
          <cell r="K96" t="str">
            <v>0.6421</v>
          </cell>
          <cell r="L96" t="str">
            <v>0.7144</v>
          </cell>
          <cell r="M96" t="str">
            <v>0.6717</v>
          </cell>
          <cell r="N96" t="str">
            <v>0.6587</v>
          </cell>
        </row>
        <row r="97">
          <cell r="A97" t="str">
            <v>313001800599</v>
          </cell>
          <cell r="B97" t="str">
            <v>INSTITUTO CRISTOCENTRICO DEL CARIBE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11</v>
          </cell>
          <cell r="H97" t="str">
            <v>10</v>
          </cell>
          <cell r="I97" t="str">
            <v>0.6669</v>
          </cell>
          <cell r="J97" t="str">
            <v>0.624</v>
          </cell>
          <cell r="K97" t="str">
            <v>0.6245</v>
          </cell>
          <cell r="L97" t="str">
            <v>0.6872</v>
          </cell>
          <cell r="M97" t="str">
            <v>0.6716</v>
          </cell>
          <cell r="N97" t="str">
            <v>0.6523</v>
          </cell>
        </row>
        <row r="98">
          <cell r="A98" t="str">
            <v>313001005551</v>
          </cell>
          <cell r="B98" t="str">
            <v>COL. REAL C/GENA. - Sede Única</v>
          </cell>
          <cell r="C98" t="str">
            <v>Establecimiento</v>
          </cell>
          <cell r="D98" t="str">
            <v>CARTAGENA (BOLIVAR)</v>
          </cell>
          <cell r="E98" t="str">
            <v>NO OFICIAL</v>
          </cell>
          <cell r="F98" t="str">
            <v>C</v>
          </cell>
          <cell r="G98" t="str">
            <v>57</v>
          </cell>
          <cell r="H98" t="str">
            <v>55</v>
          </cell>
          <cell r="I98" t="str">
            <v>0.6596</v>
          </cell>
          <cell r="J98" t="str">
            <v>0.6299</v>
          </cell>
          <cell r="K98" t="str">
            <v>0.6578</v>
          </cell>
          <cell r="L98" t="str">
            <v>0.6561</v>
          </cell>
          <cell r="M98" t="str">
            <v>0.6456</v>
          </cell>
          <cell r="N98" t="str">
            <v>0.6504</v>
          </cell>
        </row>
        <row r="99">
          <cell r="A99" t="str">
            <v>113001003274</v>
          </cell>
          <cell r="B99" t="str">
            <v>INSTITUCION EDUCATIVA JOSE MANUEL RODRIGUEZ TORICES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666</v>
          </cell>
          <cell r="H99" t="str">
            <v>591</v>
          </cell>
          <cell r="I99" t="str">
            <v>0.6511</v>
          </cell>
          <cell r="J99" t="str">
            <v>0.6444</v>
          </cell>
          <cell r="K99" t="str">
            <v>0.6107</v>
          </cell>
          <cell r="L99" t="str">
            <v>0.695</v>
          </cell>
          <cell r="M99" t="str">
            <v>0.6341</v>
          </cell>
          <cell r="N99" t="str">
            <v>0.6491</v>
          </cell>
        </row>
        <row r="100">
          <cell r="A100" t="str">
            <v>113001000437</v>
          </cell>
          <cell r="B100" t="str">
            <v>I.E. REPUBLICA DE ARGENTINA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222</v>
          </cell>
          <cell r="H100" t="str">
            <v>215</v>
          </cell>
          <cell r="I100" t="str">
            <v>0.6453</v>
          </cell>
          <cell r="J100" t="str">
            <v>0.6428</v>
          </cell>
          <cell r="K100" t="str">
            <v>0.6151</v>
          </cell>
          <cell r="L100" t="str">
            <v>0.6834</v>
          </cell>
          <cell r="M100" t="str">
            <v>0.6619</v>
          </cell>
          <cell r="N100" t="str">
            <v>0.6478</v>
          </cell>
        </row>
        <row r="101">
          <cell r="A101" t="str">
            <v>113001001336</v>
          </cell>
          <cell r="B101" t="str">
            <v>INSTITUCION EDUCATIVA JOHN F KENNEDY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392</v>
          </cell>
          <cell r="H101" t="str">
            <v>373</v>
          </cell>
          <cell r="I101" t="str">
            <v>0.6573</v>
          </cell>
          <cell r="J101" t="str">
            <v>0.6453</v>
          </cell>
          <cell r="K101" t="str">
            <v>0.604</v>
          </cell>
          <cell r="L101" t="str">
            <v>0.693</v>
          </cell>
          <cell r="M101" t="str">
            <v>0.6137</v>
          </cell>
          <cell r="N101" t="str">
            <v>0.6471</v>
          </cell>
        </row>
        <row r="102">
          <cell r="A102" t="str">
            <v>113001000852</v>
          </cell>
          <cell r="B102" t="str">
            <v>INSTITUCION EDUCATIVA NUESTRA SRA DEL CARMEN - Sede Única</v>
          </cell>
          <cell r="C102" t="str">
            <v>Establecimiento</v>
          </cell>
          <cell r="D102" t="str">
            <v>CARTAGENA DE INDIAS (BOLIVAR)</v>
          </cell>
          <cell r="E102" t="str">
            <v>OFICIAL</v>
          </cell>
          <cell r="F102" t="str">
            <v>C</v>
          </cell>
          <cell r="G102" t="str">
            <v>819</v>
          </cell>
          <cell r="H102" t="str">
            <v>781</v>
          </cell>
          <cell r="I102" t="str">
            <v>0.6379</v>
          </cell>
          <cell r="J102" t="str">
            <v>0.6509</v>
          </cell>
          <cell r="K102" t="str">
            <v>0.611</v>
          </cell>
          <cell r="L102" t="str">
            <v>0.6864</v>
          </cell>
          <cell r="M102" t="str">
            <v>0.6324</v>
          </cell>
          <cell r="N102" t="str">
            <v>0.6455</v>
          </cell>
        </row>
        <row r="103">
          <cell r="A103" t="str">
            <v>113001000038</v>
          </cell>
          <cell r="B103" t="str">
            <v>COL. GRAN COLOMBIA - Sede Única</v>
          </cell>
          <cell r="C103" t="str">
            <v>Establecimiento</v>
          </cell>
          <cell r="D103" t="str">
            <v>CARTAGENA (BOLIVAR)</v>
          </cell>
          <cell r="E103" t="str">
            <v>NO OFICIAL</v>
          </cell>
          <cell r="F103" t="str">
            <v>C</v>
          </cell>
          <cell r="G103" t="str">
            <v>21</v>
          </cell>
          <cell r="H103" t="str">
            <v>21</v>
          </cell>
          <cell r="I103" t="str">
            <v>0.6428</v>
          </cell>
          <cell r="J103" t="str">
            <v>0.6481</v>
          </cell>
          <cell r="K103" t="str">
            <v>0.6505</v>
          </cell>
          <cell r="L103" t="str">
            <v>0.6341</v>
          </cell>
          <cell r="M103" t="str">
            <v>0.6514</v>
          </cell>
          <cell r="N103" t="str">
            <v>0.6445</v>
          </cell>
        </row>
        <row r="104">
          <cell r="A104" t="str">
            <v>113001000721</v>
          </cell>
          <cell r="B104" t="str">
            <v>INSTITUCION EDUCATIVA LUIS CARLOS LOPEZ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332</v>
          </cell>
          <cell r="H104" t="str">
            <v>323</v>
          </cell>
          <cell r="I104" t="str">
            <v>0.6339</v>
          </cell>
          <cell r="J104" t="str">
            <v>0.6371</v>
          </cell>
          <cell r="K104" t="str">
            <v>0.61</v>
          </cell>
          <cell r="L104" t="str">
            <v>0.6837</v>
          </cell>
          <cell r="M104" t="str">
            <v>0.6708</v>
          </cell>
          <cell r="N104" t="str">
            <v>0.6435</v>
          </cell>
        </row>
        <row r="105">
          <cell r="A105" t="str">
            <v>313001003834</v>
          </cell>
          <cell r="B105" t="str">
            <v>LIC. PEDRO DE HEREDIA - MIXTO - Sede Única</v>
          </cell>
          <cell r="C105" t="str">
            <v>Establecimiento</v>
          </cell>
          <cell r="D105" t="str">
            <v>CARTAGENA (BOLIVAR)</v>
          </cell>
          <cell r="E105" t="str">
            <v>NO OFICIAL</v>
          </cell>
          <cell r="F105" t="str">
            <v>C</v>
          </cell>
          <cell r="G105" t="str">
            <v>29</v>
          </cell>
          <cell r="H105" t="str">
            <v>28</v>
          </cell>
          <cell r="I105" t="str">
            <v>0.6618</v>
          </cell>
          <cell r="J105" t="str">
            <v>0.6201</v>
          </cell>
          <cell r="K105" t="str">
            <v>0.6435</v>
          </cell>
          <cell r="L105" t="str">
            <v>0.6479</v>
          </cell>
          <cell r="M105" t="str">
            <v>0.6396</v>
          </cell>
          <cell r="N105" t="str">
            <v>0.643</v>
          </cell>
        </row>
        <row r="106">
          <cell r="A106" t="str">
            <v>113001001697</v>
          </cell>
          <cell r="B106" t="str">
            <v>INSTITUCION EDUCATIVA MANUELA BELTRAN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292</v>
          </cell>
          <cell r="H106" t="str">
            <v>267</v>
          </cell>
          <cell r="I106" t="str">
            <v>0.6554</v>
          </cell>
          <cell r="J106" t="str">
            <v>0.6456</v>
          </cell>
          <cell r="K106" t="str">
            <v>0.5991</v>
          </cell>
          <cell r="L106" t="str">
            <v>0.6785</v>
          </cell>
          <cell r="M106" t="str">
            <v>0.6196</v>
          </cell>
          <cell r="N106" t="str">
            <v>0.6427</v>
          </cell>
        </row>
        <row r="107">
          <cell r="A107" t="str">
            <v>113001001972</v>
          </cell>
          <cell r="B107" t="str">
            <v>COL. SEMINARIO DE C/GENA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509</v>
          </cell>
          <cell r="H107" t="str">
            <v>495</v>
          </cell>
          <cell r="I107" t="str">
            <v>0.634</v>
          </cell>
          <cell r="J107" t="str">
            <v>0.6383</v>
          </cell>
          <cell r="K107" t="str">
            <v>0.6155</v>
          </cell>
          <cell r="L107" t="str">
            <v>0.6818</v>
          </cell>
          <cell r="M107" t="str">
            <v>0.6401</v>
          </cell>
          <cell r="N107" t="str">
            <v>0.6422</v>
          </cell>
        </row>
        <row r="108">
          <cell r="A108" t="str">
            <v>413001013176</v>
          </cell>
          <cell r="B108" t="str">
            <v>FUNDACION EDUCATIVA INSTITUTO ECOLÓGICO BARBACOAS - Sede Única</v>
          </cell>
          <cell r="C108" t="str">
            <v>Establecimiento</v>
          </cell>
          <cell r="D108" t="str">
            <v>CARTAGENA DE INDIAS (BOLIVAR)</v>
          </cell>
          <cell r="E108" t="str">
            <v>NO OFICIAL</v>
          </cell>
          <cell r="F108" t="str">
            <v>C</v>
          </cell>
          <cell r="G108" t="str">
            <v>96</v>
          </cell>
          <cell r="H108" t="str">
            <v>96</v>
          </cell>
          <cell r="I108" t="str">
            <v>0.6593</v>
          </cell>
          <cell r="J108" t="str">
            <v>0.649</v>
          </cell>
          <cell r="K108" t="str">
            <v>0.6032</v>
          </cell>
          <cell r="L108" t="str">
            <v>0.6586</v>
          </cell>
          <cell r="M108" t="str">
            <v>0.6331</v>
          </cell>
          <cell r="N108" t="str">
            <v>0.6418</v>
          </cell>
        </row>
        <row r="109">
          <cell r="A109" t="str">
            <v>313001027059</v>
          </cell>
          <cell r="B109" t="str">
            <v>CONC. ESCOLAR BERTHA SUTTNER - Sede Única</v>
          </cell>
          <cell r="C109" t="str">
            <v>Establecimiento</v>
          </cell>
          <cell r="D109" t="str">
            <v>CARTAGENA DE INDIAS (BOLIVAR)</v>
          </cell>
          <cell r="E109" t="str">
            <v>NO OFICIAL</v>
          </cell>
          <cell r="F109" t="str">
            <v>C</v>
          </cell>
          <cell r="G109" t="str">
            <v>153</v>
          </cell>
          <cell r="H109" t="str">
            <v>145</v>
          </cell>
          <cell r="I109" t="str">
            <v>0.6568</v>
          </cell>
          <cell r="J109" t="str">
            <v>0.6679</v>
          </cell>
          <cell r="K109" t="str">
            <v>0.594</v>
          </cell>
          <cell r="L109" t="str">
            <v>0.6583</v>
          </cell>
          <cell r="M109" t="str">
            <v>0.5964</v>
          </cell>
          <cell r="N109" t="str">
            <v>0.6406</v>
          </cell>
        </row>
        <row r="110">
          <cell r="A110" t="str">
            <v>113001004289</v>
          </cell>
          <cell r="B110" t="str">
            <v>INSTITUCION EDUCATIVA SAN LUCAS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408</v>
          </cell>
          <cell r="H110" t="str">
            <v>404</v>
          </cell>
          <cell r="I110" t="str">
            <v>0.6418</v>
          </cell>
          <cell r="J110" t="str">
            <v>0.6426</v>
          </cell>
          <cell r="K110" t="str">
            <v>0.5998</v>
          </cell>
          <cell r="L110" t="str">
            <v>0.6835</v>
          </cell>
          <cell r="M110" t="str">
            <v>0.6224</v>
          </cell>
          <cell r="N110" t="str">
            <v>0.6404</v>
          </cell>
        </row>
        <row r="111">
          <cell r="A111" t="str">
            <v>113001002413</v>
          </cell>
          <cell r="B111" t="str">
            <v>INSTITUCION EDUCATIVA MADRE LAURA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321</v>
          </cell>
          <cell r="H111" t="str">
            <v>318</v>
          </cell>
          <cell r="I111" t="str">
            <v>0.6501</v>
          </cell>
          <cell r="J111" t="str">
            <v>0.6486</v>
          </cell>
          <cell r="K111" t="str">
            <v>0.5898</v>
          </cell>
          <cell r="L111" t="str">
            <v>0.6749</v>
          </cell>
          <cell r="M111" t="str">
            <v>0.6266</v>
          </cell>
          <cell r="N111" t="str">
            <v>0.6398</v>
          </cell>
        </row>
        <row r="112">
          <cell r="A112" t="str">
            <v>313001008411</v>
          </cell>
          <cell r="B112" t="str">
            <v>INSTITUCION EDUCATIVA FE Y ALEGRIA EL PROGRESO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205</v>
          </cell>
          <cell r="H112" t="str">
            <v>192</v>
          </cell>
          <cell r="I112" t="str">
            <v>0.6375</v>
          </cell>
          <cell r="J112" t="str">
            <v>0.6361</v>
          </cell>
          <cell r="K112" t="str">
            <v>0.611</v>
          </cell>
          <cell r="L112" t="str">
            <v>0.6801</v>
          </cell>
          <cell r="M112" t="str">
            <v>0.6089</v>
          </cell>
          <cell r="N112" t="str">
            <v>0.6387</v>
          </cell>
        </row>
        <row r="113">
          <cell r="A113" t="str">
            <v>313001029116</v>
          </cell>
          <cell r="B113" t="str">
            <v>INSTITUCION EDUC COMUNITARIA LIRIO DE LOS VALLES - Sede Única</v>
          </cell>
          <cell r="C113" t="str">
            <v>Establecimiento</v>
          </cell>
          <cell r="D113" t="str">
            <v>CARTAGENA DE INDIAS (BOLIVAR)</v>
          </cell>
          <cell r="E113" t="str">
            <v>NO OFICIAL</v>
          </cell>
          <cell r="F113" t="str">
            <v>C</v>
          </cell>
          <cell r="G113" t="str">
            <v>11</v>
          </cell>
          <cell r="H113" t="str">
            <v>11</v>
          </cell>
          <cell r="I113" t="str">
            <v>0.6272</v>
          </cell>
          <cell r="J113" t="str">
            <v>0.6335</v>
          </cell>
          <cell r="K113" t="str">
            <v>0.6102</v>
          </cell>
          <cell r="L113" t="str">
            <v>0.6949</v>
          </cell>
          <cell r="M113" t="str">
            <v>0.6039</v>
          </cell>
          <cell r="N113" t="str">
            <v>0.6386</v>
          </cell>
        </row>
        <row r="114">
          <cell r="A114" t="str">
            <v>313001009417</v>
          </cell>
          <cell r="B114" t="str">
            <v>LIC. CRISTOBAL COLON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17</v>
          </cell>
          <cell r="H114" t="str">
            <v>17</v>
          </cell>
          <cell r="I114" t="str">
            <v>0.6511</v>
          </cell>
          <cell r="J114" t="str">
            <v>0.6342</v>
          </cell>
          <cell r="K114" t="str">
            <v>0.6264</v>
          </cell>
          <cell r="L114" t="str">
            <v>0.6439</v>
          </cell>
          <cell r="M114" t="str">
            <v>0.6308</v>
          </cell>
          <cell r="N114" t="str">
            <v>0.6383</v>
          </cell>
        </row>
        <row r="115">
          <cell r="A115" t="str">
            <v>313001006159</v>
          </cell>
          <cell r="B115" t="str">
            <v>CORPORACION INSTITUTO CARTAGENA - Sede Única</v>
          </cell>
          <cell r="C115" t="str">
            <v>Establecimiento</v>
          </cell>
          <cell r="D115" t="str">
            <v>CARTAGENA (BOLIVAR)</v>
          </cell>
          <cell r="E115" t="str">
            <v>NO OFICIAL</v>
          </cell>
          <cell r="F115" t="str">
            <v>C</v>
          </cell>
          <cell r="G115" t="str">
            <v>63</v>
          </cell>
          <cell r="H115" t="str">
            <v>63</v>
          </cell>
          <cell r="I115" t="str">
            <v>0.6234</v>
          </cell>
          <cell r="J115" t="str">
            <v>0.6184</v>
          </cell>
          <cell r="K115" t="str">
            <v>0.6289</v>
          </cell>
          <cell r="L115" t="str">
            <v>0.6805</v>
          </cell>
          <cell r="M115" t="str">
            <v>0.633</v>
          </cell>
          <cell r="N115" t="str">
            <v>0.6374</v>
          </cell>
        </row>
        <row r="116">
          <cell r="A116" t="str">
            <v>313001009204</v>
          </cell>
          <cell r="B116" t="str">
            <v>INST. INTEGRAL NUEVA COLOMBIA (INST. INF.MI SONRISA) - Sede Única</v>
          </cell>
          <cell r="C116" t="str">
            <v>Establecimiento</v>
          </cell>
          <cell r="D116" t="str">
            <v>CARTAGENA DE INDIAS (BOLIVAR)</v>
          </cell>
          <cell r="E116" t="str">
            <v>NO OFICIAL</v>
          </cell>
          <cell r="F116" t="str">
            <v>C</v>
          </cell>
          <cell r="G116" t="str">
            <v>100</v>
          </cell>
          <cell r="H116" t="str">
            <v>99</v>
          </cell>
          <cell r="I116" t="str">
            <v>0.6211</v>
          </cell>
          <cell r="J116" t="str">
            <v>0.628</v>
          </cell>
          <cell r="K116" t="str">
            <v>0.6324</v>
          </cell>
          <cell r="L116" t="str">
            <v>0.6719</v>
          </cell>
          <cell r="M116" t="str">
            <v>0.6258</v>
          </cell>
          <cell r="N116" t="str">
            <v>0.6374</v>
          </cell>
        </row>
        <row r="117">
          <cell r="A117" t="str">
            <v>313001028322</v>
          </cell>
          <cell r="B117" t="str">
            <v>COL. CAMPIÑA REAL - Sede Única</v>
          </cell>
          <cell r="C117" t="str">
            <v>Establecimiento</v>
          </cell>
          <cell r="D117" t="str">
            <v>CARTAGENA (BOLIVAR)</v>
          </cell>
          <cell r="E117" t="str">
            <v>NO OFICIAL</v>
          </cell>
          <cell r="F117" t="str">
            <v>C</v>
          </cell>
          <cell r="G117" t="str">
            <v>56</v>
          </cell>
          <cell r="H117" t="str">
            <v>51</v>
          </cell>
          <cell r="I117" t="str">
            <v>0.622</v>
          </cell>
          <cell r="J117" t="str">
            <v>0.6197</v>
          </cell>
          <cell r="K117" t="str">
            <v>0.6545</v>
          </cell>
          <cell r="L117" t="str">
            <v>0.6414</v>
          </cell>
          <cell r="M117" t="str">
            <v>0.6478</v>
          </cell>
          <cell r="N117" t="str">
            <v>0.6354</v>
          </cell>
        </row>
        <row r="118">
          <cell r="A118" t="str">
            <v>413001007630</v>
          </cell>
          <cell r="B118" t="str">
            <v>COL. CARIBE REAL - Sede Única</v>
          </cell>
          <cell r="C118" t="str">
            <v>Establecimiento</v>
          </cell>
          <cell r="D118" t="str">
            <v>CARTAGENA (BOLIVAR)</v>
          </cell>
          <cell r="E118" t="str">
            <v>NO OFICIAL</v>
          </cell>
          <cell r="F118" t="str">
            <v>C</v>
          </cell>
          <cell r="G118" t="str">
            <v>99</v>
          </cell>
          <cell r="H118" t="str">
            <v>98</v>
          </cell>
          <cell r="I118" t="str">
            <v>0.6351</v>
          </cell>
          <cell r="J118" t="str">
            <v>0.6179</v>
          </cell>
          <cell r="K118" t="str">
            <v>0.633</v>
          </cell>
          <cell r="L118" t="str">
            <v>0.6435</v>
          </cell>
          <cell r="M118" t="str">
            <v>0.6524</v>
          </cell>
          <cell r="N118" t="str">
            <v>0.6339</v>
          </cell>
        </row>
        <row r="119">
          <cell r="A119" t="str">
            <v>113001005374</v>
          </cell>
          <cell r="B119" t="str">
            <v>INSTITUCION EDUCATIVA ANTONIA SANTOS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321</v>
          </cell>
          <cell r="H119" t="str">
            <v>299</v>
          </cell>
          <cell r="I119" t="str">
            <v>0.6386</v>
          </cell>
          <cell r="J119" t="str">
            <v>0.6423</v>
          </cell>
          <cell r="K119" t="str">
            <v>0.5839</v>
          </cell>
          <cell r="L119" t="str">
            <v>0.6606</v>
          </cell>
          <cell r="M119" t="str">
            <v>0.6389</v>
          </cell>
          <cell r="N119" t="str">
            <v>0.6319</v>
          </cell>
        </row>
        <row r="120">
          <cell r="A120" t="str">
            <v>113001004149</v>
          </cell>
          <cell r="B120" t="str">
            <v>INSTITUCION EDUCATIVA JUAN JOSE NIETO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569</v>
          </cell>
          <cell r="H120" t="str">
            <v>517</v>
          </cell>
          <cell r="I120" t="str">
            <v>0.6277</v>
          </cell>
          <cell r="J120" t="str">
            <v>0.6209</v>
          </cell>
          <cell r="K120" t="str">
            <v>0.6029</v>
          </cell>
          <cell r="L120" t="str">
            <v>0.6773</v>
          </cell>
          <cell r="M120" t="str">
            <v>0.6206</v>
          </cell>
          <cell r="N120" t="str">
            <v>0.6313</v>
          </cell>
        </row>
        <row r="121">
          <cell r="A121" t="str">
            <v>113001002812</v>
          </cell>
          <cell r="B121" t="str">
            <v>INSTITUCION EDUCATIVA MARIA REINA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253</v>
          </cell>
          <cell r="H121" t="str">
            <v>232</v>
          </cell>
          <cell r="I121" t="str">
            <v>0.6328</v>
          </cell>
          <cell r="J121" t="str">
            <v>0.6317</v>
          </cell>
          <cell r="K121" t="str">
            <v>0.5952</v>
          </cell>
          <cell r="L121" t="str">
            <v>0.673</v>
          </cell>
          <cell r="M121" t="str">
            <v>0.6076</v>
          </cell>
          <cell r="N121" t="str">
            <v>0.6312</v>
          </cell>
        </row>
        <row r="122">
          <cell r="A122" t="str">
            <v>113001001581</v>
          </cell>
          <cell r="B122" t="str">
            <v>I.E. DE FREDONIA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108</v>
          </cell>
          <cell r="H122" t="str">
            <v>105</v>
          </cell>
          <cell r="I122" t="str">
            <v>0.6377</v>
          </cell>
          <cell r="J122" t="str">
            <v>0.6326</v>
          </cell>
          <cell r="K122" t="str">
            <v>0.6058</v>
          </cell>
          <cell r="L122" t="str">
            <v>0.6649</v>
          </cell>
          <cell r="M122" t="str">
            <v>0.5644</v>
          </cell>
          <cell r="N122" t="str">
            <v>0.6298</v>
          </cell>
        </row>
        <row r="123">
          <cell r="A123" t="str">
            <v>113001028483</v>
          </cell>
          <cell r="B123" t="str">
            <v>INSTITUCION EDUCATIVA CASD MANUELA BELTRAN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156</v>
          </cell>
          <cell r="H123" t="str">
            <v>148</v>
          </cell>
          <cell r="I123" t="str">
            <v>0.641</v>
          </cell>
          <cell r="J123" t="str">
            <v>0.643</v>
          </cell>
          <cell r="K123" t="str">
            <v>0.581</v>
          </cell>
          <cell r="L123" t="str">
            <v>0.6655</v>
          </cell>
          <cell r="M123" t="str">
            <v>0.5964</v>
          </cell>
          <cell r="N123" t="str">
            <v>0.6298</v>
          </cell>
        </row>
        <row r="124">
          <cell r="A124" t="str">
            <v>113001000259</v>
          </cell>
          <cell r="B124" t="str">
            <v>INSTITUCIÓN EDUCATIVA VALORES UNIDOS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181</v>
          </cell>
          <cell r="H124" t="str">
            <v>169</v>
          </cell>
          <cell r="I124" t="str">
            <v>0.5999</v>
          </cell>
          <cell r="J124" t="str">
            <v>0.6118</v>
          </cell>
          <cell r="K124" t="str">
            <v>0.6251</v>
          </cell>
          <cell r="L124" t="str">
            <v>0.6866</v>
          </cell>
          <cell r="M124" t="str">
            <v>0.6129</v>
          </cell>
          <cell r="N124" t="str">
            <v>0.6295</v>
          </cell>
        </row>
        <row r="125">
          <cell r="A125" t="str">
            <v>113001028927</v>
          </cell>
          <cell r="B125" t="str">
            <v>INSTITUCION EDUCATIVA CIUDADELA 2000 -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321</v>
          </cell>
          <cell r="H125" t="str">
            <v>312</v>
          </cell>
          <cell r="I125" t="str">
            <v>0.6197</v>
          </cell>
          <cell r="J125" t="str">
            <v>0.6227</v>
          </cell>
          <cell r="K125" t="str">
            <v>0.6065</v>
          </cell>
          <cell r="L125" t="str">
            <v>0.6778</v>
          </cell>
          <cell r="M125" t="str">
            <v>0.5862</v>
          </cell>
          <cell r="N125" t="str">
            <v>0.6282</v>
          </cell>
        </row>
        <row r="126">
          <cell r="A126" t="str">
            <v>313001004750</v>
          </cell>
          <cell r="B126" t="str">
            <v>INSTITUCION EDUCATIVA MADRE GABRIELA DE SAN MARTIN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316</v>
          </cell>
          <cell r="H126" t="str">
            <v>310</v>
          </cell>
          <cell r="I126" t="str">
            <v>0.6384</v>
          </cell>
          <cell r="J126" t="str">
            <v>0.6258</v>
          </cell>
          <cell r="K126" t="str">
            <v>0.5838</v>
          </cell>
          <cell r="L126" t="str">
            <v>0.673</v>
          </cell>
          <cell r="M126" t="str">
            <v>0.5776</v>
          </cell>
          <cell r="N126" t="str">
            <v>0.6262</v>
          </cell>
        </row>
        <row r="127">
          <cell r="A127" t="str">
            <v>113001000879</v>
          </cell>
          <cell r="B127" t="str">
            <v>INSTITUCION EDUCATIVA SANTA MARIA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C</v>
          </cell>
          <cell r="G127" t="str">
            <v>431</v>
          </cell>
          <cell r="H127" t="str">
            <v>420</v>
          </cell>
          <cell r="I127" t="str">
            <v>0.6154</v>
          </cell>
          <cell r="J127" t="str">
            <v>0.6136</v>
          </cell>
          <cell r="K127" t="str">
            <v>0.6032</v>
          </cell>
          <cell r="L127" t="str">
            <v>0.6786</v>
          </cell>
          <cell r="M127" t="str">
            <v>0.599</v>
          </cell>
          <cell r="N127" t="str">
            <v>0.6255</v>
          </cell>
        </row>
        <row r="128">
          <cell r="A128" t="str">
            <v>113001028469</v>
          </cell>
          <cell r="B128" t="str">
            <v>INSTITUCION EDUCATIVA RAFAEL NU?EZ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C</v>
          </cell>
          <cell r="G128" t="str">
            <v>202</v>
          </cell>
          <cell r="H128" t="str">
            <v>187</v>
          </cell>
          <cell r="I128" t="str">
            <v>0.6199</v>
          </cell>
          <cell r="J128" t="str">
            <v>0.6134</v>
          </cell>
          <cell r="K128" t="str">
            <v>0.5953</v>
          </cell>
          <cell r="L128" t="str">
            <v>0.6794</v>
          </cell>
          <cell r="M128" t="str">
            <v>0.6008</v>
          </cell>
          <cell r="N128" t="str">
            <v>0.625</v>
          </cell>
        </row>
        <row r="129">
          <cell r="A129" t="str">
            <v>113001000241</v>
          </cell>
          <cell r="B129" t="str">
            <v>INSTITUCION EDUCATIVA NUESTRO ESFUERZO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C</v>
          </cell>
          <cell r="G129" t="str">
            <v>219</v>
          </cell>
          <cell r="H129" t="str">
            <v>202</v>
          </cell>
          <cell r="I129" t="str">
            <v>0.6435</v>
          </cell>
          <cell r="J129" t="str">
            <v>0.6189</v>
          </cell>
          <cell r="K129" t="str">
            <v>0.5829</v>
          </cell>
          <cell r="L129" t="str">
            <v>0.6642</v>
          </cell>
          <cell r="M129" t="str">
            <v>0.5933</v>
          </cell>
          <cell r="N129" t="str">
            <v>0.6248</v>
          </cell>
        </row>
        <row r="130">
          <cell r="A130" t="str">
            <v>113001005358</v>
          </cell>
          <cell r="B130" t="str">
            <v>INSTITUCION EDUCATIVA ALBERTO E. FERNANDEZ BAENA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C</v>
          </cell>
          <cell r="G130" t="str">
            <v>247</v>
          </cell>
          <cell r="H130" t="str">
            <v>222</v>
          </cell>
          <cell r="I130" t="str">
            <v>0.6158</v>
          </cell>
          <cell r="J130" t="str">
            <v>0.6153</v>
          </cell>
          <cell r="K130" t="str">
            <v>0.6041</v>
          </cell>
          <cell r="L130" t="str">
            <v>0.6705</v>
          </cell>
          <cell r="M130" t="str">
            <v>0.6019</v>
          </cell>
          <cell r="N130" t="str">
            <v>0.6245</v>
          </cell>
        </row>
        <row r="131">
          <cell r="A131" t="str">
            <v>313001006281</v>
          </cell>
          <cell r="B131" t="str">
            <v>CORP. COL. AMOR A BOLIVAR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C</v>
          </cell>
          <cell r="G131" t="str">
            <v>100</v>
          </cell>
          <cell r="H131" t="str">
            <v>83</v>
          </cell>
          <cell r="I131" t="str">
            <v>0.6297</v>
          </cell>
          <cell r="J131" t="str">
            <v>0.6144</v>
          </cell>
          <cell r="K131" t="str">
            <v>0.5861</v>
          </cell>
          <cell r="L131" t="str">
            <v>0.6611</v>
          </cell>
          <cell r="M131" t="str">
            <v>0.6357</v>
          </cell>
          <cell r="N131" t="str">
            <v>0.6238</v>
          </cell>
        </row>
        <row r="132">
          <cell r="A132" t="str">
            <v>113001030093</v>
          </cell>
          <cell r="B132" t="str">
            <v>INSTITUCION EDUCATIVA FUNDACION PIES DESCALZOS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129</v>
          </cell>
          <cell r="H132" t="str">
            <v>127</v>
          </cell>
          <cell r="I132" t="str">
            <v>0.6085</v>
          </cell>
          <cell r="J132" t="str">
            <v>0.6044</v>
          </cell>
          <cell r="K132" t="str">
            <v>0.5997</v>
          </cell>
          <cell r="L132" t="str">
            <v>0.6654</v>
          </cell>
          <cell r="M132" t="str">
            <v>0.6025</v>
          </cell>
          <cell r="N132" t="str">
            <v>0.6182</v>
          </cell>
        </row>
        <row r="133">
          <cell r="A133" t="str">
            <v>313001013538</v>
          </cell>
          <cell r="B133" t="str">
            <v>CORPORACION EDUCATIVA SAN JOSE - Sede Única</v>
          </cell>
          <cell r="C133" t="str">
            <v>Establecimiento</v>
          </cell>
          <cell r="D133" t="str">
            <v>CARTAGENA (BOLIVAR)</v>
          </cell>
          <cell r="E133" t="str">
            <v>NO OFICIAL</v>
          </cell>
          <cell r="F133" t="str">
            <v>D</v>
          </cell>
          <cell r="G133" t="str">
            <v>226</v>
          </cell>
          <cell r="H133" t="str">
            <v>225</v>
          </cell>
          <cell r="I133" t="str">
            <v>0.6085</v>
          </cell>
          <cell r="J133" t="str">
            <v>0.6123</v>
          </cell>
          <cell r="K133" t="str">
            <v>0.618</v>
          </cell>
          <cell r="L133" t="str">
            <v>0.6303</v>
          </cell>
          <cell r="M133" t="str">
            <v>0.6177</v>
          </cell>
          <cell r="N133" t="str">
            <v>0.6173</v>
          </cell>
        </row>
        <row r="134">
          <cell r="A134" t="str">
            <v>313001007040</v>
          </cell>
          <cell r="B134" t="str">
            <v>COL. MARIA MONTESORRI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84</v>
          </cell>
          <cell r="H134" t="str">
            <v>73</v>
          </cell>
          <cell r="I134" t="str">
            <v>0.6027</v>
          </cell>
          <cell r="J134" t="str">
            <v>0.6066</v>
          </cell>
          <cell r="K134" t="str">
            <v>0.5956</v>
          </cell>
          <cell r="L134" t="str">
            <v>0.6558</v>
          </cell>
          <cell r="M134" t="str">
            <v>0.6152</v>
          </cell>
          <cell r="N134" t="str">
            <v>0.6152</v>
          </cell>
        </row>
        <row r="135">
          <cell r="A135" t="str">
            <v>113001028421</v>
          </cell>
          <cell r="B135" t="str">
            <v>INSTITUCION EDUCATIVA 14 DE FEBRERO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186</v>
          </cell>
          <cell r="H135" t="str">
            <v>179</v>
          </cell>
          <cell r="I135" t="str">
            <v>0.6199</v>
          </cell>
          <cell r="J135" t="str">
            <v>0.6232</v>
          </cell>
          <cell r="K135" t="str">
            <v>0.5836</v>
          </cell>
          <cell r="L135" t="str">
            <v>0.65</v>
          </cell>
          <cell r="M135" t="str">
            <v>0.5601</v>
          </cell>
          <cell r="N135" t="str">
            <v>0.6146</v>
          </cell>
        </row>
        <row r="136">
          <cell r="A136" t="str">
            <v>113001002952</v>
          </cell>
          <cell r="B136" t="str">
            <v>INSTITUCION EDUCATIVA DE TERNERA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211</v>
          </cell>
          <cell r="H136" t="str">
            <v>192</v>
          </cell>
          <cell r="I136" t="str">
            <v>0.6065</v>
          </cell>
          <cell r="J136" t="str">
            <v>0.6035</v>
          </cell>
          <cell r="K136" t="str">
            <v>0.5805</v>
          </cell>
          <cell r="L136" t="str">
            <v>0.6659</v>
          </cell>
          <cell r="M136" t="str">
            <v>0.6173</v>
          </cell>
          <cell r="N136" t="str">
            <v>0.6144</v>
          </cell>
        </row>
        <row r="137">
          <cell r="A137" t="str">
            <v>113001020969</v>
          </cell>
          <cell r="B137" t="str">
            <v>INSTITUCION EDUCATIVA FRANCISCO DE PAULA SANTANDER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158</v>
          </cell>
          <cell r="H137" t="str">
            <v>152</v>
          </cell>
          <cell r="I137" t="str">
            <v>0.6212</v>
          </cell>
          <cell r="J137" t="str">
            <v>0.6095</v>
          </cell>
          <cell r="K137" t="str">
            <v>0.5613</v>
          </cell>
          <cell r="L137" t="str">
            <v>0.6582</v>
          </cell>
          <cell r="M137" t="str">
            <v>0.6023</v>
          </cell>
          <cell r="N137" t="str">
            <v>0.6118</v>
          </cell>
        </row>
        <row r="138">
          <cell r="A138" t="str">
            <v>313001012868</v>
          </cell>
          <cell r="B138" t="str">
            <v>CORPORACION TECNICA INSTITUTO ROCHY - Sede Única</v>
          </cell>
          <cell r="C138" t="str">
            <v>Establecimiento</v>
          </cell>
          <cell r="D138" t="str">
            <v>CARTAGENA DE INDIAS (BOLIVAR)</v>
          </cell>
          <cell r="E138" t="str">
            <v>NO OFICIAL</v>
          </cell>
          <cell r="F138" t="str">
            <v>D</v>
          </cell>
          <cell r="G138" t="str">
            <v>74</v>
          </cell>
          <cell r="H138" t="str">
            <v>73</v>
          </cell>
          <cell r="I138" t="str">
            <v>0.6081</v>
          </cell>
          <cell r="J138" t="str">
            <v>0.6058</v>
          </cell>
          <cell r="K138" t="str">
            <v>0.5722</v>
          </cell>
          <cell r="L138" t="str">
            <v>0.6548</v>
          </cell>
          <cell r="M138" t="str">
            <v>0.6077</v>
          </cell>
          <cell r="N138" t="str">
            <v>0.61</v>
          </cell>
        </row>
        <row r="139">
          <cell r="A139" t="str">
            <v>313001028985</v>
          </cell>
          <cell r="B139" t="str">
            <v>COLEGIO DIOS ES AMOR -SEDE CARTAGENA - Sede Única</v>
          </cell>
          <cell r="C139" t="str">
            <v>Establecimiento</v>
          </cell>
          <cell r="D139" t="str">
            <v>CARTAGENA DE INDIAS (BOLIVAR)</v>
          </cell>
          <cell r="E139" t="str">
            <v>NO OFICIAL</v>
          </cell>
          <cell r="F139" t="str">
            <v>D</v>
          </cell>
          <cell r="G139" t="str">
            <v>159</v>
          </cell>
          <cell r="H139" t="str">
            <v>153</v>
          </cell>
          <cell r="I139" t="str">
            <v>0.5873</v>
          </cell>
          <cell r="J139" t="str">
            <v>0.5938</v>
          </cell>
          <cell r="K139" t="str">
            <v>0.5872</v>
          </cell>
          <cell r="L139" t="str">
            <v>0.6692</v>
          </cell>
          <cell r="M139" t="str">
            <v>0.6022</v>
          </cell>
          <cell r="N139" t="str">
            <v>0.6088</v>
          </cell>
        </row>
        <row r="140">
          <cell r="A140" t="str">
            <v>113001002120</v>
          </cell>
          <cell r="B140" t="str">
            <v>INSTITUCION EDUCATIVA HIJOS DE MARIA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343</v>
          </cell>
          <cell r="H140" t="str">
            <v>323</v>
          </cell>
          <cell r="I140" t="str">
            <v>0.6066</v>
          </cell>
          <cell r="J140" t="str">
            <v>0.6125</v>
          </cell>
          <cell r="K140" t="str">
            <v>0.5752</v>
          </cell>
          <cell r="L140" t="str">
            <v>0.641</v>
          </cell>
          <cell r="M140" t="str">
            <v>0.5955</v>
          </cell>
          <cell r="N140" t="str">
            <v>0.6078</v>
          </cell>
        </row>
        <row r="141">
          <cell r="A141" t="str">
            <v>313001029396</v>
          </cell>
          <cell r="B141" t="str">
            <v>INSTITUCION EDUCATIVA CLEMENTE MANUEL ZABAL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376</v>
          </cell>
          <cell r="H141" t="str">
            <v>362</v>
          </cell>
          <cell r="I141" t="str">
            <v>0.597</v>
          </cell>
          <cell r="J141" t="str">
            <v>0.6124</v>
          </cell>
          <cell r="K141" t="str">
            <v>0.5765</v>
          </cell>
          <cell r="L141" t="str">
            <v>0.6493</v>
          </cell>
          <cell r="M141" t="str">
            <v>0.5902</v>
          </cell>
          <cell r="N141" t="str">
            <v>0.6074</v>
          </cell>
        </row>
        <row r="142">
          <cell r="A142" t="str">
            <v>113001004254</v>
          </cell>
          <cell r="B142" t="str">
            <v>INSTITUCION EDUCATIVA FULGENCIO LEQUERICA  VELEZ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258</v>
          </cell>
          <cell r="H142" t="str">
            <v>246</v>
          </cell>
          <cell r="I142" t="str">
            <v>0.6065</v>
          </cell>
          <cell r="J142" t="str">
            <v>0.6082</v>
          </cell>
          <cell r="K142" t="str">
            <v>0.5671</v>
          </cell>
          <cell r="L142" t="str">
            <v>0.6395</v>
          </cell>
          <cell r="M142" t="str">
            <v>0.6192</v>
          </cell>
          <cell r="N142" t="str">
            <v>0.6064</v>
          </cell>
        </row>
        <row r="143">
          <cell r="A143" t="str">
            <v>113001012427</v>
          </cell>
          <cell r="B143" t="str">
            <v>INSTITUCION EDUCATIVA MANUELA VERGARA DE CURI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196</v>
          </cell>
          <cell r="H143" t="str">
            <v>180</v>
          </cell>
          <cell r="I143" t="str">
            <v>0.6022</v>
          </cell>
          <cell r="J143" t="str">
            <v>0.6082</v>
          </cell>
          <cell r="K143" t="str">
            <v>0.5664</v>
          </cell>
          <cell r="L143" t="str">
            <v>0.65</v>
          </cell>
          <cell r="M143" t="str">
            <v>0.563</v>
          </cell>
          <cell r="N143" t="str">
            <v>0.6033</v>
          </cell>
        </row>
        <row r="144">
          <cell r="A144" t="str">
            <v>113001029851</v>
          </cell>
          <cell r="B144" t="str">
            <v>I. E. JORGE ARTEL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164</v>
          </cell>
          <cell r="H144" t="str">
            <v>158</v>
          </cell>
          <cell r="I144" t="str">
            <v>0.6127</v>
          </cell>
          <cell r="J144" t="str">
            <v>0.6166</v>
          </cell>
          <cell r="K144" t="str">
            <v>0.557</v>
          </cell>
          <cell r="L144" t="str">
            <v>0.6374</v>
          </cell>
          <cell r="M144" t="str">
            <v>0.5697</v>
          </cell>
          <cell r="N144" t="str">
            <v>0.6032</v>
          </cell>
        </row>
        <row r="145">
          <cell r="A145" t="str">
            <v>113001030085</v>
          </cell>
          <cell r="B145" t="str">
            <v>INSTITUCION EDUCATIVA MANDELA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222</v>
          </cell>
          <cell r="H145" t="str">
            <v>213</v>
          </cell>
          <cell r="I145" t="str">
            <v>0.5956</v>
          </cell>
          <cell r="J145" t="str">
            <v>0.5805</v>
          </cell>
          <cell r="K145" t="str">
            <v>0.5715</v>
          </cell>
          <cell r="L145" t="str">
            <v>0.6633</v>
          </cell>
          <cell r="M145" t="str">
            <v>0.6026</v>
          </cell>
          <cell r="N145" t="str">
            <v>0.6027</v>
          </cell>
        </row>
        <row r="146">
          <cell r="A146" t="str">
            <v>313001013783</v>
          </cell>
          <cell r="B146" t="str">
            <v>CONC. ESCOLAR BERNARDO FOERGEN - Sede Única</v>
          </cell>
          <cell r="C146" t="str">
            <v>Establecimiento</v>
          </cell>
          <cell r="D146" t="str">
            <v>CARTAGENA DE INDIAS (BOLIVAR)</v>
          </cell>
          <cell r="E146" t="str">
            <v>NO OFICIAL</v>
          </cell>
          <cell r="F146" t="str">
            <v>D</v>
          </cell>
          <cell r="G146" t="str">
            <v>72</v>
          </cell>
          <cell r="H146" t="str">
            <v>65</v>
          </cell>
          <cell r="I146" t="str">
            <v>0.5971</v>
          </cell>
          <cell r="J146" t="str">
            <v>0.6275</v>
          </cell>
          <cell r="K146" t="str">
            <v>0.5588</v>
          </cell>
          <cell r="L146" t="str">
            <v>0.6371</v>
          </cell>
          <cell r="M146" t="str">
            <v>0.5661</v>
          </cell>
          <cell r="N146" t="str">
            <v>0.6021</v>
          </cell>
        </row>
        <row r="147">
          <cell r="A147" t="str">
            <v>113001009281</v>
          </cell>
          <cell r="B147" t="str">
            <v>I.E. VILLA ESTRELLA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173</v>
          </cell>
          <cell r="H147" t="str">
            <v>154</v>
          </cell>
          <cell r="I147" t="str">
            <v>0.5986</v>
          </cell>
          <cell r="J147" t="str">
            <v>0.5883</v>
          </cell>
          <cell r="K147" t="str">
            <v>0.574</v>
          </cell>
          <cell r="L147" t="str">
            <v>0.6536</v>
          </cell>
          <cell r="M147" t="str">
            <v>0.5823</v>
          </cell>
          <cell r="N147" t="str">
            <v>0.602</v>
          </cell>
        </row>
        <row r="148">
          <cell r="A148" t="str">
            <v>313001008381</v>
          </cell>
          <cell r="B148" t="str">
            <v>CENT. DE ENSEÑANZA HIJOS DE BOLIVAR - Sede Única</v>
          </cell>
          <cell r="C148" t="str">
            <v>Establecimiento</v>
          </cell>
          <cell r="D148" t="str">
            <v>CARTAGENA DE INDIAS (BOLIVAR)</v>
          </cell>
          <cell r="E148" t="str">
            <v>NO OFICIAL</v>
          </cell>
          <cell r="F148" t="str">
            <v>D</v>
          </cell>
          <cell r="G148" t="str">
            <v>53</v>
          </cell>
          <cell r="H148" t="str">
            <v>52</v>
          </cell>
          <cell r="I148" t="str">
            <v>0.5981</v>
          </cell>
          <cell r="J148" t="str">
            <v>0.5956</v>
          </cell>
          <cell r="K148" t="str">
            <v>0.5752</v>
          </cell>
          <cell r="L148" t="str">
            <v>0.6271</v>
          </cell>
          <cell r="M148" t="str">
            <v>0.6161</v>
          </cell>
          <cell r="N148" t="str">
            <v>0.6003</v>
          </cell>
        </row>
        <row r="149">
          <cell r="A149" t="str">
            <v>213001002809</v>
          </cell>
          <cell r="B149" t="str">
            <v>INSTITUCION EDUCATIVA DE BAYUNCA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573</v>
          </cell>
          <cell r="H149" t="str">
            <v>515</v>
          </cell>
          <cell r="I149" t="str">
            <v>0.6226</v>
          </cell>
          <cell r="J149" t="str">
            <v>0.5981</v>
          </cell>
          <cell r="K149" t="str">
            <v>0.5615</v>
          </cell>
          <cell r="L149" t="str">
            <v>0.6279</v>
          </cell>
          <cell r="M149" t="str">
            <v>0.5687</v>
          </cell>
          <cell r="N149" t="str">
            <v>0.5999</v>
          </cell>
        </row>
        <row r="150">
          <cell r="A150" t="str">
            <v>213001002809</v>
          </cell>
          <cell r="B150" t="str">
            <v>INSTITUCION EDUCATIVA DE BAYUNCA - INSTITUCION EDUCATIVA DE BAYUNCA</v>
          </cell>
          <cell r="C150" t="str">
            <v>Sede</v>
          </cell>
          <cell r="D150" t="str">
            <v>CARTAGENA (BOLIVAR)</v>
          </cell>
          <cell r="E150" t="str">
            <v>OFICIAL</v>
          </cell>
          <cell r="F150" t="str">
            <v>D</v>
          </cell>
          <cell r="G150" t="str">
            <v>370</v>
          </cell>
          <cell r="H150" t="str">
            <v>351</v>
          </cell>
          <cell r="I150" t="str">
            <v>0.6513</v>
          </cell>
          <cell r="J150" t="str">
            <v>0.6136</v>
          </cell>
          <cell r="K150" t="str">
            <v>0.5883</v>
          </cell>
          <cell r="L150" t="str">
            <v>0.6209</v>
          </cell>
          <cell r="M150" t="str">
            <v>0.5883</v>
          </cell>
          <cell r="N150" t="str">
            <v>0.6162</v>
          </cell>
        </row>
        <row r="151">
          <cell r="A151" t="str">
            <v>113001008284</v>
          </cell>
          <cell r="B151" t="str">
            <v>INSTITUCION EDUCATIVA SAN FELIPE NERI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179</v>
          </cell>
          <cell r="H151" t="str">
            <v>164</v>
          </cell>
          <cell r="I151" t="str">
            <v>0.603</v>
          </cell>
          <cell r="J151" t="str">
            <v>0.6057</v>
          </cell>
          <cell r="K151" t="str">
            <v>0.5532</v>
          </cell>
          <cell r="L151" t="str">
            <v>0.6269</v>
          </cell>
          <cell r="M151" t="str">
            <v>0.6278</v>
          </cell>
          <cell r="N151" t="str">
            <v>0.5995</v>
          </cell>
        </row>
        <row r="152">
          <cell r="A152" t="str">
            <v>213001000245</v>
          </cell>
          <cell r="B152" t="str">
            <v>I.E. TIERRA BAJA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43</v>
          </cell>
          <cell r="H152" t="str">
            <v>41</v>
          </cell>
          <cell r="I152" t="str">
            <v>0.608</v>
          </cell>
          <cell r="J152" t="str">
            <v>0.6011</v>
          </cell>
          <cell r="K152" t="str">
            <v>0.5561</v>
          </cell>
          <cell r="L152" t="str">
            <v>0.6349</v>
          </cell>
          <cell r="M152" t="str">
            <v>0.5716</v>
          </cell>
          <cell r="N152" t="str">
            <v>0.5978</v>
          </cell>
        </row>
        <row r="153">
          <cell r="A153" t="str">
            <v>313001009085</v>
          </cell>
          <cell r="B153" t="str">
            <v>CORPORACION EDUCATIVA LICEO CARTAGENA - Sede Única</v>
          </cell>
          <cell r="C153" t="str">
            <v>Establecimiento</v>
          </cell>
          <cell r="D153" t="str">
            <v>CARTAGENA (BOLIVAR)</v>
          </cell>
          <cell r="E153" t="str">
            <v>NO OFICIAL</v>
          </cell>
          <cell r="F153" t="str">
            <v>D</v>
          </cell>
          <cell r="G153" t="str">
            <v>16</v>
          </cell>
          <cell r="H153" t="str">
            <v>15</v>
          </cell>
          <cell r="I153" t="str">
            <v>0.5749</v>
          </cell>
          <cell r="J153" t="str">
            <v>0.611</v>
          </cell>
          <cell r="K153" t="str">
            <v>0.5806</v>
          </cell>
          <cell r="L153" t="str">
            <v>0.6149</v>
          </cell>
          <cell r="M153" t="str">
            <v>0.6198</v>
          </cell>
          <cell r="N153" t="str">
            <v>0.5972</v>
          </cell>
        </row>
        <row r="154">
          <cell r="A154" t="str">
            <v>313001008500</v>
          </cell>
          <cell r="B154" t="str">
            <v>CORP. EDUC. JORGE ELIECER GAITAN DE C/GENA - Sede Única</v>
          </cell>
          <cell r="C154" t="str">
            <v>Establecimiento</v>
          </cell>
          <cell r="D154" t="str">
            <v>CARTAGENA DE INDIAS (BOLIVAR)</v>
          </cell>
          <cell r="E154" t="str">
            <v>NO OFICIAL</v>
          </cell>
          <cell r="F154" t="str">
            <v>D</v>
          </cell>
          <cell r="G154" t="str">
            <v>14</v>
          </cell>
          <cell r="H154" t="str">
            <v>14</v>
          </cell>
          <cell r="I154" t="str">
            <v>0.5874</v>
          </cell>
          <cell r="J154" t="str">
            <v>0.5804</v>
          </cell>
          <cell r="K154" t="str">
            <v>0.5371</v>
          </cell>
          <cell r="L154" t="str">
            <v>0.6634</v>
          </cell>
          <cell r="M154" t="str">
            <v>0.6516</v>
          </cell>
          <cell r="N154" t="str">
            <v>0.5967</v>
          </cell>
        </row>
        <row r="155">
          <cell r="A155" t="str">
            <v>113001003126</v>
          </cell>
          <cell r="B155" t="str">
            <v>INSTITUCION EDUCATIVA FERNANDO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104</v>
          </cell>
          <cell r="H155" t="str">
            <v>100</v>
          </cell>
          <cell r="I155" t="str">
            <v>0.5921</v>
          </cell>
          <cell r="J155" t="str">
            <v>0.5989</v>
          </cell>
          <cell r="K155" t="str">
            <v>0.5526</v>
          </cell>
          <cell r="L155" t="str">
            <v>0.6333</v>
          </cell>
          <cell r="M155" t="str">
            <v>0.62</v>
          </cell>
          <cell r="N155" t="str">
            <v>0.5962</v>
          </cell>
        </row>
        <row r="156">
          <cell r="A156" t="str">
            <v>113001028919</v>
          </cell>
          <cell r="B156" t="str">
            <v>INSTITUCION EDUCATIVA NUEVO BOSQUE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402</v>
          </cell>
          <cell r="H156" t="str">
            <v>346</v>
          </cell>
          <cell r="I156" t="str">
            <v>0.5835</v>
          </cell>
          <cell r="J156" t="str">
            <v>0.5863</v>
          </cell>
          <cell r="K156" t="str">
            <v>0.5553</v>
          </cell>
          <cell r="L156" t="str">
            <v>0.6511</v>
          </cell>
          <cell r="M156" t="str">
            <v>0.602</v>
          </cell>
          <cell r="N156" t="str">
            <v>0.5946</v>
          </cell>
        </row>
        <row r="157">
          <cell r="A157" t="str">
            <v>113001029095</v>
          </cell>
          <cell r="B157" t="str">
            <v>INSTITUCION EDUCATIVA FOCO ROJO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272</v>
          </cell>
          <cell r="H157" t="str">
            <v>265</v>
          </cell>
          <cell r="I157" t="str">
            <v>0.5788</v>
          </cell>
          <cell r="J157" t="str">
            <v>0.5934</v>
          </cell>
          <cell r="K157" t="str">
            <v>0.5628</v>
          </cell>
          <cell r="L157" t="str">
            <v>0.6374</v>
          </cell>
          <cell r="M157" t="str">
            <v>0.5832</v>
          </cell>
          <cell r="N157" t="str">
            <v>0.5923</v>
          </cell>
        </row>
        <row r="158">
          <cell r="A158" t="str">
            <v>313001028098</v>
          </cell>
          <cell r="B158" t="str">
            <v>INSTITUCION EDUCATIVA LOS ANGELES - Sede Única</v>
          </cell>
          <cell r="C158" t="str">
            <v>Establecimiento</v>
          </cell>
          <cell r="D158" t="str">
            <v>CARTAGENA DE INDIAS (BOLIVAR)</v>
          </cell>
          <cell r="E158" t="str">
            <v>NO OFICIAL</v>
          </cell>
          <cell r="F158" t="str">
            <v>D</v>
          </cell>
          <cell r="G158" t="str">
            <v>21</v>
          </cell>
          <cell r="H158" t="str">
            <v>20</v>
          </cell>
          <cell r="I158" t="str">
            <v>0.5954</v>
          </cell>
          <cell r="J158" t="str">
            <v>0.5561</v>
          </cell>
          <cell r="K158" t="str">
            <v>0.5594</v>
          </cell>
          <cell r="L158" t="str">
            <v>0.6384</v>
          </cell>
          <cell r="M158" t="str">
            <v>0.6314</v>
          </cell>
          <cell r="N158" t="str">
            <v>0.5907</v>
          </cell>
        </row>
        <row r="159">
          <cell r="A159" t="str">
            <v>313001006736</v>
          </cell>
          <cell r="B159" t="str">
            <v>ASOCIACION LICEO SAN FERNANDO - Sede Única</v>
          </cell>
          <cell r="C159" t="str">
            <v>Establecimiento</v>
          </cell>
          <cell r="D159" t="str">
            <v>CARTAGENA (BOLIVAR)</v>
          </cell>
          <cell r="E159" t="str">
            <v>NO OFICIAL</v>
          </cell>
          <cell r="F159" t="str">
            <v>D</v>
          </cell>
          <cell r="G159" t="str">
            <v>29</v>
          </cell>
          <cell r="H159" t="str">
            <v>26</v>
          </cell>
          <cell r="I159" t="str">
            <v>0.5805</v>
          </cell>
          <cell r="J159" t="str">
            <v>0.5751</v>
          </cell>
          <cell r="K159" t="str">
            <v>0.5887</v>
          </cell>
          <cell r="L159" t="str">
            <v>0.6067</v>
          </cell>
          <cell r="M159" t="str">
            <v>0.6171</v>
          </cell>
          <cell r="N159" t="str">
            <v>0.59</v>
          </cell>
        </row>
        <row r="160">
          <cell r="A160" t="str">
            <v>113001001727</v>
          </cell>
          <cell r="B160" t="str">
            <v>INSTITUCION EDUCATIVA REPUBLICA DEL LIBANO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289</v>
          </cell>
          <cell r="H160" t="str">
            <v>266</v>
          </cell>
          <cell r="I160" t="str">
            <v>0.5859</v>
          </cell>
          <cell r="J160" t="str">
            <v>0.5897</v>
          </cell>
          <cell r="K160" t="str">
            <v>0.5566</v>
          </cell>
          <cell r="L160" t="str">
            <v>0.6322</v>
          </cell>
          <cell r="M160" t="str">
            <v>0.5768</v>
          </cell>
          <cell r="N160" t="str">
            <v>0.59</v>
          </cell>
        </row>
        <row r="161">
          <cell r="A161" t="str">
            <v>313001027075</v>
          </cell>
          <cell r="B161" t="str">
            <v>INSTITUCION EDUCATIVA EL SALVADOR - Sede Única</v>
          </cell>
          <cell r="C161" t="str">
            <v>Establecimiento</v>
          </cell>
          <cell r="D161" t="str">
            <v>CARTAGENA (BOLIVAR)</v>
          </cell>
          <cell r="E161" t="str">
            <v>NO OFICIAL</v>
          </cell>
          <cell r="F161" t="str">
            <v>D</v>
          </cell>
          <cell r="G161" t="str">
            <v>282</v>
          </cell>
          <cell r="H161" t="str">
            <v>245</v>
          </cell>
          <cell r="I161" t="str">
            <v>0.5711</v>
          </cell>
          <cell r="J161" t="str">
            <v>0.5981</v>
          </cell>
          <cell r="K161" t="str">
            <v>0.5751</v>
          </cell>
          <cell r="L161" t="str">
            <v>0.6157</v>
          </cell>
          <cell r="M161" t="str">
            <v>0.5762</v>
          </cell>
          <cell r="N161" t="str">
            <v>0.5889</v>
          </cell>
        </row>
        <row r="162">
          <cell r="A162" t="str">
            <v>113001007199</v>
          </cell>
          <cell r="B162" t="str">
            <v>INSTITUCION EDUCATIVA FE Y ALEGRIA LAS AMERICAS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457</v>
          </cell>
          <cell r="H162" t="str">
            <v>424</v>
          </cell>
          <cell r="I162" t="str">
            <v>0.5908</v>
          </cell>
          <cell r="J162" t="str">
            <v>0.5819</v>
          </cell>
          <cell r="K162" t="str">
            <v>0.5534</v>
          </cell>
          <cell r="L162" t="str">
            <v>0.6298</v>
          </cell>
          <cell r="M162" t="str">
            <v>0.5829</v>
          </cell>
          <cell r="N162" t="str">
            <v>0.5885</v>
          </cell>
        </row>
        <row r="163">
          <cell r="A163" t="str">
            <v>413001004703</v>
          </cell>
          <cell r="B163" t="str">
            <v>INSTITUCION EDUCATIVA DE LA BOQUILLA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337</v>
          </cell>
          <cell r="H163" t="str">
            <v>328</v>
          </cell>
          <cell r="I163" t="str">
            <v>0.5667</v>
          </cell>
          <cell r="J163" t="str">
            <v>0.5774</v>
          </cell>
          <cell r="K163" t="str">
            <v>0.5578</v>
          </cell>
          <cell r="L163" t="str">
            <v>0.6404</v>
          </cell>
          <cell r="M163" t="str">
            <v>0.6027</v>
          </cell>
          <cell r="N163" t="str">
            <v>0.5869</v>
          </cell>
        </row>
        <row r="164">
          <cell r="A164" t="str">
            <v>313001013996</v>
          </cell>
          <cell r="B164" t="str">
            <v>COL. COMUNITARIO JOSE CARMELO VILLAMIZAR DIAZ - Sede Única</v>
          </cell>
          <cell r="C164" t="str">
            <v>Establecimiento</v>
          </cell>
          <cell r="D164" t="str">
            <v>CARTAGENA (BOLIVAR)</v>
          </cell>
          <cell r="E164" t="str">
            <v>NO OFICIAL</v>
          </cell>
          <cell r="F164" t="str">
            <v>D</v>
          </cell>
          <cell r="G164" t="str">
            <v>12</v>
          </cell>
          <cell r="H164" t="str">
            <v>12</v>
          </cell>
          <cell r="I164" t="str">
            <v>0.623</v>
          </cell>
          <cell r="J164" t="str">
            <v>0.57</v>
          </cell>
          <cell r="K164" t="str">
            <v>0.5742</v>
          </cell>
          <cell r="L164" t="str">
            <v>0.5802</v>
          </cell>
          <cell r="M164" t="str">
            <v>0.5733</v>
          </cell>
          <cell r="N164" t="str">
            <v>0.5858</v>
          </cell>
        </row>
        <row r="165">
          <cell r="A165" t="str">
            <v>213001007231</v>
          </cell>
          <cell r="B165" t="str">
            <v>INSTITUCION EDUCATIVA SAN FRANCISCO DE ASIS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551</v>
          </cell>
          <cell r="H165" t="str">
            <v>529</v>
          </cell>
          <cell r="I165" t="str">
            <v>0.5869</v>
          </cell>
          <cell r="J165" t="str">
            <v>0.5836</v>
          </cell>
          <cell r="K165" t="str">
            <v>0.5378</v>
          </cell>
          <cell r="L165" t="str">
            <v>0.6262</v>
          </cell>
          <cell r="M165" t="str">
            <v>0.5936</v>
          </cell>
          <cell r="N165" t="str">
            <v>0.5844</v>
          </cell>
        </row>
        <row r="166">
          <cell r="A166" t="str">
            <v>113001001450</v>
          </cell>
          <cell r="B166" t="str">
            <v>INSTITUCION EDUCATIVA PEDRO HEREDIA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184</v>
          </cell>
          <cell r="H166" t="str">
            <v>178</v>
          </cell>
          <cell r="I166" t="str">
            <v>0.5808</v>
          </cell>
          <cell r="J166" t="str">
            <v>0.5831</v>
          </cell>
          <cell r="K166" t="str">
            <v>0.5467</v>
          </cell>
          <cell r="L166" t="str">
            <v>0.6304</v>
          </cell>
          <cell r="M166" t="str">
            <v>0.5694</v>
          </cell>
          <cell r="N166" t="str">
            <v>0.584</v>
          </cell>
        </row>
        <row r="167">
          <cell r="A167" t="str">
            <v>313001012744</v>
          </cell>
          <cell r="B167" t="str">
            <v>INSTITUTO  SKINNER II   (ANT.-JARD. INF. SKINNER II) - Sede Única</v>
          </cell>
          <cell r="C167" t="str">
            <v>Establecimiento</v>
          </cell>
          <cell r="D167" t="str">
            <v>CARTAGENA DE INDIAS (BOLIVAR)</v>
          </cell>
          <cell r="E167" t="str">
            <v>NO OFICIAL</v>
          </cell>
          <cell r="F167" t="str">
            <v>D</v>
          </cell>
          <cell r="G167" t="str">
            <v>105</v>
          </cell>
          <cell r="H167" t="str">
            <v>103</v>
          </cell>
          <cell r="I167" t="str">
            <v>0.5725</v>
          </cell>
          <cell r="J167" t="str">
            <v>0.5867</v>
          </cell>
          <cell r="K167" t="str">
            <v>0.5508</v>
          </cell>
          <cell r="L167" t="str">
            <v>0.6227</v>
          </cell>
          <cell r="M167" t="str">
            <v>0.5597</v>
          </cell>
          <cell r="N167" t="str">
            <v>0.5814</v>
          </cell>
        </row>
        <row r="168">
          <cell r="A168" t="str">
            <v>213001007797</v>
          </cell>
          <cell r="B168" t="str">
            <v>INSTITUCION EDUCATIVA SAN JUAN DE DAMASCO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194</v>
          </cell>
          <cell r="H168" t="str">
            <v>181</v>
          </cell>
          <cell r="I168" t="str">
            <v>0.582</v>
          </cell>
          <cell r="J168" t="str">
            <v>0.571</v>
          </cell>
          <cell r="K168" t="str">
            <v>0.5528</v>
          </cell>
          <cell r="L168" t="str">
            <v>0.6174</v>
          </cell>
          <cell r="M168" t="str">
            <v>0.5847</v>
          </cell>
          <cell r="N168" t="str">
            <v>0.5811</v>
          </cell>
        </row>
        <row r="169">
          <cell r="A169" t="str">
            <v>113001000429</v>
          </cell>
          <cell r="B169" t="str">
            <v>INSTITUCION EDUCATIVA SALIM BECHARA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193</v>
          </cell>
          <cell r="H169" t="str">
            <v>177</v>
          </cell>
          <cell r="I169" t="str">
            <v>0.5746</v>
          </cell>
          <cell r="J169" t="str">
            <v>0.5732</v>
          </cell>
          <cell r="K169" t="str">
            <v>0.5405</v>
          </cell>
          <cell r="L169" t="str">
            <v>0.6309</v>
          </cell>
          <cell r="M169" t="str">
            <v>0.5677</v>
          </cell>
          <cell r="N169" t="str">
            <v>0.5789</v>
          </cell>
        </row>
        <row r="170">
          <cell r="A170" t="str">
            <v>313001005225</v>
          </cell>
          <cell r="B170" t="str">
            <v>INSTITUCION EDUCATIVA JOSE MARIA CORDOBA DE PASACABALLOS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100</v>
          </cell>
          <cell r="H170" t="str">
            <v>98</v>
          </cell>
          <cell r="I170" t="str">
            <v>0.5741</v>
          </cell>
          <cell r="J170" t="str">
            <v>0.5718</v>
          </cell>
          <cell r="K170" t="str">
            <v>0.5521</v>
          </cell>
          <cell r="L170" t="str">
            <v>0.62</v>
          </cell>
          <cell r="M170" t="str">
            <v>0.5503</v>
          </cell>
          <cell r="N170" t="str">
            <v>0.5773</v>
          </cell>
        </row>
        <row r="171">
          <cell r="A171" t="str">
            <v>113001001816</v>
          </cell>
          <cell r="B171" t="str">
            <v>INSTITUCION EDUCATIVA JOSE DE LA VEGA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565</v>
          </cell>
          <cell r="H171" t="str">
            <v>483</v>
          </cell>
          <cell r="I171" t="str">
            <v>0.5896</v>
          </cell>
          <cell r="J171" t="str">
            <v>0.561</v>
          </cell>
          <cell r="K171" t="str">
            <v>0.5278</v>
          </cell>
          <cell r="L171" t="str">
            <v>0.6265</v>
          </cell>
          <cell r="M171" t="str">
            <v>0.5861</v>
          </cell>
          <cell r="N171" t="str">
            <v>0.577</v>
          </cell>
        </row>
        <row r="172">
          <cell r="A172" t="str">
            <v>213001007533</v>
          </cell>
          <cell r="B172" t="str">
            <v>INSTITUCION EDUCATIVA NUEVA ESPERANZA ARROYO GRANDE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84</v>
          </cell>
          <cell r="H172" t="str">
            <v>84</v>
          </cell>
          <cell r="I172" t="str">
            <v>0.5722</v>
          </cell>
          <cell r="J172" t="str">
            <v>0.5663</v>
          </cell>
          <cell r="K172" t="str">
            <v>0.5598</v>
          </cell>
          <cell r="L172" t="str">
            <v>0.6168</v>
          </cell>
          <cell r="M172" t="str">
            <v>0.5431</v>
          </cell>
          <cell r="N172" t="str">
            <v>0.576</v>
          </cell>
        </row>
        <row r="173">
          <cell r="A173" t="str">
            <v>113001030212</v>
          </cell>
          <cell r="B173" t="str">
            <v>INSTITUCION EDUCATIVA BICENTENARIO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229</v>
          </cell>
          <cell r="H173" t="str">
            <v>227</v>
          </cell>
          <cell r="I173" t="str">
            <v>0.5692</v>
          </cell>
          <cell r="J173" t="str">
            <v>0.5635</v>
          </cell>
          <cell r="K173" t="str">
            <v>0.5376</v>
          </cell>
          <cell r="L173" t="str">
            <v>0.6245</v>
          </cell>
          <cell r="M173" t="str">
            <v>0.5591</v>
          </cell>
          <cell r="N173" t="str">
            <v>0.5726</v>
          </cell>
        </row>
        <row r="174">
          <cell r="A174" t="str">
            <v>213001009056</v>
          </cell>
          <cell r="B174" t="str">
            <v>I.E. NUESTRA SEÑORA DEL BUEN AIRE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137</v>
          </cell>
          <cell r="H174" t="str">
            <v>133</v>
          </cell>
          <cell r="I174" t="str">
            <v>0.5805</v>
          </cell>
          <cell r="J174" t="str">
            <v>0.566</v>
          </cell>
          <cell r="K174" t="str">
            <v>0.5403</v>
          </cell>
          <cell r="L174" t="str">
            <v>0.6068</v>
          </cell>
          <cell r="M174" t="str">
            <v>0.534</v>
          </cell>
          <cell r="N174" t="str">
            <v>0.5704</v>
          </cell>
        </row>
        <row r="175">
          <cell r="A175" t="str">
            <v>213001009048</v>
          </cell>
          <cell r="B175" t="str">
            <v>INSTITUCION EDUCATIVA TECNICA DE PASACABALLOS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354</v>
          </cell>
          <cell r="H175" t="str">
            <v>335</v>
          </cell>
          <cell r="I175" t="str">
            <v>0.5447</v>
          </cell>
          <cell r="J175" t="str">
            <v>0.5743</v>
          </cell>
          <cell r="K175" t="str">
            <v>0.5392</v>
          </cell>
          <cell r="L175" t="str">
            <v>0.6097</v>
          </cell>
          <cell r="M175" t="str">
            <v>0.5932</v>
          </cell>
          <cell r="N175" t="str">
            <v>0.569</v>
          </cell>
        </row>
        <row r="176">
          <cell r="A176" t="str">
            <v>213001001306</v>
          </cell>
          <cell r="B176" t="str">
            <v>I.E. DE PONTEZUELA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105</v>
          </cell>
          <cell r="H176" t="str">
            <v>102</v>
          </cell>
          <cell r="I176" t="str">
            <v>0.5626</v>
          </cell>
          <cell r="J176" t="str">
            <v>0.5815</v>
          </cell>
          <cell r="K176" t="str">
            <v>0.5138</v>
          </cell>
          <cell r="L176" t="str">
            <v>0.5988</v>
          </cell>
          <cell r="M176" t="str">
            <v>0.5675</v>
          </cell>
          <cell r="N176" t="str">
            <v>0.5644</v>
          </cell>
        </row>
        <row r="177">
          <cell r="A177" t="str">
            <v>113001008276</v>
          </cell>
          <cell r="B177" t="str">
            <v>INSTITUCION EDUCATIVA PLAYAS DE ACAPULCO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151</v>
          </cell>
          <cell r="H177" t="str">
            <v>124</v>
          </cell>
          <cell r="I177" t="str">
            <v>0.5573</v>
          </cell>
          <cell r="J177" t="str">
            <v>0.5626</v>
          </cell>
          <cell r="K177" t="str">
            <v>0.5212</v>
          </cell>
          <cell r="L177" t="str">
            <v>0.6195</v>
          </cell>
          <cell r="M177" t="str">
            <v>0.5411</v>
          </cell>
          <cell r="N177" t="str">
            <v>0.5633</v>
          </cell>
        </row>
        <row r="178">
          <cell r="A178" t="str">
            <v>113001800263</v>
          </cell>
          <cell r="B178" t="str">
            <v>INSTITUCION EDUCATIVA EL SALVADOR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460</v>
          </cell>
          <cell r="H178" t="str">
            <v>410</v>
          </cell>
          <cell r="I178" t="str">
            <v>0.5648</v>
          </cell>
          <cell r="J178" t="str">
            <v>0.5613</v>
          </cell>
          <cell r="K178" t="str">
            <v>0.5093</v>
          </cell>
          <cell r="L178" t="str">
            <v>0.6212</v>
          </cell>
          <cell r="M178" t="str">
            <v>0.5421</v>
          </cell>
          <cell r="N178" t="str">
            <v>0.5625</v>
          </cell>
        </row>
        <row r="179">
          <cell r="A179" t="str">
            <v>113001800263</v>
          </cell>
          <cell r="B179" t="str">
            <v>INSTITUCION EDUCATIVA EL SALVADOR - INSTITUCION EDUCATIVA EL SALVADOR - SEDE PRINCIPAL</v>
          </cell>
          <cell r="C179" t="str">
            <v>Sede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144</v>
          </cell>
          <cell r="H179" t="str">
            <v>131</v>
          </cell>
          <cell r="I179" t="str">
            <v>0.5533</v>
          </cell>
          <cell r="J179" t="str">
            <v>0.5489</v>
          </cell>
          <cell r="K179" t="str">
            <v>0.5083</v>
          </cell>
          <cell r="L179" t="str">
            <v>0.62</v>
          </cell>
          <cell r="M179" t="str">
            <v>0.52</v>
          </cell>
          <cell r="N179" t="str">
            <v>0.5547</v>
          </cell>
        </row>
        <row r="180">
          <cell r="A180" t="str">
            <v>113001800328</v>
          </cell>
          <cell r="B180" t="str">
            <v>INSTITUCION EDUCATIVA EL SALVADOR - SEDE SAN JOSE</v>
          </cell>
          <cell r="C180" t="str">
            <v>Sede</v>
          </cell>
          <cell r="D180" t="str">
            <v>CARTAGENA DE INDIAS (BOLIVAR)</v>
          </cell>
          <cell r="E180" t="str">
            <v>OFICIAL</v>
          </cell>
          <cell r="F180" t="str">
            <v>C</v>
          </cell>
          <cell r="G180" t="str">
            <v>156</v>
          </cell>
          <cell r="H180" t="str">
            <v>152</v>
          </cell>
          <cell r="I180" t="str">
            <v>0.6371</v>
          </cell>
          <cell r="J180" t="str">
            <v>0.6267</v>
          </cell>
          <cell r="K180" t="str">
            <v>0.5529</v>
          </cell>
          <cell r="L180" t="str">
            <v>0.6708</v>
          </cell>
          <cell r="M180" t="str">
            <v>0.6046</v>
          </cell>
          <cell r="N180" t="str">
            <v>0.6206</v>
          </cell>
        </row>
        <row r="181">
          <cell r="A181" t="str">
            <v>113001800344</v>
          </cell>
          <cell r="B181" t="str">
            <v>INSTITUCION EDUCATIVA EL SALVADOR - SEDE LAS COLINAS</v>
          </cell>
          <cell r="C181" t="str">
            <v>Sede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46</v>
          </cell>
          <cell r="H181" t="str">
            <v>44</v>
          </cell>
          <cell r="I181" t="str">
            <v>0.5354</v>
          </cell>
          <cell r="J181" t="str">
            <v>0.5417</v>
          </cell>
          <cell r="K181" t="str">
            <v>0.4894</v>
          </cell>
          <cell r="L181" t="str">
            <v>0.6087</v>
          </cell>
          <cell r="M181" t="str">
            <v>0.5636</v>
          </cell>
          <cell r="N181" t="str">
            <v>0.5453</v>
          </cell>
        </row>
        <row r="182">
          <cell r="A182" t="str">
            <v>113001000739</v>
          </cell>
          <cell r="B182" t="str">
            <v>INSTITUCION EDUCATIVA ANA MARIA VELEZ DE TRUJILLO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242</v>
          </cell>
          <cell r="H182" t="str">
            <v>227</v>
          </cell>
          <cell r="I182" t="str">
            <v>0.567</v>
          </cell>
          <cell r="J182" t="str">
            <v>0.5623</v>
          </cell>
          <cell r="K182" t="str">
            <v>0.5154</v>
          </cell>
          <cell r="L182" t="str">
            <v>0.6035</v>
          </cell>
          <cell r="M182" t="str">
            <v>0.5616</v>
          </cell>
          <cell r="N182" t="str">
            <v>0.562</v>
          </cell>
        </row>
        <row r="183">
          <cell r="A183" t="str">
            <v>113001005544</v>
          </cell>
          <cell r="B183" t="str">
            <v>INSTITUCION EDUCATIVA ANTONIO NARIÑO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170</v>
          </cell>
          <cell r="H183" t="str">
            <v>140</v>
          </cell>
          <cell r="I183" t="str">
            <v>0.5443</v>
          </cell>
          <cell r="J183" t="str">
            <v>0.5468</v>
          </cell>
          <cell r="K183" t="str">
            <v>0.5384</v>
          </cell>
          <cell r="L183" t="str">
            <v>0.6141</v>
          </cell>
          <cell r="M183" t="str">
            <v>0.5749</v>
          </cell>
          <cell r="N183" t="str">
            <v>0.562</v>
          </cell>
        </row>
        <row r="184">
          <cell r="A184" t="str">
            <v>113001002138</v>
          </cell>
          <cell r="B184" t="str">
            <v>INSTITUCION EDUCATIVA NUESTRA SRA DEL PERPETUO SOCORRO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239</v>
          </cell>
          <cell r="H184" t="str">
            <v>211</v>
          </cell>
          <cell r="I184" t="str">
            <v>0.5494</v>
          </cell>
          <cell r="J184" t="str">
            <v>0.5387</v>
          </cell>
          <cell r="K184" t="str">
            <v>0.5434</v>
          </cell>
          <cell r="L184" t="str">
            <v>0.6108</v>
          </cell>
          <cell r="M184" t="str">
            <v>0.5646</v>
          </cell>
          <cell r="N184" t="str">
            <v>0.5609</v>
          </cell>
        </row>
        <row r="185">
          <cell r="A185" t="str">
            <v>213001002531</v>
          </cell>
          <cell r="B185" t="str">
            <v>I.E. MANZANILLO DEL MAR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78</v>
          </cell>
          <cell r="H185" t="str">
            <v>67</v>
          </cell>
          <cell r="I185" t="str">
            <v>0.5491</v>
          </cell>
          <cell r="J185" t="str">
            <v>0.582</v>
          </cell>
          <cell r="K185" t="str">
            <v>0.5192</v>
          </cell>
          <cell r="L185" t="str">
            <v>0.599</v>
          </cell>
          <cell r="M185" t="str">
            <v>0.5377</v>
          </cell>
          <cell r="N185" t="str">
            <v>0.5604</v>
          </cell>
        </row>
        <row r="186">
          <cell r="A186" t="str">
            <v>113001001492</v>
          </cell>
          <cell r="B186" t="str">
            <v>INSTITUCION EDUCATIVA LICEO DE BOLIVAR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357</v>
          </cell>
          <cell r="H186" t="str">
            <v>309</v>
          </cell>
          <cell r="I186" t="str">
            <v>0.5517</v>
          </cell>
          <cell r="J186" t="str">
            <v>0.563</v>
          </cell>
          <cell r="K186" t="str">
            <v>0.5159</v>
          </cell>
          <cell r="L186" t="str">
            <v>0.5966</v>
          </cell>
          <cell r="M186" t="str">
            <v>0.5698</v>
          </cell>
          <cell r="N186" t="str">
            <v>0.5578</v>
          </cell>
        </row>
        <row r="187">
          <cell r="A187" t="str">
            <v>113001000143</v>
          </cell>
          <cell r="B187" t="str">
            <v>INSTITUCION EDUCATIVA ARROYO DE PIEDRA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144</v>
          </cell>
          <cell r="H187" t="str">
            <v>137</v>
          </cell>
          <cell r="I187" t="str">
            <v>0.5465</v>
          </cell>
          <cell r="J187" t="str">
            <v>0.5569</v>
          </cell>
          <cell r="K187" t="str">
            <v>0.5078</v>
          </cell>
          <cell r="L187" t="str">
            <v>0.5844</v>
          </cell>
          <cell r="M187" t="str">
            <v>0.5225</v>
          </cell>
          <cell r="N187" t="str">
            <v>0.5469</v>
          </cell>
        </row>
        <row r="188">
          <cell r="A188" t="str">
            <v>113001000143</v>
          </cell>
          <cell r="B188" t="str">
            <v>INSTITUCION EDUCATIVA ARROYO DE PIEDRA - INSTITUCION EDUCATIVA ARROYO DE PIEDRA</v>
          </cell>
          <cell r="C188" t="str">
            <v>Sede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93</v>
          </cell>
          <cell r="H188" t="str">
            <v>88</v>
          </cell>
          <cell r="I188" t="str">
            <v>0.5475</v>
          </cell>
          <cell r="J188" t="str">
            <v>0.5613</v>
          </cell>
          <cell r="K188" t="str">
            <v>0.5112</v>
          </cell>
          <cell r="L188" t="str">
            <v>0.5799</v>
          </cell>
          <cell r="M188" t="str">
            <v>0.5197</v>
          </cell>
          <cell r="N188" t="str">
            <v>0.5476</v>
          </cell>
        </row>
        <row r="189">
          <cell r="A189" t="str">
            <v>213001000083</v>
          </cell>
          <cell r="B189" t="str">
            <v>INSTITUCION EDUCATIVA ARROYO DE PIEDRA - SEDE DE PUNTA CANOA</v>
          </cell>
          <cell r="C189" t="str">
            <v>Sede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51</v>
          </cell>
          <cell r="H189" t="str">
            <v>49</v>
          </cell>
          <cell r="I189" t="str">
            <v>0.5452</v>
          </cell>
          <cell r="J189" t="str">
            <v>0.5487</v>
          </cell>
          <cell r="K189" t="str">
            <v>0.5017</v>
          </cell>
          <cell r="L189" t="str">
            <v>0.5915</v>
          </cell>
          <cell r="M189" t="str">
            <v>0.5282</v>
          </cell>
          <cell r="N189" t="str">
            <v>0.5454</v>
          </cell>
        </row>
        <row r="190">
          <cell r="A190" t="str">
            <v>313001027997</v>
          </cell>
          <cell r="B190" t="str">
            <v>INSTITUTO EDUCATIVO CELESTIN FREINET - Sede Única</v>
          </cell>
          <cell r="C190" t="str">
            <v>Establecimiento</v>
          </cell>
          <cell r="D190" t="str">
            <v>CARTAGENA (BOLIVAR)</v>
          </cell>
          <cell r="E190" t="str">
            <v>NO OFICIAL</v>
          </cell>
          <cell r="F190" t="str">
            <v>D</v>
          </cell>
          <cell r="G190" t="str">
            <v>38</v>
          </cell>
          <cell r="H190" t="str">
            <v>36</v>
          </cell>
          <cell r="I190" t="str">
            <v>0.5187</v>
          </cell>
          <cell r="J190" t="str">
            <v>0.5756</v>
          </cell>
          <cell r="K190" t="str">
            <v>0.5257</v>
          </cell>
          <cell r="L190" t="str">
            <v>0.5491</v>
          </cell>
          <cell r="M190" t="str">
            <v>0.5793</v>
          </cell>
          <cell r="N190" t="str">
            <v>0.5451</v>
          </cell>
        </row>
        <row r="191">
          <cell r="A191" t="str">
            <v>213001002949</v>
          </cell>
          <cell r="B191" t="str">
            <v>INSTITUCION EDUCATIVA SAN JOSE CA?O DEL ORO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87</v>
          </cell>
          <cell r="H191" t="str">
            <v>85</v>
          </cell>
          <cell r="I191" t="str">
            <v>0.5296</v>
          </cell>
          <cell r="J191" t="str">
            <v>0.539</v>
          </cell>
          <cell r="K191" t="str">
            <v>0.4994</v>
          </cell>
          <cell r="L191" t="str">
            <v>0.5876</v>
          </cell>
          <cell r="M191" t="str">
            <v>0.605</v>
          </cell>
          <cell r="N191" t="str">
            <v>0.544</v>
          </cell>
        </row>
        <row r="192">
          <cell r="A192" t="str">
            <v>113001000160</v>
          </cell>
          <cell r="B192" t="str">
            <v>INSTITUCION EDUCATIVA CORAZON DE MARIA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161</v>
          </cell>
          <cell r="H192" t="str">
            <v>151</v>
          </cell>
          <cell r="I192" t="str">
            <v>0.5326</v>
          </cell>
          <cell r="J192" t="str">
            <v>0.5435</v>
          </cell>
          <cell r="K192" t="str">
            <v>0.4978</v>
          </cell>
          <cell r="L192" t="str">
            <v>0.5846</v>
          </cell>
          <cell r="M192" t="str">
            <v>0.5792</v>
          </cell>
          <cell r="N192" t="str">
            <v>0.5427</v>
          </cell>
        </row>
        <row r="193">
          <cell r="A193" t="str">
            <v>113001800123</v>
          </cell>
          <cell r="B193" t="str">
            <v>INSTITUCION EDUCATIVA GABRIEL GARCIA MARQUEZ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246</v>
          </cell>
          <cell r="H193" t="str">
            <v>218</v>
          </cell>
          <cell r="I193" t="str">
            <v>0.5353</v>
          </cell>
          <cell r="J193" t="str">
            <v>0.535</v>
          </cell>
          <cell r="K193" t="str">
            <v>0.5075</v>
          </cell>
          <cell r="L193" t="str">
            <v>0.5935</v>
          </cell>
          <cell r="M193" t="str">
            <v>0.5294</v>
          </cell>
          <cell r="N193" t="str">
            <v>0.5418</v>
          </cell>
        </row>
        <row r="194">
          <cell r="A194" t="str">
            <v>213001000091</v>
          </cell>
          <cell r="B194" t="str">
            <v>INSTITUCION EDUCATIVA DE ISLA FUERTE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43</v>
          </cell>
          <cell r="H194" t="str">
            <v>43</v>
          </cell>
          <cell r="I194" t="str">
            <v>0.5214</v>
          </cell>
          <cell r="J194" t="str">
            <v>0.5474</v>
          </cell>
          <cell r="K194" t="str">
            <v>0.5042</v>
          </cell>
          <cell r="L194" t="str">
            <v>0.5758</v>
          </cell>
          <cell r="M194" t="str">
            <v>0.5663</v>
          </cell>
          <cell r="N194" t="str">
            <v>0.5395</v>
          </cell>
        </row>
        <row r="195">
          <cell r="A195" t="str">
            <v>213001001942</v>
          </cell>
          <cell r="B195" t="str">
            <v>INSTITUCION EDUCATIVA LUIS FELIPE CABRERA DE BARU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136</v>
          </cell>
          <cell r="H195" t="str">
            <v>135</v>
          </cell>
          <cell r="I195" t="str">
            <v>0.5261</v>
          </cell>
          <cell r="J195" t="str">
            <v>0.5366</v>
          </cell>
          <cell r="K195" t="str">
            <v>0.5043</v>
          </cell>
          <cell r="L195" t="str">
            <v>0.5633</v>
          </cell>
          <cell r="M195" t="str">
            <v>0.535</v>
          </cell>
          <cell r="N195" t="str">
            <v>0.5328</v>
          </cell>
        </row>
        <row r="196">
          <cell r="A196" t="str">
            <v>313001013481</v>
          </cell>
          <cell r="B196" t="str">
            <v>CENTRO EDUCATIVO COMUNITARIO LOS ROBLES - Sede Única</v>
          </cell>
          <cell r="C196" t="str">
            <v>Establecimiento</v>
          </cell>
          <cell r="D196" t="str">
            <v>CARTAGENA (BOLIVAR)</v>
          </cell>
          <cell r="E196" t="str">
            <v>NO OFICIAL</v>
          </cell>
          <cell r="F196" t="str">
            <v>D</v>
          </cell>
          <cell r="G196" t="str">
            <v>50</v>
          </cell>
          <cell r="H196" t="str">
            <v>40</v>
          </cell>
          <cell r="I196" t="str">
            <v>0.5242</v>
          </cell>
          <cell r="J196" t="str">
            <v>0.5238</v>
          </cell>
          <cell r="K196" t="str">
            <v>0.5134</v>
          </cell>
          <cell r="L196" t="str">
            <v>0.5225</v>
          </cell>
          <cell r="M196" t="str">
            <v>0.5694</v>
          </cell>
          <cell r="N196" t="str">
            <v>0.5247</v>
          </cell>
        </row>
        <row r="197">
          <cell r="A197" t="str">
            <v>113001006711</v>
          </cell>
          <cell r="B197" t="str">
            <v>INSTITUCION EDUCATIVA OMAIRA SANCHEZ GARZON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101</v>
          </cell>
          <cell r="H197" t="str">
            <v>93</v>
          </cell>
          <cell r="I197" t="str">
            <v>0.4955</v>
          </cell>
          <cell r="J197" t="str">
            <v>0.5174</v>
          </cell>
          <cell r="K197" t="str">
            <v>0.4886</v>
          </cell>
          <cell r="L197" t="str">
            <v>0.5823</v>
          </cell>
          <cell r="M197" t="str">
            <v>0.5421</v>
          </cell>
          <cell r="N197" t="str">
            <v>0.5226</v>
          </cell>
        </row>
        <row r="198">
          <cell r="A198" t="str">
            <v>213001000075</v>
          </cell>
          <cell r="B198" t="str">
            <v>I.E. PUERTO REY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70</v>
          </cell>
          <cell r="H198" t="str">
            <v>66</v>
          </cell>
          <cell r="I198" t="str">
            <v>0.5054</v>
          </cell>
          <cell r="J198" t="str">
            <v>0.532</v>
          </cell>
          <cell r="K198" t="str">
            <v>0.4896</v>
          </cell>
          <cell r="L198" t="str">
            <v>0.5674</v>
          </cell>
          <cell r="M198" t="str">
            <v>0.5021</v>
          </cell>
          <cell r="N198" t="str">
            <v>0.522</v>
          </cell>
        </row>
        <row r="199">
          <cell r="A199" t="str">
            <v>313001000118</v>
          </cell>
          <cell r="B199" t="str">
            <v>INSTITUCION EDUCATIVA NTRA. SRA. LA VICTORIA - Sede Única</v>
          </cell>
          <cell r="C199" t="str">
            <v>Establecimiento</v>
          </cell>
          <cell r="D199" t="str">
            <v>CARTAGENA (BOLIVAR)</v>
          </cell>
          <cell r="E199" t="str">
            <v>OFICIAL</v>
          </cell>
          <cell r="F199" t="str">
            <v>D</v>
          </cell>
          <cell r="G199" t="str">
            <v>63</v>
          </cell>
          <cell r="H199" t="str">
            <v>51</v>
          </cell>
          <cell r="I199" t="str">
            <v>0.5327</v>
          </cell>
          <cell r="J199" t="str">
            <v>0.5205</v>
          </cell>
          <cell r="K199" t="str">
            <v>0.482</v>
          </cell>
          <cell r="L199" t="str">
            <v>0.4942</v>
          </cell>
          <cell r="M199" t="str">
            <v>0.5645</v>
          </cell>
          <cell r="N199" t="str">
            <v>0.5117</v>
          </cell>
        </row>
        <row r="200">
          <cell r="A200" t="str">
            <v>213001001250</v>
          </cell>
          <cell r="B200" t="str">
            <v>INSTITUCION EDUCATIVA DE TIERRA BOMBA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105</v>
          </cell>
          <cell r="H200" t="str">
            <v>102</v>
          </cell>
          <cell r="I200" t="str">
            <v>0.4836</v>
          </cell>
          <cell r="J200" t="str">
            <v>0.5112</v>
          </cell>
          <cell r="K200" t="str">
            <v>0.4781</v>
          </cell>
          <cell r="L200" t="str">
            <v>0.5361</v>
          </cell>
          <cell r="M200" t="str">
            <v>0.5277</v>
          </cell>
          <cell r="N200" t="str">
            <v>0.5042</v>
          </cell>
        </row>
        <row r="201">
          <cell r="A201" t="str">
            <v>213001001292</v>
          </cell>
          <cell r="B201" t="str">
            <v>INSTITUCION EDUCATIVA DE SANTA ANA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127</v>
          </cell>
          <cell r="H201" t="str">
            <v>120</v>
          </cell>
          <cell r="I201" t="str">
            <v>0.491</v>
          </cell>
          <cell r="J201" t="str">
            <v>0.5052</v>
          </cell>
          <cell r="K201" t="str">
            <v>0.4569</v>
          </cell>
          <cell r="L201" t="str">
            <v>0.533</v>
          </cell>
          <cell r="M201" t="str">
            <v>0.5225</v>
          </cell>
          <cell r="N201" t="str">
            <v>0.4985</v>
          </cell>
        </row>
        <row r="202">
          <cell r="A202" t="str">
            <v>213001001632</v>
          </cell>
          <cell r="B202" t="str">
            <v>INSTITUCION EDUCATIVA DE LETICIA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55</v>
          </cell>
          <cell r="H202" t="str">
            <v>55</v>
          </cell>
          <cell r="I202" t="str">
            <v>0.472</v>
          </cell>
          <cell r="J202" t="str">
            <v>0.4956</v>
          </cell>
          <cell r="K202" t="str">
            <v>0.4631</v>
          </cell>
          <cell r="L202" t="str">
            <v>0.5464</v>
          </cell>
          <cell r="M202" t="str">
            <v>0.5023</v>
          </cell>
          <cell r="N202" t="str">
            <v>0.4949</v>
          </cell>
        </row>
        <row r="203">
          <cell r="A203" t="str">
            <v>213001007401</v>
          </cell>
          <cell r="B203" t="str">
            <v>INSTITUCION EDUCATIVA SANTA CRUZ DEL ISLOTE - Sede Única</v>
          </cell>
          <cell r="C203" t="str">
            <v>Establecimiento</v>
          </cell>
          <cell r="D203" t="str">
            <v>CARTAGENA DE INDIAS (BOLIVAR)</v>
          </cell>
          <cell r="E203" t="str">
            <v>OFICIAL</v>
          </cell>
          <cell r="F203" t="str">
            <v>D</v>
          </cell>
          <cell r="G203" t="str">
            <v>20</v>
          </cell>
          <cell r="H203" t="str">
            <v>20</v>
          </cell>
          <cell r="I203" t="str">
            <v>0.4594</v>
          </cell>
          <cell r="J203" t="str">
            <v>0.4973</v>
          </cell>
          <cell r="K203" t="str">
            <v>0.4797</v>
          </cell>
          <cell r="L203" t="str">
            <v>0.5112</v>
          </cell>
          <cell r="M203" t="str">
            <v>0.5055</v>
          </cell>
          <cell r="N203" t="str">
            <v>0.4883</v>
          </cell>
        </row>
        <row r="204">
          <cell r="A204" t="str">
            <v>213001001900</v>
          </cell>
          <cell r="B204" t="str">
            <v>I.E. DE ARARCA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48</v>
          </cell>
          <cell r="H204" t="str">
            <v>47</v>
          </cell>
          <cell r="I204" t="str">
            <v>0.441</v>
          </cell>
          <cell r="J204" t="str">
            <v>0.4645</v>
          </cell>
          <cell r="K204" t="str">
            <v>0.4501</v>
          </cell>
          <cell r="L204" t="str">
            <v>0.5286</v>
          </cell>
          <cell r="M204" t="str">
            <v>0.4946</v>
          </cell>
          <cell r="N204" t="str">
            <v>0.4729</v>
          </cell>
        </row>
      </sheetData>
      <sheetData sheetId="1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87</v>
          </cell>
          <cell r="H6" t="str">
            <v>87</v>
          </cell>
          <cell r="I6" t="str">
            <v>0.898</v>
          </cell>
          <cell r="J6" t="str">
            <v>0.8849</v>
          </cell>
          <cell r="K6" t="str">
            <v>0.8829</v>
          </cell>
          <cell r="L6" t="str">
            <v>0.8855</v>
          </cell>
          <cell r="M6" t="str">
            <v>0.9454</v>
          </cell>
          <cell r="N6" t="str">
            <v>0.8923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43</v>
          </cell>
          <cell r="H7" t="str">
            <v>41</v>
          </cell>
          <cell r="I7" t="str">
            <v>0.8878</v>
          </cell>
          <cell r="J7" t="str">
            <v>0.8793</v>
          </cell>
          <cell r="K7" t="str">
            <v>0.8881</v>
          </cell>
          <cell r="L7" t="str">
            <v>0.8787</v>
          </cell>
          <cell r="M7" t="str">
            <v>0.9155</v>
          </cell>
          <cell r="N7" t="str">
            <v>0.886</v>
          </cell>
        </row>
        <row r="8">
          <cell r="A8" t="str">
            <v>313001007058</v>
          </cell>
          <cell r="B8" t="str">
            <v>CENTRO DE EDUCACION EL RECREO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70</v>
          </cell>
          <cell r="H8" t="str">
            <v>70</v>
          </cell>
          <cell r="I8" t="str">
            <v>0.8968</v>
          </cell>
          <cell r="J8" t="str">
            <v>0.8669</v>
          </cell>
          <cell r="K8" t="str">
            <v>0.8683</v>
          </cell>
          <cell r="L8" t="str">
            <v>0.8813</v>
          </cell>
          <cell r="M8" t="str">
            <v>0.8905</v>
          </cell>
          <cell r="N8" t="str">
            <v>0.8793</v>
          </cell>
        </row>
        <row r="9">
          <cell r="A9" t="str">
            <v>313001005748</v>
          </cell>
          <cell r="B9" t="str">
            <v>GIMNASIO ALTAIR DE CARTAGENA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130</v>
          </cell>
          <cell r="H9" t="str">
            <v>127</v>
          </cell>
          <cell r="I9" t="str">
            <v>0.8787</v>
          </cell>
          <cell r="J9" t="str">
            <v>0.8697</v>
          </cell>
          <cell r="K9" t="str">
            <v>0.8621</v>
          </cell>
          <cell r="L9" t="str">
            <v>0.8701</v>
          </cell>
          <cell r="M9" t="str">
            <v>0.9325</v>
          </cell>
          <cell r="N9" t="str">
            <v>0.8749</v>
          </cell>
        </row>
        <row r="10">
          <cell r="A10" t="str">
            <v>313001008429</v>
          </cell>
          <cell r="B10" t="str">
            <v>CENT. DE ENSE?ANZA PRECOZ  NUEVO MUNDO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21</v>
          </cell>
          <cell r="H10" t="str">
            <v>21</v>
          </cell>
          <cell r="I10" t="str">
            <v>0.8873</v>
          </cell>
          <cell r="J10" t="str">
            <v>0.8503</v>
          </cell>
          <cell r="K10" t="str">
            <v>0.865</v>
          </cell>
          <cell r="L10" t="str">
            <v>0.8779</v>
          </cell>
          <cell r="M10" t="str">
            <v>0.901</v>
          </cell>
          <cell r="N10" t="str">
            <v>0.8725</v>
          </cell>
        </row>
        <row r="11">
          <cell r="A11" t="str">
            <v>313001004768</v>
          </cell>
          <cell r="B11" t="str">
            <v>COLEGIO BRITANICO DE CARTAGENA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95</v>
          </cell>
          <cell r="H11" t="str">
            <v>86</v>
          </cell>
          <cell r="I11" t="str">
            <v>0.8694</v>
          </cell>
          <cell r="J11" t="str">
            <v>0.8525</v>
          </cell>
          <cell r="K11" t="str">
            <v>0.8682</v>
          </cell>
          <cell r="L11" t="str">
            <v>0.8645</v>
          </cell>
          <cell r="M11" t="str">
            <v>0.9348</v>
          </cell>
          <cell r="N11" t="str">
            <v>0.8691</v>
          </cell>
        </row>
        <row r="12">
          <cell r="A12" t="str">
            <v>313001012515</v>
          </cell>
          <cell r="B12" t="str">
            <v>CORPORACION EDUCATIVA LA SAGRADA FAMILIA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58</v>
          </cell>
          <cell r="H12" t="str">
            <v>58</v>
          </cell>
          <cell r="I12" t="str">
            <v>0.8834</v>
          </cell>
          <cell r="J12" t="str">
            <v>0.8455</v>
          </cell>
          <cell r="K12" t="str">
            <v>0.8557</v>
          </cell>
          <cell r="L12" t="str">
            <v>0.8622</v>
          </cell>
          <cell r="M12" t="str">
            <v>0.8819</v>
          </cell>
          <cell r="N12" t="str">
            <v>0.8633</v>
          </cell>
        </row>
        <row r="13">
          <cell r="A13" t="str">
            <v>313836000348</v>
          </cell>
          <cell r="B13" t="str">
            <v>ASPAEN GIMNASIO CARTAGENA DE INDIAS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100</v>
          </cell>
          <cell r="H13" t="str">
            <v>87</v>
          </cell>
          <cell r="I13" t="str">
            <v>0.8601</v>
          </cell>
          <cell r="J13" t="str">
            <v>0.8573</v>
          </cell>
          <cell r="K13" t="str">
            <v>0.8492</v>
          </cell>
          <cell r="L13" t="str">
            <v>0.8581</v>
          </cell>
          <cell r="M13" t="str">
            <v>0.9409</v>
          </cell>
          <cell r="N13" t="str">
            <v>0.8627</v>
          </cell>
        </row>
        <row r="14">
          <cell r="A14" t="str">
            <v>313001006485</v>
          </cell>
          <cell r="B14" t="str">
            <v>CORPORACION EDUCATIVA COLEGIO ALTER ALTERIS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87</v>
          </cell>
          <cell r="H14" t="str">
            <v>87</v>
          </cell>
          <cell r="I14" t="str">
            <v>0.8612</v>
          </cell>
          <cell r="J14" t="str">
            <v>0.8537</v>
          </cell>
          <cell r="K14" t="str">
            <v>0.8523</v>
          </cell>
          <cell r="L14" t="str">
            <v>0.8652</v>
          </cell>
          <cell r="M14" t="str">
            <v>0.8932</v>
          </cell>
          <cell r="N14" t="str">
            <v>0.8608</v>
          </cell>
        </row>
        <row r="15">
          <cell r="A15" t="str">
            <v>313001005705</v>
          </cell>
          <cell r="B15" t="str">
            <v>COLEGIO INTERNACIONAL CARTAGENA   (COL INTER SCHOOL CABAÑI)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52</v>
          </cell>
          <cell r="H15" t="str">
            <v>47</v>
          </cell>
          <cell r="I15" t="str">
            <v>0.8648</v>
          </cell>
          <cell r="J15" t="str">
            <v>0.8452</v>
          </cell>
          <cell r="K15" t="str">
            <v>0.8521</v>
          </cell>
          <cell r="L15" t="str">
            <v>0.8433</v>
          </cell>
          <cell r="M15" t="str">
            <v>0.9176</v>
          </cell>
          <cell r="N15" t="str">
            <v>0.8565</v>
          </cell>
        </row>
        <row r="16">
          <cell r="A16" t="str">
            <v>313001003931</v>
          </cell>
          <cell r="B16" t="str">
            <v>COLEGIO JORGE WASHINGTON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149</v>
          </cell>
          <cell r="H16" t="str">
            <v>128</v>
          </cell>
          <cell r="I16" t="str">
            <v>0.8613</v>
          </cell>
          <cell r="J16" t="str">
            <v>0.8397</v>
          </cell>
          <cell r="K16" t="str">
            <v>0.8377</v>
          </cell>
          <cell r="L16" t="str">
            <v>0.8514</v>
          </cell>
          <cell r="M16" t="str">
            <v>0.9421</v>
          </cell>
          <cell r="N16" t="str">
            <v>0.8548</v>
          </cell>
        </row>
        <row r="17">
          <cell r="A17" t="str">
            <v>313001013651</v>
          </cell>
          <cell r="B17" t="str">
            <v>COLEGIO INTEGRAL DEL NORTE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62</v>
          </cell>
          <cell r="H17" t="str">
            <v>62</v>
          </cell>
          <cell r="I17" t="str">
            <v>0.8598</v>
          </cell>
          <cell r="J17" t="str">
            <v>0.8345</v>
          </cell>
          <cell r="K17" t="str">
            <v>0.8354</v>
          </cell>
          <cell r="L17" t="str">
            <v>0.8521</v>
          </cell>
          <cell r="M17" t="str">
            <v>0.8334</v>
          </cell>
          <cell r="N17" t="str">
            <v>0.8445</v>
          </cell>
        </row>
        <row r="18">
          <cell r="A18" t="str">
            <v>313001005985</v>
          </cell>
          <cell r="B18" t="str">
            <v>COLEGIO LOS ANGELES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52</v>
          </cell>
          <cell r="H18" t="str">
            <v>51</v>
          </cell>
          <cell r="I18" t="str">
            <v>0.8704</v>
          </cell>
          <cell r="J18" t="str">
            <v>0.8305</v>
          </cell>
          <cell r="K18" t="str">
            <v>0.8231</v>
          </cell>
          <cell r="L18" t="str">
            <v>0.8433</v>
          </cell>
          <cell r="M18" t="str">
            <v>0.8483</v>
          </cell>
          <cell r="N18" t="str">
            <v>0.8423</v>
          </cell>
        </row>
        <row r="19">
          <cell r="A19" t="str">
            <v>313001002277</v>
          </cell>
          <cell r="B19" t="str">
            <v>COL.  MONTESSORI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166</v>
          </cell>
          <cell r="H19" t="str">
            <v>155</v>
          </cell>
          <cell r="I19" t="str">
            <v>0.8342</v>
          </cell>
          <cell r="J19" t="str">
            <v>0.8105</v>
          </cell>
          <cell r="K19" t="str">
            <v>0.8423</v>
          </cell>
          <cell r="L19" t="str">
            <v>0.8421</v>
          </cell>
          <cell r="M19" t="str">
            <v>0.9099</v>
          </cell>
          <cell r="N19" t="str">
            <v>0.8383</v>
          </cell>
        </row>
        <row r="20">
          <cell r="A20" t="str">
            <v>313001000592</v>
          </cell>
          <cell r="B20" t="str">
            <v>GIMN. LUJAN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45</v>
          </cell>
          <cell r="H20" t="str">
            <v>44</v>
          </cell>
          <cell r="I20" t="str">
            <v>0.8488</v>
          </cell>
          <cell r="J20" t="str">
            <v>0.8144</v>
          </cell>
          <cell r="K20" t="str">
            <v>0.7957</v>
          </cell>
          <cell r="L20" t="str">
            <v>0.8406</v>
          </cell>
          <cell r="M20" t="str">
            <v>0.8309</v>
          </cell>
          <cell r="N20" t="str">
            <v>0.8254</v>
          </cell>
        </row>
        <row r="21">
          <cell r="A21" t="str">
            <v>313001003095</v>
          </cell>
          <cell r="B21" t="str">
            <v>CIUDAD ESCOLAR DE COMFENALCO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747</v>
          </cell>
          <cell r="H21" t="str">
            <v>740</v>
          </cell>
          <cell r="I21" t="str">
            <v>0.8399</v>
          </cell>
          <cell r="J21" t="str">
            <v>0.8319</v>
          </cell>
          <cell r="K21" t="str">
            <v>0.7985</v>
          </cell>
          <cell r="L21" t="str">
            <v>0.8273</v>
          </cell>
          <cell r="M21" t="str">
            <v>0.7985</v>
          </cell>
          <cell r="N21" t="str">
            <v>0.8224</v>
          </cell>
        </row>
        <row r="22">
          <cell r="A22" t="str">
            <v>313001000916</v>
          </cell>
          <cell r="B22" t="str">
            <v>COL. DE LA ESPERANZA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67</v>
          </cell>
          <cell r="H22" t="str">
            <v>67</v>
          </cell>
          <cell r="I22" t="str">
            <v>0.8329</v>
          </cell>
          <cell r="J22" t="str">
            <v>0.8101</v>
          </cell>
          <cell r="K22" t="str">
            <v>0.81</v>
          </cell>
          <cell r="L22" t="str">
            <v>0.8267</v>
          </cell>
          <cell r="M22" t="str">
            <v>0.8445</v>
          </cell>
          <cell r="N22" t="str">
            <v>0.8218</v>
          </cell>
        </row>
        <row r="23">
          <cell r="A23" t="str">
            <v>313001000215</v>
          </cell>
          <cell r="B23" t="str">
            <v>GIMN. NUEVA GRANADA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50</v>
          </cell>
          <cell r="H23" t="str">
            <v>50</v>
          </cell>
          <cell r="I23" t="str">
            <v>0.8294</v>
          </cell>
          <cell r="J23" t="str">
            <v>0.8177</v>
          </cell>
          <cell r="K23" t="str">
            <v>0.8132</v>
          </cell>
          <cell r="L23" t="str">
            <v>0.8199</v>
          </cell>
          <cell r="M23" t="str">
            <v>0.8333</v>
          </cell>
          <cell r="N23" t="str">
            <v>0.8211</v>
          </cell>
        </row>
        <row r="24">
          <cell r="A24" t="str">
            <v>313001006698</v>
          </cell>
          <cell r="B24" t="str">
            <v>COL. EL DIVINO SALVADOR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59</v>
          </cell>
          <cell r="H24" t="str">
            <v>59</v>
          </cell>
          <cell r="I24" t="str">
            <v>0.8505</v>
          </cell>
          <cell r="J24" t="str">
            <v>0.8028</v>
          </cell>
          <cell r="K24" t="str">
            <v>0.806</v>
          </cell>
          <cell r="L24" t="str">
            <v>0.825</v>
          </cell>
          <cell r="M24" t="str">
            <v>0.8164</v>
          </cell>
          <cell r="N24" t="str">
            <v>0.8207</v>
          </cell>
        </row>
        <row r="25">
          <cell r="A25" t="str">
            <v>313001000525</v>
          </cell>
          <cell r="B25" t="str">
            <v>COL. MIXTO LA POPA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72</v>
          </cell>
          <cell r="H25" t="str">
            <v>71</v>
          </cell>
          <cell r="I25" t="str">
            <v>0.8365</v>
          </cell>
          <cell r="J25" t="str">
            <v>0.8097</v>
          </cell>
          <cell r="K25" t="str">
            <v>0.7868</v>
          </cell>
          <cell r="L25" t="str">
            <v>0.8184</v>
          </cell>
          <cell r="M25" t="str">
            <v>0.841</v>
          </cell>
          <cell r="N25" t="str">
            <v>0.815</v>
          </cell>
        </row>
        <row r="26">
          <cell r="A26" t="str">
            <v>313001009328</v>
          </cell>
          <cell r="B26" t="str">
            <v>GIMN. MODERNO DE CARTAGENA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78</v>
          </cell>
          <cell r="H26" t="str">
            <v>78</v>
          </cell>
          <cell r="I26" t="str">
            <v>0.8267</v>
          </cell>
          <cell r="J26" t="str">
            <v>0.7996</v>
          </cell>
          <cell r="K26" t="str">
            <v>0.799</v>
          </cell>
          <cell r="L26" t="str">
            <v>0.815</v>
          </cell>
          <cell r="M26" t="str">
            <v>0.8323</v>
          </cell>
          <cell r="N26" t="str">
            <v>0.8118</v>
          </cell>
        </row>
        <row r="27">
          <cell r="A27" t="str">
            <v>313001028868</v>
          </cell>
          <cell r="B27" t="str">
            <v>COL. BILINGUE DE CARTAGENA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48</v>
          </cell>
          <cell r="H27" t="str">
            <v>48</v>
          </cell>
          <cell r="I27" t="str">
            <v>0.8042</v>
          </cell>
          <cell r="J27" t="str">
            <v>0.7826</v>
          </cell>
          <cell r="K27" t="str">
            <v>0.7997</v>
          </cell>
          <cell r="L27" t="str">
            <v>0.8346</v>
          </cell>
          <cell r="M27" t="str">
            <v>0.8887</v>
          </cell>
          <cell r="N27" t="str">
            <v>0.8117</v>
          </cell>
        </row>
        <row r="28">
          <cell r="A28" t="str">
            <v>313001029523</v>
          </cell>
          <cell r="B28" t="str">
            <v>GIMN. BILINGÜE ALTAMAR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106</v>
          </cell>
          <cell r="H28" t="str">
            <v>102</v>
          </cell>
          <cell r="I28" t="str">
            <v>0.8035</v>
          </cell>
          <cell r="J28" t="str">
            <v>0.8129</v>
          </cell>
          <cell r="K28" t="str">
            <v>0.7925</v>
          </cell>
          <cell r="L28" t="str">
            <v>0.8143</v>
          </cell>
          <cell r="M28" t="str">
            <v>0.871</v>
          </cell>
          <cell r="N28" t="str">
            <v>0.8108</v>
          </cell>
        </row>
        <row r="29">
          <cell r="A29" t="str">
            <v>313001000541</v>
          </cell>
          <cell r="B29" t="str">
            <v>COL. LA ANUNCIACION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126</v>
          </cell>
          <cell r="H29" t="str">
            <v>126</v>
          </cell>
          <cell r="I29" t="str">
            <v>0.8189</v>
          </cell>
          <cell r="J29" t="str">
            <v>0.7935</v>
          </cell>
          <cell r="K29" t="str">
            <v>0.8026</v>
          </cell>
          <cell r="L29" t="str">
            <v>0.8318</v>
          </cell>
          <cell r="M29" t="str">
            <v>0.7998</v>
          </cell>
          <cell r="N29" t="str">
            <v>0.8108</v>
          </cell>
        </row>
        <row r="30">
          <cell r="A30" t="str">
            <v>313001001050</v>
          </cell>
          <cell r="B30" t="str">
            <v>COL. BIFFI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347</v>
          </cell>
          <cell r="H30" t="str">
            <v>346</v>
          </cell>
          <cell r="I30" t="str">
            <v>0.8042</v>
          </cell>
          <cell r="J30" t="str">
            <v>0.782</v>
          </cell>
          <cell r="K30" t="str">
            <v>0.8109</v>
          </cell>
          <cell r="L30" t="str">
            <v>0.8237</v>
          </cell>
          <cell r="M30" t="str">
            <v>0.8155</v>
          </cell>
          <cell r="N30" t="str">
            <v>0.806</v>
          </cell>
        </row>
        <row r="31">
          <cell r="A31" t="str">
            <v>313001029353</v>
          </cell>
          <cell r="B31" t="str">
            <v>CORPORACION BEVERLY HILLS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46</v>
          </cell>
          <cell r="H31" t="str">
            <v>45</v>
          </cell>
          <cell r="I31" t="str">
            <v>0.8072</v>
          </cell>
          <cell r="J31" t="str">
            <v>0.7757</v>
          </cell>
          <cell r="K31" t="str">
            <v>0.8058</v>
          </cell>
          <cell r="L31" t="str">
            <v>0.8202</v>
          </cell>
          <cell r="M31" t="str">
            <v>0.8313</v>
          </cell>
          <cell r="N31" t="str">
            <v>0.8045</v>
          </cell>
        </row>
        <row r="32">
          <cell r="A32" t="str">
            <v>313001007091</v>
          </cell>
          <cell r="B32" t="str">
            <v>COL. MODERNO DEL NORTE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246</v>
          </cell>
          <cell r="H32" t="str">
            <v>246</v>
          </cell>
          <cell r="I32" t="str">
            <v>0.8039</v>
          </cell>
          <cell r="J32" t="str">
            <v>0.8156</v>
          </cell>
          <cell r="K32" t="str">
            <v>0.7884</v>
          </cell>
          <cell r="L32" t="str">
            <v>0.8168</v>
          </cell>
          <cell r="M32" t="str">
            <v>0.7734</v>
          </cell>
          <cell r="N32" t="str">
            <v>0.8037</v>
          </cell>
        </row>
        <row r="33">
          <cell r="A33" t="str">
            <v>313001012281</v>
          </cell>
          <cell r="B33" t="str">
            <v>COL. SANTO TOMAS DE AQUINO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37</v>
          </cell>
          <cell r="H33" t="str">
            <v>37</v>
          </cell>
          <cell r="I33" t="str">
            <v>0.8034</v>
          </cell>
          <cell r="J33" t="str">
            <v>0.7954</v>
          </cell>
          <cell r="K33" t="str">
            <v>0.7904</v>
          </cell>
          <cell r="L33" t="str">
            <v>0.8162</v>
          </cell>
          <cell r="M33" t="str">
            <v>0.8192</v>
          </cell>
          <cell r="N33" t="str">
            <v>0.8027</v>
          </cell>
        </row>
        <row r="34">
          <cell r="A34" t="str">
            <v>313001002421</v>
          </cell>
          <cell r="B34" t="str">
            <v>COL. NAVAL DE CRESPO - Sede Única</v>
          </cell>
          <cell r="C34" t="str">
            <v>Establecimiento</v>
          </cell>
          <cell r="D34" t="str">
            <v>CARTAGENA DE INDIAS (BOLIVAR)</v>
          </cell>
          <cell r="E34" t="str">
            <v>OFICIAL</v>
          </cell>
          <cell r="F34" t="str">
            <v>A+</v>
          </cell>
          <cell r="G34" t="str">
            <v>85</v>
          </cell>
          <cell r="H34" t="str">
            <v>85</v>
          </cell>
          <cell r="I34" t="str">
            <v>0.8164</v>
          </cell>
          <cell r="J34" t="str">
            <v>0.7986</v>
          </cell>
          <cell r="K34" t="str">
            <v>0.7843</v>
          </cell>
          <cell r="L34" t="str">
            <v>0.8071</v>
          </cell>
          <cell r="M34" t="str">
            <v>0.7806</v>
          </cell>
          <cell r="N34" t="str">
            <v>0.8</v>
          </cell>
        </row>
        <row r="35">
          <cell r="A35" t="str">
            <v>313001000924</v>
          </cell>
          <cell r="B35" t="str">
            <v>COL. SALESIANO SAN PEDRO CLAVER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446</v>
          </cell>
          <cell r="H35" t="str">
            <v>428</v>
          </cell>
          <cell r="I35" t="str">
            <v>0.8041</v>
          </cell>
          <cell r="J35" t="str">
            <v>0.7788</v>
          </cell>
          <cell r="K35" t="str">
            <v>0.7909</v>
          </cell>
          <cell r="L35" t="str">
            <v>0.8048</v>
          </cell>
          <cell r="M35" t="str">
            <v>0.8264</v>
          </cell>
          <cell r="N35" t="str">
            <v>0.7971</v>
          </cell>
        </row>
        <row r="36">
          <cell r="A36" t="str">
            <v>313001005276</v>
          </cell>
          <cell r="B36" t="str">
            <v>COL. COMFAMILIAR C/GENA.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251</v>
          </cell>
          <cell r="H36" t="str">
            <v>243</v>
          </cell>
          <cell r="I36" t="str">
            <v>0.7988</v>
          </cell>
          <cell r="J36" t="str">
            <v>0.7772</v>
          </cell>
          <cell r="K36" t="str">
            <v>0.7959</v>
          </cell>
          <cell r="L36" t="str">
            <v>0.8239</v>
          </cell>
          <cell r="M36" t="str">
            <v>0.7752</v>
          </cell>
          <cell r="N36" t="str">
            <v>0.7971</v>
          </cell>
        </row>
        <row r="37">
          <cell r="A37" t="str">
            <v>313001000622</v>
          </cell>
          <cell r="B37" t="str">
            <v>COL. DE LA SALLE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309</v>
          </cell>
          <cell r="H37" t="str">
            <v>309</v>
          </cell>
          <cell r="I37" t="str">
            <v>0.8032</v>
          </cell>
          <cell r="J37" t="str">
            <v>0.7801</v>
          </cell>
          <cell r="K37" t="str">
            <v>0.7759</v>
          </cell>
          <cell r="L37" t="str">
            <v>0.8106</v>
          </cell>
          <cell r="M37" t="str">
            <v>0.8494</v>
          </cell>
          <cell r="N37" t="str">
            <v>0.7968</v>
          </cell>
        </row>
        <row r="38">
          <cell r="A38" t="str">
            <v>313001001165</v>
          </cell>
          <cell r="B38" t="str">
            <v>COL. EL CARMELO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36</v>
          </cell>
          <cell r="H38" t="str">
            <v>36</v>
          </cell>
          <cell r="I38" t="str">
            <v>0.7836</v>
          </cell>
          <cell r="J38" t="str">
            <v>0.765</v>
          </cell>
          <cell r="K38" t="str">
            <v>0.7785</v>
          </cell>
          <cell r="L38" t="str">
            <v>0.8014</v>
          </cell>
          <cell r="M38" t="str">
            <v>0.8476</v>
          </cell>
          <cell r="N38" t="str">
            <v>0.7872</v>
          </cell>
        </row>
        <row r="39">
          <cell r="A39" t="str">
            <v>313001001190</v>
          </cell>
          <cell r="B39" t="str">
            <v>CORPORACION COLEGIO LATINOAMERICANO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110</v>
          </cell>
          <cell r="H39" t="str">
            <v>106</v>
          </cell>
          <cell r="I39" t="str">
            <v>0.7863</v>
          </cell>
          <cell r="J39" t="str">
            <v>0.7883</v>
          </cell>
          <cell r="K39" t="str">
            <v>0.7552</v>
          </cell>
          <cell r="L39" t="str">
            <v>0.8125</v>
          </cell>
          <cell r="M39" t="str">
            <v>0.8042</v>
          </cell>
          <cell r="N39" t="str">
            <v>0.787</v>
          </cell>
        </row>
        <row r="40">
          <cell r="A40" t="str">
            <v>313001001068</v>
          </cell>
          <cell r="B40" t="str">
            <v>COL. EUCARISTICO DE SANTA TERESA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134</v>
          </cell>
          <cell r="H40" t="str">
            <v>127</v>
          </cell>
          <cell r="I40" t="str">
            <v>0.7923</v>
          </cell>
          <cell r="J40" t="str">
            <v>0.767</v>
          </cell>
          <cell r="K40" t="str">
            <v>0.765</v>
          </cell>
          <cell r="L40" t="str">
            <v>0.8001</v>
          </cell>
          <cell r="M40" t="str">
            <v>0.8434</v>
          </cell>
          <cell r="N40" t="str">
            <v>0.7859</v>
          </cell>
        </row>
        <row r="41">
          <cell r="A41" t="str">
            <v>313001001076</v>
          </cell>
          <cell r="B41" t="str">
            <v>COL. NTRA. SE?ORA DE LA CANDELARIA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188</v>
          </cell>
          <cell r="H41" t="str">
            <v>187</v>
          </cell>
          <cell r="I41" t="str">
            <v>0.7778</v>
          </cell>
          <cell r="J41" t="str">
            <v>0.7596</v>
          </cell>
          <cell r="K41" t="str">
            <v>0.7508</v>
          </cell>
          <cell r="L41" t="str">
            <v>0.8034</v>
          </cell>
          <cell r="M41" t="str">
            <v>0.7877</v>
          </cell>
          <cell r="N41" t="str">
            <v>0.774</v>
          </cell>
        </row>
        <row r="42">
          <cell r="A42" t="str">
            <v>313001000240</v>
          </cell>
          <cell r="B42" t="str">
            <v>INST. EDUC. NUEVA AMERICA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74</v>
          </cell>
          <cell r="H42" t="str">
            <v>74</v>
          </cell>
          <cell r="I42" t="str">
            <v>0.7878</v>
          </cell>
          <cell r="J42" t="str">
            <v>0.785</v>
          </cell>
          <cell r="K42" t="str">
            <v>0.7385</v>
          </cell>
          <cell r="L42" t="str">
            <v>0.7785</v>
          </cell>
          <cell r="M42" t="str">
            <v>0.7876</v>
          </cell>
          <cell r="N42" t="str">
            <v>0.7736</v>
          </cell>
        </row>
        <row r="43">
          <cell r="A43" t="str">
            <v>313001000975</v>
          </cell>
          <cell r="B43" t="str">
            <v>COL. EUCARISTICO NTRA. SRA. DEL CARMEN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A+</v>
          </cell>
          <cell r="G43" t="str">
            <v>138</v>
          </cell>
          <cell r="H43" t="str">
            <v>138</v>
          </cell>
          <cell r="I43" t="str">
            <v>0.7928</v>
          </cell>
          <cell r="J43" t="str">
            <v>0.7535</v>
          </cell>
          <cell r="K43" t="str">
            <v>0.7442</v>
          </cell>
          <cell r="L43" t="str">
            <v>0.792</v>
          </cell>
          <cell r="M43" t="str">
            <v>0.8002</v>
          </cell>
          <cell r="N43" t="str">
            <v>0.7729</v>
          </cell>
        </row>
        <row r="44">
          <cell r="A44" t="str">
            <v>313001009361</v>
          </cell>
          <cell r="B44" t="str">
            <v>COL. MODELO DE LA COSTA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43</v>
          </cell>
          <cell r="H44" t="str">
            <v>42</v>
          </cell>
          <cell r="I44" t="str">
            <v>0.7559</v>
          </cell>
          <cell r="J44" t="str">
            <v>0.7507</v>
          </cell>
          <cell r="K44" t="str">
            <v>0.7794</v>
          </cell>
          <cell r="L44" t="str">
            <v>0.7837</v>
          </cell>
          <cell r="M44" t="str">
            <v>0.7625</v>
          </cell>
          <cell r="N44" t="str">
            <v>0.767</v>
          </cell>
        </row>
        <row r="45">
          <cell r="A45" t="str">
            <v>313001007872</v>
          </cell>
          <cell r="B45" t="str">
            <v>GIMNASIO CERVANTES DE CARTAGENA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245</v>
          </cell>
          <cell r="H45" t="str">
            <v>243</v>
          </cell>
          <cell r="I45" t="str">
            <v>0.7521</v>
          </cell>
          <cell r="J45" t="str">
            <v>0.75</v>
          </cell>
          <cell r="K45" t="str">
            <v>0.7674</v>
          </cell>
          <cell r="L45" t="str">
            <v>0.7908</v>
          </cell>
          <cell r="M45" t="str">
            <v>0.7406</v>
          </cell>
          <cell r="N45" t="str">
            <v>0.7632</v>
          </cell>
        </row>
        <row r="46">
          <cell r="A46" t="str">
            <v>113001003053</v>
          </cell>
          <cell r="B46" t="str">
            <v>INSTITUCION EDUCATIVA SOLEDAD ACOSTA DE SAMPER - Sede Única</v>
          </cell>
          <cell r="C46" t="str">
            <v>Establecimiento</v>
          </cell>
          <cell r="D46" t="str">
            <v>CARTAGENA DE INDIAS (BOLIVAR)</v>
          </cell>
          <cell r="E46" t="str">
            <v>OFICIAL</v>
          </cell>
          <cell r="F46" t="str">
            <v>A</v>
          </cell>
          <cell r="G46" t="str">
            <v>1031</v>
          </cell>
          <cell r="H46" t="str">
            <v>1023</v>
          </cell>
          <cell r="I46" t="str">
            <v>0.7546</v>
          </cell>
          <cell r="J46" t="str">
            <v>0.7431</v>
          </cell>
          <cell r="K46" t="str">
            <v>0.7501</v>
          </cell>
          <cell r="L46" t="str">
            <v>0.7754</v>
          </cell>
          <cell r="M46" t="str">
            <v>0.7322</v>
          </cell>
          <cell r="N46" t="str">
            <v>0.754</v>
          </cell>
        </row>
        <row r="47">
          <cell r="A47" t="str">
            <v>313001008399</v>
          </cell>
          <cell r="B47" t="str">
            <v>CENTRO EDUCATIVO LAS PALMERAS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80</v>
          </cell>
          <cell r="H47" t="str">
            <v>80</v>
          </cell>
          <cell r="I47" t="str">
            <v>0.7683</v>
          </cell>
          <cell r="J47" t="str">
            <v>0.7373</v>
          </cell>
          <cell r="K47" t="str">
            <v>0.7378</v>
          </cell>
          <cell r="L47" t="str">
            <v>0.7759</v>
          </cell>
          <cell r="M47" t="str">
            <v>0.728</v>
          </cell>
          <cell r="N47" t="str">
            <v>0.7527</v>
          </cell>
        </row>
        <row r="48">
          <cell r="A48" t="str">
            <v>113001001719</v>
          </cell>
          <cell r="B48" t="str">
            <v>INSTITUCION EDUCATIVA PROMOCION SOCIAL DE C/GENA.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439</v>
          </cell>
          <cell r="H48" t="str">
            <v>432</v>
          </cell>
          <cell r="I48" t="str">
            <v>0.7552</v>
          </cell>
          <cell r="J48" t="str">
            <v>0.7248</v>
          </cell>
          <cell r="K48" t="str">
            <v>0.7047</v>
          </cell>
          <cell r="L48" t="str">
            <v>0.7647</v>
          </cell>
          <cell r="M48" t="str">
            <v>0.7131</v>
          </cell>
          <cell r="N48" t="str">
            <v>0.7355</v>
          </cell>
        </row>
        <row r="49">
          <cell r="A49" t="str">
            <v>313001002251</v>
          </cell>
          <cell r="B49" t="str">
            <v>COL. NTRA. SRA. DE FATIMA DE LA POL NAL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88</v>
          </cell>
          <cell r="H49" t="str">
            <v>87</v>
          </cell>
          <cell r="I49" t="str">
            <v>0.7227</v>
          </cell>
          <cell r="J49" t="str">
            <v>0.7192</v>
          </cell>
          <cell r="K49" t="str">
            <v>0.7294</v>
          </cell>
          <cell r="L49" t="str">
            <v>0.7631</v>
          </cell>
          <cell r="M49" t="str">
            <v>0.7414</v>
          </cell>
          <cell r="N49" t="str">
            <v>0.7342</v>
          </cell>
        </row>
        <row r="50">
          <cell r="A50" t="str">
            <v>313001005845</v>
          </cell>
          <cell r="B50" t="str">
            <v>COL PILAR DEL SABER (ANTES JARD. INF. PIOLIN)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37</v>
          </cell>
          <cell r="H50" t="str">
            <v>37</v>
          </cell>
          <cell r="I50" t="str">
            <v>0.7442</v>
          </cell>
          <cell r="J50" t="str">
            <v>0.7038</v>
          </cell>
          <cell r="K50" t="str">
            <v>0.6976</v>
          </cell>
          <cell r="L50" t="str">
            <v>0.7653</v>
          </cell>
          <cell r="M50" t="str">
            <v>0.7351</v>
          </cell>
          <cell r="N50" t="str">
            <v>0.7283</v>
          </cell>
        </row>
        <row r="51">
          <cell r="A51" t="str">
            <v>313001005098</v>
          </cell>
          <cell r="B51" t="str">
            <v>COL. TRINITARIO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221</v>
          </cell>
          <cell r="H51" t="str">
            <v>221</v>
          </cell>
          <cell r="I51" t="str">
            <v>0.7313</v>
          </cell>
          <cell r="J51" t="str">
            <v>0.6911</v>
          </cell>
          <cell r="K51" t="str">
            <v>0.7074</v>
          </cell>
          <cell r="L51" t="str">
            <v>0.7642</v>
          </cell>
          <cell r="M51" t="str">
            <v>0.7531</v>
          </cell>
          <cell r="N51" t="str">
            <v>0.7258</v>
          </cell>
        </row>
        <row r="52">
          <cell r="A52" t="str">
            <v>113001003771</v>
          </cell>
          <cell r="B52" t="str">
            <v>INSTITUCION EDUCATIVA LAS GAVIOTAS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313</v>
          </cell>
          <cell r="H52" t="str">
            <v>307</v>
          </cell>
          <cell r="I52" t="str">
            <v>0.7414</v>
          </cell>
          <cell r="J52" t="str">
            <v>0.7227</v>
          </cell>
          <cell r="K52" t="str">
            <v>0.6839</v>
          </cell>
          <cell r="L52" t="str">
            <v>0.7477</v>
          </cell>
          <cell r="M52" t="str">
            <v>0.6932</v>
          </cell>
          <cell r="N52" t="str">
            <v>0.7216</v>
          </cell>
        </row>
        <row r="53">
          <cell r="A53" t="str">
            <v>313001029337</v>
          </cell>
          <cell r="B53" t="str">
            <v>COLEGIO GORETTI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A</v>
          </cell>
          <cell r="G53" t="str">
            <v>74</v>
          </cell>
          <cell r="H53" t="str">
            <v>71</v>
          </cell>
          <cell r="I53" t="str">
            <v>0.6963</v>
          </cell>
          <cell r="J53" t="str">
            <v>0.7051</v>
          </cell>
          <cell r="K53" t="str">
            <v>0.7134</v>
          </cell>
          <cell r="L53" t="str">
            <v>0.7575</v>
          </cell>
          <cell r="M53" t="str">
            <v>0.7555</v>
          </cell>
          <cell r="N53" t="str">
            <v>0.7209</v>
          </cell>
        </row>
        <row r="54">
          <cell r="A54" t="str">
            <v>313001002714</v>
          </cell>
          <cell r="B54" t="str">
            <v>INSTITUCION EDUCATIVA MARIA AUXILIADORA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A</v>
          </cell>
          <cell r="G54" t="str">
            <v>126</v>
          </cell>
          <cell r="H54" t="str">
            <v>125</v>
          </cell>
          <cell r="I54" t="str">
            <v>0.7169</v>
          </cell>
          <cell r="J54" t="str">
            <v>0.7039</v>
          </cell>
          <cell r="K54" t="str">
            <v>0.6979</v>
          </cell>
          <cell r="L54" t="str">
            <v>0.7618</v>
          </cell>
          <cell r="M54" t="str">
            <v>0.7192</v>
          </cell>
          <cell r="N54" t="str">
            <v>0.7201</v>
          </cell>
        </row>
        <row r="55">
          <cell r="A55" t="str">
            <v>113001013814</v>
          </cell>
          <cell r="B55" t="str">
            <v>INSTITUCION EDUCATIVA BERTHA GEDEON DE BALADI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B</v>
          </cell>
          <cell r="G55" t="str">
            <v>235</v>
          </cell>
          <cell r="H55" t="str">
            <v>230</v>
          </cell>
          <cell r="I55" t="str">
            <v>0.7344</v>
          </cell>
          <cell r="J55" t="str">
            <v>0.7027</v>
          </cell>
          <cell r="K55" t="str">
            <v>0.6737</v>
          </cell>
          <cell r="L55" t="str">
            <v>0.7525</v>
          </cell>
          <cell r="M55" t="str">
            <v>0.7179</v>
          </cell>
          <cell r="N55" t="str">
            <v>0.716</v>
          </cell>
        </row>
        <row r="56">
          <cell r="A56" t="str">
            <v>113001002979</v>
          </cell>
          <cell r="B56" t="str">
            <v>INSTITUCION EDUCATIVA LA MILAGROSA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B</v>
          </cell>
          <cell r="G56" t="str">
            <v>73</v>
          </cell>
          <cell r="H56" t="str">
            <v>71</v>
          </cell>
          <cell r="I56" t="str">
            <v>0.7225</v>
          </cell>
          <cell r="J56" t="str">
            <v>0.6896</v>
          </cell>
          <cell r="K56" t="str">
            <v>0.722</v>
          </cell>
          <cell r="L56" t="str">
            <v>0.7354</v>
          </cell>
          <cell r="M56" t="str">
            <v>0.697</v>
          </cell>
          <cell r="N56" t="str">
            <v>0.7158</v>
          </cell>
        </row>
        <row r="57">
          <cell r="A57" t="str">
            <v>313001013279</v>
          </cell>
          <cell r="B57" t="str">
            <v>INSTITUTO SIGMUND FREUD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186</v>
          </cell>
          <cell r="H57" t="str">
            <v>181</v>
          </cell>
          <cell r="I57" t="str">
            <v>0.7178</v>
          </cell>
          <cell r="J57" t="str">
            <v>0.7051</v>
          </cell>
          <cell r="K57" t="str">
            <v>0.683</v>
          </cell>
          <cell r="L57" t="str">
            <v>0.7447</v>
          </cell>
          <cell r="M57" t="str">
            <v>0.7424</v>
          </cell>
          <cell r="N57" t="str">
            <v>0.7149</v>
          </cell>
        </row>
        <row r="58">
          <cell r="A58" t="str">
            <v>113001003061</v>
          </cell>
          <cell r="B58" t="str">
            <v>INSTITUCION EDUCATIVA HERMANO ANTONIO RAMOS DE LA SALLE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206</v>
          </cell>
          <cell r="H58" t="str">
            <v>199</v>
          </cell>
          <cell r="I58" t="str">
            <v>0.7212</v>
          </cell>
          <cell r="J58" t="str">
            <v>0.685</v>
          </cell>
          <cell r="K58" t="str">
            <v>0.683</v>
          </cell>
          <cell r="L58" t="str">
            <v>0.7586</v>
          </cell>
          <cell r="M58" t="str">
            <v>0.7204</v>
          </cell>
          <cell r="N58" t="str">
            <v>0.7126</v>
          </cell>
        </row>
        <row r="59">
          <cell r="A59" t="str">
            <v>313001000568</v>
          </cell>
          <cell r="B59" t="str">
            <v>ESCUELAS PROFESIONALES SALESIANAS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339</v>
          </cell>
          <cell r="H59" t="str">
            <v>338</v>
          </cell>
          <cell r="I59" t="str">
            <v>0.721</v>
          </cell>
          <cell r="J59" t="str">
            <v>0.6994</v>
          </cell>
          <cell r="K59" t="str">
            <v>0.6706</v>
          </cell>
          <cell r="L59" t="str">
            <v>0.7386</v>
          </cell>
          <cell r="M59" t="str">
            <v>0.6813</v>
          </cell>
          <cell r="N59" t="str">
            <v>0.7054</v>
          </cell>
        </row>
        <row r="60">
          <cell r="A60" t="str">
            <v>313001003117</v>
          </cell>
          <cell r="B60" t="str">
            <v>CORP INST. CIRY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80</v>
          </cell>
          <cell r="H60" t="str">
            <v>79</v>
          </cell>
          <cell r="I60" t="str">
            <v>0.7041</v>
          </cell>
          <cell r="J60" t="str">
            <v>0.7084</v>
          </cell>
          <cell r="K60" t="str">
            <v>0.6655</v>
          </cell>
          <cell r="L60" t="str">
            <v>0.7306</v>
          </cell>
          <cell r="M60" t="str">
            <v>0.6911</v>
          </cell>
          <cell r="N60" t="str">
            <v>0.7013</v>
          </cell>
        </row>
        <row r="61">
          <cell r="A61" t="str">
            <v>313001005136</v>
          </cell>
          <cell r="B61" t="str">
            <v>COLEGIO ANTARES DE CARTAGENA (JAR.INF DISNEYL.)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60</v>
          </cell>
          <cell r="H61" t="str">
            <v>58</v>
          </cell>
          <cell r="I61" t="str">
            <v>0.688</v>
          </cell>
          <cell r="J61" t="str">
            <v>0.6721</v>
          </cell>
          <cell r="K61" t="str">
            <v>0.6745</v>
          </cell>
          <cell r="L61" t="str">
            <v>0.7302</v>
          </cell>
          <cell r="M61" t="str">
            <v>0.792</v>
          </cell>
          <cell r="N61" t="str">
            <v>0.6989</v>
          </cell>
        </row>
        <row r="62">
          <cell r="A62" t="str">
            <v>313001006337</v>
          </cell>
          <cell r="B62" t="str">
            <v>INST. EL LABRADOR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168</v>
          </cell>
          <cell r="H62" t="str">
            <v>158</v>
          </cell>
          <cell r="I62" t="str">
            <v>0.7077</v>
          </cell>
          <cell r="J62" t="str">
            <v>0.665</v>
          </cell>
          <cell r="K62" t="str">
            <v>0.6712</v>
          </cell>
          <cell r="L62" t="str">
            <v>0.7328</v>
          </cell>
          <cell r="M62" t="str">
            <v>0.7022</v>
          </cell>
          <cell r="N62" t="str">
            <v>0.6948</v>
          </cell>
        </row>
        <row r="63">
          <cell r="A63" t="str">
            <v>313001002340</v>
          </cell>
          <cell r="B63" t="str">
            <v>INST. COLOMBO BOLIVARIANO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150</v>
          </cell>
          <cell r="H63" t="str">
            <v>144</v>
          </cell>
          <cell r="I63" t="str">
            <v>0.692</v>
          </cell>
          <cell r="J63" t="str">
            <v>0.6622</v>
          </cell>
          <cell r="K63" t="str">
            <v>0.6654</v>
          </cell>
          <cell r="L63" t="str">
            <v>0.7418</v>
          </cell>
          <cell r="M63" t="str">
            <v>0.7274</v>
          </cell>
          <cell r="N63" t="str">
            <v>0.6932</v>
          </cell>
        </row>
        <row r="64">
          <cell r="A64" t="str">
            <v>313001027199</v>
          </cell>
          <cell r="B64" t="str">
            <v>COL. SUE?OS Y OPORTUNIDADES JESUS MAESTRO - Sede Única</v>
          </cell>
          <cell r="C64" t="str">
            <v>Establecimiento</v>
          </cell>
          <cell r="D64" t="str">
            <v>CARTAGENA DE INDIAS (BOLIVAR)</v>
          </cell>
          <cell r="E64" t="str">
            <v>OFICIAL</v>
          </cell>
          <cell r="F64" t="str">
            <v>B</v>
          </cell>
          <cell r="G64" t="str">
            <v>207</v>
          </cell>
          <cell r="H64" t="str">
            <v>205</v>
          </cell>
          <cell r="I64" t="str">
            <v>0.7244</v>
          </cell>
          <cell r="J64" t="str">
            <v>0.6776</v>
          </cell>
          <cell r="K64" t="str">
            <v>0.6572</v>
          </cell>
          <cell r="L64" t="str">
            <v>0.7266</v>
          </cell>
          <cell r="M64" t="str">
            <v>0.6411</v>
          </cell>
          <cell r="N64" t="str">
            <v>0.6922</v>
          </cell>
        </row>
        <row r="65">
          <cell r="A65" t="str">
            <v>313001003842</v>
          </cell>
          <cell r="B65" t="str">
            <v>COL. GONZALO JIMENEZ DE QUEZADA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81</v>
          </cell>
          <cell r="H65" t="str">
            <v>80</v>
          </cell>
          <cell r="I65" t="str">
            <v>0.6934</v>
          </cell>
          <cell r="J65" t="str">
            <v>0.6718</v>
          </cell>
          <cell r="K65" t="str">
            <v>0.6648</v>
          </cell>
          <cell r="L65" t="str">
            <v>0.7389</v>
          </cell>
          <cell r="M65" t="str">
            <v>0.691</v>
          </cell>
          <cell r="N65" t="str">
            <v>0.6921</v>
          </cell>
        </row>
        <row r="66">
          <cell r="A66" t="str">
            <v>113001002057</v>
          </cell>
          <cell r="B66" t="str">
            <v>INSTITUCION EDUCATIVA SOLEDAD ROMAN DE NU?EZ - Sede Única</v>
          </cell>
          <cell r="C66" t="str">
            <v>Establecimiento</v>
          </cell>
          <cell r="D66" t="str">
            <v>CARTAGENA DE INDIAS (BOLIVAR)</v>
          </cell>
          <cell r="E66" t="str">
            <v>OFICIAL</v>
          </cell>
          <cell r="F66" t="str">
            <v>B</v>
          </cell>
          <cell r="G66" t="str">
            <v>361</v>
          </cell>
          <cell r="H66" t="str">
            <v>339</v>
          </cell>
          <cell r="I66" t="str">
            <v>0.7055</v>
          </cell>
          <cell r="J66" t="str">
            <v>0.6894</v>
          </cell>
          <cell r="K66" t="str">
            <v>0.654</v>
          </cell>
          <cell r="L66" t="str">
            <v>0.7199</v>
          </cell>
          <cell r="M66" t="str">
            <v>0.6794</v>
          </cell>
          <cell r="N66" t="str">
            <v>0.6912</v>
          </cell>
        </row>
        <row r="67">
          <cell r="A67" t="str">
            <v>313001006639</v>
          </cell>
          <cell r="B67" t="str">
            <v>INST. SOLEDAD VIVES DE JOLI (ANTES J. I LOS CAPULLITOS)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95</v>
          </cell>
          <cell r="H67" t="str">
            <v>94</v>
          </cell>
          <cell r="I67" t="str">
            <v>0.7096</v>
          </cell>
          <cell r="J67" t="str">
            <v>0.6697</v>
          </cell>
          <cell r="K67" t="str">
            <v>0.6465</v>
          </cell>
          <cell r="L67" t="str">
            <v>0.7338</v>
          </cell>
          <cell r="M67" t="str">
            <v>0.6783</v>
          </cell>
          <cell r="N67" t="str">
            <v>0.689</v>
          </cell>
        </row>
        <row r="68">
          <cell r="A68" t="str">
            <v>313001002307</v>
          </cell>
          <cell r="B68" t="str">
            <v>COL. ADVENTISTA DE C/GENA.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86</v>
          </cell>
          <cell r="H68" t="str">
            <v>81</v>
          </cell>
          <cell r="I68" t="str">
            <v>0.6978</v>
          </cell>
          <cell r="J68" t="str">
            <v>0.6602</v>
          </cell>
          <cell r="K68" t="str">
            <v>0.6563</v>
          </cell>
          <cell r="L68" t="str">
            <v>0.7395</v>
          </cell>
          <cell r="M68" t="str">
            <v>0.6597</v>
          </cell>
          <cell r="N68" t="str">
            <v>0.6862</v>
          </cell>
        </row>
        <row r="69">
          <cell r="A69" t="str">
            <v>113001006800</v>
          </cell>
          <cell r="B69" t="str">
            <v>INSTITUCION EDUCATIVA 20 DE JULIO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164</v>
          </cell>
          <cell r="H69" t="str">
            <v>164</v>
          </cell>
          <cell r="I69" t="str">
            <v>0.691</v>
          </cell>
          <cell r="J69" t="str">
            <v>0.682</v>
          </cell>
          <cell r="K69" t="str">
            <v>0.6672</v>
          </cell>
          <cell r="L69" t="str">
            <v>0.7256</v>
          </cell>
          <cell r="M69" t="str">
            <v>0.6167</v>
          </cell>
          <cell r="N69" t="str">
            <v>0.6857</v>
          </cell>
        </row>
        <row r="70">
          <cell r="A70" t="str">
            <v>313001012892</v>
          </cell>
          <cell r="B70" t="str">
            <v>INST. DOCENTE DEL CARIBE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282</v>
          </cell>
          <cell r="H70" t="str">
            <v>260</v>
          </cell>
          <cell r="I70" t="str">
            <v>0.6887</v>
          </cell>
          <cell r="J70" t="str">
            <v>0.6634</v>
          </cell>
          <cell r="K70" t="str">
            <v>0.666</v>
          </cell>
          <cell r="L70" t="str">
            <v>0.7201</v>
          </cell>
          <cell r="M70" t="str">
            <v>0.6887</v>
          </cell>
          <cell r="N70" t="str">
            <v>0.6849</v>
          </cell>
        </row>
        <row r="71">
          <cell r="A71" t="str">
            <v>113001000348</v>
          </cell>
          <cell r="B71" t="str">
            <v>INSTITUCION EDUCATIVA AMBIENTALISTA DE CARTAGENA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358</v>
          </cell>
          <cell r="H71" t="str">
            <v>345</v>
          </cell>
          <cell r="I71" t="str">
            <v>0.6855</v>
          </cell>
          <cell r="J71" t="str">
            <v>0.685</v>
          </cell>
          <cell r="K71" t="str">
            <v>0.6593</v>
          </cell>
          <cell r="L71" t="str">
            <v>0.7217</v>
          </cell>
          <cell r="M71" t="str">
            <v>0.6482</v>
          </cell>
          <cell r="N71" t="str">
            <v>0.6848</v>
          </cell>
        </row>
        <row r="72">
          <cell r="A72" t="str">
            <v>113001029893</v>
          </cell>
          <cell r="B72" t="str">
            <v>I.E. ROSEDAL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247</v>
          </cell>
          <cell r="H72" t="str">
            <v>241</v>
          </cell>
          <cell r="I72" t="str">
            <v>0.7001</v>
          </cell>
          <cell r="J72" t="str">
            <v>0.6589</v>
          </cell>
          <cell r="K72" t="str">
            <v>0.6335</v>
          </cell>
          <cell r="L72" t="str">
            <v>0.7342</v>
          </cell>
          <cell r="M72" t="str">
            <v>0.6932</v>
          </cell>
          <cell r="N72" t="str">
            <v>0.6826</v>
          </cell>
        </row>
        <row r="73">
          <cell r="A73" t="str">
            <v>413001007648</v>
          </cell>
          <cell r="B73" t="str">
            <v>COL. CAMINO DEL CORAL DE C/GENA.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140</v>
          </cell>
          <cell r="H73" t="str">
            <v>129</v>
          </cell>
          <cell r="I73" t="str">
            <v>0.6614</v>
          </cell>
          <cell r="J73" t="str">
            <v>0.6442</v>
          </cell>
          <cell r="K73" t="str">
            <v>0.6648</v>
          </cell>
          <cell r="L73" t="str">
            <v>0.7508</v>
          </cell>
          <cell r="M73" t="str">
            <v>0.7058</v>
          </cell>
          <cell r="N73" t="str">
            <v>0.6822</v>
          </cell>
        </row>
        <row r="74">
          <cell r="A74" t="str">
            <v>313001006701</v>
          </cell>
          <cell r="B74" t="str">
            <v>COL. MILITAR ALMIRANTE COLON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1652</v>
          </cell>
          <cell r="H74" t="str">
            <v>1618</v>
          </cell>
          <cell r="I74" t="str">
            <v>0.6924</v>
          </cell>
          <cell r="J74" t="str">
            <v>0.664</v>
          </cell>
          <cell r="K74" t="str">
            <v>0.6507</v>
          </cell>
          <cell r="L74" t="str">
            <v>0.7252</v>
          </cell>
          <cell r="M74" t="str">
            <v>0.6712</v>
          </cell>
          <cell r="N74" t="str">
            <v>0.6821</v>
          </cell>
        </row>
        <row r="75">
          <cell r="A75" t="str">
            <v>313001000045</v>
          </cell>
          <cell r="B75" t="str">
            <v>CORP. COL. CRISTO REY - Sede Única</v>
          </cell>
          <cell r="C75" t="str">
            <v>Establecimiento</v>
          </cell>
          <cell r="D75" t="str">
            <v>CARTAGENA (BOLIVAR)</v>
          </cell>
          <cell r="E75" t="str">
            <v>NO OFICIAL</v>
          </cell>
          <cell r="F75" t="str">
            <v>B</v>
          </cell>
          <cell r="G75" t="str">
            <v>41</v>
          </cell>
          <cell r="H75" t="str">
            <v>36</v>
          </cell>
          <cell r="I75" t="str">
            <v>0.6678</v>
          </cell>
          <cell r="J75" t="str">
            <v>0.6799</v>
          </cell>
          <cell r="K75" t="str">
            <v>0.6912</v>
          </cell>
          <cell r="L75" t="str">
            <v>0.6769</v>
          </cell>
          <cell r="M75" t="str">
            <v>0.7183</v>
          </cell>
          <cell r="N75" t="str">
            <v>0.682</v>
          </cell>
        </row>
        <row r="76">
          <cell r="A76" t="str">
            <v>313001007619</v>
          </cell>
          <cell r="B76" t="str">
            <v>CORPORACION INST. EDUC. DEL SOCORRO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48</v>
          </cell>
          <cell r="H76" t="str">
            <v>47</v>
          </cell>
          <cell r="I76" t="str">
            <v>0.6838</v>
          </cell>
          <cell r="J76" t="str">
            <v>0.671</v>
          </cell>
          <cell r="K76" t="str">
            <v>0.6415</v>
          </cell>
          <cell r="L76" t="str">
            <v>0.7252</v>
          </cell>
          <cell r="M76" t="str">
            <v>0.6918</v>
          </cell>
          <cell r="N76" t="str">
            <v>0.6813</v>
          </cell>
        </row>
        <row r="77">
          <cell r="A77" t="str">
            <v>313001008879</v>
          </cell>
          <cell r="B77" t="str">
            <v>INST. PESTALOZZI - Sede Única</v>
          </cell>
          <cell r="C77" t="str">
            <v>Establecimiento</v>
          </cell>
          <cell r="D77" t="str">
            <v>CARTAGENA (BOLIVAR)</v>
          </cell>
          <cell r="E77" t="str">
            <v>NO OFICIAL</v>
          </cell>
          <cell r="F77" t="str">
            <v>B</v>
          </cell>
          <cell r="G77" t="str">
            <v>98</v>
          </cell>
          <cell r="H77" t="str">
            <v>95</v>
          </cell>
          <cell r="I77" t="str">
            <v>0.6672</v>
          </cell>
          <cell r="J77" t="str">
            <v>0.675</v>
          </cell>
          <cell r="K77" t="str">
            <v>0.6646</v>
          </cell>
          <cell r="L77" t="str">
            <v>0.7028</v>
          </cell>
          <cell r="M77" t="str">
            <v>0.7036</v>
          </cell>
          <cell r="N77" t="str">
            <v>0.6794</v>
          </cell>
        </row>
        <row r="78">
          <cell r="A78" t="str">
            <v>313001012876</v>
          </cell>
          <cell r="B78" t="str">
            <v>CORPORACION EDUCATIVA INSTITUTO GUADALUPE 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43</v>
          </cell>
          <cell r="H78" t="str">
            <v>40</v>
          </cell>
          <cell r="I78" t="str">
            <v>0.669</v>
          </cell>
          <cell r="J78" t="str">
            <v>0.6396</v>
          </cell>
          <cell r="K78" t="str">
            <v>0.6535</v>
          </cell>
          <cell r="L78" t="str">
            <v>0.7438</v>
          </cell>
          <cell r="M78" t="str">
            <v>0.7058</v>
          </cell>
          <cell r="N78" t="str">
            <v>0.6787</v>
          </cell>
        </row>
        <row r="79">
          <cell r="A79" t="str">
            <v>313001008526</v>
          </cell>
          <cell r="B79" t="str">
            <v>INST. SAN ISIDRO LABRADOR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126</v>
          </cell>
          <cell r="H79" t="str">
            <v>124</v>
          </cell>
          <cell r="I79" t="str">
            <v>0.6951</v>
          </cell>
          <cell r="J79" t="str">
            <v>0.66</v>
          </cell>
          <cell r="K79" t="str">
            <v>0.6411</v>
          </cell>
          <cell r="L79" t="str">
            <v>0.7156</v>
          </cell>
          <cell r="M79" t="str">
            <v>0.6705</v>
          </cell>
          <cell r="N79" t="str">
            <v>0.6774</v>
          </cell>
        </row>
        <row r="80">
          <cell r="A80" t="str">
            <v>113001002626</v>
          </cell>
          <cell r="B80" t="str">
            <v>INSTITUCION EDUCATIVA OLGA GONZALEZ ARRAUT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B</v>
          </cell>
          <cell r="G80" t="str">
            <v>152</v>
          </cell>
          <cell r="H80" t="str">
            <v>152</v>
          </cell>
          <cell r="I80" t="str">
            <v>0.677</v>
          </cell>
          <cell r="J80" t="str">
            <v>0.6738</v>
          </cell>
          <cell r="K80" t="str">
            <v>0.6345</v>
          </cell>
          <cell r="L80" t="str">
            <v>0.7322</v>
          </cell>
          <cell r="M80" t="str">
            <v>0.6448</v>
          </cell>
          <cell r="N80" t="str">
            <v>0.6767</v>
          </cell>
        </row>
        <row r="81">
          <cell r="A81" t="str">
            <v>313001029680</v>
          </cell>
          <cell r="B81" t="str">
            <v>CENTRO EDUCATIVO INTEGRAL MODERNO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B</v>
          </cell>
          <cell r="G81" t="str">
            <v>39</v>
          </cell>
          <cell r="H81" t="str">
            <v>38</v>
          </cell>
          <cell r="I81" t="str">
            <v>0.6719</v>
          </cell>
          <cell r="J81" t="str">
            <v>0.6493</v>
          </cell>
          <cell r="K81" t="str">
            <v>0.6494</v>
          </cell>
          <cell r="L81" t="str">
            <v>0.7244</v>
          </cell>
          <cell r="M81" t="str">
            <v>0.7026</v>
          </cell>
          <cell r="N81" t="str">
            <v>0.676</v>
          </cell>
        </row>
        <row r="82">
          <cell r="A82" t="str">
            <v>113001001484</v>
          </cell>
          <cell r="B82" t="str">
            <v>INSTITUCION EDUCATIVA MERCEDES ABREGO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B</v>
          </cell>
          <cell r="G82" t="str">
            <v>571</v>
          </cell>
          <cell r="H82" t="str">
            <v>544</v>
          </cell>
          <cell r="I82" t="str">
            <v>0.6886</v>
          </cell>
          <cell r="J82" t="str">
            <v>0.6478</v>
          </cell>
          <cell r="K82" t="str">
            <v>0.6464</v>
          </cell>
          <cell r="L82" t="str">
            <v>0.7218</v>
          </cell>
          <cell r="M82" t="str">
            <v>0.6686</v>
          </cell>
          <cell r="N82" t="str">
            <v>0.6756</v>
          </cell>
        </row>
        <row r="83">
          <cell r="A83" t="str">
            <v>113001000321</v>
          </cell>
          <cell r="B83" t="str">
            <v>INSTITUCION EDUCATIVA LUIS C GALAN SARMIENTO - Sede Única</v>
          </cell>
          <cell r="C83" t="str">
            <v>Establecimiento</v>
          </cell>
          <cell r="D83" t="str">
            <v>CARTAGENA DE INDIAS (BOLIVAR)</v>
          </cell>
          <cell r="E83" t="str">
            <v>OFICIAL</v>
          </cell>
          <cell r="F83" t="str">
            <v>B</v>
          </cell>
          <cell r="G83" t="str">
            <v>136</v>
          </cell>
          <cell r="H83" t="str">
            <v>136</v>
          </cell>
          <cell r="I83" t="str">
            <v>0.6712</v>
          </cell>
          <cell r="J83" t="str">
            <v>0.6684</v>
          </cell>
          <cell r="K83" t="str">
            <v>0.6518</v>
          </cell>
          <cell r="L83" t="str">
            <v>0.7226</v>
          </cell>
          <cell r="M83" t="str">
            <v>0.6314</v>
          </cell>
          <cell r="N83" t="str">
            <v>0.6749</v>
          </cell>
        </row>
        <row r="84">
          <cell r="A84" t="str">
            <v>313001005411</v>
          </cell>
          <cell r="B84" t="str">
            <v>COLEGIO FERNANDEZ GUTIERREZ DE PIÑERES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B</v>
          </cell>
          <cell r="G84" t="str">
            <v>74</v>
          </cell>
          <cell r="H84" t="str">
            <v>63</v>
          </cell>
          <cell r="I84" t="str">
            <v>0.664</v>
          </cell>
          <cell r="J84" t="str">
            <v>0.65</v>
          </cell>
          <cell r="K84" t="str">
            <v>0.6463</v>
          </cell>
          <cell r="L84" t="str">
            <v>0.7038</v>
          </cell>
          <cell r="M84" t="str">
            <v>0.7542</v>
          </cell>
          <cell r="N84" t="str">
            <v>0.6728</v>
          </cell>
        </row>
        <row r="85">
          <cell r="A85" t="str">
            <v>113001012508</v>
          </cell>
          <cell r="B85" t="str">
            <v>ESCUELA NORMAL SUPERIOR DE CARTAGENA DE INDIAS - Sede Única</v>
          </cell>
          <cell r="C85" t="str">
            <v>Establecimiento</v>
          </cell>
          <cell r="D85" t="str">
            <v>CARTAGENA DE INDIAS (BOLIVAR)</v>
          </cell>
          <cell r="E85" t="str">
            <v>OFICIAL</v>
          </cell>
          <cell r="F85" t="str">
            <v>B</v>
          </cell>
          <cell r="G85" t="str">
            <v>351</v>
          </cell>
          <cell r="H85" t="str">
            <v>345</v>
          </cell>
          <cell r="I85" t="str">
            <v>0.6631</v>
          </cell>
          <cell r="J85" t="str">
            <v>0.6504</v>
          </cell>
          <cell r="K85" t="str">
            <v>0.6599</v>
          </cell>
          <cell r="L85" t="str">
            <v>0.7198</v>
          </cell>
          <cell r="M85" t="str">
            <v>0.6669</v>
          </cell>
          <cell r="N85" t="str">
            <v>0.6728</v>
          </cell>
        </row>
        <row r="86">
          <cell r="A86" t="str">
            <v>313001001181</v>
          </cell>
          <cell r="B86" t="str">
            <v>COL. NTRA. SRA. DE LA CONSOLATA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442</v>
          </cell>
          <cell r="H86" t="str">
            <v>433</v>
          </cell>
          <cell r="I86" t="str">
            <v>0.6924</v>
          </cell>
          <cell r="J86" t="str">
            <v>0.6461</v>
          </cell>
          <cell r="K86" t="str">
            <v>0.6285</v>
          </cell>
          <cell r="L86" t="str">
            <v>0.7196</v>
          </cell>
          <cell r="M86" t="str">
            <v>0.669</v>
          </cell>
          <cell r="N86" t="str">
            <v>0.6715</v>
          </cell>
        </row>
        <row r="87">
          <cell r="A87" t="str">
            <v>313001008518</v>
          </cell>
          <cell r="B87" t="str">
            <v>INST. DE ENSEÑANZA MADDOX (ANTES INST. AGAZZI)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171</v>
          </cell>
          <cell r="H87" t="str">
            <v>164</v>
          </cell>
          <cell r="I87" t="str">
            <v>0.659</v>
          </cell>
          <cell r="J87" t="str">
            <v>0.6515</v>
          </cell>
          <cell r="K87" t="str">
            <v>0.6491</v>
          </cell>
          <cell r="L87" t="str">
            <v>0.7222</v>
          </cell>
          <cell r="M87" t="str">
            <v>0.6404</v>
          </cell>
          <cell r="N87" t="str">
            <v>0.6682</v>
          </cell>
        </row>
        <row r="88">
          <cell r="A88" t="str">
            <v>313001029981</v>
          </cell>
          <cell r="B88" t="str">
            <v>COLEGIO JOSÉ MARÍA GARCÍA TOLEDO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66</v>
          </cell>
          <cell r="H88" t="str">
            <v>65</v>
          </cell>
          <cell r="I88" t="str">
            <v>0.672</v>
          </cell>
          <cell r="J88" t="str">
            <v>0.6398</v>
          </cell>
          <cell r="K88" t="str">
            <v>0.6364</v>
          </cell>
          <cell r="L88" t="str">
            <v>0.7154</v>
          </cell>
          <cell r="M88" t="str">
            <v>0.6552</v>
          </cell>
          <cell r="N88" t="str">
            <v>0.6651</v>
          </cell>
        </row>
        <row r="89">
          <cell r="A89" t="str">
            <v>113001008268</v>
          </cell>
          <cell r="B89" t="str">
            <v>INSTITUCION EDUCATIVA MARIA CANO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82</v>
          </cell>
          <cell r="H89" t="str">
            <v>77</v>
          </cell>
          <cell r="I89" t="str">
            <v>0.6874</v>
          </cell>
          <cell r="J89" t="str">
            <v>0.6393</v>
          </cell>
          <cell r="K89" t="str">
            <v>0.6359</v>
          </cell>
          <cell r="L89" t="str">
            <v>0.7073</v>
          </cell>
          <cell r="M89" t="str">
            <v>0.6364</v>
          </cell>
          <cell r="N89" t="str">
            <v>0.6651</v>
          </cell>
        </row>
        <row r="90">
          <cell r="A90" t="str">
            <v>313001013163</v>
          </cell>
          <cell r="B90" t="str">
            <v>COLEGIO LA ENSEÑANZA - Sede Única</v>
          </cell>
          <cell r="C90" t="str">
            <v>Establecimiento</v>
          </cell>
          <cell r="D90" t="str">
            <v>CARTAGENA DE INDIAS (BOLIVAR)</v>
          </cell>
          <cell r="E90" t="str">
            <v>NO OFICIAL</v>
          </cell>
          <cell r="F90" t="str">
            <v>C</v>
          </cell>
          <cell r="G90" t="str">
            <v>139</v>
          </cell>
          <cell r="H90" t="str">
            <v>129</v>
          </cell>
          <cell r="I90" t="str">
            <v>0.6605</v>
          </cell>
          <cell r="J90" t="str">
            <v>0.636</v>
          </cell>
          <cell r="K90" t="str">
            <v>0.6373</v>
          </cell>
          <cell r="L90" t="str">
            <v>0.7141</v>
          </cell>
          <cell r="M90" t="str">
            <v>0.7016</v>
          </cell>
          <cell r="N90" t="str">
            <v>0.665</v>
          </cell>
        </row>
        <row r="91">
          <cell r="A91" t="str">
            <v>313001007244</v>
          </cell>
          <cell r="B91" t="str">
            <v>INST. JUAN JACOBO ROUSSEAU NO.2 -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36</v>
          </cell>
          <cell r="H91" t="str">
            <v>35</v>
          </cell>
          <cell r="I91" t="str">
            <v>0.6524</v>
          </cell>
          <cell r="J91" t="str">
            <v>0.6531</v>
          </cell>
          <cell r="K91" t="str">
            <v>0.6213</v>
          </cell>
          <cell r="L91" t="str">
            <v>0.7062</v>
          </cell>
          <cell r="M91" t="str">
            <v>0.7242</v>
          </cell>
          <cell r="N91" t="str">
            <v>0.6633</v>
          </cell>
        </row>
        <row r="92">
          <cell r="A92" t="str">
            <v>313001028843</v>
          </cell>
          <cell r="B92" t="str">
            <v>COLEGIO JUAN PABLO II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107</v>
          </cell>
          <cell r="H92" t="str">
            <v>106</v>
          </cell>
          <cell r="I92" t="str">
            <v>0.6636</v>
          </cell>
          <cell r="J92" t="str">
            <v>0.6377</v>
          </cell>
          <cell r="K92" t="str">
            <v>0.6342</v>
          </cell>
          <cell r="L92" t="str">
            <v>0.6936</v>
          </cell>
          <cell r="M92" t="str">
            <v>0.6747</v>
          </cell>
          <cell r="N92" t="str">
            <v>0.6586</v>
          </cell>
        </row>
        <row r="93">
          <cell r="A93" t="str">
            <v>113001007857</v>
          </cell>
          <cell r="B93" t="str">
            <v>INSTITUCION EDUCATIVA LA LIBERTAD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209</v>
          </cell>
          <cell r="H93" t="str">
            <v>197</v>
          </cell>
          <cell r="I93" t="str">
            <v>0.6625</v>
          </cell>
          <cell r="J93" t="str">
            <v>0.6584</v>
          </cell>
          <cell r="K93" t="str">
            <v>0.6247</v>
          </cell>
          <cell r="L93" t="str">
            <v>0.691</v>
          </cell>
          <cell r="M93" t="str">
            <v>0.6428</v>
          </cell>
          <cell r="N93" t="str">
            <v>0.6579</v>
          </cell>
        </row>
        <row r="94">
          <cell r="A94" t="str">
            <v>113001012788</v>
          </cell>
          <cell r="B94" t="str">
            <v>INSTITUCION EDUCATIVA CIUDAD DE TUNJA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160</v>
          </cell>
          <cell r="H94" t="str">
            <v>151</v>
          </cell>
          <cell r="I94" t="str">
            <v>0.6929</v>
          </cell>
          <cell r="J94" t="str">
            <v>0.6549</v>
          </cell>
          <cell r="K94" t="str">
            <v>0.6002</v>
          </cell>
          <cell r="L94" t="str">
            <v>0.6811</v>
          </cell>
          <cell r="M94" t="str">
            <v>0.6343</v>
          </cell>
          <cell r="N94" t="str">
            <v>0.6555</v>
          </cell>
        </row>
        <row r="95">
          <cell r="A95" t="str">
            <v>313001800599</v>
          </cell>
          <cell r="B95" t="str">
            <v>INSTITUTO CRISTOCENTRICO DEL CARIBE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28</v>
          </cell>
          <cell r="H95" t="str">
            <v>27</v>
          </cell>
          <cell r="I95" t="str">
            <v>0.6747</v>
          </cell>
          <cell r="J95" t="str">
            <v>0.6096</v>
          </cell>
          <cell r="K95" t="str">
            <v>0.6426</v>
          </cell>
          <cell r="L95" t="str">
            <v>0.6918</v>
          </cell>
          <cell r="M95" t="str">
            <v>0.65</v>
          </cell>
          <cell r="N95" t="str">
            <v>0.6543</v>
          </cell>
        </row>
        <row r="96">
          <cell r="A96" t="str">
            <v>113001000771</v>
          </cell>
          <cell r="B96" t="str">
            <v>INSTITUCION EDUCATIVA CAMILO TORRES DEL POZON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375</v>
          </cell>
          <cell r="H96" t="str">
            <v>363</v>
          </cell>
          <cell r="I96" t="str">
            <v>0.6613</v>
          </cell>
          <cell r="J96" t="str">
            <v>0.6395</v>
          </cell>
          <cell r="K96" t="str">
            <v>0.6205</v>
          </cell>
          <cell r="L96" t="str">
            <v>0.699</v>
          </cell>
          <cell r="M96" t="str">
            <v>0.6276</v>
          </cell>
          <cell r="N96" t="str">
            <v>0.653</v>
          </cell>
        </row>
        <row r="97">
          <cell r="A97" t="str">
            <v>313001027351</v>
          </cell>
          <cell r="B97" t="str">
            <v>COL. SAN  RAFAEL  ARCANGEL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66</v>
          </cell>
          <cell r="H97" t="str">
            <v>63</v>
          </cell>
          <cell r="I97" t="str">
            <v>0.6545</v>
          </cell>
          <cell r="J97" t="str">
            <v>0.6118</v>
          </cell>
          <cell r="K97" t="str">
            <v>0.6296</v>
          </cell>
          <cell r="L97" t="str">
            <v>0.7078</v>
          </cell>
          <cell r="M97" t="str">
            <v>0.6468</v>
          </cell>
          <cell r="N97" t="str">
            <v>0.6506</v>
          </cell>
        </row>
        <row r="98">
          <cell r="A98" t="str">
            <v>313001005551</v>
          </cell>
          <cell r="B98" t="str">
            <v>COL. REAL C/GENA. - Sede Única</v>
          </cell>
          <cell r="C98" t="str">
            <v>Establecimiento</v>
          </cell>
          <cell r="D98" t="str">
            <v>CARTAGENA (BOLIVAR)</v>
          </cell>
          <cell r="E98" t="str">
            <v>NO OFICIAL</v>
          </cell>
          <cell r="F98" t="str">
            <v>C</v>
          </cell>
          <cell r="G98" t="str">
            <v>57</v>
          </cell>
          <cell r="H98" t="str">
            <v>55</v>
          </cell>
          <cell r="I98" t="str">
            <v>0.6596</v>
          </cell>
          <cell r="J98" t="str">
            <v>0.6299</v>
          </cell>
          <cell r="K98" t="str">
            <v>0.6578</v>
          </cell>
          <cell r="L98" t="str">
            <v>0.6561</v>
          </cell>
          <cell r="M98" t="str">
            <v>0.6456</v>
          </cell>
          <cell r="N98" t="str">
            <v>0.6504</v>
          </cell>
        </row>
        <row r="99">
          <cell r="A99" t="str">
            <v>113001000038</v>
          </cell>
          <cell r="B99" t="str">
            <v>COL. GRAN COLOMBIA - Sede Única</v>
          </cell>
          <cell r="C99" t="str">
            <v>Establecimiento</v>
          </cell>
          <cell r="D99" t="str">
            <v>CARTAGENA (BOLIVAR)</v>
          </cell>
          <cell r="E99" t="str">
            <v>NO OFICIAL</v>
          </cell>
          <cell r="F99" t="str">
            <v>C</v>
          </cell>
          <cell r="G99" t="str">
            <v>21</v>
          </cell>
          <cell r="H99" t="str">
            <v>21</v>
          </cell>
          <cell r="I99" t="str">
            <v>0.6428</v>
          </cell>
          <cell r="J99" t="str">
            <v>0.6481</v>
          </cell>
          <cell r="K99" t="str">
            <v>0.6505</v>
          </cell>
          <cell r="L99" t="str">
            <v>0.6341</v>
          </cell>
          <cell r="M99" t="str">
            <v>0.6514</v>
          </cell>
          <cell r="N99" t="str">
            <v>0.6445</v>
          </cell>
        </row>
        <row r="100">
          <cell r="A100" t="str">
            <v>313001003834</v>
          </cell>
          <cell r="B100" t="str">
            <v>LIC. PEDRO DE HEREDIA - MIXTO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29</v>
          </cell>
          <cell r="H100" t="str">
            <v>28</v>
          </cell>
          <cell r="I100" t="str">
            <v>0.6618</v>
          </cell>
          <cell r="J100" t="str">
            <v>0.6201</v>
          </cell>
          <cell r="K100" t="str">
            <v>0.6435</v>
          </cell>
          <cell r="L100" t="str">
            <v>0.6479</v>
          </cell>
          <cell r="M100" t="str">
            <v>0.6396</v>
          </cell>
          <cell r="N100" t="str">
            <v>0.643</v>
          </cell>
        </row>
        <row r="101">
          <cell r="A101" t="str">
            <v>113001003274</v>
          </cell>
          <cell r="B101" t="str">
            <v>INSTITUCION EDUCATIVA JOSE MANUEL RODRIGUEZ TORICES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766</v>
          </cell>
          <cell r="H101" t="str">
            <v>673</v>
          </cell>
          <cell r="I101" t="str">
            <v>0.6542</v>
          </cell>
          <cell r="J101" t="str">
            <v>0.6274</v>
          </cell>
          <cell r="K101" t="str">
            <v>0.5993</v>
          </cell>
          <cell r="L101" t="str">
            <v>0.6883</v>
          </cell>
          <cell r="M101" t="str">
            <v>0.634</v>
          </cell>
          <cell r="N101" t="str">
            <v>0.6417</v>
          </cell>
        </row>
        <row r="102">
          <cell r="A102" t="str">
            <v>313001001211</v>
          </cell>
          <cell r="B102" t="str">
            <v>INST. CARTAGENA. DEL MAR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145</v>
          </cell>
          <cell r="H102" t="str">
            <v>122</v>
          </cell>
          <cell r="I102" t="str">
            <v>0.6436</v>
          </cell>
          <cell r="J102" t="str">
            <v>0.6379</v>
          </cell>
          <cell r="K102" t="str">
            <v>0.6107</v>
          </cell>
          <cell r="L102" t="str">
            <v>0.6673</v>
          </cell>
          <cell r="M102" t="str">
            <v>0.6223</v>
          </cell>
          <cell r="N102" t="str">
            <v>0.6385</v>
          </cell>
        </row>
        <row r="103">
          <cell r="A103" t="str">
            <v>313001009417</v>
          </cell>
          <cell r="B103" t="str">
            <v>LIC. CRISTOBAL COLON - Sede Única</v>
          </cell>
          <cell r="C103" t="str">
            <v>Establecimiento</v>
          </cell>
          <cell r="D103" t="str">
            <v>CARTAGENA (BOLIVAR)</v>
          </cell>
          <cell r="E103" t="str">
            <v>NO OFICIAL</v>
          </cell>
          <cell r="F103" t="str">
            <v>C</v>
          </cell>
          <cell r="G103" t="str">
            <v>17</v>
          </cell>
          <cell r="H103" t="str">
            <v>17</v>
          </cell>
          <cell r="I103" t="str">
            <v>0.6511</v>
          </cell>
          <cell r="J103" t="str">
            <v>0.6342</v>
          </cell>
          <cell r="K103" t="str">
            <v>0.6264</v>
          </cell>
          <cell r="L103" t="str">
            <v>0.6439</v>
          </cell>
          <cell r="M103" t="str">
            <v>0.6308</v>
          </cell>
          <cell r="N103" t="str">
            <v>0.6383</v>
          </cell>
        </row>
        <row r="104">
          <cell r="A104" t="str">
            <v>313001006159</v>
          </cell>
          <cell r="B104" t="str">
            <v>CORPORACION INSTITUTO CARTAGENA - Sede Única</v>
          </cell>
          <cell r="C104" t="str">
            <v>Establecimiento</v>
          </cell>
          <cell r="D104" t="str">
            <v>CARTAGENA (BOLIVAR)</v>
          </cell>
          <cell r="E104" t="str">
            <v>NO OFICIAL</v>
          </cell>
          <cell r="F104" t="str">
            <v>C</v>
          </cell>
          <cell r="G104" t="str">
            <v>63</v>
          </cell>
          <cell r="H104" t="str">
            <v>63</v>
          </cell>
          <cell r="I104" t="str">
            <v>0.6234</v>
          </cell>
          <cell r="J104" t="str">
            <v>0.6184</v>
          </cell>
          <cell r="K104" t="str">
            <v>0.6289</v>
          </cell>
          <cell r="L104" t="str">
            <v>0.6805</v>
          </cell>
          <cell r="M104" t="str">
            <v>0.633</v>
          </cell>
          <cell r="N104" t="str">
            <v>0.6374</v>
          </cell>
        </row>
        <row r="105">
          <cell r="A105" t="str">
            <v>113001001972</v>
          </cell>
          <cell r="B105" t="str">
            <v>COL. SEMINARIO DE C/GENA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500</v>
          </cell>
          <cell r="H105" t="str">
            <v>484</v>
          </cell>
          <cell r="I105" t="str">
            <v>0.6424</v>
          </cell>
          <cell r="J105" t="str">
            <v>0.625</v>
          </cell>
          <cell r="K105" t="str">
            <v>0.6044</v>
          </cell>
          <cell r="L105" t="str">
            <v>0.6783</v>
          </cell>
          <cell r="M105" t="str">
            <v>0.6334</v>
          </cell>
          <cell r="N105" t="str">
            <v>0.6372</v>
          </cell>
        </row>
        <row r="106">
          <cell r="A106" t="str">
            <v>313001009204</v>
          </cell>
          <cell r="B106" t="str">
            <v>INST. INTEGRAL NUEVA COLOMBIA (INST. INF.MI SONRISA)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87</v>
          </cell>
          <cell r="H106" t="str">
            <v>86</v>
          </cell>
          <cell r="I106" t="str">
            <v>0.6359</v>
          </cell>
          <cell r="J106" t="str">
            <v>0.6264</v>
          </cell>
          <cell r="K106" t="str">
            <v>0.6216</v>
          </cell>
          <cell r="L106" t="str">
            <v>0.67</v>
          </cell>
          <cell r="M106" t="str">
            <v>0.6183</v>
          </cell>
          <cell r="N106" t="str">
            <v>0.6369</v>
          </cell>
        </row>
        <row r="107">
          <cell r="A107" t="str">
            <v>113001000437</v>
          </cell>
          <cell r="B107" t="str">
            <v>I.E. REPUBLICA DE ARGENTINA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262</v>
          </cell>
          <cell r="H107" t="str">
            <v>249</v>
          </cell>
          <cell r="I107" t="str">
            <v>0.6472</v>
          </cell>
          <cell r="J107" t="str">
            <v>0.621</v>
          </cell>
          <cell r="K107" t="str">
            <v>0.5959</v>
          </cell>
          <cell r="L107" t="str">
            <v>0.68</v>
          </cell>
          <cell r="M107" t="str">
            <v>0.6399</v>
          </cell>
          <cell r="N107" t="str">
            <v>0.6363</v>
          </cell>
        </row>
        <row r="108">
          <cell r="A108" t="str">
            <v>313001028322</v>
          </cell>
          <cell r="B108" t="str">
            <v>COL. CAMPIÑA REAL - Sede Única</v>
          </cell>
          <cell r="C108" t="str">
            <v>Establecimiento</v>
          </cell>
          <cell r="D108" t="str">
            <v>CARTAGENA (BOLIVAR)</v>
          </cell>
          <cell r="E108" t="str">
            <v>NO OFICIAL</v>
          </cell>
          <cell r="F108" t="str">
            <v>C</v>
          </cell>
          <cell r="G108" t="str">
            <v>56</v>
          </cell>
          <cell r="H108" t="str">
            <v>51</v>
          </cell>
          <cell r="I108" t="str">
            <v>0.622</v>
          </cell>
          <cell r="J108" t="str">
            <v>0.6197</v>
          </cell>
          <cell r="K108" t="str">
            <v>0.6545</v>
          </cell>
          <cell r="L108" t="str">
            <v>0.6414</v>
          </cell>
          <cell r="M108" t="str">
            <v>0.6478</v>
          </cell>
          <cell r="N108" t="str">
            <v>0.6354</v>
          </cell>
        </row>
        <row r="109">
          <cell r="A109" t="str">
            <v>113001000721</v>
          </cell>
          <cell r="B109" t="str">
            <v>INSTITUCION EDUCATIVA LUIS CARLOS LOPEZ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318</v>
          </cell>
          <cell r="H109" t="str">
            <v>313</v>
          </cell>
          <cell r="I109" t="str">
            <v>0.6337</v>
          </cell>
          <cell r="J109" t="str">
            <v>0.6251</v>
          </cell>
          <cell r="K109" t="str">
            <v>0.5944</v>
          </cell>
          <cell r="L109" t="str">
            <v>0.677</v>
          </cell>
          <cell r="M109" t="str">
            <v>0.6693</v>
          </cell>
          <cell r="N109" t="str">
            <v>0.6354</v>
          </cell>
        </row>
        <row r="110">
          <cell r="A110" t="str">
            <v>113001005358</v>
          </cell>
          <cell r="B110" t="str">
            <v>INSTITUCION EDUCATIVA ALBERTO E. FERNANDEZ BAENA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190</v>
          </cell>
          <cell r="H110" t="str">
            <v>176</v>
          </cell>
          <cell r="I110" t="str">
            <v>0.6388</v>
          </cell>
          <cell r="J110" t="str">
            <v>0.6132</v>
          </cell>
          <cell r="K110" t="str">
            <v>0.6048</v>
          </cell>
          <cell r="L110" t="str">
            <v>0.6864</v>
          </cell>
          <cell r="M110" t="str">
            <v>0.623</v>
          </cell>
          <cell r="N110" t="str">
            <v>0.6348</v>
          </cell>
        </row>
        <row r="111">
          <cell r="A111" t="str">
            <v>413001007630</v>
          </cell>
          <cell r="B111" t="str">
            <v>COL. CARIBE REAL - Sede Única</v>
          </cell>
          <cell r="C111" t="str">
            <v>Establecimiento</v>
          </cell>
          <cell r="D111" t="str">
            <v>CARTAGENA (BOLIVAR)</v>
          </cell>
          <cell r="E111" t="str">
            <v>NO OFICIAL</v>
          </cell>
          <cell r="F111" t="str">
            <v>C</v>
          </cell>
          <cell r="G111" t="str">
            <v>99</v>
          </cell>
          <cell r="H111" t="str">
            <v>98</v>
          </cell>
          <cell r="I111" t="str">
            <v>0.6351</v>
          </cell>
          <cell r="J111" t="str">
            <v>0.6179</v>
          </cell>
          <cell r="K111" t="str">
            <v>0.633</v>
          </cell>
          <cell r="L111" t="str">
            <v>0.6435</v>
          </cell>
          <cell r="M111" t="str">
            <v>0.6524</v>
          </cell>
          <cell r="N111" t="str">
            <v>0.6339</v>
          </cell>
        </row>
        <row r="112">
          <cell r="A112" t="str">
            <v>113001004289</v>
          </cell>
          <cell r="B112" t="str">
            <v>INSTITUCION EDUCATIVA SAN LUCAS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387</v>
          </cell>
          <cell r="H112" t="str">
            <v>382</v>
          </cell>
          <cell r="I112" t="str">
            <v>0.6429</v>
          </cell>
          <cell r="J112" t="str">
            <v>0.6209</v>
          </cell>
          <cell r="K112" t="str">
            <v>0.5923</v>
          </cell>
          <cell r="L112" t="str">
            <v>0.6842</v>
          </cell>
          <cell r="M112" t="str">
            <v>0.6106</v>
          </cell>
          <cell r="N112" t="str">
            <v>0.6332</v>
          </cell>
        </row>
        <row r="113">
          <cell r="A113" t="str">
            <v>113001001697</v>
          </cell>
          <cell r="B113" t="str">
            <v>INSTITUCION EDUCATIVA MANUELA BELTRAN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293</v>
          </cell>
          <cell r="H113" t="str">
            <v>276</v>
          </cell>
          <cell r="I113" t="str">
            <v>0.6567</v>
          </cell>
          <cell r="J113" t="str">
            <v>0.6286</v>
          </cell>
          <cell r="K113" t="str">
            <v>0.5846</v>
          </cell>
          <cell r="L113" t="str">
            <v>0.6675</v>
          </cell>
          <cell r="M113" t="str">
            <v>0.6066</v>
          </cell>
          <cell r="N113" t="str">
            <v>0.6322</v>
          </cell>
        </row>
        <row r="114">
          <cell r="A114" t="str">
            <v>113001000852</v>
          </cell>
          <cell r="B114" t="str">
            <v>INSTITUCION EDUCATIVA NUESTRA SRA DEL CARMEN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778</v>
          </cell>
          <cell r="H114" t="str">
            <v>737</v>
          </cell>
          <cell r="I114" t="str">
            <v>0.6349</v>
          </cell>
          <cell r="J114" t="str">
            <v>0.6238</v>
          </cell>
          <cell r="K114" t="str">
            <v>0.5945</v>
          </cell>
          <cell r="L114" t="str">
            <v>0.6792</v>
          </cell>
          <cell r="M114" t="str">
            <v>0.6155</v>
          </cell>
          <cell r="N114" t="str">
            <v>0.6317</v>
          </cell>
        </row>
        <row r="115">
          <cell r="A115" t="str">
            <v>113001002812</v>
          </cell>
          <cell r="B115" t="str">
            <v>INSTITUCION EDUCATIVA MARIA REINA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C</v>
          </cell>
          <cell r="G115" t="str">
            <v>252</v>
          </cell>
          <cell r="H115" t="str">
            <v>243</v>
          </cell>
          <cell r="I115" t="str">
            <v>0.6458</v>
          </cell>
          <cell r="J115" t="str">
            <v>0.6182</v>
          </cell>
          <cell r="K115" t="str">
            <v>0.5914</v>
          </cell>
          <cell r="L115" t="str">
            <v>0.6724</v>
          </cell>
          <cell r="M115" t="str">
            <v>0.607</v>
          </cell>
          <cell r="N115" t="str">
            <v>0.63</v>
          </cell>
        </row>
        <row r="116">
          <cell r="A116" t="str">
            <v>413001013176</v>
          </cell>
          <cell r="B116" t="str">
            <v>FUNDACION EDUCATIVA INSTITUTO ECOLÓGICO BARBACOAS - Sede Única</v>
          </cell>
          <cell r="C116" t="str">
            <v>Establecimiento</v>
          </cell>
          <cell r="D116" t="str">
            <v>CARTAGENA DE INDIAS (BOLIVAR)</v>
          </cell>
          <cell r="E116" t="str">
            <v>NO OFICIAL</v>
          </cell>
          <cell r="F116" t="str">
            <v>C</v>
          </cell>
          <cell r="G116" t="str">
            <v>87</v>
          </cell>
          <cell r="H116" t="str">
            <v>87</v>
          </cell>
          <cell r="I116" t="str">
            <v>0.6533</v>
          </cell>
          <cell r="J116" t="str">
            <v>0.6271</v>
          </cell>
          <cell r="K116" t="str">
            <v>0.5873</v>
          </cell>
          <cell r="L116" t="str">
            <v>0.6538</v>
          </cell>
          <cell r="M116" t="str">
            <v>0.6216</v>
          </cell>
          <cell r="N116" t="str">
            <v>0.6297</v>
          </cell>
        </row>
        <row r="117">
          <cell r="A117" t="str">
            <v>313001008411</v>
          </cell>
          <cell r="B117" t="str">
            <v>INSTITUCION EDUCATIVA FE Y ALEGRIA EL PROGRESO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191</v>
          </cell>
          <cell r="H117" t="str">
            <v>182</v>
          </cell>
          <cell r="I117" t="str">
            <v>0.6465</v>
          </cell>
          <cell r="J117" t="str">
            <v>0.6134</v>
          </cell>
          <cell r="K117" t="str">
            <v>0.5961</v>
          </cell>
          <cell r="L117" t="str">
            <v>0.6728</v>
          </cell>
          <cell r="M117" t="str">
            <v>0.597</v>
          </cell>
          <cell r="N117" t="str">
            <v>0.6295</v>
          </cell>
        </row>
        <row r="118">
          <cell r="A118" t="str">
            <v>113001001336</v>
          </cell>
          <cell r="B118" t="str">
            <v>INSTITUCION EDUCATIVA JOHN F KENNEDY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380</v>
          </cell>
          <cell r="H118" t="str">
            <v>350</v>
          </cell>
          <cell r="I118" t="str">
            <v>0.6514</v>
          </cell>
          <cell r="J118" t="str">
            <v>0.6118</v>
          </cell>
          <cell r="K118" t="str">
            <v>0.5848</v>
          </cell>
          <cell r="L118" t="str">
            <v>0.6802</v>
          </cell>
          <cell r="M118" t="str">
            <v>0.5944</v>
          </cell>
          <cell r="N118" t="str">
            <v>0.6292</v>
          </cell>
        </row>
        <row r="119">
          <cell r="A119" t="str">
            <v>313001008381</v>
          </cell>
          <cell r="B119" t="str">
            <v>CENT. DE ENSEÑANZA HIJOS DE BOLIVAR - Sede Única</v>
          </cell>
          <cell r="C119" t="str">
            <v>Establecimiento</v>
          </cell>
          <cell r="D119" t="str">
            <v>CARTAGENA DE INDIAS (BOLIVAR)</v>
          </cell>
          <cell r="E119" t="str">
            <v>NO OFICIAL</v>
          </cell>
          <cell r="F119" t="str">
            <v>C</v>
          </cell>
          <cell r="G119" t="str">
            <v>53</v>
          </cell>
          <cell r="H119" t="str">
            <v>53</v>
          </cell>
          <cell r="I119" t="str">
            <v>0.6316</v>
          </cell>
          <cell r="J119" t="str">
            <v>0.6125</v>
          </cell>
          <cell r="K119" t="str">
            <v>0.6001</v>
          </cell>
          <cell r="L119" t="str">
            <v>0.667</v>
          </cell>
          <cell r="M119" t="str">
            <v>0.6168</v>
          </cell>
          <cell r="N119" t="str">
            <v>0.6269</v>
          </cell>
        </row>
        <row r="120">
          <cell r="A120" t="str">
            <v>113001028483</v>
          </cell>
          <cell r="B120" t="str">
            <v>INSTITUCION EDUCATIVA CASD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145</v>
          </cell>
          <cell r="H120" t="str">
            <v>141</v>
          </cell>
          <cell r="I120" t="str">
            <v>0.6498</v>
          </cell>
          <cell r="J120" t="str">
            <v>0.626</v>
          </cell>
          <cell r="K120" t="str">
            <v>0.575</v>
          </cell>
          <cell r="L120" t="str">
            <v>0.6683</v>
          </cell>
          <cell r="M120" t="str">
            <v>0.5865</v>
          </cell>
          <cell r="N120" t="str">
            <v>0.6264</v>
          </cell>
        </row>
        <row r="121">
          <cell r="A121" t="str">
            <v>313001027059</v>
          </cell>
          <cell r="B121" t="str">
            <v>CONC. ESCOLAR BERTHA SUTTNER - Sede Única</v>
          </cell>
          <cell r="C121" t="str">
            <v>Establecimiento</v>
          </cell>
          <cell r="D121" t="str">
            <v>CARTAGENA DE INDIAS (BOLIVAR)</v>
          </cell>
          <cell r="E121" t="str">
            <v>NO OFICIAL</v>
          </cell>
          <cell r="F121" t="str">
            <v>C</v>
          </cell>
          <cell r="G121" t="str">
            <v>154</v>
          </cell>
          <cell r="H121" t="str">
            <v>147</v>
          </cell>
          <cell r="I121" t="str">
            <v>0.6464</v>
          </cell>
          <cell r="J121" t="str">
            <v>0.6305</v>
          </cell>
          <cell r="K121" t="str">
            <v>0.5848</v>
          </cell>
          <cell r="L121" t="str">
            <v>0.6541</v>
          </cell>
          <cell r="M121" t="str">
            <v>0.5795</v>
          </cell>
          <cell r="N121" t="str">
            <v>0.6251</v>
          </cell>
        </row>
        <row r="122">
          <cell r="A122" t="str">
            <v>313001028985</v>
          </cell>
          <cell r="B122" t="str">
            <v>COLEGIO DIOS ES AMOR -SEDE CARTAGENA - Sede Única</v>
          </cell>
          <cell r="C122" t="str">
            <v>Establecimiento</v>
          </cell>
          <cell r="D122" t="str">
            <v>CARTAGENA DE INDIAS (BOLIVAR)</v>
          </cell>
          <cell r="E122" t="str">
            <v>NO OFICIAL</v>
          </cell>
          <cell r="F122" t="str">
            <v>C</v>
          </cell>
          <cell r="G122" t="str">
            <v>123</v>
          </cell>
          <cell r="H122" t="str">
            <v>116</v>
          </cell>
          <cell r="I122" t="str">
            <v>0.6199</v>
          </cell>
          <cell r="J122" t="str">
            <v>0.6046</v>
          </cell>
          <cell r="K122" t="str">
            <v>0.593</v>
          </cell>
          <cell r="L122" t="str">
            <v>0.6835</v>
          </cell>
          <cell r="M122" t="str">
            <v>0.6216</v>
          </cell>
          <cell r="N122" t="str">
            <v>0.625</v>
          </cell>
        </row>
        <row r="123">
          <cell r="A123" t="str">
            <v>113001030093</v>
          </cell>
          <cell r="B123" t="str">
            <v>INSTITUCION EDUCATIVA FUNDACION PIES DESCALZOS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129</v>
          </cell>
          <cell r="H123" t="str">
            <v>127</v>
          </cell>
          <cell r="I123" t="str">
            <v>0.6231</v>
          </cell>
          <cell r="J123" t="str">
            <v>0.6065</v>
          </cell>
          <cell r="K123" t="str">
            <v>0.6032</v>
          </cell>
          <cell r="L123" t="str">
            <v>0.6663</v>
          </cell>
          <cell r="M123" t="str">
            <v>0.5985</v>
          </cell>
          <cell r="N123" t="str">
            <v>0.6228</v>
          </cell>
        </row>
        <row r="124">
          <cell r="A124" t="str">
            <v>113001004149</v>
          </cell>
          <cell r="B124" t="str">
            <v>INSTITUCION EDUCATIVA JUAN JOSE NIETO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524</v>
          </cell>
          <cell r="H124" t="str">
            <v>465</v>
          </cell>
          <cell r="I124" t="str">
            <v>0.6296</v>
          </cell>
          <cell r="J124" t="str">
            <v>0.6001</v>
          </cell>
          <cell r="K124" t="str">
            <v>0.5883</v>
          </cell>
          <cell r="L124" t="str">
            <v>0.6746</v>
          </cell>
          <cell r="M124" t="str">
            <v>0.6156</v>
          </cell>
          <cell r="N124" t="str">
            <v>0.6225</v>
          </cell>
        </row>
        <row r="125">
          <cell r="A125" t="str">
            <v>113001002413</v>
          </cell>
          <cell r="B125" t="str">
            <v>INSTITUCION EDUCATIVA MADRE LAURA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334</v>
          </cell>
          <cell r="H125" t="str">
            <v>326</v>
          </cell>
          <cell r="I125" t="str">
            <v>0.6385</v>
          </cell>
          <cell r="J125" t="str">
            <v>0.6138</v>
          </cell>
          <cell r="K125" t="str">
            <v>0.5664</v>
          </cell>
          <cell r="L125" t="str">
            <v>0.6642</v>
          </cell>
          <cell r="M125" t="str">
            <v>0.6185</v>
          </cell>
          <cell r="N125" t="str">
            <v>0.6206</v>
          </cell>
        </row>
        <row r="126">
          <cell r="A126" t="str">
            <v>113001028469</v>
          </cell>
          <cell r="B126" t="str">
            <v>INSTITUCION EDUCATIVA RAFAEL NU?EZ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191</v>
          </cell>
          <cell r="H126" t="str">
            <v>181</v>
          </cell>
          <cell r="I126" t="str">
            <v>0.6268</v>
          </cell>
          <cell r="J126" t="str">
            <v>0.5989</v>
          </cell>
          <cell r="K126" t="str">
            <v>0.5832</v>
          </cell>
          <cell r="L126" t="str">
            <v>0.6808</v>
          </cell>
          <cell r="M126" t="str">
            <v>0.5909</v>
          </cell>
          <cell r="N126" t="str">
            <v>0.62</v>
          </cell>
        </row>
        <row r="127">
          <cell r="A127" t="str">
            <v>113001005374</v>
          </cell>
          <cell r="B127" t="str">
            <v>INSTITUCION EDUCATIVA ANTONIA SANTOS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303</v>
          </cell>
          <cell r="H127" t="str">
            <v>279</v>
          </cell>
          <cell r="I127" t="str">
            <v>0.6316</v>
          </cell>
          <cell r="J127" t="str">
            <v>0.6175</v>
          </cell>
          <cell r="K127" t="str">
            <v>0.5694</v>
          </cell>
          <cell r="L127" t="str">
            <v>0.6553</v>
          </cell>
          <cell r="M127" t="str">
            <v>0.6322</v>
          </cell>
          <cell r="N127" t="str">
            <v>0.6195</v>
          </cell>
        </row>
        <row r="128">
          <cell r="A128" t="str">
            <v>313001013571</v>
          </cell>
          <cell r="B128" t="str">
            <v>CENT. EDUC. Y COMUNITARIO NELSON MANDELA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D</v>
          </cell>
          <cell r="G128" t="str">
            <v>28</v>
          </cell>
          <cell r="H128" t="str">
            <v>27</v>
          </cell>
          <cell r="I128" t="str">
            <v>0.6788</v>
          </cell>
          <cell r="J128" t="str">
            <v>0.5848</v>
          </cell>
          <cell r="K128" t="str">
            <v>0.5852</v>
          </cell>
          <cell r="L128" t="str">
            <v>0.6396</v>
          </cell>
          <cell r="M128" t="str">
            <v>0.5756</v>
          </cell>
          <cell r="N128" t="str">
            <v>0.6185</v>
          </cell>
        </row>
        <row r="129">
          <cell r="A129" t="str">
            <v>313001007040</v>
          </cell>
          <cell r="B129" t="str">
            <v>COL. MARIA MONTESORRI - Sede Única</v>
          </cell>
          <cell r="C129" t="str">
            <v>Establecimiento</v>
          </cell>
          <cell r="D129" t="str">
            <v>CARTAGENA DE INDIAS (BOLIVAR)</v>
          </cell>
          <cell r="E129" t="str">
            <v>NO OFICIAL</v>
          </cell>
          <cell r="F129" t="str">
            <v>D</v>
          </cell>
          <cell r="G129" t="str">
            <v>75</v>
          </cell>
          <cell r="H129" t="str">
            <v>64</v>
          </cell>
          <cell r="I129" t="str">
            <v>0.6287</v>
          </cell>
          <cell r="J129" t="str">
            <v>0.5992</v>
          </cell>
          <cell r="K129" t="str">
            <v>0.5837</v>
          </cell>
          <cell r="L129" t="str">
            <v>0.66</v>
          </cell>
          <cell r="M129" t="str">
            <v>0.616</v>
          </cell>
          <cell r="N129" t="str">
            <v>0.6178</v>
          </cell>
        </row>
        <row r="130">
          <cell r="A130" t="str">
            <v>313001013538</v>
          </cell>
          <cell r="B130" t="str">
            <v>CORPORACION EDUCATIVA SAN JOSE - Sede Única</v>
          </cell>
          <cell r="C130" t="str">
            <v>Establecimiento</v>
          </cell>
          <cell r="D130" t="str">
            <v>CARTAGENA (BOLIVAR)</v>
          </cell>
          <cell r="E130" t="str">
            <v>NO OFICIAL</v>
          </cell>
          <cell r="F130" t="str">
            <v>D</v>
          </cell>
          <cell r="G130" t="str">
            <v>226</v>
          </cell>
          <cell r="H130" t="str">
            <v>225</v>
          </cell>
          <cell r="I130" t="str">
            <v>0.6085</v>
          </cell>
          <cell r="J130" t="str">
            <v>0.6123</v>
          </cell>
          <cell r="K130" t="str">
            <v>0.618</v>
          </cell>
          <cell r="L130" t="str">
            <v>0.6303</v>
          </cell>
          <cell r="M130" t="str">
            <v>0.6177</v>
          </cell>
          <cell r="N130" t="str">
            <v>0.6173</v>
          </cell>
        </row>
        <row r="131">
          <cell r="A131" t="str">
            <v>113001000241</v>
          </cell>
          <cell r="B131" t="str">
            <v>INSTITUCION EDUCATIVA NUESTRO ESFUERZO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251</v>
          </cell>
          <cell r="H131" t="str">
            <v>235</v>
          </cell>
          <cell r="I131" t="str">
            <v>0.6359</v>
          </cell>
          <cell r="J131" t="str">
            <v>0.6061</v>
          </cell>
          <cell r="K131" t="str">
            <v>0.5719</v>
          </cell>
          <cell r="L131" t="str">
            <v>0.6563</v>
          </cell>
          <cell r="M131" t="str">
            <v>0.5848</v>
          </cell>
          <cell r="N131" t="str">
            <v>0.615</v>
          </cell>
        </row>
        <row r="132">
          <cell r="A132" t="str">
            <v>313001000142</v>
          </cell>
          <cell r="B132" t="str">
            <v>INST. MADRE TERESA DE CALCUTA - Sede Única</v>
          </cell>
          <cell r="C132" t="str">
            <v>Establecimiento</v>
          </cell>
          <cell r="D132" t="str">
            <v>CARTAGENA DE INDIAS (BOLIVAR)</v>
          </cell>
          <cell r="E132" t="str">
            <v>NO OFICIAL</v>
          </cell>
          <cell r="F132" t="str">
            <v>D</v>
          </cell>
          <cell r="G132" t="str">
            <v>82</v>
          </cell>
          <cell r="H132" t="str">
            <v>66</v>
          </cell>
          <cell r="I132" t="str">
            <v>0.6123</v>
          </cell>
          <cell r="J132" t="str">
            <v>0.5974</v>
          </cell>
          <cell r="K132" t="str">
            <v>0.5818</v>
          </cell>
          <cell r="L132" t="str">
            <v>0.6585</v>
          </cell>
          <cell r="M132" t="str">
            <v>0.6082</v>
          </cell>
          <cell r="N132" t="str">
            <v>0.6122</v>
          </cell>
        </row>
        <row r="133">
          <cell r="A133" t="str">
            <v>113001002952</v>
          </cell>
          <cell r="B133" t="str">
            <v>INSTITUCION EDUCATIVA DE TERNERA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199</v>
          </cell>
          <cell r="H133" t="str">
            <v>183</v>
          </cell>
          <cell r="I133" t="str">
            <v>0.6142</v>
          </cell>
          <cell r="J133" t="str">
            <v>0.5883</v>
          </cell>
          <cell r="K133" t="str">
            <v>0.5779</v>
          </cell>
          <cell r="L133" t="str">
            <v>0.6719</v>
          </cell>
          <cell r="M133" t="str">
            <v>0.6007</v>
          </cell>
          <cell r="N133" t="str">
            <v>0.6121</v>
          </cell>
        </row>
        <row r="134">
          <cell r="A134" t="str">
            <v>113001000259</v>
          </cell>
          <cell r="B134" t="str">
            <v>INSTITUCIÓN EDUCATIVA VALORES UNIDOS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185</v>
          </cell>
          <cell r="H134" t="str">
            <v>170</v>
          </cell>
          <cell r="I134" t="str">
            <v>0.5933</v>
          </cell>
          <cell r="J134" t="str">
            <v>0.585</v>
          </cell>
          <cell r="K134" t="str">
            <v>0.6037</v>
          </cell>
          <cell r="L134" t="str">
            <v>0.6668</v>
          </cell>
          <cell r="M134" t="str">
            <v>0.5847</v>
          </cell>
          <cell r="N134" t="str">
            <v>0.6101</v>
          </cell>
        </row>
        <row r="135">
          <cell r="A135" t="str">
            <v>313001008500</v>
          </cell>
          <cell r="B135" t="str">
            <v>CORP. EDUC. JORGE ELIECER GAITAN DE C/GENA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22</v>
          </cell>
          <cell r="H135" t="str">
            <v>22</v>
          </cell>
          <cell r="I135" t="str">
            <v>0.6128</v>
          </cell>
          <cell r="J135" t="str">
            <v>0.6026</v>
          </cell>
          <cell r="K135" t="str">
            <v>0.5688</v>
          </cell>
          <cell r="L135" t="str">
            <v>0.6527</v>
          </cell>
          <cell r="M135" t="str">
            <v>0.6111</v>
          </cell>
          <cell r="N135" t="str">
            <v>0.6094</v>
          </cell>
        </row>
        <row r="136">
          <cell r="A136" t="str">
            <v>213001000245</v>
          </cell>
          <cell r="B136" t="str">
            <v>I.E. TIERRA BAJA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49</v>
          </cell>
          <cell r="H136" t="str">
            <v>48</v>
          </cell>
          <cell r="I136" t="str">
            <v>0.6155</v>
          </cell>
          <cell r="J136" t="str">
            <v>0.5963</v>
          </cell>
          <cell r="K136" t="str">
            <v>0.5807</v>
          </cell>
          <cell r="L136" t="str">
            <v>0.6553</v>
          </cell>
          <cell r="M136" t="str">
            <v>0.5721</v>
          </cell>
          <cell r="N136" t="str">
            <v>0.6089</v>
          </cell>
        </row>
        <row r="137">
          <cell r="A137" t="str">
            <v>113001028927</v>
          </cell>
          <cell r="B137" t="str">
            <v>INSTITUCION EDUCATIVA CIUDADELA 2000 -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313</v>
          </cell>
          <cell r="H137" t="str">
            <v>305</v>
          </cell>
          <cell r="I137" t="str">
            <v>0.6157</v>
          </cell>
          <cell r="J137" t="str">
            <v>0.5933</v>
          </cell>
          <cell r="K137" t="str">
            <v>0.5756</v>
          </cell>
          <cell r="L137" t="str">
            <v>0.6598</v>
          </cell>
          <cell r="M137" t="str">
            <v>0.5718</v>
          </cell>
          <cell r="N137" t="str">
            <v>0.6081</v>
          </cell>
        </row>
        <row r="138">
          <cell r="A138" t="str">
            <v>313001004750</v>
          </cell>
          <cell r="B138" t="str">
            <v>INSTITUCION EDUCATIVA MADRE GABRIELA DE SAN MARTIN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334</v>
          </cell>
          <cell r="H138" t="str">
            <v>323</v>
          </cell>
          <cell r="I138" t="str">
            <v>0.6288</v>
          </cell>
          <cell r="J138" t="str">
            <v>0.5939</v>
          </cell>
          <cell r="K138" t="str">
            <v>0.5606</v>
          </cell>
          <cell r="L138" t="str">
            <v>0.6628</v>
          </cell>
          <cell r="M138" t="str">
            <v>0.5585</v>
          </cell>
          <cell r="N138" t="str">
            <v>0.6074</v>
          </cell>
        </row>
        <row r="139">
          <cell r="A139" t="str">
            <v>113001001581</v>
          </cell>
          <cell r="B139" t="str">
            <v>I.E. DE FREDONIA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145</v>
          </cell>
          <cell r="H139" t="str">
            <v>137</v>
          </cell>
          <cell r="I139" t="str">
            <v>0.6177</v>
          </cell>
          <cell r="J139" t="str">
            <v>0.5958</v>
          </cell>
          <cell r="K139" t="str">
            <v>0.5835</v>
          </cell>
          <cell r="L139" t="str">
            <v>0.6378</v>
          </cell>
          <cell r="M139" t="str">
            <v>0.5554</v>
          </cell>
          <cell r="N139" t="str">
            <v>0.6046</v>
          </cell>
        </row>
        <row r="140">
          <cell r="A140" t="str">
            <v>113001000879</v>
          </cell>
          <cell r="B140" t="str">
            <v>INSTITUCION EDUCATIVA SANTA MARIA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442</v>
          </cell>
          <cell r="H140" t="str">
            <v>397</v>
          </cell>
          <cell r="I140" t="str">
            <v>0.6047</v>
          </cell>
          <cell r="J140" t="str">
            <v>0.5879</v>
          </cell>
          <cell r="K140" t="str">
            <v>0.5782</v>
          </cell>
          <cell r="L140" t="str">
            <v>0.6548</v>
          </cell>
          <cell r="M140" t="str">
            <v>0.5738</v>
          </cell>
          <cell r="N140" t="str">
            <v>0.6039</v>
          </cell>
        </row>
        <row r="141">
          <cell r="A141" t="str">
            <v>113001009281</v>
          </cell>
          <cell r="B141" t="str">
            <v>I.E. VILLA ESTRELLA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169</v>
          </cell>
          <cell r="H141" t="str">
            <v>151</v>
          </cell>
          <cell r="I141" t="str">
            <v>0.6052</v>
          </cell>
          <cell r="J141" t="str">
            <v>0.5828</v>
          </cell>
          <cell r="K141" t="str">
            <v>0.5755</v>
          </cell>
          <cell r="L141" t="str">
            <v>0.6554</v>
          </cell>
          <cell r="M141" t="str">
            <v>0.5853</v>
          </cell>
          <cell r="N141" t="str">
            <v>0.6032</v>
          </cell>
        </row>
        <row r="142">
          <cell r="A142" t="str">
            <v>313001029116</v>
          </cell>
          <cell r="B142" t="str">
            <v>INSTITUCION EDUC COMUNITARIA LIRIO DE LOS VALLES - Sede Única</v>
          </cell>
          <cell r="C142" t="str">
            <v>Establecimiento</v>
          </cell>
          <cell r="D142" t="str">
            <v>CARTAGENA DE INDIAS (BOLIVAR)</v>
          </cell>
          <cell r="E142" t="str">
            <v>NO OFICIAL</v>
          </cell>
          <cell r="F142" t="str">
            <v>D</v>
          </cell>
          <cell r="G142" t="str">
            <v>17</v>
          </cell>
          <cell r="H142" t="str">
            <v>15</v>
          </cell>
          <cell r="I142" t="str">
            <v>0.6068</v>
          </cell>
          <cell r="J142" t="str">
            <v>0.6065</v>
          </cell>
          <cell r="K142" t="str">
            <v>0.5603</v>
          </cell>
          <cell r="L142" t="str">
            <v>0.6413</v>
          </cell>
          <cell r="M142" t="str">
            <v>0.586</v>
          </cell>
          <cell r="N142" t="str">
            <v>0.6024</v>
          </cell>
        </row>
        <row r="143">
          <cell r="A143" t="str">
            <v>113001020969</v>
          </cell>
          <cell r="B143" t="str">
            <v>INSTITUCION EDUCATIVA FRANCISCO DE PAULA SANTANDER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150</v>
          </cell>
          <cell r="H143" t="str">
            <v>146</v>
          </cell>
          <cell r="I143" t="str">
            <v>0.6198</v>
          </cell>
          <cell r="J143" t="str">
            <v>0.591</v>
          </cell>
          <cell r="K143" t="str">
            <v>0.5482</v>
          </cell>
          <cell r="L143" t="str">
            <v>0.6513</v>
          </cell>
          <cell r="M143" t="str">
            <v>0.5969</v>
          </cell>
          <cell r="N143" t="str">
            <v>0.6021</v>
          </cell>
        </row>
        <row r="144">
          <cell r="A144" t="str">
            <v>313001006281</v>
          </cell>
          <cell r="B144" t="str">
            <v>CORP. COL. AMOR A BOLIVAR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104</v>
          </cell>
          <cell r="H144" t="str">
            <v>85</v>
          </cell>
          <cell r="I144" t="str">
            <v>0.6151</v>
          </cell>
          <cell r="J144" t="str">
            <v>0.571</v>
          </cell>
          <cell r="K144" t="str">
            <v>0.5729</v>
          </cell>
          <cell r="L144" t="str">
            <v>0.6449</v>
          </cell>
          <cell r="M144" t="str">
            <v>0.6076</v>
          </cell>
          <cell r="N144" t="str">
            <v>0.6015</v>
          </cell>
        </row>
        <row r="145">
          <cell r="A145" t="str">
            <v>213001002809</v>
          </cell>
          <cell r="B145" t="str">
            <v>INSTITUCION EDUCATIVA DE BAYUNCA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539</v>
          </cell>
          <cell r="H145" t="str">
            <v>484</v>
          </cell>
          <cell r="I145" t="str">
            <v>0.6346</v>
          </cell>
          <cell r="J145" t="str">
            <v>0.5921</v>
          </cell>
          <cell r="K145" t="str">
            <v>0.5599</v>
          </cell>
          <cell r="L145" t="str">
            <v>0.6303</v>
          </cell>
          <cell r="M145" t="str">
            <v>0.5677</v>
          </cell>
          <cell r="N145" t="str">
            <v>0.6014</v>
          </cell>
        </row>
        <row r="146">
          <cell r="A146" t="str">
            <v>213001030241</v>
          </cell>
          <cell r="B146" t="str">
            <v>INSTITUCION EDUCATIVA DE BAYUNCA - INSTITUCION EDUCATIVA DE BAYUNCA</v>
          </cell>
          <cell r="C146" t="str">
            <v>Sede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170</v>
          </cell>
          <cell r="H146" t="str">
            <v>162</v>
          </cell>
          <cell r="I146" t="str">
            <v>0.63</v>
          </cell>
          <cell r="J146" t="str">
            <v>0.5915</v>
          </cell>
          <cell r="K146" t="str">
            <v>0.5693</v>
          </cell>
          <cell r="L146" t="str">
            <v>0.6321</v>
          </cell>
          <cell r="M146" t="str">
            <v>0.5598</v>
          </cell>
          <cell r="N146" t="str">
            <v>0.6022</v>
          </cell>
        </row>
        <row r="147">
          <cell r="A147" t="str">
            <v>113001004254</v>
          </cell>
          <cell r="B147" t="str">
            <v>INSTITUCION EDUCATIVA FULGENCIO LEQUERICA  VELEZ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237</v>
          </cell>
          <cell r="H147" t="str">
            <v>227</v>
          </cell>
          <cell r="I147" t="str">
            <v>0.612</v>
          </cell>
          <cell r="J147" t="str">
            <v>0.5864</v>
          </cell>
          <cell r="K147" t="str">
            <v>0.5563</v>
          </cell>
          <cell r="L147" t="str">
            <v>0.6458</v>
          </cell>
          <cell r="M147" t="str">
            <v>0.6095</v>
          </cell>
          <cell r="N147" t="str">
            <v>0.6008</v>
          </cell>
        </row>
        <row r="148">
          <cell r="A148" t="str">
            <v>313001009085</v>
          </cell>
          <cell r="B148" t="str">
            <v>CORPORACION EDUCATIVA LICEO CARTAGENA - Sede Única</v>
          </cell>
          <cell r="C148" t="str">
            <v>Establecimiento</v>
          </cell>
          <cell r="D148" t="str">
            <v>CARTAGENA (BOLIVAR)</v>
          </cell>
          <cell r="E148" t="str">
            <v>NO OFICIAL</v>
          </cell>
          <cell r="F148" t="str">
            <v>D</v>
          </cell>
          <cell r="G148" t="str">
            <v>16</v>
          </cell>
          <cell r="H148" t="str">
            <v>15</v>
          </cell>
          <cell r="I148" t="str">
            <v>0.5749</v>
          </cell>
          <cell r="J148" t="str">
            <v>0.611</v>
          </cell>
          <cell r="K148" t="str">
            <v>0.5806</v>
          </cell>
          <cell r="L148" t="str">
            <v>0.6149</v>
          </cell>
          <cell r="M148" t="str">
            <v>0.6198</v>
          </cell>
          <cell r="N148" t="str">
            <v>0.5972</v>
          </cell>
        </row>
        <row r="149">
          <cell r="A149" t="str">
            <v>113001028421</v>
          </cell>
          <cell r="B149" t="str">
            <v>INSTITUCION EDUCATIVA 14 DE FEBRERO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202</v>
          </cell>
          <cell r="H149" t="str">
            <v>197</v>
          </cell>
          <cell r="I149" t="str">
            <v>0.6081</v>
          </cell>
          <cell r="J149" t="str">
            <v>0.5955</v>
          </cell>
          <cell r="K149" t="str">
            <v>0.5567</v>
          </cell>
          <cell r="L149" t="str">
            <v>0.6403</v>
          </cell>
          <cell r="M149" t="str">
            <v>0.5559</v>
          </cell>
          <cell r="N149" t="str">
            <v>0.5967</v>
          </cell>
        </row>
        <row r="150">
          <cell r="A150" t="str">
            <v>113001028919</v>
          </cell>
          <cell r="B150" t="str">
            <v>INSTITUCION EDUCATIVA NUEVO BOSQUE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395</v>
          </cell>
          <cell r="H150" t="str">
            <v>364</v>
          </cell>
          <cell r="I150" t="str">
            <v>0.5954</v>
          </cell>
          <cell r="J150" t="str">
            <v>0.5736</v>
          </cell>
          <cell r="K150" t="str">
            <v>0.5497</v>
          </cell>
          <cell r="L150" t="str">
            <v>0.6443</v>
          </cell>
          <cell r="M150" t="str">
            <v>0.6015</v>
          </cell>
          <cell r="N150" t="str">
            <v>0.5916</v>
          </cell>
        </row>
        <row r="151">
          <cell r="A151" t="str">
            <v>113001002120</v>
          </cell>
          <cell r="B151" t="str">
            <v>INSTITUCION EDUCATIVA HIJOS DE MARIA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287</v>
          </cell>
          <cell r="H151" t="str">
            <v>270</v>
          </cell>
          <cell r="I151" t="str">
            <v>0.6034</v>
          </cell>
          <cell r="J151" t="str">
            <v>0.5838</v>
          </cell>
          <cell r="K151" t="str">
            <v>0.5496</v>
          </cell>
          <cell r="L151" t="str">
            <v>0.633</v>
          </cell>
          <cell r="M151" t="str">
            <v>0.58</v>
          </cell>
          <cell r="N151" t="str">
            <v>0.5915</v>
          </cell>
        </row>
        <row r="152">
          <cell r="A152" t="str">
            <v>113001030085</v>
          </cell>
          <cell r="B152" t="str">
            <v>INSTITUCION EDUCATIVA MANDELA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209</v>
          </cell>
          <cell r="H152" t="str">
            <v>194</v>
          </cell>
          <cell r="I152" t="str">
            <v>0.5993</v>
          </cell>
          <cell r="J152" t="str">
            <v>0.5565</v>
          </cell>
          <cell r="K152" t="str">
            <v>0.5538</v>
          </cell>
          <cell r="L152" t="str">
            <v>0.658</v>
          </cell>
          <cell r="M152" t="str">
            <v>0.583</v>
          </cell>
          <cell r="N152" t="str">
            <v>0.5912</v>
          </cell>
        </row>
        <row r="153">
          <cell r="A153" t="str">
            <v>313001006736</v>
          </cell>
          <cell r="B153" t="str">
            <v>ASOCIACION LICEO SAN FERNANDO - Sede Única</v>
          </cell>
          <cell r="C153" t="str">
            <v>Establecimiento</v>
          </cell>
          <cell r="D153" t="str">
            <v>CARTAGENA (BOLIVAR)</v>
          </cell>
          <cell r="E153" t="str">
            <v>NO OFICIAL</v>
          </cell>
          <cell r="F153" t="str">
            <v>D</v>
          </cell>
          <cell r="G153" t="str">
            <v>29</v>
          </cell>
          <cell r="H153" t="str">
            <v>26</v>
          </cell>
          <cell r="I153" t="str">
            <v>0.5805</v>
          </cell>
          <cell r="J153" t="str">
            <v>0.5751</v>
          </cell>
          <cell r="K153" t="str">
            <v>0.5887</v>
          </cell>
          <cell r="L153" t="str">
            <v>0.6067</v>
          </cell>
          <cell r="M153" t="str">
            <v>0.6171</v>
          </cell>
          <cell r="N153" t="str">
            <v>0.59</v>
          </cell>
        </row>
        <row r="154">
          <cell r="A154" t="str">
            <v>313001027075</v>
          </cell>
          <cell r="B154" t="str">
            <v>INSTITUCION EDUCATIVA EL SALVADOR - Sede Única</v>
          </cell>
          <cell r="C154" t="str">
            <v>Establecimiento</v>
          </cell>
          <cell r="D154" t="str">
            <v>CARTAGENA (BOLIVAR)</v>
          </cell>
          <cell r="E154" t="str">
            <v>NO OFICIAL</v>
          </cell>
          <cell r="F154" t="str">
            <v>D</v>
          </cell>
          <cell r="G154" t="str">
            <v>282</v>
          </cell>
          <cell r="H154" t="str">
            <v>245</v>
          </cell>
          <cell r="I154" t="str">
            <v>0.5711</v>
          </cell>
          <cell r="J154" t="str">
            <v>0.5981</v>
          </cell>
          <cell r="K154" t="str">
            <v>0.5751</v>
          </cell>
          <cell r="L154" t="str">
            <v>0.6157</v>
          </cell>
          <cell r="M154" t="str">
            <v>0.5762</v>
          </cell>
          <cell r="N154" t="str">
            <v>0.5889</v>
          </cell>
        </row>
        <row r="155">
          <cell r="A155" t="str">
            <v>313001029396</v>
          </cell>
          <cell r="B155" t="str">
            <v>INSTITUCION EDUCATIVA CLEMENTE MANUEL ZABAL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398</v>
          </cell>
          <cell r="H155" t="str">
            <v>385</v>
          </cell>
          <cell r="I155" t="str">
            <v>0.5863</v>
          </cell>
          <cell r="J155" t="str">
            <v>0.58</v>
          </cell>
          <cell r="K155" t="str">
            <v>0.5508</v>
          </cell>
          <cell r="L155" t="str">
            <v>0.6339</v>
          </cell>
          <cell r="M155" t="str">
            <v>0.5683</v>
          </cell>
          <cell r="N155" t="str">
            <v>0.5863</v>
          </cell>
        </row>
        <row r="156">
          <cell r="A156" t="str">
            <v>313001013996</v>
          </cell>
          <cell r="B156" t="str">
            <v>COL. COMUNITARIO JOSE CARMELO VILLAMIZAR DIAZ - Sede Única</v>
          </cell>
          <cell r="C156" t="str">
            <v>Establecimiento</v>
          </cell>
          <cell r="D156" t="str">
            <v>CARTAGENA (BOLIVAR)</v>
          </cell>
          <cell r="E156" t="str">
            <v>NO OFICIAL</v>
          </cell>
          <cell r="F156" t="str">
            <v>D</v>
          </cell>
          <cell r="G156" t="str">
            <v>12</v>
          </cell>
          <cell r="H156" t="str">
            <v>12</v>
          </cell>
          <cell r="I156" t="str">
            <v>0.623</v>
          </cell>
          <cell r="J156" t="str">
            <v>0.57</v>
          </cell>
          <cell r="K156" t="str">
            <v>0.5742</v>
          </cell>
          <cell r="L156" t="str">
            <v>0.5802</v>
          </cell>
          <cell r="M156" t="str">
            <v>0.5733</v>
          </cell>
          <cell r="N156" t="str">
            <v>0.5858</v>
          </cell>
        </row>
        <row r="157">
          <cell r="A157" t="str">
            <v>113001001727</v>
          </cell>
          <cell r="B157" t="str">
            <v>INSTITUCION EDUCATIVA REPUBLICA DEL LIBANO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277</v>
          </cell>
          <cell r="H157" t="str">
            <v>264</v>
          </cell>
          <cell r="I157" t="str">
            <v>0.5902</v>
          </cell>
          <cell r="J157" t="str">
            <v>0.5664</v>
          </cell>
          <cell r="K157" t="str">
            <v>0.5503</v>
          </cell>
          <cell r="L157" t="str">
            <v>0.6273</v>
          </cell>
          <cell r="M157" t="str">
            <v>0.5682</v>
          </cell>
          <cell r="N157" t="str">
            <v>0.5824</v>
          </cell>
        </row>
        <row r="158">
          <cell r="A158" t="str">
            <v>313001013783</v>
          </cell>
          <cell r="B158" t="str">
            <v>CONC. ESCOLAR BERNARDO FOERGEN - Sede Única</v>
          </cell>
          <cell r="C158" t="str">
            <v>Establecimiento</v>
          </cell>
          <cell r="D158" t="str">
            <v>CARTAGENA DE INDIAS (BOLIVAR)</v>
          </cell>
          <cell r="E158" t="str">
            <v>NO OFICIAL</v>
          </cell>
          <cell r="F158" t="str">
            <v>D</v>
          </cell>
          <cell r="G158" t="str">
            <v>74</v>
          </cell>
          <cell r="H158" t="str">
            <v>62</v>
          </cell>
          <cell r="I158" t="str">
            <v>0.585</v>
          </cell>
          <cell r="J158" t="str">
            <v>0.5903</v>
          </cell>
          <cell r="K158" t="str">
            <v>0.5343</v>
          </cell>
          <cell r="L158" t="str">
            <v>0.6283</v>
          </cell>
          <cell r="M158" t="str">
            <v>0.5483</v>
          </cell>
          <cell r="N158" t="str">
            <v>0.5817</v>
          </cell>
        </row>
        <row r="159">
          <cell r="A159" t="str">
            <v>113001001816</v>
          </cell>
          <cell r="B159" t="str">
            <v>INSTITUCION EDUCATIVA JOSE DE LA VEGA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546</v>
          </cell>
          <cell r="H159" t="str">
            <v>492</v>
          </cell>
          <cell r="I159" t="str">
            <v>0.6016</v>
          </cell>
          <cell r="J159" t="str">
            <v>0.5518</v>
          </cell>
          <cell r="K159" t="str">
            <v>0.5303</v>
          </cell>
          <cell r="L159" t="str">
            <v>0.629</v>
          </cell>
          <cell r="M159" t="str">
            <v>0.5881</v>
          </cell>
          <cell r="N159" t="str">
            <v>0.579</v>
          </cell>
        </row>
        <row r="160">
          <cell r="A160" t="str">
            <v>113001007199</v>
          </cell>
          <cell r="B160" t="str">
            <v>INSTITUCION EDUCATIVA FE Y ALEGRIA LAS AMERICAS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485</v>
          </cell>
          <cell r="H160" t="str">
            <v>451</v>
          </cell>
          <cell r="I160" t="str">
            <v>0.5876</v>
          </cell>
          <cell r="J160" t="str">
            <v>0.5632</v>
          </cell>
          <cell r="K160" t="str">
            <v>0.5398</v>
          </cell>
          <cell r="L160" t="str">
            <v>0.6248</v>
          </cell>
          <cell r="M160" t="str">
            <v>0.5782</v>
          </cell>
          <cell r="N160" t="str">
            <v>0.5788</v>
          </cell>
        </row>
        <row r="161">
          <cell r="A161" t="str">
            <v>113001001450</v>
          </cell>
          <cell r="B161" t="str">
            <v>INSTITUCION ETNOEDUCATIVA PEDRO ROMERO - Sede Única</v>
          </cell>
          <cell r="C161" t="str">
            <v>Establecimiento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169</v>
          </cell>
          <cell r="H161" t="str">
            <v>159</v>
          </cell>
          <cell r="I161" t="str">
            <v>0.5881</v>
          </cell>
          <cell r="J161" t="str">
            <v>0.5628</v>
          </cell>
          <cell r="K161" t="str">
            <v>0.5406</v>
          </cell>
          <cell r="L161" t="str">
            <v>0.6256</v>
          </cell>
          <cell r="M161" t="str">
            <v>0.5734</v>
          </cell>
          <cell r="N161" t="str">
            <v>0.5788</v>
          </cell>
        </row>
        <row r="162">
          <cell r="A162" t="str">
            <v>313001028098</v>
          </cell>
          <cell r="B162" t="str">
            <v>INSTITUCION EDUCATIVA LOS ANGELES - Sede Única</v>
          </cell>
          <cell r="C162" t="str">
            <v>Establecimiento</v>
          </cell>
          <cell r="D162" t="str">
            <v>CARTAGENA DE INDIAS (BOLIVAR)</v>
          </cell>
          <cell r="E162" t="str">
            <v>NO OFICIAL</v>
          </cell>
          <cell r="F162" t="str">
            <v>D</v>
          </cell>
          <cell r="G162" t="str">
            <v>37</v>
          </cell>
          <cell r="H162" t="str">
            <v>32</v>
          </cell>
          <cell r="I162" t="str">
            <v>0.5918</v>
          </cell>
          <cell r="J162" t="str">
            <v>0.5439</v>
          </cell>
          <cell r="K162" t="str">
            <v>0.5539</v>
          </cell>
          <cell r="L162" t="str">
            <v>0.6182</v>
          </cell>
          <cell r="M162" t="str">
            <v>0.5979</v>
          </cell>
          <cell r="N162" t="str">
            <v>0.5786</v>
          </cell>
        </row>
        <row r="163">
          <cell r="A163" t="str">
            <v>113001012427</v>
          </cell>
          <cell r="B163" t="str">
            <v>INSTITUCION EDUCATIVA MANUELA VERGARA DE CURI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201</v>
          </cell>
          <cell r="H163" t="str">
            <v>172</v>
          </cell>
          <cell r="I163" t="str">
            <v>0.5856</v>
          </cell>
          <cell r="J163" t="str">
            <v>0.5772</v>
          </cell>
          <cell r="K163" t="str">
            <v>0.534</v>
          </cell>
          <cell r="L163" t="str">
            <v>0.6291</v>
          </cell>
          <cell r="M163" t="str">
            <v>0.5434</v>
          </cell>
          <cell r="N163" t="str">
            <v>0.5786</v>
          </cell>
        </row>
        <row r="164">
          <cell r="A164" t="str">
            <v>113001008284</v>
          </cell>
          <cell r="B164" t="str">
            <v>INSTITUCION EDUCATIVA SAN FELIPE NERI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161</v>
          </cell>
          <cell r="H164" t="str">
            <v>136</v>
          </cell>
          <cell r="I164" t="str">
            <v>0.5924</v>
          </cell>
          <cell r="J164" t="str">
            <v>0.5706</v>
          </cell>
          <cell r="K164" t="str">
            <v>0.5276</v>
          </cell>
          <cell r="L164" t="str">
            <v>0.6172</v>
          </cell>
          <cell r="M164" t="str">
            <v>0.5973</v>
          </cell>
          <cell r="N164" t="str">
            <v>0.5785</v>
          </cell>
        </row>
        <row r="165">
          <cell r="A165" t="str">
            <v>213001007231</v>
          </cell>
          <cell r="B165" t="str">
            <v>INSTITUCION EDUCATIVA SAN FRANCISCO DE ASIS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547</v>
          </cell>
          <cell r="H165" t="str">
            <v>520</v>
          </cell>
          <cell r="I165" t="str">
            <v>0.5911</v>
          </cell>
          <cell r="J165" t="str">
            <v>0.5644</v>
          </cell>
          <cell r="K165" t="str">
            <v>0.5344</v>
          </cell>
          <cell r="L165" t="str">
            <v>0.6218</v>
          </cell>
          <cell r="M165" t="str">
            <v>0.5814</v>
          </cell>
          <cell r="N165" t="str">
            <v>0.5782</v>
          </cell>
        </row>
        <row r="166">
          <cell r="A166" t="str">
            <v>113001030212</v>
          </cell>
          <cell r="B166" t="str">
            <v>INSTITUCION EDUCATIVA BICENTENARIO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254</v>
          </cell>
          <cell r="H166" t="str">
            <v>251</v>
          </cell>
          <cell r="I166" t="str">
            <v>0.5819</v>
          </cell>
          <cell r="J166" t="str">
            <v>0.5585</v>
          </cell>
          <cell r="K166" t="str">
            <v>0.5412</v>
          </cell>
          <cell r="L166" t="str">
            <v>0.6318</v>
          </cell>
          <cell r="M166" t="str">
            <v>0.5541</v>
          </cell>
          <cell r="N166" t="str">
            <v>0.5765</v>
          </cell>
        </row>
        <row r="167">
          <cell r="A167" t="str">
            <v>213001007797</v>
          </cell>
          <cell r="B167" t="str">
            <v>INSTITUCION EDUCATIVA SAN JUAN DE DAMASCO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213</v>
          </cell>
          <cell r="H167" t="str">
            <v>201</v>
          </cell>
          <cell r="I167" t="str">
            <v>0.5813</v>
          </cell>
          <cell r="J167" t="str">
            <v>0.5623</v>
          </cell>
          <cell r="K167" t="str">
            <v>0.5412</v>
          </cell>
          <cell r="L167" t="str">
            <v>0.6176</v>
          </cell>
          <cell r="M167" t="str">
            <v>0.5795</v>
          </cell>
          <cell r="N167" t="str">
            <v>0.5759</v>
          </cell>
        </row>
        <row r="168">
          <cell r="A168" t="str">
            <v>213001007533</v>
          </cell>
          <cell r="B168" t="str">
            <v>INSTITUCION EDUCATIVA NUEVA ESPERANZA ARROYO GRANDE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98</v>
          </cell>
          <cell r="H168" t="str">
            <v>98</v>
          </cell>
          <cell r="I168" t="str">
            <v>0.5792</v>
          </cell>
          <cell r="J168" t="str">
            <v>0.5558</v>
          </cell>
          <cell r="K168" t="str">
            <v>0.5501</v>
          </cell>
          <cell r="L168" t="str">
            <v>0.6283</v>
          </cell>
          <cell r="M168" t="str">
            <v>0.5443</v>
          </cell>
          <cell r="N168" t="str">
            <v>0.5757</v>
          </cell>
        </row>
        <row r="169">
          <cell r="A169" t="str">
            <v>313001012868</v>
          </cell>
          <cell r="B169" t="str">
            <v>CORPORACION TECNICA INSTITUTO ROCHY - Sede Única</v>
          </cell>
          <cell r="C169" t="str">
            <v>Establecimiento</v>
          </cell>
          <cell r="D169" t="str">
            <v>CARTAGENA DE INDIAS (BOLIVAR)</v>
          </cell>
          <cell r="E169" t="str">
            <v>NO OFICIAL</v>
          </cell>
          <cell r="F169" t="str">
            <v>D</v>
          </cell>
          <cell r="G169" t="str">
            <v>65</v>
          </cell>
          <cell r="H169" t="str">
            <v>63</v>
          </cell>
          <cell r="I169" t="str">
            <v>0.5915</v>
          </cell>
          <cell r="J169" t="str">
            <v>0.5594</v>
          </cell>
          <cell r="K169" t="str">
            <v>0.526</v>
          </cell>
          <cell r="L169" t="str">
            <v>0.615</v>
          </cell>
          <cell r="M169" t="str">
            <v>0.5939</v>
          </cell>
          <cell r="N169" t="str">
            <v>0.5746</v>
          </cell>
        </row>
        <row r="170">
          <cell r="A170" t="str">
            <v>113001029095</v>
          </cell>
          <cell r="B170" t="str">
            <v>INSTITUCION EDUCATIVA FOCO ROJO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260</v>
          </cell>
          <cell r="H170" t="str">
            <v>242</v>
          </cell>
          <cell r="I170" t="str">
            <v>0.5768</v>
          </cell>
          <cell r="J170" t="str">
            <v>0.5594</v>
          </cell>
          <cell r="K170" t="str">
            <v>0.5383</v>
          </cell>
          <cell r="L170" t="str">
            <v>0.6195</v>
          </cell>
          <cell r="M170" t="str">
            <v>0.5626</v>
          </cell>
          <cell r="N170" t="str">
            <v>0.5727</v>
          </cell>
        </row>
        <row r="171">
          <cell r="A171" t="str">
            <v>113001029851</v>
          </cell>
          <cell r="B171" t="str">
            <v>INSTITUCION EDUCATIVA JORGE ARTEL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191</v>
          </cell>
          <cell r="H171" t="str">
            <v>184</v>
          </cell>
          <cell r="I171" t="str">
            <v>0.5858</v>
          </cell>
          <cell r="J171" t="str">
            <v>0.5649</v>
          </cell>
          <cell r="K171" t="str">
            <v>0.5277</v>
          </cell>
          <cell r="L171" t="str">
            <v>0.6117</v>
          </cell>
          <cell r="M171" t="str">
            <v>0.5586</v>
          </cell>
          <cell r="N171" t="str">
            <v>0.5714</v>
          </cell>
        </row>
        <row r="172">
          <cell r="A172" t="str">
            <v>313001012744</v>
          </cell>
          <cell r="B172" t="str">
            <v>INSTITUTO  SKINNER II   (ANT.-JARD. INF. SKINNER II) - Sede Única</v>
          </cell>
          <cell r="C172" t="str">
            <v>Establecimiento</v>
          </cell>
          <cell r="D172" t="str">
            <v>CARTAGENA DE INDIAS (BOLIVAR)</v>
          </cell>
          <cell r="E172" t="str">
            <v>NO OFICIAL</v>
          </cell>
          <cell r="F172" t="str">
            <v>D</v>
          </cell>
          <cell r="G172" t="str">
            <v>107</v>
          </cell>
          <cell r="H172" t="str">
            <v>105</v>
          </cell>
          <cell r="I172" t="str">
            <v>0.5668</v>
          </cell>
          <cell r="J172" t="str">
            <v>0.5639</v>
          </cell>
          <cell r="K172" t="str">
            <v>0.5351</v>
          </cell>
          <cell r="L172" t="str">
            <v>0.6156</v>
          </cell>
          <cell r="M172" t="str">
            <v>0.5537</v>
          </cell>
          <cell r="N172" t="str">
            <v>0.5691</v>
          </cell>
        </row>
        <row r="173">
          <cell r="A173" t="str">
            <v>413001004703</v>
          </cell>
          <cell r="B173" t="str">
            <v>INSTITUCION EDUCATIVA DE LA BOQUILLA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340</v>
          </cell>
          <cell r="H173" t="str">
            <v>321</v>
          </cell>
          <cell r="I173" t="str">
            <v>0.5615</v>
          </cell>
          <cell r="J173" t="str">
            <v>0.5486</v>
          </cell>
          <cell r="K173" t="str">
            <v>0.5337</v>
          </cell>
          <cell r="L173" t="str">
            <v>0.6248</v>
          </cell>
          <cell r="M173" t="str">
            <v>0.5873</v>
          </cell>
          <cell r="N173" t="str">
            <v>0.5687</v>
          </cell>
        </row>
        <row r="174">
          <cell r="A174" t="str">
            <v>213001009056</v>
          </cell>
          <cell r="B174" t="str">
            <v>I.E. NUESTRA SEÑORA DEL BUEN AIRE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159</v>
          </cell>
          <cell r="H174" t="str">
            <v>157</v>
          </cell>
          <cell r="I174" t="str">
            <v>0.5842</v>
          </cell>
          <cell r="J174" t="str">
            <v>0.5565</v>
          </cell>
          <cell r="K174" t="str">
            <v>0.522</v>
          </cell>
          <cell r="L174" t="str">
            <v>0.5991</v>
          </cell>
          <cell r="M174" t="str">
            <v>0.5384</v>
          </cell>
          <cell r="N174" t="str">
            <v>0.5634</v>
          </cell>
        </row>
        <row r="175">
          <cell r="A175" t="str">
            <v>313001005225</v>
          </cell>
          <cell r="B175" t="str">
            <v>INSTITUCION EDUCATIVA JOSE MARIA CORDOBA DE PASACABALLOS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97</v>
          </cell>
          <cell r="H175" t="str">
            <v>91</v>
          </cell>
          <cell r="I175" t="str">
            <v>0.5793</v>
          </cell>
          <cell r="J175" t="str">
            <v>0.5578</v>
          </cell>
          <cell r="K175" t="str">
            <v>0.5303</v>
          </cell>
          <cell r="L175" t="str">
            <v>0.5958</v>
          </cell>
          <cell r="M175" t="str">
            <v>0.5298</v>
          </cell>
          <cell r="N175" t="str">
            <v>0.563</v>
          </cell>
        </row>
        <row r="176">
          <cell r="A176" t="str">
            <v>313001013643</v>
          </cell>
          <cell r="B176" t="str">
            <v>CENTRO EDUCATIVO INTEGRAL EL RODEO - Sede Única</v>
          </cell>
          <cell r="C176" t="str">
            <v>Establecimiento</v>
          </cell>
          <cell r="D176" t="str">
            <v>CARTAGENA DE INDIAS (BOLIVAR)</v>
          </cell>
          <cell r="E176" t="str">
            <v>NO OFICIAL</v>
          </cell>
          <cell r="F176" t="str">
            <v>D</v>
          </cell>
          <cell r="G176" t="str">
            <v>72</v>
          </cell>
          <cell r="H176" t="str">
            <v>69</v>
          </cell>
          <cell r="I176" t="str">
            <v>0.5621</v>
          </cell>
          <cell r="J176" t="str">
            <v>0.5373</v>
          </cell>
          <cell r="K176" t="str">
            <v>0.5399</v>
          </cell>
          <cell r="L176" t="str">
            <v>0.6164</v>
          </cell>
          <cell r="M176" t="str">
            <v>0.5361</v>
          </cell>
          <cell r="N176" t="str">
            <v>0.5618</v>
          </cell>
        </row>
        <row r="177">
          <cell r="A177" t="str">
            <v>113001800263</v>
          </cell>
          <cell r="B177" t="str">
            <v>INSTITUCION EDUCATIVA EL SALVADOR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710</v>
          </cell>
          <cell r="H177" t="str">
            <v>638</v>
          </cell>
          <cell r="I177" t="str">
            <v>0.5669</v>
          </cell>
          <cell r="J177" t="str">
            <v>0.5562</v>
          </cell>
          <cell r="K177" t="str">
            <v>0.5154</v>
          </cell>
          <cell r="L177" t="str">
            <v>0.6142</v>
          </cell>
          <cell r="M177" t="str">
            <v>0.5433</v>
          </cell>
          <cell r="N177" t="str">
            <v>0.5616</v>
          </cell>
        </row>
        <row r="178">
          <cell r="A178" t="str">
            <v>113001800263</v>
          </cell>
          <cell r="B178" t="str">
            <v>INSTITUCION EDUCATIVA EL SALVADOR - INSTITUCION EDUCATIVA EL SALVADOR - SEDE PRINCIPAL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210</v>
          </cell>
          <cell r="H178" t="str">
            <v>195</v>
          </cell>
          <cell r="I178" t="str">
            <v>0.559</v>
          </cell>
          <cell r="J178" t="str">
            <v>0.5474</v>
          </cell>
          <cell r="K178" t="str">
            <v>0.5077</v>
          </cell>
          <cell r="L178" t="str">
            <v>0.611</v>
          </cell>
          <cell r="M178" t="str">
            <v>0.5247</v>
          </cell>
          <cell r="N178" t="str">
            <v>0.5538</v>
          </cell>
        </row>
        <row r="179">
          <cell r="A179" t="str">
            <v>113001800328</v>
          </cell>
          <cell r="B179" t="str">
            <v>INSTITUCION EDUCATIVA EL SALVADOR - SEDE SAN JOSE</v>
          </cell>
          <cell r="C179" t="str">
            <v>Sede</v>
          </cell>
          <cell r="D179" t="str">
            <v>CARTAGENA DE INDIAS (BOLIVAR)</v>
          </cell>
          <cell r="E179" t="str">
            <v>OFICIAL</v>
          </cell>
          <cell r="F179" t="str">
            <v>C</v>
          </cell>
          <cell r="G179" t="str">
            <v>246</v>
          </cell>
          <cell r="H179" t="str">
            <v>238</v>
          </cell>
          <cell r="I179" t="str">
            <v>0.6392</v>
          </cell>
          <cell r="J179" t="str">
            <v>0.6236</v>
          </cell>
          <cell r="K179" t="str">
            <v>0.5736</v>
          </cell>
          <cell r="L179" t="str">
            <v>0.6675</v>
          </cell>
          <cell r="M179" t="str">
            <v>0.5971</v>
          </cell>
          <cell r="N179" t="str">
            <v>0.6238</v>
          </cell>
        </row>
        <row r="180">
          <cell r="A180" t="str">
            <v>113001800280</v>
          </cell>
          <cell r="B180" t="str">
            <v>INSTITUCION EDUCATIVA EL SALVADOR - SEDE HENEQUEN</v>
          </cell>
          <cell r="C180" t="str">
            <v>Sede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40</v>
          </cell>
          <cell r="H180" t="str">
            <v>32</v>
          </cell>
          <cell r="I180" t="str">
            <v>0.4774</v>
          </cell>
          <cell r="J180" t="str">
            <v>0.4693</v>
          </cell>
          <cell r="K180" t="str">
            <v>0.4304</v>
          </cell>
          <cell r="L180" t="str">
            <v>0.5352</v>
          </cell>
          <cell r="M180" t="str">
            <v>0.4812</v>
          </cell>
          <cell r="N180" t="str">
            <v>0.4784</v>
          </cell>
        </row>
        <row r="181">
          <cell r="A181" t="str">
            <v>113001800344</v>
          </cell>
          <cell r="B181" t="str">
            <v>INSTITUCION EDUCATIVA EL SALVADOR - SEDE LAS COLINAS</v>
          </cell>
          <cell r="C181" t="str">
            <v>Sede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74</v>
          </cell>
          <cell r="H181" t="str">
            <v>70</v>
          </cell>
          <cell r="I181" t="str">
            <v>0.5331</v>
          </cell>
          <cell r="J181" t="str">
            <v>0.5365</v>
          </cell>
          <cell r="K181" t="str">
            <v>0.4929</v>
          </cell>
          <cell r="L181" t="str">
            <v>0.601</v>
          </cell>
          <cell r="M181" t="str">
            <v>0.5542</v>
          </cell>
          <cell r="N181" t="str">
            <v>0.5419</v>
          </cell>
        </row>
        <row r="182">
          <cell r="A182" t="str">
            <v>113001800301</v>
          </cell>
          <cell r="B182" t="str">
            <v>INSTITUCION EDUCATIVA EL SALVADOR - SEDE LOS ROBLES</v>
          </cell>
          <cell r="C182" t="str">
            <v>Sede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54</v>
          </cell>
          <cell r="H182" t="str">
            <v>44</v>
          </cell>
          <cell r="I182" t="str">
            <v>0.4777</v>
          </cell>
          <cell r="J182" t="str">
            <v>0.4977</v>
          </cell>
          <cell r="K182" t="str">
            <v>0.4592</v>
          </cell>
          <cell r="L182" t="str">
            <v>0.5643</v>
          </cell>
          <cell r="M182" t="str">
            <v>0.4596</v>
          </cell>
          <cell r="N182" t="str">
            <v>0.4967</v>
          </cell>
        </row>
        <row r="183">
          <cell r="A183" t="str">
            <v>113001008276</v>
          </cell>
          <cell r="B183" t="str">
            <v>INSTITUCION EDUCATIVA PLAYAS DE ACAPULCO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153</v>
          </cell>
          <cell r="H183" t="str">
            <v>137</v>
          </cell>
          <cell r="I183" t="str">
            <v>0.5647</v>
          </cell>
          <cell r="J183" t="str">
            <v>0.5473</v>
          </cell>
          <cell r="K183" t="str">
            <v>0.5098</v>
          </cell>
          <cell r="L183" t="str">
            <v>0.621</v>
          </cell>
          <cell r="M183" t="str">
            <v>0.5439</v>
          </cell>
          <cell r="N183" t="str">
            <v>0.5594</v>
          </cell>
        </row>
        <row r="184">
          <cell r="A184" t="str">
            <v>213001009048</v>
          </cell>
          <cell r="B184" t="str">
            <v>INSTITUCION EDUCATIVA TECNICA DE PASACABALLOS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321</v>
          </cell>
          <cell r="H184" t="str">
            <v>296</v>
          </cell>
          <cell r="I184" t="str">
            <v>0.5392</v>
          </cell>
          <cell r="J184" t="str">
            <v>0.5566</v>
          </cell>
          <cell r="K184" t="str">
            <v>0.527</v>
          </cell>
          <cell r="L184" t="str">
            <v>0.6038</v>
          </cell>
          <cell r="M184" t="str">
            <v>0.5835</v>
          </cell>
          <cell r="N184" t="str">
            <v>0.5587</v>
          </cell>
        </row>
        <row r="185">
          <cell r="A185" t="str">
            <v>113001003126</v>
          </cell>
          <cell r="B185" t="str">
            <v>INSTITUCION EDUCATIVA FERNANDO DE LA VEGA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121</v>
          </cell>
          <cell r="H185" t="str">
            <v>111</v>
          </cell>
          <cell r="I185" t="str">
            <v>0.5639</v>
          </cell>
          <cell r="J185" t="str">
            <v>0.5434</v>
          </cell>
          <cell r="K185" t="str">
            <v>0.5116</v>
          </cell>
          <cell r="L185" t="str">
            <v>0.6015</v>
          </cell>
          <cell r="M185" t="str">
            <v>0.5796</v>
          </cell>
          <cell r="N185" t="str">
            <v>0.557</v>
          </cell>
        </row>
        <row r="186">
          <cell r="A186" t="str">
            <v>213001001306</v>
          </cell>
          <cell r="B186" t="str">
            <v>I.E. DE PONTEZUELA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105</v>
          </cell>
          <cell r="H186" t="str">
            <v>101</v>
          </cell>
          <cell r="I186" t="str">
            <v>0.5597</v>
          </cell>
          <cell r="J186" t="str">
            <v>0.5536</v>
          </cell>
          <cell r="K186" t="str">
            <v>0.5058</v>
          </cell>
          <cell r="L186" t="str">
            <v>0.5885</v>
          </cell>
          <cell r="M186" t="str">
            <v>0.5491</v>
          </cell>
          <cell r="N186" t="str">
            <v>0.5517</v>
          </cell>
        </row>
        <row r="187">
          <cell r="A187" t="str">
            <v>113001001492</v>
          </cell>
          <cell r="B187" t="str">
            <v>INSTITUCION EDUCATIVA LICEO DE BOLIVAR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342</v>
          </cell>
          <cell r="H187" t="str">
            <v>297</v>
          </cell>
          <cell r="I187" t="str">
            <v>0.5596</v>
          </cell>
          <cell r="J187" t="str">
            <v>0.5498</v>
          </cell>
          <cell r="K187" t="str">
            <v>0.4992</v>
          </cell>
          <cell r="L187" t="str">
            <v>0.5913</v>
          </cell>
          <cell r="M187" t="str">
            <v>0.5606</v>
          </cell>
          <cell r="N187" t="str">
            <v>0.5508</v>
          </cell>
        </row>
        <row r="188">
          <cell r="A188" t="str">
            <v>113001000429</v>
          </cell>
          <cell r="B188" t="str">
            <v>INSTITUCION EDUCATIVA SALIM BECHARA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220</v>
          </cell>
          <cell r="H188" t="str">
            <v>185</v>
          </cell>
          <cell r="I188" t="str">
            <v>0.5452</v>
          </cell>
          <cell r="J188" t="str">
            <v>0.5432</v>
          </cell>
          <cell r="K188" t="str">
            <v>0.5083</v>
          </cell>
          <cell r="L188" t="str">
            <v>0.5951</v>
          </cell>
          <cell r="M188" t="str">
            <v>0.544</v>
          </cell>
          <cell r="N188" t="str">
            <v>0.5477</v>
          </cell>
        </row>
        <row r="189">
          <cell r="A189" t="str">
            <v>213001002531</v>
          </cell>
          <cell r="B189" t="str">
            <v>I.E. MANZANILLO DEL MAR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63</v>
          </cell>
          <cell r="H189" t="str">
            <v>53</v>
          </cell>
          <cell r="I189" t="str">
            <v>0.5442</v>
          </cell>
          <cell r="J189" t="str">
            <v>0.5352</v>
          </cell>
          <cell r="K189" t="str">
            <v>0.513</v>
          </cell>
          <cell r="L189" t="str">
            <v>0.5994</v>
          </cell>
          <cell r="M189" t="str">
            <v>0.5203</v>
          </cell>
          <cell r="N189" t="str">
            <v>0.5458</v>
          </cell>
        </row>
        <row r="190">
          <cell r="A190" t="str">
            <v>313001027997</v>
          </cell>
          <cell r="B190" t="str">
            <v>INSTITUTO EDUCATIVO CELESTIN FREINET - Sede Única</v>
          </cell>
          <cell r="C190" t="str">
            <v>Establecimiento</v>
          </cell>
          <cell r="D190" t="str">
            <v>CARTAGENA (BOLIVAR)</v>
          </cell>
          <cell r="E190" t="str">
            <v>NO OFICIAL</v>
          </cell>
          <cell r="F190" t="str">
            <v>D</v>
          </cell>
          <cell r="G190" t="str">
            <v>38</v>
          </cell>
          <cell r="H190" t="str">
            <v>36</v>
          </cell>
          <cell r="I190" t="str">
            <v>0.5187</v>
          </cell>
          <cell r="J190" t="str">
            <v>0.5756</v>
          </cell>
          <cell r="K190" t="str">
            <v>0.5257</v>
          </cell>
          <cell r="L190" t="str">
            <v>0.5491</v>
          </cell>
          <cell r="M190" t="str">
            <v>0.5793</v>
          </cell>
          <cell r="N190" t="str">
            <v>0.5451</v>
          </cell>
        </row>
        <row r="191">
          <cell r="A191" t="str">
            <v>113001800123</v>
          </cell>
          <cell r="B191" t="str">
            <v>INSTITUCION EDUCATIVA GABRIEL GARCIA MARQUEZ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293</v>
          </cell>
          <cell r="H191" t="str">
            <v>269</v>
          </cell>
          <cell r="I191" t="str">
            <v>0.5425</v>
          </cell>
          <cell r="J191" t="str">
            <v>0.5319</v>
          </cell>
          <cell r="K191" t="str">
            <v>0.5026</v>
          </cell>
          <cell r="L191" t="str">
            <v>0.5979</v>
          </cell>
          <cell r="M191" t="str">
            <v>0.533</v>
          </cell>
          <cell r="N191" t="str">
            <v>0.5429</v>
          </cell>
        </row>
        <row r="192">
          <cell r="A192" t="str">
            <v>213001002949</v>
          </cell>
          <cell r="B192" t="str">
            <v>INSTITUCION EDUCATIVA SAN JOSE CA?O DEL ORO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88</v>
          </cell>
          <cell r="H192" t="str">
            <v>85</v>
          </cell>
          <cell r="I192" t="str">
            <v>0.5539</v>
          </cell>
          <cell r="J192" t="str">
            <v>0.523</v>
          </cell>
          <cell r="K192" t="str">
            <v>0.4898</v>
          </cell>
          <cell r="L192" t="str">
            <v>0.5886</v>
          </cell>
          <cell r="M192" t="str">
            <v>0.5868</v>
          </cell>
          <cell r="N192" t="str">
            <v>0.5425</v>
          </cell>
        </row>
        <row r="193">
          <cell r="A193" t="str">
            <v>113001000160</v>
          </cell>
          <cell r="B193" t="str">
            <v>INSTITUCION EDUCATIVA CORAZON DE MARIA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163</v>
          </cell>
          <cell r="H193" t="str">
            <v>147</v>
          </cell>
          <cell r="I193" t="str">
            <v>0.5407</v>
          </cell>
          <cell r="J193" t="str">
            <v>0.5434</v>
          </cell>
          <cell r="K193" t="str">
            <v>0.495</v>
          </cell>
          <cell r="L193" t="str">
            <v>0.5737</v>
          </cell>
          <cell r="M193" t="str">
            <v>0.5778</v>
          </cell>
          <cell r="N193" t="str">
            <v>0.5413</v>
          </cell>
        </row>
        <row r="194">
          <cell r="A194" t="str">
            <v>113001005544</v>
          </cell>
          <cell r="B194" t="str">
            <v>INSTITUCION EDUCATIVA ANTONIO NARIÑO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197</v>
          </cell>
          <cell r="H194" t="str">
            <v>160</v>
          </cell>
          <cell r="I194" t="str">
            <v>0.5211</v>
          </cell>
          <cell r="J194" t="str">
            <v>0.5266</v>
          </cell>
          <cell r="K194" t="str">
            <v>0.5176</v>
          </cell>
          <cell r="L194" t="str">
            <v>0.5934</v>
          </cell>
          <cell r="M194" t="str">
            <v>0.5465</v>
          </cell>
          <cell r="N194" t="str">
            <v>0.5402</v>
          </cell>
        </row>
        <row r="195">
          <cell r="A195" t="str">
            <v>113001000739</v>
          </cell>
          <cell r="B195" t="str">
            <v>INSTITUCION EDUCATIVA ANA MARIA VELEZ DE TRUJILLO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203</v>
          </cell>
          <cell r="H195" t="str">
            <v>191</v>
          </cell>
          <cell r="I195" t="str">
            <v>0.5528</v>
          </cell>
          <cell r="J195" t="str">
            <v>0.5301</v>
          </cell>
          <cell r="K195" t="str">
            <v>0.486</v>
          </cell>
          <cell r="L195" t="str">
            <v>0.588</v>
          </cell>
          <cell r="M195" t="str">
            <v>0.5446</v>
          </cell>
          <cell r="N195" t="str">
            <v>0.5397</v>
          </cell>
        </row>
        <row r="196">
          <cell r="A196" t="str">
            <v>313001008933</v>
          </cell>
          <cell r="B196" t="str">
            <v>INST. COLOMBO HOLANDES - Sede Única</v>
          </cell>
          <cell r="C196" t="str">
            <v>Establecimiento</v>
          </cell>
          <cell r="D196" t="str">
            <v>CARTAGENA DE INDIAS (BOLIVAR)</v>
          </cell>
          <cell r="E196" t="str">
            <v>NO OFICIAL</v>
          </cell>
          <cell r="F196" t="str">
            <v>D</v>
          </cell>
          <cell r="G196" t="str">
            <v>38</v>
          </cell>
          <cell r="H196" t="str">
            <v>31</v>
          </cell>
          <cell r="I196" t="str">
            <v>0.5532</v>
          </cell>
          <cell r="J196" t="str">
            <v>0.5052</v>
          </cell>
          <cell r="K196" t="str">
            <v>0.497</v>
          </cell>
          <cell r="L196" t="str">
            <v>0.5938</v>
          </cell>
          <cell r="M196" t="str">
            <v>0.5566</v>
          </cell>
          <cell r="N196" t="str">
            <v>0.5388</v>
          </cell>
        </row>
        <row r="197">
          <cell r="A197" t="str">
            <v>113001002138</v>
          </cell>
          <cell r="B197" t="str">
            <v>INSTITUCION EDUCATIVA NUESTRA SRA DEL PERPETUO SOCORRO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259</v>
          </cell>
          <cell r="H197" t="str">
            <v>208</v>
          </cell>
          <cell r="I197" t="str">
            <v>0.5189</v>
          </cell>
          <cell r="J197" t="str">
            <v>0.5111</v>
          </cell>
          <cell r="K197" t="str">
            <v>0.5108</v>
          </cell>
          <cell r="L197" t="str">
            <v>0.5851</v>
          </cell>
          <cell r="M197" t="str">
            <v>0.5426</v>
          </cell>
          <cell r="N197" t="str">
            <v>0.5323</v>
          </cell>
        </row>
        <row r="198">
          <cell r="A198" t="str">
            <v>113001000143</v>
          </cell>
          <cell r="B198" t="str">
            <v>INSTITUCION EDUCATIVA ARROYO DE PIEDRA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144</v>
          </cell>
          <cell r="H198" t="str">
            <v>134</v>
          </cell>
          <cell r="I198" t="str">
            <v>0.544</v>
          </cell>
          <cell r="J198" t="str">
            <v>0.5278</v>
          </cell>
          <cell r="K198" t="str">
            <v>0.4883</v>
          </cell>
          <cell r="L198" t="str">
            <v>0.5723</v>
          </cell>
          <cell r="M198" t="str">
            <v>0.5183</v>
          </cell>
          <cell r="N198" t="str">
            <v>0.5319</v>
          </cell>
        </row>
        <row r="199">
          <cell r="A199" t="str">
            <v>113001000143</v>
          </cell>
          <cell r="B199" t="str">
            <v>INSTITUCION EDUCATIVA ARROYO DE PIEDRA - INSTITUCION EDUCATIVA ARROYO DE PIEDRA</v>
          </cell>
          <cell r="C199" t="str">
            <v>Sede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99</v>
          </cell>
          <cell r="H199" t="str">
            <v>92</v>
          </cell>
          <cell r="I199" t="str">
            <v>0.5363</v>
          </cell>
          <cell r="J199" t="str">
            <v>0.5189</v>
          </cell>
          <cell r="K199" t="str">
            <v>0.4834</v>
          </cell>
          <cell r="L199" t="str">
            <v>0.5644</v>
          </cell>
          <cell r="M199" t="str">
            <v>0.5158</v>
          </cell>
          <cell r="N199" t="str">
            <v>0.525</v>
          </cell>
        </row>
        <row r="200">
          <cell r="A200" t="str">
            <v>213001000083</v>
          </cell>
          <cell r="B200" t="str">
            <v>INSTITUCION EDUCATIVA ARROYO DE PIEDRA - SEDE DE PUNTA CANOA</v>
          </cell>
          <cell r="C200" t="str">
            <v>Sede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45</v>
          </cell>
          <cell r="H200" t="str">
            <v>42</v>
          </cell>
          <cell r="I200" t="str">
            <v>0.5574</v>
          </cell>
          <cell r="J200" t="str">
            <v>0.5468</v>
          </cell>
          <cell r="K200" t="str">
            <v>0.4989</v>
          </cell>
          <cell r="L200" t="str">
            <v>0.5895</v>
          </cell>
          <cell r="M200" t="str">
            <v>0.5237</v>
          </cell>
          <cell r="N200" t="str">
            <v>0.5463</v>
          </cell>
        </row>
        <row r="201">
          <cell r="A201" t="str">
            <v>313001028829</v>
          </cell>
          <cell r="B201" t="str">
            <v>FUNDACION INSTITUCION EDUCATIVA FUNASER - Sede Única</v>
          </cell>
          <cell r="C201" t="str">
            <v>Establecimiento</v>
          </cell>
          <cell r="D201" t="str">
            <v>CARTAGENA DE INDIAS (BOLIVAR)</v>
          </cell>
          <cell r="E201" t="str">
            <v>NO OFICIAL</v>
          </cell>
          <cell r="F201" t="str">
            <v>D</v>
          </cell>
          <cell r="G201" t="str">
            <v>60</v>
          </cell>
          <cell r="H201" t="str">
            <v>48</v>
          </cell>
          <cell r="I201" t="str">
            <v>0.5201</v>
          </cell>
          <cell r="J201" t="str">
            <v>0.5272</v>
          </cell>
          <cell r="K201" t="str">
            <v>0.5045</v>
          </cell>
          <cell r="L201" t="str">
            <v>0.566</v>
          </cell>
          <cell r="M201" t="str">
            <v>0.5174</v>
          </cell>
          <cell r="N201" t="str">
            <v>0.5285</v>
          </cell>
        </row>
        <row r="202">
          <cell r="A202" t="str">
            <v>213001000091</v>
          </cell>
          <cell r="B202" t="str">
            <v>INSTITUCION EDUCATIVA DE ISLA FUERTE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48</v>
          </cell>
          <cell r="H202" t="str">
            <v>48</v>
          </cell>
          <cell r="I202" t="str">
            <v>0.518</v>
          </cell>
          <cell r="J202" t="str">
            <v>0.5376</v>
          </cell>
          <cell r="K202" t="str">
            <v>0.485</v>
          </cell>
          <cell r="L202" t="str">
            <v>0.5624</v>
          </cell>
          <cell r="M202" t="str">
            <v>0.5495</v>
          </cell>
          <cell r="N202" t="str">
            <v>0.5276</v>
          </cell>
        </row>
        <row r="203">
          <cell r="A203" t="str">
            <v>313001013481</v>
          </cell>
          <cell r="B203" t="str">
            <v>CENTRO EDUCATIVO COMUNITARIO LOS ROBLES - Sede Única</v>
          </cell>
          <cell r="C203" t="str">
            <v>Establecimiento</v>
          </cell>
          <cell r="D203" t="str">
            <v>CARTAGENA (BOLIVAR)</v>
          </cell>
          <cell r="E203" t="str">
            <v>NO OFICIAL</v>
          </cell>
          <cell r="F203" t="str">
            <v>D</v>
          </cell>
          <cell r="G203" t="str">
            <v>50</v>
          </cell>
          <cell r="H203" t="str">
            <v>40</v>
          </cell>
          <cell r="I203" t="str">
            <v>0.5242</v>
          </cell>
          <cell r="J203" t="str">
            <v>0.5238</v>
          </cell>
          <cell r="K203" t="str">
            <v>0.5134</v>
          </cell>
          <cell r="L203" t="str">
            <v>0.5225</v>
          </cell>
          <cell r="M203" t="str">
            <v>0.5694</v>
          </cell>
          <cell r="N203" t="str">
            <v>0.5247</v>
          </cell>
        </row>
        <row r="204">
          <cell r="A204" t="str">
            <v>213001000075</v>
          </cell>
          <cell r="B204" t="str">
            <v>INSTITUCION EDUCATIVA PUERTO REY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71</v>
          </cell>
          <cell r="H204" t="str">
            <v>65</v>
          </cell>
          <cell r="I204" t="str">
            <v>0.5266</v>
          </cell>
          <cell r="J204" t="str">
            <v>0.5199</v>
          </cell>
          <cell r="K204" t="str">
            <v>0.4906</v>
          </cell>
          <cell r="L204" t="str">
            <v>0.5691</v>
          </cell>
          <cell r="M204" t="str">
            <v>0.4977</v>
          </cell>
          <cell r="N204" t="str">
            <v>0.5243</v>
          </cell>
        </row>
        <row r="205">
          <cell r="A205" t="str">
            <v>113001006711</v>
          </cell>
          <cell r="B205" t="str">
            <v>INSTITUCION EDUCATIVA OMAIRA SANCHEZ GARZON - Sede Única</v>
          </cell>
          <cell r="C205" t="str">
            <v>Establecimiento</v>
          </cell>
          <cell r="D205" t="str">
            <v>CARTAGENA DE INDIAS (BOLIVAR)</v>
          </cell>
          <cell r="E205" t="str">
            <v>OFICIAL</v>
          </cell>
          <cell r="F205" t="str">
            <v>D</v>
          </cell>
          <cell r="G205" t="str">
            <v>88</v>
          </cell>
          <cell r="H205" t="str">
            <v>80</v>
          </cell>
          <cell r="I205" t="str">
            <v>0.4974</v>
          </cell>
          <cell r="J205" t="str">
            <v>0.5044</v>
          </cell>
          <cell r="K205" t="str">
            <v>0.4844</v>
          </cell>
          <cell r="L205" t="str">
            <v>0.5867</v>
          </cell>
          <cell r="M205" t="str">
            <v>0.5264</v>
          </cell>
          <cell r="N205" t="str">
            <v>0.5189</v>
          </cell>
        </row>
        <row r="206">
          <cell r="A206" t="str">
            <v>213001001942</v>
          </cell>
          <cell r="B206" t="str">
            <v>INSTITUCION EDUCATIVA LUIS FELIPE CABRERA DE BARU - Sede Única</v>
          </cell>
          <cell r="C206" t="str">
            <v>Establecimiento</v>
          </cell>
          <cell r="D206" t="str">
            <v>CARTAGENA DE INDIAS (BOLIVAR)</v>
          </cell>
          <cell r="E206" t="str">
            <v>OFICIAL</v>
          </cell>
          <cell r="F206" t="str">
            <v>D</v>
          </cell>
          <cell r="G206" t="str">
            <v>141</v>
          </cell>
          <cell r="H206" t="str">
            <v>139</v>
          </cell>
          <cell r="I206" t="str">
            <v>0.5234</v>
          </cell>
          <cell r="J206" t="str">
            <v>0.5044</v>
          </cell>
          <cell r="K206" t="str">
            <v>0.4752</v>
          </cell>
          <cell r="L206" t="str">
            <v>0.5462</v>
          </cell>
          <cell r="M206" t="str">
            <v>0.5237</v>
          </cell>
          <cell r="N206" t="str">
            <v>0.5132</v>
          </cell>
        </row>
        <row r="207">
          <cell r="A207" t="str">
            <v>313001000118</v>
          </cell>
          <cell r="B207" t="str">
            <v>INSTITUCION EDUCATIVA NTRA. SRA. LA VICTORIA - Sede Única</v>
          </cell>
          <cell r="C207" t="str">
            <v>Establecimiento</v>
          </cell>
          <cell r="D207" t="str">
            <v>CARTAGENA (BOLIVAR)</v>
          </cell>
          <cell r="E207" t="str">
            <v>OFICIAL</v>
          </cell>
          <cell r="F207" t="str">
            <v>D</v>
          </cell>
          <cell r="G207" t="str">
            <v>63</v>
          </cell>
          <cell r="H207" t="str">
            <v>51</v>
          </cell>
          <cell r="I207" t="str">
            <v>0.5327</v>
          </cell>
          <cell r="J207" t="str">
            <v>0.5205</v>
          </cell>
          <cell r="K207" t="str">
            <v>0.482</v>
          </cell>
          <cell r="L207" t="str">
            <v>0.4942</v>
          </cell>
          <cell r="M207" t="str">
            <v>0.5645</v>
          </cell>
          <cell r="N207" t="str">
            <v>0.5117</v>
          </cell>
        </row>
        <row r="208">
          <cell r="A208" t="str">
            <v>213001001250</v>
          </cell>
          <cell r="B208" t="str">
            <v>INSTITUCION EDUCATIVA DE TIERRA BOMBA - Sede Única</v>
          </cell>
          <cell r="C208" t="str">
            <v>Establecimiento</v>
          </cell>
          <cell r="D208" t="str">
            <v>CARTAGENA DE INDIAS (BOLIVAR)</v>
          </cell>
          <cell r="E208" t="str">
            <v>OFICIAL</v>
          </cell>
          <cell r="F208" t="str">
            <v>D</v>
          </cell>
          <cell r="G208" t="str">
            <v>116</v>
          </cell>
          <cell r="H208" t="str">
            <v>111</v>
          </cell>
          <cell r="I208" t="str">
            <v>0.5093</v>
          </cell>
          <cell r="J208" t="str">
            <v>0.489</v>
          </cell>
          <cell r="K208" t="str">
            <v>0.4689</v>
          </cell>
          <cell r="L208" t="str">
            <v>0.538</v>
          </cell>
          <cell r="M208" t="str">
            <v>0.5302</v>
          </cell>
          <cell r="N208" t="str">
            <v>0.5035</v>
          </cell>
        </row>
        <row r="209">
          <cell r="A209" t="str">
            <v>213001001292</v>
          </cell>
          <cell r="B209" t="str">
            <v>INSTITUCION EDUCATIVA DE SANTA ANA - Sede Única</v>
          </cell>
          <cell r="C209" t="str">
            <v>Establecimiento</v>
          </cell>
          <cell r="D209" t="str">
            <v>CARTAGENA DE INDIAS (BOLIVAR)</v>
          </cell>
          <cell r="E209" t="str">
            <v>OFICIAL</v>
          </cell>
          <cell r="F209" t="str">
            <v>D</v>
          </cell>
          <cell r="G209" t="str">
            <v>129</v>
          </cell>
          <cell r="H209" t="str">
            <v>121</v>
          </cell>
          <cell r="I209" t="str">
            <v>0.5132</v>
          </cell>
          <cell r="J209" t="str">
            <v>0.4947</v>
          </cell>
          <cell r="K209" t="str">
            <v>0.4504</v>
          </cell>
          <cell r="L209" t="str">
            <v>0.5425</v>
          </cell>
          <cell r="M209" t="str">
            <v>0.509</v>
          </cell>
          <cell r="N209" t="str">
            <v>0.5009</v>
          </cell>
        </row>
        <row r="210">
          <cell r="A210" t="str">
            <v>213001007401</v>
          </cell>
          <cell r="B210" t="str">
            <v>INSTITUCION EDUCATIVA SANTA CRUZ DEL ISLOTE - Sede Única</v>
          </cell>
          <cell r="C210" t="str">
            <v>Establecimiento</v>
          </cell>
          <cell r="D210" t="str">
            <v>CARTAGENA DE INDIAS (BOLIVAR)</v>
          </cell>
          <cell r="E210" t="str">
            <v>OFICIAL</v>
          </cell>
          <cell r="F210" t="str">
            <v>D</v>
          </cell>
          <cell r="G210" t="str">
            <v>29</v>
          </cell>
          <cell r="H210" t="str">
            <v>29</v>
          </cell>
          <cell r="I210" t="str">
            <v>0.4768</v>
          </cell>
          <cell r="J210" t="str">
            <v>0.4954</v>
          </cell>
          <cell r="K210" t="str">
            <v>0.4624</v>
          </cell>
          <cell r="L210" t="str">
            <v>0.5052</v>
          </cell>
          <cell r="M210" t="str">
            <v>0.5076</v>
          </cell>
          <cell r="N210" t="str">
            <v>0.4867</v>
          </cell>
        </row>
        <row r="211">
          <cell r="A211" t="str">
            <v>213001001632</v>
          </cell>
          <cell r="B211" t="str">
            <v>INSTITUCION EDUCATIVA DE LETICIA - Sede Única</v>
          </cell>
          <cell r="C211" t="str">
            <v>Establecimiento</v>
          </cell>
          <cell r="D211" t="str">
            <v>CARTAGENA DE INDIAS (BOLIVAR)</v>
          </cell>
          <cell r="E211" t="str">
            <v>OFICIAL</v>
          </cell>
          <cell r="F211" t="str">
            <v>D</v>
          </cell>
          <cell r="G211" t="str">
            <v>52</v>
          </cell>
          <cell r="H211" t="str">
            <v>50</v>
          </cell>
          <cell r="I211" t="str">
            <v>0.4712</v>
          </cell>
          <cell r="J211" t="str">
            <v>0.4778</v>
          </cell>
          <cell r="K211" t="str">
            <v>0.4561</v>
          </cell>
          <cell r="L211" t="str">
            <v>0.54</v>
          </cell>
          <cell r="M211" t="str">
            <v>0.4881</v>
          </cell>
          <cell r="N211" t="str">
            <v>0.4864</v>
          </cell>
        </row>
        <row r="212">
          <cell r="A212" t="str">
            <v>213001001900</v>
          </cell>
          <cell r="B212" t="str">
            <v>INSTITUCION EDUCATIVA DE ARARCA - Sede Única</v>
          </cell>
          <cell r="C212" t="str">
            <v>Establecimiento</v>
          </cell>
          <cell r="D212" t="str">
            <v>CARTAGENA DE INDIAS (BOLIVAR)</v>
          </cell>
          <cell r="E212" t="str">
            <v>OFICIAL</v>
          </cell>
          <cell r="F212" t="str">
            <v>D</v>
          </cell>
          <cell r="G212" t="str">
            <v>49</v>
          </cell>
          <cell r="H212" t="str">
            <v>45</v>
          </cell>
          <cell r="I212" t="str">
            <v>0.4567</v>
          </cell>
          <cell r="J212" t="str">
            <v>0.454</v>
          </cell>
          <cell r="K212" t="str">
            <v>0.4341</v>
          </cell>
          <cell r="L212" t="str">
            <v>0.5145</v>
          </cell>
          <cell r="M212" t="str">
            <v>0.4892</v>
          </cell>
          <cell r="N212" t="str">
            <v>0.4667</v>
          </cell>
        </row>
      </sheetData>
      <sheetData sheetId="2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96</v>
          </cell>
          <cell r="H6" t="str">
            <v>96</v>
          </cell>
          <cell r="I6" t="str">
            <v>0.893</v>
          </cell>
          <cell r="J6" t="str">
            <v>0.8862</v>
          </cell>
          <cell r="K6" t="str">
            <v>0.8808</v>
          </cell>
          <cell r="L6" t="str">
            <v>0.8881</v>
          </cell>
          <cell r="M6" t="str">
            <v>0.945</v>
          </cell>
          <cell r="N6" t="str">
            <v>0.8915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40</v>
          </cell>
          <cell r="H7" t="str">
            <v>40</v>
          </cell>
          <cell r="I7" t="str">
            <v>0.8856</v>
          </cell>
          <cell r="J7" t="str">
            <v>0.8751</v>
          </cell>
          <cell r="K7" t="str">
            <v>0.8808</v>
          </cell>
          <cell r="L7" t="str">
            <v>0.8748</v>
          </cell>
          <cell r="M7" t="str">
            <v>0.9144</v>
          </cell>
          <cell r="N7" t="str">
            <v>0.8818</v>
          </cell>
        </row>
        <row r="8">
          <cell r="A8" t="str">
            <v>313836000348</v>
          </cell>
          <cell r="B8" t="str">
            <v>ASPAEN GIMNASIO CARTAGENA DE INDIAS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106</v>
          </cell>
          <cell r="H8" t="str">
            <v>102</v>
          </cell>
          <cell r="I8" t="str">
            <v>0.8733</v>
          </cell>
          <cell r="J8" t="str">
            <v>0.8666</v>
          </cell>
          <cell r="K8" t="str">
            <v>0.8623</v>
          </cell>
          <cell r="L8" t="str">
            <v>0.878</v>
          </cell>
          <cell r="M8" t="str">
            <v>0.9459</v>
          </cell>
          <cell r="N8" t="str">
            <v>0.8759</v>
          </cell>
        </row>
        <row r="9">
          <cell r="A9" t="str">
            <v>313001005705</v>
          </cell>
          <cell r="B9" t="str">
            <v>COLEGIO INTERNACIONAL CARTAGENA   (COL INTER SCHOOL CABAÑI)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59</v>
          </cell>
          <cell r="H9" t="str">
            <v>59</v>
          </cell>
          <cell r="I9" t="str">
            <v>0.8784</v>
          </cell>
          <cell r="J9" t="str">
            <v>0.8613</v>
          </cell>
          <cell r="K9" t="str">
            <v>0.8696</v>
          </cell>
          <cell r="L9" t="str">
            <v>0.8649</v>
          </cell>
          <cell r="M9" t="str">
            <v>0.9228</v>
          </cell>
          <cell r="N9" t="str">
            <v>0.8727</v>
          </cell>
        </row>
        <row r="10">
          <cell r="A10" t="str">
            <v>313001007058</v>
          </cell>
          <cell r="B10" t="str">
            <v>CENTRO DE EDUCACION EL RECREO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70</v>
          </cell>
          <cell r="H10" t="str">
            <v>70</v>
          </cell>
          <cell r="I10" t="str">
            <v>0.8883</v>
          </cell>
          <cell r="J10" t="str">
            <v>0.8581</v>
          </cell>
          <cell r="K10" t="str">
            <v>0.8588</v>
          </cell>
          <cell r="L10" t="str">
            <v>0.8761</v>
          </cell>
          <cell r="M10" t="str">
            <v>0.895</v>
          </cell>
          <cell r="N10" t="str">
            <v>0.8722</v>
          </cell>
        </row>
        <row r="11">
          <cell r="A11" t="str">
            <v>313001005748</v>
          </cell>
          <cell r="B11" t="str">
            <v>GIMNASIO ALTAIR DE CARTAGENA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93</v>
          </cell>
          <cell r="H11" t="str">
            <v>92</v>
          </cell>
          <cell r="I11" t="str">
            <v>0.8804</v>
          </cell>
          <cell r="J11" t="str">
            <v>0.8553</v>
          </cell>
          <cell r="K11" t="str">
            <v>0.8561</v>
          </cell>
          <cell r="L11" t="str">
            <v>0.8668</v>
          </cell>
          <cell r="M11" t="str">
            <v>0.9355</v>
          </cell>
          <cell r="N11" t="str">
            <v>0.8701</v>
          </cell>
        </row>
        <row r="12">
          <cell r="A12" t="str">
            <v>313001004768</v>
          </cell>
          <cell r="B12" t="str">
            <v>REDCOL COLEGIO BRITANICO DE CARTAGENA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102</v>
          </cell>
          <cell r="H12" t="str">
            <v>95</v>
          </cell>
          <cell r="I12" t="str">
            <v>0.8727</v>
          </cell>
          <cell r="J12" t="str">
            <v>0.8495</v>
          </cell>
          <cell r="K12" t="str">
            <v>0.8692</v>
          </cell>
          <cell r="L12" t="str">
            <v>0.8672</v>
          </cell>
          <cell r="M12" t="str">
            <v>0.9324</v>
          </cell>
          <cell r="N12" t="str">
            <v>0.8699</v>
          </cell>
        </row>
        <row r="13">
          <cell r="A13" t="str">
            <v>313001012515</v>
          </cell>
          <cell r="B13" t="str">
            <v>CORPORACION EDUCATIVA LA SAGRADA FAMILIA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89</v>
          </cell>
          <cell r="H13" t="str">
            <v>89</v>
          </cell>
          <cell r="I13" t="str">
            <v>0.885</v>
          </cell>
          <cell r="J13" t="str">
            <v>0.8527</v>
          </cell>
          <cell r="K13" t="str">
            <v>0.8589</v>
          </cell>
          <cell r="L13" t="str">
            <v>0.8683</v>
          </cell>
          <cell r="M13" t="str">
            <v>0.8854</v>
          </cell>
          <cell r="N13" t="str">
            <v>0.8677</v>
          </cell>
        </row>
        <row r="14">
          <cell r="A14" t="str">
            <v>313001003931</v>
          </cell>
          <cell r="B14" t="str">
            <v>COLEGIO JORGE WASHINGTON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154</v>
          </cell>
          <cell r="H14" t="str">
            <v>144</v>
          </cell>
          <cell r="I14" t="str">
            <v>0.8722</v>
          </cell>
          <cell r="J14" t="str">
            <v>0.8363</v>
          </cell>
          <cell r="K14" t="str">
            <v>0.8446</v>
          </cell>
          <cell r="L14" t="str">
            <v>0.8589</v>
          </cell>
          <cell r="M14" t="str">
            <v>0.9428</v>
          </cell>
          <cell r="N14" t="str">
            <v>0.8599</v>
          </cell>
        </row>
        <row r="15">
          <cell r="A15" t="str">
            <v>313001013651</v>
          </cell>
          <cell r="B15" t="str">
            <v>COLEGIO INTEGRAL DEL NORTE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71</v>
          </cell>
          <cell r="H15" t="str">
            <v>71</v>
          </cell>
          <cell r="I15" t="str">
            <v>0.8773</v>
          </cell>
          <cell r="J15" t="str">
            <v>0.8416</v>
          </cell>
          <cell r="K15" t="str">
            <v>0.8415</v>
          </cell>
          <cell r="L15" t="str">
            <v>0.8529</v>
          </cell>
          <cell r="M15" t="str">
            <v>0.8574</v>
          </cell>
          <cell r="N15" t="str">
            <v>0.8536</v>
          </cell>
        </row>
        <row r="16">
          <cell r="A16" t="str">
            <v>313001006485</v>
          </cell>
          <cell r="B16" t="str">
            <v>CORPORACION EDUCATIVA COLEGIO ALTER ALTERIS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88</v>
          </cell>
          <cell r="H16" t="str">
            <v>88</v>
          </cell>
          <cell r="I16" t="str">
            <v>0.8458</v>
          </cell>
          <cell r="J16" t="str">
            <v>0.843</v>
          </cell>
          <cell r="K16" t="str">
            <v>0.8475</v>
          </cell>
          <cell r="L16" t="str">
            <v>0.8641</v>
          </cell>
          <cell r="M16" t="str">
            <v>0.8783</v>
          </cell>
          <cell r="N16" t="str">
            <v>0.8523</v>
          </cell>
        </row>
        <row r="17">
          <cell r="A17" t="str">
            <v>313001008429</v>
          </cell>
          <cell r="B17" t="str">
            <v>CENT. DE ENSE?ANZA PRECOZ  NUEVO MUNDO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29</v>
          </cell>
          <cell r="H17" t="str">
            <v>29</v>
          </cell>
          <cell r="I17" t="str">
            <v>0.8624</v>
          </cell>
          <cell r="J17" t="str">
            <v>0.8281</v>
          </cell>
          <cell r="K17" t="str">
            <v>0.8463</v>
          </cell>
          <cell r="L17" t="str">
            <v>0.8527</v>
          </cell>
          <cell r="M17" t="str">
            <v>0.8831</v>
          </cell>
          <cell r="N17" t="str">
            <v>0.8501</v>
          </cell>
        </row>
        <row r="18">
          <cell r="A18" t="str">
            <v>313001005985</v>
          </cell>
          <cell r="B18" t="str">
            <v>COLEGIO LOS ANGELES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53</v>
          </cell>
          <cell r="H18" t="str">
            <v>53</v>
          </cell>
          <cell r="I18" t="str">
            <v>0.8682</v>
          </cell>
          <cell r="J18" t="str">
            <v>0.8311</v>
          </cell>
          <cell r="K18" t="str">
            <v>0.8272</v>
          </cell>
          <cell r="L18" t="str">
            <v>0.8526</v>
          </cell>
          <cell r="M18" t="str">
            <v>0.8564</v>
          </cell>
          <cell r="N18" t="str">
            <v>0.8457</v>
          </cell>
        </row>
        <row r="19">
          <cell r="A19" t="str">
            <v>313001002277</v>
          </cell>
          <cell r="B19" t="str">
            <v>COL.  MONTESSORI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155</v>
          </cell>
          <cell r="H19" t="str">
            <v>153</v>
          </cell>
          <cell r="I19" t="str">
            <v>0.8449</v>
          </cell>
          <cell r="J19" t="str">
            <v>0.8169</v>
          </cell>
          <cell r="K19" t="str">
            <v>0.8405</v>
          </cell>
          <cell r="L19" t="str">
            <v>0.8498</v>
          </cell>
          <cell r="M19" t="str">
            <v>0.9131</v>
          </cell>
          <cell r="N19" t="str">
            <v>0.8438</v>
          </cell>
        </row>
        <row r="20">
          <cell r="A20" t="str">
            <v>313001000916</v>
          </cell>
          <cell r="B20" t="str">
            <v>COL. DE LA ESPERANZA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55</v>
          </cell>
          <cell r="H20" t="str">
            <v>55</v>
          </cell>
          <cell r="I20" t="str">
            <v>0.8335</v>
          </cell>
          <cell r="J20" t="str">
            <v>0.8194</v>
          </cell>
          <cell r="K20" t="str">
            <v>0.8184</v>
          </cell>
          <cell r="L20" t="str">
            <v>0.8343</v>
          </cell>
          <cell r="M20" t="str">
            <v>0.8495</v>
          </cell>
          <cell r="N20" t="str">
            <v>0.8282</v>
          </cell>
        </row>
        <row r="21">
          <cell r="A21" t="str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73</v>
          </cell>
          <cell r="H21" t="str">
            <v>72</v>
          </cell>
          <cell r="I21" t="str">
            <v>0.8342</v>
          </cell>
          <cell r="J21" t="str">
            <v>0.8156</v>
          </cell>
          <cell r="K21" t="str">
            <v>0.7875</v>
          </cell>
          <cell r="L21" t="str">
            <v>0.8293</v>
          </cell>
          <cell r="M21" t="str">
            <v>0.8532</v>
          </cell>
          <cell r="N21" t="str">
            <v>0.8195</v>
          </cell>
        </row>
        <row r="22">
          <cell r="A22" t="str">
            <v>313001003095</v>
          </cell>
          <cell r="B22" t="str">
            <v>CIUDAD ESCOLAR DE COMFENALCO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743</v>
          </cell>
          <cell r="H22" t="str">
            <v>743</v>
          </cell>
          <cell r="I22" t="str">
            <v>0.829</v>
          </cell>
          <cell r="J22" t="str">
            <v>0.8169</v>
          </cell>
          <cell r="K22" t="str">
            <v>0.7959</v>
          </cell>
          <cell r="L22" t="str">
            <v>0.8295</v>
          </cell>
          <cell r="M22" t="str">
            <v>0.7936</v>
          </cell>
          <cell r="N22" t="str">
            <v>0.8159</v>
          </cell>
        </row>
        <row r="23">
          <cell r="A23" t="str">
            <v>313001000541</v>
          </cell>
          <cell r="B23" t="str">
            <v>COL. LA ANUNCIACION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124</v>
          </cell>
          <cell r="H23" t="str">
            <v>124</v>
          </cell>
          <cell r="I23" t="str">
            <v>0.8214</v>
          </cell>
          <cell r="J23" t="str">
            <v>0.7891</v>
          </cell>
          <cell r="K23" t="str">
            <v>0.812</v>
          </cell>
          <cell r="L23" t="str">
            <v>0.8464</v>
          </cell>
          <cell r="M23" t="str">
            <v>0.7987</v>
          </cell>
          <cell r="N23" t="str">
            <v>0.8158</v>
          </cell>
        </row>
        <row r="24">
          <cell r="A24" t="str">
            <v>313001000215</v>
          </cell>
          <cell r="B24" t="str">
            <v>GIMN. NUEVA GRANADA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55</v>
          </cell>
          <cell r="H24" t="str">
            <v>55</v>
          </cell>
          <cell r="I24" t="str">
            <v>0.8227</v>
          </cell>
          <cell r="J24" t="str">
            <v>0.8043</v>
          </cell>
          <cell r="K24" t="str">
            <v>0.7989</v>
          </cell>
          <cell r="L24" t="str">
            <v>0.8271</v>
          </cell>
          <cell r="M24" t="str">
            <v>0.8297</v>
          </cell>
          <cell r="N24" t="str">
            <v>0.8145</v>
          </cell>
        </row>
        <row r="25">
          <cell r="A25" t="str">
            <v>313001029523</v>
          </cell>
          <cell r="B25" t="str">
            <v>GIMN. BILINGÜE ALTAMAR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105</v>
          </cell>
          <cell r="H25" t="str">
            <v>104</v>
          </cell>
          <cell r="I25" t="str">
            <v>0.8059</v>
          </cell>
          <cell r="J25" t="str">
            <v>0.8117</v>
          </cell>
          <cell r="K25" t="str">
            <v>0.8011</v>
          </cell>
          <cell r="L25" t="str">
            <v>0.8162</v>
          </cell>
          <cell r="M25" t="str">
            <v>0.8732</v>
          </cell>
          <cell r="N25" t="str">
            <v>0.8137</v>
          </cell>
        </row>
        <row r="26">
          <cell r="A26" t="str">
            <v>313001000592</v>
          </cell>
          <cell r="B26" t="str">
            <v>GIMN. LUJAN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39</v>
          </cell>
          <cell r="H26" t="str">
            <v>39</v>
          </cell>
          <cell r="I26" t="str">
            <v>0.8323</v>
          </cell>
          <cell r="J26" t="str">
            <v>0.791</v>
          </cell>
          <cell r="K26" t="str">
            <v>0.7915</v>
          </cell>
          <cell r="L26" t="str">
            <v>0.8273</v>
          </cell>
          <cell r="M26" t="str">
            <v>0.8058</v>
          </cell>
          <cell r="N26" t="str">
            <v>0.8102</v>
          </cell>
        </row>
        <row r="27">
          <cell r="A27" t="str">
            <v>313001009328</v>
          </cell>
          <cell r="B27" t="str">
            <v>GIMN. MODERNO DE CARTAGENA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78</v>
          </cell>
          <cell r="H27" t="str">
            <v>78</v>
          </cell>
          <cell r="I27" t="str">
            <v>0.8149</v>
          </cell>
          <cell r="J27" t="str">
            <v>0.7838</v>
          </cell>
          <cell r="K27" t="str">
            <v>0.7949</v>
          </cell>
          <cell r="L27" t="str">
            <v>0.8128</v>
          </cell>
          <cell r="M27" t="str">
            <v>0.8234</v>
          </cell>
          <cell r="N27" t="str">
            <v>0.8032</v>
          </cell>
        </row>
        <row r="28">
          <cell r="A28" t="str">
            <v>313001001068</v>
          </cell>
          <cell r="B28" t="str">
            <v>COL. EUCARISTICO DE SANTA TERESA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114</v>
          </cell>
          <cell r="H28" t="str">
            <v>113</v>
          </cell>
          <cell r="I28" t="str">
            <v>0.8157</v>
          </cell>
          <cell r="J28" t="str">
            <v>0.7757</v>
          </cell>
          <cell r="K28" t="str">
            <v>0.7827</v>
          </cell>
          <cell r="L28" t="str">
            <v>0.8155</v>
          </cell>
          <cell r="M28" t="str">
            <v>0.8442</v>
          </cell>
          <cell r="N28" t="str">
            <v>0.801</v>
          </cell>
        </row>
        <row r="29">
          <cell r="A29" t="str">
            <v>313001000924</v>
          </cell>
          <cell r="B29" t="str">
            <v>COL. SALESIANO SAN PEDRO CLAVER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436</v>
          </cell>
          <cell r="H29" t="str">
            <v>435</v>
          </cell>
          <cell r="I29" t="str">
            <v>0.8064</v>
          </cell>
          <cell r="J29" t="str">
            <v>0.7781</v>
          </cell>
          <cell r="K29" t="str">
            <v>0.7916</v>
          </cell>
          <cell r="L29" t="str">
            <v>0.8139</v>
          </cell>
          <cell r="M29" t="str">
            <v>0.8332</v>
          </cell>
          <cell r="N29" t="str">
            <v>0.8003</v>
          </cell>
        </row>
        <row r="30">
          <cell r="A30" t="str">
            <v>313001029353</v>
          </cell>
          <cell r="B30" t="str">
            <v>CORPORACION BEVERLY HILLS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47</v>
          </cell>
          <cell r="H30" t="str">
            <v>47</v>
          </cell>
          <cell r="I30" t="str">
            <v>0.7999</v>
          </cell>
          <cell r="J30" t="str">
            <v>0.7759</v>
          </cell>
          <cell r="K30" t="str">
            <v>0.7928</v>
          </cell>
          <cell r="L30" t="str">
            <v>0.8199</v>
          </cell>
          <cell r="M30" t="str">
            <v>0.8387</v>
          </cell>
          <cell r="N30" t="str">
            <v>0.8003</v>
          </cell>
        </row>
        <row r="31">
          <cell r="A31" t="str">
            <v>313001000622</v>
          </cell>
          <cell r="B31" t="str">
            <v>COL. DE LA SALLE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298</v>
          </cell>
          <cell r="H31" t="str">
            <v>298</v>
          </cell>
          <cell r="I31" t="str">
            <v>0.8061</v>
          </cell>
          <cell r="J31" t="str">
            <v>0.7797</v>
          </cell>
          <cell r="K31" t="str">
            <v>0.7784</v>
          </cell>
          <cell r="L31" t="str">
            <v>0.8141</v>
          </cell>
          <cell r="M31" t="str">
            <v>0.854</v>
          </cell>
          <cell r="N31" t="str">
            <v>0.7991</v>
          </cell>
        </row>
        <row r="32">
          <cell r="A32" t="str">
            <v>313001012281</v>
          </cell>
          <cell r="B32" t="str">
            <v>COL. SANTO TOMAS DE AQUINO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39</v>
          </cell>
          <cell r="H32" t="str">
            <v>39</v>
          </cell>
          <cell r="I32" t="str">
            <v>0.804</v>
          </cell>
          <cell r="J32" t="str">
            <v>0.7848</v>
          </cell>
          <cell r="K32" t="str">
            <v>0.7741</v>
          </cell>
          <cell r="L32" t="str">
            <v>0.8095</v>
          </cell>
          <cell r="M32" t="str">
            <v>0.8173</v>
          </cell>
          <cell r="N32" t="str">
            <v>0.795</v>
          </cell>
        </row>
        <row r="33">
          <cell r="A33" t="str">
            <v>313001006698</v>
          </cell>
          <cell r="B33" t="str">
            <v>COL. EL DIVINO SALVADOR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67</v>
          </cell>
          <cell r="H33" t="str">
            <v>67</v>
          </cell>
          <cell r="I33" t="str">
            <v>0.8088</v>
          </cell>
          <cell r="J33" t="str">
            <v>0.7716</v>
          </cell>
          <cell r="K33" t="str">
            <v>0.7823</v>
          </cell>
          <cell r="L33" t="str">
            <v>0.8138</v>
          </cell>
          <cell r="M33" t="str">
            <v>0.7839</v>
          </cell>
          <cell r="N33" t="str">
            <v>0.7933</v>
          </cell>
        </row>
        <row r="34">
          <cell r="A34" t="str">
            <v>313001002421</v>
          </cell>
          <cell r="B34" t="str">
            <v>COL. NAVAL DE CRESPO - Sede Única</v>
          </cell>
          <cell r="C34" t="str">
            <v>Establecimiento</v>
          </cell>
          <cell r="D34" t="str">
            <v>CARTAGENA DE INDIAS (BOLIVAR)</v>
          </cell>
          <cell r="E34" t="str">
            <v>OFICIAL</v>
          </cell>
          <cell r="F34" t="str">
            <v>A+</v>
          </cell>
          <cell r="G34" t="str">
            <v>87</v>
          </cell>
          <cell r="H34" t="str">
            <v>87</v>
          </cell>
          <cell r="I34" t="str">
            <v>0.816</v>
          </cell>
          <cell r="J34" t="str">
            <v>0.7859</v>
          </cell>
          <cell r="K34" t="str">
            <v>0.7622</v>
          </cell>
          <cell r="L34" t="str">
            <v>0.7999</v>
          </cell>
          <cell r="M34" t="str">
            <v>0.7636</v>
          </cell>
          <cell r="N34" t="str">
            <v>0.7889</v>
          </cell>
        </row>
        <row r="35">
          <cell r="A35" t="str">
            <v>313001005276</v>
          </cell>
          <cell r="B35" t="str">
            <v>COL. COMFAMILIAR C/GENA.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266</v>
          </cell>
          <cell r="H35" t="str">
            <v>266</v>
          </cell>
          <cell r="I35" t="str">
            <v>0.7922</v>
          </cell>
          <cell r="J35" t="str">
            <v>0.7614</v>
          </cell>
          <cell r="K35" t="str">
            <v>0.7863</v>
          </cell>
          <cell r="L35" t="str">
            <v>0.817</v>
          </cell>
          <cell r="M35" t="str">
            <v>0.7714</v>
          </cell>
          <cell r="N35" t="str">
            <v>0.7878</v>
          </cell>
        </row>
        <row r="36">
          <cell r="A36" t="str">
            <v>313001001050</v>
          </cell>
          <cell r="B36" t="str">
            <v>COL. BIFFI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331</v>
          </cell>
          <cell r="H36" t="str">
            <v>330</v>
          </cell>
          <cell r="I36" t="str">
            <v>0.7855</v>
          </cell>
          <cell r="J36" t="str">
            <v>0.7609</v>
          </cell>
          <cell r="K36" t="str">
            <v>0.7837</v>
          </cell>
          <cell r="L36" t="str">
            <v>0.8147</v>
          </cell>
          <cell r="M36" t="str">
            <v>0.8049</v>
          </cell>
          <cell r="N36" t="str">
            <v>0.7877</v>
          </cell>
        </row>
        <row r="37">
          <cell r="A37" t="str">
            <v>313001028868</v>
          </cell>
          <cell r="B37" t="str">
            <v>COL. BILINGUE DE CARTAGENA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55</v>
          </cell>
          <cell r="H37" t="str">
            <v>55</v>
          </cell>
          <cell r="I37" t="str">
            <v>0.7535</v>
          </cell>
          <cell r="J37" t="str">
            <v>0.7511</v>
          </cell>
          <cell r="K37" t="str">
            <v>0.7689</v>
          </cell>
          <cell r="L37" t="str">
            <v>0.8295</v>
          </cell>
          <cell r="M37" t="str">
            <v>0.8822</v>
          </cell>
          <cell r="N37" t="str">
            <v>0.7839</v>
          </cell>
        </row>
        <row r="38">
          <cell r="A38" t="str">
            <v>313001000240</v>
          </cell>
          <cell r="B38" t="str">
            <v>INST. EDUC. NUEVA AMERICA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99</v>
          </cell>
          <cell r="H38" t="str">
            <v>98</v>
          </cell>
          <cell r="I38" t="str">
            <v>0.7975</v>
          </cell>
          <cell r="J38" t="str">
            <v>0.7825</v>
          </cell>
          <cell r="K38" t="str">
            <v>0.7613</v>
          </cell>
          <cell r="L38" t="str">
            <v>0.7919</v>
          </cell>
          <cell r="M38" t="str">
            <v>0.7889</v>
          </cell>
          <cell r="N38" t="str">
            <v>0.7837</v>
          </cell>
        </row>
        <row r="39">
          <cell r="A39" t="str">
            <v>313001009361</v>
          </cell>
          <cell r="B39" t="str">
            <v>COL. MODELO DE LA COSTA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41</v>
          </cell>
          <cell r="H39" t="str">
            <v>41</v>
          </cell>
          <cell r="I39" t="str">
            <v>0.7784</v>
          </cell>
          <cell r="J39" t="str">
            <v>0.7676</v>
          </cell>
          <cell r="K39" t="str">
            <v>0.784</v>
          </cell>
          <cell r="L39" t="str">
            <v>0.8001</v>
          </cell>
          <cell r="M39" t="str">
            <v>0.7776</v>
          </cell>
          <cell r="N39" t="str">
            <v>0.7822</v>
          </cell>
        </row>
        <row r="40">
          <cell r="A40" t="str">
            <v>313001001190</v>
          </cell>
          <cell r="B40" t="str">
            <v>CORPORACION COLEGIO LATINOAMERICANO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110</v>
          </cell>
          <cell r="H40" t="str">
            <v>110</v>
          </cell>
          <cell r="I40" t="str">
            <v>0.7773</v>
          </cell>
          <cell r="J40" t="str">
            <v>0.764</v>
          </cell>
          <cell r="K40" t="str">
            <v>0.7452</v>
          </cell>
          <cell r="L40" t="str">
            <v>0.8125</v>
          </cell>
          <cell r="M40" t="str">
            <v>0.8071</v>
          </cell>
          <cell r="N40" t="str">
            <v>0.7772</v>
          </cell>
        </row>
        <row r="41">
          <cell r="A41" t="str">
            <v>313001005845</v>
          </cell>
          <cell r="B41" t="str">
            <v>COL PILAR DEL SABER (ANTES JARD. INF. PIOLIN)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41</v>
          </cell>
          <cell r="H41" t="str">
            <v>40</v>
          </cell>
          <cell r="I41" t="str">
            <v>0.7895</v>
          </cell>
          <cell r="J41" t="str">
            <v>0.7557</v>
          </cell>
          <cell r="K41" t="str">
            <v>0.7576</v>
          </cell>
          <cell r="L41" t="str">
            <v>0.8004</v>
          </cell>
          <cell r="M41" t="str">
            <v>0.7755</v>
          </cell>
          <cell r="N41" t="str">
            <v>0.7758</v>
          </cell>
        </row>
        <row r="42">
          <cell r="A42" t="str">
            <v>313001007091</v>
          </cell>
          <cell r="B42" t="str">
            <v>COL. MODERNO DEL NORTE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344</v>
          </cell>
          <cell r="H42" t="str">
            <v>344</v>
          </cell>
          <cell r="I42" t="str">
            <v>0.7738</v>
          </cell>
          <cell r="J42" t="str">
            <v>0.7693</v>
          </cell>
          <cell r="K42" t="str">
            <v>0.7483</v>
          </cell>
          <cell r="L42" t="str">
            <v>0.8014</v>
          </cell>
          <cell r="M42" t="str">
            <v>0.7548</v>
          </cell>
          <cell r="N42" t="str">
            <v>0.7718</v>
          </cell>
        </row>
        <row r="43">
          <cell r="A43" t="str">
            <v>313001001165</v>
          </cell>
          <cell r="B43" t="str">
            <v>COL. EL CARMELO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44</v>
          </cell>
          <cell r="H43" t="str">
            <v>44</v>
          </cell>
          <cell r="I43" t="str">
            <v>0.7691</v>
          </cell>
          <cell r="J43" t="str">
            <v>0.7325</v>
          </cell>
          <cell r="K43" t="str">
            <v>0.7621</v>
          </cell>
          <cell r="L43" t="str">
            <v>0.791</v>
          </cell>
          <cell r="M43" t="str">
            <v>0.8184</v>
          </cell>
          <cell r="N43" t="str">
            <v>0.7679</v>
          </cell>
        </row>
        <row r="44">
          <cell r="A44" t="str">
            <v>313001001076</v>
          </cell>
          <cell r="B44" t="str">
            <v>COL. NTRA. SE?ORA DE LA CANDELARIA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196</v>
          </cell>
          <cell r="H44" t="str">
            <v>196</v>
          </cell>
          <cell r="I44" t="str">
            <v>0.7704</v>
          </cell>
          <cell r="J44" t="str">
            <v>0.7468</v>
          </cell>
          <cell r="K44" t="str">
            <v>0.7383</v>
          </cell>
          <cell r="L44" t="str">
            <v>0.8006</v>
          </cell>
          <cell r="M44" t="str">
            <v>0.7948</v>
          </cell>
          <cell r="N44" t="str">
            <v>0.7664</v>
          </cell>
        </row>
        <row r="45">
          <cell r="A45" t="str">
            <v>313001007872</v>
          </cell>
          <cell r="B45" t="str">
            <v>GIMNASIO CERVANTES DE CARTAGENA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259</v>
          </cell>
          <cell r="H45" t="str">
            <v>258</v>
          </cell>
          <cell r="I45" t="str">
            <v>0.7411</v>
          </cell>
          <cell r="J45" t="str">
            <v>0.731</v>
          </cell>
          <cell r="K45" t="str">
            <v>0.7519</v>
          </cell>
          <cell r="L45" t="str">
            <v>0.7795</v>
          </cell>
          <cell r="M45" t="str">
            <v>0.7339</v>
          </cell>
          <cell r="N45" t="str">
            <v>0.7496</v>
          </cell>
        </row>
        <row r="46">
          <cell r="A46" t="str">
            <v>313001008399</v>
          </cell>
          <cell r="B46" t="str">
            <v>CENTRO EDUCATIVO LAS PALMERAS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98</v>
          </cell>
          <cell r="H46" t="str">
            <v>98</v>
          </cell>
          <cell r="I46" t="str">
            <v>0.7709</v>
          </cell>
          <cell r="J46" t="str">
            <v>0.7372</v>
          </cell>
          <cell r="K46" t="str">
            <v>0.7227</v>
          </cell>
          <cell r="L46" t="str">
            <v>0.7734</v>
          </cell>
          <cell r="M46" t="str">
            <v>0.715</v>
          </cell>
          <cell r="N46" t="str">
            <v>0.7483</v>
          </cell>
        </row>
        <row r="47">
          <cell r="A47" t="str">
            <v>313001002251</v>
          </cell>
          <cell r="B47" t="str">
            <v>COL. NTRA. SRA. DE FATIMA DE LA POL NAL - Sede Única</v>
          </cell>
          <cell r="C47" t="str">
            <v>Establecimiento</v>
          </cell>
          <cell r="D47" t="str">
            <v>CARTAGENA DE INDIAS (BOLIVAR)</v>
          </cell>
          <cell r="E47" t="str">
            <v>OFICIAL</v>
          </cell>
          <cell r="F47" t="str">
            <v>A</v>
          </cell>
          <cell r="G47" t="str">
            <v>87</v>
          </cell>
          <cell r="H47" t="str">
            <v>87</v>
          </cell>
          <cell r="I47" t="str">
            <v>0.7348</v>
          </cell>
          <cell r="J47" t="str">
            <v>0.7227</v>
          </cell>
          <cell r="K47" t="str">
            <v>0.7356</v>
          </cell>
          <cell r="L47" t="str">
            <v>0.7833</v>
          </cell>
          <cell r="M47" t="str">
            <v>0.743</v>
          </cell>
          <cell r="N47" t="str">
            <v>0.744</v>
          </cell>
        </row>
        <row r="48">
          <cell r="A48" t="str">
            <v>113001003053</v>
          </cell>
          <cell r="B48" t="str">
            <v>INSTITUCION EDUCATIVA SOLEDAD ACOSTA DE SAMPER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1111</v>
          </cell>
          <cell r="H48" t="str">
            <v>1105</v>
          </cell>
          <cell r="I48" t="str">
            <v>0.7367</v>
          </cell>
          <cell r="J48" t="str">
            <v>0.7189</v>
          </cell>
          <cell r="K48" t="str">
            <v>0.7295</v>
          </cell>
          <cell r="L48" t="str">
            <v>0.7668</v>
          </cell>
          <cell r="M48" t="str">
            <v>0.7184</v>
          </cell>
          <cell r="N48" t="str">
            <v>0.7365</v>
          </cell>
        </row>
        <row r="49">
          <cell r="A49" t="str">
            <v>313001013279</v>
          </cell>
          <cell r="B49" t="str">
            <v>INSTITUTO SIGMUND FREUD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174</v>
          </cell>
          <cell r="H49" t="str">
            <v>173</v>
          </cell>
          <cell r="I49" t="str">
            <v>0.733</v>
          </cell>
          <cell r="J49" t="str">
            <v>0.722</v>
          </cell>
          <cell r="K49" t="str">
            <v>0.7054</v>
          </cell>
          <cell r="L49" t="str">
            <v>0.7584</v>
          </cell>
          <cell r="M49" t="str">
            <v>0.7494</v>
          </cell>
          <cell r="N49" t="str">
            <v>0.7312</v>
          </cell>
        </row>
        <row r="50">
          <cell r="A50" t="str">
            <v>313001029337</v>
          </cell>
          <cell r="B50" t="str">
            <v>COLEGIO GORETTI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78</v>
          </cell>
          <cell r="H50" t="str">
            <v>77</v>
          </cell>
          <cell r="I50" t="str">
            <v>0.703</v>
          </cell>
          <cell r="J50" t="str">
            <v>0.7126</v>
          </cell>
          <cell r="K50" t="str">
            <v>0.7172</v>
          </cell>
          <cell r="L50" t="str">
            <v>0.7699</v>
          </cell>
          <cell r="M50" t="str">
            <v>0.7522</v>
          </cell>
          <cell r="N50" t="str">
            <v>0.7277</v>
          </cell>
        </row>
        <row r="51">
          <cell r="A51" t="str">
            <v>313001002714</v>
          </cell>
          <cell r="B51" t="str">
            <v>INSTITUCION EDUCATIVA MARIA AUXILIADORA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B</v>
          </cell>
          <cell r="G51" t="str">
            <v>134</v>
          </cell>
          <cell r="H51" t="str">
            <v>134</v>
          </cell>
          <cell r="I51" t="str">
            <v>0.7204</v>
          </cell>
          <cell r="J51" t="str">
            <v>0.696</v>
          </cell>
          <cell r="K51" t="str">
            <v>0.6989</v>
          </cell>
          <cell r="L51" t="str">
            <v>0.7571</v>
          </cell>
          <cell r="M51" t="str">
            <v>0.7305</v>
          </cell>
          <cell r="N51" t="str">
            <v>0.719</v>
          </cell>
        </row>
        <row r="52">
          <cell r="A52" t="str">
            <v>113001001719</v>
          </cell>
          <cell r="B52" t="str">
            <v>INSTITUCION EDUCATIVA PROMOCION SOCIAL DE C/GENA.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B</v>
          </cell>
          <cell r="G52" t="str">
            <v>449</v>
          </cell>
          <cell r="H52" t="str">
            <v>444</v>
          </cell>
          <cell r="I52" t="str">
            <v>0.7287</v>
          </cell>
          <cell r="J52" t="str">
            <v>0.6997</v>
          </cell>
          <cell r="K52" t="str">
            <v>0.6924</v>
          </cell>
          <cell r="L52" t="str">
            <v>0.7553</v>
          </cell>
          <cell r="M52" t="str">
            <v>0.6922</v>
          </cell>
          <cell r="N52" t="str">
            <v>0.717</v>
          </cell>
        </row>
        <row r="53">
          <cell r="A53" t="str">
            <v>413001008024</v>
          </cell>
          <cell r="B53" t="str">
            <v>INST. EDUC. EL PARAISO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B</v>
          </cell>
          <cell r="G53" t="str">
            <v>20</v>
          </cell>
          <cell r="H53" t="str">
            <v>20</v>
          </cell>
          <cell r="I53" t="str">
            <v>0.7201</v>
          </cell>
          <cell r="J53" t="str">
            <v>0.6891</v>
          </cell>
          <cell r="K53" t="str">
            <v>0.6871</v>
          </cell>
          <cell r="L53" t="str">
            <v>0.7634</v>
          </cell>
          <cell r="M53" t="str">
            <v>0.7147</v>
          </cell>
          <cell r="N53" t="str">
            <v>0.7149</v>
          </cell>
        </row>
        <row r="54">
          <cell r="A54" t="str">
            <v>313001000568</v>
          </cell>
          <cell r="B54" t="str">
            <v>ESCUELAS PROFESIONALES SALESIANAS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345</v>
          </cell>
          <cell r="H54" t="str">
            <v>344</v>
          </cell>
          <cell r="I54" t="str">
            <v>0.7303</v>
          </cell>
          <cell r="J54" t="str">
            <v>0.7065</v>
          </cell>
          <cell r="K54" t="str">
            <v>0.6785</v>
          </cell>
          <cell r="L54" t="str">
            <v>0.7505</v>
          </cell>
          <cell r="M54" t="str">
            <v>0.679</v>
          </cell>
          <cell r="N54" t="str">
            <v>0.7136</v>
          </cell>
        </row>
        <row r="55">
          <cell r="A55" t="str">
            <v>313001005411</v>
          </cell>
          <cell r="B55" t="str">
            <v>COLEGIO FERNANDEZ GUTIERREZ DE PIÑERES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44</v>
          </cell>
          <cell r="H55" t="str">
            <v>44</v>
          </cell>
          <cell r="I55" t="str">
            <v>0.7091</v>
          </cell>
          <cell r="J55" t="str">
            <v>0.6842</v>
          </cell>
          <cell r="K55" t="str">
            <v>0.6971</v>
          </cell>
          <cell r="L55" t="str">
            <v>0.7358</v>
          </cell>
          <cell r="M55" t="str">
            <v>0.7968</v>
          </cell>
          <cell r="N55" t="str">
            <v>0.7135</v>
          </cell>
        </row>
        <row r="56">
          <cell r="A56" t="str">
            <v>313001005098</v>
          </cell>
          <cell r="B56" t="str">
            <v>COL. TRINITARIO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227</v>
          </cell>
          <cell r="H56" t="str">
            <v>226</v>
          </cell>
          <cell r="I56" t="str">
            <v>0.7199</v>
          </cell>
          <cell r="J56" t="str">
            <v>0.6831</v>
          </cell>
          <cell r="K56" t="str">
            <v>0.691</v>
          </cell>
          <cell r="L56" t="str">
            <v>0.7518</v>
          </cell>
          <cell r="M56" t="str">
            <v>0.734</v>
          </cell>
          <cell r="N56" t="str">
            <v>0.7132</v>
          </cell>
        </row>
        <row r="57">
          <cell r="A57" t="str">
            <v>313001002340</v>
          </cell>
          <cell r="B57" t="str">
            <v>INST. COLOMBO BOLIVARIANO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131</v>
          </cell>
          <cell r="H57" t="str">
            <v>130</v>
          </cell>
          <cell r="I57" t="str">
            <v>0.706</v>
          </cell>
          <cell r="J57" t="str">
            <v>0.6757</v>
          </cell>
          <cell r="K57" t="str">
            <v>0.6769</v>
          </cell>
          <cell r="L57" t="str">
            <v>0.7507</v>
          </cell>
          <cell r="M57" t="str">
            <v>0.7368</v>
          </cell>
          <cell r="N57" t="str">
            <v>0.705</v>
          </cell>
        </row>
        <row r="58">
          <cell r="A58" t="str">
            <v>113001003771</v>
          </cell>
          <cell r="B58" t="str">
            <v>INSTITUCION EDUCATIVA LAS GAVIOTAS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357</v>
          </cell>
          <cell r="H58" t="str">
            <v>353</v>
          </cell>
          <cell r="I58" t="str">
            <v>0.7262</v>
          </cell>
          <cell r="J58" t="str">
            <v>0.697</v>
          </cell>
          <cell r="K58" t="str">
            <v>0.6641</v>
          </cell>
          <cell r="L58" t="str">
            <v>0.7357</v>
          </cell>
          <cell r="M58" t="str">
            <v>0.6844</v>
          </cell>
          <cell r="N58" t="str">
            <v>0.7041</v>
          </cell>
        </row>
        <row r="59">
          <cell r="A59" t="str">
            <v>413001007648</v>
          </cell>
          <cell r="B59" t="str">
            <v>COL. CAMINO DEL CORAL DE C/GENA.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121</v>
          </cell>
          <cell r="H59" t="str">
            <v>120</v>
          </cell>
          <cell r="I59" t="str">
            <v>0.6935</v>
          </cell>
          <cell r="J59" t="str">
            <v>0.6663</v>
          </cell>
          <cell r="K59" t="str">
            <v>0.6831</v>
          </cell>
          <cell r="L59" t="str">
            <v>0.7677</v>
          </cell>
          <cell r="M59" t="str">
            <v>0.7149</v>
          </cell>
          <cell r="N59" t="str">
            <v>0.7036</v>
          </cell>
        </row>
        <row r="60">
          <cell r="A60" t="str">
            <v>313001005136</v>
          </cell>
          <cell r="B60" t="str">
            <v>COLEGIO CANADIENSE DE CARTAGENA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53</v>
          </cell>
          <cell r="H60" t="str">
            <v>52</v>
          </cell>
          <cell r="I60" t="str">
            <v>0.7044</v>
          </cell>
          <cell r="J60" t="str">
            <v>0.6731</v>
          </cell>
          <cell r="K60" t="str">
            <v>0.6765</v>
          </cell>
          <cell r="L60" t="str">
            <v>0.7301</v>
          </cell>
          <cell r="M60" t="str">
            <v>0.7792</v>
          </cell>
          <cell r="N60" t="str">
            <v>0.7024</v>
          </cell>
        </row>
        <row r="61">
          <cell r="A61" t="str">
            <v>113001013814</v>
          </cell>
          <cell r="B61" t="str">
            <v>INSTITUCION EDUCATIVA BERTHA GEDEON DE BALADI - Sede Única</v>
          </cell>
          <cell r="C61" t="str">
            <v>Establecimiento</v>
          </cell>
          <cell r="D61" t="str">
            <v>CARTAGENA DE INDIAS (BOLIVAR)</v>
          </cell>
          <cell r="E61" t="str">
            <v>OFICIAL</v>
          </cell>
          <cell r="F61" t="str">
            <v>B</v>
          </cell>
          <cell r="G61" t="str">
            <v>283</v>
          </cell>
          <cell r="H61" t="str">
            <v>281</v>
          </cell>
          <cell r="I61" t="str">
            <v>0.7243</v>
          </cell>
          <cell r="J61" t="str">
            <v>0.6794</v>
          </cell>
          <cell r="K61" t="str">
            <v>0.6675</v>
          </cell>
          <cell r="L61" t="str">
            <v>0.74</v>
          </cell>
          <cell r="M61" t="str">
            <v>0.6954</v>
          </cell>
          <cell r="N61" t="str">
            <v>0.7022</v>
          </cell>
        </row>
        <row r="62">
          <cell r="A62" t="str">
            <v>313001029680</v>
          </cell>
          <cell r="B62" t="str">
            <v>CENTRO EDUCATIVO INTEGRAL MODERNO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42</v>
          </cell>
          <cell r="H62" t="str">
            <v>41</v>
          </cell>
          <cell r="I62" t="str">
            <v>0.708</v>
          </cell>
          <cell r="J62" t="str">
            <v>0.6807</v>
          </cell>
          <cell r="K62" t="str">
            <v>0.6682</v>
          </cell>
          <cell r="L62" t="str">
            <v>0.738</v>
          </cell>
          <cell r="M62" t="str">
            <v>0.7112</v>
          </cell>
          <cell r="N62" t="str">
            <v>0.6997</v>
          </cell>
        </row>
        <row r="63">
          <cell r="A63" t="str">
            <v>113001002057</v>
          </cell>
          <cell r="B63" t="str">
            <v>INSTITUCION EDUCATIVA SOLEDAD ROMAN DE NU?EZ - Sede Única</v>
          </cell>
          <cell r="C63" t="str">
            <v>Establecimiento</v>
          </cell>
          <cell r="D63" t="str">
            <v>CARTAGENA DE INDIAS (BOLIVAR)</v>
          </cell>
          <cell r="E63" t="str">
            <v>OFICIAL</v>
          </cell>
          <cell r="F63" t="str">
            <v>B</v>
          </cell>
          <cell r="G63" t="str">
            <v>343</v>
          </cell>
          <cell r="H63" t="str">
            <v>338</v>
          </cell>
          <cell r="I63" t="str">
            <v>0.7107</v>
          </cell>
          <cell r="J63" t="str">
            <v>0.6905</v>
          </cell>
          <cell r="K63" t="str">
            <v>0.6595</v>
          </cell>
          <cell r="L63" t="str">
            <v>0.7367</v>
          </cell>
          <cell r="M63" t="str">
            <v>0.6925</v>
          </cell>
          <cell r="N63" t="str">
            <v>0.6988</v>
          </cell>
        </row>
        <row r="64">
          <cell r="A64" t="str">
            <v>313001012876</v>
          </cell>
          <cell r="B64" t="str">
            <v>CORPORACION EDUCATIVA INSTITUTO GUADALUPE 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54</v>
          </cell>
          <cell r="H64" t="str">
            <v>53</v>
          </cell>
          <cell r="I64" t="str">
            <v>0.7001</v>
          </cell>
          <cell r="J64" t="str">
            <v>0.6641</v>
          </cell>
          <cell r="K64" t="str">
            <v>0.6682</v>
          </cell>
          <cell r="L64" t="str">
            <v>0.7448</v>
          </cell>
          <cell r="M64" t="str">
            <v>0.7271</v>
          </cell>
          <cell r="N64" t="str">
            <v>0.6968</v>
          </cell>
        </row>
        <row r="65">
          <cell r="A65" t="str">
            <v>113001003061</v>
          </cell>
          <cell r="B65" t="str">
            <v>INSTITUCION EDUCATIVA HERMANO ANTONIO RAMOS DE LA SALLE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208</v>
          </cell>
          <cell r="H65" t="str">
            <v>208</v>
          </cell>
          <cell r="I65" t="str">
            <v>0.7036</v>
          </cell>
          <cell r="J65" t="str">
            <v>0.6625</v>
          </cell>
          <cell r="K65" t="str">
            <v>0.6642</v>
          </cell>
          <cell r="L65" t="str">
            <v>0.751</v>
          </cell>
          <cell r="M65" t="str">
            <v>0.7061</v>
          </cell>
          <cell r="N65" t="str">
            <v>0.6962</v>
          </cell>
        </row>
        <row r="66">
          <cell r="A66" t="str">
            <v>313001006337</v>
          </cell>
          <cell r="B66" t="str">
            <v>INST. EL LABRADOR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191</v>
          </cell>
          <cell r="H66" t="str">
            <v>186</v>
          </cell>
          <cell r="I66" t="str">
            <v>0.7116</v>
          </cell>
          <cell r="J66" t="str">
            <v>0.6574</v>
          </cell>
          <cell r="K66" t="str">
            <v>0.6709</v>
          </cell>
          <cell r="L66" t="str">
            <v>0.7305</v>
          </cell>
          <cell r="M66" t="str">
            <v>0.7036</v>
          </cell>
          <cell r="N66" t="str">
            <v>0.6934</v>
          </cell>
        </row>
        <row r="67">
          <cell r="A67" t="str">
            <v>313001012892</v>
          </cell>
          <cell r="B67" t="str">
            <v>INST. DOCENTE DEL CARIBE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290</v>
          </cell>
          <cell r="H67" t="str">
            <v>278</v>
          </cell>
          <cell r="I67" t="str">
            <v>0.6926</v>
          </cell>
          <cell r="J67" t="str">
            <v>0.6679</v>
          </cell>
          <cell r="K67" t="str">
            <v>0.6735</v>
          </cell>
          <cell r="L67" t="str">
            <v>0.7286</v>
          </cell>
          <cell r="M67" t="str">
            <v>0.7046</v>
          </cell>
          <cell r="N67" t="str">
            <v>0.6917</v>
          </cell>
        </row>
        <row r="68">
          <cell r="A68" t="str">
            <v>313001003842</v>
          </cell>
          <cell r="B68" t="str">
            <v>COL. GONZALO JIMENEZ DE QUEZADA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89</v>
          </cell>
          <cell r="H68" t="str">
            <v>89</v>
          </cell>
          <cell r="I68" t="str">
            <v>0.6832</v>
          </cell>
          <cell r="J68" t="str">
            <v>0.6624</v>
          </cell>
          <cell r="K68" t="str">
            <v>0.6586</v>
          </cell>
          <cell r="L68" t="str">
            <v>0.7343</v>
          </cell>
          <cell r="M68" t="str">
            <v>0.7103</v>
          </cell>
          <cell r="N68" t="str">
            <v>0.6866</v>
          </cell>
        </row>
        <row r="69">
          <cell r="A69" t="str">
            <v>313001800599</v>
          </cell>
          <cell r="B69" t="str">
            <v>INSTITUTO CRISTOCENTRICO DEL CARIBE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47</v>
          </cell>
          <cell r="H69" t="str">
            <v>47</v>
          </cell>
          <cell r="I69" t="str">
            <v>0.6859</v>
          </cell>
          <cell r="J69" t="str">
            <v>0.6494</v>
          </cell>
          <cell r="K69" t="str">
            <v>0.6806</v>
          </cell>
          <cell r="L69" t="str">
            <v>0.7265</v>
          </cell>
          <cell r="M69" t="str">
            <v>0.6916</v>
          </cell>
          <cell r="N69" t="str">
            <v>0.6861</v>
          </cell>
        </row>
        <row r="70">
          <cell r="A70" t="str">
            <v>313001027199</v>
          </cell>
          <cell r="B70" t="str">
            <v>COL. SUE?OS Y OPORTUNIDADES JESUS MAESTRO - Sede Única</v>
          </cell>
          <cell r="C70" t="str">
            <v>Establecimiento</v>
          </cell>
          <cell r="D70" t="str">
            <v>CARTAGENA DE INDIAS (BOLIVAR)</v>
          </cell>
          <cell r="E70" t="str">
            <v>OFICIAL</v>
          </cell>
          <cell r="F70" t="str">
            <v>B</v>
          </cell>
          <cell r="G70" t="str">
            <v>235</v>
          </cell>
          <cell r="H70" t="str">
            <v>233</v>
          </cell>
          <cell r="I70" t="str">
            <v>0.7133</v>
          </cell>
          <cell r="J70" t="str">
            <v>0.6697</v>
          </cell>
          <cell r="K70" t="str">
            <v>0.637</v>
          </cell>
          <cell r="L70" t="str">
            <v>0.715</v>
          </cell>
          <cell r="M70" t="str">
            <v>0.6314</v>
          </cell>
          <cell r="N70" t="str">
            <v>0.6797</v>
          </cell>
        </row>
        <row r="71">
          <cell r="A71" t="str">
            <v>113001002979</v>
          </cell>
          <cell r="B71" t="str">
            <v>INSTITUCION EDUCATIVA LA MILAGROSA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97</v>
          </cell>
          <cell r="H71" t="str">
            <v>96</v>
          </cell>
          <cell r="I71" t="str">
            <v>0.6956</v>
          </cell>
          <cell r="J71" t="str">
            <v>0.6449</v>
          </cell>
          <cell r="K71" t="str">
            <v>0.6646</v>
          </cell>
          <cell r="L71" t="str">
            <v>0.7077</v>
          </cell>
          <cell r="M71" t="str">
            <v>0.6723</v>
          </cell>
          <cell r="N71" t="str">
            <v>0.6778</v>
          </cell>
        </row>
        <row r="72">
          <cell r="A72" t="str">
            <v>113001008268</v>
          </cell>
          <cell r="B72" t="str">
            <v>INSTITUCION EDUCATIVA MARIA CANO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87</v>
          </cell>
          <cell r="H72" t="str">
            <v>85</v>
          </cell>
          <cell r="I72" t="str">
            <v>0.6971</v>
          </cell>
          <cell r="J72" t="str">
            <v>0.6477</v>
          </cell>
          <cell r="K72" t="str">
            <v>0.6606</v>
          </cell>
          <cell r="L72" t="str">
            <v>0.7139</v>
          </cell>
          <cell r="M72" t="str">
            <v>0.6535</v>
          </cell>
          <cell r="N72" t="str">
            <v>0.6778</v>
          </cell>
        </row>
        <row r="73">
          <cell r="A73" t="str">
            <v>113001029893</v>
          </cell>
          <cell r="B73" t="str">
            <v>I.E. ROSEDAL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276</v>
          </cell>
          <cell r="H73" t="str">
            <v>274</v>
          </cell>
          <cell r="I73" t="str">
            <v>0.6988</v>
          </cell>
          <cell r="J73" t="str">
            <v>0.6476</v>
          </cell>
          <cell r="K73" t="str">
            <v>0.6321</v>
          </cell>
          <cell r="L73" t="str">
            <v>0.7306</v>
          </cell>
          <cell r="M73" t="str">
            <v>0.6826</v>
          </cell>
          <cell r="N73" t="str">
            <v>0.6777</v>
          </cell>
        </row>
        <row r="74">
          <cell r="A74" t="str">
            <v>313001001181</v>
          </cell>
          <cell r="B74" t="str">
            <v>COL. NTRA. SRA. DE LA CONSOLATA - Sede Única</v>
          </cell>
          <cell r="C74" t="str">
            <v>Establecimiento</v>
          </cell>
          <cell r="D74" t="str">
            <v>CARTAGENA DE INDIAS (BOLIVAR)</v>
          </cell>
          <cell r="E74" t="str">
            <v>OFICIAL</v>
          </cell>
          <cell r="F74" t="str">
            <v>B</v>
          </cell>
          <cell r="G74" t="str">
            <v>478</v>
          </cell>
          <cell r="H74" t="str">
            <v>477</v>
          </cell>
          <cell r="I74" t="str">
            <v>0.6928</v>
          </cell>
          <cell r="J74" t="str">
            <v>0.6493</v>
          </cell>
          <cell r="K74" t="str">
            <v>0.6402</v>
          </cell>
          <cell r="L74" t="str">
            <v>0.7248</v>
          </cell>
          <cell r="M74" t="str">
            <v>0.6639</v>
          </cell>
          <cell r="N74" t="str">
            <v>0.6758</v>
          </cell>
        </row>
        <row r="75">
          <cell r="A75" t="str">
            <v>313001002307</v>
          </cell>
          <cell r="B75" t="str">
            <v>COL. ADVENTISTA DE C/GENA. - Sede Única</v>
          </cell>
          <cell r="C75" t="str">
            <v>Establecimiento</v>
          </cell>
          <cell r="D75" t="str">
            <v>CARTAGENA DE INDIAS (BOLIVAR)</v>
          </cell>
          <cell r="E75" t="str">
            <v>NO OFICIAL</v>
          </cell>
          <cell r="F75" t="str">
            <v>B</v>
          </cell>
          <cell r="G75" t="str">
            <v>87</v>
          </cell>
          <cell r="H75" t="str">
            <v>84</v>
          </cell>
          <cell r="I75" t="str">
            <v>0.6784</v>
          </cell>
          <cell r="J75" t="str">
            <v>0.6495</v>
          </cell>
          <cell r="K75" t="str">
            <v>0.6447</v>
          </cell>
          <cell r="L75" t="str">
            <v>0.7329</v>
          </cell>
          <cell r="M75" t="str">
            <v>0.6653</v>
          </cell>
          <cell r="N75" t="str">
            <v>0.6755</v>
          </cell>
        </row>
        <row r="76">
          <cell r="A76" t="str">
            <v>313001007619</v>
          </cell>
          <cell r="B76" t="str">
            <v>CORPORACION INST. EDUC. DEL SOCORRO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55</v>
          </cell>
          <cell r="H76" t="str">
            <v>55</v>
          </cell>
          <cell r="I76" t="str">
            <v>0.6779</v>
          </cell>
          <cell r="J76" t="str">
            <v>0.6507</v>
          </cell>
          <cell r="K76" t="str">
            <v>0.6341</v>
          </cell>
          <cell r="L76" t="str">
            <v>0.7259</v>
          </cell>
          <cell r="M76" t="str">
            <v>0.688</v>
          </cell>
          <cell r="N76" t="str">
            <v>0.6734</v>
          </cell>
        </row>
        <row r="77">
          <cell r="A77" t="str">
            <v>313001006701</v>
          </cell>
          <cell r="B77" t="str">
            <v>COL. MILITAR ALMIRANTE COLON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1715</v>
          </cell>
          <cell r="H77" t="str">
            <v>1702</v>
          </cell>
          <cell r="I77" t="str">
            <v>0.6844</v>
          </cell>
          <cell r="J77" t="str">
            <v>0.6527</v>
          </cell>
          <cell r="K77" t="str">
            <v>0.6405</v>
          </cell>
          <cell r="L77" t="str">
            <v>0.7196</v>
          </cell>
          <cell r="M77" t="str">
            <v>0.6615</v>
          </cell>
          <cell r="N77" t="str">
            <v>0.6733</v>
          </cell>
        </row>
        <row r="78">
          <cell r="A78" t="str">
            <v>313001013163</v>
          </cell>
          <cell r="B78" t="str">
            <v>COLEGIO LA ENSEÑANZA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146</v>
          </cell>
          <cell r="H78" t="str">
            <v>143</v>
          </cell>
          <cell r="I78" t="str">
            <v>0.6686</v>
          </cell>
          <cell r="J78" t="str">
            <v>0.6443</v>
          </cell>
          <cell r="K78" t="str">
            <v>0.6434</v>
          </cell>
          <cell r="L78" t="str">
            <v>0.7266</v>
          </cell>
          <cell r="M78" t="str">
            <v>0.6987</v>
          </cell>
          <cell r="N78" t="str">
            <v>0.6729</v>
          </cell>
        </row>
        <row r="79">
          <cell r="A79" t="str">
            <v>113001006800</v>
          </cell>
          <cell r="B79" t="str">
            <v>INSTITUCION EDUCATIVA 20 DE JULIO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166</v>
          </cell>
          <cell r="H79" t="str">
            <v>164</v>
          </cell>
          <cell r="I79" t="str">
            <v>0.6771</v>
          </cell>
          <cell r="J79" t="str">
            <v>0.6534</v>
          </cell>
          <cell r="K79" t="str">
            <v>0.6579</v>
          </cell>
          <cell r="L79" t="str">
            <v>0.7189</v>
          </cell>
          <cell r="M79" t="str">
            <v>0.6052</v>
          </cell>
          <cell r="N79" t="str">
            <v>0.6713</v>
          </cell>
        </row>
        <row r="80">
          <cell r="A80" t="str">
            <v>313001008518</v>
          </cell>
          <cell r="B80" t="str">
            <v>CORP EDUCATIVA MADDOX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165</v>
          </cell>
          <cell r="H80" t="str">
            <v>164</v>
          </cell>
          <cell r="I80" t="str">
            <v>0.6607</v>
          </cell>
          <cell r="J80" t="str">
            <v>0.6567</v>
          </cell>
          <cell r="K80" t="str">
            <v>0.6478</v>
          </cell>
          <cell r="L80" t="str">
            <v>0.7281</v>
          </cell>
          <cell r="M80" t="str">
            <v>0.6454</v>
          </cell>
          <cell r="N80" t="str">
            <v>0.6712</v>
          </cell>
        </row>
        <row r="81">
          <cell r="A81" t="str">
            <v>313001013571</v>
          </cell>
          <cell r="B81" t="str">
            <v>CENT. EDUC. Y COMUNITARIO NELSON MANDELA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C</v>
          </cell>
          <cell r="G81" t="str">
            <v>52</v>
          </cell>
          <cell r="H81" t="str">
            <v>52</v>
          </cell>
          <cell r="I81" t="str">
            <v>0.6957</v>
          </cell>
          <cell r="J81" t="str">
            <v>0.6411</v>
          </cell>
          <cell r="K81" t="str">
            <v>0.6381</v>
          </cell>
          <cell r="L81" t="str">
            <v>0.7007</v>
          </cell>
          <cell r="M81" t="str">
            <v>0.6575</v>
          </cell>
          <cell r="N81" t="str">
            <v>0.668</v>
          </cell>
        </row>
        <row r="82">
          <cell r="A82" t="str">
            <v>113001000348</v>
          </cell>
          <cell r="B82" t="str">
            <v>INSTITUCION EDUCATIVA AMBIENTALISTA DE CARTAGENA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C</v>
          </cell>
          <cell r="G82" t="str">
            <v>402</v>
          </cell>
          <cell r="H82" t="str">
            <v>395</v>
          </cell>
          <cell r="I82" t="str">
            <v>0.6691</v>
          </cell>
          <cell r="J82" t="str">
            <v>0.6604</v>
          </cell>
          <cell r="K82" t="str">
            <v>0.6401</v>
          </cell>
          <cell r="L82" t="str">
            <v>0.7096</v>
          </cell>
          <cell r="M82" t="str">
            <v>0.6277</v>
          </cell>
          <cell r="N82" t="str">
            <v>0.6666</v>
          </cell>
        </row>
        <row r="83">
          <cell r="A83" t="str">
            <v>313001008526</v>
          </cell>
          <cell r="B83" t="str">
            <v>INST. SAN ISIDRO LABRADOR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140</v>
          </cell>
          <cell r="H83" t="str">
            <v>139</v>
          </cell>
          <cell r="I83" t="str">
            <v>0.6769</v>
          </cell>
          <cell r="J83" t="str">
            <v>0.6454</v>
          </cell>
          <cell r="K83" t="str">
            <v>0.6356</v>
          </cell>
          <cell r="L83" t="str">
            <v>0.7113</v>
          </cell>
          <cell r="M83" t="str">
            <v>0.647</v>
          </cell>
          <cell r="N83" t="str">
            <v>0.6657</v>
          </cell>
        </row>
        <row r="84">
          <cell r="A84" t="str">
            <v>113001001484</v>
          </cell>
          <cell r="B84" t="str">
            <v>INSTITUCION EDUCATIVA MERCEDES ABREGO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C</v>
          </cell>
          <cell r="G84" t="str">
            <v>579</v>
          </cell>
          <cell r="H84" t="str">
            <v>563</v>
          </cell>
          <cell r="I84" t="str">
            <v>0.6801</v>
          </cell>
          <cell r="J84" t="str">
            <v>0.637</v>
          </cell>
          <cell r="K84" t="str">
            <v>0.6353</v>
          </cell>
          <cell r="L84" t="str">
            <v>0.7099</v>
          </cell>
          <cell r="M84" t="str">
            <v>0.647</v>
          </cell>
          <cell r="N84" t="str">
            <v>0.6641</v>
          </cell>
        </row>
        <row r="85">
          <cell r="A85" t="str">
            <v>313001006639</v>
          </cell>
          <cell r="B85" t="str">
            <v>INST. SOLEDAD VIVES DE JOLI (ANTES J. I LOS CAPULLITOS)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94</v>
          </cell>
          <cell r="H85" t="str">
            <v>94</v>
          </cell>
          <cell r="I85" t="str">
            <v>0.6896</v>
          </cell>
          <cell r="J85" t="str">
            <v>0.6423</v>
          </cell>
          <cell r="K85" t="str">
            <v>0.6097</v>
          </cell>
          <cell r="L85" t="str">
            <v>0.7165</v>
          </cell>
          <cell r="M85" t="str">
            <v>0.644</v>
          </cell>
          <cell r="N85" t="str">
            <v>0.663</v>
          </cell>
        </row>
        <row r="86">
          <cell r="A86" t="str">
            <v>313001001211</v>
          </cell>
          <cell r="B86" t="str">
            <v>INST. CARTAGENA. DEL MAR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156</v>
          </cell>
          <cell r="H86" t="str">
            <v>145</v>
          </cell>
          <cell r="I86" t="str">
            <v>0.6611</v>
          </cell>
          <cell r="J86" t="str">
            <v>0.6498</v>
          </cell>
          <cell r="K86" t="str">
            <v>0.6341</v>
          </cell>
          <cell r="L86" t="str">
            <v>0.7011</v>
          </cell>
          <cell r="M86" t="str">
            <v>0.6561</v>
          </cell>
          <cell r="N86" t="str">
            <v>0.6611</v>
          </cell>
        </row>
        <row r="87">
          <cell r="A87" t="str">
            <v>313001000142</v>
          </cell>
          <cell r="B87" t="str">
            <v>INST. MADRE TERESA DE CALCUTA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55</v>
          </cell>
          <cell r="H87" t="str">
            <v>54</v>
          </cell>
          <cell r="I87" t="str">
            <v>0.6695</v>
          </cell>
          <cell r="J87" t="str">
            <v>0.6406</v>
          </cell>
          <cell r="K87" t="str">
            <v>0.6301</v>
          </cell>
          <cell r="L87" t="str">
            <v>0.708</v>
          </cell>
          <cell r="M87" t="str">
            <v>0.6466</v>
          </cell>
          <cell r="N87" t="str">
            <v>0.6609</v>
          </cell>
        </row>
        <row r="88">
          <cell r="A88" t="str">
            <v>313001007040</v>
          </cell>
          <cell r="B88" t="str">
            <v>COL. MARIA MONTESORRI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65</v>
          </cell>
          <cell r="H88" t="str">
            <v>65</v>
          </cell>
          <cell r="I88" t="str">
            <v>0.6779</v>
          </cell>
          <cell r="J88" t="str">
            <v>0.6293</v>
          </cell>
          <cell r="K88" t="str">
            <v>0.6269</v>
          </cell>
          <cell r="L88" t="str">
            <v>0.7094</v>
          </cell>
          <cell r="M88" t="str">
            <v>0.6479</v>
          </cell>
          <cell r="N88" t="str">
            <v>0.6599</v>
          </cell>
        </row>
        <row r="89">
          <cell r="A89" t="str">
            <v>313001028843</v>
          </cell>
          <cell r="B89" t="str">
            <v>COLEGIO JUAN PABLO II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109</v>
          </cell>
          <cell r="H89" t="str">
            <v>108</v>
          </cell>
          <cell r="I89" t="str">
            <v>0.6704</v>
          </cell>
          <cell r="J89" t="str">
            <v>0.6351</v>
          </cell>
          <cell r="K89" t="str">
            <v>0.6303</v>
          </cell>
          <cell r="L89" t="str">
            <v>0.7001</v>
          </cell>
          <cell r="M89" t="str">
            <v>0.6591</v>
          </cell>
          <cell r="N89" t="str">
            <v>0.659</v>
          </cell>
        </row>
        <row r="90">
          <cell r="A90" t="str">
            <v>113001012508</v>
          </cell>
          <cell r="B90" t="str">
            <v>ESCUELA NORMAL SUPERIOR DE CARTAGENA DE INDIAS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351</v>
          </cell>
          <cell r="H90" t="str">
            <v>349</v>
          </cell>
          <cell r="I90" t="str">
            <v>0.6488</v>
          </cell>
          <cell r="J90" t="str">
            <v>0.6398</v>
          </cell>
          <cell r="K90" t="str">
            <v>0.6446</v>
          </cell>
          <cell r="L90" t="str">
            <v>0.7076</v>
          </cell>
          <cell r="M90" t="str">
            <v>0.6336</v>
          </cell>
          <cell r="N90" t="str">
            <v>0.6582</v>
          </cell>
        </row>
        <row r="91">
          <cell r="A91" t="str">
            <v>313001029981</v>
          </cell>
          <cell r="B91" t="str">
            <v>COLEGIO JOSÉ MARÍA GARCÍA TOLEDO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56</v>
          </cell>
          <cell r="H91" t="str">
            <v>56</v>
          </cell>
          <cell r="I91" t="str">
            <v>0.6752</v>
          </cell>
          <cell r="J91" t="str">
            <v>0.6387</v>
          </cell>
          <cell r="K91" t="str">
            <v>0.6134</v>
          </cell>
          <cell r="L91" t="str">
            <v>0.7123</v>
          </cell>
          <cell r="M91" t="str">
            <v>0.6286</v>
          </cell>
          <cell r="N91" t="str">
            <v>0.6575</v>
          </cell>
        </row>
        <row r="92">
          <cell r="A92" t="str">
            <v>313001027351</v>
          </cell>
          <cell r="B92" t="str">
            <v>COL. SAN  RAFAEL  ARCANGEL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67</v>
          </cell>
          <cell r="H92" t="str">
            <v>67</v>
          </cell>
          <cell r="I92" t="str">
            <v>0.6659</v>
          </cell>
          <cell r="J92" t="str">
            <v>0.6219</v>
          </cell>
          <cell r="K92" t="str">
            <v>0.6297</v>
          </cell>
          <cell r="L92" t="str">
            <v>0.7158</v>
          </cell>
          <cell r="M92" t="str">
            <v>0.6414</v>
          </cell>
          <cell r="N92" t="str">
            <v>0.657</v>
          </cell>
        </row>
        <row r="93">
          <cell r="A93" t="str">
            <v>113001002626</v>
          </cell>
          <cell r="B93" t="str">
            <v>INSTITUCION EDUCATIVA OLGA GONZALEZ ARRAUT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129</v>
          </cell>
          <cell r="H93" t="str">
            <v>128</v>
          </cell>
          <cell r="I93" t="str">
            <v>0.655</v>
          </cell>
          <cell r="J93" t="str">
            <v>0.6294</v>
          </cell>
          <cell r="K93" t="str">
            <v>0.6161</v>
          </cell>
          <cell r="L93" t="str">
            <v>0.7204</v>
          </cell>
          <cell r="M93" t="str">
            <v>0.6116</v>
          </cell>
          <cell r="N93" t="str">
            <v>0.6519</v>
          </cell>
        </row>
        <row r="94">
          <cell r="A94" t="str">
            <v>113001000771</v>
          </cell>
          <cell r="B94" t="str">
            <v>INSTITUCION EDUCATIVA CAMILO TORRES DEL POZON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382</v>
          </cell>
          <cell r="H94" t="str">
            <v>375</v>
          </cell>
          <cell r="I94" t="str">
            <v>0.66</v>
          </cell>
          <cell r="J94" t="str">
            <v>0.6319</v>
          </cell>
          <cell r="K94" t="str">
            <v>0.6111</v>
          </cell>
          <cell r="L94" t="str">
            <v>0.6927</v>
          </cell>
          <cell r="M94" t="str">
            <v>0.6183</v>
          </cell>
          <cell r="N94" t="str">
            <v>0.6466</v>
          </cell>
        </row>
        <row r="95">
          <cell r="A95" t="str">
            <v>113001003274</v>
          </cell>
          <cell r="B95" t="str">
            <v>INSTITUCION EDUCATIVA JOSE MANUEL RODRIGUEZ TORICES - Sede Única</v>
          </cell>
          <cell r="C95" t="str">
            <v>Establecimiento</v>
          </cell>
          <cell r="D95" t="str">
            <v>CARTAGENA DE INDIAS (BOLIVAR)</v>
          </cell>
          <cell r="E95" t="str">
            <v>OFICIAL</v>
          </cell>
          <cell r="F95" t="str">
            <v>C</v>
          </cell>
          <cell r="G95" t="str">
            <v>796</v>
          </cell>
          <cell r="H95" t="str">
            <v>743</v>
          </cell>
          <cell r="I95" t="str">
            <v>0.6668</v>
          </cell>
          <cell r="J95" t="str">
            <v>0.6249</v>
          </cell>
          <cell r="K95" t="str">
            <v>0.6052</v>
          </cell>
          <cell r="L95" t="str">
            <v>0.6894</v>
          </cell>
          <cell r="M95" t="str">
            <v>0.634</v>
          </cell>
          <cell r="N95" t="str">
            <v>0.6456</v>
          </cell>
        </row>
        <row r="96">
          <cell r="A96" t="str">
            <v>113001000721</v>
          </cell>
          <cell r="B96" t="str">
            <v>INSTITUCION EDUCATIVA LUIS CARLOS LOPEZ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301</v>
          </cell>
          <cell r="H96" t="str">
            <v>295</v>
          </cell>
          <cell r="I96" t="str">
            <v>0.6534</v>
          </cell>
          <cell r="J96" t="str">
            <v>0.6241</v>
          </cell>
          <cell r="K96" t="str">
            <v>0.5982</v>
          </cell>
          <cell r="L96" t="str">
            <v>0.6913</v>
          </cell>
          <cell r="M96" t="str">
            <v>0.6668</v>
          </cell>
          <cell r="N96" t="str">
            <v>0.6437</v>
          </cell>
        </row>
        <row r="97">
          <cell r="A97" t="str">
            <v>113001012788</v>
          </cell>
          <cell r="B97" t="str">
            <v>INSTITUCION EDUCATIVA CIUDAD DE TUNJA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153</v>
          </cell>
          <cell r="H97" t="str">
            <v>152</v>
          </cell>
          <cell r="I97" t="str">
            <v>0.6774</v>
          </cell>
          <cell r="J97" t="str">
            <v>0.6387</v>
          </cell>
          <cell r="K97" t="str">
            <v>0.5855</v>
          </cell>
          <cell r="L97" t="str">
            <v>0.6822</v>
          </cell>
          <cell r="M97" t="str">
            <v>0.6085</v>
          </cell>
          <cell r="N97" t="str">
            <v>0.6431</v>
          </cell>
        </row>
        <row r="98">
          <cell r="A98" t="str">
            <v>113001007857</v>
          </cell>
          <cell r="B98" t="str">
            <v>INSTITUCION EDUCATIVA LA LIBERTAD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213</v>
          </cell>
          <cell r="H98" t="str">
            <v>209</v>
          </cell>
          <cell r="I98" t="str">
            <v>0.6412</v>
          </cell>
          <cell r="J98" t="str">
            <v>0.6384</v>
          </cell>
          <cell r="K98" t="str">
            <v>0.6022</v>
          </cell>
          <cell r="L98" t="str">
            <v>0.6858</v>
          </cell>
          <cell r="M98" t="str">
            <v>0.6189</v>
          </cell>
          <cell r="N98" t="str">
            <v>0.6401</v>
          </cell>
        </row>
        <row r="99">
          <cell r="A99" t="str">
            <v>313001028985</v>
          </cell>
          <cell r="B99" t="str">
            <v>COLEGIO DIOS ES AMOR -SEDE CARTAGENA - Sede Única</v>
          </cell>
          <cell r="C99" t="str">
            <v>Establecimiento</v>
          </cell>
          <cell r="D99" t="str">
            <v>CARTAGENA DE INDIAS (BOLIVAR)</v>
          </cell>
          <cell r="E99" t="str">
            <v>NO OFICIAL</v>
          </cell>
          <cell r="F99" t="str">
            <v>C</v>
          </cell>
          <cell r="G99" t="str">
            <v>96</v>
          </cell>
          <cell r="H99" t="str">
            <v>94</v>
          </cell>
          <cell r="I99" t="str">
            <v>0.6402</v>
          </cell>
          <cell r="J99" t="str">
            <v>0.6105</v>
          </cell>
          <cell r="K99" t="str">
            <v>0.6035</v>
          </cell>
          <cell r="L99" t="str">
            <v>0.7079</v>
          </cell>
          <cell r="M99" t="str">
            <v>0.618</v>
          </cell>
          <cell r="N99" t="str">
            <v>0.6388</v>
          </cell>
        </row>
        <row r="100">
          <cell r="A100" t="str">
            <v>113001001336</v>
          </cell>
          <cell r="B100" t="str">
            <v>INSTITUCION EDUCATIVA JOHN F KENNEDY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350</v>
          </cell>
          <cell r="H100" t="str">
            <v>345</v>
          </cell>
          <cell r="I100" t="str">
            <v>0.6576</v>
          </cell>
          <cell r="J100" t="str">
            <v>0.6193</v>
          </cell>
          <cell r="K100" t="str">
            <v>0.6009</v>
          </cell>
          <cell r="L100" t="str">
            <v>0.6902</v>
          </cell>
          <cell r="M100" t="str">
            <v>0.5992</v>
          </cell>
          <cell r="N100" t="str">
            <v>0.6387</v>
          </cell>
        </row>
        <row r="101">
          <cell r="A101" t="str">
            <v>313001006281</v>
          </cell>
          <cell r="B101" t="str">
            <v>CORP. COL. AMOR A BOLIVAR - Sede Única</v>
          </cell>
          <cell r="C101" t="str">
            <v>Establecimiento</v>
          </cell>
          <cell r="D101" t="str">
            <v>CARTAGENA DE INDIAS (BOLIVAR)</v>
          </cell>
          <cell r="E101" t="str">
            <v>NO OFICIAL</v>
          </cell>
          <cell r="F101" t="str">
            <v>C</v>
          </cell>
          <cell r="G101" t="str">
            <v>72</v>
          </cell>
          <cell r="H101" t="str">
            <v>71</v>
          </cell>
          <cell r="I101" t="str">
            <v>0.6646</v>
          </cell>
          <cell r="J101" t="str">
            <v>0.61</v>
          </cell>
          <cell r="K101" t="str">
            <v>0.5965</v>
          </cell>
          <cell r="L101" t="str">
            <v>0.6871</v>
          </cell>
          <cell r="M101" t="str">
            <v>0.6293</v>
          </cell>
          <cell r="N101" t="str">
            <v>0.6387</v>
          </cell>
        </row>
        <row r="102">
          <cell r="A102" t="str">
            <v>313001008381</v>
          </cell>
          <cell r="B102" t="str">
            <v>CENT. DE ENSEÑANZA HIJOS DE BOLIVAR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44</v>
          </cell>
          <cell r="H102" t="str">
            <v>44</v>
          </cell>
          <cell r="I102" t="str">
            <v>0.6361</v>
          </cell>
          <cell r="J102" t="str">
            <v>0.6267</v>
          </cell>
          <cell r="K102" t="str">
            <v>0.6146</v>
          </cell>
          <cell r="L102" t="str">
            <v>0.6829</v>
          </cell>
          <cell r="M102" t="str">
            <v>0.6145</v>
          </cell>
          <cell r="N102" t="str">
            <v>0.6381</v>
          </cell>
        </row>
        <row r="103">
          <cell r="A103" t="str">
            <v>113001001972</v>
          </cell>
          <cell r="B103" t="str">
            <v>INSTITUCION EDUCATIVA SEMINARIO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548</v>
          </cell>
          <cell r="H103" t="str">
            <v>538</v>
          </cell>
          <cell r="I103" t="str">
            <v>0.6502</v>
          </cell>
          <cell r="J103" t="str">
            <v>0.6208</v>
          </cell>
          <cell r="K103" t="str">
            <v>0.5976</v>
          </cell>
          <cell r="L103" t="str">
            <v>0.6827</v>
          </cell>
          <cell r="M103" t="str">
            <v>0.6266</v>
          </cell>
          <cell r="N103" t="str">
            <v>0.637</v>
          </cell>
        </row>
        <row r="104">
          <cell r="A104" t="str">
            <v>113001000321</v>
          </cell>
          <cell r="B104" t="str">
            <v>INSTITUCION EDUCATIVA LUIS C GALAN SARMIENTO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157</v>
          </cell>
          <cell r="H104" t="str">
            <v>156</v>
          </cell>
          <cell r="I104" t="str">
            <v>0.6452</v>
          </cell>
          <cell r="J104" t="str">
            <v>0.6166</v>
          </cell>
          <cell r="K104" t="str">
            <v>0.6034</v>
          </cell>
          <cell r="L104" t="str">
            <v>0.6907</v>
          </cell>
          <cell r="M104" t="str">
            <v>0.5999</v>
          </cell>
          <cell r="N104" t="str">
            <v>0.636</v>
          </cell>
        </row>
        <row r="105">
          <cell r="A105" t="str">
            <v>313001009204</v>
          </cell>
          <cell r="B105" t="str">
            <v>INST. INTEGRAL NUEVA COLOMBIA (INST. INF.MI SONRISA)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80</v>
          </cell>
          <cell r="H105" t="str">
            <v>79</v>
          </cell>
          <cell r="I105" t="str">
            <v>0.6335</v>
          </cell>
          <cell r="J105" t="str">
            <v>0.6233</v>
          </cell>
          <cell r="K105" t="str">
            <v>0.6142</v>
          </cell>
          <cell r="L105" t="str">
            <v>0.679</v>
          </cell>
          <cell r="M105" t="str">
            <v>0.6027</v>
          </cell>
          <cell r="N105" t="str">
            <v>0.6349</v>
          </cell>
        </row>
        <row r="106">
          <cell r="A106" t="str">
            <v>313001007244</v>
          </cell>
          <cell r="B106" t="str">
            <v>INST. JUAN JACOBO ROUSSEAU NO.2 -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27</v>
          </cell>
          <cell r="H106" t="str">
            <v>27</v>
          </cell>
          <cell r="I106" t="str">
            <v>0.6317</v>
          </cell>
          <cell r="J106" t="str">
            <v>0.6141</v>
          </cell>
          <cell r="K106" t="str">
            <v>0.5763</v>
          </cell>
          <cell r="L106" t="str">
            <v>0.6647</v>
          </cell>
          <cell r="M106" t="str">
            <v>0.7015</v>
          </cell>
          <cell r="N106" t="str">
            <v>0.6278</v>
          </cell>
        </row>
        <row r="107">
          <cell r="A107" t="str">
            <v>113001000437</v>
          </cell>
          <cell r="B107" t="str">
            <v>INSTITUCION EDUCATIVA REPUBLICA DE ARGENTINA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302</v>
          </cell>
          <cell r="H107" t="str">
            <v>293</v>
          </cell>
          <cell r="I107" t="str">
            <v>0.6411</v>
          </cell>
          <cell r="J107" t="str">
            <v>0.6055</v>
          </cell>
          <cell r="K107" t="str">
            <v>0.5868</v>
          </cell>
          <cell r="L107" t="str">
            <v>0.6755</v>
          </cell>
          <cell r="M107" t="str">
            <v>0.6285</v>
          </cell>
          <cell r="N107" t="str">
            <v>0.6273</v>
          </cell>
        </row>
        <row r="108">
          <cell r="A108" t="str">
            <v>113001005358</v>
          </cell>
          <cell r="B108" t="str">
            <v>INSTITUCION EDUCATIVA ALBERTO E. FERNANDEZ BAENA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204</v>
          </cell>
          <cell r="H108" t="str">
            <v>195</v>
          </cell>
          <cell r="I108" t="str">
            <v>0.6388</v>
          </cell>
          <cell r="J108" t="str">
            <v>0.6051</v>
          </cell>
          <cell r="K108" t="str">
            <v>0.5857</v>
          </cell>
          <cell r="L108" t="str">
            <v>0.6793</v>
          </cell>
          <cell r="M108" t="str">
            <v>0.6106</v>
          </cell>
          <cell r="N108" t="str">
            <v>0.6259</v>
          </cell>
        </row>
        <row r="109">
          <cell r="A109" t="str">
            <v>313001008411</v>
          </cell>
          <cell r="B109" t="str">
            <v>INSTITUCION EDUCATIVA FE Y ALEGRIA EL PROGRESO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201</v>
          </cell>
          <cell r="H109" t="str">
            <v>200</v>
          </cell>
          <cell r="I109" t="str">
            <v>0.647</v>
          </cell>
          <cell r="J109" t="str">
            <v>0.6084</v>
          </cell>
          <cell r="K109" t="str">
            <v>0.5896</v>
          </cell>
          <cell r="L109" t="str">
            <v>0.6718</v>
          </cell>
          <cell r="M109" t="str">
            <v>0.5789</v>
          </cell>
          <cell r="N109" t="str">
            <v>0.6253</v>
          </cell>
        </row>
        <row r="110">
          <cell r="A110" t="str">
            <v>113001004289</v>
          </cell>
          <cell r="B110" t="str">
            <v>INSTITUCION EDUCATIVA SAN LUCAS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369</v>
          </cell>
          <cell r="H110" t="str">
            <v>360</v>
          </cell>
          <cell r="I110" t="str">
            <v>0.6372</v>
          </cell>
          <cell r="J110" t="str">
            <v>0.6045</v>
          </cell>
          <cell r="K110" t="str">
            <v>0.5873</v>
          </cell>
          <cell r="L110" t="str">
            <v>0.6789</v>
          </cell>
          <cell r="M110" t="str">
            <v>0.6005</v>
          </cell>
          <cell r="N110" t="str">
            <v>0.6249</v>
          </cell>
        </row>
        <row r="111">
          <cell r="A111" t="str">
            <v>113001005374</v>
          </cell>
          <cell r="B111" t="str">
            <v>INSTITUCION EDUCATIVA ANTONIA SANTOS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266</v>
          </cell>
          <cell r="H111" t="str">
            <v>260</v>
          </cell>
          <cell r="I111" t="str">
            <v>0.6425</v>
          </cell>
          <cell r="J111" t="str">
            <v>0.6139</v>
          </cell>
          <cell r="K111" t="str">
            <v>0.579</v>
          </cell>
          <cell r="L111" t="str">
            <v>0.6658</v>
          </cell>
          <cell r="M111" t="str">
            <v>0.6208</v>
          </cell>
          <cell r="N111" t="str">
            <v>0.6249</v>
          </cell>
        </row>
        <row r="112">
          <cell r="A112" t="str">
            <v>113001028483</v>
          </cell>
          <cell r="B112" t="str">
            <v>INSTITUCION EDUCATIVA CASD MANUELA BELTRAN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160</v>
          </cell>
          <cell r="H112" t="str">
            <v>155</v>
          </cell>
          <cell r="I112" t="str">
            <v>0.6386</v>
          </cell>
          <cell r="J112" t="str">
            <v>0.6117</v>
          </cell>
          <cell r="K112" t="str">
            <v>0.5819</v>
          </cell>
          <cell r="L112" t="str">
            <v>0.6805</v>
          </cell>
          <cell r="M112" t="str">
            <v>0.581</v>
          </cell>
          <cell r="N112" t="str">
            <v>0.6245</v>
          </cell>
        </row>
        <row r="113">
          <cell r="A113" t="str">
            <v>113001030093</v>
          </cell>
          <cell r="B113" t="str">
            <v>INSTITUCION EDUCATIVA FUNDACION PIES DESCALZOS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151</v>
          </cell>
          <cell r="H113" t="str">
            <v>149</v>
          </cell>
          <cell r="I113" t="str">
            <v>0.6337</v>
          </cell>
          <cell r="J113" t="str">
            <v>0.6076</v>
          </cell>
          <cell r="K113" t="str">
            <v>0.5851</v>
          </cell>
          <cell r="L113" t="str">
            <v>0.6632</v>
          </cell>
          <cell r="M113" t="str">
            <v>0.6008</v>
          </cell>
          <cell r="N113" t="str">
            <v>0.6207</v>
          </cell>
        </row>
        <row r="114">
          <cell r="A114" t="str">
            <v>113001000852</v>
          </cell>
          <cell r="B114" t="str">
            <v>INSTITUCION EDUCATIVA NUESTRA SRA DEL CARMEN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705</v>
          </cell>
          <cell r="H114" t="str">
            <v>686</v>
          </cell>
          <cell r="I114" t="str">
            <v>0.6267</v>
          </cell>
          <cell r="J114" t="str">
            <v>0.6061</v>
          </cell>
          <cell r="K114" t="str">
            <v>0.5841</v>
          </cell>
          <cell r="L114" t="str">
            <v>0.6705</v>
          </cell>
          <cell r="M114" t="str">
            <v>0.5992</v>
          </cell>
          <cell r="N114" t="str">
            <v>0.6201</v>
          </cell>
        </row>
        <row r="115">
          <cell r="A115" t="str">
            <v>113001004149</v>
          </cell>
          <cell r="B115" t="str">
            <v>INSTITUCION EDUCATIVA JUAN JOSE NIETO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D</v>
          </cell>
          <cell r="G115" t="str">
            <v>503</v>
          </cell>
          <cell r="H115" t="str">
            <v>483</v>
          </cell>
          <cell r="I115" t="str">
            <v>0.6262</v>
          </cell>
          <cell r="J115" t="str">
            <v>0.5931</v>
          </cell>
          <cell r="K115" t="str">
            <v>0.5823</v>
          </cell>
          <cell r="L115" t="str">
            <v>0.677</v>
          </cell>
          <cell r="M115" t="str">
            <v>0.6069</v>
          </cell>
          <cell r="N115" t="str">
            <v>0.6187</v>
          </cell>
        </row>
        <row r="116">
          <cell r="A116" t="str">
            <v>113001001697</v>
          </cell>
          <cell r="B116" t="str">
            <v>INSTITUCION EDUCATIVA MANUELA BELTRAN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D</v>
          </cell>
          <cell r="G116" t="str">
            <v>303</v>
          </cell>
          <cell r="H116" t="str">
            <v>295</v>
          </cell>
          <cell r="I116" t="str">
            <v>0.639</v>
          </cell>
          <cell r="J116" t="str">
            <v>0.6071</v>
          </cell>
          <cell r="K116" t="str">
            <v>0.5733</v>
          </cell>
          <cell r="L116" t="str">
            <v>0.6584</v>
          </cell>
          <cell r="M116" t="str">
            <v>0.5919</v>
          </cell>
          <cell r="N116" t="str">
            <v>0.6173</v>
          </cell>
        </row>
        <row r="117">
          <cell r="A117" t="str">
            <v>113001002952</v>
          </cell>
          <cell r="B117" t="str">
            <v>INSTITUCION EDUCATIVA DE TERNERA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D</v>
          </cell>
          <cell r="G117" t="str">
            <v>204</v>
          </cell>
          <cell r="H117" t="str">
            <v>198</v>
          </cell>
          <cell r="I117" t="str">
            <v>0.6202</v>
          </cell>
          <cell r="J117" t="str">
            <v>0.5912</v>
          </cell>
          <cell r="K117" t="str">
            <v>0.5862</v>
          </cell>
          <cell r="L117" t="str">
            <v>0.6744</v>
          </cell>
          <cell r="M117" t="str">
            <v>0.6029</v>
          </cell>
          <cell r="N117" t="str">
            <v>0.6168</v>
          </cell>
        </row>
        <row r="118">
          <cell r="A118" t="str">
            <v>313001008500</v>
          </cell>
          <cell r="B118" t="str">
            <v>CORP. EDUC. JORGE ELIECER GAITAN DE C/GENA - Sede Única</v>
          </cell>
          <cell r="C118" t="str">
            <v>Establecimiento</v>
          </cell>
          <cell r="D118" t="str">
            <v>CARTAGENA DE INDIAS (BOLIVAR)</v>
          </cell>
          <cell r="E118" t="str">
            <v>NO OFICIAL</v>
          </cell>
          <cell r="F118" t="str">
            <v>D</v>
          </cell>
          <cell r="G118" t="str">
            <v>23</v>
          </cell>
          <cell r="H118" t="str">
            <v>23</v>
          </cell>
          <cell r="I118" t="str">
            <v>0.6187</v>
          </cell>
          <cell r="J118" t="str">
            <v>0.6107</v>
          </cell>
          <cell r="K118" t="str">
            <v>0.5738</v>
          </cell>
          <cell r="L118" t="str">
            <v>0.6596</v>
          </cell>
          <cell r="M118" t="str">
            <v>0.6214</v>
          </cell>
          <cell r="N118" t="str">
            <v>0.6161</v>
          </cell>
        </row>
        <row r="119">
          <cell r="A119" t="str">
            <v>413001013176</v>
          </cell>
          <cell r="B119" t="str">
            <v>FUNDACION EDUCATIVA INSTITUTO ECOLÓGICO BARBACOAS - Sede Única</v>
          </cell>
          <cell r="C119" t="str">
            <v>Establecimiento</v>
          </cell>
          <cell r="D119" t="str">
            <v>CARTAGENA DE INDIAS (BOLIVAR)</v>
          </cell>
          <cell r="E119" t="str">
            <v>NO OFICIAL</v>
          </cell>
          <cell r="F119" t="str">
            <v>D</v>
          </cell>
          <cell r="G119" t="str">
            <v>78</v>
          </cell>
          <cell r="H119" t="str">
            <v>78</v>
          </cell>
          <cell r="I119" t="str">
            <v>0.6356</v>
          </cell>
          <cell r="J119" t="str">
            <v>0.6112</v>
          </cell>
          <cell r="K119" t="str">
            <v>0.5756</v>
          </cell>
          <cell r="L119" t="str">
            <v>0.6448</v>
          </cell>
          <cell r="M119" t="str">
            <v>0.5717</v>
          </cell>
          <cell r="N119" t="str">
            <v>0.6133</v>
          </cell>
        </row>
        <row r="120">
          <cell r="A120" t="str">
            <v>113001028927</v>
          </cell>
          <cell r="B120" t="str">
            <v>INSTITUCION EDUCATIVA CIUDADELA 2000 -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D</v>
          </cell>
          <cell r="G120" t="str">
            <v>341</v>
          </cell>
          <cell r="H120" t="str">
            <v>335</v>
          </cell>
          <cell r="I120" t="str">
            <v>0.6294</v>
          </cell>
          <cell r="J120" t="str">
            <v>0.594</v>
          </cell>
          <cell r="K120" t="str">
            <v>0.5717</v>
          </cell>
          <cell r="L120" t="str">
            <v>0.6686</v>
          </cell>
          <cell r="M120" t="str">
            <v>0.5638</v>
          </cell>
          <cell r="N120" t="str">
            <v>0.6119</v>
          </cell>
        </row>
        <row r="121">
          <cell r="A121" t="str">
            <v>113001002812</v>
          </cell>
          <cell r="B121" t="str">
            <v>INSTITUCION EDUCATIVA MARIA REINA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282</v>
          </cell>
          <cell r="H121" t="str">
            <v>278</v>
          </cell>
          <cell r="I121" t="str">
            <v>0.626</v>
          </cell>
          <cell r="J121" t="str">
            <v>0.5925</v>
          </cell>
          <cell r="K121" t="str">
            <v>0.5736</v>
          </cell>
          <cell r="L121" t="str">
            <v>0.6594</v>
          </cell>
          <cell r="M121" t="str">
            <v>0.5948</v>
          </cell>
          <cell r="N121" t="str">
            <v>0.6115</v>
          </cell>
        </row>
        <row r="122">
          <cell r="A122" t="str">
            <v>213001000245</v>
          </cell>
          <cell r="B122" t="str">
            <v>INSTITUCION EDUCATIVA TIERRA BAJA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67</v>
          </cell>
          <cell r="H122" t="str">
            <v>67</v>
          </cell>
          <cell r="I122" t="str">
            <v>0.6231</v>
          </cell>
          <cell r="J122" t="str">
            <v>0.5857</v>
          </cell>
          <cell r="K122" t="str">
            <v>0.5695</v>
          </cell>
          <cell r="L122" t="str">
            <v>0.6787</v>
          </cell>
          <cell r="M122" t="str">
            <v>0.5703</v>
          </cell>
          <cell r="N122" t="str">
            <v>0.6109</v>
          </cell>
        </row>
        <row r="123">
          <cell r="A123" t="str">
            <v>113001000241</v>
          </cell>
          <cell r="B123" t="str">
            <v>INSTITUCION EDUCATIVA NUESTRO ESFUERZO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277</v>
          </cell>
          <cell r="H123" t="str">
            <v>268</v>
          </cell>
          <cell r="I123" t="str">
            <v>0.6313</v>
          </cell>
          <cell r="J123" t="str">
            <v>0.6051</v>
          </cell>
          <cell r="K123" t="str">
            <v>0.566</v>
          </cell>
          <cell r="L123" t="str">
            <v>0.6516</v>
          </cell>
          <cell r="M123" t="str">
            <v>0.5788</v>
          </cell>
          <cell r="N123" t="str">
            <v>0.6108</v>
          </cell>
        </row>
        <row r="124">
          <cell r="A124" t="str">
            <v>313001028098</v>
          </cell>
          <cell r="B124" t="str">
            <v>INSTITUCION EDUCATIVA LOS ANGELES - Sede Única</v>
          </cell>
          <cell r="C124" t="str">
            <v>Establecimiento</v>
          </cell>
          <cell r="D124" t="str">
            <v>CARTAGENA DE INDIAS (BOLIVAR)</v>
          </cell>
          <cell r="E124" t="str">
            <v>NO OFICIAL</v>
          </cell>
          <cell r="F124" t="str">
            <v>D</v>
          </cell>
          <cell r="G124" t="str">
            <v>39</v>
          </cell>
          <cell r="H124" t="str">
            <v>38</v>
          </cell>
          <cell r="I124" t="str">
            <v>0.6138</v>
          </cell>
          <cell r="J124" t="str">
            <v>0.5805</v>
          </cell>
          <cell r="K124" t="str">
            <v>0.5864</v>
          </cell>
          <cell r="L124" t="str">
            <v>0.6489</v>
          </cell>
          <cell r="M124" t="str">
            <v>0.6516</v>
          </cell>
          <cell r="N124" t="str">
            <v>0.6108</v>
          </cell>
        </row>
        <row r="125">
          <cell r="A125" t="str">
            <v>113001000879</v>
          </cell>
          <cell r="B125" t="str">
            <v>INSTITUCION EDUCATIVA SANTA MARIA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405</v>
          </cell>
          <cell r="H125" t="str">
            <v>394</v>
          </cell>
          <cell r="I125" t="str">
            <v>0.6137</v>
          </cell>
          <cell r="J125" t="str">
            <v>0.5941</v>
          </cell>
          <cell r="K125" t="str">
            <v>0.5753</v>
          </cell>
          <cell r="L125" t="str">
            <v>0.6569</v>
          </cell>
          <cell r="M125" t="str">
            <v>0.5781</v>
          </cell>
          <cell r="N125" t="str">
            <v>0.6076</v>
          </cell>
        </row>
        <row r="126">
          <cell r="A126" t="str">
            <v>113001028469</v>
          </cell>
          <cell r="B126" t="str">
            <v>INSTITUCION EDUCATIVA RAFAEL NU?EZ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178</v>
          </cell>
          <cell r="H126" t="str">
            <v>178</v>
          </cell>
          <cell r="I126" t="str">
            <v>0.6112</v>
          </cell>
          <cell r="J126" t="str">
            <v>0.5833</v>
          </cell>
          <cell r="K126" t="str">
            <v>0.5704</v>
          </cell>
          <cell r="L126" t="str">
            <v>0.6703</v>
          </cell>
          <cell r="M126" t="str">
            <v>0.5752</v>
          </cell>
          <cell r="N126" t="str">
            <v>0.6062</v>
          </cell>
        </row>
        <row r="127">
          <cell r="A127" t="str">
            <v>313001027059</v>
          </cell>
          <cell r="B127" t="str">
            <v>CONC. ESCOLAR BERTHA SUTTNER - Sede Única</v>
          </cell>
          <cell r="C127" t="str">
            <v>Establecimiento</v>
          </cell>
          <cell r="D127" t="str">
            <v>CARTAGENA DE INDIAS (BOLIVAR)</v>
          </cell>
          <cell r="E127" t="str">
            <v>NO OFICIAL</v>
          </cell>
          <cell r="F127" t="str">
            <v>D</v>
          </cell>
          <cell r="G127" t="str">
            <v>173</v>
          </cell>
          <cell r="H127" t="str">
            <v>167</v>
          </cell>
          <cell r="I127" t="str">
            <v>0.6242</v>
          </cell>
          <cell r="J127" t="str">
            <v>0.6026</v>
          </cell>
          <cell r="K127" t="str">
            <v>0.5676</v>
          </cell>
          <cell r="L127" t="str">
            <v>0.6484</v>
          </cell>
          <cell r="M127" t="str">
            <v>0.551</v>
          </cell>
          <cell r="N127" t="str">
            <v>0.6061</v>
          </cell>
        </row>
        <row r="128">
          <cell r="A128" t="str">
            <v>113001009281</v>
          </cell>
          <cell r="B128" t="str">
            <v>INSTITUCION EDUCATIVA VILLA ESTRELLA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171</v>
          </cell>
          <cell r="H128" t="str">
            <v>164</v>
          </cell>
          <cell r="I128" t="str">
            <v>0.6016</v>
          </cell>
          <cell r="J128" t="str">
            <v>0.5939</v>
          </cell>
          <cell r="K128" t="str">
            <v>0.5715</v>
          </cell>
          <cell r="L128" t="str">
            <v>0.6618</v>
          </cell>
          <cell r="M128" t="str">
            <v>0.582</v>
          </cell>
          <cell r="N128" t="str">
            <v>0.6053</v>
          </cell>
        </row>
        <row r="129">
          <cell r="A129" t="str">
            <v>113001002413</v>
          </cell>
          <cell r="B129" t="str">
            <v>INSTITUCION EDUCATIVA MADRE LAURA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354</v>
          </cell>
          <cell r="H129" t="str">
            <v>344</v>
          </cell>
          <cell r="I129" t="str">
            <v>0.6179</v>
          </cell>
          <cell r="J129" t="str">
            <v>0.5892</v>
          </cell>
          <cell r="K129" t="str">
            <v>0.5488</v>
          </cell>
          <cell r="L129" t="str">
            <v>0.6503</v>
          </cell>
          <cell r="M129" t="str">
            <v>0.6022</v>
          </cell>
          <cell r="N129" t="str">
            <v>0.6016</v>
          </cell>
        </row>
        <row r="130">
          <cell r="A130" t="str">
            <v>313001028639</v>
          </cell>
          <cell r="B130" t="str">
            <v>INST. CENTRAL DE COLOMBIA PARA ADULTOS  (513001004018) - Sede Única</v>
          </cell>
          <cell r="C130" t="str">
            <v>Establecimiento</v>
          </cell>
          <cell r="D130" t="str">
            <v>CARTAGENA DE INDIAS (BOLIVAR)</v>
          </cell>
          <cell r="E130" t="str">
            <v>NO OFICIAL</v>
          </cell>
          <cell r="F130" t="str">
            <v>D</v>
          </cell>
          <cell r="G130" t="str">
            <v>179</v>
          </cell>
          <cell r="H130" t="str">
            <v>162</v>
          </cell>
          <cell r="I130" t="str">
            <v>0.6104</v>
          </cell>
          <cell r="J130" t="str">
            <v>0.5732</v>
          </cell>
          <cell r="K130" t="str">
            <v>0.5483</v>
          </cell>
          <cell r="L130" t="str">
            <v>0.6655</v>
          </cell>
          <cell r="M130" t="str">
            <v>0.624</v>
          </cell>
          <cell r="N130" t="str">
            <v>0.6012</v>
          </cell>
        </row>
        <row r="131">
          <cell r="A131" t="str">
            <v>113001030085</v>
          </cell>
          <cell r="B131" t="str">
            <v>INSTITUCION EDUCATIVA MANDELA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219</v>
          </cell>
          <cell r="H131" t="str">
            <v>212</v>
          </cell>
          <cell r="I131" t="str">
            <v>0.6166</v>
          </cell>
          <cell r="J131" t="str">
            <v>0.5674</v>
          </cell>
          <cell r="K131" t="str">
            <v>0.5555</v>
          </cell>
          <cell r="L131" t="str">
            <v>0.6622</v>
          </cell>
          <cell r="M131" t="str">
            <v>0.5944</v>
          </cell>
          <cell r="N131" t="str">
            <v>0.5999</v>
          </cell>
        </row>
        <row r="132">
          <cell r="A132" t="str">
            <v>213001002809</v>
          </cell>
          <cell r="B132" t="str">
            <v>INSTITUCION EDUCATIVA DE BAYUNCA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543</v>
          </cell>
          <cell r="H132" t="str">
            <v>529</v>
          </cell>
          <cell r="I132" t="str">
            <v>0.6227</v>
          </cell>
          <cell r="J132" t="str">
            <v>0.5857</v>
          </cell>
          <cell r="K132" t="str">
            <v>0.5594</v>
          </cell>
          <cell r="L132" t="str">
            <v>0.6321</v>
          </cell>
          <cell r="M132" t="str">
            <v>0.5592</v>
          </cell>
          <cell r="N132" t="str">
            <v>0.5968</v>
          </cell>
        </row>
        <row r="133">
          <cell r="A133" t="str">
            <v>213001002809</v>
          </cell>
          <cell r="B133" t="str">
            <v>INSTITUCION EDUCATIVA DE BAYUNCA - INSTITUCION EDUCATIVA DE BAYUNCA</v>
          </cell>
          <cell r="C133" t="str">
            <v>Sede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372</v>
          </cell>
          <cell r="H133" t="str">
            <v>359</v>
          </cell>
          <cell r="I133" t="str">
            <v>0.6067</v>
          </cell>
          <cell r="J133" t="str">
            <v>0.5801</v>
          </cell>
          <cell r="K133" t="str">
            <v>0.5569</v>
          </cell>
          <cell r="L133" t="str">
            <v>0.6269</v>
          </cell>
          <cell r="M133" t="str">
            <v>0.5446</v>
          </cell>
          <cell r="N133" t="str">
            <v>0.5889</v>
          </cell>
        </row>
        <row r="134">
          <cell r="A134" t="str">
            <v>113001000259</v>
          </cell>
          <cell r="B134" t="str">
            <v>INSTITUCIÓN EDUCATIVA VALORES UNIDOS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183</v>
          </cell>
          <cell r="H134" t="str">
            <v>174</v>
          </cell>
          <cell r="I134" t="str">
            <v>0.5956</v>
          </cell>
          <cell r="J134" t="str">
            <v>0.5719</v>
          </cell>
          <cell r="K134" t="str">
            <v>0.5782</v>
          </cell>
          <cell r="L134" t="str">
            <v>0.6529</v>
          </cell>
          <cell r="M134" t="str">
            <v>0.5582</v>
          </cell>
          <cell r="N134" t="str">
            <v>0.5964</v>
          </cell>
        </row>
        <row r="135">
          <cell r="A135" t="str">
            <v>113001028919</v>
          </cell>
          <cell r="B135" t="str">
            <v>INSTITUCION EDUCATIVA NUEVO BOSQUE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368</v>
          </cell>
          <cell r="H135" t="str">
            <v>351</v>
          </cell>
          <cell r="I135" t="str">
            <v>0.6008</v>
          </cell>
          <cell r="J135" t="str">
            <v>0.579</v>
          </cell>
          <cell r="K135" t="str">
            <v>0.554</v>
          </cell>
          <cell r="L135" t="str">
            <v>0.6518</v>
          </cell>
          <cell r="M135" t="str">
            <v>0.5953</v>
          </cell>
          <cell r="N135" t="str">
            <v>0.5963</v>
          </cell>
        </row>
        <row r="136">
          <cell r="A136" t="str">
            <v>313001004750</v>
          </cell>
          <cell r="B136" t="str">
            <v>INSTITUCION EDUCATIVA MADRE GABRIELA DE SAN MARTIN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365</v>
          </cell>
          <cell r="H136" t="str">
            <v>356</v>
          </cell>
          <cell r="I136" t="str">
            <v>0.6159</v>
          </cell>
          <cell r="J136" t="str">
            <v>0.5762</v>
          </cell>
          <cell r="K136" t="str">
            <v>0.55</v>
          </cell>
          <cell r="L136" t="str">
            <v>0.6545</v>
          </cell>
          <cell r="M136" t="str">
            <v>0.5467</v>
          </cell>
          <cell r="N136" t="str">
            <v>0.5951</v>
          </cell>
        </row>
        <row r="137">
          <cell r="A137" t="str">
            <v>313001013431</v>
          </cell>
          <cell r="B137" t="str">
            <v>CORP INST PROGRESO SOCIAL (ANTES INST. MIXTO LOS PAYASITOS - Sede Única</v>
          </cell>
          <cell r="C137" t="str">
            <v>Establecimiento</v>
          </cell>
          <cell r="D137" t="str">
            <v>CARTAGENA DE INDIAS (BOLIVAR)</v>
          </cell>
          <cell r="E137" t="str">
            <v>NO OFICIAL</v>
          </cell>
          <cell r="F137" t="str">
            <v>D</v>
          </cell>
          <cell r="G137" t="str">
            <v>39</v>
          </cell>
          <cell r="H137" t="str">
            <v>38</v>
          </cell>
          <cell r="I137" t="str">
            <v>0.6103</v>
          </cell>
          <cell r="J137" t="str">
            <v>0.5623</v>
          </cell>
          <cell r="K137" t="str">
            <v>0.562</v>
          </cell>
          <cell r="L137" t="str">
            <v>0.6483</v>
          </cell>
          <cell r="M137" t="str">
            <v>0.5466</v>
          </cell>
          <cell r="N137" t="str">
            <v>0.5919</v>
          </cell>
        </row>
        <row r="138">
          <cell r="A138" t="str">
            <v>113001030212</v>
          </cell>
          <cell r="B138" t="str">
            <v>INSTITUCION EDUCATIVA BICENTENARIO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295</v>
          </cell>
          <cell r="H138" t="str">
            <v>294</v>
          </cell>
          <cell r="I138" t="str">
            <v>0.5989</v>
          </cell>
          <cell r="J138" t="str">
            <v>0.5731</v>
          </cell>
          <cell r="K138" t="str">
            <v>0.5545</v>
          </cell>
          <cell r="L138" t="str">
            <v>0.6402</v>
          </cell>
          <cell r="M138" t="str">
            <v>0.5579</v>
          </cell>
          <cell r="N138" t="str">
            <v>0.5891</v>
          </cell>
        </row>
        <row r="139">
          <cell r="A139" t="str">
            <v>113001002120</v>
          </cell>
          <cell r="B139" t="str">
            <v>INSTITUCION EDUCATIVA HIJOS DE MARIA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339</v>
          </cell>
          <cell r="H139" t="str">
            <v>332</v>
          </cell>
          <cell r="I139" t="str">
            <v>0.6049</v>
          </cell>
          <cell r="J139" t="str">
            <v>0.5752</v>
          </cell>
          <cell r="K139" t="str">
            <v>0.5463</v>
          </cell>
          <cell r="L139" t="str">
            <v>0.6366</v>
          </cell>
          <cell r="M139" t="str">
            <v>0.56</v>
          </cell>
          <cell r="N139" t="str">
            <v>0.5884</v>
          </cell>
        </row>
        <row r="140">
          <cell r="A140" t="str">
            <v>313001008933</v>
          </cell>
          <cell r="B140" t="str">
            <v>INST. COLOMBO HOLANDES - Sede Única</v>
          </cell>
          <cell r="C140" t="str">
            <v>Establecimiento</v>
          </cell>
          <cell r="D140" t="str">
            <v>CARTAGENA DE INDIAS (BOLIVAR)</v>
          </cell>
          <cell r="E140" t="str">
            <v>NO OFICIAL</v>
          </cell>
          <cell r="F140" t="str">
            <v>D</v>
          </cell>
          <cell r="G140" t="str">
            <v>63</v>
          </cell>
          <cell r="H140" t="str">
            <v>62</v>
          </cell>
          <cell r="I140" t="str">
            <v>0.6067</v>
          </cell>
          <cell r="J140" t="str">
            <v>0.5645</v>
          </cell>
          <cell r="K140" t="str">
            <v>0.5443</v>
          </cell>
          <cell r="L140" t="str">
            <v>0.6376</v>
          </cell>
          <cell r="M140" t="str">
            <v>0.5846</v>
          </cell>
          <cell r="N140" t="str">
            <v>0.588</v>
          </cell>
        </row>
        <row r="141">
          <cell r="A141" t="str">
            <v>113001020969</v>
          </cell>
          <cell r="B141" t="str">
            <v>INSTITUCION EDUCATIVA FRANCISCO DE PAULA SANTANDER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171</v>
          </cell>
          <cell r="H141" t="str">
            <v>168</v>
          </cell>
          <cell r="I141" t="str">
            <v>0.6023</v>
          </cell>
          <cell r="J141" t="str">
            <v>0.5728</v>
          </cell>
          <cell r="K141" t="str">
            <v>0.5346</v>
          </cell>
          <cell r="L141" t="str">
            <v>0.6393</v>
          </cell>
          <cell r="M141" t="str">
            <v>0.5825</v>
          </cell>
          <cell r="N141" t="str">
            <v>0.5869</v>
          </cell>
        </row>
        <row r="142">
          <cell r="A142" t="str">
            <v>113001028421</v>
          </cell>
          <cell r="B142" t="str">
            <v>INSTITUCION EDUCATIVA 14 DE FEBRERO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204</v>
          </cell>
          <cell r="H142" t="str">
            <v>197</v>
          </cell>
          <cell r="I142" t="str">
            <v>0.6021</v>
          </cell>
          <cell r="J142" t="str">
            <v>0.5738</v>
          </cell>
          <cell r="K142" t="str">
            <v>0.5423</v>
          </cell>
          <cell r="L142" t="str">
            <v>0.6392</v>
          </cell>
          <cell r="M142" t="str">
            <v>0.5339</v>
          </cell>
          <cell r="N142" t="str">
            <v>0.5851</v>
          </cell>
        </row>
        <row r="143">
          <cell r="A143" t="str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68</v>
          </cell>
          <cell r="H143" t="str">
            <v>61</v>
          </cell>
          <cell r="I143" t="str">
            <v>0.6018</v>
          </cell>
          <cell r="J143" t="str">
            <v>0.5909</v>
          </cell>
          <cell r="K143" t="str">
            <v>0.5304</v>
          </cell>
          <cell r="L143" t="str">
            <v>0.6289</v>
          </cell>
          <cell r="M143" t="str">
            <v>0.531</v>
          </cell>
          <cell r="N143" t="str">
            <v>0.5836</v>
          </cell>
        </row>
        <row r="144">
          <cell r="A144" t="str">
            <v>113001001727</v>
          </cell>
          <cell r="B144" t="str">
            <v>INSTITUCION EDUCATIVA REPUBLICA DEL LIBANO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275</v>
          </cell>
          <cell r="H144" t="str">
            <v>266</v>
          </cell>
          <cell r="I144" t="str">
            <v>0.5948</v>
          </cell>
          <cell r="J144" t="str">
            <v>0.5655</v>
          </cell>
          <cell r="K144" t="str">
            <v>0.5479</v>
          </cell>
          <cell r="L144" t="str">
            <v>0.6316</v>
          </cell>
          <cell r="M144" t="str">
            <v>0.5613</v>
          </cell>
          <cell r="N144" t="str">
            <v>0.5831</v>
          </cell>
        </row>
        <row r="145">
          <cell r="A145" t="str">
            <v>113001004254</v>
          </cell>
          <cell r="B145" t="str">
            <v>INSTITUCION EDUCATIVA FULGENCIO LEQUERICA  VELEZ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219</v>
          </cell>
          <cell r="H145" t="str">
            <v>208</v>
          </cell>
          <cell r="I145" t="str">
            <v>0.6021</v>
          </cell>
          <cell r="J145" t="str">
            <v>0.5647</v>
          </cell>
          <cell r="K145" t="str">
            <v>0.5389</v>
          </cell>
          <cell r="L145" t="str">
            <v>0.6292</v>
          </cell>
          <cell r="M145" t="str">
            <v>0.5666</v>
          </cell>
          <cell r="N145" t="str">
            <v>0.5824</v>
          </cell>
        </row>
        <row r="146">
          <cell r="A146" t="str">
            <v>113001001581</v>
          </cell>
          <cell r="B146" t="str">
            <v>INSTITUCION EDUCATIVA DE FREDONIA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182</v>
          </cell>
          <cell r="H146" t="str">
            <v>162</v>
          </cell>
          <cell r="I146" t="str">
            <v>0.5851</v>
          </cell>
          <cell r="J146" t="str">
            <v>0.5726</v>
          </cell>
          <cell r="K146" t="str">
            <v>0.5564</v>
          </cell>
          <cell r="L146" t="str">
            <v>0.6146</v>
          </cell>
          <cell r="M146" t="str">
            <v>0.5384</v>
          </cell>
          <cell r="N146" t="str">
            <v>0.5788</v>
          </cell>
        </row>
        <row r="147">
          <cell r="A147" t="str">
            <v>313001012868</v>
          </cell>
          <cell r="B147" t="str">
            <v>CORPORACION TECNICA INSTITUTO ROCHY - Sede Única</v>
          </cell>
          <cell r="C147" t="str">
            <v>Establecimiento</v>
          </cell>
          <cell r="D147" t="str">
            <v>CARTAGENA DE INDIAS (BOLIVAR)</v>
          </cell>
          <cell r="E147" t="str">
            <v>NO OFICIAL</v>
          </cell>
          <cell r="F147" t="str">
            <v>D</v>
          </cell>
          <cell r="G147" t="str">
            <v>78</v>
          </cell>
          <cell r="H147" t="str">
            <v>77</v>
          </cell>
          <cell r="I147" t="str">
            <v>0.5942</v>
          </cell>
          <cell r="J147" t="str">
            <v>0.5628</v>
          </cell>
          <cell r="K147" t="str">
            <v>0.5275</v>
          </cell>
          <cell r="L147" t="str">
            <v>0.6251</v>
          </cell>
          <cell r="M147" t="str">
            <v>0.5902</v>
          </cell>
          <cell r="N147" t="str">
            <v>0.5784</v>
          </cell>
        </row>
        <row r="148">
          <cell r="A148" t="str">
            <v>313001029868</v>
          </cell>
          <cell r="B148" t="str">
            <v>INSTITUTO EDUCATIVO TECNOCIENCIAS REGIÓN CARIBE - Sede Única</v>
          </cell>
          <cell r="C148" t="str">
            <v>Establecimiento</v>
          </cell>
          <cell r="D148" t="str">
            <v>CARTAGENA DE INDIAS (BOLIVAR)</v>
          </cell>
          <cell r="E148" t="str">
            <v>NO OFICIAL</v>
          </cell>
          <cell r="F148" t="str">
            <v>D</v>
          </cell>
          <cell r="G148" t="str">
            <v>110</v>
          </cell>
          <cell r="H148" t="str">
            <v>103</v>
          </cell>
          <cell r="I148" t="str">
            <v>0.5704</v>
          </cell>
          <cell r="J148" t="str">
            <v>0.5646</v>
          </cell>
          <cell r="K148" t="str">
            <v>0.5283</v>
          </cell>
          <cell r="L148" t="str">
            <v>0.6364</v>
          </cell>
          <cell r="M148" t="str">
            <v>0.6007</v>
          </cell>
          <cell r="N148" t="str">
            <v>0.5769</v>
          </cell>
        </row>
        <row r="149">
          <cell r="A149" t="str">
            <v>213001007797</v>
          </cell>
          <cell r="B149" t="str">
            <v>INSTITUCION EDUCATIVA SAN JUAN DE DAMASCO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214</v>
          </cell>
          <cell r="H149" t="str">
            <v>206</v>
          </cell>
          <cell r="I149" t="str">
            <v>0.5836</v>
          </cell>
          <cell r="J149" t="str">
            <v>0.5601</v>
          </cell>
          <cell r="K149" t="str">
            <v>0.5415</v>
          </cell>
          <cell r="L149" t="str">
            <v>0.6266</v>
          </cell>
          <cell r="M149" t="str">
            <v>0.5627</v>
          </cell>
          <cell r="N149" t="str">
            <v>0.5768</v>
          </cell>
        </row>
        <row r="150">
          <cell r="A150" t="str">
            <v>113001012427</v>
          </cell>
          <cell r="B150" t="str">
            <v>INSTITUCION EDUCATIVA MANUELA VERGARA DE CURI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197</v>
          </cell>
          <cell r="H150" t="str">
            <v>187</v>
          </cell>
          <cell r="I150" t="str">
            <v>0.6051</v>
          </cell>
          <cell r="J150" t="str">
            <v>0.5689</v>
          </cell>
          <cell r="K150" t="str">
            <v>0.5221</v>
          </cell>
          <cell r="L150" t="str">
            <v>0.6239</v>
          </cell>
          <cell r="M150" t="str">
            <v>0.5354</v>
          </cell>
          <cell r="N150" t="str">
            <v>0.5765</v>
          </cell>
        </row>
        <row r="151">
          <cell r="A151" t="str">
            <v>213001009048</v>
          </cell>
          <cell r="B151" t="str">
            <v>INSTITUCION EDUCATIVA TECNICA DE PASACABALLOS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281</v>
          </cell>
          <cell r="H151" t="str">
            <v>277</v>
          </cell>
          <cell r="I151" t="str">
            <v>0.5808</v>
          </cell>
          <cell r="J151" t="str">
            <v>0.5658</v>
          </cell>
          <cell r="K151" t="str">
            <v>0.5275</v>
          </cell>
          <cell r="L151" t="str">
            <v>0.619</v>
          </cell>
          <cell r="M151" t="str">
            <v>0.583</v>
          </cell>
          <cell r="N151" t="str">
            <v>0.574</v>
          </cell>
        </row>
        <row r="152">
          <cell r="A152" t="str">
            <v>313001012744</v>
          </cell>
          <cell r="B152" t="str">
            <v>INSTITUTO  SKINNER II   (ANT.-JARD. INF. SKINNER II) - Sede Única</v>
          </cell>
          <cell r="C152" t="str">
            <v>Establecimiento</v>
          </cell>
          <cell r="D152" t="str">
            <v>CARTAGENA DE INDIAS (BOLIVAR)</v>
          </cell>
          <cell r="E152" t="str">
            <v>NO OFICIAL</v>
          </cell>
          <cell r="F152" t="str">
            <v>D</v>
          </cell>
          <cell r="G152" t="str">
            <v>120</v>
          </cell>
          <cell r="H152" t="str">
            <v>119</v>
          </cell>
          <cell r="I152" t="str">
            <v>0.5732</v>
          </cell>
          <cell r="J152" t="str">
            <v>0.5754</v>
          </cell>
          <cell r="K152" t="str">
            <v>0.5284</v>
          </cell>
          <cell r="L152" t="str">
            <v>0.6225</v>
          </cell>
          <cell r="M152" t="str">
            <v>0.56</v>
          </cell>
          <cell r="N152" t="str">
            <v>0.5737</v>
          </cell>
        </row>
        <row r="153">
          <cell r="A153" t="str">
            <v>113001007199</v>
          </cell>
          <cell r="B153" t="str">
            <v>INSTITUCION EDUCATIVA FE Y ALEGRIA LAS AMERICAS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498</v>
          </cell>
          <cell r="H153" t="str">
            <v>469</v>
          </cell>
          <cell r="I153" t="str">
            <v>0.5805</v>
          </cell>
          <cell r="J153" t="str">
            <v>0.5576</v>
          </cell>
          <cell r="K153" t="str">
            <v>0.5294</v>
          </cell>
          <cell r="L153" t="str">
            <v>0.6214</v>
          </cell>
          <cell r="M153" t="str">
            <v>0.5601</v>
          </cell>
          <cell r="N153" t="str">
            <v>0.5713</v>
          </cell>
        </row>
        <row r="154">
          <cell r="A154" t="str">
            <v>113001008284</v>
          </cell>
          <cell r="B154" t="str">
            <v>INSTITUCION EDUCATIVA SAN FELIPE NERI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156</v>
          </cell>
          <cell r="H154" t="str">
            <v>144</v>
          </cell>
          <cell r="I154" t="str">
            <v>0.5808</v>
          </cell>
          <cell r="J154" t="str">
            <v>0.5481</v>
          </cell>
          <cell r="K154" t="str">
            <v>0.5333</v>
          </cell>
          <cell r="L154" t="str">
            <v>0.619</v>
          </cell>
          <cell r="M154" t="str">
            <v>0.5789</v>
          </cell>
          <cell r="N154" t="str">
            <v>0.571</v>
          </cell>
        </row>
        <row r="155">
          <cell r="A155" t="str">
            <v>113001001816</v>
          </cell>
          <cell r="B155" t="str">
            <v>INSTITUCION EDUCATIVA JOSE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550</v>
          </cell>
          <cell r="H155" t="str">
            <v>516</v>
          </cell>
          <cell r="I155" t="str">
            <v>0.5892</v>
          </cell>
          <cell r="J155" t="str">
            <v>0.5496</v>
          </cell>
          <cell r="K155" t="str">
            <v>0.5241</v>
          </cell>
          <cell r="L155" t="str">
            <v>0.6231</v>
          </cell>
          <cell r="M155" t="str">
            <v>0.5606</v>
          </cell>
          <cell r="N155" t="str">
            <v>0.5707</v>
          </cell>
        </row>
        <row r="156">
          <cell r="A156" t="str">
            <v>113001029095</v>
          </cell>
          <cell r="B156" t="str">
            <v>INSTITUCION EDUCATIVA FOCO ROJO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285</v>
          </cell>
          <cell r="H156" t="str">
            <v>271</v>
          </cell>
          <cell r="I156" t="str">
            <v>0.5773</v>
          </cell>
          <cell r="J156" t="str">
            <v>0.5588</v>
          </cell>
          <cell r="K156" t="str">
            <v>0.5348</v>
          </cell>
          <cell r="L156" t="str">
            <v>0.6192</v>
          </cell>
          <cell r="M156" t="str">
            <v>0.5495</v>
          </cell>
          <cell r="N156" t="str">
            <v>0.5707</v>
          </cell>
        </row>
        <row r="157">
          <cell r="A157" t="str">
            <v>213001007231</v>
          </cell>
          <cell r="B157" t="str">
            <v>INSTITUCION EDUCATIVA SAN FRANCISCO DE ASIS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595</v>
          </cell>
          <cell r="H157" t="str">
            <v>564</v>
          </cell>
          <cell r="I157" t="str">
            <v>0.5797</v>
          </cell>
          <cell r="J157" t="str">
            <v>0.5571</v>
          </cell>
          <cell r="K157" t="str">
            <v>0.5285</v>
          </cell>
          <cell r="L157" t="str">
            <v>0.6179</v>
          </cell>
          <cell r="M157" t="str">
            <v>0.5575</v>
          </cell>
          <cell r="N157" t="str">
            <v>0.5698</v>
          </cell>
        </row>
        <row r="158">
          <cell r="A158" t="str">
            <v>213001007533</v>
          </cell>
          <cell r="B158" t="str">
            <v>INSTITUCION EDUCATIVA NUEVA ESPERANZA ARROYO GRANDE - Sede Única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114</v>
          </cell>
          <cell r="H158" t="str">
            <v>113</v>
          </cell>
          <cell r="I158" t="str">
            <v>0.567</v>
          </cell>
          <cell r="J158" t="str">
            <v>0.5522</v>
          </cell>
          <cell r="K158" t="str">
            <v>0.5434</v>
          </cell>
          <cell r="L158" t="str">
            <v>0.6204</v>
          </cell>
          <cell r="M158" t="str">
            <v>0.5282</v>
          </cell>
          <cell r="N158" t="str">
            <v>0.5675</v>
          </cell>
        </row>
        <row r="159">
          <cell r="A159" t="str">
            <v>113001800263</v>
          </cell>
          <cell r="B159" t="str">
            <v>INSTITUCION EDUCATIVA EL SALVADOR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706</v>
          </cell>
          <cell r="H159" t="str">
            <v>682</v>
          </cell>
          <cell r="I159" t="str">
            <v>0.5758</v>
          </cell>
          <cell r="J159" t="str">
            <v>0.5582</v>
          </cell>
          <cell r="K159" t="str">
            <v>0.5229</v>
          </cell>
          <cell r="L159" t="str">
            <v>0.6201</v>
          </cell>
          <cell r="M159" t="str">
            <v>0.5418</v>
          </cell>
          <cell r="N159" t="str">
            <v>0.5671</v>
          </cell>
        </row>
        <row r="160">
          <cell r="A160" t="str">
            <v>113001800263</v>
          </cell>
          <cell r="B160" t="str">
            <v>INSTITUCION EDUCATIVA EL SALVADOR - INSTITUCION EDUCATIVA EL SALVADOR - SEDE PRINCIPAL</v>
          </cell>
          <cell r="C160" t="str">
            <v>Sede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204</v>
          </cell>
          <cell r="H160" t="str">
            <v>200</v>
          </cell>
          <cell r="I160" t="str">
            <v>0.5712</v>
          </cell>
          <cell r="J160" t="str">
            <v>0.5547</v>
          </cell>
          <cell r="K160" t="str">
            <v>0.5092</v>
          </cell>
          <cell r="L160" t="str">
            <v>0.6075</v>
          </cell>
          <cell r="M160" t="str">
            <v>0.5222</v>
          </cell>
          <cell r="N160" t="str">
            <v>0.5577</v>
          </cell>
        </row>
        <row r="161">
          <cell r="A161" t="str">
            <v>113001800328</v>
          </cell>
          <cell r="B161" t="str">
            <v>INSTITUCION EDUCATIVA EL SALVADOR - SEDE SAN JOSE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254</v>
          </cell>
          <cell r="H161" t="str">
            <v>248</v>
          </cell>
          <cell r="I161" t="str">
            <v>0.6269</v>
          </cell>
          <cell r="J161" t="str">
            <v>0.6036</v>
          </cell>
          <cell r="K161" t="str">
            <v>0.577</v>
          </cell>
          <cell r="L161" t="str">
            <v>0.6657</v>
          </cell>
          <cell r="M161" t="str">
            <v>0.5808</v>
          </cell>
          <cell r="N161" t="str">
            <v>0.6154</v>
          </cell>
        </row>
        <row r="162">
          <cell r="A162" t="str">
            <v>113001800280</v>
          </cell>
          <cell r="B162" t="str">
            <v>INSTITUCION EDUCATIVA EL SALVADOR - SEDE HENEQUEN</v>
          </cell>
          <cell r="C162" t="str">
            <v>Sede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36</v>
          </cell>
          <cell r="H162" t="str">
            <v>33</v>
          </cell>
          <cell r="I162" t="str">
            <v>0.5099</v>
          </cell>
          <cell r="J162" t="str">
            <v>0.4909</v>
          </cell>
          <cell r="K162" t="str">
            <v>0.4736</v>
          </cell>
          <cell r="L162" t="str">
            <v>0.5701</v>
          </cell>
          <cell r="M162" t="str">
            <v>0.5134</v>
          </cell>
          <cell r="N162" t="str">
            <v>0.5113</v>
          </cell>
        </row>
        <row r="163">
          <cell r="A163" t="str">
            <v>113001800344</v>
          </cell>
          <cell r="B163" t="str">
            <v>INSTITUCION EDUCATIVA EL SALVADOR - SEDE LAS COLINAS</v>
          </cell>
          <cell r="C163" t="str">
            <v>Sede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79</v>
          </cell>
          <cell r="H163" t="str">
            <v>77</v>
          </cell>
          <cell r="I163" t="str">
            <v>0.5518</v>
          </cell>
          <cell r="J163" t="str">
            <v>0.5353</v>
          </cell>
          <cell r="K163" t="str">
            <v>0.4867</v>
          </cell>
          <cell r="L163" t="str">
            <v>0.5928</v>
          </cell>
          <cell r="M163" t="str">
            <v>0.5435</v>
          </cell>
          <cell r="N163" t="str">
            <v>0.5418</v>
          </cell>
        </row>
        <row r="164">
          <cell r="A164" t="str">
            <v>113001800352</v>
          </cell>
          <cell r="B164" t="str">
            <v>INSTITUCION EDUCATIVA EL SALVADOR - SEDE SAN NICOLAS</v>
          </cell>
          <cell r="C164" t="str">
            <v>Sede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80</v>
          </cell>
          <cell r="H164" t="str">
            <v>71</v>
          </cell>
          <cell r="I164" t="str">
            <v>0.5022</v>
          </cell>
          <cell r="J164" t="str">
            <v>0.49</v>
          </cell>
          <cell r="K164" t="str">
            <v>0.4588</v>
          </cell>
          <cell r="L164" t="str">
            <v>0.5633</v>
          </cell>
          <cell r="M164" t="str">
            <v>0.5042</v>
          </cell>
          <cell r="N164" t="str">
            <v>0.5036</v>
          </cell>
        </row>
        <row r="165">
          <cell r="A165" t="str">
            <v>113001800301</v>
          </cell>
          <cell r="B165" t="str">
            <v>INSTITUCION EDUCATIVA EL SALVADOR - SEDE LOS ROBLES</v>
          </cell>
          <cell r="C165" t="str">
            <v>Sede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53</v>
          </cell>
          <cell r="H165" t="str">
            <v>53</v>
          </cell>
          <cell r="I165" t="str">
            <v>0.5203</v>
          </cell>
          <cell r="J165" t="str">
            <v>0.5353</v>
          </cell>
          <cell r="K165" t="str">
            <v>0.4917</v>
          </cell>
          <cell r="L165" t="str">
            <v>0.6006</v>
          </cell>
          <cell r="M165" t="str">
            <v>0.4957</v>
          </cell>
          <cell r="N165" t="str">
            <v>0.5338</v>
          </cell>
        </row>
        <row r="166">
          <cell r="A166" t="str">
            <v>313001028829</v>
          </cell>
          <cell r="B166" t="str">
            <v>FUNDACION INSTITUCION EDUCATIVA FUNASER - Sede Única</v>
          </cell>
          <cell r="C166" t="str">
            <v>Establecimiento</v>
          </cell>
          <cell r="D166" t="str">
            <v>CARTAGENA DE INDIAS (BOLIVAR)</v>
          </cell>
          <cell r="E166" t="str">
            <v>NO OFICIAL</v>
          </cell>
          <cell r="F166" t="str">
            <v>D</v>
          </cell>
          <cell r="G166" t="str">
            <v>55</v>
          </cell>
          <cell r="H166" t="str">
            <v>53</v>
          </cell>
          <cell r="I166" t="str">
            <v>0.5621</v>
          </cell>
          <cell r="J166" t="str">
            <v>0.5602</v>
          </cell>
          <cell r="K166" t="str">
            <v>0.543</v>
          </cell>
          <cell r="L166" t="str">
            <v>0.615</v>
          </cell>
          <cell r="M166" t="str">
            <v>0.5216</v>
          </cell>
          <cell r="N166" t="str">
            <v>0.5663</v>
          </cell>
        </row>
        <row r="167">
          <cell r="A167" t="str">
            <v>113001001450</v>
          </cell>
          <cell r="B167" t="str">
            <v>INSTITUCION ETNOEDUCATIVA PEDRO ROMERO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163</v>
          </cell>
          <cell r="H167" t="str">
            <v>153</v>
          </cell>
          <cell r="I167" t="str">
            <v>0.5723</v>
          </cell>
          <cell r="J167" t="str">
            <v>0.5536</v>
          </cell>
          <cell r="K167" t="str">
            <v>0.5252</v>
          </cell>
          <cell r="L167" t="str">
            <v>0.6079</v>
          </cell>
          <cell r="M167" t="str">
            <v>0.548</v>
          </cell>
          <cell r="N167" t="str">
            <v>0.5635</v>
          </cell>
        </row>
        <row r="168">
          <cell r="A168" t="str">
            <v>313001029396</v>
          </cell>
          <cell r="B168" t="str">
            <v>INSTITUCION EDUCATIVA CLEMENTE MANUEL ZABAL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410</v>
          </cell>
          <cell r="H168" t="str">
            <v>395</v>
          </cell>
          <cell r="I168" t="str">
            <v>0.5719</v>
          </cell>
          <cell r="J168" t="str">
            <v>0.5518</v>
          </cell>
          <cell r="K168" t="str">
            <v>0.5224</v>
          </cell>
          <cell r="L168" t="str">
            <v>0.6128</v>
          </cell>
          <cell r="M168" t="str">
            <v>0.5445</v>
          </cell>
          <cell r="N168" t="str">
            <v>0.5632</v>
          </cell>
        </row>
        <row r="169">
          <cell r="A169" t="str">
            <v>313001013643</v>
          </cell>
          <cell r="B169" t="str">
            <v>CORPORACIÓN CENTRO EDUCATIVO INTEGRAL EL RODEO - Sede Única</v>
          </cell>
          <cell r="C169" t="str">
            <v>Establecimiento</v>
          </cell>
          <cell r="D169" t="str">
            <v>CARTAGENA DE INDIAS (BOLIVAR)</v>
          </cell>
          <cell r="E169" t="str">
            <v>NO OFICIAL</v>
          </cell>
          <cell r="F169" t="str">
            <v>D</v>
          </cell>
          <cell r="G169" t="str">
            <v>139</v>
          </cell>
          <cell r="H169" t="str">
            <v>136</v>
          </cell>
          <cell r="I169" t="str">
            <v>0.5686</v>
          </cell>
          <cell r="J169" t="str">
            <v>0.5442</v>
          </cell>
          <cell r="K169" t="str">
            <v>0.5298</v>
          </cell>
          <cell r="L169" t="str">
            <v>0.6127</v>
          </cell>
          <cell r="M169" t="str">
            <v>0.5387</v>
          </cell>
          <cell r="N169" t="str">
            <v>0.5619</v>
          </cell>
        </row>
        <row r="170">
          <cell r="A170" t="str">
            <v>213001009056</v>
          </cell>
          <cell r="B170" t="str">
            <v>INSTITUCION EDUCATIVA NUESTRA SEÑORA DEL BUEN AIRE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174</v>
          </cell>
          <cell r="H170" t="str">
            <v>171</v>
          </cell>
          <cell r="I170" t="str">
            <v>0.5821</v>
          </cell>
          <cell r="J170" t="str">
            <v>0.5524</v>
          </cell>
          <cell r="K170" t="str">
            <v>0.5124</v>
          </cell>
          <cell r="L170" t="str">
            <v>0.5972</v>
          </cell>
          <cell r="M170" t="str">
            <v>0.5326</v>
          </cell>
          <cell r="N170" t="str">
            <v>0.5589</v>
          </cell>
        </row>
        <row r="171">
          <cell r="A171" t="str">
            <v>113001002138</v>
          </cell>
          <cell r="B171" t="str">
            <v>INSTITUCION EDUCATIVA NUESTRA SRA DEL PERPETUO SOCORRO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199</v>
          </cell>
          <cell r="H171" t="str">
            <v>191</v>
          </cell>
          <cell r="I171" t="str">
            <v>0.5552</v>
          </cell>
          <cell r="J171" t="str">
            <v>0.5342</v>
          </cell>
          <cell r="K171" t="str">
            <v>0.5311</v>
          </cell>
          <cell r="L171" t="str">
            <v>0.6153</v>
          </cell>
          <cell r="M171" t="str">
            <v>0.5529</v>
          </cell>
          <cell r="N171" t="str">
            <v>0.5585</v>
          </cell>
        </row>
        <row r="172">
          <cell r="A172" t="str">
            <v>113001800123</v>
          </cell>
          <cell r="B172" t="str">
            <v>INSTITUCION EDUCATIVA GABRIEL GARCIA MARQUEZ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308</v>
          </cell>
          <cell r="H172" t="str">
            <v>301</v>
          </cell>
          <cell r="I172" t="str">
            <v>0.5686</v>
          </cell>
          <cell r="J172" t="str">
            <v>0.5454</v>
          </cell>
          <cell r="K172" t="str">
            <v>0.5174</v>
          </cell>
          <cell r="L172" t="str">
            <v>0.6053</v>
          </cell>
          <cell r="M172" t="str">
            <v>0.532</v>
          </cell>
          <cell r="N172" t="str">
            <v>0.5571</v>
          </cell>
        </row>
        <row r="173">
          <cell r="A173" t="str">
            <v>413001004703</v>
          </cell>
          <cell r="B173" t="str">
            <v>INSTITUCION EDUCATIVA DE LA BOQUILLA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354</v>
          </cell>
          <cell r="H173" t="str">
            <v>342</v>
          </cell>
          <cell r="I173" t="str">
            <v>0.5535</v>
          </cell>
          <cell r="J173" t="str">
            <v>0.5393</v>
          </cell>
          <cell r="K173" t="str">
            <v>0.5176</v>
          </cell>
          <cell r="L173" t="str">
            <v>0.6095</v>
          </cell>
          <cell r="M173" t="str">
            <v>0.5595</v>
          </cell>
          <cell r="N173" t="str">
            <v>0.5553</v>
          </cell>
        </row>
        <row r="174">
          <cell r="A174" t="str">
            <v>113001008276</v>
          </cell>
          <cell r="B174" t="str">
            <v>INSTITUCION EDUCATIVA PLAYAS DE ACAPULCO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188</v>
          </cell>
          <cell r="H174" t="str">
            <v>180</v>
          </cell>
          <cell r="I174" t="str">
            <v>0.567</v>
          </cell>
          <cell r="J174" t="str">
            <v>0.5348</v>
          </cell>
          <cell r="K174" t="str">
            <v>0.5136</v>
          </cell>
          <cell r="L174" t="str">
            <v>0.6109</v>
          </cell>
          <cell r="M174" t="str">
            <v>0.5342</v>
          </cell>
          <cell r="N174" t="str">
            <v>0.5549</v>
          </cell>
        </row>
        <row r="175">
          <cell r="A175" t="str">
            <v>213001002531</v>
          </cell>
          <cell r="B175" t="str">
            <v>INSTITUCION EDUCATIVA MANZANILLO DEL MAR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52</v>
          </cell>
          <cell r="H175" t="str">
            <v>52</v>
          </cell>
          <cell r="I175" t="str">
            <v>0.5574</v>
          </cell>
          <cell r="J175" t="str">
            <v>0.5372</v>
          </cell>
          <cell r="K175" t="str">
            <v>0.5211</v>
          </cell>
          <cell r="L175" t="str">
            <v>0.6104</v>
          </cell>
          <cell r="M175" t="str">
            <v>0.5152</v>
          </cell>
          <cell r="N175" t="str">
            <v>0.5533</v>
          </cell>
        </row>
        <row r="176">
          <cell r="A176" t="str">
            <v>213001002949</v>
          </cell>
          <cell r="B176" t="str">
            <v>INSTITUCION EDUCATIVA SAN JOSE CA?O DEL ORO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95</v>
          </cell>
          <cell r="H176" t="str">
            <v>91</v>
          </cell>
          <cell r="I176" t="str">
            <v>0.5973</v>
          </cell>
          <cell r="J176" t="str">
            <v>0.5391</v>
          </cell>
          <cell r="K176" t="str">
            <v>0.4751</v>
          </cell>
          <cell r="L176" t="str">
            <v>0.5945</v>
          </cell>
          <cell r="M176" t="str">
            <v>0.5666</v>
          </cell>
          <cell r="N176" t="str">
            <v>0.5527</v>
          </cell>
        </row>
        <row r="177">
          <cell r="A177" t="str">
            <v>313001005225</v>
          </cell>
          <cell r="B177" t="str">
            <v>INSTITUCION EDUCATIVA JOSE MARIA CORDOBA DE PASACABALLOS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96</v>
          </cell>
          <cell r="H177" t="str">
            <v>90</v>
          </cell>
          <cell r="I177" t="str">
            <v>0.5753</v>
          </cell>
          <cell r="J177" t="str">
            <v>0.5358</v>
          </cell>
          <cell r="K177" t="str">
            <v>0.511</v>
          </cell>
          <cell r="L177" t="str">
            <v>0.5862</v>
          </cell>
          <cell r="M177" t="str">
            <v>0.5087</v>
          </cell>
          <cell r="N177" t="str">
            <v>0.5488</v>
          </cell>
        </row>
        <row r="178">
          <cell r="A178" t="str">
            <v>213001001306</v>
          </cell>
          <cell r="B178" t="str">
            <v>INSTITUCION EDUCATIVA DE PONTEZUELA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111</v>
          </cell>
          <cell r="H178" t="str">
            <v>106</v>
          </cell>
          <cell r="I178" t="str">
            <v>0.5568</v>
          </cell>
          <cell r="J178" t="str">
            <v>0.5391</v>
          </cell>
          <cell r="K178" t="str">
            <v>0.5044</v>
          </cell>
          <cell r="L178" t="str">
            <v>0.5882</v>
          </cell>
          <cell r="M178" t="str">
            <v>0.5311</v>
          </cell>
          <cell r="N178" t="str">
            <v>0.5459</v>
          </cell>
        </row>
        <row r="179">
          <cell r="A179" t="str">
            <v>313001029108</v>
          </cell>
          <cell r="B179" t="str">
            <v>COLEGIO DE BACHILLERATO DEL LITORAL  CODEBOL LTDA - Sede Única</v>
          </cell>
          <cell r="C179" t="str">
            <v>Establecimiento</v>
          </cell>
          <cell r="D179" t="str">
            <v>CARTAGENA DE INDIAS (BOLIVAR)</v>
          </cell>
          <cell r="E179" t="str">
            <v>NO OFICIAL</v>
          </cell>
          <cell r="F179" t="str">
            <v>D</v>
          </cell>
          <cell r="G179" t="str">
            <v>31</v>
          </cell>
          <cell r="H179" t="str">
            <v>27</v>
          </cell>
          <cell r="I179" t="str">
            <v>0.5251</v>
          </cell>
          <cell r="J179" t="str">
            <v>0.5392</v>
          </cell>
          <cell r="K179" t="str">
            <v>0.4854</v>
          </cell>
          <cell r="L179" t="str">
            <v>0.6208</v>
          </cell>
          <cell r="M179" t="str">
            <v>0.5613</v>
          </cell>
          <cell r="N179" t="str">
            <v>0.5441</v>
          </cell>
        </row>
        <row r="180">
          <cell r="A180" t="str">
            <v>113001001492</v>
          </cell>
          <cell r="B180" t="str">
            <v>INSTITUCION EDUCATIVA LICEO DE BOLIVAR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332</v>
          </cell>
          <cell r="H180" t="str">
            <v>296</v>
          </cell>
          <cell r="I180" t="str">
            <v>0.5533</v>
          </cell>
          <cell r="J180" t="str">
            <v>0.5387</v>
          </cell>
          <cell r="K180" t="str">
            <v>0.487</v>
          </cell>
          <cell r="L180" t="str">
            <v>0.5893</v>
          </cell>
          <cell r="M180" t="str">
            <v>0.5436</v>
          </cell>
          <cell r="N180" t="str">
            <v>0.5422</v>
          </cell>
        </row>
        <row r="181">
          <cell r="A181" t="str">
            <v>113001029851</v>
          </cell>
          <cell r="B181" t="str">
            <v>INSTITUCION EDUCATIVA JORGE ARTEL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254</v>
          </cell>
          <cell r="H181" t="str">
            <v>246</v>
          </cell>
          <cell r="I181" t="str">
            <v>0.5558</v>
          </cell>
          <cell r="J181" t="str">
            <v>0.5323</v>
          </cell>
          <cell r="K181" t="str">
            <v>0.4948</v>
          </cell>
          <cell r="L181" t="str">
            <v>0.5891</v>
          </cell>
          <cell r="M181" t="str">
            <v>0.5305</v>
          </cell>
          <cell r="N181" t="str">
            <v>0.542</v>
          </cell>
        </row>
        <row r="182">
          <cell r="A182" t="str">
            <v>113001005544</v>
          </cell>
          <cell r="B182" t="str">
            <v>INSTITUCION EDUCATIVA ANTONIO NARIÑO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181</v>
          </cell>
          <cell r="H182" t="str">
            <v>154</v>
          </cell>
          <cell r="I182" t="str">
            <v>0.5363</v>
          </cell>
          <cell r="J182" t="str">
            <v>0.5309</v>
          </cell>
          <cell r="K182" t="str">
            <v>0.5064</v>
          </cell>
          <cell r="L182" t="str">
            <v>0.5961</v>
          </cell>
          <cell r="M182" t="str">
            <v>0.5276</v>
          </cell>
          <cell r="N182" t="str">
            <v>0.5413</v>
          </cell>
        </row>
        <row r="183">
          <cell r="A183" t="str">
            <v>113001003126</v>
          </cell>
          <cell r="B183" t="str">
            <v>INSTITUCION EDUCATIVA FERNANDO DE LA VEGA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129</v>
          </cell>
          <cell r="H183" t="str">
            <v>119</v>
          </cell>
          <cell r="I183" t="str">
            <v>0.5441</v>
          </cell>
          <cell r="J183" t="str">
            <v>0.5275</v>
          </cell>
          <cell r="K183" t="str">
            <v>0.4969</v>
          </cell>
          <cell r="L183" t="str">
            <v>0.5831</v>
          </cell>
          <cell r="M183" t="str">
            <v>0.5491</v>
          </cell>
          <cell r="N183" t="str">
            <v>0.5388</v>
          </cell>
        </row>
        <row r="184">
          <cell r="A184" t="str">
            <v>113001000429</v>
          </cell>
          <cell r="B184" t="str">
            <v>INSTITUCION EDUCATIVA SALIM BECHARA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219</v>
          </cell>
          <cell r="H184" t="str">
            <v>189</v>
          </cell>
          <cell r="I184" t="str">
            <v>0.5282</v>
          </cell>
          <cell r="J184" t="str">
            <v>0.5346</v>
          </cell>
          <cell r="K184" t="str">
            <v>0.4967</v>
          </cell>
          <cell r="L184" t="str">
            <v>0.5802</v>
          </cell>
          <cell r="M184" t="str">
            <v>0.5221</v>
          </cell>
          <cell r="N184" t="str">
            <v>0.5339</v>
          </cell>
        </row>
        <row r="185">
          <cell r="A185" t="str">
            <v>313001028891</v>
          </cell>
          <cell r="B185" t="str">
            <v>COLEGIO FERNANDO DE ARAGON DE CARTAGENA - Sede Única</v>
          </cell>
          <cell r="C185" t="str">
            <v>Establecimiento</v>
          </cell>
          <cell r="D185" t="str">
            <v>CARTAGENA DE INDIAS (BOLIVAR)</v>
          </cell>
          <cell r="E185" t="str">
            <v>NO OFICIAL</v>
          </cell>
          <cell r="F185" t="str">
            <v>D</v>
          </cell>
          <cell r="G185" t="str">
            <v>185</v>
          </cell>
          <cell r="H185" t="str">
            <v>163</v>
          </cell>
          <cell r="I185" t="str">
            <v>0.5364</v>
          </cell>
          <cell r="J185" t="str">
            <v>0.5105</v>
          </cell>
          <cell r="K185" t="str">
            <v>0.5027</v>
          </cell>
          <cell r="L185" t="str">
            <v>0.5846</v>
          </cell>
          <cell r="M185" t="str">
            <v>0.5248</v>
          </cell>
          <cell r="N185" t="str">
            <v>0.5329</v>
          </cell>
        </row>
        <row r="186">
          <cell r="A186" t="str">
            <v>213001000091</v>
          </cell>
          <cell r="B186" t="str">
            <v>INSTITUCION EDUCATIVA DE ISLA FUERTE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51</v>
          </cell>
          <cell r="H186" t="str">
            <v>51</v>
          </cell>
          <cell r="I186" t="str">
            <v>0.5448</v>
          </cell>
          <cell r="J186" t="str">
            <v>0.5391</v>
          </cell>
          <cell r="K186" t="str">
            <v>0.4687</v>
          </cell>
          <cell r="L186" t="str">
            <v>0.5713</v>
          </cell>
          <cell r="M186" t="str">
            <v>0.5531</v>
          </cell>
          <cell r="N186" t="str">
            <v>0.5327</v>
          </cell>
        </row>
        <row r="187">
          <cell r="A187" t="str">
            <v>113001000160</v>
          </cell>
          <cell r="B187" t="str">
            <v>INSTITUCION EDUCATIVA CORAZON DE MARIA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165</v>
          </cell>
          <cell r="H187" t="str">
            <v>149</v>
          </cell>
          <cell r="I187" t="str">
            <v>0.5374</v>
          </cell>
          <cell r="J187" t="str">
            <v>0.5301</v>
          </cell>
          <cell r="K187" t="str">
            <v>0.4796</v>
          </cell>
          <cell r="L187" t="str">
            <v>0.5635</v>
          </cell>
          <cell r="M187" t="str">
            <v>0.547</v>
          </cell>
          <cell r="N187" t="str">
            <v>0.5291</v>
          </cell>
        </row>
        <row r="188">
          <cell r="A188" t="str">
            <v>213001000075</v>
          </cell>
          <cell r="B188" t="str">
            <v>INSTITUCION EDUCATIVA PUERTO REY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78</v>
          </cell>
          <cell r="H188" t="str">
            <v>75</v>
          </cell>
          <cell r="I188" t="str">
            <v>0.5291</v>
          </cell>
          <cell r="J188" t="str">
            <v>0.5208</v>
          </cell>
          <cell r="K188" t="str">
            <v>0.4901</v>
          </cell>
          <cell r="L188" t="str">
            <v>0.5828</v>
          </cell>
          <cell r="M188" t="str">
            <v>0.4916</v>
          </cell>
          <cell r="N188" t="str">
            <v>0.5277</v>
          </cell>
        </row>
        <row r="189">
          <cell r="A189" t="str">
            <v>113001000143</v>
          </cell>
          <cell r="B189" t="str">
            <v>INSTITUCION EDUCATIVA ARROYO DE PIEDRA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147</v>
          </cell>
          <cell r="H189" t="str">
            <v>140</v>
          </cell>
          <cell r="I189" t="str">
            <v>0.5331</v>
          </cell>
          <cell r="J189" t="str">
            <v>0.5217</v>
          </cell>
          <cell r="K189" t="str">
            <v>0.4766</v>
          </cell>
          <cell r="L189" t="str">
            <v>0.5695</v>
          </cell>
          <cell r="M189" t="str">
            <v>0.5126</v>
          </cell>
          <cell r="N189" t="str">
            <v>0.5243</v>
          </cell>
        </row>
        <row r="190">
          <cell r="A190" t="str">
            <v>113001000143</v>
          </cell>
          <cell r="B190" t="str">
            <v>INSTITUCION EDUCATIVA ARROYO DE PIEDRA - INSTITUCION EDUCATIVA ARROYO DE PIEDRA</v>
          </cell>
          <cell r="C190" t="str">
            <v>Sede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102</v>
          </cell>
          <cell r="H190" t="str">
            <v>96</v>
          </cell>
          <cell r="I190" t="str">
            <v>0.5215</v>
          </cell>
          <cell r="J190" t="str">
            <v>0.5086</v>
          </cell>
          <cell r="K190" t="str">
            <v>0.4631</v>
          </cell>
          <cell r="L190" t="str">
            <v>0.5578</v>
          </cell>
          <cell r="M190" t="str">
            <v>0.5081</v>
          </cell>
          <cell r="N190" t="str">
            <v>0.5124</v>
          </cell>
        </row>
        <row r="191">
          <cell r="A191" t="str">
            <v>213001000083</v>
          </cell>
          <cell r="B191" t="str">
            <v>INSTITUCION EDUCATIVA ARROYO DE PIEDRA - SEDE DE PUNTA CANOA</v>
          </cell>
          <cell r="C191" t="str">
            <v>Sede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45</v>
          </cell>
          <cell r="H191" t="str">
            <v>44</v>
          </cell>
          <cell r="I191" t="str">
            <v>0.5581</v>
          </cell>
          <cell r="J191" t="str">
            <v>0.5516</v>
          </cell>
          <cell r="K191" t="str">
            <v>0.5089</v>
          </cell>
          <cell r="L191" t="str">
            <v>0.5952</v>
          </cell>
          <cell r="M191" t="str">
            <v>0.5221</v>
          </cell>
          <cell r="N191" t="str">
            <v>0.551</v>
          </cell>
        </row>
        <row r="192">
          <cell r="A192" t="str">
            <v>113001000739</v>
          </cell>
          <cell r="B192" t="str">
            <v>INSTITUCION EDUCATIVA ANA MARIA VELEZ DE TRUJILLO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204</v>
          </cell>
          <cell r="H192" t="str">
            <v>190</v>
          </cell>
          <cell r="I192" t="str">
            <v>0.5338</v>
          </cell>
          <cell r="J192" t="str">
            <v>0.5167</v>
          </cell>
          <cell r="K192" t="str">
            <v>0.4662</v>
          </cell>
          <cell r="L192" t="str">
            <v>0.5712</v>
          </cell>
          <cell r="M192" t="str">
            <v>0.515</v>
          </cell>
          <cell r="N192" t="str">
            <v>0.5214</v>
          </cell>
        </row>
        <row r="193">
          <cell r="A193" t="str">
            <v>313001800017</v>
          </cell>
          <cell r="B193" t="str">
            <v>CORPORACION EDUCATIVA JOSEPH WILSON SWAN - Sede Única</v>
          </cell>
          <cell r="C193" t="str">
            <v>Establecimiento</v>
          </cell>
          <cell r="D193" t="str">
            <v>CARTAGENA DE INDIAS (BOLIVAR)</v>
          </cell>
          <cell r="E193" t="str">
            <v>NO OFICIAL</v>
          </cell>
          <cell r="F193" t="str">
            <v>D</v>
          </cell>
          <cell r="G193" t="str">
            <v>19</v>
          </cell>
          <cell r="H193" t="str">
            <v>17</v>
          </cell>
          <cell r="I193" t="str">
            <v>0.4722</v>
          </cell>
          <cell r="J193" t="str">
            <v>0.5245</v>
          </cell>
          <cell r="K193" t="str">
            <v>0.521</v>
          </cell>
          <cell r="L193" t="str">
            <v>0.5745</v>
          </cell>
          <cell r="M193" t="str">
            <v>0.4988</v>
          </cell>
          <cell r="N193" t="str">
            <v>0.5212</v>
          </cell>
        </row>
        <row r="194">
          <cell r="A194" t="str">
            <v>113001006711</v>
          </cell>
          <cell r="B194" t="str">
            <v>INSTITUCION EDUCATIVA OMAIRA SANCHEZ GARZON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88</v>
          </cell>
          <cell r="H194" t="str">
            <v>79</v>
          </cell>
          <cell r="I194" t="str">
            <v>0.5126</v>
          </cell>
          <cell r="J194" t="str">
            <v>0.5028</v>
          </cell>
          <cell r="K194" t="str">
            <v>0.4875</v>
          </cell>
          <cell r="L194" t="str">
            <v>0.5787</v>
          </cell>
          <cell r="M194" t="str">
            <v>0.5277</v>
          </cell>
          <cell r="N194" t="str">
            <v>0.521</v>
          </cell>
        </row>
        <row r="195">
          <cell r="A195" t="str">
            <v>213001001292</v>
          </cell>
          <cell r="B195" t="str">
            <v>INSTITUCION EDUCATIVA DE SANTA ANA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144</v>
          </cell>
          <cell r="H195" t="str">
            <v>138</v>
          </cell>
          <cell r="I195" t="str">
            <v>0.5194</v>
          </cell>
          <cell r="J195" t="str">
            <v>0.5015</v>
          </cell>
          <cell r="K195" t="str">
            <v>0.4545</v>
          </cell>
          <cell r="L195" t="str">
            <v>0.5496</v>
          </cell>
          <cell r="M195" t="str">
            <v>0.5162</v>
          </cell>
          <cell r="N195" t="str">
            <v>0.507</v>
          </cell>
        </row>
        <row r="196">
          <cell r="A196" t="str">
            <v>213001001942</v>
          </cell>
          <cell r="B196" t="str">
            <v>INSTITUCION EDUCATIVA LUIS FELIPE CABRERA DE BARU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136</v>
          </cell>
          <cell r="H196" t="str">
            <v>132</v>
          </cell>
          <cell r="I196" t="str">
            <v>0.5142</v>
          </cell>
          <cell r="J196" t="str">
            <v>0.5024</v>
          </cell>
          <cell r="K196" t="str">
            <v>0.459</v>
          </cell>
          <cell r="L196" t="str">
            <v>0.542</v>
          </cell>
          <cell r="M196" t="str">
            <v>0.5226</v>
          </cell>
          <cell r="N196" t="str">
            <v>0.5058</v>
          </cell>
        </row>
        <row r="197">
          <cell r="A197" t="str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122</v>
          </cell>
          <cell r="H197" t="str">
            <v>116</v>
          </cell>
          <cell r="I197" t="str">
            <v>0.5016</v>
          </cell>
          <cell r="J197" t="str">
            <v>0.4913</v>
          </cell>
          <cell r="K197" t="str">
            <v>0.4596</v>
          </cell>
          <cell r="L197" t="str">
            <v>0.5427</v>
          </cell>
          <cell r="M197" t="str">
            <v>0.5131</v>
          </cell>
          <cell r="N197" t="str">
            <v>0.4999</v>
          </cell>
        </row>
        <row r="198">
          <cell r="A198" t="str">
            <v>213001027020</v>
          </cell>
          <cell r="B198" t="str">
            <v>INSTITUCION EDUCATIVA DOMINGO BENKOS BIOHO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294</v>
          </cell>
          <cell r="H198" t="str">
            <v>231</v>
          </cell>
          <cell r="I198" t="str">
            <v>0.4893</v>
          </cell>
          <cell r="J198" t="str">
            <v>0.496</v>
          </cell>
          <cell r="K198" t="str">
            <v>0.4456</v>
          </cell>
          <cell r="L198" t="str">
            <v>0.5269</v>
          </cell>
          <cell r="M198" t="str">
            <v>0.5069</v>
          </cell>
          <cell r="N198" t="str">
            <v>0.4908</v>
          </cell>
        </row>
        <row r="199">
          <cell r="A199" t="str">
            <v>213001001632</v>
          </cell>
          <cell r="B199" t="str">
            <v>INSTITUCION EDUCATIVA DE LETICIA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55</v>
          </cell>
          <cell r="H199" t="str">
            <v>51</v>
          </cell>
          <cell r="I199" t="str">
            <v>0.4707</v>
          </cell>
          <cell r="J199" t="str">
            <v>0.4856</v>
          </cell>
          <cell r="K199" t="str">
            <v>0.4475</v>
          </cell>
          <cell r="L199" t="str">
            <v>0.5452</v>
          </cell>
          <cell r="M199" t="str">
            <v>0.4872</v>
          </cell>
          <cell r="N199" t="str">
            <v>0.4873</v>
          </cell>
        </row>
        <row r="200">
          <cell r="A200" t="str">
            <v>213001001900</v>
          </cell>
          <cell r="B200" t="str">
            <v>INSTITUCION EDUCATIVA DE ARARCA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55</v>
          </cell>
          <cell r="H200" t="str">
            <v>49</v>
          </cell>
          <cell r="I200" t="str">
            <v>0.4787</v>
          </cell>
          <cell r="J200" t="str">
            <v>0.4706</v>
          </cell>
          <cell r="K200" t="str">
            <v>0.4343</v>
          </cell>
          <cell r="L200" t="str">
            <v>0.5302</v>
          </cell>
          <cell r="M200" t="str">
            <v>0.5008</v>
          </cell>
          <cell r="N200" t="str">
            <v>0.4801</v>
          </cell>
        </row>
        <row r="201">
          <cell r="A201" t="str">
            <v>213001000059</v>
          </cell>
          <cell r="B201" t="str">
            <v>INSTITUCION EDUCATIVA ISLAS DEL ROSARIO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37</v>
          </cell>
          <cell r="H201" t="str">
            <v>32</v>
          </cell>
          <cell r="I201" t="str">
            <v>0.4613</v>
          </cell>
          <cell r="J201" t="str">
            <v>0.4883</v>
          </cell>
          <cell r="K201" t="str">
            <v>0.4504</v>
          </cell>
          <cell r="L201" t="str">
            <v>0.5169</v>
          </cell>
          <cell r="M201" t="str">
            <v>0.4855</v>
          </cell>
          <cell r="N201" t="str">
            <v>0.4797</v>
          </cell>
        </row>
        <row r="202">
          <cell r="A202" t="str">
            <v>213001007401</v>
          </cell>
          <cell r="B202" t="str">
            <v>INSTITUCION EDUCATIVA SANTA CRUZ DEL ISLOTE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26</v>
          </cell>
          <cell r="H202" t="str">
            <v>25</v>
          </cell>
          <cell r="I202" t="str">
            <v>0.462</v>
          </cell>
          <cell r="J202" t="str">
            <v>0.4683</v>
          </cell>
          <cell r="K202" t="str">
            <v>0.4224</v>
          </cell>
          <cell r="L202" t="str">
            <v>0.4936</v>
          </cell>
          <cell r="M202" t="str">
            <v>0.4783</v>
          </cell>
          <cell r="N202" t="str">
            <v>0.4629</v>
          </cell>
        </row>
      </sheetData>
      <sheetData sheetId="3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78</v>
          </cell>
          <cell r="H6" t="str">
            <v>78</v>
          </cell>
          <cell r="I6" t="str">
            <v>0.8801</v>
          </cell>
          <cell r="J6" t="str">
            <v>0.8765</v>
          </cell>
          <cell r="K6" t="str">
            <v>0.8697</v>
          </cell>
          <cell r="L6" t="str">
            <v>0.8762</v>
          </cell>
          <cell r="M6" t="str">
            <v>0.944</v>
          </cell>
          <cell r="N6" t="str">
            <v>0.8809</v>
          </cell>
        </row>
        <row r="7">
          <cell r="A7" t="str">
            <v>313001007058</v>
          </cell>
          <cell r="B7" t="str">
            <v>CENTRO DE EDUCACION EL RECREO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76</v>
          </cell>
          <cell r="H7" t="str">
            <v>76</v>
          </cell>
          <cell r="I7" t="str">
            <v>0.8925</v>
          </cell>
          <cell r="J7" t="str">
            <v>0.8707</v>
          </cell>
          <cell r="K7" t="str">
            <v>0.8672</v>
          </cell>
          <cell r="L7" t="str">
            <v>0.8855</v>
          </cell>
          <cell r="M7" t="str">
            <v>0.9025</v>
          </cell>
          <cell r="N7" t="str">
            <v>0.8808</v>
          </cell>
        </row>
        <row r="8">
          <cell r="A8" t="str">
            <v>313001012515</v>
          </cell>
          <cell r="B8" t="str">
            <v>CORPORACION EDUCATIVA LA SAGRADA FAMILIA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77</v>
          </cell>
          <cell r="H8" t="str">
            <v>77</v>
          </cell>
          <cell r="I8" t="str">
            <v>0.8916</v>
          </cell>
          <cell r="J8" t="str">
            <v>0.8506</v>
          </cell>
          <cell r="K8" t="str">
            <v>0.8581</v>
          </cell>
          <cell r="L8" t="str">
            <v>0.875</v>
          </cell>
          <cell r="M8" t="str">
            <v>0.879</v>
          </cell>
          <cell r="N8" t="str">
            <v>0.8696</v>
          </cell>
        </row>
        <row r="9">
          <cell r="A9" t="str">
            <v>313001005748</v>
          </cell>
          <cell r="B9" t="str">
            <v>GIMNASIO ALTAIR DE CARTAGENA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96</v>
          </cell>
          <cell r="H9" t="str">
            <v>95</v>
          </cell>
          <cell r="I9" t="str">
            <v>0.8803</v>
          </cell>
          <cell r="J9" t="str">
            <v>0.8478</v>
          </cell>
          <cell r="K9" t="str">
            <v>0.8529</v>
          </cell>
          <cell r="L9" t="str">
            <v>0.8602</v>
          </cell>
          <cell r="M9" t="str">
            <v>0.9318</v>
          </cell>
          <cell r="N9" t="str">
            <v>0.8658</v>
          </cell>
        </row>
        <row r="10">
          <cell r="A10" t="str">
            <v>313001003931</v>
          </cell>
          <cell r="B10" t="str">
            <v>COLEGIO JORGE WASHINGTON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141</v>
          </cell>
          <cell r="H10" t="str">
            <v>131</v>
          </cell>
          <cell r="I10" t="str">
            <v>0.8776</v>
          </cell>
          <cell r="J10" t="str">
            <v>0.8372</v>
          </cell>
          <cell r="K10" t="str">
            <v>0.8514</v>
          </cell>
          <cell r="L10" t="str">
            <v>0.8674</v>
          </cell>
          <cell r="M10" t="str">
            <v>0.9435</v>
          </cell>
          <cell r="N10" t="str">
            <v>0.8649</v>
          </cell>
        </row>
        <row r="11">
          <cell r="A11" t="str">
            <v>313001005705</v>
          </cell>
          <cell r="B11" t="str">
            <v>COLEGIO INTERNACIONAL CARTAGENA   (COL INTER SCHOOL CABAÑI)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77</v>
          </cell>
          <cell r="H11" t="str">
            <v>77</v>
          </cell>
          <cell r="I11" t="str">
            <v>0.8612</v>
          </cell>
          <cell r="J11" t="str">
            <v>0.8479</v>
          </cell>
          <cell r="K11" t="str">
            <v>0.8623</v>
          </cell>
          <cell r="L11" t="str">
            <v>0.8654</v>
          </cell>
          <cell r="M11" t="str">
            <v>0.9173</v>
          </cell>
          <cell r="N11" t="str">
            <v>0.8637</v>
          </cell>
        </row>
        <row r="12">
          <cell r="A12" t="str">
            <v>313001004768</v>
          </cell>
          <cell r="B12" t="str">
            <v>REDCOL COLEGIO BRITANICO DE CARTAGENA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111</v>
          </cell>
          <cell r="H12" t="str">
            <v>104</v>
          </cell>
          <cell r="I12" t="str">
            <v>0.8672</v>
          </cell>
          <cell r="J12" t="str">
            <v>0.8427</v>
          </cell>
          <cell r="K12" t="str">
            <v>0.8544</v>
          </cell>
          <cell r="L12" t="str">
            <v>0.8667</v>
          </cell>
          <cell r="M12" t="str">
            <v>0.9354</v>
          </cell>
          <cell r="N12" t="str">
            <v>0.8637</v>
          </cell>
        </row>
        <row r="13">
          <cell r="A13" t="str">
            <v>313001005985</v>
          </cell>
          <cell r="B13" t="str">
            <v>COLEGIO LOS ANGELES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79</v>
          </cell>
          <cell r="H13" t="str">
            <v>79</v>
          </cell>
          <cell r="I13" t="str">
            <v>0.8765</v>
          </cell>
          <cell r="J13" t="str">
            <v>0.8487</v>
          </cell>
          <cell r="K13" t="str">
            <v>0.8454</v>
          </cell>
          <cell r="L13" t="str">
            <v>0.8668</v>
          </cell>
          <cell r="M13" t="str">
            <v>0.8702</v>
          </cell>
          <cell r="N13" t="str">
            <v>0.8602</v>
          </cell>
        </row>
        <row r="14">
          <cell r="A14" t="str">
            <v>313001008771</v>
          </cell>
          <cell r="B14" t="str">
            <v>COL.  GIMN. MOMPIANO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32</v>
          </cell>
          <cell r="H14" t="str">
            <v>32</v>
          </cell>
          <cell r="I14" t="str">
            <v>0.862</v>
          </cell>
          <cell r="J14" t="str">
            <v>0.8551</v>
          </cell>
          <cell r="K14" t="str">
            <v>0.8494</v>
          </cell>
          <cell r="L14" t="str">
            <v>0.8525</v>
          </cell>
          <cell r="M14" t="str">
            <v>0.9126</v>
          </cell>
          <cell r="N14" t="str">
            <v>0.8592</v>
          </cell>
        </row>
        <row r="15">
          <cell r="A15" t="str">
            <v>313836000348</v>
          </cell>
          <cell r="B15" t="str">
            <v>ASPAEN GIMNASIO CARTAGENA DE INDIAS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99</v>
          </cell>
          <cell r="H15" t="str">
            <v>95</v>
          </cell>
          <cell r="I15" t="str">
            <v>0.8623</v>
          </cell>
          <cell r="J15" t="str">
            <v>0.8434</v>
          </cell>
          <cell r="K15" t="str">
            <v>0.8363</v>
          </cell>
          <cell r="L15" t="str">
            <v>0.8659</v>
          </cell>
          <cell r="M15" t="str">
            <v>0.9421</v>
          </cell>
          <cell r="N15" t="str">
            <v>0.8589</v>
          </cell>
        </row>
        <row r="16">
          <cell r="A16" t="str">
            <v>313001013651</v>
          </cell>
          <cell r="B16" t="str">
            <v>COLEGIO INTEGRAL DEL NORTE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76</v>
          </cell>
          <cell r="H16" t="str">
            <v>76</v>
          </cell>
          <cell r="I16" t="str">
            <v>0.8809</v>
          </cell>
          <cell r="J16" t="str">
            <v>0.8522</v>
          </cell>
          <cell r="K16" t="str">
            <v>0.8392</v>
          </cell>
          <cell r="L16" t="str">
            <v>0.8563</v>
          </cell>
          <cell r="M16" t="str">
            <v>0.8699</v>
          </cell>
          <cell r="N16" t="str">
            <v>0.8581</v>
          </cell>
        </row>
        <row r="17">
          <cell r="A17" t="str">
            <v>313001006485</v>
          </cell>
          <cell r="B17" t="str">
            <v>CORPORACION EDUCATIVA COLEGIO ALTER ALTERIS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90</v>
          </cell>
          <cell r="H17" t="str">
            <v>90</v>
          </cell>
          <cell r="I17" t="str">
            <v>0.847</v>
          </cell>
          <cell r="J17" t="str">
            <v>0.8357</v>
          </cell>
          <cell r="K17" t="str">
            <v>0.8541</v>
          </cell>
          <cell r="L17" t="str">
            <v>0.8708</v>
          </cell>
          <cell r="M17" t="str">
            <v>0.8848</v>
          </cell>
          <cell r="N17" t="str">
            <v>0.8544</v>
          </cell>
        </row>
        <row r="18">
          <cell r="A18" t="str">
            <v>313001002277</v>
          </cell>
          <cell r="B18" t="str">
            <v>COL.  MONTESSORI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140</v>
          </cell>
          <cell r="H18" t="str">
            <v>138</v>
          </cell>
          <cell r="I18" t="str">
            <v>0.8364</v>
          </cell>
          <cell r="J18" t="str">
            <v>0.8099</v>
          </cell>
          <cell r="K18" t="str">
            <v>0.8406</v>
          </cell>
          <cell r="L18" t="str">
            <v>0.8509</v>
          </cell>
          <cell r="M18" t="str">
            <v>0.917</v>
          </cell>
          <cell r="N18" t="str">
            <v>0.8408</v>
          </cell>
        </row>
        <row r="19">
          <cell r="A19" t="str">
            <v>313001000916</v>
          </cell>
          <cell r="B19" t="str">
            <v>COL. DE LA ESPERANZA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55</v>
          </cell>
          <cell r="H19" t="str">
            <v>55</v>
          </cell>
          <cell r="I19" t="str">
            <v>0.8471</v>
          </cell>
          <cell r="J19" t="str">
            <v>0.8284</v>
          </cell>
          <cell r="K19" t="str">
            <v>0.8227</v>
          </cell>
          <cell r="L19" t="str">
            <v>0.84</v>
          </cell>
          <cell r="M19" t="str">
            <v>0.8741</v>
          </cell>
          <cell r="N19" t="str">
            <v>0.8376</v>
          </cell>
        </row>
        <row r="20">
          <cell r="A20" t="str">
            <v>313001000541</v>
          </cell>
          <cell r="B20" t="str">
            <v>COL. LA ANUNCIACION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128</v>
          </cell>
          <cell r="H20" t="str">
            <v>128</v>
          </cell>
          <cell r="I20" t="str">
            <v>0.8215</v>
          </cell>
          <cell r="J20" t="str">
            <v>0.8022</v>
          </cell>
          <cell r="K20" t="str">
            <v>0.822</v>
          </cell>
          <cell r="L20" t="str">
            <v>0.8511</v>
          </cell>
          <cell r="M20" t="str">
            <v>0.8067</v>
          </cell>
          <cell r="N20" t="str">
            <v>0.8228</v>
          </cell>
        </row>
        <row r="21">
          <cell r="A21" t="str">
            <v>313001000592</v>
          </cell>
          <cell r="B21" t="str">
            <v>GIMN. LUJAN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36</v>
          </cell>
          <cell r="H21" t="str">
            <v>36</v>
          </cell>
          <cell r="I21" t="str">
            <v>0.8373</v>
          </cell>
          <cell r="J21" t="str">
            <v>0.7993</v>
          </cell>
          <cell r="K21" t="str">
            <v>0.8156</v>
          </cell>
          <cell r="L21" t="str">
            <v>0.8259</v>
          </cell>
          <cell r="M21" t="str">
            <v>0.8343</v>
          </cell>
          <cell r="N21" t="str">
            <v>0.8207</v>
          </cell>
        </row>
        <row r="22">
          <cell r="A22" t="str">
            <v>313001029353</v>
          </cell>
          <cell r="B22" t="str">
            <v>CORPORACION BEVERLY HILLS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70</v>
          </cell>
          <cell r="H22" t="str">
            <v>70</v>
          </cell>
          <cell r="I22" t="str">
            <v>0.8075</v>
          </cell>
          <cell r="J22" t="str">
            <v>0.795</v>
          </cell>
          <cell r="K22" t="str">
            <v>0.8241</v>
          </cell>
          <cell r="L22" t="str">
            <v>0.8358</v>
          </cell>
          <cell r="M22" t="str">
            <v>0.865</v>
          </cell>
          <cell r="N22" t="str">
            <v>0.8194</v>
          </cell>
        </row>
        <row r="23">
          <cell r="A23" t="str">
            <v>313001003095</v>
          </cell>
          <cell r="B23" t="str">
            <v>CIUDAD ESCOLAR DE COMFENALCO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757</v>
          </cell>
          <cell r="H23" t="str">
            <v>757</v>
          </cell>
          <cell r="I23" t="str">
            <v>0.827</v>
          </cell>
          <cell r="J23" t="str">
            <v>0.8121</v>
          </cell>
          <cell r="K23" t="str">
            <v>0.8059</v>
          </cell>
          <cell r="L23" t="str">
            <v>0.8371</v>
          </cell>
          <cell r="M23" t="str">
            <v>0.8003</v>
          </cell>
          <cell r="N23" t="str">
            <v>0.819</v>
          </cell>
        </row>
        <row r="24">
          <cell r="A24" t="str">
            <v>313001000215</v>
          </cell>
          <cell r="B24" t="str">
            <v>GIMN. NUEVA GRANADA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55</v>
          </cell>
          <cell r="H24" t="str">
            <v>55</v>
          </cell>
          <cell r="I24" t="str">
            <v>0.8217</v>
          </cell>
          <cell r="J24" t="str">
            <v>0.8017</v>
          </cell>
          <cell r="K24" t="str">
            <v>0.8073</v>
          </cell>
          <cell r="L24" t="str">
            <v>0.8336</v>
          </cell>
          <cell r="M24" t="str">
            <v>0.8365</v>
          </cell>
          <cell r="N24" t="str">
            <v>0.8176</v>
          </cell>
        </row>
        <row r="25">
          <cell r="A25" t="str">
            <v>313001029523</v>
          </cell>
          <cell r="B25" t="str">
            <v>GIMNASIO BILINGÜE ALTAMAR DE CARTAGENA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111</v>
          </cell>
          <cell r="H25" t="str">
            <v>110</v>
          </cell>
          <cell r="I25" t="str">
            <v>0.8001</v>
          </cell>
          <cell r="J25" t="str">
            <v>0.8019</v>
          </cell>
          <cell r="K25" t="str">
            <v>0.8054</v>
          </cell>
          <cell r="L25" t="str">
            <v>0.8231</v>
          </cell>
          <cell r="M25" t="str">
            <v>0.8822</v>
          </cell>
          <cell r="N25" t="str">
            <v>0.8134</v>
          </cell>
        </row>
        <row r="26">
          <cell r="A26" t="str">
            <v>313001001068</v>
          </cell>
          <cell r="B26" t="str">
            <v>COL. EUCARISTICO DE SANTA TERESA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118</v>
          </cell>
          <cell r="H26" t="str">
            <v>117</v>
          </cell>
          <cell r="I26" t="str">
            <v>0.8251</v>
          </cell>
          <cell r="J26" t="str">
            <v>0.7836</v>
          </cell>
          <cell r="K26" t="str">
            <v>0.7905</v>
          </cell>
          <cell r="L26" t="str">
            <v>0.8293</v>
          </cell>
          <cell r="M26" t="str">
            <v>0.8361</v>
          </cell>
          <cell r="N26" t="str">
            <v>0.8093</v>
          </cell>
        </row>
        <row r="27">
          <cell r="A27" t="str">
            <v>313001000525</v>
          </cell>
          <cell r="B27" t="str">
            <v>COL. MIXTO LA POPA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78</v>
          </cell>
          <cell r="H27" t="str">
            <v>77</v>
          </cell>
          <cell r="I27" t="str">
            <v>0.8065</v>
          </cell>
          <cell r="J27" t="str">
            <v>0.7997</v>
          </cell>
          <cell r="K27" t="str">
            <v>0.7832</v>
          </cell>
          <cell r="L27" t="str">
            <v>0.8134</v>
          </cell>
          <cell r="M27" t="str">
            <v>0.8509</v>
          </cell>
          <cell r="N27" t="str">
            <v>0.8046</v>
          </cell>
        </row>
        <row r="28">
          <cell r="A28" t="str">
            <v>313001012281</v>
          </cell>
          <cell r="B28" t="str">
            <v>COL. SANTO TOMAS DE AQUINO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52</v>
          </cell>
          <cell r="H28" t="str">
            <v>51</v>
          </cell>
          <cell r="I28" t="str">
            <v>0.8182</v>
          </cell>
          <cell r="J28" t="str">
            <v>0.7968</v>
          </cell>
          <cell r="K28" t="str">
            <v>0.7809</v>
          </cell>
          <cell r="L28" t="str">
            <v>0.8125</v>
          </cell>
          <cell r="M28" t="str">
            <v>0.8338</v>
          </cell>
          <cell r="N28" t="str">
            <v>0.8045</v>
          </cell>
        </row>
        <row r="29">
          <cell r="A29" t="str">
            <v>313001000622</v>
          </cell>
          <cell r="B29" t="str">
            <v>COL. DE LA SALLE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264</v>
          </cell>
          <cell r="H29" t="str">
            <v>264</v>
          </cell>
          <cell r="I29" t="str">
            <v>0.8084</v>
          </cell>
          <cell r="J29" t="str">
            <v>0.7849</v>
          </cell>
          <cell r="K29" t="str">
            <v>0.7876</v>
          </cell>
          <cell r="L29" t="str">
            <v>0.8173</v>
          </cell>
          <cell r="M29" t="str">
            <v>0.8597</v>
          </cell>
          <cell r="N29" t="str">
            <v>0.8042</v>
          </cell>
        </row>
        <row r="30">
          <cell r="A30" t="str">
            <v>313001000924</v>
          </cell>
          <cell r="B30" t="str">
            <v>COL. SALESIANO SAN PEDRO CLAVER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417</v>
          </cell>
          <cell r="H30" t="str">
            <v>414</v>
          </cell>
          <cell r="I30" t="str">
            <v>0.8041</v>
          </cell>
          <cell r="J30" t="str">
            <v>0.7805</v>
          </cell>
          <cell r="K30" t="str">
            <v>0.7947</v>
          </cell>
          <cell r="L30" t="str">
            <v>0.8181</v>
          </cell>
          <cell r="M30" t="str">
            <v>0.8404</v>
          </cell>
          <cell r="N30" t="str">
            <v>0.8025</v>
          </cell>
        </row>
        <row r="31">
          <cell r="A31" t="str">
            <v>313001009328</v>
          </cell>
          <cell r="B31" t="str">
            <v>GIMN. MODERNO DE CARTAGENA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68</v>
          </cell>
          <cell r="H31" t="str">
            <v>68</v>
          </cell>
          <cell r="I31" t="str">
            <v>0.8071</v>
          </cell>
          <cell r="J31" t="str">
            <v>0.7831</v>
          </cell>
          <cell r="K31" t="str">
            <v>0.789</v>
          </cell>
          <cell r="L31" t="str">
            <v>0.8103</v>
          </cell>
          <cell r="M31" t="str">
            <v>0.8254</v>
          </cell>
          <cell r="N31" t="str">
            <v>0.7995</v>
          </cell>
        </row>
        <row r="32">
          <cell r="A32" t="str">
            <v>313001000240</v>
          </cell>
          <cell r="B32" t="str">
            <v>INST. EDUC. NUEVA AMERICA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117</v>
          </cell>
          <cell r="H32" t="str">
            <v>116</v>
          </cell>
          <cell r="I32" t="str">
            <v>0.8085</v>
          </cell>
          <cell r="J32" t="str">
            <v>0.7911</v>
          </cell>
          <cell r="K32" t="str">
            <v>0.7857</v>
          </cell>
          <cell r="L32" t="str">
            <v>0.8051</v>
          </cell>
          <cell r="M32" t="str">
            <v>0.7903</v>
          </cell>
          <cell r="N32" t="str">
            <v>0.797</v>
          </cell>
        </row>
        <row r="33">
          <cell r="A33" t="str">
            <v>313001800076</v>
          </cell>
          <cell r="B33" t="str">
            <v>COLEGIO PABLO HOFF - SEDE PRINCIPAL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10</v>
          </cell>
          <cell r="H33" t="str">
            <v>10</v>
          </cell>
          <cell r="I33" t="str">
            <v>0.7859</v>
          </cell>
          <cell r="J33" t="str">
            <v>0.7863</v>
          </cell>
          <cell r="K33" t="str">
            <v>0.783</v>
          </cell>
          <cell r="L33" t="str">
            <v>0.8211</v>
          </cell>
          <cell r="M33" t="str">
            <v>0.8067</v>
          </cell>
          <cell r="N33" t="str">
            <v>0.795</v>
          </cell>
        </row>
        <row r="34">
          <cell r="A34" t="str">
            <v>313001001050</v>
          </cell>
          <cell r="B34" t="str">
            <v>COL. BIFFI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314</v>
          </cell>
          <cell r="H34" t="str">
            <v>313</v>
          </cell>
          <cell r="I34" t="str">
            <v>0.7852</v>
          </cell>
          <cell r="J34" t="str">
            <v>0.7582</v>
          </cell>
          <cell r="K34" t="str">
            <v>0.7796</v>
          </cell>
          <cell r="L34" t="str">
            <v>0.8166</v>
          </cell>
          <cell r="M34" t="str">
            <v>0.8037</v>
          </cell>
          <cell r="N34" t="str">
            <v>0.7863</v>
          </cell>
        </row>
        <row r="35">
          <cell r="A35" t="str">
            <v>313001009361</v>
          </cell>
          <cell r="B35" t="str">
            <v>COL. MODELO DE LA COSTA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62</v>
          </cell>
          <cell r="H35" t="str">
            <v>62</v>
          </cell>
          <cell r="I35" t="str">
            <v>0.7812</v>
          </cell>
          <cell r="J35" t="str">
            <v>0.7776</v>
          </cell>
          <cell r="K35" t="str">
            <v>0.7864</v>
          </cell>
          <cell r="L35" t="str">
            <v>0.7949</v>
          </cell>
          <cell r="M35" t="str">
            <v>0.7867</v>
          </cell>
          <cell r="N35" t="str">
            <v>0.7852</v>
          </cell>
        </row>
        <row r="36">
          <cell r="A36" t="str">
            <v>313001006698</v>
          </cell>
          <cell r="B36" t="str">
            <v>COL. EL DIVINO SALVADOR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84</v>
          </cell>
          <cell r="H36" t="str">
            <v>84</v>
          </cell>
          <cell r="I36" t="str">
            <v>0.7916</v>
          </cell>
          <cell r="J36" t="str">
            <v>0.7478</v>
          </cell>
          <cell r="K36" t="str">
            <v>0.7881</v>
          </cell>
          <cell r="L36" t="str">
            <v>0.8072</v>
          </cell>
          <cell r="M36" t="str">
            <v>0.7672</v>
          </cell>
          <cell r="N36" t="str">
            <v>0.7824</v>
          </cell>
        </row>
        <row r="37">
          <cell r="A37" t="str">
            <v>313001005276</v>
          </cell>
          <cell r="B37" t="str">
            <v>COL. COMFAMILIAR C/GENA.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306</v>
          </cell>
          <cell r="H37" t="str">
            <v>306</v>
          </cell>
          <cell r="I37" t="str">
            <v>0.783</v>
          </cell>
          <cell r="J37" t="str">
            <v>0.7579</v>
          </cell>
          <cell r="K37" t="str">
            <v>0.7777</v>
          </cell>
          <cell r="L37" t="str">
            <v>0.8118</v>
          </cell>
          <cell r="M37" t="str">
            <v>0.7657</v>
          </cell>
          <cell r="N37" t="str">
            <v>0.7813</v>
          </cell>
        </row>
        <row r="38">
          <cell r="A38" t="str">
            <v>313001001190</v>
          </cell>
          <cell r="B38" t="str">
            <v>CORPORACION COLEGIO LATINOAMERICANO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120</v>
          </cell>
          <cell r="H38" t="str">
            <v>120</v>
          </cell>
          <cell r="I38" t="str">
            <v>0.7743</v>
          </cell>
          <cell r="J38" t="str">
            <v>0.7569</v>
          </cell>
          <cell r="K38" t="str">
            <v>0.7516</v>
          </cell>
          <cell r="L38" t="str">
            <v>0.8206</v>
          </cell>
          <cell r="M38" t="str">
            <v>0.8077</v>
          </cell>
          <cell r="N38" t="str">
            <v>0.7783</v>
          </cell>
        </row>
        <row r="39">
          <cell r="A39" t="str">
            <v>313001005845</v>
          </cell>
          <cell r="B39" t="str">
            <v>COL PILAR DEL SABER (ANTES JARD. INF. PIOLIN)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44</v>
          </cell>
          <cell r="H39" t="str">
            <v>43</v>
          </cell>
          <cell r="I39" t="str">
            <v>0.7964</v>
          </cell>
          <cell r="J39" t="str">
            <v>0.7455</v>
          </cell>
          <cell r="K39" t="str">
            <v>0.7576</v>
          </cell>
          <cell r="L39" t="str">
            <v>0.8084</v>
          </cell>
          <cell r="M39" t="str">
            <v>0.7917</v>
          </cell>
          <cell r="N39" t="str">
            <v>0.7781</v>
          </cell>
        </row>
        <row r="40">
          <cell r="A40" t="str">
            <v>313001028868</v>
          </cell>
          <cell r="B40" t="str">
            <v>COL. BILINGUE DE CARTAGENA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73</v>
          </cell>
          <cell r="H40" t="str">
            <v>73</v>
          </cell>
          <cell r="I40" t="str">
            <v>0.7322</v>
          </cell>
          <cell r="J40" t="str">
            <v>0.7409</v>
          </cell>
          <cell r="K40" t="str">
            <v>0.7707</v>
          </cell>
          <cell r="L40" t="str">
            <v>0.8264</v>
          </cell>
          <cell r="M40" t="str">
            <v>0.877</v>
          </cell>
          <cell r="N40" t="str">
            <v>0.776</v>
          </cell>
        </row>
        <row r="41">
          <cell r="A41" t="str">
            <v>313001002421</v>
          </cell>
          <cell r="B41" t="str">
            <v>COL. NAVAL DE CRESPO - Sede Única</v>
          </cell>
          <cell r="C41" t="str">
            <v>Establecimiento</v>
          </cell>
          <cell r="D41" t="str">
            <v>CARTAGENA DE INDIAS (BOLIVAR)</v>
          </cell>
          <cell r="E41" t="str">
            <v>OFICIAL</v>
          </cell>
          <cell r="F41" t="str">
            <v>A+</v>
          </cell>
          <cell r="G41" t="str">
            <v>88</v>
          </cell>
          <cell r="H41" t="str">
            <v>88</v>
          </cell>
          <cell r="I41" t="str">
            <v>0.7967</v>
          </cell>
          <cell r="J41" t="str">
            <v>0.7593</v>
          </cell>
          <cell r="K41" t="str">
            <v>0.7459</v>
          </cell>
          <cell r="L41" t="str">
            <v>0.7858</v>
          </cell>
          <cell r="M41" t="str">
            <v>0.7623</v>
          </cell>
          <cell r="N41" t="str">
            <v>0.7712</v>
          </cell>
        </row>
        <row r="42">
          <cell r="A42" t="str">
            <v>313001007091</v>
          </cell>
          <cell r="B42" t="str">
            <v>COL. MODERNO DEL NORTE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392</v>
          </cell>
          <cell r="H42" t="str">
            <v>392</v>
          </cell>
          <cell r="I42" t="str">
            <v>0.7736</v>
          </cell>
          <cell r="J42" t="str">
            <v>0.7618</v>
          </cell>
          <cell r="K42" t="str">
            <v>0.7375</v>
          </cell>
          <cell r="L42" t="str">
            <v>0.8059</v>
          </cell>
          <cell r="M42" t="str">
            <v>0.7569</v>
          </cell>
          <cell r="N42" t="str">
            <v>0.7687</v>
          </cell>
        </row>
        <row r="43">
          <cell r="A43" t="str">
            <v>313001001076</v>
          </cell>
          <cell r="B43" t="str">
            <v>COL. NTRA. SE?ORA DE LA CANDELARIA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209</v>
          </cell>
          <cell r="H43" t="str">
            <v>209</v>
          </cell>
          <cell r="I43" t="str">
            <v>0.7662</v>
          </cell>
          <cell r="J43" t="str">
            <v>0.7422</v>
          </cell>
          <cell r="K43" t="str">
            <v>0.7443</v>
          </cell>
          <cell r="L43" t="str">
            <v>0.7938</v>
          </cell>
          <cell r="M43" t="str">
            <v>0.784</v>
          </cell>
          <cell r="N43" t="str">
            <v>0.7633</v>
          </cell>
        </row>
        <row r="44">
          <cell r="A44" t="str">
            <v>313001001165</v>
          </cell>
          <cell r="B44" t="str">
            <v>COL. EL CARMELO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56</v>
          </cell>
          <cell r="H44" t="str">
            <v>56</v>
          </cell>
          <cell r="I44" t="str">
            <v>0.7473</v>
          </cell>
          <cell r="J44" t="str">
            <v>0.7115</v>
          </cell>
          <cell r="K44" t="str">
            <v>0.7322</v>
          </cell>
          <cell r="L44" t="str">
            <v>0.7852</v>
          </cell>
          <cell r="M44" t="str">
            <v>0.8132</v>
          </cell>
          <cell r="N44" t="str">
            <v>0.7494</v>
          </cell>
        </row>
        <row r="45">
          <cell r="A45" t="str">
            <v>313001008399</v>
          </cell>
          <cell r="B45" t="str">
            <v>CENTRO EDUCATIVO LAS PALMERAS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109</v>
          </cell>
          <cell r="H45" t="str">
            <v>109</v>
          </cell>
          <cell r="I45" t="str">
            <v>0.7802</v>
          </cell>
          <cell r="J45" t="str">
            <v>0.7371</v>
          </cell>
          <cell r="K45" t="str">
            <v>0.7152</v>
          </cell>
          <cell r="L45" t="str">
            <v>0.7704</v>
          </cell>
          <cell r="M45" t="str">
            <v>0.7249</v>
          </cell>
          <cell r="N45" t="str">
            <v>0.7488</v>
          </cell>
        </row>
        <row r="46">
          <cell r="A46" t="str">
            <v>313001007872</v>
          </cell>
          <cell r="B46" t="str">
            <v>GIMNASIO CERVANTES DE CARTAGENA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271</v>
          </cell>
          <cell r="H46" t="str">
            <v>270</v>
          </cell>
          <cell r="I46" t="str">
            <v>0.7406</v>
          </cell>
          <cell r="J46" t="str">
            <v>0.7258</v>
          </cell>
          <cell r="K46" t="str">
            <v>0.7345</v>
          </cell>
          <cell r="L46" t="str">
            <v>0.7783</v>
          </cell>
          <cell r="M46" t="str">
            <v>0.7417</v>
          </cell>
          <cell r="N46" t="str">
            <v>0.7446</v>
          </cell>
        </row>
        <row r="47">
          <cell r="A47" t="str">
            <v>313001002251</v>
          </cell>
          <cell r="B47" t="str">
            <v>COLEGIO NUESTRA SEÑORA DE FATIMA DE LA POLICIA NACIONAL - Sede Única</v>
          </cell>
          <cell r="C47" t="str">
            <v>Establecimiento</v>
          </cell>
          <cell r="D47" t="str">
            <v>CARTAGENA DE INDIAS (BOLIVAR)</v>
          </cell>
          <cell r="E47" t="str">
            <v>OFICIAL</v>
          </cell>
          <cell r="F47" t="str">
            <v>A</v>
          </cell>
          <cell r="G47" t="str">
            <v>84</v>
          </cell>
          <cell r="H47" t="str">
            <v>84</v>
          </cell>
          <cell r="I47" t="str">
            <v>0.7335</v>
          </cell>
          <cell r="J47" t="str">
            <v>0.7214</v>
          </cell>
          <cell r="K47" t="str">
            <v>0.7368</v>
          </cell>
          <cell r="L47" t="str">
            <v>0.7858</v>
          </cell>
          <cell r="M47" t="str">
            <v>0.7377</v>
          </cell>
          <cell r="N47" t="str">
            <v>0.7439</v>
          </cell>
        </row>
        <row r="48">
          <cell r="A48" t="str">
            <v>313001029337</v>
          </cell>
          <cell r="B48" t="str">
            <v>COLEGIO GORETTI - Sede Única</v>
          </cell>
          <cell r="C48" t="str">
            <v>Establecimiento</v>
          </cell>
          <cell r="D48" t="str">
            <v>CARTAGENA DE INDIAS (BOLIVAR)</v>
          </cell>
          <cell r="E48" t="str">
            <v>NO OFICIAL</v>
          </cell>
          <cell r="F48" t="str">
            <v>A</v>
          </cell>
          <cell r="G48" t="str">
            <v>72</v>
          </cell>
          <cell r="H48" t="str">
            <v>71</v>
          </cell>
          <cell r="I48" t="str">
            <v>0.7279</v>
          </cell>
          <cell r="J48" t="str">
            <v>0.7238</v>
          </cell>
          <cell r="K48" t="str">
            <v>0.7277</v>
          </cell>
          <cell r="L48" t="str">
            <v>0.7823</v>
          </cell>
          <cell r="M48" t="str">
            <v>0.7559</v>
          </cell>
          <cell r="N48" t="str">
            <v>0.7416</v>
          </cell>
        </row>
        <row r="49">
          <cell r="A49" t="str">
            <v>113001003053</v>
          </cell>
          <cell r="B49" t="str">
            <v>INSTITUCION EDUCATIVA SOLEDAD ACOSTA DE SAMPER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1198</v>
          </cell>
          <cell r="H49" t="str">
            <v>1192</v>
          </cell>
          <cell r="I49" t="str">
            <v>0.7349</v>
          </cell>
          <cell r="J49" t="str">
            <v>0.7202</v>
          </cell>
          <cell r="K49" t="str">
            <v>0.7297</v>
          </cell>
          <cell r="L49" t="str">
            <v>0.7701</v>
          </cell>
          <cell r="M49" t="str">
            <v>0.7172</v>
          </cell>
          <cell r="N49" t="str">
            <v>0.7371</v>
          </cell>
        </row>
        <row r="50">
          <cell r="A50" t="str">
            <v>413001008024</v>
          </cell>
          <cell r="B50" t="str">
            <v>INST. EDUC. EL PARAISO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45</v>
          </cell>
          <cell r="H50" t="str">
            <v>45</v>
          </cell>
          <cell r="I50" t="str">
            <v>0.7589</v>
          </cell>
          <cell r="J50" t="str">
            <v>0.7125</v>
          </cell>
          <cell r="K50" t="str">
            <v>0.6995</v>
          </cell>
          <cell r="L50" t="str">
            <v>0.7728</v>
          </cell>
          <cell r="M50" t="str">
            <v>0.7307</v>
          </cell>
          <cell r="N50" t="str">
            <v>0.7355</v>
          </cell>
        </row>
        <row r="51">
          <cell r="A51" t="str">
            <v>313001013279</v>
          </cell>
          <cell r="B51" t="str">
            <v>INSTITUTO SIGMUND FREUD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144</v>
          </cell>
          <cell r="H51" t="str">
            <v>143</v>
          </cell>
          <cell r="I51" t="str">
            <v>0.7314</v>
          </cell>
          <cell r="J51" t="str">
            <v>0.7076</v>
          </cell>
          <cell r="K51" t="str">
            <v>0.7071</v>
          </cell>
          <cell r="L51" t="str">
            <v>0.7727</v>
          </cell>
          <cell r="M51" t="str">
            <v>0.7447</v>
          </cell>
          <cell r="N51" t="str">
            <v>0.7308</v>
          </cell>
        </row>
        <row r="52">
          <cell r="A52" t="str">
            <v>313001005098</v>
          </cell>
          <cell r="B52" t="str">
            <v>COL. TRINITARIO - Sede Única</v>
          </cell>
          <cell r="C52" t="str">
            <v>Establecimiento</v>
          </cell>
          <cell r="D52" t="str">
            <v>CARTAGENA DE INDIAS (BOLIVAR)</v>
          </cell>
          <cell r="E52" t="str">
            <v>NO OFICIAL</v>
          </cell>
          <cell r="F52" t="str">
            <v>A</v>
          </cell>
          <cell r="G52" t="str">
            <v>231</v>
          </cell>
          <cell r="H52" t="str">
            <v>230</v>
          </cell>
          <cell r="I52" t="str">
            <v>0.7351</v>
          </cell>
          <cell r="J52" t="str">
            <v>0.6969</v>
          </cell>
          <cell r="K52" t="str">
            <v>0.7117</v>
          </cell>
          <cell r="L52" t="str">
            <v>0.7661</v>
          </cell>
          <cell r="M52" t="str">
            <v>0.756</v>
          </cell>
          <cell r="N52" t="str">
            <v>0.7296</v>
          </cell>
        </row>
        <row r="53">
          <cell r="A53" t="str">
            <v>313001000568</v>
          </cell>
          <cell r="B53" t="str">
            <v>ESCUELAS PROFESIONALES SALESIANAS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B</v>
          </cell>
          <cell r="G53" t="str">
            <v>344</v>
          </cell>
          <cell r="H53" t="str">
            <v>342</v>
          </cell>
          <cell r="I53" t="str">
            <v>0.7319</v>
          </cell>
          <cell r="J53" t="str">
            <v>0.7081</v>
          </cell>
          <cell r="K53" t="str">
            <v>0.6924</v>
          </cell>
          <cell r="L53" t="str">
            <v>0.7551</v>
          </cell>
          <cell r="M53" t="str">
            <v>0.6914</v>
          </cell>
          <cell r="N53" t="str">
            <v>0.7195</v>
          </cell>
        </row>
        <row r="54">
          <cell r="A54" t="str">
            <v>313001005411</v>
          </cell>
          <cell r="B54" t="str">
            <v>COLEGIO FERNANDEZ GUTIERREZ DE PIÑERES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B</v>
          </cell>
          <cell r="G54" t="str">
            <v>37</v>
          </cell>
          <cell r="H54" t="str">
            <v>37</v>
          </cell>
          <cell r="I54" t="str">
            <v>0.7244</v>
          </cell>
          <cell r="J54" t="str">
            <v>0.6714</v>
          </cell>
          <cell r="K54" t="str">
            <v>0.71</v>
          </cell>
          <cell r="L54" t="str">
            <v>0.7378</v>
          </cell>
          <cell r="M54" t="str">
            <v>0.7869</v>
          </cell>
          <cell r="N54" t="str">
            <v>0.7167</v>
          </cell>
        </row>
        <row r="55">
          <cell r="A55" t="str">
            <v>313001012876</v>
          </cell>
          <cell r="B55" t="str">
            <v>CORPORACION EDUCATIVA INSTITUTO GUADALUPE 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57</v>
          </cell>
          <cell r="H55" t="str">
            <v>57</v>
          </cell>
          <cell r="I55" t="str">
            <v>0.7145</v>
          </cell>
          <cell r="J55" t="str">
            <v>0.688</v>
          </cell>
          <cell r="K55" t="str">
            <v>0.6953</v>
          </cell>
          <cell r="L55" t="str">
            <v>0.7604</v>
          </cell>
          <cell r="M55" t="str">
            <v>0.7265</v>
          </cell>
          <cell r="N55" t="str">
            <v>0.7155</v>
          </cell>
        </row>
        <row r="56">
          <cell r="A56" t="str">
            <v>113001003061</v>
          </cell>
          <cell r="B56" t="str">
            <v>INSTITUCION EDUCATIVA HERMANO ANTONIO RAMOS DE LA SALLE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B</v>
          </cell>
          <cell r="G56" t="str">
            <v>206</v>
          </cell>
          <cell r="H56" t="str">
            <v>206</v>
          </cell>
          <cell r="I56" t="str">
            <v>0.7173</v>
          </cell>
          <cell r="J56" t="str">
            <v>0.6842</v>
          </cell>
          <cell r="K56" t="str">
            <v>0.6936</v>
          </cell>
          <cell r="L56" t="str">
            <v>0.7605</v>
          </cell>
          <cell r="M56" t="str">
            <v>0.7222</v>
          </cell>
          <cell r="N56" t="str">
            <v>0.7145</v>
          </cell>
        </row>
        <row r="57">
          <cell r="A57" t="str">
            <v>313001002714</v>
          </cell>
          <cell r="B57" t="str">
            <v>INSTITUCION EDUCATIVA MARIA AUXILIADORA - Sede Única</v>
          </cell>
          <cell r="C57" t="str">
            <v>Establecimiento</v>
          </cell>
          <cell r="D57" t="str">
            <v>CARTAGENA DE INDIAS (BOLIVAR)</v>
          </cell>
          <cell r="E57" t="str">
            <v>OFICIAL</v>
          </cell>
          <cell r="F57" t="str">
            <v>B</v>
          </cell>
          <cell r="G57" t="str">
            <v>131</v>
          </cell>
          <cell r="H57" t="str">
            <v>131</v>
          </cell>
          <cell r="I57" t="str">
            <v>0.7022</v>
          </cell>
          <cell r="J57" t="str">
            <v>0.687</v>
          </cell>
          <cell r="K57" t="str">
            <v>0.6998</v>
          </cell>
          <cell r="L57" t="str">
            <v>0.763</v>
          </cell>
          <cell r="M57" t="str">
            <v>0.7262</v>
          </cell>
          <cell r="N57" t="str">
            <v>0.714</v>
          </cell>
        </row>
        <row r="58">
          <cell r="A58" t="str">
            <v>313001002340</v>
          </cell>
          <cell r="B58" t="str">
            <v>INST. COLOMBO BOLIVARIANO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103</v>
          </cell>
          <cell r="H58" t="str">
            <v>102</v>
          </cell>
          <cell r="I58" t="str">
            <v>0.7026</v>
          </cell>
          <cell r="J58" t="str">
            <v>0.6902</v>
          </cell>
          <cell r="K58" t="str">
            <v>0.6914</v>
          </cell>
          <cell r="L58" t="str">
            <v>0.7522</v>
          </cell>
          <cell r="M58" t="str">
            <v>0.7196</v>
          </cell>
          <cell r="N58" t="str">
            <v>0.7099</v>
          </cell>
        </row>
        <row r="59">
          <cell r="A59" t="str">
            <v>113001001719</v>
          </cell>
          <cell r="B59" t="str">
            <v>INSTITUCION EDUCATIVA PROMOCION SOCIAL DE C/GENA.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474</v>
          </cell>
          <cell r="H59" t="str">
            <v>468</v>
          </cell>
          <cell r="I59" t="str">
            <v>0.7145</v>
          </cell>
          <cell r="J59" t="str">
            <v>0.6899</v>
          </cell>
          <cell r="K59" t="str">
            <v>0.6906</v>
          </cell>
          <cell r="L59" t="str">
            <v>0.7498</v>
          </cell>
          <cell r="M59" t="str">
            <v>0.6828</v>
          </cell>
          <cell r="N59" t="str">
            <v>0.709</v>
          </cell>
        </row>
        <row r="60">
          <cell r="A60" t="str">
            <v>113001003771</v>
          </cell>
          <cell r="B60" t="str">
            <v>INSTITUCION EDUCATIVA LAS GAVIOTAS - Sede Única</v>
          </cell>
          <cell r="C60" t="str">
            <v>Establecimiento</v>
          </cell>
          <cell r="D60" t="str">
            <v>CARTAGENA DE INDIAS (BOLIVAR)</v>
          </cell>
          <cell r="E60" t="str">
            <v>OFICIAL</v>
          </cell>
          <cell r="F60" t="str">
            <v>B</v>
          </cell>
          <cell r="G60" t="str">
            <v>400</v>
          </cell>
          <cell r="H60" t="str">
            <v>396</v>
          </cell>
          <cell r="I60" t="str">
            <v>0.7223</v>
          </cell>
          <cell r="J60" t="str">
            <v>0.6991</v>
          </cell>
          <cell r="K60" t="str">
            <v>0.6724</v>
          </cell>
          <cell r="L60" t="str">
            <v>0.7322</v>
          </cell>
          <cell r="M60" t="str">
            <v>0.6802</v>
          </cell>
          <cell r="N60" t="str">
            <v>0.7045</v>
          </cell>
        </row>
        <row r="61">
          <cell r="A61" t="str">
            <v>313001003842</v>
          </cell>
          <cell r="B61" t="str">
            <v>COL. GONZALO JIMENEZ DE QUEZADA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82</v>
          </cell>
          <cell r="H61" t="str">
            <v>82</v>
          </cell>
          <cell r="I61" t="str">
            <v>0.6989</v>
          </cell>
          <cell r="J61" t="str">
            <v>0.6766</v>
          </cell>
          <cell r="K61" t="str">
            <v>0.6805</v>
          </cell>
          <cell r="L61" t="str">
            <v>0.75</v>
          </cell>
          <cell r="M61" t="str">
            <v>0.7257</v>
          </cell>
          <cell r="N61" t="str">
            <v>0.7034</v>
          </cell>
        </row>
        <row r="62">
          <cell r="A62" t="str">
            <v>113001002057</v>
          </cell>
          <cell r="B62" t="str">
            <v>INSTITUCION EDUCATIVA SOLEDAD ROMAN DE NU?EZ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345</v>
          </cell>
          <cell r="H62" t="str">
            <v>339</v>
          </cell>
          <cell r="I62" t="str">
            <v>0.7088</v>
          </cell>
          <cell r="J62" t="str">
            <v>0.6906</v>
          </cell>
          <cell r="K62" t="str">
            <v>0.6705</v>
          </cell>
          <cell r="L62" t="str">
            <v>0.744</v>
          </cell>
          <cell r="M62" t="str">
            <v>0.6962</v>
          </cell>
          <cell r="N62" t="str">
            <v>0.7029</v>
          </cell>
        </row>
        <row r="63">
          <cell r="A63" t="str">
            <v>313001800599</v>
          </cell>
          <cell r="B63" t="str">
            <v>INSTITUTO CRISTOCENTRICO DEL CARIBE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46</v>
          </cell>
          <cell r="H63" t="str">
            <v>46</v>
          </cell>
          <cell r="I63" t="str">
            <v>0.6972</v>
          </cell>
          <cell r="J63" t="str">
            <v>0.6664</v>
          </cell>
          <cell r="K63" t="str">
            <v>0.7051</v>
          </cell>
          <cell r="L63" t="str">
            <v>0.7373</v>
          </cell>
          <cell r="M63" t="str">
            <v>0.7106</v>
          </cell>
          <cell r="N63" t="str">
            <v>0.7022</v>
          </cell>
        </row>
        <row r="64">
          <cell r="A64" t="str">
            <v>313001005136</v>
          </cell>
          <cell r="B64" t="str">
            <v>COLEGIO CANADIENSE DE CARTAGENA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47</v>
          </cell>
          <cell r="H64" t="str">
            <v>46</v>
          </cell>
          <cell r="I64" t="str">
            <v>0.6936</v>
          </cell>
          <cell r="J64" t="str">
            <v>0.6702</v>
          </cell>
          <cell r="K64" t="str">
            <v>0.6775</v>
          </cell>
          <cell r="L64" t="str">
            <v>0.7331</v>
          </cell>
          <cell r="M64" t="str">
            <v>0.78</v>
          </cell>
          <cell r="N64" t="str">
            <v>0.7003</v>
          </cell>
        </row>
        <row r="65">
          <cell r="A65" t="str">
            <v>313001029680</v>
          </cell>
          <cell r="B65" t="str">
            <v>CENTRO EDUCATIVO INTEGRAL MODERNO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43</v>
          </cell>
          <cell r="H65" t="str">
            <v>42</v>
          </cell>
          <cell r="I65" t="str">
            <v>0.7031</v>
          </cell>
          <cell r="J65" t="str">
            <v>0.678</v>
          </cell>
          <cell r="K65" t="str">
            <v>0.6686</v>
          </cell>
          <cell r="L65" t="str">
            <v>0.7451</v>
          </cell>
          <cell r="M65" t="str">
            <v>0.7038</v>
          </cell>
          <cell r="N65" t="str">
            <v>0.6991</v>
          </cell>
        </row>
        <row r="66">
          <cell r="A66" t="str">
            <v>113001013814</v>
          </cell>
          <cell r="B66" t="str">
            <v>INSTITUCION EDUCATIVA BERTHA GEDEON DE BALADI - Sede Única</v>
          </cell>
          <cell r="C66" t="str">
            <v>Establecimiento</v>
          </cell>
          <cell r="D66" t="str">
            <v>CARTAGENA DE INDIAS (BOLIVAR)</v>
          </cell>
          <cell r="E66" t="str">
            <v>OFICIAL</v>
          </cell>
          <cell r="F66" t="str">
            <v>B</v>
          </cell>
          <cell r="G66" t="str">
            <v>306</v>
          </cell>
          <cell r="H66" t="str">
            <v>303</v>
          </cell>
          <cell r="I66" t="str">
            <v>0.7173</v>
          </cell>
          <cell r="J66" t="str">
            <v>0.6739</v>
          </cell>
          <cell r="K66" t="str">
            <v>0.6627</v>
          </cell>
          <cell r="L66" t="str">
            <v>0.7407</v>
          </cell>
          <cell r="M66" t="str">
            <v>0.6906</v>
          </cell>
          <cell r="N66" t="str">
            <v>0.698</v>
          </cell>
        </row>
        <row r="67">
          <cell r="A67" t="str">
            <v>313001006337</v>
          </cell>
          <cell r="B67" t="str">
            <v>INST. EL LABRADOR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183</v>
          </cell>
          <cell r="H67" t="str">
            <v>178</v>
          </cell>
          <cell r="I67" t="str">
            <v>0.7128</v>
          </cell>
          <cell r="J67" t="str">
            <v>0.6704</v>
          </cell>
          <cell r="K67" t="str">
            <v>0.6698</v>
          </cell>
          <cell r="L67" t="str">
            <v>0.7304</v>
          </cell>
          <cell r="M67" t="str">
            <v>0.7001</v>
          </cell>
          <cell r="N67" t="str">
            <v>0.6962</v>
          </cell>
        </row>
        <row r="68">
          <cell r="A68" t="str">
            <v>413001007648</v>
          </cell>
          <cell r="B68" t="str">
            <v>COL. CAMINO DEL CORAL DE C/GENA.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129</v>
          </cell>
          <cell r="H68" t="str">
            <v>125</v>
          </cell>
          <cell r="I68" t="str">
            <v>0.6867</v>
          </cell>
          <cell r="J68" t="str">
            <v>0.6676</v>
          </cell>
          <cell r="K68" t="str">
            <v>0.6708</v>
          </cell>
          <cell r="L68" t="str">
            <v>0.7536</v>
          </cell>
          <cell r="M68" t="str">
            <v>0.7055</v>
          </cell>
          <cell r="N68" t="str">
            <v>0.6955</v>
          </cell>
        </row>
        <row r="69">
          <cell r="A69" t="str">
            <v>313001012892</v>
          </cell>
          <cell r="B69" t="str">
            <v>INST. DOCENTE DEL CARIBE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267</v>
          </cell>
          <cell r="H69" t="str">
            <v>256</v>
          </cell>
          <cell r="I69" t="str">
            <v>0.686</v>
          </cell>
          <cell r="J69" t="str">
            <v>0.6644</v>
          </cell>
          <cell r="K69" t="str">
            <v>0.6644</v>
          </cell>
          <cell r="L69" t="str">
            <v>0.7317</v>
          </cell>
          <cell r="M69" t="str">
            <v>0.6907</v>
          </cell>
          <cell r="N69" t="str">
            <v>0.6869</v>
          </cell>
        </row>
        <row r="70">
          <cell r="A70" t="str">
            <v>313001002307</v>
          </cell>
          <cell r="B70" t="str">
            <v>COL. ADVENTISTA DE C/GENA.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88</v>
          </cell>
          <cell r="H70" t="str">
            <v>84</v>
          </cell>
          <cell r="I70" t="str">
            <v>0.6804</v>
          </cell>
          <cell r="J70" t="str">
            <v>0.6533</v>
          </cell>
          <cell r="K70" t="str">
            <v>0.6529</v>
          </cell>
          <cell r="L70" t="str">
            <v>0.7413</v>
          </cell>
          <cell r="M70" t="str">
            <v>0.6811</v>
          </cell>
          <cell r="N70" t="str">
            <v>0.6819</v>
          </cell>
        </row>
        <row r="71">
          <cell r="A71" t="str">
            <v>113001029893</v>
          </cell>
          <cell r="B71" t="str">
            <v>INSTITUCIÓN EDUCATIVA ROSEDAL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280</v>
          </cell>
          <cell r="H71" t="str">
            <v>277</v>
          </cell>
          <cell r="I71" t="str">
            <v>0.6991</v>
          </cell>
          <cell r="J71" t="str">
            <v>0.6555</v>
          </cell>
          <cell r="K71" t="str">
            <v>0.638</v>
          </cell>
          <cell r="L71" t="str">
            <v>0.7291</v>
          </cell>
          <cell r="M71" t="str">
            <v>0.6767</v>
          </cell>
          <cell r="N71" t="str">
            <v>0.6801</v>
          </cell>
        </row>
        <row r="72">
          <cell r="A72" t="str">
            <v>113001000348</v>
          </cell>
          <cell r="B72" t="str">
            <v>INSTITUCION EDUCATIVA AMBIENTALISTA DE CARTAGENA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398</v>
          </cell>
          <cell r="H72" t="str">
            <v>391</v>
          </cell>
          <cell r="I72" t="str">
            <v>0.6741</v>
          </cell>
          <cell r="J72" t="str">
            <v>0.6713</v>
          </cell>
          <cell r="K72" t="str">
            <v>0.6635</v>
          </cell>
          <cell r="L72" t="str">
            <v>0.7165</v>
          </cell>
          <cell r="M72" t="str">
            <v>0.6383</v>
          </cell>
          <cell r="N72" t="str">
            <v>0.678</v>
          </cell>
        </row>
        <row r="73">
          <cell r="A73" t="str">
            <v>313001013163</v>
          </cell>
          <cell r="B73" t="str">
            <v>COLEGIO LA ENSEÑANZA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141</v>
          </cell>
          <cell r="H73" t="str">
            <v>138</v>
          </cell>
          <cell r="I73" t="str">
            <v>0.6613</v>
          </cell>
          <cell r="J73" t="str">
            <v>0.6495</v>
          </cell>
          <cell r="K73" t="str">
            <v>0.6622</v>
          </cell>
          <cell r="L73" t="str">
            <v>0.7241</v>
          </cell>
          <cell r="M73" t="str">
            <v>0.6932</v>
          </cell>
          <cell r="N73" t="str">
            <v>0.6757</v>
          </cell>
        </row>
        <row r="74">
          <cell r="A74" t="str">
            <v>313001006701</v>
          </cell>
          <cell r="B74" t="str">
            <v>COL. MILITAR ALMIRANTE COLON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1840</v>
          </cell>
          <cell r="H74" t="str">
            <v>1822</v>
          </cell>
          <cell r="I74" t="str">
            <v>0.6808</v>
          </cell>
          <cell r="J74" t="str">
            <v>0.6541</v>
          </cell>
          <cell r="K74" t="str">
            <v>0.6474</v>
          </cell>
          <cell r="L74" t="str">
            <v>0.7234</v>
          </cell>
          <cell r="M74" t="str">
            <v>0.6663</v>
          </cell>
          <cell r="N74" t="str">
            <v>0.6756</v>
          </cell>
        </row>
        <row r="75">
          <cell r="A75" t="str">
            <v>113001008268</v>
          </cell>
          <cell r="B75" t="str">
            <v>INSTITUCION EDUCATIVA MARIA CANO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95</v>
          </cell>
          <cell r="H75" t="str">
            <v>93</v>
          </cell>
          <cell r="I75" t="str">
            <v>0.6854</v>
          </cell>
          <cell r="J75" t="str">
            <v>0.6474</v>
          </cell>
          <cell r="K75" t="str">
            <v>0.6624</v>
          </cell>
          <cell r="L75" t="str">
            <v>0.7126</v>
          </cell>
          <cell r="M75" t="str">
            <v>0.6541</v>
          </cell>
          <cell r="N75" t="str">
            <v>0.6752</v>
          </cell>
        </row>
        <row r="76">
          <cell r="A76" t="str">
            <v>313001003117</v>
          </cell>
          <cell r="B76" t="str">
            <v>CORPORACION INSTITUTO CIRY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22</v>
          </cell>
          <cell r="H76" t="str">
            <v>22</v>
          </cell>
          <cell r="I76" t="str">
            <v>0.653</v>
          </cell>
          <cell r="J76" t="str">
            <v>0.6949</v>
          </cell>
          <cell r="K76" t="str">
            <v>0.6083</v>
          </cell>
          <cell r="L76" t="str">
            <v>0.7202</v>
          </cell>
          <cell r="M76" t="str">
            <v>0.7204</v>
          </cell>
          <cell r="N76" t="str">
            <v>0.6731</v>
          </cell>
        </row>
        <row r="77">
          <cell r="A77" t="str">
            <v>313001027199</v>
          </cell>
          <cell r="B77" t="str">
            <v>COL. SUE?OS Y OPORTUNIDADES JESUS MAESTRO - Sede Única</v>
          </cell>
          <cell r="C77" t="str">
            <v>Establecimiento</v>
          </cell>
          <cell r="D77" t="str">
            <v>CARTAGENA DE INDIAS (BOLIVAR)</v>
          </cell>
          <cell r="E77" t="str">
            <v>OFICIAL</v>
          </cell>
          <cell r="F77" t="str">
            <v>B</v>
          </cell>
          <cell r="G77" t="str">
            <v>267</v>
          </cell>
          <cell r="H77" t="str">
            <v>264</v>
          </cell>
          <cell r="I77" t="str">
            <v>0.7101</v>
          </cell>
          <cell r="J77" t="str">
            <v>0.6613</v>
          </cell>
          <cell r="K77" t="str">
            <v>0.6166</v>
          </cell>
          <cell r="L77" t="str">
            <v>0.7143</v>
          </cell>
          <cell r="M77" t="str">
            <v>0.6346</v>
          </cell>
          <cell r="N77" t="str">
            <v>0.6724</v>
          </cell>
        </row>
        <row r="78">
          <cell r="A78" t="str">
            <v>313001008518</v>
          </cell>
          <cell r="B78" t="str">
            <v>CORP EDUCATIVA MADDOX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191</v>
          </cell>
          <cell r="H78" t="str">
            <v>190</v>
          </cell>
          <cell r="I78" t="str">
            <v>0.6654</v>
          </cell>
          <cell r="J78" t="str">
            <v>0.6508</v>
          </cell>
          <cell r="K78" t="str">
            <v>0.6538</v>
          </cell>
          <cell r="L78" t="str">
            <v>0.7231</v>
          </cell>
          <cell r="M78" t="str">
            <v>0.6509</v>
          </cell>
          <cell r="N78" t="str">
            <v>0.6716</v>
          </cell>
        </row>
        <row r="79">
          <cell r="A79" t="str">
            <v>113001006800</v>
          </cell>
          <cell r="B79" t="str">
            <v>INSTITUCION EDUCATIVA 20 DE JULIO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C</v>
          </cell>
          <cell r="G79" t="str">
            <v>154</v>
          </cell>
          <cell r="H79" t="str">
            <v>151</v>
          </cell>
          <cell r="I79" t="str">
            <v>0.6789</v>
          </cell>
          <cell r="J79" t="str">
            <v>0.6474</v>
          </cell>
          <cell r="K79" t="str">
            <v>0.6654</v>
          </cell>
          <cell r="L79" t="str">
            <v>0.708</v>
          </cell>
          <cell r="M79" t="str">
            <v>0.5998</v>
          </cell>
          <cell r="N79" t="str">
            <v>0.6692</v>
          </cell>
        </row>
        <row r="80">
          <cell r="A80" t="str">
            <v>313001001181</v>
          </cell>
          <cell r="B80" t="str">
            <v>COLEGIO NUESTRA SEÑORA DE LA CONSOLATA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C</v>
          </cell>
          <cell r="G80" t="str">
            <v>495</v>
          </cell>
          <cell r="H80" t="str">
            <v>494</v>
          </cell>
          <cell r="I80" t="str">
            <v>0.6764</v>
          </cell>
          <cell r="J80" t="str">
            <v>0.6455</v>
          </cell>
          <cell r="K80" t="str">
            <v>0.6397</v>
          </cell>
          <cell r="L80" t="str">
            <v>0.7175</v>
          </cell>
          <cell r="M80" t="str">
            <v>0.6542</v>
          </cell>
          <cell r="N80" t="str">
            <v>0.6686</v>
          </cell>
        </row>
        <row r="81">
          <cell r="A81" t="str">
            <v>113001002979</v>
          </cell>
          <cell r="B81" t="str">
            <v>INSTITUCION EDUCATIVA LA MILAGROSA - Sede Única</v>
          </cell>
          <cell r="C81" t="str">
            <v>Establecimiento</v>
          </cell>
          <cell r="D81" t="str">
            <v>CARTAGENA DE INDIAS (BOLIVAR)</v>
          </cell>
          <cell r="E81" t="str">
            <v>OFICIAL</v>
          </cell>
          <cell r="F81" t="str">
            <v>C</v>
          </cell>
          <cell r="G81" t="str">
            <v>103</v>
          </cell>
          <cell r="H81" t="str">
            <v>102</v>
          </cell>
          <cell r="I81" t="str">
            <v>0.6798</v>
          </cell>
          <cell r="J81" t="str">
            <v>0.6358</v>
          </cell>
          <cell r="K81" t="str">
            <v>0.6506</v>
          </cell>
          <cell r="L81" t="str">
            <v>0.6986</v>
          </cell>
          <cell r="M81" t="str">
            <v>0.6605</v>
          </cell>
          <cell r="N81" t="str">
            <v>0.6658</v>
          </cell>
        </row>
        <row r="82">
          <cell r="A82" t="str">
            <v>313001001211</v>
          </cell>
          <cell r="B82" t="str">
            <v>INST. CARTAGENA. DEL MAR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C</v>
          </cell>
          <cell r="G82" t="str">
            <v>139</v>
          </cell>
          <cell r="H82" t="str">
            <v>128</v>
          </cell>
          <cell r="I82" t="str">
            <v>0.6652</v>
          </cell>
          <cell r="J82" t="str">
            <v>0.6458</v>
          </cell>
          <cell r="K82" t="str">
            <v>0.6487</v>
          </cell>
          <cell r="L82" t="str">
            <v>0.7076</v>
          </cell>
          <cell r="M82" t="str">
            <v>0.6433</v>
          </cell>
          <cell r="N82" t="str">
            <v>0.665</v>
          </cell>
        </row>
        <row r="83">
          <cell r="A83" t="str">
            <v>313001007619</v>
          </cell>
          <cell r="B83" t="str">
            <v>CORPORACION INST. EDUC. DEL SOCORRO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69</v>
          </cell>
          <cell r="H83" t="str">
            <v>68</v>
          </cell>
          <cell r="I83" t="str">
            <v>0.6714</v>
          </cell>
          <cell r="J83" t="str">
            <v>0.6411</v>
          </cell>
          <cell r="K83" t="str">
            <v>0.6221</v>
          </cell>
          <cell r="L83" t="str">
            <v>0.7205</v>
          </cell>
          <cell r="M83" t="str">
            <v>0.6765</v>
          </cell>
          <cell r="N83" t="str">
            <v>0.6648</v>
          </cell>
        </row>
        <row r="84">
          <cell r="A84" t="str">
            <v>113001000721</v>
          </cell>
          <cell r="B84" t="str">
            <v>INSTITUCION EDUCATIVA LUIS CARLOS LOPEZ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C</v>
          </cell>
          <cell r="G84" t="str">
            <v>318</v>
          </cell>
          <cell r="H84" t="str">
            <v>312</v>
          </cell>
          <cell r="I84" t="str">
            <v>0.6683</v>
          </cell>
          <cell r="J84" t="str">
            <v>0.6439</v>
          </cell>
          <cell r="K84" t="str">
            <v>0.6317</v>
          </cell>
          <cell r="L84" t="str">
            <v>0.7089</v>
          </cell>
          <cell r="M84" t="str">
            <v>0.6801</v>
          </cell>
          <cell r="N84" t="str">
            <v>0.6645</v>
          </cell>
        </row>
        <row r="85">
          <cell r="A85" t="str">
            <v>313001027351</v>
          </cell>
          <cell r="B85" t="str">
            <v>COL. SAN  RAFAEL  ARCANGEL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76</v>
          </cell>
          <cell r="H85" t="str">
            <v>76</v>
          </cell>
          <cell r="I85" t="str">
            <v>0.6726</v>
          </cell>
          <cell r="J85" t="str">
            <v>0.6347</v>
          </cell>
          <cell r="K85" t="str">
            <v>0.6361</v>
          </cell>
          <cell r="L85" t="str">
            <v>0.714</v>
          </cell>
          <cell r="M85" t="str">
            <v>0.6669</v>
          </cell>
          <cell r="N85" t="str">
            <v>0.6645</v>
          </cell>
        </row>
        <row r="86">
          <cell r="A86" t="str">
            <v>313001013571</v>
          </cell>
          <cell r="B86" t="str">
            <v>CENT. EDUC. Y COMUNITARIO NELSON MANDELA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60</v>
          </cell>
          <cell r="H86" t="str">
            <v>60</v>
          </cell>
          <cell r="I86" t="str">
            <v>0.6881</v>
          </cell>
          <cell r="J86" t="str">
            <v>0.636</v>
          </cell>
          <cell r="K86" t="str">
            <v>0.63</v>
          </cell>
          <cell r="L86" t="str">
            <v>0.6937</v>
          </cell>
          <cell r="M86" t="str">
            <v>0.6451</v>
          </cell>
          <cell r="N86" t="str">
            <v>0.6607</v>
          </cell>
        </row>
        <row r="87">
          <cell r="A87" t="str">
            <v>313001007040</v>
          </cell>
          <cell r="B87" t="str">
            <v>COL. MARIA MONTESORRI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51</v>
          </cell>
          <cell r="H87" t="str">
            <v>51</v>
          </cell>
          <cell r="I87" t="str">
            <v>0.6788</v>
          </cell>
          <cell r="J87" t="str">
            <v>0.6295</v>
          </cell>
          <cell r="K87" t="str">
            <v>0.6304</v>
          </cell>
          <cell r="L87" t="str">
            <v>0.7053</v>
          </cell>
          <cell r="M87" t="str">
            <v>0.6433</v>
          </cell>
          <cell r="N87" t="str">
            <v>0.6596</v>
          </cell>
        </row>
        <row r="88">
          <cell r="A88" t="str">
            <v>313001006639</v>
          </cell>
          <cell r="B88" t="str">
            <v>INST. SOLEDAD VIVES DE JOLI (ANTES J. I LOS CAPULLITOS)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114</v>
          </cell>
          <cell r="H88" t="str">
            <v>114</v>
          </cell>
          <cell r="I88" t="str">
            <v>0.6699</v>
          </cell>
          <cell r="J88" t="str">
            <v>0.6453</v>
          </cell>
          <cell r="K88" t="str">
            <v>0.6158</v>
          </cell>
          <cell r="L88" t="str">
            <v>0.7119</v>
          </cell>
          <cell r="M88" t="str">
            <v>0.6443</v>
          </cell>
          <cell r="N88" t="str">
            <v>0.6595</v>
          </cell>
        </row>
        <row r="89">
          <cell r="A89" t="str">
            <v>313001008526</v>
          </cell>
          <cell r="B89" t="str">
            <v>INST. SAN ISIDRO LABRADOR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161</v>
          </cell>
          <cell r="H89" t="str">
            <v>159</v>
          </cell>
          <cell r="I89" t="str">
            <v>0.6689</v>
          </cell>
          <cell r="J89" t="str">
            <v>0.6359</v>
          </cell>
          <cell r="K89" t="str">
            <v>0.6212</v>
          </cell>
          <cell r="L89" t="str">
            <v>0.6982</v>
          </cell>
          <cell r="M89" t="str">
            <v>0.6401</v>
          </cell>
          <cell r="N89" t="str">
            <v>0.6548</v>
          </cell>
        </row>
        <row r="90">
          <cell r="A90" t="str">
            <v>113001012508</v>
          </cell>
          <cell r="B90" t="str">
            <v>ESCUELA NORMAL SUPERIOR DE CARTAGENA DE INDIAS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401</v>
          </cell>
          <cell r="H90" t="str">
            <v>398</v>
          </cell>
          <cell r="I90" t="str">
            <v>0.6395</v>
          </cell>
          <cell r="J90" t="str">
            <v>0.6356</v>
          </cell>
          <cell r="K90" t="str">
            <v>0.641</v>
          </cell>
          <cell r="L90" t="str">
            <v>0.7071</v>
          </cell>
          <cell r="M90" t="str">
            <v>0.6365</v>
          </cell>
          <cell r="N90" t="str">
            <v>0.6543</v>
          </cell>
        </row>
        <row r="91">
          <cell r="A91" t="str">
            <v>313001008381</v>
          </cell>
          <cell r="B91" t="str">
            <v>CENT. DE ENSEÑANZA HIJOS DE BOLIVAR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36</v>
          </cell>
          <cell r="H91" t="str">
            <v>36</v>
          </cell>
          <cell r="I91" t="str">
            <v>0.6487</v>
          </cell>
          <cell r="J91" t="str">
            <v>0.6405</v>
          </cell>
          <cell r="K91" t="str">
            <v>0.6331</v>
          </cell>
          <cell r="L91" t="str">
            <v>0.7012</v>
          </cell>
          <cell r="M91" t="str">
            <v>0.6263</v>
          </cell>
          <cell r="N91" t="str">
            <v>0.6536</v>
          </cell>
        </row>
        <row r="92">
          <cell r="A92" t="str">
            <v>313001028843</v>
          </cell>
          <cell r="B92" t="str">
            <v>COLEGIO JUAN PABLO II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119</v>
          </cell>
          <cell r="H92" t="str">
            <v>118</v>
          </cell>
          <cell r="I92" t="str">
            <v>0.6596</v>
          </cell>
          <cell r="J92" t="str">
            <v>0.6276</v>
          </cell>
          <cell r="K92" t="str">
            <v>0.6235</v>
          </cell>
          <cell r="L92" t="str">
            <v>0.7006</v>
          </cell>
          <cell r="M92" t="str">
            <v>0.6549</v>
          </cell>
          <cell r="N92" t="str">
            <v>0.653</v>
          </cell>
        </row>
        <row r="93">
          <cell r="A93" t="str">
            <v>113001001484</v>
          </cell>
          <cell r="B93" t="str">
            <v>INSTITUCION EDUCATIVA MERCEDES ABREGO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620</v>
          </cell>
          <cell r="H93" t="str">
            <v>607</v>
          </cell>
          <cell r="I93" t="str">
            <v>0.6611</v>
          </cell>
          <cell r="J93" t="str">
            <v>0.6219</v>
          </cell>
          <cell r="K93" t="str">
            <v>0.6244</v>
          </cell>
          <cell r="L93" t="str">
            <v>0.6978</v>
          </cell>
          <cell r="M93" t="str">
            <v>0.6295</v>
          </cell>
          <cell r="N93" t="str">
            <v>0.6496</v>
          </cell>
        </row>
        <row r="94">
          <cell r="A94" t="str">
            <v>113001002626</v>
          </cell>
          <cell r="B94" t="str">
            <v>INSTITUCION EDUCATIVA OLGA GONZALEZ ARRAUT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130</v>
          </cell>
          <cell r="H94" t="str">
            <v>129</v>
          </cell>
          <cell r="I94" t="str">
            <v>0.6549</v>
          </cell>
          <cell r="J94" t="str">
            <v>0.6231</v>
          </cell>
          <cell r="K94" t="str">
            <v>0.617</v>
          </cell>
          <cell r="L94" t="str">
            <v>0.7108</v>
          </cell>
          <cell r="M94" t="str">
            <v>0.6173</v>
          </cell>
          <cell r="N94" t="str">
            <v>0.6488</v>
          </cell>
        </row>
        <row r="95">
          <cell r="A95" t="str">
            <v>313001007244</v>
          </cell>
          <cell r="B95" t="str">
            <v>INST. JUAN JACOBO ROUSSEAU NO.2 -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36</v>
          </cell>
          <cell r="H95" t="str">
            <v>36</v>
          </cell>
          <cell r="I95" t="str">
            <v>0.6408</v>
          </cell>
          <cell r="J95" t="str">
            <v>0.6225</v>
          </cell>
          <cell r="K95" t="str">
            <v>0.6255</v>
          </cell>
          <cell r="L95" t="str">
            <v>0.6944</v>
          </cell>
          <cell r="M95" t="str">
            <v>0.6807</v>
          </cell>
          <cell r="N95" t="str">
            <v>0.6485</v>
          </cell>
        </row>
        <row r="96">
          <cell r="A96" t="str">
            <v>113001003274</v>
          </cell>
          <cell r="B96" t="str">
            <v>INSTITUCION EDUCATIVA JOSE MANUEL RODRIGUEZ TORICES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817</v>
          </cell>
          <cell r="H96" t="str">
            <v>765</v>
          </cell>
          <cell r="I96" t="str">
            <v>0.6651</v>
          </cell>
          <cell r="J96" t="str">
            <v>0.6209</v>
          </cell>
          <cell r="K96" t="str">
            <v>0.6144</v>
          </cell>
          <cell r="L96" t="str">
            <v>0.6911</v>
          </cell>
          <cell r="M96" t="str">
            <v>0.6309</v>
          </cell>
          <cell r="N96" t="str">
            <v>0.6466</v>
          </cell>
        </row>
        <row r="97">
          <cell r="A97" t="str">
            <v>313001028098</v>
          </cell>
          <cell r="B97" t="str">
            <v>INSTITUCION EDUCATIVA LOS ANGELES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32</v>
          </cell>
          <cell r="H97" t="str">
            <v>32</v>
          </cell>
          <cell r="I97" t="str">
            <v>0.6488</v>
          </cell>
          <cell r="J97" t="str">
            <v>0.6151</v>
          </cell>
          <cell r="K97" t="str">
            <v>0.6254</v>
          </cell>
          <cell r="L97" t="str">
            <v>0.675</v>
          </cell>
          <cell r="M97" t="str">
            <v>0.6896</v>
          </cell>
          <cell r="N97" t="str">
            <v>0.6448</v>
          </cell>
        </row>
        <row r="98">
          <cell r="A98" t="str">
            <v>313001028985</v>
          </cell>
          <cell r="B98" t="str">
            <v>COLEGIO DIOS ES AMOR -SEDE CARTAGENA - Sede Única</v>
          </cell>
          <cell r="C98" t="str">
            <v>Establecimiento</v>
          </cell>
          <cell r="D98" t="str">
            <v>CARTAGENA DE INDIAS (BOLIVAR)</v>
          </cell>
          <cell r="E98" t="str">
            <v>NO OFICIAL</v>
          </cell>
          <cell r="F98" t="str">
            <v>C</v>
          </cell>
          <cell r="G98" t="str">
            <v>103</v>
          </cell>
          <cell r="H98" t="str">
            <v>102</v>
          </cell>
          <cell r="I98" t="str">
            <v>0.6471</v>
          </cell>
          <cell r="J98" t="str">
            <v>0.6157</v>
          </cell>
          <cell r="K98" t="str">
            <v>0.61</v>
          </cell>
          <cell r="L98" t="str">
            <v>0.7119</v>
          </cell>
          <cell r="M98" t="str">
            <v>0.6258</v>
          </cell>
          <cell r="N98" t="str">
            <v>0.6446</v>
          </cell>
        </row>
        <row r="99">
          <cell r="A99" t="str">
            <v>313001006281</v>
          </cell>
          <cell r="B99" t="str">
            <v>CORP. COL. AMOR A BOLIVAR - Sede Única</v>
          </cell>
          <cell r="C99" t="str">
            <v>Establecimiento</v>
          </cell>
          <cell r="D99" t="str">
            <v>CARTAGENA DE INDIAS (BOLIVAR)</v>
          </cell>
          <cell r="E99" t="str">
            <v>NO OFICIAL</v>
          </cell>
          <cell r="F99" t="str">
            <v>C</v>
          </cell>
          <cell r="G99" t="str">
            <v>76</v>
          </cell>
          <cell r="H99" t="str">
            <v>75</v>
          </cell>
          <cell r="I99" t="str">
            <v>0.6351</v>
          </cell>
          <cell r="J99" t="str">
            <v>0.6123</v>
          </cell>
          <cell r="K99" t="str">
            <v>0.619</v>
          </cell>
          <cell r="L99" t="str">
            <v>0.6997</v>
          </cell>
          <cell r="M99" t="str">
            <v>0.6419</v>
          </cell>
          <cell r="N99" t="str">
            <v>0.6416</v>
          </cell>
        </row>
        <row r="100">
          <cell r="A100" t="str">
            <v>113001001972</v>
          </cell>
          <cell r="B100" t="str">
            <v>INSTITUCION EDUCATIVA SEMINARIO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574</v>
          </cell>
          <cell r="H100" t="str">
            <v>559</v>
          </cell>
          <cell r="I100" t="str">
            <v>0.6543</v>
          </cell>
          <cell r="J100" t="str">
            <v>0.6264</v>
          </cell>
          <cell r="K100" t="str">
            <v>0.6007</v>
          </cell>
          <cell r="L100" t="str">
            <v>0.684</v>
          </cell>
          <cell r="M100" t="str">
            <v>0.6232</v>
          </cell>
          <cell r="N100" t="str">
            <v>0.6399</v>
          </cell>
        </row>
        <row r="101">
          <cell r="A101" t="str">
            <v>313001009204</v>
          </cell>
          <cell r="B101" t="str">
            <v>INST. INTEGRAL NUEVA COLOMBIA (INST. INF.MI SONRISA) - Sede Única</v>
          </cell>
          <cell r="C101" t="str">
            <v>Establecimiento</v>
          </cell>
          <cell r="D101" t="str">
            <v>CARTAGENA DE INDIAS (BOLIVAR)</v>
          </cell>
          <cell r="E101" t="str">
            <v>NO OFICIAL</v>
          </cell>
          <cell r="F101" t="str">
            <v>C</v>
          </cell>
          <cell r="G101" t="str">
            <v>85</v>
          </cell>
          <cell r="H101" t="str">
            <v>84</v>
          </cell>
          <cell r="I101" t="str">
            <v>0.6367</v>
          </cell>
          <cell r="J101" t="str">
            <v>0.6216</v>
          </cell>
          <cell r="K101" t="str">
            <v>0.6116</v>
          </cell>
          <cell r="L101" t="str">
            <v>0.6874</v>
          </cell>
          <cell r="M101" t="str">
            <v>0.6207</v>
          </cell>
          <cell r="N101" t="str">
            <v>0.6379</v>
          </cell>
        </row>
        <row r="102">
          <cell r="A102" t="str">
            <v>113001002952</v>
          </cell>
          <cell r="B102" t="str">
            <v>INSTITUCION EDUCATIVA DE TERNERA - Sede Única</v>
          </cell>
          <cell r="C102" t="str">
            <v>Establecimiento</v>
          </cell>
          <cell r="D102" t="str">
            <v>CARTAGENA DE INDIAS (BOLIVAR)</v>
          </cell>
          <cell r="E102" t="str">
            <v>OFICIAL</v>
          </cell>
          <cell r="F102" t="str">
            <v>C</v>
          </cell>
          <cell r="G102" t="str">
            <v>205</v>
          </cell>
          <cell r="H102" t="str">
            <v>201</v>
          </cell>
          <cell r="I102" t="str">
            <v>0.6314</v>
          </cell>
          <cell r="J102" t="str">
            <v>0.6119</v>
          </cell>
          <cell r="K102" t="str">
            <v>0.6193</v>
          </cell>
          <cell r="L102" t="str">
            <v>0.6952</v>
          </cell>
          <cell r="M102" t="str">
            <v>0.6151</v>
          </cell>
          <cell r="N102" t="str">
            <v>0.6376</v>
          </cell>
        </row>
        <row r="103">
          <cell r="A103" t="str">
            <v>113001030093</v>
          </cell>
          <cell r="B103" t="str">
            <v>INSTITUCION EDUCATIVA FUNDACION PIES DESCALZOS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137</v>
          </cell>
          <cell r="H103" t="str">
            <v>135</v>
          </cell>
          <cell r="I103" t="str">
            <v>0.6421</v>
          </cell>
          <cell r="J103" t="str">
            <v>0.6329</v>
          </cell>
          <cell r="K103" t="str">
            <v>0.6063</v>
          </cell>
          <cell r="L103" t="str">
            <v>0.678</v>
          </cell>
          <cell r="M103" t="str">
            <v>0.6082</v>
          </cell>
          <cell r="N103" t="str">
            <v>0.6374</v>
          </cell>
        </row>
        <row r="104">
          <cell r="A104" t="str">
            <v>113001000771</v>
          </cell>
          <cell r="B104" t="str">
            <v>INSTITUCION EDUCATIVA CAMILO TORRES DEL POZON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369</v>
          </cell>
          <cell r="H104" t="str">
            <v>360</v>
          </cell>
          <cell r="I104" t="str">
            <v>0.6485</v>
          </cell>
          <cell r="J104" t="str">
            <v>0.6209</v>
          </cell>
          <cell r="K104" t="str">
            <v>0.6045</v>
          </cell>
          <cell r="L104" t="str">
            <v>0.6809</v>
          </cell>
          <cell r="M104" t="str">
            <v>0.611</v>
          </cell>
          <cell r="N104" t="str">
            <v>0.6366</v>
          </cell>
        </row>
        <row r="105">
          <cell r="A105" t="str">
            <v>113001001336</v>
          </cell>
          <cell r="B105" t="str">
            <v>INSTITUCION EDUCATIVA JOHN F KENNEDY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358</v>
          </cell>
          <cell r="H105" t="str">
            <v>351</v>
          </cell>
          <cell r="I105" t="str">
            <v>0.6409</v>
          </cell>
          <cell r="J105" t="str">
            <v>0.616</v>
          </cell>
          <cell r="K105" t="str">
            <v>0.6034</v>
          </cell>
          <cell r="L105" t="str">
            <v>0.6825</v>
          </cell>
          <cell r="M105" t="str">
            <v>0.6011</v>
          </cell>
          <cell r="N105" t="str">
            <v>0.633</v>
          </cell>
        </row>
        <row r="106">
          <cell r="A106" t="str">
            <v>313001000142</v>
          </cell>
          <cell r="B106" t="str">
            <v>INST. MADRE TERESA DE CALCUTA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54</v>
          </cell>
          <cell r="H106" t="str">
            <v>54</v>
          </cell>
          <cell r="I106" t="str">
            <v>0.642</v>
          </cell>
          <cell r="J106" t="str">
            <v>0.6032</v>
          </cell>
          <cell r="K106" t="str">
            <v>0.5956</v>
          </cell>
          <cell r="L106" t="str">
            <v>0.6887</v>
          </cell>
          <cell r="M106" t="str">
            <v>0.6279</v>
          </cell>
          <cell r="N106" t="str">
            <v>0.632</v>
          </cell>
        </row>
        <row r="107">
          <cell r="A107" t="str">
            <v>313001029981</v>
          </cell>
          <cell r="B107" t="str">
            <v>COLEGIO JOSÉ MARÍA GARCÍA TOLEDO - Sede Única</v>
          </cell>
          <cell r="C107" t="str">
            <v>Establecimiento</v>
          </cell>
          <cell r="D107" t="str">
            <v>CARTAGENA DE INDIAS (BOLIVAR)</v>
          </cell>
          <cell r="E107" t="str">
            <v>NO OFICIAL</v>
          </cell>
          <cell r="F107" t="str">
            <v>C</v>
          </cell>
          <cell r="G107" t="str">
            <v>50</v>
          </cell>
          <cell r="H107" t="str">
            <v>50</v>
          </cell>
          <cell r="I107" t="str">
            <v>0.654</v>
          </cell>
          <cell r="J107" t="str">
            <v>0.6168</v>
          </cell>
          <cell r="K107" t="str">
            <v>0.584</v>
          </cell>
          <cell r="L107" t="str">
            <v>0.6795</v>
          </cell>
          <cell r="M107" t="str">
            <v>0.6059</v>
          </cell>
          <cell r="N107" t="str">
            <v>0.6314</v>
          </cell>
        </row>
        <row r="108">
          <cell r="A108" t="str">
            <v>113001028483</v>
          </cell>
          <cell r="B108" t="str">
            <v>INSTITUCION EDUCATIVA CASD MANUELA BELTRAN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156</v>
          </cell>
          <cell r="H108" t="str">
            <v>151</v>
          </cell>
          <cell r="I108" t="str">
            <v>0.6412</v>
          </cell>
          <cell r="J108" t="str">
            <v>0.6113</v>
          </cell>
          <cell r="K108" t="str">
            <v>0.5874</v>
          </cell>
          <cell r="L108" t="str">
            <v>0.6897</v>
          </cell>
          <cell r="M108" t="str">
            <v>0.6007</v>
          </cell>
          <cell r="N108" t="str">
            <v>0.63</v>
          </cell>
        </row>
        <row r="109">
          <cell r="A109" t="str">
            <v>113001007857</v>
          </cell>
          <cell r="B109" t="str">
            <v>INSTITUCION EDUCATIVA LA LIBERTAD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259</v>
          </cell>
          <cell r="H109" t="str">
            <v>254</v>
          </cell>
          <cell r="I109" t="str">
            <v>0.6227</v>
          </cell>
          <cell r="J109" t="str">
            <v>0.6195</v>
          </cell>
          <cell r="K109" t="str">
            <v>0.5933</v>
          </cell>
          <cell r="L109" t="str">
            <v>0.68</v>
          </cell>
          <cell r="M109" t="str">
            <v>0.6175</v>
          </cell>
          <cell r="N109" t="str">
            <v>0.628</v>
          </cell>
        </row>
        <row r="110">
          <cell r="A110" t="str">
            <v>213001000245</v>
          </cell>
          <cell r="B110" t="str">
            <v>INSTITUCION EDUCATIVA TIERRA BAJA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66</v>
          </cell>
          <cell r="H110" t="str">
            <v>66</v>
          </cell>
          <cell r="I110" t="str">
            <v>0.6312</v>
          </cell>
          <cell r="J110" t="str">
            <v>0.6005</v>
          </cell>
          <cell r="K110" t="str">
            <v>0.6015</v>
          </cell>
          <cell r="L110" t="str">
            <v>0.6873</v>
          </cell>
          <cell r="M110" t="str">
            <v>0.5893</v>
          </cell>
          <cell r="N110" t="str">
            <v>0.627</v>
          </cell>
        </row>
        <row r="111">
          <cell r="A111" t="str">
            <v>113001000437</v>
          </cell>
          <cell r="B111" t="str">
            <v>INSTITUCION EDUCATIVA REPUBLICA DE ARGENTINA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373</v>
          </cell>
          <cell r="H111" t="str">
            <v>363</v>
          </cell>
          <cell r="I111" t="str">
            <v>0.6295</v>
          </cell>
          <cell r="J111" t="str">
            <v>0.6064</v>
          </cell>
          <cell r="K111" t="str">
            <v>0.5887</v>
          </cell>
          <cell r="L111" t="str">
            <v>0.6763</v>
          </cell>
          <cell r="M111" t="str">
            <v>0.6297</v>
          </cell>
          <cell r="N111" t="str">
            <v>0.6256</v>
          </cell>
        </row>
        <row r="112">
          <cell r="A112" t="str">
            <v>113001000321</v>
          </cell>
          <cell r="B112" t="str">
            <v>INSTITUCION EDUCATIVA LUIS C GALAN SARMIENTO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201</v>
          </cell>
          <cell r="H112" t="str">
            <v>198</v>
          </cell>
          <cell r="I112" t="str">
            <v>0.6336</v>
          </cell>
          <cell r="J112" t="str">
            <v>0.6075</v>
          </cell>
          <cell r="K112" t="str">
            <v>0.5941</v>
          </cell>
          <cell r="L112" t="str">
            <v>0.677</v>
          </cell>
          <cell r="M112" t="str">
            <v>0.5884</v>
          </cell>
          <cell r="N112" t="str">
            <v>0.625</v>
          </cell>
        </row>
        <row r="113">
          <cell r="A113" t="str">
            <v>113001012788</v>
          </cell>
          <cell r="B113" t="str">
            <v>INSTITUCION EDUCATIVA CIUDAD DE TUNJA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173</v>
          </cell>
          <cell r="H113" t="str">
            <v>171</v>
          </cell>
          <cell r="I113" t="str">
            <v>0.6476</v>
          </cell>
          <cell r="J113" t="str">
            <v>0.6174</v>
          </cell>
          <cell r="K113" t="str">
            <v>0.5712</v>
          </cell>
          <cell r="L113" t="str">
            <v>0.663</v>
          </cell>
          <cell r="M113" t="str">
            <v>0.6152</v>
          </cell>
          <cell r="N113" t="str">
            <v>0.6241</v>
          </cell>
        </row>
        <row r="114">
          <cell r="A114" t="str">
            <v>113001004149</v>
          </cell>
          <cell r="B114" t="str">
            <v>INSTITUCION EDUCATIVA JUAN JOSE NIETO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469</v>
          </cell>
          <cell r="H114" t="str">
            <v>450</v>
          </cell>
          <cell r="I114" t="str">
            <v>0.6334</v>
          </cell>
          <cell r="J114" t="str">
            <v>0.6042</v>
          </cell>
          <cell r="K114" t="str">
            <v>0.5909</v>
          </cell>
          <cell r="L114" t="str">
            <v>0.6725</v>
          </cell>
          <cell r="M114" t="str">
            <v>0.6089</v>
          </cell>
          <cell r="N114" t="str">
            <v>0.624</v>
          </cell>
        </row>
        <row r="115">
          <cell r="A115" t="str">
            <v>313001800637</v>
          </cell>
          <cell r="B115" t="str">
            <v>COLEGIO SAN JOSE DE LOS CAMPANOS - Sede Única</v>
          </cell>
          <cell r="C115" t="str">
            <v>Establecimiento</v>
          </cell>
          <cell r="D115" t="str">
            <v>CARTAGENA DE INDIAS (BOLIVAR)</v>
          </cell>
          <cell r="E115" t="str">
            <v>NO OFICIAL</v>
          </cell>
          <cell r="F115" t="str">
            <v>C</v>
          </cell>
          <cell r="G115" t="str">
            <v>13</v>
          </cell>
          <cell r="H115" t="str">
            <v>13</v>
          </cell>
          <cell r="I115" t="str">
            <v>0.5827</v>
          </cell>
          <cell r="J115" t="str">
            <v>0.5946</v>
          </cell>
          <cell r="K115" t="str">
            <v>0.607</v>
          </cell>
          <cell r="L115" t="str">
            <v>0.7213</v>
          </cell>
          <cell r="M115" t="str">
            <v>0.5925</v>
          </cell>
          <cell r="N115" t="str">
            <v>0.6238</v>
          </cell>
        </row>
        <row r="116">
          <cell r="A116" t="str">
            <v>313001008411</v>
          </cell>
          <cell r="B116" t="str">
            <v>INSTITUCION EDUCATIVA FE Y ALEGRIA EL PROGRESO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194</v>
          </cell>
          <cell r="H116" t="str">
            <v>193</v>
          </cell>
          <cell r="I116" t="str">
            <v>0.6505</v>
          </cell>
          <cell r="J116" t="str">
            <v>0.604</v>
          </cell>
          <cell r="K116" t="str">
            <v>0.583</v>
          </cell>
          <cell r="L116" t="str">
            <v>0.6674</v>
          </cell>
          <cell r="M116" t="str">
            <v>0.5819</v>
          </cell>
          <cell r="N116" t="str">
            <v>0.6228</v>
          </cell>
        </row>
        <row r="117">
          <cell r="A117" t="str">
            <v>113001000241</v>
          </cell>
          <cell r="B117" t="str">
            <v>INSTITUCION EDUCATIVA NUESTRO ESFUERZO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272</v>
          </cell>
          <cell r="H117" t="str">
            <v>263</v>
          </cell>
          <cell r="I117" t="str">
            <v>0.6319</v>
          </cell>
          <cell r="J117" t="str">
            <v>0.6202</v>
          </cell>
          <cell r="K117" t="str">
            <v>0.5831</v>
          </cell>
          <cell r="L117" t="str">
            <v>0.6617</v>
          </cell>
          <cell r="M117" t="str">
            <v>0.5917</v>
          </cell>
          <cell r="N117" t="str">
            <v>0.6217</v>
          </cell>
        </row>
        <row r="118">
          <cell r="A118" t="str">
            <v>113001028927</v>
          </cell>
          <cell r="B118" t="str">
            <v>INSTITUCION EDUCATIVA CIUDADELA 2000 -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380</v>
          </cell>
          <cell r="H118" t="str">
            <v>373</v>
          </cell>
          <cell r="I118" t="str">
            <v>0.6306</v>
          </cell>
          <cell r="J118" t="str">
            <v>0.6046</v>
          </cell>
          <cell r="K118" t="str">
            <v>0.5837</v>
          </cell>
          <cell r="L118" t="str">
            <v>0.6787</v>
          </cell>
          <cell r="M118" t="str">
            <v>0.5771</v>
          </cell>
          <cell r="N118" t="str">
            <v>0.6207</v>
          </cell>
        </row>
        <row r="119">
          <cell r="A119" t="str">
            <v>113001004289</v>
          </cell>
          <cell r="B119" t="str">
            <v>INSTITUCION EDUCATIVA SAN LUCAS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D</v>
          </cell>
          <cell r="G119" t="str">
            <v>356</v>
          </cell>
          <cell r="H119" t="str">
            <v>343</v>
          </cell>
          <cell r="I119" t="str">
            <v>0.6297</v>
          </cell>
          <cell r="J119" t="str">
            <v>0.5963</v>
          </cell>
          <cell r="K119" t="str">
            <v>0.5826</v>
          </cell>
          <cell r="L119" t="str">
            <v>0.6691</v>
          </cell>
          <cell r="M119" t="str">
            <v>0.5917</v>
          </cell>
          <cell r="N119" t="str">
            <v>0.6173</v>
          </cell>
        </row>
        <row r="120">
          <cell r="A120" t="str">
            <v>313001028639</v>
          </cell>
          <cell r="B120" t="str">
            <v>INST. CENTRAL DE COLOMBIA PARA ADULTOS  (513001004018) - Sede Única</v>
          </cell>
          <cell r="C120" t="str">
            <v>Establecimiento</v>
          </cell>
          <cell r="D120" t="str">
            <v>CARTAGENA DE INDIAS (BOLIVAR)</v>
          </cell>
          <cell r="E120" t="str">
            <v>NO OFICIAL</v>
          </cell>
          <cell r="F120" t="str">
            <v>D</v>
          </cell>
          <cell r="G120" t="str">
            <v>125</v>
          </cell>
          <cell r="H120" t="str">
            <v>113</v>
          </cell>
          <cell r="I120" t="str">
            <v>0.6023</v>
          </cell>
          <cell r="J120" t="str">
            <v>0.5882</v>
          </cell>
          <cell r="K120" t="str">
            <v>0.5925</v>
          </cell>
          <cell r="L120" t="str">
            <v>0.6725</v>
          </cell>
          <cell r="M120" t="str">
            <v>0.6418</v>
          </cell>
          <cell r="N120" t="str">
            <v>0.616</v>
          </cell>
        </row>
        <row r="121">
          <cell r="A121" t="str">
            <v>113001005358</v>
          </cell>
          <cell r="B121" t="str">
            <v>INSTITUCION EDUCATIVA ALBERTO E. FERNANDEZ BAENA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195</v>
          </cell>
          <cell r="H121" t="str">
            <v>184</v>
          </cell>
          <cell r="I121" t="str">
            <v>0.6304</v>
          </cell>
          <cell r="J121" t="str">
            <v>0.5954</v>
          </cell>
          <cell r="K121" t="str">
            <v>0.5765</v>
          </cell>
          <cell r="L121" t="str">
            <v>0.6605</v>
          </cell>
          <cell r="M121" t="str">
            <v>0.6</v>
          </cell>
          <cell r="N121" t="str">
            <v>0.6145</v>
          </cell>
        </row>
        <row r="122">
          <cell r="A122" t="str">
            <v>313001008500</v>
          </cell>
          <cell r="B122" t="str">
            <v>CORP. EDUC. JORGE ELIECER GAITAN DE C/GENA - Sede Única</v>
          </cell>
          <cell r="C122" t="str">
            <v>Establecimiento</v>
          </cell>
          <cell r="D122" t="str">
            <v>CARTAGENA DE INDIAS (BOLIVAR)</v>
          </cell>
          <cell r="E122" t="str">
            <v>NO OFICIAL</v>
          </cell>
          <cell r="F122" t="str">
            <v>D</v>
          </cell>
          <cell r="G122" t="str">
            <v>14</v>
          </cell>
          <cell r="H122" t="str">
            <v>14</v>
          </cell>
          <cell r="I122" t="str">
            <v>0.6193</v>
          </cell>
          <cell r="J122" t="str">
            <v>0.612</v>
          </cell>
          <cell r="K122" t="str">
            <v>0.5954</v>
          </cell>
          <cell r="L122" t="str">
            <v>0.6297</v>
          </cell>
          <cell r="M122" t="str">
            <v>0.6096</v>
          </cell>
          <cell r="N122" t="str">
            <v>0.6138</v>
          </cell>
        </row>
        <row r="123">
          <cell r="A123" t="str">
            <v>113001009281</v>
          </cell>
          <cell r="B123" t="str">
            <v>INSTITUCION EDUCATIVA VILLA ESTRELLA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203</v>
          </cell>
          <cell r="H123" t="str">
            <v>197</v>
          </cell>
          <cell r="I123" t="str">
            <v>0.6027</v>
          </cell>
          <cell r="J123" t="str">
            <v>0.6032</v>
          </cell>
          <cell r="K123" t="str">
            <v>0.5798</v>
          </cell>
          <cell r="L123" t="str">
            <v>0.6707</v>
          </cell>
          <cell r="M123" t="str">
            <v>0.5824</v>
          </cell>
          <cell r="N123" t="str">
            <v>0.6117</v>
          </cell>
        </row>
        <row r="124">
          <cell r="A124" t="str">
            <v>113001001697</v>
          </cell>
          <cell r="B124" t="str">
            <v>INSTITUCION EDUCATIVA MANUELA BELTRAN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D</v>
          </cell>
          <cell r="G124" t="str">
            <v>305</v>
          </cell>
          <cell r="H124" t="str">
            <v>295</v>
          </cell>
          <cell r="I124" t="str">
            <v>0.6257</v>
          </cell>
          <cell r="J124" t="str">
            <v>0.5999</v>
          </cell>
          <cell r="K124" t="str">
            <v>0.5696</v>
          </cell>
          <cell r="L124" t="str">
            <v>0.6525</v>
          </cell>
          <cell r="M124" t="str">
            <v>0.5839</v>
          </cell>
          <cell r="N124" t="str">
            <v>0.6098</v>
          </cell>
        </row>
        <row r="125">
          <cell r="A125" t="str">
            <v>113001002812</v>
          </cell>
          <cell r="B125" t="str">
            <v>INSTITUCION EDUCATIVA MARIA REINA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301</v>
          </cell>
          <cell r="H125" t="str">
            <v>297</v>
          </cell>
          <cell r="I125" t="str">
            <v>0.6189</v>
          </cell>
          <cell r="J125" t="str">
            <v>0.5942</v>
          </cell>
          <cell r="K125" t="str">
            <v>0.5701</v>
          </cell>
          <cell r="L125" t="str">
            <v>0.6578</v>
          </cell>
          <cell r="M125" t="str">
            <v>0.6005</v>
          </cell>
          <cell r="N125" t="str">
            <v>0.6095</v>
          </cell>
        </row>
        <row r="126">
          <cell r="A126" t="str">
            <v>113001005374</v>
          </cell>
          <cell r="B126" t="str">
            <v>INSTITUCION EDUCATIVA ANTONIA SANTOS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270</v>
          </cell>
          <cell r="H126" t="str">
            <v>261</v>
          </cell>
          <cell r="I126" t="str">
            <v>0.6197</v>
          </cell>
          <cell r="J126" t="str">
            <v>0.5962</v>
          </cell>
          <cell r="K126" t="str">
            <v>0.5666</v>
          </cell>
          <cell r="L126" t="str">
            <v>0.6538</v>
          </cell>
          <cell r="M126" t="str">
            <v>0.6062</v>
          </cell>
          <cell r="N126" t="str">
            <v>0.6089</v>
          </cell>
        </row>
        <row r="127">
          <cell r="A127" t="str">
            <v>313001027059</v>
          </cell>
          <cell r="B127" t="str">
            <v>CONC. ESCOLAR BERTHA SUTTNER - Sede Única</v>
          </cell>
          <cell r="C127" t="str">
            <v>Establecimiento</v>
          </cell>
          <cell r="D127" t="str">
            <v>CARTAGENA DE INDIAS (BOLIVAR)</v>
          </cell>
          <cell r="E127" t="str">
            <v>NO OFICIAL</v>
          </cell>
          <cell r="F127" t="str">
            <v>D</v>
          </cell>
          <cell r="G127" t="str">
            <v>204</v>
          </cell>
          <cell r="H127" t="str">
            <v>195</v>
          </cell>
          <cell r="I127" t="str">
            <v>0.6273</v>
          </cell>
          <cell r="J127" t="str">
            <v>0.5946</v>
          </cell>
          <cell r="K127" t="str">
            <v>0.5685</v>
          </cell>
          <cell r="L127" t="str">
            <v>0.648</v>
          </cell>
          <cell r="M127" t="str">
            <v>0.5579</v>
          </cell>
          <cell r="N127" t="str">
            <v>0.6056</v>
          </cell>
        </row>
        <row r="128">
          <cell r="A128" t="str">
            <v>113001002413</v>
          </cell>
          <cell r="B128" t="str">
            <v>INSTITUCION EDUCATIVA MADRE LAURA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362</v>
          </cell>
          <cell r="H128" t="str">
            <v>350</v>
          </cell>
          <cell r="I128" t="str">
            <v>0.6132</v>
          </cell>
          <cell r="J128" t="str">
            <v>0.5837</v>
          </cell>
          <cell r="K128" t="str">
            <v>0.5644</v>
          </cell>
          <cell r="L128" t="str">
            <v>0.6564</v>
          </cell>
          <cell r="M128" t="str">
            <v>0.6178</v>
          </cell>
          <cell r="N128" t="str">
            <v>0.6055</v>
          </cell>
        </row>
        <row r="129">
          <cell r="A129" t="str">
            <v>113001000879</v>
          </cell>
          <cell r="B129" t="str">
            <v>INSTITUCION EDUCATIVA SANTA MARIA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394</v>
          </cell>
          <cell r="H129" t="str">
            <v>385</v>
          </cell>
          <cell r="I129" t="str">
            <v>0.6048</v>
          </cell>
          <cell r="J129" t="str">
            <v>0.5884</v>
          </cell>
          <cell r="K129" t="str">
            <v>0.5785</v>
          </cell>
          <cell r="L129" t="str">
            <v>0.6545</v>
          </cell>
          <cell r="M129" t="str">
            <v>0.584</v>
          </cell>
          <cell r="N129" t="str">
            <v>0.6048</v>
          </cell>
        </row>
        <row r="130">
          <cell r="A130" t="str">
            <v>113001028919</v>
          </cell>
          <cell r="B130" t="str">
            <v>INSTITUCION EDUCATIVA NUEVO BOSQUE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D</v>
          </cell>
          <cell r="G130" t="str">
            <v>355</v>
          </cell>
          <cell r="H130" t="str">
            <v>336</v>
          </cell>
          <cell r="I130" t="str">
            <v>0.6111</v>
          </cell>
          <cell r="J130" t="str">
            <v>0.588</v>
          </cell>
          <cell r="K130" t="str">
            <v>0.5626</v>
          </cell>
          <cell r="L130" t="str">
            <v>0.6535</v>
          </cell>
          <cell r="M130" t="str">
            <v>0.5973</v>
          </cell>
          <cell r="N130" t="str">
            <v>0.6033</v>
          </cell>
        </row>
        <row r="131">
          <cell r="A131" t="str">
            <v>113001000852</v>
          </cell>
          <cell r="B131" t="str">
            <v>INSTITUCION EDUCATIVA NUESTRA SRA DEL CARMEN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735</v>
          </cell>
          <cell r="H131" t="str">
            <v>703</v>
          </cell>
          <cell r="I131" t="str">
            <v>0.6094</v>
          </cell>
          <cell r="J131" t="str">
            <v>0.5874</v>
          </cell>
          <cell r="K131" t="str">
            <v>0.5631</v>
          </cell>
          <cell r="L131" t="str">
            <v>0.6528</v>
          </cell>
          <cell r="M131" t="str">
            <v>0.5849</v>
          </cell>
          <cell r="N131" t="str">
            <v>0.6018</v>
          </cell>
        </row>
        <row r="132">
          <cell r="A132" t="str">
            <v>113001028469</v>
          </cell>
          <cell r="B132" t="str">
            <v>INSTITUCION EDUCATIVA RAFAEL NU?EZ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181</v>
          </cell>
          <cell r="H132" t="str">
            <v>180</v>
          </cell>
          <cell r="I132" t="str">
            <v>0.6017</v>
          </cell>
          <cell r="J132" t="str">
            <v>0.5726</v>
          </cell>
          <cell r="K132" t="str">
            <v>0.5716</v>
          </cell>
          <cell r="L132" t="str">
            <v>0.666</v>
          </cell>
          <cell r="M132" t="str">
            <v>0.5782</v>
          </cell>
          <cell r="N132" t="str">
            <v>0.6011</v>
          </cell>
        </row>
        <row r="133">
          <cell r="A133" t="str">
            <v>113001030212</v>
          </cell>
          <cell r="B133" t="str">
            <v>INSTITUCION EDUCATIVA BICENTENARIO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291</v>
          </cell>
          <cell r="H133" t="str">
            <v>286</v>
          </cell>
          <cell r="I133" t="str">
            <v>0.6058</v>
          </cell>
          <cell r="J133" t="str">
            <v>0.585</v>
          </cell>
          <cell r="K133" t="str">
            <v>0.5713</v>
          </cell>
          <cell r="L133" t="str">
            <v>0.6451</v>
          </cell>
          <cell r="M133" t="str">
            <v>0.5693</v>
          </cell>
          <cell r="N133" t="str">
            <v>0.5993</v>
          </cell>
        </row>
        <row r="134">
          <cell r="A134" t="str">
            <v>313001012868</v>
          </cell>
          <cell r="B134" t="str">
            <v>CORPORACION TECNICA INSTITUTO ROCHY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74</v>
          </cell>
          <cell r="H134" t="str">
            <v>73</v>
          </cell>
          <cell r="I134" t="str">
            <v>0.5884</v>
          </cell>
          <cell r="J134" t="str">
            <v>0.5876</v>
          </cell>
          <cell r="K134" t="str">
            <v>0.5609</v>
          </cell>
          <cell r="L134" t="str">
            <v>0.6394</v>
          </cell>
          <cell r="M134" t="str">
            <v>0.5855</v>
          </cell>
          <cell r="N134" t="str">
            <v>0.5934</v>
          </cell>
        </row>
        <row r="135">
          <cell r="A135" t="str">
            <v>313001004750</v>
          </cell>
          <cell r="B135" t="str">
            <v>INSTITUCION EDUCATIVA MADRE GABRIELA DE SAN MARTIN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345</v>
          </cell>
          <cell r="H135" t="str">
            <v>336</v>
          </cell>
          <cell r="I135" t="str">
            <v>0.6004</v>
          </cell>
          <cell r="J135" t="str">
            <v>0.5746</v>
          </cell>
          <cell r="K135" t="str">
            <v>0.556</v>
          </cell>
          <cell r="L135" t="str">
            <v>0.6525</v>
          </cell>
          <cell r="M135" t="str">
            <v>0.5592</v>
          </cell>
          <cell r="N135" t="str">
            <v>0.593</v>
          </cell>
        </row>
        <row r="136">
          <cell r="A136" t="str">
            <v>113001000259</v>
          </cell>
          <cell r="B136" t="str">
            <v>INSTITUCIÓN EDUCATIVA VALORES UNIDOS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172</v>
          </cell>
          <cell r="H136" t="str">
            <v>162</v>
          </cell>
          <cell r="I136" t="str">
            <v>0.5847</v>
          </cell>
          <cell r="J136" t="str">
            <v>0.5808</v>
          </cell>
          <cell r="K136" t="str">
            <v>0.5668</v>
          </cell>
          <cell r="L136" t="str">
            <v>0.647</v>
          </cell>
          <cell r="M136" t="str">
            <v>0.5577</v>
          </cell>
          <cell r="N136" t="str">
            <v>0.592</v>
          </cell>
        </row>
        <row r="137">
          <cell r="A137" t="str">
            <v>313001013431</v>
          </cell>
          <cell r="B137" t="str">
            <v>CORP INST PROGRESO SOCIAL (ANTES INST. MIXTO LOS PAYASITOS - Sede Única</v>
          </cell>
          <cell r="C137" t="str">
            <v>Establecimiento</v>
          </cell>
          <cell r="D137" t="str">
            <v>CARTAGENA DE INDIAS (BOLIVAR)</v>
          </cell>
          <cell r="E137" t="str">
            <v>NO OFICIAL</v>
          </cell>
          <cell r="F137" t="str">
            <v>D</v>
          </cell>
          <cell r="G137" t="str">
            <v>49</v>
          </cell>
          <cell r="H137" t="str">
            <v>48</v>
          </cell>
          <cell r="I137" t="str">
            <v>0.6004</v>
          </cell>
          <cell r="J137" t="str">
            <v>0.566</v>
          </cell>
          <cell r="K137" t="str">
            <v>0.5514</v>
          </cell>
          <cell r="L137" t="str">
            <v>0.6535</v>
          </cell>
          <cell r="M137" t="str">
            <v>0.5806</v>
          </cell>
          <cell r="N137" t="str">
            <v>0.5919</v>
          </cell>
        </row>
        <row r="138">
          <cell r="A138" t="str">
            <v>313001008933</v>
          </cell>
          <cell r="B138" t="str">
            <v>INST. COLOMBO HOLANDES - Sede Única</v>
          </cell>
          <cell r="C138" t="str">
            <v>Establecimiento</v>
          </cell>
          <cell r="D138" t="str">
            <v>CARTAGENA DE INDIAS (BOLIVAR)</v>
          </cell>
          <cell r="E138" t="str">
            <v>NO OFICIAL</v>
          </cell>
          <cell r="F138" t="str">
            <v>D</v>
          </cell>
          <cell r="G138" t="str">
            <v>96</v>
          </cell>
          <cell r="H138" t="str">
            <v>95</v>
          </cell>
          <cell r="I138" t="str">
            <v>0.6043</v>
          </cell>
          <cell r="J138" t="str">
            <v>0.5733</v>
          </cell>
          <cell r="K138" t="str">
            <v>0.5556</v>
          </cell>
          <cell r="L138" t="str">
            <v>0.6364</v>
          </cell>
          <cell r="M138" t="str">
            <v>0.5816</v>
          </cell>
          <cell r="N138" t="str">
            <v>0.5915</v>
          </cell>
        </row>
        <row r="139">
          <cell r="A139" t="str">
            <v>213001007797</v>
          </cell>
          <cell r="B139" t="str">
            <v>INSTITUCION EDUCATIVA SAN JUAN DE DAMASCO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200</v>
          </cell>
          <cell r="H139" t="str">
            <v>192</v>
          </cell>
          <cell r="I139" t="str">
            <v>0.5895</v>
          </cell>
          <cell r="J139" t="str">
            <v>0.5775</v>
          </cell>
          <cell r="K139" t="str">
            <v>0.5584</v>
          </cell>
          <cell r="L139" t="str">
            <v>0.6449</v>
          </cell>
          <cell r="M139" t="str">
            <v>0.5763</v>
          </cell>
          <cell r="N139" t="str">
            <v>0.5913</v>
          </cell>
        </row>
        <row r="140">
          <cell r="A140" t="str">
            <v>213001002809</v>
          </cell>
          <cell r="B140" t="str">
            <v>INSTITUCION EDUCATIVA DE BAYUNCA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550</v>
          </cell>
          <cell r="H140" t="str">
            <v>535</v>
          </cell>
          <cell r="I140" t="str">
            <v>0.6021</v>
          </cell>
          <cell r="J140" t="str">
            <v>0.5855</v>
          </cell>
          <cell r="K140" t="str">
            <v>0.5573</v>
          </cell>
          <cell r="L140" t="str">
            <v>0.6298</v>
          </cell>
          <cell r="M140" t="str">
            <v>0.5497</v>
          </cell>
          <cell r="N140" t="str">
            <v>0.5903</v>
          </cell>
        </row>
        <row r="141">
          <cell r="A141" t="str">
            <v>213001030241</v>
          </cell>
          <cell r="B141" t="str">
            <v>INSTITUCION EDUCATIVA DE BAYUNCA - BAYUNCA SEDE LA GRANJA-UMATA</v>
          </cell>
          <cell r="C141" t="str">
            <v>Sede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178</v>
          </cell>
          <cell r="H141" t="str">
            <v>176</v>
          </cell>
          <cell r="I141" t="str">
            <v>0.5902</v>
          </cell>
          <cell r="J141" t="str">
            <v>0.596</v>
          </cell>
          <cell r="K141" t="str">
            <v>0.5566</v>
          </cell>
          <cell r="L141" t="str">
            <v>0.6342</v>
          </cell>
          <cell r="M141" t="str">
            <v>0.5582</v>
          </cell>
          <cell r="N141" t="str">
            <v>0.5915</v>
          </cell>
        </row>
        <row r="142">
          <cell r="A142" t="str">
            <v>113001002120</v>
          </cell>
          <cell r="B142" t="str">
            <v>INSTITUCION EDUCATIVA HIJOS DE MARIA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299</v>
          </cell>
          <cell r="H142" t="str">
            <v>293</v>
          </cell>
          <cell r="I142" t="str">
            <v>0.6009</v>
          </cell>
          <cell r="J142" t="str">
            <v>0.5688</v>
          </cell>
          <cell r="K142" t="str">
            <v>0.5563</v>
          </cell>
          <cell r="L142" t="str">
            <v>0.6382</v>
          </cell>
          <cell r="M142" t="str">
            <v>0.5616</v>
          </cell>
          <cell r="N142" t="str">
            <v>0.5888</v>
          </cell>
        </row>
        <row r="143">
          <cell r="A143" t="str">
            <v>113001001727</v>
          </cell>
          <cell r="B143" t="str">
            <v>INSTITUCION EDUCATIVA REPUBLICA DEL LIBANO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261</v>
          </cell>
          <cell r="H143" t="str">
            <v>251</v>
          </cell>
          <cell r="I143" t="str">
            <v>0.6075</v>
          </cell>
          <cell r="J143" t="str">
            <v>0.5767</v>
          </cell>
          <cell r="K143" t="str">
            <v>0.5535</v>
          </cell>
          <cell r="L143" t="str">
            <v>0.6276</v>
          </cell>
          <cell r="M143" t="str">
            <v>0.5544</v>
          </cell>
          <cell r="N143" t="str">
            <v>0.5885</v>
          </cell>
        </row>
        <row r="144">
          <cell r="A144" t="str">
            <v>113001030085</v>
          </cell>
          <cell r="B144" t="str">
            <v>INSTITUCION EDUCATIVA MANDELA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243</v>
          </cell>
          <cell r="H144" t="str">
            <v>235</v>
          </cell>
          <cell r="I144" t="str">
            <v>0.5987</v>
          </cell>
          <cell r="J144" t="str">
            <v>0.5659</v>
          </cell>
          <cell r="K144" t="str">
            <v>0.5422</v>
          </cell>
          <cell r="L144" t="str">
            <v>0.6395</v>
          </cell>
          <cell r="M144" t="str">
            <v>0.6003</v>
          </cell>
          <cell r="N144" t="str">
            <v>0.5876</v>
          </cell>
        </row>
        <row r="145">
          <cell r="A145" t="str">
            <v>113001020969</v>
          </cell>
          <cell r="B145" t="str">
            <v>INSTITUCION EDUCATIVA FRANCISCO DE PAULA SANTANDER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169</v>
          </cell>
          <cell r="H145" t="str">
            <v>166</v>
          </cell>
          <cell r="I145" t="str">
            <v>0.5931</v>
          </cell>
          <cell r="J145" t="str">
            <v>0.5664</v>
          </cell>
          <cell r="K145" t="str">
            <v>0.5483</v>
          </cell>
          <cell r="L145" t="str">
            <v>0.636</v>
          </cell>
          <cell r="M145" t="str">
            <v>0.5761</v>
          </cell>
          <cell r="N145" t="str">
            <v>0.5852</v>
          </cell>
        </row>
        <row r="146">
          <cell r="A146" t="str">
            <v>113001800990</v>
          </cell>
          <cell r="B146" t="str">
            <v>INSTITUCION EDUCATIVA POLITECNICO DEL POZON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20</v>
          </cell>
          <cell r="H146" t="str">
            <v>18</v>
          </cell>
          <cell r="I146" t="str">
            <v>0.561</v>
          </cell>
          <cell r="J146" t="str">
            <v>0.5564</v>
          </cell>
          <cell r="K146" t="str">
            <v>0.5657</v>
          </cell>
          <cell r="L146" t="str">
            <v>0.6469</v>
          </cell>
          <cell r="M146" t="str">
            <v>0.5809</v>
          </cell>
          <cell r="N146" t="str">
            <v>0.5824</v>
          </cell>
        </row>
        <row r="147">
          <cell r="A147" t="str">
            <v>313001013783</v>
          </cell>
          <cell r="B147" t="str">
            <v>CONC. ESCOLAR BERNARDO FOERGEN - Sede Única</v>
          </cell>
          <cell r="C147" t="str">
            <v>Establecimiento</v>
          </cell>
          <cell r="D147" t="str">
            <v>CARTAGENA DE INDIAS (BOLIVAR)</v>
          </cell>
          <cell r="E147" t="str">
            <v>NO OFICIAL</v>
          </cell>
          <cell r="F147" t="str">
            <v>D</v>
          </cell>
          <cell r="G147" t="str">
            <v>79</v>
          </cell>
          <cell r="H147" t="str">
            <v>72</v>
          </cell>
          <cell r="I147" t="str">
            <v>0.604</v>
          </cell>
          <cell r="J147" t="str">
            <v>0.586</v>
          </cell>
          <cell r="K147" t="str">
            <v>0.5349</v>
          </cell>
          <cell r="L147" t="str">
            <v>0.6196</v>
          </cell>
          <cell r="M147" t="str">
            <v>0.5357</v>
          </cell>
          <cell r="N147" t="str">
            <v>0.5822</v>
          </cell>
        </row>
        <row r="148">
          <cell r="A148" t="str">
            <v>113001004254</v>
          </cell>
          <cell r="B148" t="str">
            <v>INSTITUCION EDUCATIVA FULGENCIO LEQUERICA  VELEZ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230</v>
          </cell>
          <cell r="H148" t="str">
            <v>216</v>
          </cell>
          <cell r="I148" t="str">
            <v>0.597</v>
          </cell>
          <cell r="J148" t="str">
            <v>0.5592</v>
          </cell>
          <cell r="K148" t="str">
            <v>0.5434</v>
          </cell>
          <cell r="L148" t="str">
            <v>0.6315</v>
          </cell>
          <cell r="M148" t="str">
            <v>0.5507</v>
          </cell>
          <cell r="N148" t="str">
            <v>0.5803</v>
          </cell>
        </row>
        <row r="149">
          <cell r="A149" t="str">
            <v>413001013176</v>
          </cell>
          <cell r="B149" t="str">
            <v>FUNDACION EDUCATIVA INSTITUTO ECOLÓGICO BARBACOAS - Sede Única</v>
          </cell>
          <cell r="C149" t="str">
            <v>Establecimiento</v>
          </cell>
          <cell r="D149" t="str">
            <v>CARTAGENA DE INDIAS (BOLIVAR)</v>
          </cell>
          <cell r="E149" t="str">
            <v>NO OFICIAL</v>
          </cell>
          <cell r="F149" t="str">
            <v>D</v>
          </cell>
          <cell r="G149" t="str">
            <v>84</v>
          </cell>
          <cell r="H149" t="str">
            <v>84</v>
          </cell>
          <cell r="I149" t="str">
            <v>0.6014</v>
          </cell>
          <cell r="J149" t="str">
            <v>0.5703</v>
          </cell>
          <cell r="K149" t="str">
            <v>0.5384</v>
          </cell>
          <cell r="L149" t="str">
            <v>0.6084</v>
          </cell>
          <cell r="M149" t="str">
            <v>0.565</v>
          </cell>
          <cell r="N149" t="str">
            <v>0.5785</v>
          </cell>
        </row>
        <row r="150">
          <cell r="A150" t="str">
            <v>213001009048</v>
          </cell>
          <cell r="B150" t="str">
            <v>INSTITUCION EDUCATIVA TECNICA DE PASACABALLOS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258</v>
          </cell>
          <cell r="H150" t="str">
            <v>253</v>
          </cell>
          <cell r="I150" t="str">
            <v>0.5815</v>
          </cell>
          <cell r="J150" t="str">
            <v>0.5678</v>
          </cell>
          <cell r="K150" t="str">
            <v>0.5365</v>
          </cell>
          <cell r="L150" t="str">
            <v>0.6224</v>
          </cell>
          <cell r="M150" t="str">
            <v>0.5873</v>
          </cell>
          <cell r="N150" t="str">
            <v>0.5778</v>
          </cell>
        </row>
        <row r="151">
          <cell r="A151" t="str">
            <v>213001007231</v>
          </cell>
          <cell r="B151" t="str">
            <v>INSTITUCION EDUCATIVA SAN FRANCISCO DE ASIS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511</v>
          </cell>
          <cell r="H151" t="str">
            <v>484</v>
          </cell>
          <cell r="I151" t="str">
            <v>0.5803</v>
          </cell>
          <cell r="J151" t="str">
            <v>0.5685</v>
          </cell>
          <cell r="K151" t="str">
            <v>0.5404</v>
          </cell>
          <cell r="L151" t="str">
            <v>0.628</v>
          </cell>
          <cell r="M151" t="str">
            <v>0.5473</v>
          </cell>
          <cell r="N151" t="str">
            <v>0.5768</v>
          </cell>
        </row>
        <row r="152">
          <cell r="A152" t="str">
            <v>113001028421</v>
          </cell>
          <cell r="B152" t="str">
            <v>INSTITUCION EDUCATIVA 14 DE FEBRERO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218</v>
          </cell>
          <cell r="H152" t="str">
            <v>209</v>
          </cell>
          <cell r="I152" t="str">
            <v>0.5818</v>
          </cell>
          <cell r="J152" t="str">
            <v>0.5635</v>
          </cell>
          <cell r="K152" t="str">
            <v>0.5354</v>
          </cell>
          <cell r="L152" t="str">
            <v>0.6344</v>
          </cell>
          <cell r="M152" t="str">
            <v>0.5505</v>
          </cell>
          <cell r="N152" t="str">
            <v>0.5766</v>
          </cell>
        </row>
        <row r="153">
          <cell r="A153" t="str">
            <v>213001002949</v>
          </cell>
          <cell r="B153" t="str">
            <v>INSTITUCION EDUCATIVA SAN JOSE CA?O DEL ORO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90</v>
          </cell>
          <cell r="H153" t="str">
            <v>86</v>
          </cell>
          <cell r="I153" t="str">
            <v>0.6153</v>
          </cell>
          <cell r="J153" t="str">
            <v>0.561</v>
          </cell>
          <cell r="K153" t="str">
            <v>0.5082</v>
          </cell>
          <cell r="L153" t="str">
            <v>0.6169</v>
          </cell>
          <cell r="M153" t="str">
            <v>0.5753</v>
          </cell>
          <cell r="N153" t="str">
            <v>0.5754</v>
          </cell>
        </row>
        <row r="154">
          <cell r="A154" t="str">
            <v>113001800123</v>
          </cell>
          <cell r="B154" t="str">
            <v>INSTITUCION EDUCATIVA GABRIEL GARCIA MARQUEZ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311</v>
          </cell>
          <cell r="H154" t="str">
            <v>304</v>
          </cell>
          <cell r="I154" t="str">
            <v>0.5803</v>
          </cell>
          <cell r="J154" t="str">
            <v>0.5685</v>
          </cell>
          <cell r="K154" t="str">
            <v>0.5362</v>
          </cell>
          <cell r="L154" t="str">
            <v>0.6225</v>
          </cell>
          <cell r="M154" t="str">
            <v>0.552</v>
          </cell>
          <cell r="N154" t="str">
            <v>0.5749</v>
          </cell>
        </row>
        <row r="155">
          <cell r="A155" t="str">
            <v>113001001450</v>
          </cell>
          <cell r="B155" t="str">
            <v>INSTITUCION ETNOEDUCATIVA PEDRO ROMERO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187</v>
          </cell>
          <cell r="H155" t="str">
            <v>175</v>
          </cell>
          <cell r="I155" t="str">
            <v>0.5805</v>
          </cell>
          <cell r="J155" t="str">
            <v>0.5641</v>
          </cell>
          <cell r="K155" t="str">
            <v>0.5421</v>
          </cell>
          <cell r="L155" t="str">
            <v>0.6088</v>
          </cell>
          <cell r="M155" t="str">
            <v>0.5684</v>
          </cell>
          <cell r="N155" t="str">
            <v>0.5735</v>
          </cell>
        </row>
        <row r="156">
          <cell r="A156" t="str">
            <v>113001001581</v>
          </cell>
          <cell r="B156" t="str">
            <v>INSTITUCION EDUCATIVA DE FREDONIA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212</v>
          </cell>
          <cell r="H156" t="str">
            <v>190</v>
          </cell>
          <cell r="I156" t="str">
            <v>0.5687</v>
          </cell>
          <cell r="J156" t="str">
            <v>0.571</v>
          </cell>
          <cell r="K156" t="str">
            <v>0.5432</v>
          </cell>
          <cell r="L156" t="str">
            <v>0.6144</v>
          </cell>
          <cell r="M156" t="str">
            <v>0.5403</v>
          </cell>
          <cell r="N156" t="str">
            <v>0.5717</v>
          </cell>
        </row>
        <row r="157">
          <cell r="A157" t="str">
            <v>313001012744</v>
          </cell>
          <cell r="B157" t="str">
            <v>INSTITUTO  SKINNER II   (ANT.-JARD. INF. SKINNER II) - Sede Única</v>
          </cell>
          <cell r="C157" t="str">
            <v>Establecimiento</v>
          </cell>
          <cell r="D157" t="str">
            <v>CARTAGENA DE INDIAS (BOLIVAR)</v>
          </cell>
          <cell r="E157" t="str">
            <v>NO OFICIAL</v>
          </cell>
          <cell r="F157" t="str">
            <v>D</v>
          </cell>
          <cell r="G157" t="str">
            <v>124</v>
          </cell>
          <cell r="H157" t="str">
            <v>122</v>
          </cell>
          <cell r="I157" t="str">
            <v>0.5675</v>
          </cell>
          <cell r="J157" t="str">
            <v>0.5642</v>
          </cell>
          <cell r="K157" t="str">
            <v>0.5336</v>
          </cell>
          <cell r="L157" t="str">
            <v>0.6154</v>
          </cell>
          <cell r="M157" t="str">
            <v>0.5641</v>
          </cell>
          <cell r="N157" t="str">
            <v>0.5697</v>
          </cell>
        </row>
        <row r="158">
          <cell r="A158" t="str">
            <v>113001800263</v>
          </cell>
          <cell r="B158" t="str">
            <v>INSTITUCION EDUCATIVA EL SALVADOR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775</v>
          </cell>
          <cell r="H158" t="str">
            <v>741</v>
          </cell>
          <cell r="I158" t="str">
            <v>0.5726</v>
          </cell>
          <cell r="J158" t="str">
            <v>0.5605</v>
          </cell>
          <cell r="K158" t="str">
            <v>0.5309</v>
          </cell>
          <cell r="L158" t="str">
            <v>0.6193</v>
          </cell>
          <cell r="M158" t="str">
            <v>0.549</v>
          </cell>
          <cell r="N158" t="str">
            <v>0.5691</v>
          </cell>
        </row>
        <row r="159">
          <cell r="A159" t="str">
            <v>113001800263</v>
          </cell>
          <cell r="B159" t="str">
            <v>INSTITUCION EDUCATIVA EL SALVADOR - INSTITUCION EDUCATIVA EL SALVADOR - SEDE PRINCIPAL</v>
          </cell>
          <cell r="C159" t="str">
            <v>Sede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212</v>
          </cell>
          <cell r="H159" t="str">
            <v>207</v>
          </cell>
          <cell r="I159" t="str">
            <v>0.5689</v>
          </cell>
          <cell r="J159" t="str">
            <v>0.5503</v>
          </cell>
          <cell r="K159" t="str">
            <v>0.5109</v>
          </cell>
          <cell r="L159" t="str">
            <v>0.6028</v>
          </cell>
          <cell r="M159" t="str">
            <v>0.5365</v>
          </cell>
          <cell r="N159" t="str">
            <v>0.5565</v>
          </cell>
        </row>
        <row r="160">
          <cell r="A160" t="str">
            <v>113001800328</v>
          </cell>
          <cell r="B160" t="str">
            <v>INSTITUCION EDUCATIVA EL SALVADOR - SEDE SAN JOSE</v>
          </cell>
          <cell r="C160" t="str">
            <v>Sede</v>
          </cell>
          <cell r="D160" t="str">
            <v>CARTAGENA DE INDIAS (BOLIVAR)</v>
          </cell>
          <cell r="E160" t="str">
            <v>OFICIAL</v>
          </cell>
          <cell r="F160" t="str">
            <v>C</v>
          </cell>
          <cell r="G160" t="str">
            <v>262</v>
          </cell>
          <cell r="H160" t="str">
            <v>256</v>
          </cell>
          <cell r="I160" t="str">
            <v>0.6298</v>
          </cell>
          <cell r="J160" t="str">
            <v>0.6118</v>
          </cell>
          <cell r="K160" t="str">
            <v>0.5892</v>
          </cell>
          <cell r="L160" t="str">
            <v>0.6738</v>
          </cell>
          <cell r="M160" t="str">
            <v>0.5855</v>
          </cell>
          <cell r="N160" t="str">
            <v>0.623</v>
          </cell>
        </row>
        <row r="161">
          <cell r="A161" t="str">
            <v>113001800280</v>
          </cell>
          <cell r="B161" t="str">
            <v>INSTITUCION EDUCATIVA EL SALVADOR - SEDE HENEQUEN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47</v>
          </cell>
          <cell r="H161" t="str">
            <v>40</v>
          </cell>
          <cell r="I161" t="str">
            <v>0.5022</v>
          </cell>
          <cell r="J161" t="str">
            <v>0.5016</v>
          </cell>
          <cell r="K161" t="str">
            <v>0.5023</v>
          </cell>
          <cell r="L161" t="str">
            <v>0.5529</v>
          </cell>
          <cell r="M161" t="str">
            <v>0.5433</v>
          </cell>
          <cell r="N161" t="str">
            <v>0.5169</v>
          </cell>
        </row>
        <row r="162">
          <cell r="A162" t="str">
            <v>113001800344</v>
          </cell>
          <cell r="B162" t="str">
            <v>INSTITUCION EDUCATIVA EL SALVADOR - SEDE LAS COLINAS</v>
          </cell>
          <cell r="C162" t="str">
            <v>Sede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76</v>
          </cell>
          <cell r="H162" t="str">
            <v>72</v>
          </cell>
          <cell r="I162" t="str">
            <v>0.5634</v>
          </cell>
          <cell r="J162" t="str">
            <v>0.5528</v>
          </cell>
          <cell r="K162" t="str">
            <v>0.509</v>
          </cell>
          <cell r="L162" t="str">
            <v>0.6114</v>
          </cell>
          <cell r="M162" t="str">
            <v>0.5493</v>
          </cell>
          <cell r="N162" t="str">
            <v>0.5584</v>
          </cell>
        </row>
        <row r="163">
          <cell r="A163" t="str">
            <v>113001800352</v>
          </cell>
          <cell r="B163" t="str">
            <v>INSTITUCION EDUCATIVA EL SALVADOR - SEDE SAN NICOLAS</v>
          </cell>
          <cell r="C163" t="str">
            <v>Sede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100</v>
          </cell>
          <cell r="H163" t="str">
            <v>90</v>
          </cell>
          <cell r="I163" t="str">
            <v>0.5083</v>
          </cell>
          <cell r="J163" t="str">
            <v>0.5032</v>
          </cell>
          <cell r="K163" t="str">
            <v>0.4819</v>
          </cell>
          <cell r="L163" t="str">
            <v>0.5832</v>
          </cell>
          <cell r="M163" t="str">
            <v>0.5154</v>
          </cell>
          <cell r="N163" t="str">
            <v>0.5189</v>
          </cell>
        </row>
        <row r="164">
          <cell r="A164" t="str">
            <v>113001800301</v>
          </cell>
          <cell r="B164" t="str">
            <v>INSTITUCION EDUCATIVA EL SALVADOR - SEDE LOS ROBLES</v>
          </cell>
          <cell r="C164" t="str">
            <v>Sede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68</v>
          </cell>
          <cell r="H164" t="str">
            <v>66</v>
          </cell>
          <cell r="I164" t="str">
            <v>0.4929</v>
          </cell>
          <cell r="J164" t="str">
            <v>0.5253</v>
          </cell>
          <cell r="K164" t="str">
            <v>0.484</v>
          </cell>
          <cell r="L164" t="str">
            <v>0.5646</v>
          </cell>
          <cell r="M164" t="str">
            <v>0.4954</v>
          </cell>
          <cell r="N164" t="str">
            <v>0.5151</v>
          </cell>
        </row>
        <row r="165">
          <cell r="A165" t="str">
            <v>113001800361</v>
          </cell>
          <cell r="B165" t="str">
            <v>INSTITUCION EDUCATIVA EL SALVADOR - SEDE NAVAS MEISEL</v>
          </cell>
          <cell r="C165" t="str">
            <v>Sede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10</v>
          </cell>
          <cell r="H165" t="str">
            <v>10</v>
          </cell>
          <cell r="I165" t="str">
            <v>0.5148</v>
          </cell>
          <cell r="J165" t="str">
            <v>0.5458</v>
          </cell>
          <cell r="K165" t="str">
            <v>0.4583</v>
          </cell>
          <cell r="L165" t="str">
            <v>0.5459</v>
          </cell>
          <cell r="M165" t="str">
            <v>0.5431</v>
          </cell>
          <cell r="N165" t="str">
            <v>0.5183</v>
          </cell>
        </row>
        <row r="166">
          <cell r="A166" t="str">
            <v>113001029095</v>
          </cell>
          <cell r="B166" t="str">
            <v>INSTITUCION EDUCATIVA FOCO ROJO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274</v>
          </cell>
          <cell r="H166" t="str">
            <v>259</v>
          </cell>
          <cell r="I166" t="str">
            <v>0.5723</v>
          </cell>
          <cell r="J166" t="str">
            <v>0.5537</v>
          </cell>
          <cell r="K166" t="str">
            <v>0.5337</v>
          </cell>
          <cell r="L166" t="str">
            <v>0.6093</v>
          </cell>
          <cell r="M166" t="str">
            <v>0.5401</v>
          </cell>
          <cell r="N166" t="str">
            <v>0.5652</v>
          </cell>
        </row>
        <row r="167">
          <cell r="A167" t="str">
            <v>213001007533</v>
          </cell>
          <cell r="B167" t="str">
            <v>INSTITUCION EDUCATIVA NUEVA ESPERANZA ARROYO GRANDE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119</v>
          </cell>
          <cell r="H167" t="str">
            <v>118</v>
          </cell>
          <cell r="I167" t="str">
            <v>0.5483</v>
          </cell>
          <cell r="J167" t="str">
            <v>0.5539</v>
          </cell>
          <cell r="K167" t="str">
            <v>0.5436</v>
          </cell>
          <cell r="L167" t="str">
            <v>0.6174</v>
          </cell>
          <cell r="M167" t="str">
            <v>0.5256</v>
          </cell>
          <cell r="N167" t="str">
            <v>0.5627</v>
          </cell>
        </row>
        <row r="168">
          <cell r="A168" t="str">
            <v>113001007199</v>
          </cell>
          <cell r="B168" t="str">
            <v>INSTITUCION EDUCATIVA FE Y ALEGRIA LAS AMERICAS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491</v>
          </cell>
          <cell r="H168" t="str">
            <v>456</v>
          </cell>
          <cell r="I168" t="str">
            <v>0.5601</v>
          </cell>
          <cell r="J168" t="str">
            <v>0.5537</v>
          </cell>
          <cell r="K168" t="str">
            <v>0.5299</v>
          </cell>
          <cell r="L168" t="str">
            <v>0.6087</v>
          </cell>
          <cell r="M168" t="str">
            <v>0.5567</v>
          </cell>
          <cell r="N168" t="str">
            <v>0.5626</v>
          </cell>
        </row>
        <row r="169">
          <cell r="A169" t="str">
            <v>113001012427</v>
          </cell>
          <cell r="B169" t="str">
            <v>INSTITUCION EDUCATIVA MANUELA VERGARA DE CURI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222</v>
          </cell>
          <cell r="H169" t="str">
            <v>211</v>
          </cell>
          <cell r="I169" t="str">
            <v>0.575</v>
          </cell>
          <cell r="J169" t="str">
            <v>0.553</v>
          </cell>
          <cell r="K169" t="str">
            <v>0.515</v>
          </cell>
          <cell r="L169" t="str">
            <v>0.6047</v>
          </cell>
          <cell r="M169" t="str">
            <v>0.5366</v>
          </cell>
          <cell r="N169" t="str">
            <v>0.56</v>
          </cell>
        </row>
        <row r="170">
          <cell r="A170" t="str">
            <v>313001029116</v>
          </cell>
          <cell r="B170" t="str">
            <v>INSTITUCION EDUC COMUNITARIA LIRIO DE LOS VALLES - Sede Única</v>
          </cell>
          <cell r="C170" t="str">
            <v>Establecimiento</v>
          </cell>
          <cell r="D170" t="str">
            <v>CARTAGENA DE INDIAS (BOLIVAR)</v>
          </cell>
          <cell r="E170" t="str">
            <v>NO OFICIAL</v>
          </cell>
          <cell r="F170" t="str">
            <v>D</v>
          </cell>
          <cell r="G170" t="str">
            <v>23</v>
          </cell>
          <cell r="H170" t="str">
            <v>23</v>
          </cell>
          <cell r="I170" t="str">
            <v>0.5689</v>
          </cell>
          <cell r="J170" t="str">
            <v>0.5651</v>
          </cell>
          <cell r="K170" t="str">
            <v>0.5256</v>
          </cell>
          <cell r="L170" t="str">
            <v>0.5955</v>
          </cell>
          <cell r="M170" t="str">
            <v>0.5137</v>
          </cell>
          <cell r="N170" t="str">
            <v>0.5599</v>
          </cell>
        </row>
        <row r="171">
          <cell r="A171" t="str">
            <v>113001001816</v>
          </cell>
          <cell r="B171" t="str">
            <v>INSTITUCION EDUCATIVA JOSE DE LA VEGA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609</v>
          </cell>
          <cell r="H171" t="str">
            <v>565</v>
          </cell>
          <cell r="I171" t="str">
            <v>0.5676</v>
          </cell>
          <cell r="J171" t="str">
            <v>0.5466</v>
          </cell>
          <cell r="K171" t="str">
            <v>0.519</v>
          </cell>
          <cell r="L171" t="str">
            <v>0.6101</v>
          </cell>
          <cell r="M171" t="str">
            <v>0.5469</v>
          </cell>
          <cell r="N171" t="str">
            <v>0.5598</v>
          </cell>
        </row>
        <row r="172">
          <cell r="A172" t="str">
            <v>313001028829</v>
          </cell>
          <cell r="B172" t="str">
            <v>FUNDACION INSTITUCION EDUCATIVA FUNASER - Sede Única</v>
          </cell>
          <cell r="C172" t="str">
            <v>Establecimiento</v>
          </cell>
          <cell r="D172" t="str">
            <v>CARTAGENA DE INDIAS (BOLIVAR)</v>
          </cell>
          <cell r="E172" t="str">
            <v>NO OFICIAL</v>
          </cell>
          <cell r="F172" t="str">
            <v>D</v>
          </cell>
          <cell r="G172" t="str">
            <v>46</v>
          </cell>
          <cell r="H172" t="str">
            <v>44</v>
          </cell>
          <cell r="I172" t="str">
            <v>0.5396</v>
          </cell>
          <cell r="J172" t="str">
            <v>0.5469</v>
          </cell>
          <cell r="K172" t="str">
            <v>0.5461</v>
          </cell>
          <cell r="L172" t="str">
            <v>0.6131</v>
          </cell>
          <cell r="M172" t="str">
            <v>0.5166</v>
          </cell>
          <cell r="N172" t="str">
            <v>0.558</v>
          </cell>
        </row>
        <row r="173">
          <cell r="A173" t="str">
            <v>213001009056</v>
          </cell>
          <cell r="B173" t="str">
            <v>INSTITUCION EDUCATIVA NUESTRA SEÑORA DEL BUEN AIRE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173</v>
          </cell>
          <cell r="H173" t="str">
            <v>168</v>
          </cell>
          <cell r="I173" t="str">
            <v>0.5749</v>
          </cell>
          <cell r="J173" t="str">
            <v>0.5576</v>
          </cell>
          <cell r="K173" t="str">
            <v>0.5079</v>
          </cell>
          <cell r="L173" t="str">
            <v>0.5976</v>
          </cell>
          <cell r="M173" t="str">
            <v>0.5384</v>
          </cell>
          <cell r="N173" t="str">
            <v>0.5579</v>
          </cell>
        </row>
        <row r="174">
          <cell r="A174" t="str">
            <v>113001002138</v>
          </cell>
          <cell r="B174" t="str">
            <v>INSTITUCION EDUCATIVA NUESTRA SRA DEL PERPETUO SOCORRO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222</v>
          </cell>
          <cell r="H174" t="str">
            <v>212</v>
          </cell>
          <cell r="I174" t="str">
            <v>0.5483</v>
          </cell>
          <cell r="J174" t="str">
            <v>0.5397</v>
          </cell>
          <cell r="K174" t="str">
            <v>0.5299</v>
          </cell>
          <cell r="L174" t="str">
            <v>0.608</v>
          </cell>
          <cell r="M174" t="str">
            <v>0.5573</v>
          </cell>
          <cell r="N174" t="str">
            <v>0.5565</v>
          </cell>
        </row>
        <row r="175">
          <cell r="A175" t="str">
            <v>313001005225</v>
          </cell>
          <cell r="B175" t="str">
            <v>INSTITUCION EDUCATIVA JOSE MARIA CORDOBA DE PASACABALLOS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96</v>
          </cell>
          <cell r="H175" t="str">
            <v>86</v>
          </cell>
          <cell r="I175" t="str">
            <v>0.5638</v>
          </cell>
          <cell r="J175" t="str">
            <v>0.5548</v>
          </cell>
          <cell r="K175" t="str">
            <v>0.5185</v>
          </cell>
          <cell r="L175" t="str">
            <v>0.5923</v>
          </cell>
          <cell r="M175" t="str">
            <v>0.5283</v>
          </cell>
          <cell r="N175" t="str">
            <v>0.5551</v>
          </cell>
        </row>
        <row r="176">
          <cell r="A176" t="str">
            <v>113001008284</v>
          </cell>
          <cell r="B176" t="str">
            <v>INSTITUCION EDUCATIVA SAN FELIPE NERI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156</v>
          </cell>
          <cell r="H176" t="str">
            <v>144</v>
          </cell>
          <cell r="I176" t="str">
            <v>0.5549</v>
          </cell>
          <cell r="J176" t="str">
            <v>0.533</v>
          </cell>
          <cell r="K176" t="str">
            <v>0.5207</v>
          </cell>
          <cell r="L176" t="str">
            <v>0.6066</v>
          </cell>
          <cell r="M176" t="str">
            <v>0.5543</v>
          </cell>
          <cell r="N176" t="str">
            <v>0.5538</v>
          </cell>
        </row>
        <row r="177">
          <cell r="A177" t="str">
            <v>213001001306</v>
          </cell>
          <cell r="B177" t="str">
            <v>INSTITUCION EDUCATIVA DE PONTEZUELA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114</v>
          </cell>
          <cell r="H177" t="str">
            <v>110</v>
          </cell>
          <cell r="I177" t="str">
            <v>0.5556</v>
          </cell>
          <cell r="J177" t="str">
            <v>0.5432</v>
          </cell>
          <cell r="K177" t="str">
            <v>0.5267</v>
          </cell>
          <cell r="L177" t="str">
            <v>0.5945</v>
          </cell>
          <cell r="M177" t="str">
            <v>0.5352</v>
          </cell>
          <cell r="N177" t="str">
            <v>0.5535</v>
          </cell>
        </row>
        <row r="178">
          <cell r="A178" t="str">
            <v>313001029931</v>
          </cell>
          <cell r="B178" t="str">
            <v>COLEGIO MANOS CREATIVAS - Sede Única</v>
          </cell>
          <cell r="C178" t="str">
            <v>Establecimiento</v>
          </cell>
          <cell r="D178" t="str">
            <v>CARTAGENA DE INDIAS (BOLIVAR)</v>
          </cell>
          <cell r="E178" t="str">
            <v>NO OFICIAL</v>
          </cell>
          <cell r="F178" t="str">
            <v>D</v>
          </cell>
          <cell r="G178" t="str">
            <v>10</v>
          </cell>
          <cell r="H178" t="str">
            <v>10</v>
          </cell>
          <cell r="I178" t="str">
            <v>0.5801</v>
          </cell>
          <cell r="J178" t="str">
            <v>0.5872</v>
          </cell>
          <cell r="K178" t="str">
            <v>0.4794</v>
          </cell>
          <cell r="L178" t="str">
            <v>0.562</v>
          </cell>
          <cell r="M178" t="str">
            <v>0.547</v>
          </cell>
          <cell r="N178" t="str">
            <v>0.5518</v>
          </cell>
        </row>
        <row r="179">
          <cell r="A179" t="str">
            <v>313001029396</v>
          </cell>
          <cell r="B179" t="str">
            <v>INSTITUCION EDUCATIVA CLEMENTE MANUEL ZABAL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436</v>
          </cell>
          <cell r="H179" t="str">
            <v>416</v>
          </cell>
          <cell r="I179" t="str">
            <v>0.5521</v>
          </cell>
          <cell r="J179" t="str">
            <v>0.5408</v>
          </cell>
          <cell r="K179" t="str">
            <v>0.5094</v>
          </cell>
          <cell r="L179" t="str">
            <v>0.5899</v>
          </cell>
          <cell r="M179" t="str">
            <v>0.5344</v>
          </cell>
          <cell r="N179" t="str">
            <v>0.547</v>
          </cell>
        </row>
        <row r="180">
          <cell r="A180" t="str">
            <v>413001004703</v>
          </cell>
          <cell r="B180" t="str">
            <v>INSTITUCION EDUCATIVA DE LA BOQUILLA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330</v>
          </cell>
          <cell r="H180" t="str">
            <v>314</v>
          </cell>
          <cell r="I180" t="str">
            <v>0.5441</v>
          </cell>
          <cell r="J180" t="str">
            <v>0.5362</v>
          </cell>
          <cell r="K180" t="str">
            <v>0.51</v>
          </cell>
          <cell r="L180" t="str">
            <v>0.5943</v>
          </cell>
          <cell r="M180" t="str">
            <v>0.5558</v>
          </cell>
          <cell r="N180" t="str">
            <v>0.5469</v>
          </cell>
        </row>
        <row r="181">
          <cell r="A181" t="str">
            <v>113001001492</v>
          </cell>
          <cell r="B181" t="str">
            <v>INSTITUCION EDUCATIVA LICEO DE BOLIVAR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324</v>
          </cell>
          <cell r="H181" t="str">
            <v>287</v>
          </cell>
          <cell r="I181" t="str">
            <v>0.5455</v>
          </cell>
          <cell r="J181" t="str">
            <v>0.5416</v>
          </cell>
          <cell r="K181" t="str">
            <v>0.5007</v>
          </cell>
          <cell r="L181" t="str">
            <v>0.5974</v>
          </cell>
          <cell r="M181" t="str">
            <v>0.5515</v>
          </cell>
          <cell r="N181" t="str">
            <v>0.5467</v>
          </cell>
        </row>
        <row r="182">
          <cell r="A182" t="str">
            <v>213001002531</v>
          </cell>
          <cell r="B182" t="str">
            <v>INSTITUCION EDUCATIVA MANZANILLO DEL MAR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50</v>
          </cell>
          <cell r="H182" t="str">
            <v>49</v>
          </cell>
          <cell r="I182" t="str">
            <v>0.5374</v>
          </cell>
          <cell r="J182" t="str">
            <v>0.5384</v>
          </cell>
          <cell r="K182" t="str">
            <v>0.5193</v>
          </cell>
          <cell r="L182" t="str">
            <v>0.5969</v>
          </cell>
          <cell r="M182" t="str">
            <v>0.5276</v>
          </cell>
          <cell r="N182" t="str">
            <v>0.5464</v>
          </cell>
        </row>
        <row r="183">
          <cell r="A183" t="str">
            <v>113001005544</v>
          </cell>
          <cell r="B183" t="str">
            <v>INSTITUCION EDUCATIVA ANTONIO NARIÑO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199</v>
          </cell>
          <cell r="H183" t="str">
            <v>173</v>
          </cell>
          <cell r="I183" t="str">
            <v>0.5307</v>
          </cell>
          <cell r="J183" t="str">
            <v>0.5404</v>
          </cell>
          <cell r="K183" t="str">
            <v>0.516</v>
          </cell>
          <cell r="L183" t="str">
            <v>0.5954</v>
          </cell>
          <cell r="M183" t="str">
            <v>0.5337</v>
          </cell>
          <cell r="N183" t="str">
            <v>0.5447</v>
          </cell>
        </row>
        <row r="184">
          <cell r="A184" t="str">
            <v>213001000091</v>
          </cell>
          <cell r="B184" t="str">
            <v>INSTITUCION EDUCATIVA DE ISLA FUERTE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50</v>
          </cell>
          <cell r="H184" t="str">
            <v>50</v>
          </cell>
          <cell r="I184" t="str">
            <v>0.5666</v>
          </cell>
          <cell r="J184" t="str">
            <v>0.5456</v>
          </cell>
          <cell r="K184" t="str">
            <v>0.4749</v>
          </cell>
          <cell r="L184" t="str">
            <v>0.584</v>
          </cell>
          <cell r="M184" t="str">
            <v>0.5657</v>
          </cell>
          <cell r="N184" t="str">
            <v>0.5445</v>
          </cell>
        </row>
        <row r="185">
          <cell r="A185" t="str">
            <v>113001008276</v>
          </cell>
          <cell r="B185" t="str">
            <v>INSTITUCION EDUCATIVA PLAYAS DE ACAPULCO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228</v>
          </cell>
          <cell r="H185" t="str">
            <v>212</v>
          </cell>
          <cell r="I185" t="str">
            <v>0.5427</v>
          </cell>
          <cell r="J185" t="str">
            <v>0.5255</v>
          </cell>
          <cell r="K185" t="str">
            <v>0.5133</v>
          </cell>
          <cell r="L185" t="str">
            <v>0.5922</v>
          </cell>
          <cell r="M185" t="str">
            <v>0.5337</v>
          </cell>
          <cell r="N185" t="str">
            <v>0.5427</v>
          </cell>
        </row>
        <row r="186">
          <cell r="A186" t="str">
            <v>313001028891</v>
          </cell>
          <cell r="B186" t="str">
            <v>COLEGIO FERNANDO DE ARAGON DE CARTAGENA - Sede Única</v>
          </cell>
          <cell r="C186" t="str">
            <v>Establecimiento</v>
          </cell>
          <cell r="D186" t="str">
            <v>CARTAGENA DE INDIAS (BOLIVAR)</v>
          </cell>
          <cell r="E186" t="str">
            <v>NO OFICIAL</v>
          </cell>
          <cell r="F186" t="str">
            <v>D</v>
          </cell>
          <cell r="G186" t="str">
            <v>85</v>
          </cell>
          <cell r="H186" t="str">
            <v>69</v>
          </cell>
          <cell r="I186" t="str">
            <v>0.5185</v>
          </cell>
          <cell r="J186" t="str">
            <v>0.514</v>
          </cell>
          <cell r="K186" t="str">
            <v>0.5365</v>
          </cell>
          <cell r="L186" t="str">
            <v>0.6003</v>
          </cell>
          <cell r="M186" t="str">
            <v>0.5403</v>
          </cell>
          <cell r="N186" t="str">
            <v>0.5422</v>
          </cell>
        </row>
        <row r="187">
          <cell r="A187" t="str">
            <v>213001000075</v>
          </cell>
          <cell r="B187" t="str">
            <v>INSTITUCION EDUCATIVA PUERTO REY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75</v>
          </cell>
          <cell r="H187" t="str">
            <v>72</v>
          </cell>
          <cell r="I187" t="str">
            <v>0.5323</v>
          </cell>
          <cell r="J187" t="str">
            <v>0.5298</v>
          </cell>
          <cell r="K187" t="str">
            <v>0.5035</v>
          </cell>
          <cell r="L187" t="str">
            <v>0.5888</v>
          </cell>
          <cell r="M187" t="str">
            <v>0.514</v>
          </cell>
          <cell r="N187" t="str">
            <v>0.5367</v>
          </cell>
        </row>
        <row r="188">
          <cell r="A188" t="str">
            <v>113001000739</v>
          </cell>
          <cell r="B188" t="str">
            <v>INSTITUCION EDUCATIVA ANA MARIA VELEZ DE TRUJILLO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231</v>
          </cell>
          <cell r="H188" t="str">
            <v>209</v>
          </cell>
          <cell r="I188" t="str">
            <v>0.5343</v>
          </cell>
          <cell r="J188" t="str">
            <v>0.526</v>
          </cell>
          <cell r="K188" t="str">
            <v>0.4804</v>
          </cell>
          <cell r="L188" t="str">
            <v>0.5808</v>
          </cell>
          <cell r="M188" t="str">
            <v>0.5319</v>
          </cell>
          <cell r="N188" t="str">
            <v>0.5305</v>
          </cell>
        </row>
        <row r="189">
          <cell r="A189" t="str">
            <v>113001003126</v>
          </cell>
          <cell r="B189" t="str">
            <v>INSTITUCION EDUCATIVA FERNANDO DE LA VEGA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116</v>
          </cell>
          <cell r="H189" t="str">
            <v>106</v>
          </cell>
          <cell r="I189" t="str">
            <v>0.5299</v>
          </cell>
          <cell r="J189" t="str">
            <v>0.5189</v>
          </cell>
          <cell r="K189" t="str">
            <v>0.4891</v>
          </cell>
          <cell r="L189" t="str">
            <v>0.5724</v>
          </cell>
          <cell r="M189" t="str">
            <v>0.53</v>
          </cell>
          <cell r="N189" t="str">
            <v>0.5278</v>
          </cell>
        </row>
        <row r="190">
          <cell r="A190" t="str">
            <v>313001800751</v>
          </cell>
          <cell r="B190" t="str">
            <v>COLEGIO HUMANISTA FRANCESCO PETRARCA - Sede Única</v>
          </cell>
          <cell r="C190" t="str">
            <v>Establecimiento</v>
          </cell>
          <cell r="D190" t="str">
            <v>CARTAGENA DE INDIAS (BOLIVAR)</v>
          </cell>
          <cell r="E190" t="str">
            <v>NO OFICIAL</v>
          </cell>
          <cell r="F190" t="str">
            <v>D</v>
          </cell>
          <cell r="G190" t="str">
            <v>30</v>
          </cell>
          <cell r="H190" t="str">
            <v>28</v>
          </cell>
          <cell r="I190" t="str">
            <v>0.4942</v>
          </cell>
          <cell r="J190" t="str">
            <v>0.5231</v>
          </cell>
          <cell r="K190" t="str">
            <v>0.5025</v>
          </cell>
          <cell r="L190" t="str">
            <v>0.5742</v>
          </cell>
          <cell r="M190" t="str">
            <v>0.5303</v>
          </cell>
          <cell r="N190" t="str">
            <v>0.524</v>
          </cell>
        </row>
        <row r="191">
          <cell r="A191" t="str">
            <v>113001000429</v>
          </cell>
          <cell r="B191" t="str">
            <v>INSTITUCION EDUCATIVA SALIM BECHARA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224</v>
          </cell>
          <cell r="H191" t="str">
            <v>189</v>
          </cell>
          <cell r="I191" t="str">
            <v>0.511</v>
          </cell>
          <cell r="J191" t="str">
            <v>0.5208</v>
          </cell>
          <cell r="K191" t="str">
            <v>0.4933</v>
          </cell>
          <cell r="L191" t="str">
            <v>0.5698</v>
          </cell>
          <cell r="M191" t="str">
            <v>0.5168</v>
          </cell>
          <cell r="N191" t="str">
            <v>0.5232</v>
          </cell>
        </row>
        <row r="192">
          <cell r="A192" t="str">
            <v>113001000143</v>
          </cell>
          <cell r="B192" t="str">
            <v>INSTITUCION EDUCATIVA ARROYO DE PIEDRA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165</v>
          </cell>
          <cell r="H192" t="str">
            <v>158</v>
          </cell>
          <cell r="I192" t="str">
            <v>0.5218</v>
          </cell>
          <cell r="J192" t="str">
            <v>0.5206</v>
          </cell>
          <cell r="K192" t="str">
            <v>0.4837</v>
          </cell>
          <cell r="L192" t="str">
            <v>0.5642</v>
          </cell>
          <cell r="M192" t="str">
            <v>0.5287</v>
          </cell>
          <cell r="N192" t="str">
            <v>0.523</v>
          </cell>
        </row>
        <row r="193">
          <cell r="A193" t="str">
            <v>113001000143</v>
          </cell>
          <cell r="B193" t="str">
            <v>INSTITUCION EDUCATIVA ARROYO DE PIEDRA - INSTITUCION EDUCATIVA ARROYO DE PIEDRA</v>
          </cell>
          <cell r="C193" t="str">
            <v>Sede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121</v>
          </cell>
          <cell r="H193" t="str">
            <v>115</v>
          </cell>
          <cell r="I193" t="str">
            <v>0.5026</v>
          </cell>
          <cell r="J193" t="str">
            <v>0.5</v>
          </cell>
          <cell r="K193" t="str">
            <v>0.4608</v>
          </cell>
          <cell r="L193" t="str">
            <v>0.5508</v>
          </cell>
          <cell r="M193" t="str">
            <v>0.5228</v>
          </cell>
          <cell r="N193" t="str">
            <v>0.505</v>
          </cell>
        </row>
        <row r="194">
          <cell r="A194" t="str">
            <v>213001000083</v>
          </cell>
          <cell r="B194" t="str">
            <v>INSTITUCION EDUCATIVA ARROYO DE PIEDRA - SEDE DE PUNTA CANOA</v>
          </cell>
          <cell r="C194" t="str">
            <v>Sede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44</v>
          </cell>
          <cell r="H194" t="str">
            <v>43</v>
          </cell>
          <cell r="I194" t="str">
            <v>0.57</v>
          </cell>
          <cell r="J194" t="str">
            <v>0.5769</v>
          </cell>
          <cell r="K194" t="str">
            <v>0.5449</v>
          </cell>
          <cell r="L194" t="str">
            <v>0.5964</v>
          </cell>
          <cell r="M194" t="str">
            <v>0.5419</v>
          </cell>
          <cell r="N194" t="str">
            <v>0.5697</v>
          </cell>
        </row>
        <row r="195">
          <cell r="A195" t="str">
            <v>113001029851</v>
          </cell>
          <cell r="B195" t="str">
            <v>INSTITUCION EDUCATIVA JORGE ARTEL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285</v>
          </cell>
          <cell r="H195" t="str">
            <v>270</v>
          </cell>
          <cell r="I195" t="str">
            <v>0.5266</v>
          </cell>
          <cell r="J195" t="str">
            <v>0.5094</v>
          </cell>
          <cell r="K195" t="str">
            <v>0.4845</v>
          </cell>
          <cell r="L195" t="str">
            <v>0.5653</v>
          </cell>
          <cell r="M195" t="str">
            <v>0.516</v>
          </cell>
          <cell r="N195" t="str">
            <v>0.521</v>
          </cell>
        </row>
        <row r="196">
          <cell r="A196" t="str">
            <v>113001006711</v>
          </cell>
          <cell r="B196" t="str">
            <v>INSTITUCION EDUCATIVA OMAIRA SANCHEZ GARZON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80</v>
          </cell>
          <cell r="H196" t="str">
            <v>72</v>
          </cell>
          <cell r="I196" t="str">
            <v>0.5009</v>
          </cell>
          <cell r="J196" t="str">
            <v>0.5153</v>
          </cell>
          <cell r="K196" t="str">
            <v>0.4891</v>
          </cell>
          <cell r="L196" t="str">
            <v>0.5661</v>
          </cell>
          <cell r="M196" t="str">
            <v>0.5302</v>
          </cell>
          <cell r="N196" t="str">
            <v>0.5188</v>
          </cell>
        </row>
        <row r="197">
          <cell r="A197" t="str">
            <v>213001001292</v>
          </cell>
          <cell r="B197" t="str">
            <v>INSTITUCION EDUCATIVA DE SANTA ANA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130</v>
          </cell>
          <cell r="H197" t="str">
            <v>125</v>
          </cell>
          <cell r="I197" t="str">
            <v>0.5211</v>
          </cell>
          <cell r="J197" t="str">
            <v>0.5159</v>
          </cell>
          <cell r="K197" t="str">
            <v>0.4743</v>
          </cell>
          <cell r="L197" t="str">
            <v>0.5536</v>
          </cell>
          <cell r="M197" t="str">
            <v>0.536</v>
          </cell>
          <cell r="N197" t="str">
            <v>0.5177</v>
          </cell>
        </row>
        <row r="198">
          <cell r="A198" t="str">
            <v>113001000160</v>
          </cell>
          <cell r="B198" t="str">
            <v>INSTITUCION EDUCATIVA CORAZON DE MARIA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165</v>
          </cell>
          <cell r="H198" t="str">
            <v>145</v>
          </cell>
          <cell r="I198" t="str">
            <v>0.5091</v>
          </cell>
          <cell r="J198" t="str">
            <v>0.5241</v>
          </cell>
          <cell r="K198" t="str">
            <v>0.4761</v>
          </cell>
          <cell r="L198" t="str">
            <v>0.5532</v>
          </cell>
          <cell r="M198" t="str">
            <v>0.5247</v>
          </cell>
          <cell r="N198" t="str">
            <v>0.5163</v>
          </cell>
        </row>
        <row r="199">
          <cell r="A199" t="str">
            <v>213001001942</v>
          </cell>
          <cell r="B199" t="str">
            <v>INSTITUCION EDUCATIVA LUIS FELIPE CABRERA DE BARU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142</v>
          </cell>
          <cell r="H199" t="str">
            <v>137</v>
          </cell>
          <cell r="I199" t="str">
            <v>0.5043</v>
          </cell>
          <cell r="J199" t="str">
            <v>0.5047</v>
          </cell>
          <cell r="K199" t="str">
            <v>0.4671</v>
          </cell>
          <cell r="L199" t="str">
            <v>0.5497</v>
          </cell>
          <cell r="M199" t="str">
            <v>0.5368</v>
          </cell>
          <cell r="N199" t="str">
            <v>0.5088</v>
          </cell>
        </row>
        <row r="200">
          <cell r="A200" t="str">
            <v>213001001632</v>
          </cell>
          <cell r="B200" t="str">
            <v>INSTITUCION EDUCATIVA DE LETICIA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47</v>
          </cell>
          <cell r="H200" t="str">
            <v>42</v>
          </cell>
          <cell r="I200" t="str">
            <v>0.5019</v>
          </cell>
          <cell r="J200" t="str">
            <v>0.5087</v>
          </cell>
          <cell r="K200" t="str">
            <v>0.4608</v>
          </cell>
          <cell r="L200" t="str">
            <v>0.5493</v>
          </cell>
          <cell r="M200" t="str">
            <v>0.5027</v>
          </cell>
          <cell r="N200" t="str">
            <v>0.505</v>
          </cell>
        </row>
        <row r="201">
          <cell r="A201" t="str">
            <v>213001001250</v>
          </cell>
          <cell r="B201" t="str">
            <v>INSTITUCION EDUCATIVA DE TIERRA BOMBA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155</v>
          </cell>
          <cell r="H201" t="str">
            <v>147</v>
          </cell>
          <cell r="I201" t="str">
            <v>0.49</v>
          </cell>
          <cell r="J201" t="str">
            <v>0.5052</v>
          </cell>
          <cell r="K201" t="str">
            <v>0.4609</v>
          </cell>
          <cell r="L201" t="str">
            <v>0.5458</v>
          </cell>
          <cell r="M201" t="str">
            <v>0.5129</v>
          </cell>
          <cell r="N201" t="str">
            <v>0.5014</v>
          </cell>
        </row>
        <row r="202">
          <cell r="A202" t="str">
            <v>213001001900</v>
          </cell>
          <cell r="B202" t="str">
            <v>INSTITUCION EDUCATIVA DE ARARCA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43</v>
          </cell>
          <cell r="H202" t="str">
            <v>39</v>
          </cell>
          <cell r="I202" t="str">
            <v>0.4866</v>
          </cell>
          <cell r="J202" t="str">
            <v>0.4894</v>
          </cell>
          <cell r="K202" t="str">
            <v>0.4479</v>
          </cell>
          <cell r="L202" t="str">
            <v>0.5265</v>
          </cell>
          <cell r="M202" t="str">
            <v>0.5374</v>
          </cell>
          <cell r="N202" t="str">
            <v>0.4914</v>
          </cell>
        </row>
        <row r="203">
          <cell r="A203" t="str">
            <v>213001027020</v>
          </cell>
          <cell r="B203" t="str">
            <v>INSTITUCION EDUCATIVA DOMINGO BENKOS BIOHO - Sede Única</v>
          </cell>
          <cell r="C203" t="str">
            <v>Establecimiento</v>
          </cell>
          <cell r="D203" t="str">
            <v>CARTAGENA DE INDIAS (BOLIVAR)</v>
          </cell>
          <cell r="E203" t="str">
            <v>OFICIAL</v>
          </cell>
          <cell r="F203" t="str">
            <v>D</v>
          </cell>
          <cell r="G203" t="str">
            <v>290</v>
          </cell>
          <cell r="H203" t="str">
            <v>224</v>
          </cell>
          <cell r="I203" t="str">
            <v>0.4826</v>
          </cell>
          <cell r="J203" t="str">
            <v>0.4979</v>
          </cell>
          <cell r="K203" t="str">
            <v>0.4446</v>
          </cell>
          <cell r="L203" t="str">
            <v>0.52</v>
          </cell>
          <cell r="M203" t="str">
            <v>0.5097</v>
          </cell>
          <cell r="N203" t="str">
            <v>0.4881</v>
          </cell>
        </row>
        <row r="204">
          <cell r="A204" t="str">
            <v>213001000059</v>
          </cell>
          <cell r="B204" t="str">
            <v>INSTITUCION EDUCATIVA ISLAS DEL ROSARIO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38</v>
          </cell>
          <cell r="H204" t="str">
            <v>34</v>
          </cell>
          <cell r="I204" t="str">
            <v>0.4494</v>
          </cell>
          <cell r="J204" t="str">
            <v>0.4963</v>
          </cell>
          <cell r="K204" t="str">
            <v>0.4445</v>
          </cell>
          <cell r="L204" t="str">
            <v>0.5151</v>
          </cell>
          <cell r="M204" t="str">
            <v>0.5123</v>
          </cell>
          <cell r="N204" t="str">
            <v>0.4791</v>
          </cell>
        </row>
        <row r="205">
          <cell r="A205" t="str">
            <v>213001007401</v>
          </cell>
          <cell r="B205" t="str">
            <v>INSTITUCION EDUCATIVA SANTA CRUZ DEL ISLOTE - Sede Única</v>
          </cell>
          <cell r="C205" t="str">
            <v>Establecimiento</v>
          </cell>
          <cell r="D205" t="str">
            <v>CARTAGENA DE INDIAS (BOLIVAR)</v>
          </cell>
          <cell r="E205" t="str">
            <v>OFICIAL</v>
          </cell>
          <cell r="F205" t="str">
            <v>D</v>
          </cell>
          <cell r="G205" t="str">
            <v>32</v>
          </cell>
          <cell r="H205" t="str">
            <v>31</v>
          </cell>
          <cell r="I205" t="str">
            <v>0.444</v>
          </cell>
          <cell r="J205" t="str">
            <v>0.4852</v>
          </cell>
          <cell r="K205" t="str">
            <v>0.4246</v>
          </cell>
          <cell r="L205" t="str">
            <v>0.5008</v>
          </cell>
          <cell r="M205" t="str">
            <v>0.4763</v>
          </cell>
          <cell r="N205" t="str">
            <v>0.4646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_1"/>
      <sheetName val="2020_4"/>
      <sheetName val="2021_1"/>
      <sheetName val="2022_1"/>
      <sheetName val="consolidado"/>
      <sheetName val="conso graf"/>
      <sheetName val="td"/>
      <sheetName val="ANALISIS"/>
      <sheetName val="Hoja1"/>
      <sheetName val="MEJORARON INDICE"/>
      <sheetName val="areas"/>
    </sheetNames>
    <sheetDataSet>
      <sheetData sheetId="0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87</v>
          </cell>
          <cell r="H6" t="str">
            <v>87</v>
          </cell>
          <cell r="I6" t="str">
            <v>0.898</v>
          </cell>
          <cell r="J6" t="str">
            <v>0.8849</v>
          </cell>
          <cell r="K6" t="str">
            <v>0.8829</v>
          </cell>
          <cell r="L6" t="str">
            <v>0.8855</v>
          </cell>
          <cell r="M6" t="str">
            <v>0.9454</v>
          </cell>
          <cell r="N6" t="str">
            <v>0.8923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56</v>
          </cell>
          <cell r="H7" t="str">
            <v>55</v>
          </cell>
          <cell r="I7" t="str">
            <v>0.8935</v>
          </cell>
          <cell r="J7" t="str">
            <v>0.8723</v>
          </cell>
          <cell r="K7" t="str">
            <v>0.8904</v>
          </cell>
          <cell r="L7" t="str">
            <v>0.8796</v>
          </cell>
          <cell r="M7" t="str">
            <v>0.9203</v>
          </cell>
          <cell r="N7" t="str">
            <v>0.8868</v>
          </cell>
        </row>
        <row r="8">
          <cell r="A8" t="str">
            <v>313001005748</v>
          </cell>
          <cell r="B8" t="str">
            <v>GIMNASIO ALTAIR DE CARTAGENA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130</v>
          </cell>
          <cell r="H8" t="str">
            <v>127</v>
          </cell>
          <cell r="I8" t="str">
            <v>0.8787</v>
          </cell>
          <cell r="J8" t="str">
            <v>0.8697</v>
          </cell>
          <cell r="K8" t="str">
            <v>0.8621</v>
          </cell>
          <cell r="L8" t="str">
            <v>0.8701</v>
          </cell>
          <cell r="M8" t="str">
            <v>0.9325</v>
          </cell>
          <cell r="N8" t="str">
            <v>0.8749</v>
          </cell>
        </row>
        <row r="9">
          <cell r="A9" t="str">
            <v>313001004768</v>
          </cell>
          <cell r="B9" t="str">
            <v>COLEGIO BRITANICO DE CARTAGENA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95</v>
          </cell>
          <cell r="H9" t="str">
            <v>86</v>
          </cell>
          <cell r="I9" t="str">
            <v>0.8694</v>
          </cell>
          <cell r="J9" t="str">
            <v>0.8525</v>
          </cell>
          <cell r="K9" t="str">
            <v>0.8682</v>
          </cell>
          <cell r="L9" t="str">
            <v>0.8645</v>
          </cell>
          <cell r="M9" t="str">
            <v>0.9348</v>
          </cell>
          <cell r="N9" t="str">
            <v>0.8691</v>
          </cell>
        </row>
        <row r="10">
          <cell r="A10" t="str">
            <v>313001007058</v>
          </cell>
          <cell r="B10" t="str">
            <v>CENTRO DE EDUCACION EL RECREO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79</v>
          </cell>
          <cell r="H10" t="str">
            <v>79</v>
          </cell>
          <cell r="I10" t="str">
            <v>0.886</v>
          </cell>
          <cell r="J10" t="str">
            <v>0.8557</v>
          </cell>
          <cell r="K10" t="str">
            <v>0.8553</v>
          </cell>
          <cell r="L10" t="str">
            <v>0.8727</v>
          </cell>
          <cell r="M10" t="str">
            <v>0.8864</v>
          </cell>
          <cell r="N10" t="str">
            <v>0.8689</v>
          </cell>
        </row>
        <row r="11">
          <cell r="A11" t="str">
            <v>313001012515</v>
          </cell>
          <cell r="B11" t="str">
            <v>CORPORACION EDUCATIVA LA CONCEPCION (COL)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32</v>
          </cell>
          <cell r="H11" t="str">
            <v>32</v>
          </cell>
          <cell r="I11" t="str">
            <v>0.8839</v>
          </cell>
          <cell r="J11" t="str">
            <v>0.8528</v>
          </cell>
          <cell r="K11" t="str">
            <v>0.8568</v>
          </cell>
          <cell r="L11" t="str">
            <v>0.8579</v>
          </cell>
          <cell r="M11" t="str">
            <v>0.9017</v>
          </cell>
          <cell r="N11" t="str">
            <v>0.8658</v>
          </cell>
        </row>
        <row r="12">
          <cell r="A12" t="str">
            <v>313001006485</v>
          </cell>
          <cell r="B12" t="str">
            <v>CORPORACION EDUCATIVA COLEGIO ALTER ALTERIS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93</v>
          </cell>
          <cell r="H12" t="str">
            <v>93</v>
          </cell>
          <cell r="I12" t="str">
            <v>0.8637</v>
          </cell>
          <cell r="J12" t="str">
            <v>0.8559</v>
          </cell>
          <cell r="K12" t="str">
            <v>0.8526</v>
          </cell>
          <cell r="L12" t="str">
            <v>0.8673</v>
          </cell>
          <cell r="M12" t="str">
            <v>0.9003</v>
          </cell>
          <cell r="N12" t="str">
            <v>0.863</v>
          </cell>
        </row>
        <row r="13">
          <cell r="A13" t="str">
            <v>313836000348</v>
          </cell>
          <cell r="B13" t="str">
            <v>ASPAEN GIMNASIO CARTAGENA DE INDIAS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100</v>
          </cell>
          <cell r="H13" t="str">
            <v>87</v>
          </cell>
          <cell r="I13" t="str">
            <v>0.8601</v>
          </cell>
          <cell r="J13" t="str">
            <v>0.8573</v>
          </cell>
          <cell r="K13" t="str">
            <v>0.8492</v>
          </cell>
          <cell r="L13" t="str">
            <v>0.8581</v>
          </cell>
          <cell r="M13" t="str">
            <v>0.9409</v>
          </cell>
          <cell r="N13" t="str">
            <v>0.8627</v>
          </cell>
        </row>
        <row r="14">
          <cell r="A14" t="str">
            <v>313001008429</v>
          </cell>
          <cell r="B14" t="str">
            <v>CENT. DE ENSE?ANZA PRECOZ  NUEVO MUNDO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25</v>
          </cell>
          <cell r="H14" t="str">
            <v>25</v>
          </cell>
          <cell r="I14" t="str">
            <v>0.8696</v>
          </cell>
          <cell r="J14" t="str">
            <v>0.8578</v>
          </cell>
          <cell r="K14" t="str">
            <v>0.8464</v>
          </cell>
          <cell r="L14" t="str">
            <v>0.8732</v>
          </cell>
          <cell r="M14" t="str">
            <v>0.8721</v>
          </cell>
          <cell r="N14" t="str">
            <v>0.8625</v>
          </cell>
        </row>
        <row r="15">
          <cell r="A15" t="str">
            <v>313001003931</v>
          </cell>
          <cell r="B15" t="str">
            <v>COLEGIO JORGE WASHINGTON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147</v>
          </cell>
          <cell r="H15" t="str">
            <v>128</v>
          </cell>
          <cell r="I15" t="str">
            <v>0.8641</v>
          </cell>
          <cell r="J15" t="str">
            <v>0.8423</v>
          </cell>
          <cell r="K15" t="str">
            <v>0.8415</v>
          </cell>
          <cell r="L15" t="str">
            <v>0.8547</v>
          </cell>
          <cell r="M15" t="str">
            <v>0.943</v>
          </cell>
          <cell r="N15" t="str">
            <v>0.8577</v>
          </cell>
        </row>
        <row r="16">
          <cell r="A16" t="str">
            <v>313001002277</v>
          </cell>
          <cell r="B16" t="str">
            <v>COL.  MONTESSORI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169</v>
          </cell>
          <cell r="H16" t="str">
            <v>156</v>
          </cell>
          <cell r="I16" t="str">
            <v>0.8402</v>
          </cell>
          <cell r="J16" t="str">
            <v>0.8234</v>
          </cell>
          <cell r="K16" t="str">
            <v>0.8483</v>
          </cell>
          <cell r="L16" t="str">
            <v>0.8489</v>
          </cell>
          <cell r="M16" t="str">
            <v>0.92</v>
          </cell>
          <cell r="N16" t="str">
            <v>0.8464</v>
          </cell>
        </row>
        <row r="17">
          <cell r="A17" t="str">
            <v>313001000592</v>
          </cell>
          <cell r="B17" t="str">
            <v>GIMN. LUJAN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47</v>
          </cell>
          <cell r="H17" t="str">
            <v>47</v>
          </cell>
          <cell r="I17" t="str">
            <v>0.8587</v>
          </cell>
          <cell r="J17" t="str">
            <v>0.8269</v>
          </cell>
          <cell r="K17" t="str">
            <v>0.8261</v>
          </cell>
          <cell r="L17" t="str">
            <v>0.8584</v>
          </cell>
          <cell r="M17" t="str">
            <v>0.8449</v>
          </cell>
          <cell r="N17" t="str">
            <v>0.8427</v>
          </cell>
        </row>
        <row r="18">
          <cell r="A18" t="str">
            <v>313001013651</v>
          </cell>
          <cell r="B18" t="str">
            <v>COLEGIO INTEGRAL DEL NORTE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63</v>
          </cell>
          <cell r="H18" t="str">
            <v>63</v>
          </cell>
          <cell r="I18" t="str">
            <v>0.852</v>
          </cell>
          <cell r="J18" t="str">
            <v>0.831</v>
          </cell>
          <cell r="K18" t="str">
            <v>0.8364</v>
          </cell>
          <cell r="L18" t="str">
            <v>0.8497</v>
          </cell>
          <cell r="M18" t="str">
            <v>0.8188</v>
          </cell>
          <cell r="N18" t="str">
            <v>0.8405</v>
          </cell>
        </row>
        <row r="19">
          <cell r="A19" t="str">
            <v>313001005705</v>
          </cell>
          <cell r="B19" t="str">
            <v>COLEGIO INTERNACIONAL CARTAGENA   (COL INTER SCHOOL CABAÑI)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51</v>
          </cell>
          <cell r="H19" t="str">
            <v>42</v>
          </cell>
          <cell r="I19" t="str">
            <v>0.8359</v>
          </cell>
          <cell r="J19" t="str">
            <v>0.8329</v>
          </cell>
          <cell r="K19" t="str">
            <v>0.8223</v>
          </cell>
          <cell r="L19" t="str">
            <v>0.8421</v>
          </cell>
          <cell r="M19" t="str">
            <v>0.9121</v>
          </cell>
          <cell r="N19" t="str">
            <v>0.8394</v>
          </cell>
        </row>
        <row r="20">
          <cell r="A20" t="str">
            <v>313001000215</v>
          </cell>
          <cell r="B20" t="str">
            <v>GIMN. NUEVA GRANADA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56</v>
          </cell>
          <cell r="H20" t="str">
            <v>56</v>
          </cell>
          <cell r="I20" t="str">
            <v>0.8364</v>
          </cell>
          <cell r="J20" t="str">
            <v>0.8292</v>
          </cell>
          <cell r="K20" t="str">
            <v>0.8288</v>
          </cell>
          <cell r="L20" t="str">
            <v>0.8377</v>
          </cell>
          <cell r="M20" t="str">
            <v>0.859</v>
          </cell>
          <cell r="N20" t="str">
            <v>0.835</v>
          </cell>
        </row>
        <row r="21">
          <cell r="A21" t="str">
            <v>313001028868</v>
          </cell>
          <cell r="B21" t="str">
            <v>COL. BILINGUE DE CARTAGENA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44</v>
          </cell>
          <cell r="H21" t="str">
            <v>44</v>
          </cell>
          <cell r="I21" t="str">
            <v>0.835</v>
          </cell>
          <cell r="J21" t="str">
            <v>0.7975</v>
          </cell>
          <cell r="K21" t="str">
            <v>0.8199</v>
          </cell>
          <cell r="L21" t="str">
            <v>0.8414</v>
          </cell>
          <cell r="M21" t="str">
            <v>0.8918</v>
          </cell>
          <cell r="N21" t="str">
            <v>0.8287</v>
          </cell>
        </row>
        <row r="22">
          <cell r="A22" t="str">
            <v>313001009328</v>
          </cell>
          <cell r="B22" t="str">
            <v>GIMN. MODERNO DE CARTAGENA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71</v>
          </cell>
          <cell r="H22" t="str">
            <v>71</v>
          </cell>
          <cell r="I22" t="str">
            <v>0.837</v>
          </cell>
          <cell r="J22" t="str">
            <v>0.804</v>
          </cell>
          <cell r="K22" t="str">
            <v>0.8139</v>
          </cell>
          <cell r="L22" t="str">
            <v>0.8204</v>
          </cell>
          <cell r="M22" t="str">
            <v>0.8555</v>
          </cell>
          <cell r="N22" t="str">
            <v>0.8216</v>
          </cell>
        </row>
        <row r="23">
          <cell r="A23" t="str">
            <v>313001000916</v>
          </cell>
          <cell r="B23" t="str">
            <v>COL. DE LA ESPERANZA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80</v>
          </cell>
          <cell r="H23" t="str">
            <v>80</v>
          </cell>
          <cell r="I23" t="str">
            <v>0.8268</v>
          </cell>
          <cell r="J23" t="str">
            <v>0.8025</v>
          </cell>
          <cell r="K23" t="str">
            <v>0.8133</v>
          </cell>
          <cell r="L23" t="str">
            <v>0.8278</v>
          </cell>
          <cell r="M23" t="str">
            <v>0.8469</v>
          </cell>
          <cell r="N23" t="str">
            <v>0.8199</v>
          </cell>
        </row>
        <row r="24">
          <cell r="A24" t="str">
            <v>313001000525</v>
          </cell>
          <cell r="B24" t="str">
            <v>COL. MIXTO LA POPA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68</v>
          </cell>
          <cell r="H24" t="str">
            <v>68</v>
          </cell>
          <cell r="I24" t="str">
            <v>0.8288</v>
          </cell>
          <cell r="J24" t="str">
            <v>0.8078</v>
          </cell>
          <cell r="K24" t="str">
            <v>0.7935</v>
          </cell>
          <cell r="L24" t="str">
            <v>0.8299</v>
          </cell>
          <cell r="M24" t="str">
            <v>0.8449</v>
          </cell>
          <cell r="N24" t="str">
            <v>0.8173</v>
          </cell>
        </row>
        <row r="25">
          <cell r="A25" t="str">
            <v>313001000541</v>
          </cell>
          <cell r="B25" t="str">
            <v>COL. LA ANUNCIACION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121</v>
          </cell>
          <cell r="H25" t="str">
            <v>121</v>
          </cell>
          <cell r="I25" t="str">
            <v>0.8102</v>
          </cell>
          <cell r="J25" t="str">
            <v>0.8028</v>
          </cell>
          <cell r="K25" t="str">
            <v>0.8102</v>
          </cell>
          <cell r="L25" t="str">
            <v>0.8316</v>
          </cell>
          <cell r="M25" t="str">
            <v>0.8263</v>
          </cell>
          <cell r="N25" t="str">
            <v>0.8147</v>
          </cell>
        </row>
        <row r="26">
          <cell r="A26" t="str">
            <v>313001001050</v>
          </cell>
          <cell r="B26" t="str">
            <v>COL. BIFFI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336</v>
          </cell>
          <cell r="H26" t="str">
            <v>334</v>
          </cell>
          <cell r="I26" t="str">
            <v>0.8026</v>
          </cell>
          <cell r="J26" t="str">
            <v>0.7922</v>
          </cell>
          <cell r="K26" t="str">
            <v>0.8198</v>
          </cell>
          <cell r="L26" t="str">
            <v>0.8291</v>
          </cell>
          <cell r="M26" t="str">
            <v>0.8193</v>
          </cell>
          <cell r="N26" t="str">
            <v>0.8116</v>
          </cell>
        </row>
        <row r="27">
          <cell r="A27" t="str">
            <v>313001003095</v>
          </cell>
          <cell r="B27" t="str">
            <v>CIUDAD ESCOLAR DE COMFENALCO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846</v>
          </cell>
          <cell r="H27" t="str">
            <v>845</v>
          </cell>
          <cell r="I27" t="str">
            <v>0.8227</v>
          </cell>
          <cell r="J27" t="str">
            <v>0.8206</v>
          </cell>
          <cell r="K27" t="str">
            <v>0.7903</v>
          </cell>
          <cell r="L27" t="str">
            <v>0.8172</v>
          </cell>
          <cell r="M27" t="str">
            <v>0.7962</v>
          </cell>
          <cell r="N27" t="str">
            <v>0.8114</v>
          </cell>
        </row>
        <row r="28">
          <cell r="A28" t="str">
            <v>313001005985</v>
          </cell>
          <cell r="B28" t="str">
            <v>COLEGIO LOS ANGELES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48</v>
          </cell>
          <cell r="H28" t="str">
            <v>46</v>
          </cell>
          <cell r="I28" t="str">
            <v>0.8486</v>
          </cell>
          <cell r="J28" t="str">
            <v>0.7967</v>
          </cell>
          <cell r="K28" t="str">
            <v>0.7837</v>
          </cell>
          <cell r="L28" t="str">
            <v>0.8097</v>
          </cell>
          <cell r="M28" t="str">
            <v>0.8254</v>
          </cell>
          <cell r="N28" t="str">
            <v>0.8109</v>
          </cell>
        </row>
        <row r="29">
          <cell r="A29" t="str">
            <v>313001006698</v>
          </cell>
          <cell r="B29" t="str">
            <v>COL. EL DIVINO SALVADOR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51</v>
          </cell>
          <cell r="H29" t="str">
            <v>50</v>
          </cell>
          <cell r="I29" t="str">
            <v>0.8355</v>
          </cell>
          <cell r="J29" t="str">
            <v>0.7916</v>
          </cell>
          <cell r="K29" t="str">
            <v>0.7779</v>
          </cell>
          <cell r="L29" t="str">
            <v>0.8108</v>
          </cell>
          <cell r="M29" t="str">
            <v>0.8343</v>
          </cell>
          <cell r="N29" t="str">
            <v>0.8063</v>
          </cell>
        </row>
        <row r="30">
          <cell r="A30" t="str">
            <v>313001000924</v>
          </cell>
          <cell r="B30" t="str">
            <v>COL. SALESIANO SAN PEDRO CLAVER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436</v>
          </cell>
          <cell r="H30" t="str">
            <v>421</v>
          </cell>
          <cell r="I30" t="str">
            <v>0.8069</v>
          </cell>
          <cell r="J30" t="str">
            <v>0.7909</v>
          </cell>
          <cell r="K30" t="str">
            <v>0.7995</v>
          </cell>
          <cell r="L30" t="str">
            <v>0.8126</v>
          </cell>
          <cell r="M30" t="str">
            <v>0.8395</v>
          </cell>
          <cell r="N30" t="str">
            <v>0.8053</v>
          </cell>
        </row>
        <row r="31">
          <cell r="A31" t="str">
            <v>313001005276</v>
          </cell>
          <cell r="B31" t="str">
            <v>COL. COMFAMILIAR C/GENA.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240</v>
          </cell>
          <cell r="H31" t="str">
            <v>237</v>
          </cell>
          <cell r="I31" t="str">
            <v>0.7986</v>
          </cell>
          <cell r="J31" t="str">
            <v>0.7918</v>
          </cell>
          <cell r="K31" t="str">
            <v>0.8062</v>
          </cell>
          <cell r="L31" t="str">
            <v>0.8236</v>
          </cell>
          <cell r="M31" t="str">
            <v>0.7944</v>
          </cell>
          <cell r="N31" t="str">
            <v>0.8042</v>
          </cell>
        </row>
        <row r="32">
          <cell r="A32" t="str">
            <v>313001029523</v>
          </cell>
          <cell r="B32" t="str">
            <v>GIMN. BILINGÜE ALTAMAR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96</v>
          </cell>
          <cell r="H32" t="str">
            <v>92</v>
          </cell>
          <cell r="I32" t="str">
            <v>0.7943</v>
          </cell>
          <cell r="J32" t="str">
            <v>0.8046</v>
          </cell>
          <cell r="K32" t="str">
            <v>0.7748</v>
          </cell>
          <cell r="L32" t="str">
            <v>0.8165</v>
          </cell>
          <cell r="M32" t="str">
            <v>0.873</v>
          </cell>
          <cell r="N32" t="str">
            <v>0.8034</v>
          </cell>
        </row>
        <row r="33">
          <cell r="A33" t="str">
            <v>313001001165</v>
          </cell>
          <cell r="B33" t="str">
            <v>COL. EL CARMELO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36</v>
          </cell>
          <cell r="H33" t="str">
            <v>36</v>
          </cell>
          <cell r="I33" t="str">
            <v>0.7953</v>
          </cell>
          <cell r="J33" t="str">
            <v>0.7857</v>
          </cell>
          <cell r="K33" t="str">
            <v>0.7903</v>
          </cell>
          <cell r="L33" t="str">
            <v>0.816</v>
          </cell>
          <cell r="M33" t="str">
            <v>0.879</v>
          </cell>
          <cell r="N33" t="str">
            <v>0.8031</v>
          </cell>
        </row>
        <row r="34">
          <cell r="A34" t="str">
            <v>313001007091</v>
          </cell>
          <cell r="B34" t="str">
            <v>COL. MODERNO DEL NORTE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229</v>
          </cell>
          <cell r="H34" t="str">
            <v>228</v>
          </cell>
          <cell r="I34" t="str">
            <v>0.8076</v>
          </cell>
          <cell r="J34" t="str">
            <v>0.8177</v>
          </cell>
          <cell r="K34" t="str">
            <v>0.7837</v>
          </cell>
          <cell r="L34" t="str">
            <v>0.8063</v>
          </cell>
          <cell r="M34" t="str">
            <v>0.7898</v>
          </cell>
          <cell r="N34" t="str">
            <v>0.8027</v>
          </cell>
        </row>
        <row r="35">
          <cell r="A35" t="str">
            <v>313001002421</v>
          </cell>
          <cell r="B35" t="str">
            <v>COL. NAVAL DE CRESPO - Sede Única</v>
          </cell>
          <cell r="C35" t="str">
            <v>Establecimiento</v>
          </cell>
          <cell r="D35" t="str">
            <v>CARTAGENA DE INDIAS (BOLIVAR)</v>
          </cell>
          <cell r="E35" t="str">
            <v>OFICIAL</v>
          </cell>
          <cell r="F35" t="str">
            <v>A+</v>
          </cell>
          <cell r="G35" t="str">
            <v>88</v>
          </cell>
          <cell r="H35" t="str">
            <v>88</v>
          </cell>
          <cell r="I35" t="str">
            <v>0.8005</v>
          </cell>
          <cell r="J35" t="str">
            <v>0.7993</v>
          </cell>
          <cell r="K35" t="str">
            <v>0.785</v>
          </cell>
          <cell r="L35" t="str">
            <v>0.8084</v>
          </cell>
          <cell r="M35" t="str">
            <v>0.7953</v>
          </cell>
          <cell r="N35" t="str">
            <v>0.7981</v>
          </cell>
        </row>
        <row r="36">
          <cell r="A36" t="str">
            <v>313001000622</v>
          </cell>
          <cell r="B36" t="str">
            <v>COL. DE LA SALLE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310</v>
          </cell>
          <cell r="H36" t="str">
            <v>308</v>
          </cell>
          <cell r="I36" t="str">
            <v>0.8002</v>
          </cell>
          <cell r="J36" t="str">
            <v>0.7835</v>
          </cell>
          <cell r="K36" t="str">
            <v>0.7757</v>
          </cell>
          <cell r="L36" t="str">
            <v>0.8122</v>
          </cell>
          <cell r="M36" t="str">
            <v>0.8566</v>
          </cell>
          <cell r="N36" t="str">
            <v>0.7978</v>
          </cell>
        </row>
        <row r="37">
          <cell r="A37" t="str">
            <v>313001029353</v>
          </cell>
          <cell r="B37" t="str">
            <v>CORPORACION BEVERLY HILLS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41</v>
          </cell>
          <cell r="H37" t="str">
            <v>39</v>
          </cell>
          <cell r="I37" t="str">
            <v>0.7909</v>
          </cell>
          <cell r="J37" t="str">
            <v>0.7468</v>
          </cell>
          <cell r="K37" t="str">
            <v>0.7826</v>
          </cell>
          <cell r="L37" t="str">
            <v>0.8066</v>
          </cell>
          <cell r="M37" t="str">
            <v>0.8319</v>
          </cell>
          <cell r="N37" t="str">
            <v>0.7856</v>
          </cell>
        </row>
        <row r="38">
          <cell r="A38" t="str">
            <v>313001012281</v>
          </cell>
          <cell r="B38" t="str">
            <v>COL. SANTO TOMAS DE AQUINO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35</v>
          </cell>
          <cell r="H38" t="str">
            <v>35</v>
          </cell>
          <cell r="I38" t="str">
            <v>0.7801</v>
          </cell>
          <cell r="J38" t="str">
            <v>0.7807</v>
          </cell>
          <cell r="K38" t="str">
            <v>0.7649</v>
          </cell>
          <cell r="L38" t="str">
            <v>0.7999</v>
          </cell>
          <cell r="M38" t="str">
            <v>0.8158</v>
          </cell>
          <cell r="N38" t="str">
            <v>0.7841</v>
          </cell>
        </row>
        <row r="39">
          <cell r="A39" t="str">
            <v>313001001190</v>
          </cell>
          <cell r="B39" t="str">
            <v>CORPORACION COLEGIO LATINOAMERICANO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93</v>
          </cell>
          <cell r="H39" t="str">
            <v>83</v>
          </cell>
          <cell r="I39" t="str">
            <v>0.7672</v>
          </cell>
          <cell r="J39" t="str">
            <v>0.7983</v>
          </cell>
          <cell r="K39" t="str">
            <v>0.7578</v>
          </cell>
          <cell r="L39" t="str">
            <v>0.8061</v>
          </cell>
          <cell r="M39" t="str">
            <v>0.8042</v>
          </cell>
          <cell r="N39" t="str">
            <v>0.784</v>
          </cell>
        </row>
        <row r="40">
          <cell r="A40" t="str">
            <v>313001001076</v>
          </cell>
          <cell r="B40" t="str">
            <v>COL. NTRA. SE?ORA DE LA CANDELARIA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164</v>
          </cell>
          <cell r="H40" t="str">
            <v>164</v>
          </cell>
          <cell r="I40" t="str">
            <v>0.7725</v>
          </cell>
          <cell r="J40" t="str">
            <v>0.7718</v>
          </cell>
          <cell r="K40" t="str">
            <v>0.7612</v>
          </cell>
          <cell r="L40" t="str">
            <v>0.8062</v>
          </cell>
          <cell r="M40" t="str">
            <v>0.8006</v>
          </cell>
          <cell r="N40" t="str">
            <v>0.7797</v>
          </cell>
        </row>
        <row r="41">
          <cell r="A41" t="str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224</v>
          </cell>
          <cell r="H41" t="str">
            <v>221</v>
          </cell>
          <cell r="I41" t="str">
            <v>0.7619</v>
          </cell>
          <cell r="J41" t="str">
            <v>0.77</v>
          </cell>
          <cell r="K41" t="str">
            <v>0.7777</v>
          </cell>
          <cell r="L41" t="str">
            <v>0.7988</v>
          </cell>
          <cell r="M41" t="str">
            <v>0.7593</v>
          </cell>
          <cell r="N41" t="str">
            <v>0.7757</v>
          </cell>
        </row>
        <row r="42">
          <cell r="A42" t="str">
            <v>313001000975</v>
          </cell>
          <cell r="B42" t="str">
            <v>COL. EUCARISTICO NTRA. SRA. DEL CARMEN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138</v>
          </cell>
          <cell r="H42" t="str">
            <v>138</v>
          </cell>
          <cell r="I42" t="str">
            <v>0.7928</v>
          </cell>
          <cell r="J42" t="str">
            <v>0.7535</v>
          </cell>
          <cell r="K42" t="str">
            <v>0.7442</v>
          </cell>
          <cell r="L42" t="str">
            <v>0.792</v>
          </cell>
          <cell r="M42" t="str">
            <v>0.8002</v>
          </cell>
          <cell r="N42" t="str">
            <v>0.7729</v>
          </cell>
        </row>
        <row r="43">
          <cell r="A43" t="str">
            <v>313001001068</v>
          </cell>
          <cell r="B43" t="str">
            <v>COL. EUCARISTICO DE SANTA TERESA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159</v>
          </cell>
          <cell r="H43" t="str">
            <v>141</v>
          </cell>
          <cell r="I43" t="str">
            <v>0.7665</v>
          </cell>
          <cell r="J43" t="str">
            <v>0.749</v>
          </cell>
          <cell r="K43" t="str">
            <v>0.7489</v>
          </cell>
          <cell r="L43" t="str">
            <v>0.789</v>
          </cell>
          <cell r="M43" t="str">
            <v>0.8389</v>
          </cell>
          <cell r="N43" t="str">
            <v>0.7692</v>
          </cell>
        </row>
        <row r="44">
          <cell r="A44" t="str">
            <v>113001003053</v>
          </cell>
          <cell r="B44" t="str">
            <v>INSTITUCION EDUCATIVA SOLEDAD ACOSTA DE SAMPER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970</v>
          </cell>
          <cell r="H44" t="str">
            <v>964</v>
          </cell>
          <cell r="I44" t="str">
            <v>0.7585</v>
          </cell>
          <cell r="J44" t="str">
            <v>0.7556</v>
          </cell>
          <cell r="K44" t="str">
            <v>0.7645</v>
          </cell>
          <cell r="L44" t="str">
            <v>0.788</v>
          </cell>
          <cell r="M44" t="str">
            <v>0.7513</v>
          </cell>
          <cell r="N44" t="str">
            <v>0.7655</v>
          </cell>
        </row>
        <row r="45">
          <cell r="A45" t="str">
            <v>313001008399</v>
          </cell>
          <cell r="B45" t="str">
            <v>CENTRO EDUCATIVO LAS PALMERAS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67</v>
          </cell>
          <cell r="H45" t="str">
            <v>67</v>
          </cell>
          <cell r="I45" t="str">
            <v>0.7655</v>
          </cell>
          <cell r="J45" t="str">
            <v>0.7499</v>
          </cell>
          <cell r="K45" t="str">
            <v>0.7394</v>
          </cell>
          <cell r="L45" t="str">
            <v>0.7885</v>
          </cell>
          <cell r="M45" t="str">
            <v>0.7329</v>
          </cell>
          <cell r="N45" t="str">
            <v>0.7587</v>
          </cell>
        </row>
        <row r="46">
          <cell r="A46" t="str">
            <v>313001009361</v>
          </cell>
          <cell r="B46" t="str">
            <v>COL. MODELO DE LA COSTA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54</v>
          </cell>
          <cell r="H46" t="str">
            <v>53</v>
          </cell>
          <cell r="I46" t="str">
            <v>0.7272</v>
          </cell>
          <cell r="J46" t="str">
            <v>0.7366</v>
          </cell>
          <cell r="K46" t="str">
            <v>0.7621</v>
          </cell>
          <cell r="L46" t="str">
            <v>0.7785</v>
          </cell>
          <cell r="M46" t="str">
            <v>0.7704</v>
          </cell>
          <cell r="N46" t="str">
            <v>0.7526</v>
          </cell>
        </row>
        <row r="47">
          <cell r="A47" t="str">
            <v>313001000240</v>
          </cell>
          <cell r="B47" t="str">
            <v>INST. EDUC. NUEVA AMERICA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101</v>
          </cell>
          <cell r="H47" t="str">
            <v>93</v>
          </cell>
          <cell r="I47" t="str">
            <v>0.7442</v>
          </cell>
          <cell r="J47" t="str">
            <v>0.7652</v>
          </cell>
          <cell r="K47" t="str">
            <v>0.7209</v>
          </cell>
          <cell r="L47" t="str">
            <v>0.7665</v>
          </cell>
          <cell r="M47" t="str">
            <v>0.7568</v>
          </cell>
          <cell r="N47" t="str">
            <v>0.7498</v>
          </cell>
        </row>
        <row r="48">
          <cell r="A48" t="str">
            <v>113001001719</v>
          </cell>
          <cell r="B48" t="str">
            <v>INSTITUCION EDUCATIVA PROMOCION SOCIAL DE C/GENA.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463</v>
          </cell>
          <cell r="H48" t="str">
            <v>458</v>
          </cell>
          <cell r="I48" t="str">
            <v>0.7499</v>
          </cell>
          <cell r="J48" t="str">
            <v>0.7367</v>
          </cell>
          <cell r="K48" t="str">
            <v>0.7139</v>
          </cell>
          <cell r="L48" t="str">
            <v>0.7729</v>
          </cell>
          <cell r="M48" t="str">
            <v>0.7247</v>
          </cell>
          <cell r="N48" t="str">
            <v>0.7419</v>
          </cell>
        </row>
        <row r="49">
          <cell r="A49" t="str">
            <v>113001003771</v>
          </cell>
          <cell r="B49" t="str">
            <v>INSTITUCION EDUCATIVA LAS GAVIOTAS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314</v>
          </cell>
          <cell r="H49" t="str">
            <v>308</v>
          </cell>
          <cell r="I49" t="str">
            <v>0.7457</v>
          </cell>
          <cell r="J49" t="str">
            <v>0.7436</v>
          </cell>
          <cell r="K49" t="str">
            <v>0.7112</v>
          </cell>
          <cell r="L49" t="str">
            <v>0.7586</v>
          </cell>
          <cell r="M49" t="str">
            <v>0.7143</v>
          </cell>
          <cell r="N49" t="str">
            <v>0.7378</v>
          </cell>
        </row>
        <row r="50">
          <cell r="A50" t="str">
            <v>313001005098</v>
          </cell>
          <cell r="B50" t="str">
            <v>COL. TRINITARIO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229</v>
          </cell>
          <cell r="H50" t="str">
            <v>227</v>
          </cell>
          <cell r="I50" t="str">
            <v>0.731</v>
          </cell>
          <cell r="J50" t="str">
            <v>0.706</v>
          </cell>
          <cell r="K50" t="str">
            <v>0.7183</v>
          </cell>
          <cell r="L50" t="str">
            <v>0.7727</v>
          </cell>
          <cell r="M50" t="str">
            <v>0.7668</v>
          </cell>
          <cell r="N50" t="str">
            <v>0.7347</v>
          </cell>
        </row>
        <row r="51">
          <cell r="A51" t="str">
            <v>313001002251</v>
          </cell>
          <cell r="B51" t="str">
            <v>COL. NTRA. SRA. DE FATIMA DE LA POL NAL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A</v>
          </cell>
          <cell r="G51" t="str">
            <v>89</v>
          </cell>
          <cell r="H51" t="str">
            <v>87</v>
          </cell>
          <cell r="I51" t="str">
            <v>0.714</v>
          </cell>
          <cell r="J51" t="str">
            <v>0.7335</v>
          </cell>
          <cell r="K51" t="str">
            <v>0.7275</v>
          </cell>
          <cell r="L51" t="str">
            <v>0.7574</v>
          </cell>
          <cell r="M51" t="str">
            <v>0.7516</v>
          </cell>
          <cell r="N51" t="str">
            <v>0.7345</v>
          </cell>
        </row>
        <row r="52">
          <cell r="A52" t="str">
            <v>113001013814</v>
          </cell>
          <cell r="B52" t="str">
            <v>INSTITUCION EDUCATIVA BERTHA GEDEON DE BALADI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236</v>
          </cell>
          <cell r="H52" t="str">
            <v>228</v>
          </cell>
          <cell r="I52" t="str">
            <v>0.7447</v>
          </cell>
          <cell r="J52" t="str">
            <v>0.7321</v>
          </cell>
          <cell r="K52" t="str">
            <v>0.6902</v>
          </cell>
          <cell r="L52" t="str">
            <v>0.7612</v>
          </cell>
          <cell r="M52" t="str">
            <v>0.741</v>
          </cell>
          <cell r="N52" t="str">
            <v>0.7328</v>
          </cell>
        </row>
        <row r="53">
          <cell r="A53" t="str">
            <v>313001013279</v>
          </cell>
          <cell r="B53" t="str">
            <v>INSTITUTO SIGMUND FREUD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A</v>
          </cell>
          <cell r="G53" t="str">
            <v>177</v>
          </cell>
          <cell r="H53" t="str">
            <v>177</v>
          </cell>
          <cell r="I53" t="str">
            <v>0.7151</v>
          </cell>
          <cell r="J53" t="str">
            <v>0.7192</v>
          </cell>
          <cell r="K53" t="str">
            <v>0.7035</v>
          </cell>
          <cell r="L53" t="str">
            <v>0.7559</v>
          </cell>
          <cell r="M53" t="str">
            <v>0.7545</v>
          </cell>
          <cell r="N53" t="str">
            <v>0.7258</v>
          </cell>
        </row>
        <row r="54">
          <cell r="A54" t="str">
            <v>313001029337</v>
          </cell>
          <cell r="B54" t="str">
            <v>COLEGIO GORETTI - Sede Única</v>
          </cell>
          <cell r="C54" t="str">
            <v>Establecimiento</v>
          </cell>
          <cell r="D54" t="str">
            <v>CARTAGENA DE INDIAS (BOLIVAR)</v>
          </cell>
          <cell r="E54" t="str">
            <v>NO OFICIAL</v>
          </cell>
          <cell r="F54" t="str">
            <v>A</v>
          </cell>
          <cell r="G54" t="str">
            <v>83</v>
          </cell>
          <cell r="H54" t="str">
            <v>76</v>
          </cell>
          <cell r="I54" t="str">
            <v>0.692</v>
          </cell>
          <cell r="J54" t="str">
            <v>0.7127</v>
          </cell>
          <cell r="K54" t="str">
            <v>0.7268</v>
          </cell>
          <cell r="L54" t="str">
            <v>0.7574</v>
          </cell>
          <cell r="M54" t="str">
            <v>0.7502</v>
          </cell>
          <cell r="N54" t="str">
            <v>0.7244</v>
          </cell>
        </row>
        <row r="55">
          <cell r="A55" t="str">
            <v>113001003061</v>
          </cell>
          <cell r="B55" t="str">
            <v>INSTITUCION EDUCATIVA HERMANO ANTONIO RAMOS DE LA SALLE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A</v>
          </cell>
          <cell r="G55" t="str">
            <v>195</v>
          </cell>
          <cell r="H55" t="str">
            <v>183</v>
          </cell>
          <cell r="I55" t="str">
            <v>0.7293</v>
          </cell>
          <cell r="J55" t="str">
            <v>0.7038</v>
          </cell>
          <cell r="K55" t="str">
            <v>0.6928</v>
          </cell>
          <cell r="L55" t="str">
            <v>0.7641</v>
          </cell>
          <cell r="M55" t="str">
            <v>0.739</v>
          </cell>
          <cell r="N55" t="str">
            <v>0.7237</v>
          </cell>
        </row>
        <row r="56">
          <cell r="A56" t="str">
            <v>313001002714</v>
          </cell>
          <cell r="B56" t="str">
            <v>INSTITUCION EDUCATIVA MARIA AUXILIADORA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A</v>
          </cell>
          <cell r="G56" t="str">
            <v>121</v>
          </cell>
          <cell r="H56" t="str">
            <v>120</v>
          </cell>
          <cell r="I56" t="str">
            <v>0.7178</v>
          </cell>
          <cell r="J56" t="str">
            <v>0.7176</v>
          </cell>
          <cell r="K56" t="str">
            <v>0.6973</v>
          </cell>
          <cell r="L56" t="str">
            <v>0.7548</v>
          </cell>
          <cell r="M56" t="str">
            <v>0.7171</v>
          </cell>
          <cell r="N56" t="str">
            <v>0.7215</v>
          </cell>
        </row>
        <row r="57">
          <cell r="A57" t="str">
            <v>113001002979</v>
          </cell>
          <cell r="B57" t="str">
            <v>INSTITUCION EDUCATIVA LA MILAGROSA - Sede Única</v>
          </cell>
          <cell r="C57" t="str">
            <v>Establecimiento</v>
          </cell>
          <cell r="D57" t="str">
            <v>CARTAGENA DE INDIAS (BOLIVAR)</v>
          </cell>
          <cell r="E57" t="str">
            <v>OFICIAL</v>
          </cell>
          <cell r="F57" t="str">
            <v>B</v>
          </cell>
          <cell r="G57" t="str">
            <v>77</v>
          </cell>
          <cell r="H57" t="str">
            <v>74</v>
          </cell>
          <cell r="I57" t="str">
            <v>0.7033</v>
          </cell>
          <cell r="J57" t="str">
            <v>0.7007</v>
          </cell>
          <cell r="K57" t="str">
            <v>0.7315</v>
          </cell>
          <cell r="L57" t="str">
            <v>0.7443</v>
          </cell>
          <cell r="M57" t="str">
            <v>0.6967</v>
          </cell>
          <cell r="N57" t="str">
            <v>0.7182</v>
          </cell>
        </row>
        <row r="58">
          <cell r="A58" t="str">
            <v>313001005845</v>
          </cell>
          <cell r="B58" t="str">
            <v>COL PILAR DEL SABER (ANTES JARD. INF. PIOLIN)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39</v>
          </cell>
          <cell r="H58" t="str">
            <v>39</v>
          </cell>
          <cell r="I58" t="str">
            <v>0.6998</v>
          </cell>
          <cell r="J58" t="str">
            <v>0.694</v>
          </cell>
          <cell r="K58" t="str">
            <v>0.7018</v>
          </cell>
          <cell r="L58" t="str">
            <v>0.7643</v>
          </cell>
          <cell r="M58" t="str">
            <v>0.7499</v>
          </cell>
          <cell r="N58" t="str">
            <v>0.7177</v>
          </cell>
        </row>
        <row r="59">
          <cell r="A59" t="str">
            <v>313001012876</v>
          </cell>
          <cell r="B59" t="str">
            <v>CORPORACION EDUCATIVA INSTITUTO GUADALUPE 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36</v>
          </cell>
          <cell r="H59" t="str">
            <v>34</v>
          </cell>
          <cell r="I59" t="str">
            <v>0.6879</v>
          </cell>
          <cell r="J59" t="str">
            <v>0.6858</v>
          </cell>
          <cell r="K59" t="str">
            <v>0.7072</v>
          </cell>
          <cell r="L59" t="str">
            <v>0.7643</v>
          </cell>
          <cell r="M59" t="str">
            <v>0.76</v>
          </cell>
          <cell r="N59" t="str">
            <v>0.715</v>
          </cell>
        </row>
        <row r="60">
          <cell r="A60" t="str">
            <v>313001005136</v>
          </cell>
          <cell r="B60" t="str">
            <v>COLEGIO ANTARES DE CARTAGENA (JAR.INF DISNEYL.)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58</v>
          </cell>
          <cell r="H60" t="str">
            <v>55</v>
          </cell>
          <cell r="I60" t="str">
            <v>0.6925</v>
          </cell>
          <cell r="J60" t="str">
            <v>0.6755</v>
          </cell>
          <cell r="K60" t="str">
            <v>0.693</v>
          </cell>
          <cell r="L60" t="str">
            <v>0.7497</v>
          </cell>
          <cell r="M60" t="str">
            <v>0.8166</v>
          </cell>
          <cell r="N60" t="str">
            <v>0.7114</v>
          </cell>
        </row>
        <row r="61">
          <cell r="A61" t="str">
            <v>313001006639</v>
          </cell>
          <cell r="B61" t="str">
            <v>INST. SOLEDAD VIVES DE JOLI (ANTES J. I LOS CAPULLITOS)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102</v>
          </cell>
          <cell r="H61" t="str">
            <v>101</v>
          </cell>
          <cell r="I61" t="str">
            <v>0.706</v>
          </cell>
          <cell r="J61" t="str">
            <v>0.6988</v>
          </cell>
          <cell r="K61" t="str">
            <v>0.6823</v>
          </cell>
          <cell r="L61" t="str">
            <v>0.7443</v>
          </cell>
          <cell r="M61" t="str">
            <v>0.702</v>
          </cell>
          <cell r="N61" t="str">
            <v>0.7074</v>
          </cell>
        </row>
        <row r="62">
          <cell r="A62" t="str">
            <v>313001000568</v>
          </cell>
          <cell r="B62" t="str">
            <v>ESCUELAS PROFESIONALES SALESIANAS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327</v>
          </cell>
          <cell r="H62" t="str">
            <v>327</v>
          </cell>
          <cell r="I62" t="str">
            <v>0.7126</v>
          </cell>
          <cell r="J62" t="str">
            <v>0.7094</v>
          </cell>
          <cell r="K62" t="str">
            <v>0.6745</v>
          </cell>
          <cell r="L62" t="str">
            <v>0.738</v>
          </cell>
          <cell r="M62" t="str">
            <v>0.6895</v>
          </cell>
          <cell r="N62" t="str">
            <v>0.7072</v>
          </cell>
        </row>
        <row r="63">
          <cell r="A63" t="str">
            <v>413001007648</v>
          </cell>
          <cell r="B63" t="str">
            <v>COL. CAMINO DEL CORAL DE C/GENA.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149</v>
          </cell>
          <cell r="H63" t="str">
            <v>140</v>
          </cell>
          <cell r="I63" t="str">
            <v>0.6905</v>
          </cell>
          <cell r="J63" t="str">
            <v>0.6737</v>
          </cell>
          <cell r="K63" t="str">
            <v>0.6895</v>
          </cell>
          <cell r="L63" t="str">
            <v>0.759</v>
          </cell>
          <cell r="M63" t="str">
            <v>0.7327</v>
          </cell>
          <cell r="N63" t="str">
            <v>0.7055</v>
          </cell>
        </row>
        <row r="64">
          <cell r="A64" t="str">
            <v>313001006337</v>
          </cell>
          <cell r="B64" t="str">
            <v>INST. EL LABRADOR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148</v>
          </cell>
          <cell r="H64" t="str">
            <v>143</v>
          </cell>
          <cell r="I64" t="str">
            <v>0.7052</v>
          </cell>
          <cell r="J64" t="str">
            <v>0.6806</v>
          </cell>
          <cell r="K64" t="str">
            <v>0.677</v>
          </cell>
          <cell r="L64" t="str">
            <v>0.7354</v>
          </cell>
          <cell r="M64" t="str">
            <v>0.7267</v>
          </cell>
          <cell r="N64" t="str">
            <v>0.7016</v>
          </cell>
        </row>
        <row r="65">
          <cell r="A65" t="str">
            <v>313001003117</v>
          </cell>
          <cell r="B65" t="str">
            <v>CORP INST. CIRY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80</v>
          </cell>
          <cell r="H65" t="str">
            <v>79</v>
          </cell>
          <cell r="I65" t="str">
            <v>0.7041</v>
          </cell>
          <cell r="J65" t="str">
            <v>0.7084</v>
          </cell>
          <cell r="K65" t="str">
            <v>0.6655</v>
          </cell>
          <cell r="L65" t="str">
            <v>0.7306</v>
          </cell>
          <cell r="M65" t="str">
            <v>0.6911</v>
          </cell>
          <cell r="N65" t="str">
            <v>0.7013</v>
          </cell>
        </row>
        <row r="66">
          <cell r="A66" t="str">
            <v>313001005411</v>
          </cell>
          <cell r="B66" t="str">
            <v>COLEGIO FERNANDEZ GUTIERREZ DE PIÑERES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74</v>
          </cell>
          <cell r="H66" t="str">
            <v>71</v>
          </cell>
          <cell r="I66" t="str">
            <v>0.6731</v>
          </cell>
          <cell r="J66" t="str">
            <v>0.6785</v>
          </cell>
          <cell r="K66" t="str">
            <v>0.6817</v>
          </cell>
          <cell r="L66" t="str">
            <v>0.7399</v>
          </cell>
          <cell r="M66" t="str">
            <v>0.7772</v>
          </cell>
          <cell r="N66" t="str">
            <v>0.6997</v>
          </cell>
        </row>
        <row r="67">
          <cell r="A67" t="str">
            <v>313001002307</v>
          </cell>
          <cell r="B67" t="str">
            <v>COL. ADVENTISTA DE C/GENA.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79</v>
          </cell>
          <cell r="H67" t="str">
            <v>77</v>
          </cell>
          <cell r="I67" t="str">
            <v>0.702</v>
          </cell>
          <cell r="J67" t="str">
            <v>0.6979</v>
          </cell>
          <cell r="K67" t="str">
            <v>0.6633</v>
          </cell>
          <cell r="L67" t="str">
            <v>0.7447</v>
          </cell>
          <cell r="M67" t="str">
            <v>0.6668</v>
          </cell>
          <cell r="N67" t="str">
            <v>0.6993</v>
          </cell>
        </row>
        <row r="68">
          <cell r="A68" t="str">
            <v>313001027199</v>
          </cell>
          <cell r="B68" t="str">
            <v>COL. SUE?OS Y OPORTUNIDADES JESUS MAESTRO - Sede Única</v>
          </cell>
          <cell r="C68" t="str">
            <v>Establecimiento</v>
          </cell>
          <cell r="D68" t="str">
            <v>CARTAGENA DE INDIAS (BOLIVAR)</v>
          </cell>
          <cell r="E68" t="str">
            <v>OFICIAL</v>
          </cell>
          <cell r="F68" t="str">
            <v>B</v>
          </cell>
          <cell r="G68" t="str">
            <v>203</v>
          </cell>
          <cell r="H68" t="str">
            <v>201</v>
          </cell>
          <cell r="I68" t="str">
            <v>0.7214</v>
          </cell>
          <cell r="J68" t="str">
            <v>0.6884</v>
          </cell>
          <cell r="K68" t="str">
            <v>0.6636</v>
          </cell>
          <cell r="L68" t="str">
            <v>0.7303</v>
          </cell>
          <cell r="M68" t="str">
            <v>0.6531</v>
          </cell>
          <cell r="N68" t="str">
            <v>0.6973</v>
          </cell>
        </row>
        <row r="69">
          <cell r="A69" t="str">
            <v>313001002340</v>
          </cell>
          <cell r="B69" t="str">
            <v>INST. COLOMBO BOLIVARIANO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176</v>
          </cell>
          <cell r="H69" t="str">
            <v>170</v>
          </cell>
          <cell r="I69" t="str">
            <v>0.6906</v>
          </cell>
          <cell r="J69" t="str">
            <v>0.6717</v>
          </cell>
          <cell r="K69" t="str">
            <v>0.6721</v>
          </cell>
          <cell r="L69" t="str">
            <v>0.7432</v>
          </cell>
          <cell r="M69" t="str">
            <v>0.724</v>
          </cell>
          <cell r="N69" t="str">
            <v>0.6967</v>
          </cell>
        </row>
        <row r="70">
          <cell r="A70" t="str">
            <v>113001000321</v>
          </cell>
          <cell r="B70" t="str">
            <v>INSTITUCION EDUCATIVA LUIS C GALAN SARMIENTO - Sede Única</v>
          </cell>
          <cell r="C70" t="str">
            <v>Establecimiento</v>
          </cell>
          <cell r="D70" t="str">
            <v>CARTAGENA DE INDIAS (BOLIVAR)</v>
          </cell>
          <cell r="E70" t="str">
            <v>OFICIAL</v>
          </cell>
          <cell r="F70" t="str">
            <v>B</v>
          </cell>
          <cell r="G70" t="str">
            <v>120</v>
          </cell>
          <cell r="H70" t="str">
            <v>119</v>
          </cell>
          <cell r="I70" t="str">
            <v>0.6911</v>
          </cell>
          <cell r="J70" t="str">
            <v>0.694</v>
          </cell>
          <cell r="K70" t="str">
            <v>0.6799</v>
          </cell>
          <cell r="L70" t="str">
            <v>0.7376</v>
          </cell>
          <cell r="M70" t="str">
            <v>0.6475</v>
          </cell>
          <cell r="N70" t="str">
            <v>0.6966</v>
          </cell>
        </row>
        <row r="71">
          <cell r="A71" t="str">
            <v>313001006701</v>
          </cell>
          <cell r="B71" t="str">
            <v>COL. MILITAR ALMIRANTE COLON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1635</v>
          </cell>
          <cell r="H71" t="str">
            <v>1597</v>
          </cell>
          <cell r="I71" t="str">
            <v>0.6977</v>
          </cell>
          <cell r="J71" t="str">
            <v>0.6849</v>
          </cell>
          <cell r="K71" t="str">
            <v>0.6687</v>
          </cell>
          <cell r="L71" t="str">
            <v>0.7338</v>
          </cell>
          <cell r="M71" t="str">
            <v>0.6894</v>
          </cell>
          <cell r="N71" t="str">
            <v>0.6958</v>
          </cell>
        </row>
        <row r="72">
          <cell r="A72" t="str">
            <v>113001001484</v>
          </cell>
          <cell r="B72" t="str">
            <v>INSTITUCION EDUCATIVA MERCEDES ABREGO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533</v>
          </cell>
          <cell r="H72" t="str">
            <v>515</v>
          </cell>
          <cell r="I72" t="str">
            <v>0.7022</v>
          </cell>
          <cell r="J72" t="str">
            <v>0.6812</v>
          </cell>
          <cell r="K72" t="str">
            <v>0.6714</v>
          </cell>
          <cell r="L72" t="str">
            <v>0.7307</v>
          </cell>
          <cell r="M72" t="str">
            <v>0.689</v>
          </cell>
          <cell r="N72" t="str">
            <v>0.6958</v>
          </cell>
        </row>
        <row r="73">
          <cell r="A73" t="str">
            <v>313001012892</v>
          </cell>
          <cell r="B73" t="str">
            <v>INST. DOCENTE DEL CARIBE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269</v>
          </cell>
          <cell r="H73" t="str">
            <v>246</v>
          </cell>
          <cell r="I73" t="str">
            <v>0.6906</v>
          </cell>
          <cell r="J73" t="str">
            <v>0.6693</v>
          </cell>
          <cell r="K73" t="str">
            <v>0.6898</v>
          </cell>
          <cell r="L73" t="str">
            <v>0.7221</v>
          </cell>
          <cell r="M73" t="str">
            <v>0.6859</v>
          </cell>
          <cell r="N73" t="str">
            <v>0.6924</v>
          </cell>
        </row>
        <row r="74">
          <cell r="A74" t="str">
            <v>313001029680</v>
          </cell>
          <cell r="B74" t="str">
            <v>CENTRO EDUCATIVO INTEGRAL MODERNO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31</v>
          </cell>
          <cell r="H74" t="str">
            <v>31</v>
          </cell>
          <cell r="I74" t="str">
            <v>0.6828</v>
          </cell>
          <cell r="J74" t="str">
            <v>0.6802</v>
          </cell>
          <cell r="K74" t="str">
            <v>0.6666</v>
          </cell>
          <cell r="L74" t="str">
            <v>0.7322</v>
          </cell>
          <cell r="M74" t="str">
            <v>0.7092</v>
          </cell>
          <cell r="N74" t="str">
            <v>0.6919</v>
          </cell>
        </row>
        <row r="75">
          <cell r="A75" t="str">
            <v>113001002057</v>
          </cell>
          <cell r="B75" t="str">
            <v>INSTITUCION EDUCATIVA SOLEDAD ROMAN DE NU?EZ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362</v>
          </cell>
          <cell r="H75" t="str">
            <v>343</v>
          </cell>
          <cell r="I75" t="str">
            <v>0.7024</v>
          </cell>
          <cell r="J75" t="str">
            <v>0.6889</v>
          </cell>
          <cell r="K75" t="str">
            <v>0.6578</v>
          </cell>
          <cell r="L75" t="str">
            <v>0.7176</v>
          </cell>
          <cell r="M75" t="str">
            <v>0.69</v>
          </cell>
          <cell r="N75" t="str">
            <v>0.6916</v>
          </cell>
        </row>
        <row r="76">
          <cell r="A76" t="str">
            <v>113001006800</v>
          </cell>
          <cell r="B76" t="str">
            <v>INSTITUCION EDUCATIVA 20 DE JULIO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172</v>
          </cell>
          <cell r="H76" t="str">
            <v>172</v>
          </cell>
          <cell r="I76" t="str">
            <v>0.683</v>
          </cell>
          <cell r="J76" t="str">
            <v>0.6971</v>
          </cell>
          <cell r="K76" t="str">
            <v>0.6687</v>
          </cell>
          <cell r="L76" t="str">
            <v>0.7235</v>
          </cell>
          <cell r="M76" t="str">
            <v>0.6457</v>
          </cell>
          <cell r="N76" t="str">
            <v>0.6894</v>
          </cell>
        </row>
        <row r="77">
          <cell r="A77" t="str">
            <v>313001008526</v>
          </cell>
          <cell r="B77" t="str">
            <v>INST. SAN ISIDRO LABRADOR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103</v>
          </cell>
          <cell r="H77" t="str">
            <v>101</v>
          </cell>
          <cell r="I77" t="str">
            <v>0.6942</v>
          </cell>
          <cell r="J77" t="str">
            <v>0.67</v>
          </cell>
          <cell r="K77" t="str">
            <v>0.6598</v>
          </cell>
          <cell r="L77" t="str">
            <v>0.7276</v>
          </cell>
          <cell r="M77" t="str">
            <v>0.6895</v>
          </cell>
          <cell r="N77" t="str">
            <v>0.688</v>
          </cell>
        </row>
        <row r="78">
          <cell r="A78" t="str">
            <v>113001012788</v>
          </cell>
          <cell r="B78" t="str">
            <v>INSTITUCION EDUCATIVA CIUDAD DE TUNJA - Sede Única</v>
          </cell>
          <cell r="C78" t="str">
            <v>Establecimiento</v>
          </cell>
          <cell r="D78" t="str">
            <v>CARTAGENA DE INDIAS (BOLIVAR)</v>
          </cell>
          <cell r="E78" t="str">
            <v>OFICIAL</v>
          </cell>
          <cell r="F78" t="str">
            <v>B</v>
          </cell>
          <cell r="G78" t="str">
            <v>135</v>
          </cell>
          <cell r="H78" t="str">
            <v>130</v>
          </cell>
          <cell r="I78" t="str">
            <v>0.7018</v>
          </cell>
          <cell r="J78" t="str">
            <v>0.687</v>
          </cell>
          <cell r="K78" t="str">
            <v>0.6516</v>
          </cell>
          <cell r="L78" t="str">
            <v>0.7138</v>
          </cell>
          <cell r="M78" t="str">
            <v>0.6783</v>
          </cell>
          <cell r="N78" t="str">
            <v>0.6878</v>
          </cell>
        </row>
        <row r="79">
          <cell r="A79" t="str">
            <v>313001001181</v>
          </cell>
          <cell r="B79" t="str">
            <v>COL. NTRA. SRA. DE LA CONSOLATA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456</v>
          </cell>
          <cell r="H79" t="str">
            <v>445</v>
          </cell>
          <cell r="I79" t="str">
            <v>0.6979</v>
          </cell>
          <cell r="J79" t="str">
            <v>0.6652</v>
          </cell>
          <cell r="K79" t="str">
            <v>0.6501</v>
          </cell>
          <cell r="L79" t="str">
            <v>0.733</v>
          </cell>
          <cell r="M79" t="str">
            <v>0.6803</v>
          </cell>
          <cell r="N79" t="str">
            <v>0.6861</v>
          </cell>
        </row>
        <row r="80">
          <cell r="A80" t="str">
            <v>113001000348</v>
          </cell>
          <cell r="B80" t="str">
            <v>INSTITUCION EDUCATIVA AMBIENTALISTA DE CARTAGENA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B</v>
          </cell>
          <cell r="G80" t="str">
            <v>365</v>
          </cell>
          <cell r="H80" t="str">
            <v>341</v>
          </cell>
          <cell r="I80" t="str">
            <v>0.6837</v>
          </cell>
          <cell r="J80" t="str">
            <v>0.689</v>
          </cell>
          <cell r="K80" t="str">
            <v>0.6565</v>
          </cell>
          <cell r="L80" t="str">
            <v>0.7187</v>
          </cell>
          <cell r="M80" t="str">
            <v>0.6546</v>
          </cell>
          <cell r="N80" t="str">
            <v>0.6845</v>
          </cell>
        </row>
        <row r="81">
          <cell r="A81" t="str">
            <v>313001003842</v>
          </cell>
          <cell r="B81" t="str">
            <v>COL. GONZALO JIMENEZ DE QUEZADA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B</v>
          </cell>
          <cell r="G81" t="str">
            <v>86</v>
          </cell>
          <cell r="H81" t="str">
            <v>85</v>
          </cell>
          <cell r="I81" t="str">
            <v>0.6756</v>
          </cell>
          <cell r="J81" t="str">
            <v>0.6675</v>
          </cell>
          <cell r="K81" t="str">
            <v>0.6555</v>
          </cell>
          <cell r="L81" t="str">
            <v>0.734</v>
          </cell>
          <cell r="M81" t="str">
            <v>0.698</v>
          </cell>
          <cell r="N81" t="str">
            <v>0.6843</v>
          </cell>
        </row>
        <row r="82">
          <cell r="A82" t="str">
            <v>313001029981</v>
          </cell>
          <cell r="B82" t="str">
            <v>COLEGIO JOSÉ MARÍA GARCÍA TOLEDO - Sede Única</v>
          </cell>
          <cell r="C82" t="str">
            <v>Establecimiento</v>
          </cell>
          <cell r="D82" t="str">
            <v>CARTAGENA DE INDIAS (BOLIVAR)</v>
          </cell>
          <cell r="E82" t="str">
            <v>NO OFICIAL</v>
          </cell>
          <cell r="F82" t="str">
            <v>B</v>
          </cell>
          <cell r="G82" t="str">
            <v>75</v>
          </cell>
          <cell r="H82" t="str">
            <v>74</v>
          </cell>
          <cell r="I82" t="str">
            <v>0.6693</v>
          </cell>
          <cell r="J82" t="str">
            <v>0.6737</v>
          </cell>
          <cell r="K82" t="str">
            <v>0.6656</v>
          </cell>
          <cell r="L82" t="str">
            <v>0.7219</v>
          </cell>
          <cell r="M82" t="str">
            <v>0.6843</v>
          </cell>
          <cell r="N82" t="str">
            <v>0.6828</v>
          </cell>
        </row>
        <row r="83">
          <cell r="A83" t="str">
            <v>313001007619</v>
          </cell>
          <cell r="B83" t="str">
            <v>CORPORACION INST. EDUC. DEL SOCORRO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B</v>
          </cell>
          <cell r="G83" t="str">
            <v>61</v>
          </cell>
          <cell r="H83" t="str">
            <v>60</v>
          </cell>
          <cell r="I83" t="str">
            <v>0.6726</v>
          </cell>
          <cell r="J83" t="str">
            <v>0.676</v>
          </cell>
          <cell r="K83" t="str">
            <v>0.6508</v>
          </cell>
          <cell r="L83" t="str">
            <v>0.7271</v>
          </cell>
          <cell r="M83" t="str">
            <v>0.6947</v>
          </cell>
          <cell r="N83" t="str">
            <v>0.6826</v>
          </cell>
        </row>
        <row r="84">
          <cell r="A84" t="str">
            <v>313001000045</v>
          </cell>
          <cell r="B84" t="str">
            <v>CORP. COL. CRISTO REY - Sede Única</v>
          </cell>
          <cell r="C84" t="str">
            <v>Establecimiento</v>
          </cell>
          <cell r="D84" t="str">
            <v>CARTAGENA (BOLIVAR)</v>
          </cell>
          <cell r="E84" t="str">
            <v>NO OFICIAL</v>
          </cell>
          <cell r="F84" t="str">
            <v>B</v>
          </cell>
          <cell r="G84" t="str">
            <v>41</v>
          </cell>
          <cell r="H84" t="str">
            <v>36</v>
          </cell>
          <cell r="I84" t="str">
            <v>0.6678</v>
          </cell>
          <cell r="J84" t="str">
            <v>0.6799</v>
          </cell>
          <cell r="K84" t="str">
            <v>0.6912</v>
          </cell>
          <cell r="L84" t="str">
            <v>0.6769</v>
          </cell>
          <cell r="M84" t="str">
            <v>0.7183</v>
          </cell>
          <cell r="N84" t="str">
            <v>0.682</v>
          </cell>
        </row>
        <row r="85">
          <cell r="A85" t="str">
            <v>313001008879</v>
          </cell>
          <cell r="B85" t="str">
            <v>INST. PESTALOZZI - Sede Única</v>
          </cell>
          <cell r="C85" t="str">
            <v>Establecimiento</v>
          </cell>
          <cell r="D85" t="str">
            <v>CARTAGENA (BOLIVAR)</v>
          </cell>
          <cell r="E85" t="str">
            <v>NO OFICIAL</v>
          </cell>
          <cell r="F85" t="str">
            <v>B</v>
          </cell>
          <cell r="G85" t="str">
            <v>98</v>
          </cell>
          <cell r="H85" t="str">
            <v>95</v>
          </cell>
          <cell r="I85" t="str">
            <v>0.6672</v>
          </cell>
          <cell r="J85" t="str">
            <v>0.675</v>
          </cell>
          <cell r="K85" t="str">
            <v>0.6646</v>
          </cell>
          <cell r="L85" t="str">
            <v>0.7028</v>
          </cell>
          <cell r="M85" t="str">
            <v>0.7036</v>
          </cell>
          <cell r="N85" t="str">
            <v>0.6794</v>
          </cell>
        </row>
        <row r="86">
          <cell r="A86" t="str">
            <v>313001007244</v>
          </cell>
          <cell r="B86" t="str">
            <v>INST. JUAN JACOBO ROUSSEAU NO.2 -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B</v>
          </cell>
          <cell r="G86" t="str">
            <v>43</v>
          </cell>
          <cell r="H86" t="str">
            <v>42</v>
          </cell>
          <cell r="I86" t="str">
            <v>0.6533</v>
          </cell>
          <cell r="J86" t="str">
            <v>0.6787</v>
          </cell>
          <cell r="K86" t="str">
            <v>0.6496</v>
          </cell>
          <cell r="L86" t="str">
            <v>0.7224</v>
          </cell>
          <cell r="M86" t="str">
            <v>0.7173</v>
          </cell>
          <cell r="N86" t="str">
            <v>0.6792</v>
          </cell>
        </row>
        <row r="87">
          <cell r="A87" t="str">
            <v>113001000771</v>
          </cell>
          <cell r="B87" t="str">
            <v>INSTITUCION EDUCATIVA CAMILO TORRES DEL POZON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B</v>
          </cell>
          <cell r="G87" t="str">
            <v>368</v>
          </cell>
          <cell r="H87" t="str">
            <v>360</v>
          </cell>
          <cell r="I87" t="str">
            <v>0.668</v>
          </cell>
          <cell r="J87" t="str">
            <v>0.6669</v>
          </cell>
          <cell r="K87" t="str">
            <v>0.6495</v>
          </cell>
          <cell r="L87" t="str">
            <v>0.7168</v>
          </cell>
          <cell r="M87" t="str">
            <v>0.6494</v>
          </cell>
          <cell r="N87" t="str">
            <v>0.6733</v>
          </cell>
        </row>
        <row r="88">
          <cell r="A88" t="str">
            <v>113001029893</v>
          </cell>
          <cell r="B88" t="str">
            <v>I.E. ROSEDAL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B</v>
          </cell>
          <cell r="G88" t="str">
            <v>235</v>
          </cell>
          <cell r="H88" t="str">
            <v>228</v>
          </cell>
          <cell r="I88" t="str">
            <v>0.6748</v>
          </cell>
          <cell r="J88" t="str">
            <v>0.6683</v>
          </cell>
          <cell r="K88" t="str">
            <v>0.6236</v>
          </cell>
          <cell r="L88" t="str">
            <v>0.719</v>
          </cell>
          <cell r="M88" t="str">
            <v>0.6948</v>
          </cell>
          <cell r="N88" t="str">
            <v>0.6732</v>
          </cell>
        </row>
        <row r="89">
          <cell r="A89" t="str">
            <v>113001012508</v>
          </cell>
          <cell r="B89" t="str">
            <v>ESCUELA NORMAL SUPERIOR DE CARTAGENA DE INDIAS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B</v>
          </cell>
          <cell r="G89" t="str">
            <v>351</v>
          </cell>
          <cell r="H89" t="str">
            <v>343</v>
          </cell>
          <cell r="I89" t="str">
            <v>0.6433</v>
          </cell>
          <cell r="J89" t="str">
            <v>0.6536</v>
          </cell>
          <cell r="K89" t="str">
            <v>0.6655</v>
          </cell>
          <cell r="L89" t="str">
            <v>0.7235</v>
          </cell>
          <cell r="M89" t="str">
            <v>0.6874</v>
          </cell>
          <cell r="N89" t="str">
            <v>0.6727</v>
          </cell>
        </row>
        <row r="90">
          <cell r="A90" t="str">
            <v>113001007857</v>
          </cell>
          <cell r="B90" t="str">
            <v>INSTITUCION EDUCATIVA LA LIBERTAD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B</v>
          </cell>
          <cell r="G90" t="str">
            <v>201</v>
          </cell>
          <cell r="H90" t="str">
            <v>190</v>
          </cell>
          <cell r="I90" t="str">
            <v>0.6687</v>
          </cell>
          <cell r="J90" t="str">
            <v>0.6923</v>
          </cell>
          <cell r="K90" t="str">
            <v>0.6424</v>
          </cell>
          <cell r="L90" t="str">
            <v>0.6954</v>
          </cell>
          <cell r="M90" t="str">
            <v>0.6469</v>
          </cell>
          <cell r="N90" t="str">
            <v>0.6726</v>
          </cell>
        </row>
        <row r="91">
          <cell r="A91" t="str">
            <v>113001002626</v>
          </cell>
          <cell r="B91" t="str">
            <v>INSTITUCION EDUCATIVA OLGA GONZALEZ ARRAUT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178</v>
          </cell>
          <cell r="H91" t="str">
            <v>177</v>
          </cell>
          <cell r="I91" t="str">
            <v>0.6629</v>
          </cell>
          <cell r="J91" t="str">
            <v>0.6726</v>
          </cell>
          <cell r="K91" t="str">
            <v>0.6352</v>
          </cell>
          <cell r="L91" t="str">
            <v>0.7173</v>
          </cell>
          <cell r="M91" t="str">
            <v>0.6296</v>
          </cell>
          <cell r="N91" t="str">
            <v>0.6687</v>
          </cell>
        </row>
        <row r="92">
          <cell r="A92" t="str">
            <v>313001028843</v>
          </cell>
          <cell r="B92" t="str">
            <v>COLEGIO JUAN PABLO II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86</v>
          </cell>
          <cell r="H92" t="str">
            <v>83</v>
          </cell>
          <cell r="I92" t="str">
            <v>0.6535</v>
          </cell>
          <cell r="J92" t="str">
            <v>0.6581</v>
          </cell>
          <cell r="K92" t="str">
            <v>0.6324</v>
          </cell>
          <cell r="L92" t="str">
            <v>0.6873</v>
          </cell>
          <cell r="M92" t="str">
            <v>0.7023</v>
          </cell>
          <cell r="N92" t="str">
            <v>0.6613</v>
          </cell>
        </row>
        <row r="93">
          <cell r="A93" t="str">
            <v>313001013163</v>
          </cell>
          <cell r="B93" t="str">
            <v>COLEGIO LA ENSEÑANZA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123</v>
          </cell>
          <cell r="H93" t="str">
            <v>114</v>
          </cell>
          <cell r="I93" t="str">
            <v>0.6619</v>
          </cell>
          <cell r="J93" t="str">
            <v>0.6411</v>
          </cell>
          <cell r="K93" t="str">
            <v>0.6228</v>
          </cell>
          <cell r="L93" t="str">
            <v>0.7017</v>
          </cell>
          <cell r="M93" t="str">
            <v>0.711</v>
          </cell>
          <cell r="N93" t="str">
            <v>0.661</v>
          </cell>
        </row>
        <row r="94">
          <cell r="A94" t="str">
            <v>113001008268</v>
          </cell>
          <cell r="B94" t="str">
            <v>INSTITUCION EDUCATIVA MARIA CANO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76</v>
          </cell>
          <cell r="H94" t="str">
            <v>72</v>
          </cell>
          <cell r="I94" t="str">
            <v>0.6781</v>
          </cell>
          <cell r="J94" t="str">
            <v>0.6374</v>
          </cell>
          <cell r="K94" t="str">
            <v>0.627</v>
          </cell>
          <cell r="L94" t="str">
            <v>0.6978</v>
          </cell>
          <cell r="M94" t="str">
            <v>0.6555</v>
          </cell>
          <cell r="N94" t="str">
            <v>0.6597</v>
          </cell>
        </row>
        <row r="95">
          <cell r="A95" t="str">
            <v>313001008518</v>
          </cell>
          <cell r="B95" t="str">
            <v>INST. DE ENSEÑANZA MADDOX (ANTES INST. AGAZZI)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159</v>
          </cell>
          <cell r="H95" t="str">
            <v>153</v>
          </cell>
          <cell r="I95" t="str">
            <v>0.6466</v>
          </cell>
          <cell r="J95" t="str">
            <v>0.6476</v>
          </cell>
          <cell r="K95" t="str">
            <v>0.6383</v>
          </cell>
          <cell r="L95" t="str">
            <v>0.7048</v>
          </cell>
          <cell r="M95" t="str">
            <v>0.6567</v>
          </cell>
          <cell r="N95" t="str">
            <v>0.6591</v>
          </cell>
        </row>
        <row r="96">
          <cell r="A96" t="str">
            <v>313001027351</v>
          </cell>
          <cell r="B96" t="str">
            <v>COL. SAN  RAFAEL  ARCANGEL - Sede Única</v>
          </cell>
          <cell r="C96" t="str">
            <v>Establecimiento</v>
          </cell>
          <cell r="D96" t="str">
            <v>CARTAGENA DE INDIAS (BOLIVAR)</v>
          </cell>
          <cell r="E96" t="str">
            <v>NO OFICIAL</v>
          </cell>
          <cell r="F96" t="str">
            <v>C</v>
          </cell>
          <cell r="G96" t="str">
            <v>70</v>
          </cell>
          <cell r="H96" t="str">
            <v>69</v>
          </cell>
          <cell r="I96" t="str">
            <v>0.641</v>
          </cell>
          <cell r="J96" t="str">
            <v>0.6329</v>
          </cell>
          <cell r="K96" t="str">
            <v>0.6421</v>
          </cell>
          <cell r="L96" t="str">
            <v>0.7144</v>
          </cell>
          <cell r="M96" t="str">
            <v>0.6717</v>
          </cell>
          <cell r="N96" t="str">
            <v>0.6587</v>
          </cell>
        </row>
        <row r="97">
          <cell r="A97" t="str">
            <v>313001800599</v>
          </cell>
          <cell r="B97" t="str">
            <v>INSTITUTO CRISTOCENTRICO DEL CARIBE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11</v>
          </cell>
          <cell r="H97" t="str">
            <v>10</v>
          </cell>
          <cell r="I97" t="str">
            <v>0.6669</v>
          </cell>
          <cell r="J97" t="str">
            <v>0.624</v>
          </cell>
          <cell r="K97" t="str">
            <v>0.6245</v>
          </cell>
          <cell r="L97" t="str">
            <v>0.6872</v>
          </cell>
          <cell r="M97" t="str">
            <v>0.6716</v>
          </cell>
          <cell r="N97" t="str">
            <v>0.6523</v>
          </cell>
        </row>
        <row r="98">
          <cell r="A98" t="str">
            <v>313001005551</v>
          </cell>
          <cell r="B98" t="str">
            <v>COL. REAL C/GENA. - Sede Única</v>
          </cell>
          <cell r="C98" t="str">
            <v>Establecimiento</v>
          </cell>
          <cell r="D98" t="str">
            <v>CARTAGENA (BOLIVAR)</v>
          </cell>
          <cell r="E98" t="str">
            <v>NO OFICIAL</v>
          </cell>
          <cell r="F98" t="str">
            <v>C</v>
          </cell>
          <cell r="G98" t="str">
            <v>57</v>
          </cell>
          <cell r="H98" t="str">
            <v>55</v>
          </cell>
          <cell r="I98" t="str">
            <v>0.6596</v>
          </cell>
          <cell r="J98" t="str">
            <v>0.6299</v>
          </cell>
          <cell r="K98" t="str">
            <v>0.6578</v>
          </cell>
          <cell r="L98" t="str">
            <v>0.6561</v>
          </cell>
          <cell r="M98" t="str">
            <v>0.6456</v>
          </cell>
          <cell r="N98" t="str">
            <v>0.6504</v>
          </cell>
        </row>
        <row r="99">
          <cell r="A99" t="str">
            <v>113001003274</v>
          </cell>
          <cell r="B99" t="str">
            <v>INSTITUCION EDUCATIVA JOSE MANUEL RODRIGUEZ TORICES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666</v>
          </cell>
          <cell r="H99" t="str">
            <v>591</v>
          </cell>
          <cell r="I99" t="str">
            <v>0.6511</v>
          </cell>
          <cell r="J99" t="str">
            <v>0.6444</v>
          </cell>
          <cell r="K99" t="str">
            <v>0.6107</v>
          </cell>
          <cell r="L99" t="str">
            <v>0.695</v>
          </cell>
          <cell r="M99" t="str">
            <v>0.6341</v>
          </cell>
          <cell r="N99" t="str">
            <v>0.6491</v>
          </cell>
        </row>
        <row r="100">
          <cell r="A100" t="str">
            <v>113001000437</v>
          </cell>
          <cell r="B100" t="str">
            <v>I.E. REPUBLICA DE ARGENTINA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222</v>
          </cell>
          <cell r="H100" t="str">
            <v>215</v>
          </cell>
          <cell r="I100" t="str">
            <v>0.6453</v>
          </cell>
          <cell r="J100" t="str">
            <v>0.6428</v>
          </cell>
          <cell r="K100" t="str">
            <v>0.6151</v>
          </cell>
          <cell r="L100" t="str">
            <v>0.6834</v>
          </cell>
          <cell r="M100" t="str">
            <v>0.6619</v>
          </cell>
          <cell r="N100" t="str">
            <v>0.6478</v>
          </cell>
        </row>
        <row r="101">
          <cell r="A101" t="str">
            <v>113001001336</v>
          </cell>
          <cell r="B101" t="str">
            <v>INSTITUCION EDUCATIVA JOHN F KENNEDY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392</v>
          </cell>
          <cell r="H101" t="str">
            <v>373</v>
          </cell>
          <cell r="I101" t="str">
            <v>0.6573</v>
          </cell>
          <cell r="J101" t="str">
            <v>0.6453</v>
          </cell>
          <cell r="K101" t="str">
            <v>0.604</v>
          </cell>
          <cell r="L101" t="str">
            <v>0.693</v>
          </cell>
          <cell r="M101" t="str">
            <v>0.6137</v>
          </cell>
          <cell r="N101" t="str">
            <v>0.6471</v>
          </cell>
        </row>
        <row r="102">
          <cell r="A102" t="str">
            <v>113001000852</v>
          </cell>
          <cell r="B102" t="str">
            <v>INSTITUCION EDUCATIVA NUESTRA SRA DEL CARMEN - Sede Única</v>
          </cell>
          <cell r="C102" t="str">
            <v>Establecimiento</v>
          </cell>
          <cell r="D102" t="str">
            <v>CARTAGENA DE INDIAS (BOLIVAR)</v>
          </cell>
          <cell r="E102" t="str">
            <v>OFICIAL</v>
          </cell>
          <cell r="F102" t="str">
            <v>C</v>
          </cell>
          <cell r="G102" t="str">
            <v>819</v>
          </cell>
          <cell r="H102" t="str">
            <v>781</v>
          </cell>
          <cell r="I102" t="str">
            <v>0.6379</v>
          </cell>
          <cell r="J102" t="str">
            <v>0.6509</v>
          </cell>
          <cell r="K102" t="str">
            <v>0.611</v>
          </cell>
          <cell r="L102" t="str">
            <v>0.6864</v>
          </cell>
          <cell r="M102" t="str">
            <v>0.6324</v>
          </cell>
          <cell r="N102" t="str">
            <v>0.6455</v>
          </cell>
        </row>
        <row r="103">
          <cell r="A103" t="str">
            <v>113001000038</v>
          </cell>
          <cell r="B103" t="str">
            <v>COL. GRAN COLOMBIA - Sede Única</v>
          </cell>
          <cell r="C103" t="str">
            <v>Establecimiento</v>
          </cell>
          <cell r="D103" t="str">
            <v>CARTAGENA (BOLIVAR)</v>
          </cell>
          <cell r="E103" t="str">
            <v>NO OFICIAL</v>
          </cell>
          <cell r="F103" t="str">
            <v>C</v>
          </cell>
          <cell r="G103" t="str">
            <v>21</v>
          </cell>
          <cell r="H103" t="str">
            <v>21</v>
          </cell>
          <cell r="I103" t="str">
            <v>0.6428</v>
          </cell>
          <cell r="J103" t="str">
            <v>0.6481</v>
          </cell>
          <cell r="K103" t="str">
            <v>0.6505</v>
          </cell>
          <cell r="L103" t="str">
            <v>0.6341</v>
          </cell>
          <cell r="M103" t="str">
            <v>0.6514</v>
          </cell>
          <cell r="N103" t="str">
            <v>0.6445</v>
          </cell>
        </row>
        <row r="104">
          <cell r="A104" t="str">
            <v>113001000721</v>
          </cell>
          <cell r="B104" t="str">
            <v>INSTITUCION EDUCATIVA LUIS CARLOS LOPEZ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332</v>
          </cell>
          <cell r="H104" t="str">
            <v>323</v>
          </cell>
          <cell r="I104" t="str">
            <v>0.6339</v>
          </cell>
          <cell r="J104" t="str">
            <v>0.6371</v>
          </cell>
          <cell r="K104" t="str">
            <v>0.61</v>
          </cell>
          <cell r="L104" t="str">
            <v>0.6837</v>
          </cell>
          <cell r="M104" t="str">
            <v>0.6708</v>
          </cell>
          <cell r="N104" t="str">
            <v>0.6435</v>
          </cell>
        </row>
        <row r="105">
          <cell r="A105" t="str">
            <v>313001003834</v>
          </cell>
          <cell r="B105" t="str">
            <v>LIC. PEDRO DE HEREDIA - MIXTO - Sede Única</v>
          </cell>
          <cell r="C105" t="str">
            <v>Establecimiento</v>
          </cell>
          <cell r="D105" t="str">
            <v>CARTAGENA (BOLIVAR)</v>
          </cell>
          <cell r="E105" t="str">
            <v>NO OFICIAL</v>
          </cell>
          <cell r="F105" t="str">
            <v>C</v>
          </cell>
          <cell r="G105" t="str">
            <v>29</v>
          </cell>
          <cell r="H105" t="str">
            <v>28</v>
          </cell>
          <cell r="I105" t="str">
            <v>0.6618</v>
          </cell>
          <cell r="J105" t="str">
            <v>0.6201</v>
          </cell>
          <cell r="K105" t="str">
            <v>0.6435</v>
          </cell>
          <cell r="L105" t="str">
            <v>0.6479</v>
          </cell>
          <cell r="M105" t="str">
            <v>0.6396</v>
          </cell>
          <cell r="N105" t="str">
            <v>0.643</v>
          </cell>
        </row>
        <row r="106">
          <cell r="A106" t="str">
            <v>113001001697</v>
          </cell>
          <cell r="B106" t="str">
            <v>INSTITUCION EDUCATIVA MANUELA BELTRAN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292</v>
          </cell>
          <cell r="H106" t="str">
            <v>267</v>
          </cell>
          <cell r="I106" t="str">
            <v>0.6554</v>
          </cell>
          <cell r="J106" t="str">
            <v>0.6456</v>
          </cell>
          <cell r="K106" t="str">
            <v>0.5991</v>
          </cell>
          <cell r="L106" t="str">
            <v>0.6785</v>
          </cell>
          <cell r="M106" t="str">
            <v>0.6196</v>
          </cell>
          <cell r="N106" t="str">
            <v>0.6427</v>
          </cell>
        </row>
        <row r="107">
          <cell r="A107" t="str">
            <v>113001001972</v>
          </cell>
          <cell r="B107" t="str">
            <v>COL. SEMINARIO DE C/GENA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509</v>
          </cell>
          <cell r="H107" t="str">
            <v>495</v>
          </cell>
          <cell r="I107" t="str">
            <v>0.634</v>
          </cell>
          <cell r="J107" t="str">
            <v>0.6383</v>
          </cell>
          <cell r="K107" t="str">
            <v>0.6155</v>
          </cell>
          <cell r="L107" t="str">
            <v>0.6818</v>
          </cell>
          <cell r="M107" t="str">
            <v>0.6401</v>
          </cell>
          <cell r="N107" t="str">
            <v>0.6422</v>
          </cell>
        </row>
        <row r="108">
          <cell r="A108" t="str">
            <v>413001013176</v>
          </cell>
          <cell r="B108" t="str">
            <v>FUNDACION EDUCATIVA INSTITUTO ECOLÓGICO BARBACOAS - Sede Única</v>
          </cell>
          <cell r="C108" t="str">
            <v>Establecimiento</v>
          </cell>
          <cell r="D108" t="str">
            <v>CARTAGENA DE INDIAS (BOLIVAR)</v>
          </cell>
          <cell r="E108" t="str">
            <v>NO OFICIAL</v>
          </cell>
          <cell r="F108" t="str">
            <v>C</v>
          </cell>
          <cell r="G108" t="str">
            <v>96</v>
          </cell>
          <cell r="H108" t="str">
            <v>96</v>
          </cell>
          <cell r="I108" t="str">
            <v>0.6593</v>
          </cell>
          <cell r="J108" t="str">
            <v>0.649</v>
          </cell>
          <cell r="K108" t="str">
            <v>0.6032</v>
          </cell>
          <cell r="L108" t="str">
            <v>0.6586</v>
          </cell>
          <cell r="M108" t="str">
            <v>0.6331</v>
          </cell>
          <cell r="N108" t="str">
            <v>0.6418</v>
          </cell>
        </row>
        <row r="109">
          <cell r="A109" t="str">
            <v>313001027059</v>
          </cell>
          <cell r="B109" t="str">
            <v>CONC. ESCOLAR BERTHA SUTTNER - Sede Única</v>
          </cell>
          <cell r="C109" t="str">
            <v>Establecimiento</v>
          </cell>
          <cell r="D109" t="str">
            <v>CARTAGENA DE INDIAS (BOLIVAR)</v>
          </cell>
          <cell r="E109" t="str">
            <v>NO OFICIAL</v>
          </cell>
          <cell r="F109" t="str">
            <v>C</v>
          </cell>
          <cell r="G109" t="str">
            <v>153</v>
          </cell>
          <cell r="H109" t="str">
            <v>145</v>
          </cell>
          <cell r="I109" t="str">
            <v>0.6568</v>
          </cell>
          <cell r="J109" t="str">
            <v>0.6679</v>
          </cell>
          <cell r="K109" t="str">
            <v>0.594</v>
          </cell>
          <cell r="L109" t="str">
            <v>0.6583</v>
          </cell>
          <cell r="M109" t="str">
            <v>0.5964</v>
          </cell>
          <cell r="N109" t="str">
            <v>0.6406</v>
          </cell>
        </row>
        <row r="110">
          <cell r="A110" t="str">
            <v>113001004289</v>
          </cell>
          <cell r="B110" t="str">
            <v>INSTITUCION EDUCATIVA SAN LUCAS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408</v>
          </cell>
          <cell r="H110" t="str">
            <v>404</v>
          </cell>
          <cell r="I110" t="str">
            <v>0.6418</v>
          </cell>
          <cell r="J110" t="str">
            <v>0.6426</v>
          </cell>
          <cell r="K110" t="str">
            <v>0.5998</v>
          </cell>
          <cell r="L110" t="str">
            <v>0.6835</v>
          </cell>
          <cell r="M110" t="str">
            <v>0.6224</v>
          </cell>
          <cell r="N110" t="str">
            <v>0.6404</v>
          </cell>
        </row>
        <row r="111">
          <cell r="A111" t="str">
            <v>113001002413</v>
          </cell>
          <cell r="B111" t="str">
            <v>INSTITUCION EDUCATIVA MADRE LAURA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321</v>
          </cell>
          <cell r="H111" t="str">
            <v>318</v>
          </cell>
          <cell r="I111" t="str">
            <v>0.6501</v>
          </cell>
          <cell r="J111" t="str">
            <v>0.6486</v>
          </cell>
          <cell r="K111" t="str">
            <v>0.5898</v>
          </cell>
          <cell r="L111" t="str">
            <v>0.6749</v>
          </cell>
          <cell r="M111" t="str">
            <v>0.6266</v>
          </cell>
          <cell r="N111" t="str">
            <v>0.6398</v>
          </cell>
        </row>
        <row r="112">
          <cell r="A112" t="str">
            <v>313001008411</v>
          </cell>
          <cell r="B112" t="str">
            <v>INSTITUCION EDUCATIVA FE Y ALEGRIA EL PROGRESO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205</v>
          </cell>
          <cell r="H112" t="str">
            <v>192</v>
          </cell>
          <cell r="I112" t="str">
            <v>0.6375</v>
          </cell>
          <cell r="J112" t="str">
            <v>0.6361</v>
          </cell>
          <cell r="K112" t="str">
            <v>0.611</v>
          </cell>
          <cell r="L112" t="str">
            <v>0.6801</v>
          </cell>
          <cell r="M112" t="str">
            <v>0.6089</v>
          </cell>
          <cell r="N112" t="str">
            <v>0.6387</v>
          </cell>
        </row>
        <row r="113">
          <cell r="A113" t="str">
            <v>313001029116</v>
          </cell>
          <cell r="B113" t="str">
            <v>INSTITUCION EDUC COMUNITARIA LIRIO DE LOS VALLES - Sede Única</v>
          </cell>
          <cell r="C113" t="str">
            <v>Establecimiento</v>
          </cell>
          <cell r="D113" t="str">
            <v>CARTAGENA DE INDIAS (BOLIVAR)</v>
          </cell>
          <cell r="E113" t="str">
            <v>NO OFICIAL</v>
          </cell>
          <cell r="F113" t="str">
            <v>C</v>
          </cell>
          <cell r="G113" t="str">
            <v>11</v>
          </cell>
          <cell r="H113" t="str">
            <v>11</v>
          </cell>
          <cell r="I113" t="str">
            <v>0.6272</v>
          </cell>
          <cell r="J113" t="str">
            <v>0.6335</v>
          </cell>
          <cell r="K113" t="str">
            <v>0.6102</v>
          </cell>
          <cell r="L113" t="str">
            <v>0.6949</v>
          </cell>
          <cell r="M113" t="str">
            <v>0.6039</v>
          </cell>
          <cell r="N113" t="str">
            <v>0.6386</v>
          </cell>
        </row>
        <row r="114">
          <cell r="A114" t="str">
            <v>313001009417</v>
          </cell>
          <cell r="B114" t="str">
            <v>LIC. CRISTOBAL COLON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17</v>
          </cell>
          <cell r="H114" t="str">
            <v>17</v>
          </cell>
          <cell r="I114" t="str">
            <v>0.6511</v>
          </cell>
          <cell r="J114" t="str">
            <v>0.6342</v>
          </cell>
          <cell r="K114" t="str">
            <v>0.6264</v>
          </cell>
          <cell r="L114" t="str">
            <v>0.6439</v>
          </cell>
          <cell r="M114" t="str">
            <v>0.6308</v>
          </cell>
          <cell r="N114" t="str">
            <v>0.6383</v>
          </cell>
        </row>
        <row r="115">
          <cell r="A115" t="str">
            <v>313001006159</v>
          </cell>
          <cell r="B115" t="str">
            <v>CORPORACION INSTITUTO CARTAGENA - Sede Única</v>
          </cell>
          <cell r="C115" t="str">
            <v>Establecimiento</v>
          </cell>
          <cell r="D115" t="str">
            <v>CARTAGENA (BOLIVAR)</v>
          </cell>
          <cell r="E115" t="str">
            <v>NO OFICIAL</v>
          </cell>
          <cell r="F115" t="str">
            <v>C</v>
          </cell>
          <cell r="G115" t="str">
            <v>63</v>
          </cell>
          <cell r="H115" t="str">
            <v>63</v>
          </cell>
          <cell r="I115" t="str">
            <v>0.6234</v>
          </cell>
          <cell r="J115" t="str">
            <v>0.6184</v>
          </cell>
          <cell r="K115" t="str">
            <v>0.6289</v>
          </cell>
          <cell r="L115" t="str">
            <v>0.6805</v>
          </cell>
          <cell r="M115" t="str">
            <v>0.633</v>
          </cell>
          <cell r="N115" t="str">
            <v>0.6374</v>
          </cell>
        </row>
        <row r="116">
          <cell r="A116" t="str">
            <v>313001009204</v>
          </cell>
          <cell r="B116" t="str">
            <v>INST. INTEGRAL NUEVA COLOMBIA (INST. INF.MI SONRISA) - Sede Única</v>
          </cell>
          <cell r="C116" t="str">
            <v>Establecimiento</v>
          </cell>
          <cell r="D116" t="str">
            <v>CARTAGENA DE INDIAS (BOLIVAR)</v>
          </cell>
          <cell r="E116" t="str">
            <v>NO OFICIAL</v>
          </cell>
          <cell r="F116" t="str">
            <v>C</v>
          </cell>
          <cell r="G116" t="str">
            <v>100</v>
          </cell>
          <cell r="H116" t="str">
            <v>99</v>
          </cell>
          <cell r="I116" t="str">
            <v>0.6211</v>
          </cell>
          <cell r="J116" t="str">
            <v>0.628</v>
          </cell>
          <cell r="K116" t="str">
            <v>0.6324</v>
          </cell>
          <cell r="L116" t="str">
            <v>0.6719</v>
          </cell>
          <cell r="M116" t="str">
            <v>0.6258</v>
          </cell>
          <cell r="N116" t="str">
            <v>0.6374</v>
          </cell>
        </row>
        <row r="117">
          <cell r="A117" t="str">
            <v>313001028322</v>
          </cell>
          <cell r="B117" t="str">
            <v>COL. CAMPIÑA REAL - Sede Única</v>
          </cell>
          <cell r="C117" t="str">
            <v>Establecimiento</v>
          </cell>
          <cell r="D117" t="str">
            <v>CARTAGENA (BOLIVAR)</v>
          </cell>
          <cell r="E117" t="str">
            <v>NO OFICIAL</v>
          </cell>
          <cell r="F117" t="str">
            <v>C</v>
          </cell>
          <cell r="G117" t="str">
            <v>56</v>
          </cell>
          <cell r="H117" t="str">
            <v>51</v>
          </cell>
          <cell r="I117" t="str">
            <v>0.622</v>
          </cell>
          <cell r="J117" t="str">
            <v>0.6197</v>
          </cell>
          <cell r="K117" t="str">
            <v>0.6545</v>
          </cell>
          <cell r="L117" t="str">
            <v>0.6414</v>
          </cell>
          <cell r="M117" t="str">
            <v>0.6478</v>
          </cell>
          <cell r="N117" t="str">
            <v>0.6354</v>
          </cell>
        </row>
        <row r="118">
          <cell r="A118" t="str">
            <v>413001007630</v>
          </cell>
          <cell r="B118" t="str">
            <v>COL. CARIBE REAL - Sede Única</v>
          </cell>
          <cell r="C118" t="str">
            <v>Establecimiento</v>
          </cell>
          <cell r="D118" t="str">
            <v>CARTAGENA (BOLIVAR)</v>
          </cell>
          <cell r="E118" t="str">
            <v>NO OFICIAL</v>
          </cell>
          <cell r="F118" t="str">
            <v>C</v>
          </cell>
          <cell r="G118" t="str">
            <v>99</v>
          </cell>
          <cell r="H118" t="str">
            <v>98</v>
          </cell>
          <cell r="I118" t="str">
            <v>0.6351</v>
          </cell>
          <cell r="J118" t="str">
            <v>0.6179</v>
          </cell>
          <cell r="K118" t="str">
            <v>0.633</v>
          </cell>
          <cell r="L118" t="str">
            <v>0.6435</v>
          </cell>
          <cell r="M118" t="str">
            <v>0.6524</v>
          </cell>
          <cell r="N118" t="str">
            <v>0.6339</v>
          </cell>
        </row>
        <row r="119">
          <cell r="A119" t="str">
            <v>113001005374</v>
          </cell>
          <cell r="B119" t="str">
            <v>INSTITUCION EDUCATIVA ANTONIA SANTOS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321</v>
          </cell>
          <cell r="H119" t="str">
            <v>299</v>
          </cell>
          <cell r="I119" t="str">
            <v>0.6386</v>
          </cell>
          <cell r="J119" t="str">
            <v>0.6423</v>
          </cell>
          <cell r="K119" t="str">
            <v>0.5839</v>
          </cell>
          <cell r="L119" t="str">
            <v>0.6606</v>
          </cell>
          <cell r="M119" t="str">
            <v>0.6389</v>
          </cell>
          <cell r="N119" t="str">
            <v>0.6319</v>
          </cell>
        </row>
        <row r="120">
          <cell r="A120" t="str">
            <v>113001004149</v>
          </cell>
          <cell r="B120" t="str">
            <v>INSTITUCION EDUCATIVA JUAN JOSE NIETO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569</v>
          </cell>
          <cell r="H120" t="str">
            <v>517</v>
          </cell>
          <cell r="I120" t="str">
            <v>0.6277</v>
          </cell>
          <cell r="J120" t="str">
            <v>0.6209</v>
          </cell>
          <cell r="K120" t="str">
            <v>0.6029</v>
          </cell>
          <cell r="L120" t="str">
            <v>0.6773</v>
          </cell>
          <cell r="M120" t="str">
            <v>0.6206</v>
          </cell>
          <cell r="N120" t="str">
            <v>0.6313</v>
          </cell>
        </row>
        <row r="121">
          <cell r="A121" t="str">
            <v>113001002812</v>
          </cell>
          <cell r="B121" t="str">
            <v>INSTITUCION EDUCATIVA MARIA REINA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253</v>
          </cell>
          <cell r="H121" t="str">
            <v>232</v>
          </cell>
          <cell r="I121" t="str">
            <v>0.6328</v>
          </cell>
          <cell r="J121" t="str">
            <v>0.6317</v>
          </cell>
          <cell r="K121" t="str">
            <v>0.5952</v>
          </cell>
          <cell r="L121" t="str">
            <v>0.673</v>
          </cell>
          <cell r="M121" t="str">
            <v>0.6076</v>
          </cell>
          <cell r="N121" t="str">
            <v>0.6312</v>
          </cell>
        </row>
        <row r="122">
          <cell r="A122" t="str">
            <v>113001001581</v>
          </cell>
          <cell r="B122" t="str">
            <v>I.E. DE FREDONIA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108</v>
          </cell>
          <cell r="H122" t="str">
            <v>105</v>
          </cell>
          <cell r="I122" t="str">
            <v>0.6377</v>
          </cell>
          <cell r="J122" t="str">
            <v>0.6326</v>
          </cell>
          <cell r="K122" t="str">
            <v>0.6058</v>
          </cell>
          <cell r="L122" t="str">
            <v>0.6649</v>
          </cell>
          <cell r="M122" t="str">
            <v>0.5644</v>
          </cell>
          <cell r="N122" t="str">
            <v>0.6298</v>
          </cell>
        </row>
        <row r="123">
          <cell r="A123" t="str">
            <v>113001028483</v>
          </cell>
          <cell r="B123" t="str">
            <v>INSTITUCION EDUCATIVA CASD MANUELA BELTRAN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156</v>
          </cell>
          <cell r="H123" t="str">
            <v>148</v>
          </cell>
          <cell r="I123" t="str">
            <v>0.641</v>
          </cell>
          <cell r="J123" t="str">
            <v>0.643</v>
          </cell>
          <cell r="K123" t="str">
            <v>0.581</v>
          </cell>
          <cell r="L123" t="str">
            <v>0.6655</v>
          </cell>
          <cell r="M123" t="str">
            <v>0.5964</v>
          </cell>
          <cell r="N123" t="str">
            <v>0.6298</v>
          </cell>
        </row>
        <row r="124">
          <cell r="A124" t="str">
            <v>113001000259</v>
          </cell>
          <cell r="B124" t="str">
            <v>INSTITUCIÓN EDUCATIVA VALORES UNIDOS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181</v>
          </cell>
          <cell r="H124" t="str">
            <v>169</v>
          </cell>
          <cell r="I124" t="str">
            <v>0.5999</v>
          </cell>
          <cell r="J124" t="str">
            <v>0.6118</v>
          </cell>
          <cell r="K124" t="str">
            <v>0.6251</v>
          </cell>
          <cell r="L124" t="str">
            <v>0.6866</v>
          </cell>
          <cell r="M124" t="str">
            <v>0.6129</v>
          </cell>
          <cell r="N124" t="str">
            <v>0.6295</v>
          </cell>
        </row>
        <row r="125">
          <cell r="A125" t="str">
            <v>113001028927</v>
          </cell>
          <cell r="B125" t="str">
            <v>INSTITUCION EDUCATIVA CIUDADELA 2000 -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321</v>
          </cell>
          <cell r="H125" t="str">
            <v>312</v>
          </cell>
          <cell r="I125" t="str">
            <v>0.6197</v>
          </cell>
          <cell r="J125" t="str">
            <v>0.6227</v>
          </cell>
          <cell r="K125" t="str">
            <v>0.6065</v>
          </cell>
          <cell r="L125" t="str">
            <v>0.6778</v>
          </cell>
          <cell r="M125" t="str">
            <v>0.5862</v>
          </cell>
          <cell r="N125" t="str">
            <v>0.6282</v>
          </cell>
        </row>
        <row r="126">
          <cell r="A126" t="str">
            <v>313001004750</v>
          </cell>
          <cell r="B126" t="str">
            <v>INSTITUCION EDUCATIVA MADRE GABRIELA DE SAN MARTIN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316</v>
          </cell>
          <cell r="H126" t="str">
            <v>310</v>
          </cell>
          <cell r="I126" t="str">
            <v>0.6384</v>
          </cell>
          <cell r="J126" t="str">
            <v>0.6258</v>
          </cell>
          <cell r="K126" t="str">
            <v>0.5838</v>
          </cell>
          <cell r="L126" t="str">
            <v>0.673</v>
          </cell>
          <cell r="M126" t="str">
            <v>0.5776</v>
          </cell>
          <cell r="N126" t="str">
            <v>0.6262</v>
          </cell>
        </row>
        <row r="127">
          <cell r="A127" t="str">
            <v>113001000879</v>
          </cell>
          <cell r="B127" t="str">
            <v>INSTITUCION EDUCATIVA SANTA MARIA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C</v>
          </cell>
          <cell r="G127" t="str">
            <v>431</v>
          </cell>
          <cell r="H127" t="str">
            <v>420</v>
          </cell>
          <cell r="I127" t="str">
            <v>0.6154</v>
          </cell>
          <cell r="J127" t="str">
            <v>0.6136</v>
          </cell>
          <cell r="K127" t="str">
            <v>0.6032</v>
          </cell>
          <cell r="L127" t="str">
            <v>0.6786</v>
          </cell>
          <cell r="M127" t="str">
            <v>0.599</v>
          </cell>
          <cell r="N127" t="str">
            <v>0.6255</v>
          </cell>
        </row>
        <row r="128">
          <cell r="A128" t="str">
            <v>113001028469</v>
          </cell>
          <cell r="B128" t="str">
            <v>INSTITUCION EDUCATIVA RAFAEL NU?EZ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C</v>
          </cell>
          <cell r="G128" t="str">
            <v>202</v>
          </cell>
          <cell r="H128" t="str">
            <v>187</v>
          </cell>
          <cell r="I128" t="str">
            <v>0.6199</v>
          </cell>
          <cell r="J128" t="str">
            <v>0.6134</v>
          </cell>
          <cell r="K128" t="str">
            <v>0.5953</v>
          </cell>
          <cell r="L128" t="str">
            <v>0.6794</v>
          </cell>
          <cell r="M128" t="str">
            <v>0.6008</v>
          </cell>
          <cell r="N128" t="str">
            <v>0.625</v>
          </cell>
        </row>
        <row r="129">
          <cell r="A129" t="str">
            <v>113001000241</v>
          </cell>
          <cell r="B129" t="str">
            <v>INSTITUCION EDUCATIVA NUESTRO ESFUERZO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C</v>
          </cell>
          <cell r="G129" t="str">
            <v>219</v>
          </cell>
          <cell r="H129" t="str">
            <v>202</v>
          </cell>
          <cell r="I129" t="str">
            <v>0.6435</v>
          </cell>
          <cell r="J129" t="str">
            <v>0.6189</v>
          </cell>
          <cell r="K129" t="str">
            <v>0.5829</v>
          </cell>
          <cell r="L129" t="str">
            <v>0.6642</v>
          </cell>
          <cell r="M129" t="str">
            <v>0.5933</v>
          </cell>
          <cell r="N129" t="str">
            <v>0.6248</v>
          </cell>
        </row>
        <row r="130">
          <cell r="A130" t="str">
            <v>113001005358</v>
          </cell>
          <cell r="B130" t="str">
            <v>INSTITUCION EDUCATIVA ALBERTO E. FERNANDEZ BAENA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C</v>
          </cell>
          <cell r="G130" t="str">
            <v>247</v>
          </cell>
          <cell r="H130" t="str">
            <v>222</v>
          </cell>
          <cell r="I130" t="str">
            <v>0.6158</v>
          </cell>
          <cell r="J130" t="str">
            <v>0.6153</v>
          </cell>
          <cell r="K130" t="str">
            <v>0.6041</v>
          </cell>
          <cell r="L130" t="str">
            <v>0.6705</v>
          </cell>
          <cell r="M130" t="str">
            <v>0.6019</v>
          </cell>
          <cell r="N130" t="str">
            <v>0.6245</v>
          </cell>
        </row>
        <row r="131">
          <cell r="A131" t="str">
            <v>313001006281</v>
          </cell>
          <cell r="B131" t="str">
            <v>CORP. COL. AMOR A BOLIVAR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C</v>
          </cell>
          <cell r="G131" t="str">
            <v>100</v>
          </cell>
          <cell r="H131" t="str">
            <v>83</v>
          </cell>
          <cell r="I131" t="str">
            <v>0.6297</v>
          </cell>
          <cell r="J131" t="str">
            <v>0.6144</v>
          </cell>
          <cell r="K131" t="str">
            <v>0.5861</v>
          </cell>
          <cell r="L131" t="str">
            <v>0.6611</v>
          </cell>
          <cell r="M131" t="str">
            <v>0.6357</v>
          </cell>
          <cell r="N131" t="str">
            <v>0.6238</v>
          </cell>
        </row>
        <row r="132">
          <cell r="A132" t="str">
            <v>113001030093</v>
          </cell>
          <cell r="B132" t="str">
            <v>INSTITUCION EDUCATIVA FUNDACION PIES DESCALZOS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129</v>
          </cell>
          <cell r="H132" t="str">
            <v>127</v>
          </cell>
          <cell r="I132" t="str">
            <v>0.6085</v>
          </cell>
          <cell r="J132" t="str">
            <v>0.6044</v>
          </cell>
          <cell r="K132" t="str">
            <v>0.5997</v>
          </cell>
          <cell r="L132" t="str">
            <v>0.6654</v>
          </cell>
          <cell r="M132" t="str">
            <v>0.6025</v>
          </cell>
          <cell r="N132" t="str">
            <v>0.6182</v>
          </cell>
        </row>
        <row r="133">
          <cell r="A133" t="str">
            <v>313001013538</v>
          </cell>
          <cell r="B133" t="str">
            <v>CORPORACION EDUCATIVA SAN JOSE - Sede Única</v>
          </cell>
          <cell r="C133" t="str">
            <v>Establecimiento</v>
          </cell>
          <cell r="D133" t="str">
            <v>CARTAGENA (BOLIVAR)</v>
          </cell>
          <cell r="E133" t="str">
            <v>NO OFICIAL</v>
          </cell>
          <cell r="F133" t="str">
            <v>D</v>
          </cell>
          <cell r="G133" t="str">
            <v>226</v>
          </cell>
          <cell r="H133" t="str">
            <v>225</v>
          </cell>
          <cell r="I133" t="str">
            <v>0.6085</v>
          </cell>
          <cell r="J133" t="str">
            <v>0.6123</v>
          </cell>
          <cell r="K133" t="str">
            <v>0.618</v>
          </cell>
          <cell r="L133" t="str">
            <v>0.6303</v>
          </cell>
          <cell r="M133" t="str">
            <v>0.6177</v>
          </cell>
          <cell r="N133" t="str">
            <v>0.6173</v>
          </cell>
        </row>
        <row r="134">
          <cell r="A134" t="str">
            <v>313001007040</v>
          </cell>
          <cell r="B134" t="str">
            <v>COL. MARIA MONTESORRI - Sede Única</v>
          </cell>
          <cell r="C134" t="str">
            <v>Establecimiento</v>
          </cell>
          <cell r="D134" t="str">
            <v>CARTAGENA DE INDIAS (BOLIVAR)</v>
          </cell>
          <cell r="E134" t="str">
            <v>NO OFICIAL</v>
          </cell>
          <cell r="F134" t="str">
            <v>D</v>
          </cell>
          <cell r="G134" t="str">
            <v>84</v>
          </cell>
          <cell r="H134" t="str">
            <v>73</v>
          </cell>
          <cell r="I134" t="str">
            <v>0.6027</v>
          </cell>
          <cell r="J134" t="str">
            <v>0.6066</v>
          </cell>
          <cell r="K134" t="str">
            <v>0.5956</v>
          </cell>
          <cell r="L134" t="str">
            <v>0.6558</v>
          </cell>
          <cell r="M134" t="str">
            <v>0.6152</v>
          </cell>
          <cell r="N134" t="str">
            <v>0.6152</v>
          </cell>
        </row>
        <row r="135">
          <cell r="A135" t="str">
            <v>113001028421</v>
          </cell>
          <cell r="B135" t="str">
            <v>INSTITUCION EDUCATIVA 14 DE FEBRERO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186</v>
          </cell>
          <cell r="H135" t="str">
            <v>179</v>
          </cell>
          <cell r="I135" t="str">
            <v>0.6199</v>
          </cell>
          <cell r="J135" t="str">
            <v>0.6232</v>
          </cell>
          <cell r="K135" t="str">
            <v>0.5836</v>
          </cell>
          <cell r="L135" t="str">
            <v>0.65</v>
          </cell>
          <cell r="M135" t="str">
            <v>0.5601</v>
          </cell>
          <cell r="N135" t="str">
            <v>0.6146</v>
          </cell>
        </row>
        <row r="136">
          <cell r="A136" t="str">
            <v>113001002952</v>
          </cell>
          <cell r="B136" t="str">
            <v>INSTITUCION EDUCATIVA DE TERNERA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211</v>
          </cell>
          <cell r="H136" t="str">
            <v>192</v>
          </cell>
          <cell r="I136" t="str">
            <v>0.6065</v>
          </cell>
          <cell r="J136" t="str">
            <v>0.6035</v>
          </cell>
          <cell r="K136" t="str">
            <v>0.5805</v>
          </cell>
          <cell r="L136" t="str">
            <v>0.6659</v>
          </cell>
          <cell r="M136" t="str">
            <v>0.6173</v>
          </cell>
          <cell r="N136" t="str">
            <v>0.6144</v>
          </cell>
        </row>
        <row r="137">
          <cell r="A137" t="str">
            <v>113001020969</v>
          </cell>
          <cell r="B137" t="str">
            <v>INSTITUCION EDUCATIVA FRANCISCO DE PAULA SANTANDER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158</v>
          </cell>
          <cell r="H137" t="str">
            <v>152</v>
          </cell>
          <cell r="I137" t="str">
            <v>0.6212</v>
          </cell>
          <cell r="J137" t="str">
            <v>0.6095</v>
          </cell>
          <cell r="K137" t="str">
            <v>0.5613</v>
          </cell>
          <cell r="L137" t="str">
            <v>0.6582</v>
          </cell>
          <cell r="M137" t="str">
            <v>0.6023</v>
          </cell>
          <cell r="N137" t="str">
            <v>0.6118</v>
          </cell>
        </row>
        <row r="138">
          <cell r="A138" t="str">
            <v>313001012868</v>
          </cell>
          <cell r="B138" t="str">
            <v>CORPORACION TECNICA INSTITUTO ROCHY - Sede Única</v>
          </cell>
          <cell r="C138" t="str">
            <v>Establecimiento</v>
          </cell>
          <cell r="D138" t="str">
            <v>CARTAGENA DE INDIAS (BOLIVAR)</v>
          </cell>
          <cell r="E138" t="str">
            <v>NO OFICIAL</v>
          </cell>
          <cell r="F138" t="str">
            <v>D</v>
          </cell>
          <cell r="G138" t="str">
            <v>74</v>
          </cell>
          <cell r="H138" t="str">
            <v>73</v>
          </cell>
          <cell r="I138" t="str">
            <v>0.6081</v>
          </cell>
          <cell r="J138" t="str">
            <v>0.6058</v>
          </cell>
          <cell r="K138" t="str">
            <v>0.5722</v>
          </cell>
          <cell r="L138" t="str">
            <v>0.6548</v>
          </cell>
          <cell r="M138" t="str">
            <v>0.6077</v>
          </cell>
          <cell r="N138" t="str">
            <v>0.61</v>
          </cell>
        </row>
        <row r="139">
          <cell r="A139" t="str">
            <v>313001028985</v>
          </cell>
          <cell r="B139" t="str">
            <v>COLEGIO DIOS ES AMOR -SEDE CARTAGENA - Sede Única</v>
          </cell>
          <cell r="C139" t="str">
            <v>Establecimiento</v>
          </cell>
          <cell r="D139" t="str">
            <v>CARTAGENA DE INDIAS (BOLIVAR)</v>
          </cell>
          <cell r="E139" t="str">
            <v>NO OFICIAL</v>
          </cell>
          <cell r="F139" t="str">
            <v>D</v>
          </cell>
          <cell r="G139" t="str">
            <v>159</v>
          </cell>
          <cell r="H139" t="str">
            <v>153</v>
          </cell>
          <cell r="I139" t="str">
            <v>0.5873</v>
          </cell>
          <cell r="J139" t="str">
            <v>0.5938</v>
          </cell>
          <cell r="K139" t="str">
            <v>0.5872</v>
          </cell>
          <cell r="L139" t="str">
            <v>0.6692</v>
          </cell>
          <cell r="M139" t="str">
            <v>0.6022</v>
          </cell>
          <cell r="N139" t="str">
            <v>0.6088</v>
          </cell>
        </row>
        <row r="140">
          <cell r="A140" t="str">
            <v>113001002120</v>
          </cell>
          <cell r="B140" t="str">
            <v>INSTITUCION EDUCATIVA HIJOS DE MARIA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343</v>
          </cell>
          <cell r="H140" t="str">
            <v>323</v>
          </cell>
          <cell r="I140" t="str">
            <v>0.6066</v>
          </cell>
          <cell r="J140" t="str">
            <v>0.6125</v>
          </cell>
          <cell r="K140" t="str">
            <v>0.5752</v>
          </cell>
          <cell r="L140" t="str">
            <v>0.641</v>
          </cell>
          <cell r="M140" t="str">
            <v>0.5955</v>
          </cell>
          <cell r="N140" t="str">
            <v>0.6078</v>
          </cell>
        </row>
        <row r="141">
          <cell r="A141" t="str">
            <v>313001029396</v>
          </cell>
          <cell r="B141" t="str">
            <v>INSTITUCION EDUCATIVA CLEMENTE MANUEL ZABAL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376</v>
          </cell>
          <cell r="H141" t="str">
            <v>362</v>
          </cell>
          <cell r="I141" t="str">
            <v>0.597</v>
          </cell>
          <cell r="J141" t="str">
            <v>0.6124</v>
          </cell>
          <cell r="K141" t="str">
            <v>0.5765</v>
          </cell>
          <cell r="L141" t="str">
            <v>0.6493</v>
          </cell>
          <cell r="M141" t="str">
            <v>0.5902</v>
          </cell>
          <cell r="N141" t="str">
            <v>0.6074</v>
          </cell>
        </row>
        <row r="142">
          <cell r="A142" t="str">
            <v>113001004254</v>
          </cell>
          <cell r="B142" t="str">
            <v>INSTITUCION EDUCATIVA FULGENCIO LEQUERICA  VELEZ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258</v>
          </cell>
          <cell r="H142" t="str">
            <v>246</v>
          </cell>
          <cell r="I142" t="str">
            <v>0.6065</v>
          </cell>
          <cell r="J142" t="str">
            <v>0.6082</v>
          </cell>
          <cell r="K142" t="str">
            <v>0.5671</v>
          </cell>
          <cell r="L142" t="str">
            <v>0.6395</v>
          </cell>
          <cell r="M142" t="str">
            <v>0.6192</v>
          </cell>
          <cell r="N142" t="str">
            <v>0.6064</v>
          </cell>
        </row>
        <row r="143">
          <cell r="A143" t="str">
            <v>113001012427</v>
          </cell>
          <cell r="B143" t="str">
            <v>INSTITUCION EDUCATIVA MANUELA VERGARA DE CURI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196</v>
          </cell>
          <cell r="H143" t="str">
            <v>180</v>
          </cell>
          <cell r="I143" t="str">
            <v>0.6022</v>
          </cell>
          <cell r="J143" t="str">
            <v>0.6082</v>
          </cell>
          <cell r="K143" t="str">
            <v>0.5664</v>
          </cell>
          <cell r="L143" t="str">
            <v>0.65</v>
          </cell>
          <cell r="M143" t="str">
            <v>0.563</v>
          </cell>
          <cell r="N143" t="str">
            <v>0.6033</v>
          </cell>
        </row>
        <row r="144">
          <cell r="A144" t="str">
            <v>113001029851</v>
          </cell>
          <cell r="B144" t="str">
            <v>I. E. JORGE ARTEL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164</v>
          </cell>
          <cell r="H144" t="str">
            <v>158</v>
          </cell>
          <cell r="I144" t="str">
            <v>0.6127</v>
          </cell>
          <cell r="J144" t="str">
            <v>0.6166</v>
          </cell>
          <cell r="K144" t="str">
            <v>0.557</v>
          </cell>
          <cell r="L144" t="str">
            <v>0.6374</v>
          </cell>
          <cell r="M144" t="str">
            <v>0.5697</v>
          </cell>
          <cell r="N144" t="str">
            <v>0.6032</v>
          </cell>
        </row>
        <row r="145">
          <cell r="A145" t="str">
            <v>113001030085</v>
          </cell>
          <cell r="B145" t="str">
            <v>INSTITUCION EDUCATIVA MANDELA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222</v>
          </cell>
          <cell r="H145" t="str">
            <v>213</v>
          </cell>
          <cell r="I145" t="str">
            <v>0.5956</v>
          </cell>
          <cell r="J145" t="str">
            <v>0.5805</v>
          </cell>
          <cell r="K145" t="str">
            <v>0.5715</v>
          </cell>
          <cell r="L145" t="str">
            <v>0.6633</v>
          </cell>
          <cell r="M145" t="str">
            <v>0.6026</v>
          </cell>
          <cell r="N145" t="str">
            <v>0.6027</v>
          </cell>
        </row>
        <row r="146">
          <cell r="A146" t="str">
            <v>313001013783</v>
          </cell>
          <cell r="B146" t="str">
            <v>CONC. ESCOLAR BERNARDO FOERGEN - Sede Única</v>
          </cell>
          <cell r="C146" t="str">
            <v>Establecimiento</v>
          </cell>
          <cell r="D146" t="str">
            <v>CARTAGENA DE INDIAS (BOLIVAR)</v>
          </cell>
          <cell r="E146" t="str">
            <v>NO OFICIAL</v>
          </cell>
          <cell r="F146" t="str">
            <v>D</v>
          </cell>
          <cell r="G146" t="str">
            <v>72</v>
          </cell>
          <cell r="H146" t="str">
            <v>65</v>
          </cell>
          <cell r="I146" t="str">
            <v>0.5971</v>
          </cell>
          <cell r="J146" t="str">
            <v>0.6275</v>
          </cell>
          <cell r="K146" t="str">
            <v>0.5588</v>
          </cell>
          <cell r="L146" t="str">
            <v>0.6371</v>
          </cell>
          <cell r="M146" t="str">
            <v>0.5661</v>
          </cell>
          <cell r="N146" t="str">
            <v>0.6021</v>
          </cell>
        </row>
        <row r="147">
          <cell r="A147" t="str">
            <v>113001009281</v>
          </cell>
          <cell r="B147" t="str">
            <v>I.E. VILLA ESTRELLA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173</v>
          </cell>
          <cell r="H147" t="str">
            <v>154</v>
          </cell>
          <cell r="I147" t="str">
            <v>0.5986</v>
          </cell>
          <cell r="J147" t="str">
            <v>0.5883</v>
          </cell>
          <cell r="K147" t="str">
            <v>0.574</v>
          </cell>
          <cell r="L147" t="str">
            <v>0.6536</v>
          </cell>
          <cell r="M147" t="str">
            <v>0.5823</v>
          </cell>
          <cell r="N147" t="str">
            <v>0.602</v>
          </cell>
        </row>
        <row r="148">
          <cell r="A148" t="str">
            <v>313001008381</v>
          </cell>
          <cell r="B148" t="str">
            <v>CENT. DE ENSEÑANZA HIJOS DE BOLIVAR - Sede Única</v>
          </cell>
          <cell r="C148" t="str">
            <v>Establecimiento</v>
          </cell>
          <cell r="D148" t="str">
            <v>CARTAGENA DE INDIAS (BOLIVAR)</v>
          </cell>
          <cell r="E148" t="str">
            <v>NO OFICIAL</v>
          </cell>
          <cell r="F148" t="str">
            <v>D</v>
          </cell>
          <cell r="G148" t="str">
            <v>53</v>
          </cell>
          <cell r="H148" t="str">
            <v>52</v>
          </cell>
          <cell r="I148" t="str">
            <v>0.5981</v>
          </cell>
          <cell r="J148" t="str">
            <v>0.5956</v>
          </cell>
          <cell r="K148" t="str">
            <v>0.5752</v>
          </cell>
          <cell r="L148" t="str">
            <v>0.6271</v>
          </cell>
          <cell r="M148" t="str">
            <v>0.6161</v>
          </cell>
          <cell r="N148" t="str">
            <v>0.6003</v>
          </cell>
        </row>
        <row r="149">
          <cell r="A149" t="str">
            <v>213001002809</v>
          </cell>
          <cell r="B149" t="str">
            <v>INSTITUCION EDUCATIVA DE BAYUNCA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573</v>
          </cell>
          <cell r="H149" t="str">
            <v>515</v>
          </cell>
          <cell r="I149" t="str">
            <v>0.6226</v>
          </cell>
          <cell r="J149" t="str">
            <v>0.5981</v>
          </cell>
          <cell r="K149" t="str">
            <v>0.5615</v>
          </cell>
          <cell r="L149" t="str">
            <v>0.6279</v>
          </cell>
          <cell r="M149" t="str">
            <v>0.5687</v>
          </cell>
          <cell r="N149" t="str">
            <v>0.5999</v>
          </cell>
        </row>
        <row r="150">
          <cell r="A150" t="str">
            <v>213001002809</v>
          </cell>
          <cell r="B150" t="str">
            <v>INSTITUCION EDUCATIVA DE BAYUNCA - INSTITUCION EDUCATIVA DE BAYUNCA</v>
          </cell>
          <cell r="C150" t="str">
            <v>Sede</v>
          </cell>
          <cell r="D150" t="str">
            <v>CARTAGENA (BOLIVAR)</v>
          </cell>
          <cell r="E150" t="str">
            <v>OFICIAL</v>
          </cell>
          <cell r="F150" t="str">
            <v>D</v>
          </cell>
          <cell r="G150" t="str">
            <v>370</v>
          </cell>
          <cell r="H150" t="str">
            <v>351</v>
          </cell>
          <cell r="I150" t="str">
            <v>0.6513</v>
          </cell>
          <cell r="J150" t="str">
            <v>0.6136</v>
          </cell>
          <cell r="K150" t="str">
            <v>0.5883</v>
          </cell>
          <cell r="L150" t="str">
            <v>0.6209</v>
          </cell>
          <cell r="M150" t="str">
            <v>0.5883</v>
          </cell>
          <cell r="N150" t="str">
            <v>0.6162</v>
          </cell>
        </row>
        <row r="151">
          <cell r="A151" t="str">
            <v>113001008284</v>
          </cell>
          <cell r="B151" t="str">
            <v>INSTITUCION EDUCATIVA SAN FELIPE NERI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179</v>
          </cell>
          <cell r="H151" t="str">
            <v>164</v>
          </cell>
          <cell r="I151" t="str">
            <v>0.603</v>
          </cell>
          <cell r="J151" t="str">
            <v>0.6057</v>
          </cell>
          <cell r="K151" t="str">
            <v>0.5532</v>
          </cell>
          <cell r="L151" t="str">
            <v>0.6269</v>
          </cell>
          <cell r="M151" t="str">
            <v>0.6278</v>
          </cell>
          <cell r="N151" t="str">
            <v>0.5995</v>
          </cell>
        </row>
        <row r="152">
          <cell r="A152" t="str">
            <v>213001000245</v>
          </cell>
          <cell r="B152" t="str">
            <v>I.E. TIERRA BAJA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43</v>
          </cell>
          <cell r="H152" t="str">
            <v>41</v>
          </cell>
          <cell r="I152" t="str">
            <v>0.608</v>
          </cell>
          <cell r="J152" t="str">
            <v>0.6011</v>
          </cell>
          <cell r="K152" t="str">
            <v>0.5561</v>
          </cell>
          <cell r="L152" t="str">
            <v>0.6349</v>
          </cell>
          <cell r="M152" t="str">
            <v>0.5716</v>
          </cell>
          <cell r="N152" t="str">
            <v>0.5978</v>
          </cell>
        </row>
        <row r="153">
          <cell r="A153" t="str">
            <v>313001009085</v>
          </cell>
          <cell r="B153" t="str">
            <v>CORPORACION EDUCATIVA LICEO CARTAGENA - Sede Única</v>
          </cell>
          <cell r="C153" t="str">
            <v>Establecimiento</v>
          </cell>
          <cell r="D153" t="str">
            <v>CARTAGENA (BOLIVAR)</v>
          </cell>
          <cell r="E153" t="str">
            <v>NO OFICIAL</v>
          </cell>
          <cell r="F153" t="str">
            <v>D</v>
          </cell>
          <cell r="G153" t="str">
            <v>16</v>
          </cell>
          <cell r="H153" t="str">
            <v>15</v>
          </cell>
          <cell r="I153" t="str">
            <v>0.5749</v>
          </cell>
          <cell r="J153" t="str">
            <v>0.611</v>
          </cell>
          <cell r="K153" t="str">
            <v>0.5806</v>
          </cell>
          <cell r="L153" t="str">
            <v>0.6149</v>
          </cell>
          <cell r="M153" t="str">
            <v>0.6198</v>
          </cell>
          <cell r="N153" t="str">
            <v>0.5972</v>
          </cell>
        </row>
        <row r="154">
          <cell r="A154" t="str">
            <v>313001008500</v>
          </cell>
          <cell r="B154" t="str">
            <v>CORP. EDUC. JORGE ELIECER GAITAN DE C/GENA - Sede Única</v>
          </cell>
          <cell r="C154" t="str">
            <v>Establecimiento</v>
          </cell>
          <cell r="D154" t="str">
            <v>CARTAGENA DE INDIAS (BOLIVAR)</v>
          </cell>
          <cell r="E154" t="str">
            <v>NO OFICIAL</v>
          </cell>
          <cell r="F154" t="str">
            <v>D</v>
          </cell>
          <cell r="G154" t="str">
            <v>14</v>
          </cell>
          <cell r="H154" t="str">
            <v>14</v>
          </cell>
          <cell r="I154" t="str">
            <v>0.5874</v>
          </cell>
          <cell r="J154" t="str">
            <v>0.5804</v>
          </cell>
          <cell r="K154" t="str">
            <v>0.5371</v>
          </cell>
          <cell r="L154" t="str">
            <v>0.6634</v>
          </cell>
          <cell r="M154" t="str">
            <v>0.6516</v>
          </cell>
          <cell r="N154" t="str">
            <v>0.5967</v>
          </cell>
        </row>
        <row r="155">
          <cell r="A155" t="str">
            <v>113001003126</v>
          </cell>
          <cell r="B155" t="str">
            <v>INSTITUCION EDUCATIVA FERNANDO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104</v>
          </cell>
          <cell r="H155" t="str">
            <v>100</v>
          </cell>
          <cell r="I155" t="str">
            <v>0.5921</v>
          </cell>
          <cell r="J155" t="str">
            <v>0.5989</v>
          </cell>
          <cell r="K155" t="str">
            <v>0.5526</v>
          </cell>
          <cell r="L155" t="str">
            <v>0.6333</v>
          </cell>
          <cell r="M155" t="str">
            <v>0.62</v>
          </cell>
          <cell r="N155" t="str">
            <v>0.5962</v>
          </cell>
        </row>
        <row r="156">
          <cell r="A156" t="str">
            <v>113001028919</v>
          </cell>
          <cell r="B156" t="str">
            <v>INSTITUCION EDUCATIVA NUEVO BOSQUE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402</v>
          </cell>
          <cell r="H156" t="str">
            <v>346</v>
          </cell>
          <cell r="I156" t="str">
            <v>0.5835</v>
          </cell>
          <cell r="J156" t="str">
            <v>0.5863</v>
          </cell>
          <cell r="K156" t="str">
            <v>0.5553</v>
          </cell>
          <cell r="L156" t="str">
            <v>0.6511</v>
          </cell>
          <cell r="M156" t="str">
            <v>0.602</v>
          </cell>
          <cell r="N156" t="str">
            <v>0.5946</v>
          </cell>
        </row>
        <row r="157">
          <cell r="A157" t="str">
            <v>113001029095</v>
          </cell>
          <cell r="B157" t="str">
            <v>INSTITUCION EDUCATIVA FOCO ROJO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272</v>
          </cell>
          <cell r="H157" t="str">
            <v>265</v>
          </cell>
          <cell r="I157" t="str">
            <v>0.5788</v>
          </cell>
          <cell r="J157" t="str">
            <v>0.5934</v>
          </cell>
          <cell r="K157" t="str">
            <v>0.5628</v>
          </cell>
          <cell r="L157" t="str">
            <v>0.6374</v>
          </cell>
          <cell r="M157" t="str">
            <v>0.5832</v>
          </cell>
          <cell r="N157" t="str">
            <v>0.5923</v>
          </cell>
        </row>
        <row r="158">
          <cell r="A158" t="str">
            <v>313001028098</v>
          </cell>
          <cell r="B158" t="str">
            <v>INSTITUCION EDUCATIVA LOS ANGELES - Sede Única</v>
          </cell>
          <cell r="C158" t="str">
            <v>Establecimiento</v>
          </cell>
          <cell r="D158" t="str">
            <v>CARTAGENA DE INDIAS (BOLIVAR)</v>
          </cell>
          <cell r="E158" t="str">
            <v>NO OFICIAL</v>
          </cell>
          <cell r="F158" t="str">
            <v>D</v>
          </cell>
          <cell r="G158" t="str">
            <v>21</v>
          </cell>
          <cell r="H158" t="str">
            <v>20</v>
          </cell>
          <cell r="I158" t="str">
            <v>0.5954</v>
          </cell>
          <cell r="J158" t="str">
            <v>0.5561</v>
          </cell>
          <cell r="K158" t="str">
            <v>0.5594</v>
          </cell>
          <cell r="L158" t="str">
            <v>0.6384</v>
          </cell>
          <cell r="M158" t="str">
            <v>0.6314</v>
          </cell>
          <cell r="N158" t="str">
            <v>0.5907</v>
          </cell>
        </row>
        <row r="159">
          <cell r="A159" t="str">
            <v>313001006736</v>
          </cell>
          <cell r="B159" t="str">
            <v>ASOCIACION LICEO SAN FERNANDO - Sede Única</v>
          </cell>
          <cell r="C159" t="str">
            <v>Establecimiento</v>
          </cell>
          <cell r="D159" t="str">
            <v>CARTAGENA (BOLIVAR)</v>
          </cell>
          <cell r="E159" t="str">
            <v>NO OFICIAL</v>
          </cell>
          <cell r="F159" t="str">
            <v>D</v>
          </cell>
          <cell r="G159" t="str">
            <v>29</v>
          </cell>
          <cell r="H159" t="str">
            <v>26</v>
          </cell>
          <cell r="I159" t="str">
            <v>0.5805</v>
          </cell>
          <cell r="J159" t="str">
            <v>0.5751</v>
          </cell>
          <cell r="K159" t="str">
            <v>0.5887</v>
          </cell>
          <cell r="L159" t="str">
            <v>0.6067</v>
          </cell>
          <cell r="M159" t="str">
            <v>0.6171</v>
          </cell>
          <cell r="N159" t="str">
            <v>0.59</v>
          </cell>
        </row>
        <row r="160">
          <cell r="A160" t="str">
            <v>113001001727</v>
          </cell>
          <cell r="B160" t="str">
            <v>INSTITUCION EDUCATIVA REPUBLICA DEL LIBANO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289</v>
          </cell>
          <cell r="H160" t="str">
            <v>266</v>
          </cell>
          <cell r="I160" t="str">
            <v>0.5859</v>
          </cell>
          <cell r="J160" t="str">
            <v>0.5897</v>
          </cell>
          <cell r="K160" t="str">
            <v>0.5566</v>
          </cell>
          <cell r="L160" t="str">
            <v>0.6322</v>
          </cell>
          <cell r="M160" t="str">
            <v>0.5768</v>
          </cell>
          <cell r="N160" t="str">
            <v>0.59</v>
          </cell>
        </row>
        <row r="161">
          <cell r="A161" t="str">
            <v>313001027075</v>
          </cell>
          <cell r="B161" t="str">
            <v>INSTITUCION EDUCATIVA EL SALVADOR - Sede Única</v>
          </cell>
          <cell r="C161" t="str">
            <v>Establecimiento</v>
          </cell>
          <cell r="D161" t="str">
            <v>CARTAGENA (BOLIVAR)</v>
          </cell>
          <cell r="E161" t="str">
            <v>NO OFICIAL</v>
          </cell>
          <cell r="F161" t="str">
            <v>D</v>
          </cell>
          <cell r="G161" t="str">
            <v>282</v>
          </cell>
          <cell r="H161" t="str">
            <v>245</v>
          </cell>
          <cell r="I161" t="str">
            <v>0.5711</v>
          </cell>
          <cell r="J161" t="str">
            <v>0.5981</v>
          </cell>
          <cell r="K161" t="str">
            <v>0.5751</v>
          </cell>
          <cell r="L161" t="str">
            <v>0.6157</v>
          </cell>
          <cell r="M161" t="str">
            <v>0.5762</v>
          </cell>
          <cell r="N161" t="str">
            <v>0.5889</v>
          </cell>
        </row>
        <row r="162">
          <cell r="A162" t="str">
            <v>113001007199</v>
          </cell>
          <cell r="B162" t="str">
            <v>INSTITUCION EDUCATIVA FE Y ALEGRIA LAS AMERICAS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457</v>
          </cell>
          <cell r="H162" t="str">
            <v>424</v>
          </cell>
          <cell r="I162" t="str">
            <v>0.5908</v>
          </cell>
          <cell r="J162" t="str">
            <v>0.5819</v>
          </cell>
          <cell r="K162" t="str">
            <v>0.5534</v>
          </cell>
          <cell r="L162" t="str">
            <v>0.6298</v>
          </cell>
          <cell r="M162" t="str">
            <v>0.5829</v>
          </cell>
          <cell r="N162" t="str">
            <v>0.5885</v>
          </cell>
        </row>
        <row r="163">
          <cell r="A163" t="str">
            <v>413001004703</v>
          </cell>
          <cell r="B163" t="str">
            <v>INSTITUCION EDUCATIVA DE LA BOQUILLA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337</v>
          </cell>
          <cell r="H163" t="str">
            <v>328</v>
          </cell>
          <cell r="I163" t="str">
            <v>0.5667</v>
          </cell>
          <cell r="J163" t="str">
            <v>0.5774</v>
          </cell>
          <cell r="K163" t="str">
            <v>0.5578</v>
          </cell>
          <cell r="L163" t="str">
            <v>0.6404</v>
          </cell>
          <cell r="M163" t="str">
            <v>0.6027</v>
          </cell>
          <cell r="N163" t="str">
            <v>0.5869</v>
          </cell>
        </row>
        <row r="164">
          <cell r="A164" t="str">
            <v>313001013996</v>
          </cell>
          <cell r="B164" t="str">
            <v>COL. COMUNITARIO JOSE CARMELO VILLAMIZAR DIAZ - Sede Única</v>
          </cell>
          <cell r="C164" t="str">
            <v>Establecimiento</v>
          </cell>
          <cell r="D164" t="str">
            <v>CARTAGENA (BOLIVAR)</v>
          </cell>
          <cell r="E164" t="str">
            <v>NO OFICIAL</v>
          </cell>
          <cell r="F164" t="str">
            <v>D</v>
          </cell>
          <cell r="G164" t="str">
            <v>12</v>
          </cell>
          <cell r="H164" t="str">
            <v>12</v>
          </cell>
          <cell r="I164" t="str">
            <v>0.623</v>
          </cell>
          <cell r="J164" t="str">
            <v>0.57</v>
          </cell>
          <cell r="K164" t="str">
            <v>0.5742</v>
          </cell>
          <cell r="L164" t="str">
            <v>0.5802</v>
          </cell>
          <cell r="M164" t="str">
            <v>0.5733</v>
          </cell>
          <cell r="N164" t="str">
            <v>0.5858</v>
          </cell>
        </row>
        <row r="165">
          <cell r="A165" t="str">
            <v>213001007231</v>
          </cell>
          <cell r="B165" t="str">
            <v>INSTITUCION EDUCATIVA SAN FRANCISCO DE ASIS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551</v>
          </cell>
          <cell r="H165" t="str">
            <v>529</v>
          </cell>
          <cell r="I165" t="str">
            <v>0.5869</v>
          </cell>
          <cell r="J165" t="str">
            <v>0.5836</v>
          </cell>
          <cell r="K165" t="str">
            <v>0.5378</v>
          </cell>
          <cell r="L165" t="str">
            <v>0.6262</v>
          </cell>
          <cell r="M165" t="str">
            <v>0.5936</v>
          </cell>
          <cell r="N165" t="str">
            <v>0.5844</v>
          </cell>
        </row>
        <row r="166">
          <cell r="A166" t="str">
            <v>113001001450</v>
          </cell>
          <cell r="B166" t="str">
            <v>INSTITUCION EDUCATIVA PEDRO HEREDIA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184</v>
          </cell>
          <cell r="H166" t="str">
            <v>178</v>
          </cell>
          <cell r="I166" t="str">
            <v>0.5808</v>
          </cell>
          <cell r="J166" t="str">
            <v>0.5831</v>
          </cell>
          <cell r="K166" t="str">
            <v>0.5467</v>
          </cell>
          <cell r="L166" t="str">
            <v>0.6304</v>
          </cell>
          <cell r="M166" t="str">
            <v>0.5694</v>
          </cell>
          <cell r="N166" t="str">
            <v>0.584</v>
          </cell>
        </row>
        <row r="167">
          <cell r="A167" t="str">
            <v>313001012744</v>
          </cell>
          <cell r="B167" t="str">
            <v>INSTITUTO  SKINNER II   (ANT.-JARD. INF. SKINNER II) - Sede Única</v>
          </cell>
          <cell r="C167" t="str">
            <v>Establecimiento</v>
          </cell>
          <cell r="D167" t="str">
            <v>CARTAGENA DE INDIAS (BOLIVAR)</v>
          </cell>
          <cell r="E167" t="str">
            <v>NO OFICIAL</v>
          </cell>
          <cell r="F167" t="str">
            <v>D</v>
          </cell>
          <cell r="G167" t="str">
            <v>105</v>
          </cell>
          <cell r="H167" t="str">
            <v>103</v>
          </cell>
          <cell r="I167" t="str">
            <v>0.5725</v>
          </cell>
          <cell r="J167" t="str">
            <v>0.5867</v>
          </cell>
          <cell r="K167" t="str">
            <v>0.5508</v>
          </cell>
          <cell r="L167" t="str">
            <v>0.6227</v>
          </cell>
          <cell r="M167" t="str">
            <v>0.5597</v>
          </cell>
          <cell r="N167" t="str">
            <v>0.5814</v>
          </cell>
        </row>
        <row r="168">
          <cell r="A168" t="str">
            <v>213001007797</v>
          </cell>
          <cell r="B168" t="str">
            <v>INSTITUCION EDUCATIVA SAN JUAN DE DAMASCO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194</v>
          </cell>
          <cell r="H168" t="str">
            <v>181</v>
          </cell>
          <cell r="I168" t="str">
            <v>0.582</v>
          </cell>
          <cell r="J168" t="str">
            <v>0.571</v>
          </cell>
          <cell r="K168" t="str">
            <v>0.5528</v>
          </cell>
          <cell r="L168" t="str">
            <v>0.6174</v>
          </cell>
          <cell r="M168" t="str">
            <v>0.5847</v>
          </cell>
          <cell r="N168" t="str">
            <v>0.5811</v>
          </cell>
        </row>
        <row r="169">
          <cell r="A169" t="str">
            <v>113001000429</v>
          </cell>
          <cell r="B169" t="str">
            <v>INSTITUCION EDUCATIVA SALIM BECHARA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193</v>
          </cell>
          <cell r="H169" t="str">
            <v>177</v>
          </cell>
          <cell r="I169" t="str">
            <v>0.5746</v>
          </cell>
          <cell r="J169" t="str">
            <v>0.5732</v>
          </cell>
          <cell r="K169" t="str">
            <v>0.5405</v>
          </cell>
          <cell r="L169" t="str">
            <v>0.6309</v>
          </cell>
          <cell r="M169" t="str">
            <v>0.5677</v>
          </cell>
          <cell r="N169" t="str">
            <v>0.5789</v>
          </cell>
        </row>
        <row r="170">
          <cell r="A170" t="str">
            <v>313001005225</v>
          </cell>
          <cell r="B170" t="str">
            <v>INSTITUCION EDUCATIVA JOSE MARIA CORDOBA DE PASACABALLOS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100</v>
          </cell>
          <cell r="H170" t="str">
            <v>98</v>
          </cell>
          <cell r="I170" t="str">
            <v>0.5741</v>
          </cell>
          <cell r="J170" t="str">
            <v>0.5718</v>
          </cell>
          <cell r="K170" t="str">
            <v>0.5521</v>
          </cell>
          <cell r="L170" t="str">
            <v>0.62</v>
          </cell>
          <cell r="M170" t="str">
            <v>0.5503</v>
          </cell>
          <cell r="N170" t="str">
            <v>0.5773</v>
          </cell>
        </row>
        <row r="171">
          <cell r="A171" t="str">
            <v>113001001816</v>
          </cell>
          <cell r="B171" t="str">
            <v>INSTITUCION EDUCATIVA JOSE DE LA VEGA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565</v>
          </cell>
          <cell r="H171" t="str">
            <v>483</v>
          </cell>
          <cell r="I171" t="str">
            <v>0.5896</v>
          </cell>
          <cell r="J171" t="str">
            <v>0.561</v>
          </cell>
          <cell r="K171" t="str">
            <v>0.5278</v>
          </cell>
          <cell r="L171" t="str">
            <v>0.6265</v>
          </cell>
          <cell r="M171" t="str">
            <v>0.5861</v>
          </cell>
          <cell r="N171" t="str">
            <v>0.577</v>
          </cell>
        </row>
        <row r="172">
          <cell r="A172" t="str">
            <v>213001007533</v>
          </cell>
          <cell r="B172" t="str">
            <v>INSTITUCION EDUCATIVA NUEVA ESPERANZA ARROYO GRANDE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84</v>
          </cell>
          <cell r="H172" t="str">
            <v>84</v>
          </cell>
          <cell r="I172" t="str">
            <v>0.5722</v>
          </cell>
          <cell r="J172" t="str">
            <v>0.5663</v>
          </cell>
          <cell r="K172" t="str">
            <v>0.5598</v>
          </cell>
          <cell r="L172" t="str">
            <v>0.6168</v>
          </cell>
          <cell r="M172" t="str">
            <v>0.5431</v>
          </cell>
          <cell r="N172" t="str">
            <v>0.576</v>
          </cell>
        </row>
        <row r="173">
          <cell r="A173" t="str">
            <v>113001030212</v>
          </cell>
          <cell r="B173" t="str">
            <v>INSTITUCION EDUCATIVA BICENTENARIO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229</v>
          </cell>
          <cell r="H173" t="str">
            <v>227</v>
          </cell>
          <cell r="I173" t="str">
            <v>0.5692</v>
          </cell>
          <cell r="J173" t="str">
            <v>0.5635</v>
          </cell>
          <cell r="K173" t="str">
            <v>0.5376</v>
          </cell>
          <cell r="L173" t="str">
            <v>0.6245</v>
          </cell>
          <cell r="M173" t="str">
            <v>0.5591</v>
          </cell>
          <cell r="N173" t="str">
            <v>0.5726</v>
          </cell>
        </row>
        <row r="174">
          <cell r="A174" t="str">
            <v>213001009056</v>
          </cell>
          <cell r="B174" t="str">
            <v>I.E. NUESTRA SEÑORA DEL BUEN AIRE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137</v>
          </cell>
          <cell r="H174" t="str">
            <v>133</v>
          </cell>
          <cell r="I174" t="str">
            <v>0.5805</v>
          </cell>
          <cell r="J174" t="str">
            <v>0.566</v>
          </cell>
          <cell r="K174" t="str">
            <v>0.5403</v>
          </cell>
          <cell r="L174" t="str">
            <v>0.6068</v>
          </cell>
          <cell r="M174" t="str">
            <v>0.534</v>
          </cell>
          <cell r="N174" t="str">
            <v>0.5704</v>
          </cell>
        </row>
        <row r="175">
          <cell r="A175" t="str">
            <v>213001009048</v>
          </cell>
          <cell r="B175" t="str">
            <v>INSTITUCION EDUCATIVA TECNICA DE PASACABALLOS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354</v>
          </cell>
          <cell r="H175" t="str">
            <v>335</v>
          </cell>
          <cell r="I175" t="str">
            <v>0.5447</v>
          </cell>
          <cell r="J175" t="str">
            <v>0.5743</v>
          </cell>
          <cell r="K175" t="str">
            <v>0.5392</v>
          </cell>
          <cell r="L175" t="str">
            <v>0.6097</v>
          </cell>
          <cell r="M175" t="str">
            <v>0.5932</v>
          </cell>
          <cell r="N175" t="str">
            <v>0.569</v>
          </cell>
        </row>
        <row r="176">
          <cell r="A176" t="str">
            <v>213001001306</v>
          </cell>
          <cell r="B176" t="str">
            <v>I.E. DE PONTEZUELA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105</v>
          </cell>
          <cell r="H176" t="str">
            <v>102</v>
          </cell>
          <cell r="I176" t="str">
            <v>0.5626</v>
          </cell>
          <cell r="J176" t="str">
            <v>0.5815</v>
          </cell>
          <cell r="K176" t="str">
            <v>0.5138</v>
          </cell>
          <cell r="L176" t="str">
            <v>0.5988</v>
          </cell>
          <cell r="M176" t="str">
            <v>0.5675</v>
          </cell>
          <cell r="N176" t="str">
            <v>0.5644</v>
          </cell>
        </row>
        <row r="177">
          <cell r="A177" t="str">
            <v>113001008276</v>
          </cell>
          <cell r="B177" t="str">
            <v>INSTITUCION EDUCATIVA PLAYAS DE ACAPULCO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151</v>
          </cell>
          <cell r="H177" t="str">
            <v>124</v>
          </cell>
          <cell r="I177" t="str">
            <v>0.5573</v>
          </cell>
          <cell r="J177" t="str">
            <v>0.5626</v>
          </cell>
          <cell r="K177" t="str">
            <v>0.5212</v>
          </cell>
          <cell r="L177" t="str">
            <v>0.6195</v>
          </cell>
          <cell r="M177" t="str">
            <v>0.5411</v>
          </cell>
          <cell r="N177" t="str">
            <v>0.5633</v>
          </cell>
        </row>
        <row r="178">
          <cell r="A178" t="str">
            <v>113001800263</v>
          </cell>
          <cell r="B178" t="str">
            <v>INSTITUCION EDUCATIVA EL SALVADOR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460</v>
          </cell>
          <cell r="H178" t="str">
            <v>410</v>
          </cell>
          <cell r="I178" t="str">
            <v>0.5648</v>
          </cell>
          <cell r="J178" t="str">
            <v>0.5613</v>
          </cell>
          <cell r="K178" t="str">
            <v>0.5093</v>
          </cell>
          <cell r="L178" t="str">
            <v>0.6212</v>
          </cell>
          <cell r="M178" t="str">
            <v>0.5421</v>
          </cell>
          <cell r="N178" t="str">
            <v>0.5625</v>
          </cell>
        </row>
        <row r="179">
          <cell r="A179" t="str">
            <v>113001800263</v>
          </cell>
          <cell r="B179" t="str">
            <v>INSTITUCION EDUCATIVA EL SALVADOR - INSTITUCION EDUCATIVA EL SALVADOR - SEDE PRINCIPAL</v>
          </cell>
          <cell r="C179" t="str">
            <v>Sede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144</v>
          </cell>
          <cell r="H179" t="str">
            <v>131</v>
          </cell>
          <cell r="I179" t="str">
            <v>0.5533</v>
          </cell>
          <cell r="J179" t="str">
            <v>0.5489</v>
          </cell>
          <cell r="K179" t="str">
            <v>0.5083</v>
          </cell>
          <cell r="L179" t="str">
            <v>0.62</v>
          </cell>
          <cell r="M179" t="str">
            <v>0.52</v>
          </cell>
          <cell r="N179" t="str">
            <v>0.5547</v>
          </cell>
        </row>
        <row r="180">
          <cell r="A180" t="str">
            <v>113001800328</v>
          </cell>
          <cell r="B180" t="str">
            <v>INSTITUCION EDUCATIVA EL SALVADOR - SEDE SAN JOSE</v>
          </cell>
          <cell r="C180" t="str">
            <v>Sede</v>
          </cell>
          <cell r="D180" t="str">
            <v>CARTAGENA DE INDIAS (BOLIVAR)</v>
          </cell>
          <cell r="E180" t="str">
            <v>OFICIAL</v>
          </cell>
          <cell r="F180" t="str">
            <v>C</v>
          </cell>
          <cell r="G180" t="str">
            <v>156</v>
          </cell>
          <cell r="H180" t="str">
            <v>152</v>
          </cell>
          <cell r="I180" t="str">
            <v>0.6371</v>
          </cell>
          <cell r="J180" t="str">
            <v>0.6267</v>
          </cell>
          <cell r="K180" t="str">
            <v>0.5529</v>
          </cell>
          <cell r="L180" t="str">
            <v>0.6708</v>
          </cell>
          <cell r="M180" t="str">
            <v>0.6046</v>
          </cell>
          <cell r="N180" t="str">
            <v>0.6206</v>
          </cell>
        </row>
        <row r="181">
          <cell r="A181" t="str">
            <v>113001800344</v>
          </cell>
          <cell r="B181" t="str">
            <v>INSTITUCION EDUCATIVA EL SALVADOR - SEDE LAS COLINAS</v>
          </cell>
          <cell r="C181" t="str">
            <v>Sede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46</v>
          </cell>
          <cell r="H181" t="str">
            <v>44</v>
          </cell>
          <cell r="I181" t="str">
            <v>0.5354</v>
          </cell>
          <cell r="J181" t="str">
            <v>0.5417</v>
          </cell>
          <cell r="K181" t="str">
            <v>0.4894</v>
          </cell>
          <cell r="L181" t="str">
            <v>0.6087</v>
          </cell>
          <cell r="M181" t="str">
            <v>0.5636</v>
          </cell>
          <cell r="N181" t="str">
            <v>0.5453</v>
          </cell>
        </row>
        <row r="182">
          <cell r="A182" t="str">
            <v>113001000739</v>
          </cell>
          <cell r="B182" t="str">
            <v>INSTITUCION EDUCATIVA ANA MARIA VELEZ DE TRUJILLO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242</v>
          </cell>
          <cell r="H182" t="str">
            <v>227</v>
          </cell>
          <cell r="I182" t="str">
            <v>0.567</v>
          </cell>
          <cell r="J182" t="str">
            <v>0.5623</v>
          </cell>
          <cell r="K182" t="str">
            <v>0.5154</v>
          </cell>
          <cell r="L182" t="str">
            <v>0.6035</v>
          </cell>
          <cell r="M182" t="str">
            <v>0.5616</v>
          </cell>
          <cell r="N182" t="str">
            <v>0.562</v>
          </cell>
        </row>
        <row r="183">
          <cell r="A183" t="str">
            <v>113001005544</v>
          </cell>
          <cell r="B183" t="str">
            <v>INSTITUCION EDUCATIVA ANTONIO NARIÑO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170</v>
          </cell>
          <cell r="H183" t="str">
            <v>140</v>
          </cell>
          <cell r="I183" t="str">
            <v>0.5443</v>
          </cell>
          <cell r="J183" t="str">
            <v>0.5468</v>
          </cell>
          <cell r="K183" t="str">
            <v>0.5384</v>
          </cell>
          <cell r="L183" t="str">
            <v>0.6141</v>
          </cell>
          <cell r="M183" t="str">
            <v>0.5749</v>
          </cell>
          <cell r="N183" t="str">
            <v>0.562</v>
          </cell>
        </row>
        <row r="184">
          <cell r="A184" t="str">
            <v>113001002138</v>
          </cell>
          <cell r="B184" t="str">
            <v>INSTITUCION EDUCATIVA NUESTRA SRA DEL PERPETUO SOCORRO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239</v>
          </cell>
          <cell r="H184" t="str">
            <v>211</v>
          </cell>
          <cell r="I184" t="str">
            <v>0.5494</v>
          </cell>
          <cell r="J184" t="str">
            <v>0.5387</v>
          </cell>
          <cell r="K184" t="str">
            <v>0.5434</v>
          </cell>
          <cell r="L184" t="str">
            <v>0.6108</v>
          </cell>
          <cell r="M184" t="str">
            <v>0.5646</v>
          </cell>
          <cell r="N184" t="str">
            <v>0.5609</v>
          </cell>
        </row>
        <row r="185">
          <cell r="A185" t="str">
            <v>213001002531</v>
          </cell>
          <cell r="B185" t="str">
            <v>I.E. MANZANILLO DEL MAR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78</v>
          </cell>
          <cell r="H185" t="str">
            <v>67</v>
          </cell>
          <cell r="I185" t="str">
            <v>0.5491</v>
          </cell>
          <cell r="J185" t="str">
            <v>0.582</v>
          </cell>
          <cell r="K185" t="str">
            <v>0.5192</v>
          </cell>
          <cell r="L185" t="str">
            <v>0.599</v>
          </cell>
          <cell r="M185" t="str">
            <v>0.5377</v>
          </cell>
          <cell r="N185" t="str">
            <v>0.5604</v>
          </cell>
        </row>
        <row r="186">
          <cell r="A186" t="str">
            <v>113001001492</v>
          </cell>
          <cell r="B186" t="str">
            <v>INSTITUCION EDUCATIVA LICEO DE BOLIVAR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357</v>
          </cell>
          <cell r="H186" t="str">
            <v>309</v>
          </cell>
          <cell r="I186" t="str">
            <v>0.5517</v>
          </cell>
          <cell r="J186" t="str">
            <v>0.563</v>
          </cell>
          <cell r="K186" t="str">
            <v>0.5159</v>
          </cell>
          <cell r="L186" t="str">
            <v>0.5966</v>
          </cell>
          <cell r="M186" t="str">
            <v>0.5698</v>
          </cell>
          <cell r="N186" t="str">
            <v>0.5578</v>
          </cell>
        </row>
        <row r="187">
          <cell r="A187" t="str">
            <v>113001000143</v>
          </cell>
          <cell r="B187" t="str">
            <v>INSTITUCION EDUCATIVA ARROYO DE PIEDRA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144</v>
          </cell>
          <cell r="H187" t="str">
            <v>137</v>
          </cell>
          <cell r="I187" t="str">
            <v>0.5465</v>
          </cell>
          <cell r="J187" t="str">
            <v>0.5569</v>
          </cell>
          <cell r="K187" t="str">
            <v>0.5078</v>
          </cell>
          <cell r="L187" t="str">
            <v>0.5844</v>
          </cell>
          <cell r="M187" t="str">
            <v>0.5225</v>
          </cell>
          <cell r="N187" t="str">
            <v>0.5469</v>
          </cell>
        </row>
        <row r="188">
          <cell r="A188" t="str">
            <v>113001000143</v>
          </cell>
          <cell r="B188" t="str">
            <v>INSTITUCION EDUCATIVA ARROYO DE PIEDRA - INSTITUCION EDUCATIVA ARROYO DE PIEDRA</v>
          </cell>
          <cell r="C188" t="str">
            <v>Sede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93</v>
          </cell>
          <cell r="H188" t="str">
            <v>88</v>
          </cell>
          <cell r="I188" t="str">
            <v>0.5475</v>
          </cell>
          <cell r="J188" t="str">
            <v>0.5613</v>
          </cell>
          <cell r="K188" t="str">
            <v>0.5112</v>
          </cell>
          <cell r="L188" t="str">
            <v>0.5799</v>
          </cell>
          <cell r="M188" t="str">
            <v>0.5197</v>
          </cell>
          <cell r="N188" t="str">
            <v>0.5476</v>
          </cell>
        </row>
        <row r="189">
          <cell r="A189" t="str">
            <v>213001000083</v>
          </cell>
          <cell r="B189" t="str">
            <v>INSTITUCION EDUCATIVA ARROYO DE PIEDRA - SEDE DE PUNTA CANOA</v>
          </cell>
          <cell r="C189" t="str">
            <v>Sede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51</v>
          </cell>
          <cell r="H189" t="str">
            <v>49</v>
          </cell>
          <cell r="I189" t="str">
            <v>0.5452</v>
          </cell>
          <cell r="J189" t="str">
            <v>0.5487</v>
          </cell>
          <cell r="K189" t="str">
            <v>0.5017</v>
          </cell>
          <cell r="L189" t="str">
            <v>0.5915</v>
          </cell>
          <cell r="M189" t="str">
            <v>0.5282</v>
          </cell>
          <cell r="N189" t="str">
            <v>0.5454</v>
          </cell>
        </row>
        <row r="190">
          <cell r="A190" t="str">
            <v>313001027997</v>
          </cell>
          <cell r="B190" t="str">
            <v>INSTITUTO EDUCATIVO CELESTIN FREINET - Sede Única</v>
          </cell>
          <cell r="C190" t="str">
            <v>Establecimiento</v>
          </cell>
          <cell r="D190" t="str">
            <v>CARTAGENA (BOLIVAR)</v>
          </cell>
          <cell r="E190" t="str">
            <v>NO OFICIAL</v>
          </cell>
          <cell r="F190" t="str">
            <v>D</v>
          </cell>
          <cell r="G190" t="str">
            <v>38</v>
          </cell>
          <cell r="H190" t="str">
            <v>36</v>
          </cell>
          <cell r="I190" t="str">
            <v>0.5187</v>
          </cell>
          <cell r="J190" t="str">
            <v>0.5756</v>
          </cell>
          <cell r="K190" t="str">
            <v>0.5257</v>
          </cell>
          <cell r="L190" t="str">
            <v>0.5491</v>
          </cell>
          <cell r="M190" t="str">
            <v>0.5793</v>
          </cell>
          <cell r="N190" t="str">
            <v>0.5451</v>
          </cell>
        </row>
        <row r="191">
          <cell r="A191" t="str">
            <v>213001002949</v>
          </cell>
          <cell r="B191" t="str">
            <v>INSTITUCION EDUCATIVA SAN JOSE CA?O DEL ORO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87</v>
          </cell>
          <cell r="H191" t="str">
            <v>85</v>
          </cell>
          <cell r="I191" t="str">
            <v>0.5296</v>
          </cell>
          <cell r="J191" t="str">
            <v>0.539</v>
          </cell>
          <cell r="K191" t="str">
            <v>0.4994</v>
          </cell>
          <cell r="L191" t="str">
            <v>0.5876</v>
          </cell>
          <cell r="M191" t="str">
            <v>0.605</v>
          </cell>
          <cell r="N191" t="str">
            <v>0.544</v>
          </cell>
        </row>
        <row r="192">
          <cell r="A192" t="str">
            <v>113001000160</v>
          </cell>
          <cell r="B192" t="str">
            <v>INSTITUCION EDUCATIVA CORAZON DE MARIA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161</v>
          </cell>
          <cell r="H192" t="str">
            <v>151</v>
          </cell>
          <cell r="I192" t="str">
            <v>0.5326</v>
          </cell>
          <cell r="J192" t="str">
            <v>0.5435</v>
          </cell>
          <cell r="K192" t="str">
            <v>0.4978</v>
          </cell>
          <cell r="L192" t="str">
            <v>0.5846</v>
          </cell>
          <cell r="M192" t="str">
            <v>0.5792</v>
          </cell>
          <cell r="N192" t="str">
            <v>0.5427</v>
          </cell>
        </row>
        <row r="193">
          <cell r="A193" t="str">
            <v>113001800123</v>
          </cell>
          <cell r="B193" t="str">
            <v>INSTITUCION EDUCATIVA GABRIEL GARCIA MARQUEZ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246</v>
          </cell>
          <cell r="H193" t="str">
            <v>218</v>
          </cell>
          <cell r="I193" t="str">
            <v>0.5353</v>
          </cell>
          <cell r="J193" t="str">
            <v>0.535</v>
          </cell>
          <cell r="K193" t="str">
            <v>0.5075</v>
          </cell>
          <cell r="L193" t="str">
            <v>0.5935</v>
          </cell>
          <cell r="M193" t="str">
            <v>0.5294</v>
          </cell>
          <cell r="N193" t="str">
            <v>0.5418</v>
          </cell>
        </row>
        <row r="194">
          <cell r="A194" t="str">
            <v>213001000091</v>
          </cell>
          <cell r="B194" t="str">
            <v>INSTITUCION EDUCATIVA DE ISLA FUERTE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43</v>
          </cell>
          <cell r="H194" t="str">
            <v>43</v>
          </cell>
          <cell r="I194" t="str">
            <v>0.5214</v>
          </cell>
          <cell r="J194" t="str">
            <v>0.5474</v>
          </cell>
          <cell r="K194" t="str">
            <v>0.5042</v>
          </cell>
          <cell r="L194" t="str">
            <v>0.5758</v>
          </cell>
          <cell r="M194" t="str">
            <v>0.5663</v>
          </cell>
          <cell r="N194" t="str">
            <v>0.5395</v>
          </cell>
        </row>
        <row r="195">
          <cell r="A195" t="str">
            <v>213001001942</v>
          </cell>
          <cell r="B195" t="str">
            <v>INSTITUCION EDUCATIVA LUIS FELIPE CABRERA DE BARU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136</v>
          </cell>
          <cell r="H195" t="str">
            <v>135</v>
          </cell>
          <cell r="I195" t="str">
            <v>0.5261</v>
          </cell>
          <cell r="J195" t="str">
            <v>0.5366</v>
          </cell>
          <cell r="K195" t="str">
            <v>0.5043</v>
          </cell>
          <cell r="L195" t="str">
            <v>0.5633</v>
          </cell>
          <cell r="M195" t="str">
            <v>0.535</v>
          </cell>
          <cell r="N195" t="str">
            <v>0.5328</v>
          </cell>
        </row>
        <row r="196">
          <cell r="A196" t="str">
            <v>313001013481</v>
          </cell>
          <cell r="B196" t="str">
            <v>CENTRO EDUCATIVO COMUNITARIO LOS ROBLES - Sede Única</v>
          </cell>
          <cell r="C196" t="str">
            <v>Establecimiento</v>
          </cell>
          <cell r="D196" t="str">
            <v>CARTAGENA (BOLIVAR)</v>
          </cell>
          <cell r="E196" t="str">
            <v>NO OFICIAL</v>
          </cell>
          <cell r="F196" t="str">
            <v>D</v>
          </cell>
          <cell r="G196" t="str">
            <v>50</v>
          </cell>
          <cell r="H196" t="str">
            <v>40</v>
          </cell>
          <cell r="I196" t="str">
            <v>0.5242</v>
          </cell>
          <cell r="J196" t="str">
            <v>0.5238</v>
          </cell>
          <cell r="K196" t="str">
            <v>0.5134</v>
          </cell>
          <cell r="L196" t="str">
            <v>0.5225</v>
          </cell>
          <cell r="M196" t="str">
            <v>0.5694</v>
          </cell>
          <cell r="N196" t="str">
            <v>0.5247</v>
          </cell>
        </row>
        <row r="197">
          <cell r="A197" t="str">
            <v>113001006711</v>
          </cell>
          <cell r="B197" t="str">
            <v>INSTITUCION EDUCATIVA OMAIRA SANCHEZ GARZON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101</v>
          </cell>
          <cell r="H197" t="str">
            <v>93</v>
          </cell>
          <cell r="I197" t="str">
            <v>0.4955</v>
          </cell>
          <cell r="J197" t="str">
            <v>0.5174</v>
          </cell>
          <cell r="K197" t="str">
            <v>0.4886</v>
          </cell>
          <cell r="L197" t="str">
            <v>0.5823</v>
          </cell>
          <cell r="M197" t="str">
            <v>0.5421</v>
          </cell>
          <cell r="N197" t="str">
            <v>0.5226</v>
          </cell>
        </row>
        <row r="198">
          <cell r="A198" t="str">
            <v>213001000075</v>
          </cell>
          <cell r="B198" t="str">
            <v>I.E. PUERTO REY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70</v>
          </cell>
          <cell r="H198" t="str">
            <v>66</v>
          </cell>
          <cell r="I198" t="str">
            <v>0.5054</v>
          </cell>
          <cell r="J198" t="str">
            <v>0.532</v>
          </cell>
          <cell r="K198" t="str">
            <v>0.4896</v>
          </cell>
          <cell r="L198" t="str">
            <v>0.5674</v>
          </cell>
          <cell r="M198" t="str">
            <v>0.5021</v>
          </cell>
          <cell r="N198" t="str">
            <v>0.522</v>
          </cell>
        </row>
        <row r="199">
          <cell r="A199" t="str">
            <v>313001000118</v>
          </cell>
          <cell r="B199" t="str">
            <v>INSTITUCION EDUCATIVA NTRA. SRA. LA VICTORIA - Sede Única</v>
          </cell>
          <cell r="C199" t="str">
            <v>Establecimiento</v>
          </cell>
          <cell r="D199" t="str">
            <v>CARTAGENA (BOLIVAR)</v>
          </cell>
          <cell r="E199" t="str">
            <v>OFICIAL</v>
          </cell>
          <cell r="F199" t="str">
            <v>D</v>
          </cell>
          <cell r="G199" t="str">
            <v>63</v>
          </cell>
          <cell r="H199" t="str">
            <v>51</v>
          </cell>
          <cell r="I199" t="str">
            <v>0.5327</v>
          </cell>
          <cell r="J199" t="str">
            <v>0.5205</v>
          </cell>
          <cell r="K199" t="str">
            <v>0.482</v>
          </cell>
          <cell r="L199" t="str">
            <v>0.4942</v>
          </cell>
          <cell r="M199" t="str">
            <v>0.5645</v>
          </cell>
          <cell r="N199" t="str">
            <v>0.5117</v>
          </cell>
        </row>
        <row r="200">
          <cell r="A200" t="str">
            <v>213001001250</v>
          </cell>
          <cell r="B200" t="str">
            <v>INSTITUCION EDUCATIVA DE TIERRA BOMBA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105</v>
          </cell>
          <cell r="H200" t="str">
            <v>102</v>
          </cell>
          <cell r="I200" t="str">
            <v>0.4836</v>
          </cell>
          <cell r="J200" t="str">
            <v>0.5112</v>
          </cell>
          <cell r="K200" t="str">
            <v>0.4781</v>
          </cell>
          <cell r="L200" t="str">
            <v>0.5361</v>
          </cell>
          <cell r="M200" t="str">
            <v>0.5277</v>
          </cell>
          <cell r="N200" t="str">
            <v>0.5042</v>
          </cell>
        </row>
        <row r="201">
          <cell r="A201" t="str">
            <v>213001001292</v>
          </cell>
          <cell r="B201" t="str">
            <v>INSTITUCION EDUCATIVA DE SANTA ANA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127</v>
          </cell>
          <cell r="H201" t="str">
            <v>120</v>
          </cell>
          <cell r="I201" t="str">
            <v>0.491</v>
          </cell>
          <cell r="J201" t="str">
            <v>0.5052</v>
          </cell>
          <cell r="K201" t="str">
            <v>0.4569</v>
          </cell>
          <cell r="L201" t="str">
            <v>0.533</v>
          </cell>
          <cell r="M201" t="str">
            <v>0.5225</v>
          </cell>
          <cell r="N201" t="str">
            <v>0.4985</v>
          </cell>
        </row>
        <row r="202">
          <cell r="A202" t="str">
            <v>213001001632</v>
          </cell>
          <cell r="B202" t="str">
            <v>INSTITUCION EDUCATIVA DE LETICIA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55</v>
          </cell>
          <cell r="H202" t="str">
            <v>55</v>
          </cell>
          <cell r="I202" t="str">
            <v>0.472</v>
          </cell>
          <cell r="J202" t="str">
            <v>0.4956</v>
          </cell>
          <cell r="K202" t="str">
            <v>0.4631</v>
          </cell>
          <cell r="L202" t="str">
            <v>0.5464</v>
          </cell>
          <cell r="M202" t="str">
            <v>0.5023</v>
          </cell>
          <cell r="N202" t="str">
            <v>0.4949</v>
          </cell>
        </row>
        <row r="203">
          <cell r="A203" t="str">
            <v>213001007401</v>
          </cell>
          <cell r="B203" t="str">
            <v>INSTITUCION EDUCATIVA SANTA CRUZ DEL ISLOTE - Sede Única</v>
          </cell>
          <cell r="C203" t="str">
            <v>Establecimiento</v>
          </cell>
          <cell r="D203" t="str">
            <v>CARTAGENA DE INDIAS (BOLIVAR)</v>
          </cell>
          <cell r="E203" t="str">
            <v>OFICIAL</v>
          </cell>
          <cell r="F203" t="str">
            <v>D</v>
          </cell>
          <cell r="G203" t="str">
            <v>20</v>
          </cell>
          <cell r="H203" t="str">
            <v>20</v>
          </cell>
          <cell r="I203" t="str">
            <v>0.4594</v>
          </cell>
          <cell r="J203" t="str">
            <v>0.4973</v>
          </cell>
          <cell r="K203" t="str">
            <v>0.4797</v>
          </cell>
          <cell r="L203" t="str">
            <v>0.5112</v>
          </cell>
          <cell r="M203" t="str">
            <v>0.5055</v>
          </cell>
          <cell r="N203" t="str">
            <v>0.4883</v>
          </cell>
        </row>
        <row r="204">
          <cell r="A204" t="str">
            <v>213001001900</v>
          </cell>
          <cell r="B204" t="str">
            <v>I.E. DE ARARCA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48</v>
          </cell>
          <cell r="H204" t="str">
            <v>47</v>
          </cell>
          <cell r="I204" t="str">
            <v>0.441</v>
          </cell>
          <cell r="J204" t="str">
            <v>0.4645</v>
          </cell>
          <cell r="K204" t="str">
            <v>0.4501</v>
          </cell>
          <cell r="L204" t="str">
            <v>0.5286</v>
          </cell>
          <cell r="M204" t="str">
            <v>0.4946</v>
          </cell>
          <cell r="N204" t="str">
            <v>0.4729</v>
          </cell>
        </row>
      </sheetData>
      <sheetData sheetId="1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87</v>
          </cell>
          <cell r="H6" t="str">
            <v>87</v>
          </cell>
          <cell r="I6" t="str">
            <v>0.898</v>
          </cell>
          <cell r="J6" t="str">
            <v>0.8849</v>
          </cell>
          <cell r="K6" t="str">
            <v>0.8829</v>
          </cell>
          <cell r="L6" t="str">
            <v>0.8855</v>
          </cell>
          <cell r="M6" t="str">
            <v>0.9454</v>
          </cell>
          <cell r="N6" t="str">
            <v>0.8923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43</v>
          </cell>
          <cell r="H7" t="str">
            <v>41</v>
          </cell>
          <cell r="I7" t="str">
            <v>0.8878</v>
          </cell>
          <cell r="J7" t="str">
            <v>0.8793</v>
          </cell>
          <cell r="K7" t="str">
            <v>0.8881</v>
          </cell>
          <cell r="L7" t="str">
            <v>0.8787</v>
          </cell>
          <cell r="M7" t="str">
            <v>0.9155</v>
          </cell>
          <cell r="N7" t="str">
            <v>0.886</v>
          </cell>
        </row>
        <row r="8">
          <cell r="A8" t="str">
            <v>313001007058</v>
          </cell>
          <cell r="B8" t="str">
            <v>CENTRO DE EDUCACION EL RECREO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70</v>
          </cell>
          <cell r="H8" t="str">
            <v>70</v>
          </cell>
          <cell r="I8" t="str">
            <v>0.8968</v>
          </cell>
          <cell r="J8" t="str">
            <v>0.8669</v>
          </cell>
          <cell r="K8" t="str">
            <v>0.8683</v>
          </cell>
          <cell r="L8" t="str">
            <v>0.8813</v>
          </cell>
          <cell r="M8" t="str">
            <v>0.8905</v>
          </cell>
          <cell r="N8" t="str">
            <v>0.8793</v>
          </cell>
        </row>
        <row r="9">
          <cell r="A9" t="str">
            <v>313001005748</v>
          </cell>
          <cell r="B9" t="str">
            <v>GIMNASIO ALTAIR DE CARTAGENA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130</v>
          </cell>
          <cell r="H9" t="str">
            <v>127</v>
          </cell>
          <cell r="I9" t="str">
            <v>0.8787</v>
          </cell>
          <cell r="J9" t="str">
            <v>0.8697</v>
          </cell>
          <cell r="K9" t="str">
            <v>0.8621</v>
          </cell>
          <cell r="L9" t="str">
            <v>0.8701</v>
          </cell>
          <cell r="M9" t="str">
            <v>0.9325</v>
          </cell>
          <cell r="N9" t="str">
            <v>0.8749</v>
          </cell>
        </row>
        <row r="10">
          <cell r="A10" t="str">
            <v>313001008429</v>
          </cell>
          <cell r="B10" t="str">
            <v>CENT. DE ENSE?ANZA PRECOZ  NUEVO MUNDO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21</v>
          </cell>
          <cell r="H10" t="str">
            <v>21</v>
          </cell>
          <cell r="I10" t="str">
            <v>0.8873</v>
          </cell>
          <cell r="J10" t="str">
            <v>0.8503</v>
          </cell>
          <cell r="K10" t="str">
            <v>0.865</v>
          </cell>
          <cell r="L10" t="str">
            <v>0.8779</v>
          </cell>
          <cell r="M10" t="str">
            <v>0.901</v>
          </cell>
          <cell r="N10" t="str">
            <v>0.8725</v>
          </cell>
        </row>
        <row r="11">
          <cell r="A11" t="str">
            <v>313001004768</v>
          </cell>
          <cell r="B11" t="str">
            <v>COLEGIO BRITANICO DE CARTAGENA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95</v>
          </cell>
          <cell r="H11" t="str">
            <v>86</v>
          </cell>
          <cell r="I11" t="str">
            <v>0.8694</v>
          </cell>
          <cell r="J11" t="str">
            <v>0.8525</v>
          </cell>
          <cell r="K11" t="str">
            <v>0.8682</v>
          </cell>
          <cell r="L11" t="str">
            <v>0.8645</v>
          </cell>
          <cell r="M11" t="str">
            <v>0.9348</v>
          </cell>
          <cell r="N11" t="str">
            <v>0.8691</v>
          </cell>
        </row>
        <row r="12">
          <cell r="A12" t="str">
            <v>313001012515</v>
          </cell>
          <cell r="B12" t="str">
            <v>CORPORACION EDUCATIVA LA SAGRADA FAMILIA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58</v>
          </cell>
          <cell r="H12" t="str">
            <v>58</v>
          </cell>
          <cell r="I12" t="str">
            <v>0.8834</v>
          </cell>
          <cell r="J12" t="str">
            <v>0.8455</v>
          </cell>
          <cell r="K12" t="str">
            <v>0.8557</v>
          </cell>
          <cell r="L12" t="str">
            <v>0.8622</v>
          </cell>
          <cell r="M12" t="str">
            <v>0.8819</v>
          </cell>
          <cell r="N12" t="str">
            <v>0.8633</v>
          </cell>
        </row>
        <row r="13">
          <cell r="A13" t="str">
            <v>313836000348</v>
          </cell>
          <cell r="B13" t="str">
            <v>ASPAEN GIMNASIO CARTAGENA DE INDIAS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100</v>
          </cell>
          <cell r="H13" t="str">
            <v>87</v>
          </cell>
          <cell r="I13" t="str">
            <v>0.8601</v>
          </cell>
          <cell r="J13" t="str">
            <v>0.8573</v>
          </cell>
          <cell r="K13" t="str">
            <v>0.8492</v>
          </cell>
          <cell r="L13" t="str">
            <v>0.8581</v>
          </cell>
          <cell r="M13" t="str">
            <v>0.9409</v>
          </cell>
          <cell r="N13" t="str">
            <v>0.8627</v>
          </cell>
        </row>
        <row r="14">
          <cell r="A14" t="str">
            <v>313001006485</v>
          </cell>
          <cell r="B14" t="str">
            <v>CORPORACION EDUCATIVA COLEGIO ALTER ALTERIS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87</v>
          </cell>
          <cell r="H14" t="str">
            <v>87</v>
          </cell>
          <cell r="I14" t="str">
            <v>0.8612</v>
          </cell>
          <cell r="J14" t="str">
            <v>0.8537</v>
          </cell>
          <cell r="K14" t="str">
            <v>0.8523</v>
          </cell>
          <cell r="L14" t="str">
            <v>0.8652</v>
          </cell>
          <cell r="M14" t="str">
            <v>0.8932</v>
          </cell>
          <cell r="N14" t="str">
            <v>0.8608</v>
          </cell>
        </row>
        <row r="15">
          <cell r="A15" t="str">
            <v>313001005705</v>
          </cell>
          <cell r="B15" t="str">
            <v>COLEGIO INTERNACIONAL CARTAGENA   (COL INTER SCHOOL CABAÑI)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52</v>
          </cell>
          <cell r="H15" t="str">
            <v>47</v>
          </cell>
          <cell r="I15" t="str">
            <v>0.8648</v>
          </cell>
          <cell r="J15" t="str">
            <v>0.8452</v>
          </cell>
          <cell r="K15" t="str">
            <v>0.8521</v>
          </cell>
          <cell r="L15" t="str">
            <v>0.8433</v>
          </cell>
          <cell r="M15" t="str">
            <v>0.9176</v>
          </cell>
          <cell r="N15" t="str">
            <v>0.8565</v>
          </cell>
        </row>
        <row r="16">
          <cell r="A16" t="str">
            <v>313001003931</v>
          </cell>
          <cell r="B16" t="str">
            <v>COLEGIO JORGE WASHINGTON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149</v>
          </cell>
          <cell r="H16" t="str">
            <v>128</v>
          </cell>
          <cell r="I16" t="str">
            <v>0.8613</v>
          </cell>
          <cell r="J16" t="str">
            <v>0.8397</v>
          </cell>
          <cell r="K16" t="str">
            <v>0.8377</v>
          </cell>
          <cell r="L16" t="str">
            <v>0.8514</v>
          </cell>
          <cell r="M16" t="str">
            <v>0.9421</v>
          </cell>
          <cell r="N16" t="str">
            <v>0.8548</v>
          </cell>
        </row>
        <row r="17">
          <cell r="A17" t="str">
            <v>313001013651</v>
          </cell>
          <cell r="B17" t="str">
            <v>COLEGIO INTEGRAL DEL NORTE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62</v>
          </cell>
          <cell r="H17" t="str">
            <v>62</v>
          </cell>
          <cell r="I17" t="str">
            <v>0.8598</v>
          </cell>
          <cell r="J17" t="str">
            <v>0.8345</v>
          </cell>
          <cell r="K17" t="str">
            <v>0.8354</v>
          </cell>
          <cell r="L17" t="str">
            <v>0.8521</v>
          </cell>
          <cell r="M17" t="str">
            <v>0.8334</v>
          </cell>
          <cell r="N17" t="str">
            <v>0.8445</v>
          </cell>
        </row>
        <row r="18">
          <cell r="A18" t="str">
            <v>313001005985</v>
          </cell>
          <cell r="B18" t="str">
            <v>COLEGIO LOS ANGELES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52</v>
          </cell>
          <cell r="H18" t="str">
            <v>51</v>
          </cell>
          <cell r="I18" t="str">
            <v>0.8704</v>
          </cell>
          <cell r="J18" t="str">
            <v>0.8305</v>
          </cell>
          <cell r="K18" t="str">
            <v>0.8231</v>
          </cell>
          <cell r="L18" t="str">
            <v>0.8433</v>
          </cell>
          <cell r="M18" t="str">
            <v>0.8483</v>
          </cell>
          <cell r="N18" t="str">
            <v>0.8423</v>
          </cell>
        </row>
        <row r="19">
          <cell r="A19" t="str">
            <v>313001002277</v>
          </cell>
          <cell r="B19" t="str">
            <v>COL.  MONTESSORI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166</v>
          </cell>
          <cell r="H19" t="str">
            <v>155</v>
          </cell>
          <cell r="I19" t="str">
            <v>0.8342</v>
          </cell>
          <cell r="J19" t="str">
            <v>0.8105</v>
          </cell>
          <cell r="K19" t="str">
            <v>0.8423</v>
          </cell>
          <cell r="L19" t="str">
            <v>0.8421</v>
          </cell>
          <cell r="M19" t="str">
            <v>0.9099</v>
          </cell>
          <cell r="N19" t="str">
            <v>0.8383</v>
          </cell>
        </row>
        <row r="20">
          <cell r="A20" t="str">
            <v>313001000592</v>
          </cell>
          <cell r="B20" t="str">
            <v>GIMN. LUJAN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45</v>
          </cell>
          <cell r="H20" t="str">
            <v>44</v>
          </cell>
          <cell r="I20" t="str">
            <v>0.8488</v>
          </cell>
          <cell r="J20" t="str">
            <v>0.8144</v>
          </cell>
          <cell r="K20" t="str">
            <v>0.7957</v>
          </cell>
          <cell r="L20" t="str">
            <v>0.8406</v>
          </cell>
          <cell r="M20" t="str">
            <v>0.8309</v>
          </cell>
          <cell r="N20" t="str">
            <v>0.8254</v>
          </cell>
        </row>
        <row r="21">
          <cell r="A21" t="str">
            <v>313001003095</v>
          </cell>
          <cell r="B21" t="str">
            <v>CIUDAD ESCOLAR DE COMFENALCO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747</v>
          </cell>
          <cell r="H21" t="str">
            <v>740</v>
          </cell>
          <cell r="I21" t="str">
            <v>0.8399</v>
          </cell>
          <cell r="J21" t="str">
            <v>0.8319</v>
          </cell>
          <cell r="K21" t="str">
            <v>0.7985</v>
          </cell>
          <cell r="L21" t="str">
            <v>0.8273</v>
          </cell>
          <cell r="M21" t="str">
            <v>0.7985</v>
          </cell>
          <cell r="N21" t="str">
            <v>0.8224</v>
          </cell>
        </row>
        <row r="22">
          <cell r="A22" t="str">
            <v>313001000916</v>
          </cell>
          <cell r="B22" t="str">
            <v>COL. DE LA ESPERANZA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67</v>
          </cell>
          <cell r="H22" t="str">
            <v>67</v>
          </cell>
          <cell r="I22" t="str">
            <v>0.8329</v>
          </cell>
          <cell r="J22" t="str">
            <v>0.8101</v>
          </cell>
          <cell r="K22" t="str">
            <v>0.81</v>
          </cell>
          <cell r="L22" t="str">
            <v>0.8267</v>
          </cell>
          <cell r="M22" t="str">
            <v>0.8445</v>
          </cell>
          <cell r="N22" t="str">
            <v>0.8218</v>
          </cell>
        </row>
        <row r="23">
          <cell r="A23" t="str">
            <v>313001000215</v>
          </cell>
          <cell r="B23" t="str">
            <v>GIMN. NUEVA GRANADA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50</v>
          </cell>
          <cell r="H23" t="str">
            <v>50</v>
          </cell>
          <cell r="I23" t="str">
            <v>0.8294</v>
          </cell>
          <cell r="J23" t="str">
            <v>0.8177</v>
          </cell>
          <cell r="K23" t="str">
            <v>0.8132</v>
          </cell>
          <cell r="L23" t="str">
            <v>0.8199</v>
          </cell>
          <cell r="M23" t="str">
            <v>0.8333</v>
          </cell>
          <cell r="N23" t="str">
            <v>0.8211</v>
          </cell>
        </row>
        <row r="24">
          <cell r="A24" t="str">
            <v>313001006698</v>
          </cell>
          <cell r="B24" t="str">
            <v>COL. EL DIVINO SALVADOR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59</v>
          </cell>
          <cell r="H24" t="str">
            <v>59</v>
          </cell>
          <cell r="I24" t="str">
            <v>0.8505</v>
          </cell>
          <cell r="J24" t="str">
            <v>0.8028</v>
          </cell>
          <cell r="K24" t="str">
            <v>0.806</v>
          </cell>
          <cell r="L24" t="str">
            <v>0.825</v>
          </cell>
          <cell r="M24" t="str">
            <v>0.8164</v>
          </cell>
          <cell r="N24" t="str">
            <v>0.8207</v>
          </cell>
        </row>
        <row r="25">
          <cell r="A25" t="str">
            <v>313001000525</v>
          </cell>
          <cell r="B25" t="str">
            <v>COL. MIXTO LA POPA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72</v>
          </cell>
          <cell r="H25" t="str">
            <v>71</v>
          </cell>
          <cell r="I25" t="str">
            <v>0.8365</v>
          </cell>
          <cell r="J25" t="str">
            <v>0.8097</v>
          </cell>
          <cell r="K25" t="str">
            <v>0.7868</v>
          </cell>
          <cell r="L25" t="str">
            <v>0.8184</v>
          </cell>
          <cell r="M25" t="str">
            <v>0.841</v>
          </cell>
          <cell r="N25" t="str">
            <v>0.815</v>
          </cell>
        </row>
        <row r="26">
          <cell r="A26" t="str">
            <v>313001009328</v>
          </cell>
          <cell r="B26" t="str">
            <v>GIMN. MODERNO DE CARTAGENA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78</v>
          </cell>
          <cell r="H26" t="str">
            <v>78</v>
          </cell>
          <cell r="I26" t="str">
            <v>0.8267</v>
          </cell>
          <cell r="J26" t="str">
            <v>0.7996</v>
          </cell>
          <cell r="K26" t="str">
            <v>0.799</v>
          </cell>
          <cell r="L26" t="str">
            <v>0.815</v>
          </cell>
          <cell r="M26" t="str">
            <v>0.8323</v>
          </cell>
          <cell r="N26" t="str">
            <v>0.8118</v>
          </cell>
        </row>
        <row r="27">
          <cell r="A27" t="str">
            <v>313001028868</v>
          </cell>
          <cell r="B27" t="str">
            <v>COL. BILINGUE DE CARTAGENA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48</v>
          </cell>
          <cell r="H27" t="str">
            <v>48</v>
          </cell>
          <cell r="I27" t="str">
            <v>0.8042</v>
          </cell>
          <cell r="J27" t="str">
            <v>0.7826</v>
          </cell>
          <cell r="K27" t="str">
            <v>0.7997</v>
          </cell>
          <cell r="L27" t="str">
            <v>0.8346</v>
          </cell>
          <cell r="M27" t="str">
            <v>0.8887</v>
          </cell>
          <cell r="N27" t="str">
            <v>0.8117</v>
          </cell>
        </row>
        <row r="28">
          <cell r="A28" t="str">
            <v>313001029523</v>
          </cell>
          <cell r="B28" t="str">
            <v>GIMN. BILINGÜE ALTAMAR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106</v>
          </cell>
          <cell r="H28" t="str">
            <v>102</v>
          </cell>
          <cell r="I28" t="str">
            <v>0.8035</v>
          </cell>
          <cell r="J28" t="str">
            <v>0.8129</v>
          </cell>
          <cell r="K28" t="str">
            <v>0.7925</v>
          </cell>
          <cell r="L28" t="str">
            <v>0.8143</v>
          </cell>
          <cell r="M28" t="str">
            <v>0.871</v>
          </cell>
          <cell r="N28" t="str">
            <v>0.8108</v>
          </cell>
        </row>
        <row r="29">
          <cell r="A29" t="str">
            <v>313001000541</v>
          </cell>
          <cell r="B29" t="str">
            <v>COL. LA ANUNCIACION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126</v>
          </cell>
          <cell r="H29" t="str">
            <v>126</v>
          </cell>
          <cell r="I29" t="str">
            <v>0.8189</v>
          </cell>
          <cell r="J29" t="str">
            <v>0.7935</v>
          </cell>
          <cell r="K29" t="str">
            <v>0.8026</v>
          </cell>
          <cell r="L29" t="str">
            <v>0.8318</v>
          </cell>
          <cell r="M29" t="str">
            <v>0.7998</v>
          </cell>
          <cell r="N29" t="str">
            <v>0.8108</v>
          </cell>
        </row>
        <row r="30">
          <cell r="A30" t="str">
            <v>313001001050</v>
          </cell>
          <cell r="B30" t="str">
            <v>COL. BIFFI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347</v>
          </cell>
          <cell r="H30" t="str">
            <v>346</v>
          </cell>
          <cell r="I30" t="str">
            <v>0.8042</v>
          </cell>
          <cell r="J30" t="str">
            <v>0.782</v>
          </cell>
          <cell r="K30" t="str">
            <v>0.8109</v>
          </cell>
          <cell r="L30" t="str">
            <v>0.8237</v>
          </cell>
          <cell r="M30" t="str">
            <v>0.8155</v>
          </cell>
          <cell r="N30" t="str">
            <v>0.806</v>
          </cell>
        </row>
        <row r="31">
          <cell r="A31" t="str">
            <v>313001029353</v>
          </cell>
          <cell r="B31" t="str">
            <v>CORPORACION BEVERLY HILLS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46</v>
          </cell>
          <cell r="H31" t="str">
            <v>45</v>
          </cell>
          <cell r="I31" t="str">
            <v>0.8072</v>
          </cell>
          <cell r="J31" t="str">
            <v>0.7757</v>
          </cell>
          <cell r="K31" t="str">
            <v>0.8058</v>
          </cell>
          <cell r="L31" t="str">
            <v>0.8202</v>
          </cell>
          <cell r="M31" t="str">
            <v>0.8313</v>
          </cell>
          <cell r="N31" t="str">
            <v>0.8045</v>
          </cell>
        </row>
        <row r="32">
          <cell r="A32" t="str">
            <v>313001007091</v>
          </cell>
          <cell r="B32" t="str">
            <v>COL. MODERNO DEL NORTE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246</v>
          </cell>
          <cell r="H32" t="str">
            <v>246</v>
          </cell>
          <cell r="I32" t="str">
            <v>0.8039</v>
          </cell>
          <cell r="J32" t="str">
            <v>0.8156</v>
          </cell>
          <cell r="K32" t="str">
            <v>0.7884</v>
          </cell>
          <cell r="L32" t="str">
            <v>0.8168</v>
          </cell>
          <cell r="M32" t="str">
            <v>0.7734</v>
          </cell>
          <cell r="N32" t="str">
            <v>0.8037</v>
          </cell>
        </row>
        <row r="33">
          <cell r="A33" t="str">
            <v>313001012281</v>
          </cell>
          <cell r="B33" t="str">
            <v>COL. SANTO TOMAS DE AQUINO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37</v>
          </cell>
          <cell r="H33" t="str">
            <v>37</v>
          </cell>
          <cell r="I33" t="str">
            <v>0.8034</v>
          </cell>
          <cell r="J33" t="str">
            <v>0.7954</v>
          </cell>
          <cell r="K33" t="str">
            <v>0.7904</v>
          </cell>
          <cell r="L33" t="str">
            <v>0.8162</v>
          </cell>
          <cell r="M33" t="str">
            <v>0.8192</v>
          </cell>
          <cell r="N33" t="str">
            <v>0.8027</v>
          </cell>
        </row>
        <row r="34">
          <cell r="A34" t="str">
            <v>313001002421</v>
          </cell>
          <cell r="B34" t="str">
            <v>COL. NAVAL DE CRESPO - Sede Única</v>
          </cell>
          <cell r="C34" t="str">
            <v>Establecimiento</v>
          </cell>
          <cell r="D34" t="str">
            <v>CARTAGENA DE INDIAS (BOLIVAR)</v>
          </cell>
          <cell r="E34" t="str">
            <v>OFICIAL</v>
          </cell>
          <cell r="F34" t="str">
            <v>A+</v>
          </cell>
          <cell r="G34" t="str">
            <v>85</v>
          </cell>
          <cell r="H34" t="str">
            <v>85</v>
          </cell>
          <cell r="I34" t="str">
            <v>0.8164</v>
          </cell>
          <cell r="J34" t="str">
            <v>0.7986</v>
          </cell>
          <cell r="K34" t="str">
            <v>0.7843</v>
          </cell>
          <cell r="L34" t="str">
            <v>0.8071</v>
          </cell>
          <cell r="M34" t="str">
            <v>0.7806</v>
          </cell>
          <cell r="N34" t="str">
            <v>0.8</v>
          </cell>
        </row>
        <row r="35">
          <cell r="A35" t="str">
            <v>313001000924</v>
          </cell>
          <cell r="B35" t="str">
            <v>COL. SALESIANO SAN PEDRO CLAVER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446</v>
          </cell>
          <cell r="H35" t="str">
            <v>428</v>
          </cell>
          <cell r="I35" t="str">
            <v>0.8041</v>
          </cell>
          <cell r="J35" t="str">
            <v>0.7788</v>
          </cell>
          <cell r="K35" t="str">
            <v>0.7909</v>
          </cell>
          <cell r="L35" t="str">
            <v>0.8048</v>
          </cell>
          <cell r="M35" t="str">
            <v>0.8264</v>
          </cell>
          <cell r="N35" t="str">
            <v>0.7971</v>
          </cell>
        </row>
        <row r="36">
          <cell r="A36" t="str">
            <v>313001005276</v>
          </cell>
          <cell r="B36" t="str">
            <v>COL. COMFAMILIAR C/GENA.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251</v>
          </cell>
          <cell r="H36" t="str">
            <v>243</v>
          </cell>
          <cell r="I36" t="str">
            <v>0.7988</v>
          </cell>
          <cell r="J36" t="str">
            <v>0.7772</v>
          </cell>
          <cell r="K36" t="str">
            <v>0.7959</v>
          </cell>
          <cell r="L36" t="str">
            <v>0.8239</v>
          </cell>
          <cell r="M36" t="str">
            <v>0.7752</v>
          </cell>
          <cell r="N36" t="str">
            <v>0.7971</v>
          </cell>
        </row>
        <row r="37">
          <cell r="A37" t="str">
            <v>313001000622</v>
          </cell>
          <cell r="B37" t="str">
            <v>COL. DE LA SALLE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309</v>
          </cell>
          <cell r="H37" t="str">
            <v>309</v>
          </cell>
          <cell r="I37" t="str">
            <v>0.8032</v>
          </cell>
          <cell r="J37" t="str">
            <v>0.7801</v>
          </cell>
          <cell r="K37" t="str">
            <v>0.7759</v>
          </cell>
          <cell r="L37" t="str">
            <v>0.8106</v>
          </cell>
          <cell r="M37" t="str">
            <v>0.8494</v>
          </cell>
          <cell r="N37" t="str">
            <v>0.7968</v>
          </cell>
        </row>
        <row r="38">
          <cell r="A38" t="str">
            <v>313001001165</v>
          </cell>
          <cell r="B38" t="str">
            <v>COL. EL CARMELO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36</v>
          </cell>
          <cell r="H38" t="str">
            <v>36</v>
          </cell>
          <cell r="I38" t="str">
            <v>0.7836</v>
          </cell>
          <cell r="J38" t="str">
            <v>0.765</v>
          </cell>
          <cell r="K38" t="str">
            <v>0.7785</v>
          </cell>
          <cell r="L38" t="str">
            <v>0.8014</v>
          </cell>
          <cell r="M38" t="str">
            <v>0.8476</v>
          </cell>
          <cell r="N38" t="str">
            <v>0.7872</v>
          </cell>
        </row>
        <row r="39">
          <cell r="A39" t="str">
            <v>313001001190</v>
          </cell>
          <cell r="B39" t="str">
            <v>CORPORACION COLEGIO LATINOAMERICANO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110</v>
          </cell>
          <cell r="H39" t="str">
            <v>106</v>
          </cell>
          <cell r="I39" t="str">
            <v>0.7863</v>
          </cell>
          <cell r="J39" t="str">
            <v>0.7883</v>
          </cell>
          <cell r="K39" t="str">
            <v>0.7552</v>
          </cell>
          <cell r="L39" t="str">
            <v>0.8125</v>
          </cell>
          <cell r="M39" t="str">
            <v>0.8042</v>
          </cell>
          <cell r="N39" t="str">
            <v>0.787</v>
          </cell>
        </row>
        <row r="40">
          <cell r="A40" t="str">
            <v>313001001068</v>
          </cell>
          <cell r="B40" t="str">
            <v>COL. EUCARISTICO DE SANTA TERESA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134</v>
          </cell>
          <cell r="H40" t="str">
            <v>127</v>
          </cell>
          <cell r="I40" t="str">
            <v>0.7923</v>
          </cell>
          <cell r="J40" t="str">
            <v>0.767</v>
          </cell>
          <cell r="K40" t="str">
            <v>0.765</v>
          </cell>
          <cell r="L40" t="str">
            <v>0.8001</v>
          </cell>
          <cell r="M40" t="str">
            <v>0.8434</v>
          </cell>
          <cell r="N40" t="str">
            <v>0.7859</v>
          </cell>
        </row>
        <row r="41">
          <cell r="A41" t="str">
            <v>313001001076</v>
          </cell>
          <cell r="B41" t="str">
            <v>COL. NTRA. SE?ORA DE LA CANDELARIA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188</v>
          </cell>
          <cell r="H41" t="str">
            <v>187</v>
          </cell>
          <cell r="I41" t="str">
            <v>0.7778</v>
          </cell>
          <cell r="J41" t="str">
            <v>0.7596</v>
          </cell>
          <cell r="K41" t="str">
            <v>0.7508</v>
          </cell>
          <cell r="L41" t="str">
            <v>0.8034</v>
          </cell>
          <cell r="M41" t="str">
            <v>0.7877</v>
          </cell>
          <cell r="N41" t="str">
            <v>0.774</v>
          </cell>
        </row>
        <row r="42">
          <cell r="A42" t="str">
            <v>313001000240</v>
          </cell>
          <cell r="B42" t="str">
            <v>INST. EDUC. NUEVA AMERICA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74</v>
          </cell>
          <cell r="H42" t="str">
            <v>74</v>
          </cell>
          <cell r="I42" t="str">
            <v>0.7878</v>
          </cell>
          <cell r="J42" t="str">
            <v>0.785</v>
          </cell>
          <cell r="K42" t="str">
            <v>0.7385</v>
          </cell>
          <cell r="L42" t="str">
            <v>0.7785</v>
          </cell>
          <cell r="M42" t="str">
            <v>0.7876</v>
          </cell>
          <cell r="N42" t="str">
            <v>0.7736</v>
          </cell>
        </row>
        <row r="43">
          <cell r="A43" t="str">
            <v>313001000975</v>
          </cell>
          <cell r="B43" t="str">
            <v>COL. EUCARISTICO NTRA. SRA. DEL CARMEN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A+</v>
          </cell>
          <cell r="G43" t="str">
            <v>138</v>
          </cell>
          <cell r="H43" t="str">
            <v>138</v>
          </cell>
          <cell r="I43" t="str">
            <v>0.7928</v>
          </cell>
          <cell r="J43" t="str">
            <v>0.7535</v>
          </cell>
          <cell r="K43" t="str">
            <v>0.7442</v>
          </cell>
          <cell r="L43" t="str">
            <v>0.792</v>
          </cell>
          <cell r="M43" t="str">
            <v>0.8002</v>
          </cell>
          <cell r="N43" t="str">
            <v>0.7729</v>
          </cell>
        </row>
        <row r="44">
          <cell r="A44" t="str">
            <v>313001009361</v>
          </cell>
          <cell r="B44" t="str">
            <v>COL. MODELO DE LA COSTA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43</v>
          </cell>
          <cell r="H44" t="str">
            <v>42</v>
          </cell>
          <cell r="I44" t="str">
            <v>0.7559</v>
          </cell>
          <cell r="J44" t="str">
            <v>0.7507</v>
          </cell>
          <cell r="K44" t="str">
            <v>0.7794</v>
          </cell>
          <cell r="L44" t="str">
            <v>0.7837</v>
          </cell>
          <cell r="M44" t="str">
            <v>0.7625</v>
          </cell>
          <cell r="N44" t="str">
            <v>0.767</v>
          </cell>
        </row>
        <row r="45">
          <cell r="A45" t="str">
            <v>313001007872</v>
          </cell>
          <cell r="B45" t="str">
            <v>GIMNASIO CERVANTES DE CARTAGENA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245</v>
          </cell>
          <cell r="H45" t="str">
            <v>243</v>
          </cell>
          <cell r="I45" t="str">
            <v>0.7521</v>
          </cell>
          <cell r="J45" t="str">
            <v>0.75</v>
          </cell>
          <cell r="K45" t="str">
            <v>0.7674</v>
          </cell>
          <cell r="L45" t="str">
            <v>0.7908</v>
          </cell>
          <cell r="M45" t="str">
            <v>0.7406</v>
          </cell>
          <cell r="N45" t="str">
            <v>0.7632</v>
          </cell>
        </row>
        <row r="46">
          <cell r="A46" t="str">
            <v>113001003053</v>
          </cell>
          <cell r="B46" t="str">
            <v>INSTITUCION EDUCATIVA SOLEDAD ACOSTA DE SAMPER - Sede Única</v>
          </cell>
          <cell r="C46" t="str">
            <v>Establecimiento</v>
          </cell>
          <cell r="D46" t="str">
            <v>CARTAGENA DE INDIAS (BOLIVAR)</v>
          </cell>
          <cell r="E46" t="str">
            <v>OFICIAL</v>
          </cell>
          <cell r="F46" t="str">
            <v>A</v>
          </cell>
          <cell r="G46" t="str">
            <v>1031</v>
          </cell>
          <cell r="H46" t="str">
            <v>1023</v>
          </cell>
          <cell r="I46" t="str">
            <v>0.7546</v>
          </cell>
          <cell r="J46" t="str">
            <v>0.7431</v>
          </cell>
          <cell r="K46" t="str">
            <v>0.7501</v>
          </cell>
          <cell r="L46" t="str">
            <v>0.7754</v>
          </cell>
          <cell r="M46" t="str">
            <v>0.7322</v>
          </cell>
          <cell r="N46" t="str">
            <v>0.754</v>
          </cell>
        </row>
        <row r="47">
          <cell r="A47" t="str">
            <v>313001008399</v>
          </cell>
          <cell r="B47" t="str">
            <v>CENTRO EDUCATIVO LAS PALMERAS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80</v>
          </cell>
          <cell r="H47" t="str">
            <v>80</v>
          </cell>
          <cell r="I47" t="str">
            <v>0.7683</v>
          </cell>
          <cell r="J47" t="str">
            <v>0.7373</v>
          </cell>
          <cell r="K47" t="str">
            <v>0.7378</v>
          </cell>
          <cell r="L47" t="str">
            <v>0.7759</v>
          </cell>
          <cell r="M47" t="str">
            <v>0.728</v>
          </cell>
          <cell r="N47" t="str">
            <v>0.7527</v>
          </cell>
        </row>
        <row r="48">
          <cell r="A48" t="str">
            <v>113001001719</v>
          </cell>
          <cell r="B48" t="str">
            <v>INSTITUCION EDUCATIVA PROMOCION SOCIAL DE C/GENA.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439</v>
          </cell>
          <cell r="H48" t="str">
            <v>432</v>
          </cell>
          <cell r="I48" t="str">
            <v>0.7552</v>
          </cell>
          <cell r="J48" t="str">
            <v>0.7248</v>
          </cell>
          <cell r="K48" t="str">
            <v>0.7047</v>
          </cell>
          <cell r="L48" t="str">
            <v>0.7647</v>
          </cell>
          <cell r="M48" t="str">
            <v>0.7131</v>
          </cell>
          <cell r="N48" t="str">
            <v>0.7355</v>
          </cell>
        </row>
        <row r="49">
          <cell r="A49" t="str">
            <v>313001002251</v>
          </cell>
          <cell r="B49" t="str">
            <v>COL. NTRA. SRA. DE FATIMA DE LA POL NAL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88</v>
          </cell>
          <cell r="H49" t="str">
            <v>87</v>
          </cell>
          <cell r="I49" t="str">
            <v>0.7227</v>
          </cell>
          <cell r="J49" t="str">
            <v>0.7192</v>
          </cell>
          <cell r="K49" t="str">
            <v>0.7294</v>
          </cell>
          <cell r="L49" t="str">
            <v>0.7631</v>
          </cell>
          <cell r="M49" t="str">
            <v>0.7414</v>
          </cell>
          <cell r="N49" t="str">
            <v>0.7342</v>
          </cell>
        </row>
        <row r="50">
          <cell r="A50" t="str">
            <v>313001005845</v>
          </cell>
          <cell r="B50" t="str">
            <v>COL PILAR DEL SABER (ANTES JARD. INF. PIOLIN)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37</v>
          </cell>
          <cell r="H50" t="str">
            <v>37</v>
          </cell>
          <cell r="I50" t="str">
            <v>0.7442</v>
          </cell>
          <cell r="J50" t="str">
            <v>0.7038</v>
          </cell>
          <cell r="K50" t="str">
            <v>0.6976</v>
          </cell>
          <cell r="L50" t="str">
            <v>0.7653</v>
          </cell>
          <cell r="M50" t="str">
            <v>0.7351</v>
          </cell>
          <cell r="N50" t="str">
            <v>0.7283</v>
          </cell>
        </row>
        <row r="51">
          <cell r="A51" t="str">
            <v>313001005098</v>
          </cell>
          <cell r="B51" t="str">
            <v>COL. TRINITARIO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221</v>
          </cell>
          <cell r="H51" t="str">
            <v>221</v>
          </cell>
          <cell r="I51" t="str">
            <v>0.7313</v>
          </cell>
          <cell r="J51" t="str">
            <v>0.6911</v>
          </cell>
          <cell r="K51" t="str">
            <v>0.7074</v>
          </cell>
          <cell r="L51" t="str">
            <v>0.7642</v>
          </cell>
          <cell r="M51" t="str">
            <v>0.7531</v>
          </cell>
          <cell r="N51" t="str">
            <v>0.7258</v>
          </cell>
        </row>
        <row r="52">
          <cell r="A52" t="str">
            <v>113001003771</v>
          </cell>
          <cell r="B52" t="str">
            <v>INSTITUCION EDUCATIVA LAS GAVIOTAS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313</v>
          </cell>
          <cell r="H52" t="str">
            <v>307</v>
          </cell>
          <cell r="I52" t="str">
            <v>0.7414</v>
          </cell>
          <cell r="J52" t="str">
            <v>0.7227</v>
          </cell>
          <cell r="K52" t="str">
            <v>0.6839</v>
          </cell>
          <cell r="L52" t="str">
            <v>0.7477</v>
          </cell>
          <cell r="M52" t="str">
            <v>0.6932</v>
          </cell>
          <cell r="N52" t="str">
            <v>0.7216</v>
          </cell>
        </row>
        <row r="53">
          <cell r="A53" t="str">
            <v>313001029337</v>
          </cell>
          <cell r="B53" t="str">
            <v>COLEGIO GORETTI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A</v>
          </cell>
          <cell r="G53" t="str">
            <v>74</v>
          </cell>
          <cell r="H53" t="str">
            <v>71</v>
          </cell>
          <cell r="I53" t="str">
            <v>0.6963</v>
          </cell>
          <cell r="J53" t="str">
            <v>0.7051</v>
          </cell>
          <cell r="K53" t="str">
            <v>0.7134</v>
          </cell>
          <cell r="L53" t="str">
            <v>0.7575</v>
          </cell>
          <cell r="M53" t="str">
            <v>0.7555</v>
          </cell>
          <cell r="N53" t="str">
            <v>0.7209</v>
          </cell>
        </row>
        <row r="54">
          <cell r="A54" t="str">
            <v>313001002714</v>
          </cell>
          <cell r="B54" t="str">
            <v>INSTITUCION EDUCATIVA MARIA AUXILIADORA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A</v>
          </cell>
          <cell r="G54" t="str">
            <v>126</v>
          </cell>
          <cell r="H54" t="str">
            <v>125</v>
          </cell>
          <cell r="I54" t="str">
            <v>0.7169</v>
          </cell>
          <cell r="J54" t="str">
            <v>0.7039</v>
          </cell>
          <cell r="K54" t="str">
            <v>0.6979</v>
          </cell>
          <cell r="L54" t="str">
            <v>0.7618</v>
          </cell>
          <cell r="M54" t="str">
            <v>0.7192</v>
          </cell>
          <cell r="N54" t="str">
            <v>0.7201</v>
          </cell>
        </row>
        <row r="55">
          <cell r="A55" t="str">
            <v>113001013814</v>
          </cell>
          <cell r="B55" t="str">
            <v>INSTITUCION EDUCATIVA BERTHA GEDEON DE BALADI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B</v>
          </cell>
          <cell r="G55" t="str">
            <v>235</v>
          </cell>
          <cell r="H55" t="str">
            <v>230</v>
          </cell>
          <cell r="I55" t="str">
            <v>0.7344</v>
          </cell>
          <cell r="J55" t="str">
            <v>0.7027</v>
          </cell>
          <cell r="K55" t="str">
            <v>0.6737</v>
          </cell>
          <cell r="L55" t="str">
            <v>0.7525</v>
          </cell>
          <cell r="M55" t="str">
            <v>0.7179</v>
          </cell>
          <cell r="N55" t="str">
            <v>0.716</v>
          </cell>
        </row>
        <row r="56">
          <cell r="A56" t="str">
            <v>113001002979</v>
          </cell>
          <cell r="B56" t="str">
            <v>INSTITUCION EDUCATIVA LA MILAGROSA - Sede Única</v>
          </cell>
          <cell r="C56" t="str">
            <v>Establecimiento</v>
          </cell>
          <cell r="D56" t="str">
            <v>CARTAGENA DE INDIAS (BOLIVAR)</v>
          </cell>
          <cell r="E56" t="str">
            <v>OFICIAL</v>
          </cell>
          <cell r="F56" t="str">
            <v>B</v>
          </cell>
          <cell r="G56" t="str">
            <v>73</v>
          </cell>
          <cell r="H56" t="str">
            <v>71</v>
          </cell>
          <cell r="I56" t="str">
            <v>0.7225</v>
          </cell>
          <cell r="J56" t="str">
            <v>0.6896</v>
          </cell>
          <cell r="K56" t="str">
            <v>0.722</v>
          </cell>
          <cell r="L56" t="str">
            <v>0.7354</v>
          </cell>
          <cell r="M56" t="str">
            <v>0.697</v>
          </cell>
          <cell r="N56" t="str">
            <v>0.7158</v>
          </cell>
        </row>
        <row r="57">
          <cell r="A57" t="str">
            <v>313001013279</v>
          </cell>
          <cell r="B57" t="str">
            <v>INSTITUTO SIGMUND FREUD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186</v>
          </cell>
          <cell r="H57" t="str">
            <v>181</v>
          </cell>
          <cell r="I57" t="str">
            <v>0.7178</v>
          </cell>
          <cell r="J57" t="str">
            <v>0.7051</v>
          </cell>
          <cell r="K57" t="str">
            <v>0.683</v>
          </cell>
          <cell r="L57" t="str">
            <v>0.7447</v>
          </cell>
          <cell r="M57" t="str">
            <v>0.7424</v>
          </cell>
          <cell r="N57" t="str">
            <v>0.7149</v>
          </cell>
        </row>
        <row r="58">
          <cell r="A58" t="str">
            <v>113001003061</v>
          </cell>
          <cell r="B58" t="str">
            <v>INSTITUCION EDUCATIVA HERMANO ANTONIO RAMOS DE LA SALLE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206</v>
          </cell>
          <cell r="H58" t="str">
            <v>199</v>
          </cell>
          <cell r="I58" t="str">
            <v>0.7212</v>
          </cell>
          <cell r="J58" t="str">
            <v>0.685</v>
          </cell>
          <cell r="K58" t="str">
            <v>0.683</v>
          </cell>
          <cell r="L58" t="str">
            <v>0.7586</v>
          </cell>
          <cell r="M58" t="str">
            <v>0.7204</v>
          </cell>
          <cell r="N58" t="str">
            <v>0.7126</v>
          </cell>
        </row>
        <row r="59">
          <cell r="A59" t="str">
            <v>313001000568</v>
          </cell>
          <cell r="B59" t="str">
            <v>ESCUELAS PROFESIONALES SALESIANAS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339</v>
          </cell>
          <cell r="H59" t="str">
            <v>338</v>
          </cell>
          <cell r="I59" t="str">
            <v>0.721</v>
          </cell>
          <cell r="J59" t="str">
            <v>0.6994</v>
          </cell>
          <cell r="K59" t="str">
            <v>0.6706</v>
          </cell>
          <cell r="L59" t="str">
            <v>0.7386</v>
          </cell>
          <cell r="M59" t="str">
            <v>0.6813</v>
          </cell>
          <cell r="N59" t="str">
            <v>0.7054</v>
          </cell>
        </row>
        <row r="60">
          <cell r="A60" t="str">
            <v>313001003117</v>
          </cell>
          <cell r="B60" t="str">
            <v>CORP INST. CIRY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80</v>
          </cell>
          <cell r="H60" t="str">
            <v>79</v>
          </cell>
          <cell r="I60" t="str">
            <v>0.7041</v>
          </cell>
          <cell r="J60" t="str">
            <v>0.7084</v>
          </cell>
          <cell r="K60" t="str">
            <v>0.6655</v>
          </cell>
          <cell r="L60" t="str">
            <v>0.7306</v>
          </cell>
          <cell r="M60" t="str">
            <v>0.6911</v>
          </cell>
          <cell r="N60" t="str">
            <v>0.7013</v>
          </cell>
        </row>
        <row r="61">
          <cell r="A61" t="str">
            <v>313001005136</v>
          </cell>
          <cell r="B61" t="str">
            <v>COLEGIO ANTARES DE CARTAGENA (JAR.INF DISNEYL.)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60</v>
          </cell>
          <cell r="H61" t="str">
            <v>58</v>
          </cell>
          <cell r="I61" t="str">
            <v>0.688</v>
          </cell>
          <cell r="J61" t="str">
            <v>0.6721</v>
          </cell>
          <cell r="K61" t="str">
            <v>0.6745</v>
          </cell>
          <cell r="L61" t="str">
            <v>0.7302</v>
          </cell>
          <cell r="M61" t="str">
            <v>0.792</v>
          </cell>
          <cell r="N61" t="str">
            <v>0.6989</v>
          </cell>
        </row>
        <row r="62">
          <cell r="A62" t="str">
            <v>313001006337</v>
          </cell>
          <cell r="B62" t="str">
            <v>INST. EL LABRADOR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168</v>
          </cell>
          <cell r="H62" t="str">
            <v>158</v>
          </cell>
          <cell r="I62" t="str">
            <v>0.7077</v>
          </cell>
          <cell r="J62" t="str">
            <v>0.665</v>
          </cell>
          <cell r="K62" t="str">
            <v>0.6712</v>
          </cell>
          <cell r="L62" t="str">
            <v>0.7328</v>
          </cell>
          <cell r="M62" t="str">
            <v>0.7022</v>
          </cell>
          <cell r="N62" t="str">
            <v>0.6948</v>
          </cell>
        </row>
        <row r="63">
          <cell r="A63" t="str">
            <v>313001002340</v>
          </cell>
          <cell r="B63" t="str">
            <v>INST. COLOMBO BOLIVARIANO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150</v>
          </cell>
          <cell r="H63" t="str">
            <v>144</v>
          </cell>
          <cell r="I63" t="str">
            <v>0.692</v>
          </cell>
          <cell r="J63" t="str">
            <v>0.6622</v>
          </cell>
          <cell r="K63" t="str">
            <v>0.6654</v>
          </cell>
          <cell r="L63" t="str">
            <v>0.7418</v>
          </cell>
          <cell r="M63" t="str">
            <v>0.7274</v>
          </cell>
          <cell r="N63" t="str">
            <v>0.6932</v>
          </cell>
        </row>
        <row r="64">
          <cell r="A64" t="str">
            <v>313001027199</v>
          </cell>
          <cell r="B64" t="str">
            <v>COL. SUE?OS Y OPORTUNIDADES JESUS MAESTRO - Sede Única</v>
          </cell>
          <cell r="C64" t="str">
            <v>Establecimiento</v>
          </cell>
          <cell r="D64" t="str">
            <v>CARTAGENA DE INDIAS (BOLIVAR)</v>
          </cell>
          <cell r="E64" t="str">
            <v>OFICIAL</v>
          </cell>
          <cell r="F64" t="str">
            <v>B</v>
          </cell>
          <cell r="G64" t="str">
            <v>207</v>
          </cell>
          <cell r="H64" t="str">
            <v>205</v>
          </cell>
          <cell r="I64" t="str">
            <v>0.7244</v>
          </cell>
          <cell r="J64" t="str">
            <v>0.6776</v>
          </cell>
          <cell r="K64" t="str">
            <v>0.6572</v>
          </cell>
          <cell r="L64" t="str">
            <v>0.7266</v>
          </cell>
          <cell r="M64" t="str">
            <v>0.6411</v>
          </cell>
          <cell r="N64" t="str">
            <v>0.6922</v>
          </cell>
        </row>
        <row r="65">
          <cell r="A65" t="str">
            <v>313001003842</v>
          </cell>
          <cell r="B65" t="str">
            <v>COL. GONZALO JIMENEZ DE QUEZADA - Sede Única</v>
          </cell>
          <cell r="C65" t="str">
            <v>Establecimiento</v>
          </cell>
          <cell r="D65" t="str">
            <v>CARTAGENA DE INDIAS (BOLIVAR)</v>
          </cell>
          <cell r="E65" t="str">
            <v>NO OFICIAL</v>
          </cell>
          <cell r="F65" t="str">
            <v>B</v>
          </cell>
          <cell r="G65" t="str">
            <v>81</v>
          </cell>
          <cell r="H65" t="str">
            <v>80</v>
          </cell>
          <cell r="I65" t="str">
            <v>0.6934</v>
          </cell>
          <cell r="J65" t="str">
            <v>0.6718</v>
          </cell>
          <cell r="K65" t="str">
            <v>0.6648</v>
          </cell>
          <cell r="L65" t="str">
            <v>0.7389</v>
          </cell>
          <cell r="M65" t="str">
            <v>0.691</v>
          </cell>
          <cell r="N65" t="str">
            <v>0.6921</v>
          </cell>
        </row>
        <row r="66">
          <cell r="A66" t="str">
            <v>113001002057</v>
          </cell>
          <cell r="B66" t="str">
            <v>INSTITUCION EDUCATIVA SOLEDAD ROMAN DE NU?EZ - Sede Única</v>
          </cell>
          <cell r="C66" t="str">
            <v>Establecimiento</v>
          </cell>
          <cell r="D66" t="str">
            <v>CARTAGENA DE INDIAS (BOLIVAR)</v>
          </cell>
          <cell r="E66" t="str">
            <v>OFICIAL</v>
          </cell>
          <cell r="F66" t="str">
            <v>B</v>
          </cell>
          <cell r="G66" t="str">
            <v>361</v>
          </cell>
          <cell r="H66" t="str">
            <v>339</v>
          </cell>
          <cell r="I66" t="str">
            <v>0.7055</v>
          </cell>
          <cell r="J66" t="str">
            <v>0.6894</v>
          </cell>
          <cell r="K66" t="str">
            <v>0.654</v>
          </cell>
          <cell r="L66" t="str">
            <v>0.7199</v>
          </cell>
          <cell r="M66" t="str">
            <v>0.6794</v>
          </cell>
          <cell r="N66" t="str">
            <v>0.6912</v>
          </cell>
        </row>
        <row r="67">
          <cell r="A67" t="str">
            <v>313001006639</v>
          </cell>
          <cell r="B67" t="str">
            <v>INST. SOLEDAD VIVES DE JOLI (ANTES J. I LOS CAPULLITOS)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95</v>
          </cell>
          <cell r="H67" t="str">
            <v>94</v>
          </cell>
          <cell r="I67" t="str">
            <v>0.7096</v>
          </cell>
          <cell r="J67" t="str">
            <v>0.6697</v>
          </cell>
          <cell r="K67" t="str">
            <v>0.6465</v>
          </cell>
          <cell r="L67" t="str">
            <v>0.7338</v>
          </cell>
          <cell r="M67" t="str">
            <v>0.6783</v>
          </cell>
          <cell r="N67" t="str">
            <v>0.689</v>
          </cell>
        </row>
        <row r="68">
          <cell r="A68" t="str">
            <v>313001002307</v>
          </cell>
          <cell r="B68" t="str">
            <v>COL. ADVENTISTA DE C/GENA.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86</v>
          </cell>
          <cell r="H68" t="str">
            <v>81</v>
          </cell>
          <cell r="I68" t="str">
            <v>0.6978</v>
          </cell>
          <cell r="J68" t="str">
            <v>0.6602</v>
          </cell>
          <cell r="K68" t="str">
            <v>0.6563</v>
          </cell>
          <cell r="L68" t="str">
            <v>0.7395</v>
          </cell>
          <cell r="M68" t="str">
            <v>0.6597</v>
          </cell>
          <cell r="N68" t="str">
            <v>0.6862</v>
          </cell>
        </row>
        <row r="69">
          <cell r="A69" t="str">
            <v>113001006800</v>
          </cell>
          <cell r="B69" t="str">
            <v>INSTITUCION EDUCATIVA 20 DE JULIO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164</v>
          </cell>
          <cell r="H69" t="str">
            <v>164</v>
          </cell>
          <cell r="I69" t="str">
            <v>0.691</v>
          </cell>
          <cell r="J69" t="str">
            <v>0.682</v>
          </cell>
          <cell r="K69" t="str">
            <v>0.6672</v>
          </cell>
          <cell r="L69" t="str">
            <v>0.7256</v>
          </cell>
          <cell r="M69" t="str">
            <v>0.6167</v>
          </cell>
          <cell r="N69" t="str">
            <v>0.6857</v>
          </cell>
        </row>
        <row r="70">
          <cell r="A70" t="str">
            <v>313001012892</v>
          </cell>
          <cell r="B70" t="str">
            <v>INST. DOCENTE DEL CARIBE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282</v>
          </cell>
          <cell r="H70" t="str">
            <v>260</v>
          </cell>
          <cell r="I70" t="str">
            <v>0.6887</v>
          </cell>
          <cell r="J70" t="str">
            <v>0.6634</v>
          </cell>
          <cell r="K70" t="str">
            <v>0.666</v>
          </cell>
          <cell r="L70" t="str">
            <v>0.7201</v>
          </cell>
          <cell r="M70" t="str">
            <v>0.6887</v>
          </cell>
          <cell r="N70" t="str">
            <v>0.6849</v>
          </cell>
        </row>
        <row r="71">
          <cell r="A71" t="str">
            <v>113001000348</v>
          </cell>
          <cell r="B71" t="str">
            <v>INSTITUCION EDUCATIVA AMBIENTALISTA DE CARTAGENA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358</v>
          </cell>
          <cell r="H71" t="str">
            <v>345</v>
          </cell>
          <cell r="I71" t="str">
            <v>0.6855</v>
          </cell>
          <cell r="J71" t="str">
            <v>0.685</v>
          </cell>
          <cell r="K71" t="str">
            <v>0.6593</v>
          </cell>
          <cell r="L71" t="str">
            <v>0.7217</v>
          </cell>
          <cell r="M71" t="str">
            <v>0.6482</v>
          </cell>
          <cell r="N71" t="str">
            <v>0.6848</v>
          </cell>
        </row>
        <row r="72">
          <cell r="A72" t="str">
            <v>113001029893</v>
          </cell>
          <cell r="B72" t="str">
            <v>I.E. ROSEDAL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247</v>
          </cell>
          <cell r="H72" t="str">
            <v>241</v>
          </cell>
          <cell r="I72" t="str">
            <v>0.7001</v>
          </cell>
          <cell r="J72" t="str">
            <v>0.6589</v>
          </cell>
          <cell r="K72" t="str">
            <v>0.6335</v>
          </cell>
          <cell r="L72" t="str">
            <v>0.7342</v>
          </cell>
          <cell r="M72" t="str">
            <v>0.6932</v>
          </cell>
          <cell r="N72" t="str">
            <v>0.6826</v>
          </cell>
        </row>
        <row r="73">
          <cell r="A73" t="str">
            <v>413001007648</v>
          </cell>
          <cell r="B73" t="str">
            <v>COL. CAMINO DEL CORAL DE C/GENA.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140</v>
          </cell>
          <cell r="H73" t="str">
            <v>129</v>
          </cell>
          <cell r="I73" t="str">
            <v>0.6614</v>
          </cell>
          <cell r="J73" t="str">
            <v>0.6442</v>
          </cell>
          <cell r="K73" t="str">
            <v>0.6648</v>
          </cell>
          <cell r="L73" t="str">
            <v>0.7508</v>
          </cell>
          <cell r="M73" t="str">
            <v>0.7058</v>
          </cell>
          <cell r="N73" t="str">
            <v>0.6822</v>
          </cell>
        </row>
        <row r="74">
          <cell r="A74" t="str">
            <v>313001006701</v>
          </cell>
          <cell r="B74" t="str">
            <v>COL. MILITAR ALMIRANTE COLON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1652</v>
          </cell>
          <cell r="H74" t="str">
            <v>1618</v>
          </cell>
          <cell r="I74" t="str">
            <v>0.6924</v>
          </cell>
          <cell r="J74" t="str">
            <v>0.664</v>
          </cell>
          <cell r="K74" t="str">
            <v>0.6507</v>
          </cell>
          <cell r="L74" t="str">
            <v>0.7252</v>
          </cell>
          <cell r="M74" t="str">
            <v>0.6712</v>
          </cell>
          <cell r="N74" t="str">
            <v>0.6821</v>
          </cell>
        </row>
        <row r="75">
          <cell r="A75" t="str">
            <v>313001000045</v>
          </cell>
          <cell r="B75" t="str">
            <v>CORP. COL. CRISTO REY - Sede Única</v>
          </cell>
          <cell r="C75" t="str">
            <v>Establecimiento</v>
          </cell>
          <cell r="D75" t="str">
            <v>CARTAGENA (BOLIVAR)</v>
          </cell>
          <cell r="E75" t="str">
            <v>NO OFICIAL</v>
          </cell>
          <cell r="F75" t="str">
            <v>B</v>
          </cell>
          <cell r="G75" t="str">
            <v>41</v>
          </cell>
          <cell r="H75" t="str">
            <v>36</v>
          </cell>
          <cell r="I75" t="str">
            <v>0.6678</v>
          </cell>
          <cell r="J75" t="str">
            <v>0.6799</v>
          </cell>
          <cell r="K75" t="str">
            <v>0.6912</v>
          </cell>
          <cell r="L75" t="str">
            <v>0.6769</v>
          </cell>
          <cell r="M75" t="str">
            <v>0.7183</v>
          </cell>
          <cell r="N75" t="str">
            <v>0.682</v>
          </cell>
        </row>
        <row r="76">
          <cell r="A76" t="str">
            <v>313001007619</v>
          </cell>
          <cell r="B76" t="str">
            <v>CORPORACION INST. EDUC. DEL SOCORRO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48</v>
          </cell>
          <cell r="H76" t="str">
            <v>47</v>
          </cell>
          <cell r="I76" t="str">
            <v>0.6838</v>
          </cell>
          <cell r="J76" t="str">
            <v>0.671</v>
          </cell>
          <cell r="K76" t="str">
            <v>0.6415</v>
          </cell>
          <cell r="L76" t="str">
            <v>0.7252</v>
          </cell>
          <cell r="M76" t="str">
            <v>0.6918</v>
          </cell>
          <cell r="N76" t="str">
            <v>0.6813</v>
          </cell>
        </row>
        <row r="77">
          <cell r="A77" t="str">
            <v>313001008879</v>
          </cell>
          <cell r="B77" t="str">
            <v>INST. PESTALOZZI - Sede Única</v>
          </cell>
          <cell r="C77" t="str">
            <v>Establecimiento</v>
          </cell>
          <cell r="D77" t="str">
            <v>CARTAGENA (BOLIVAR)</v>
          </cell>
          <cell r="E77" t="str">
            <v>NO OFICIAL</v>
          </cell>
          <cell r="F77" t="str">
            <v>B</v>
          </cell>
          <cell r="G77" t="str">
            <v>98</v>
          </cell>
          <cell r="H77" t="str">
            <v>95</v>
          </cell>
          <cell r="I77" t="str">
            <v>0.6672</v>
          </cell>
          <cell r="J77" t="str">
            <v>0.675</v>
          </cell>
          <cell r="K77" t="str">
            <v>0.6646</v>
          </cell>
          <cell r="L77" t="str">
            <v>0.7028</v>
          </cell>
          <cell r="M77" t="str">
            <v>0.7036</v>
          </cell>
          <cell r="N77" t="str">
            <v>0.6794</v>
          </cell>
        </row>
        <row r="78">
          <cell r="A78" t="str">
            <v>313001012876</v>
          </cell>
          <cell r="B78" t="str">
            <v>CORPORACION EDUCATIVA INSTITUTO GUADALUPE 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43</v>
          </cell>
          <cell r="H78" t="str">
            <v>40</v>
          </cell>
          <cell r="I78" t="str">
            <v>0.669</v>
          </cell>
          <cell r="J78" t="str">
            <v>0.6396</v>
          </cell>
          <cell r="K78" t="str">
            <v>0.6535</v>
          </cell>
          <cell r="L78" t="str">
            <v>0.7438</v>
          </cell>
          <cell r="M78" t="str">
            <v>0.7058</v>
          </cell>
          <cell r="N78" t="str">
            <v>0.6787</v>
          </cell>
        </row>
        <row r="79">
          <cell r="A79" t="str">
            <v>313001008526</v>
          </cell>
          <cell r="B79" t="str">
            <v>INST. SAN ISIDRO LABRADOR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126</v>
          </cell>
          <cell r="H79" t="str">
            <v>124</v>
          </cell>
          <cell r="I79" t="str">
            <v>0.6951</v>
          </cell>
          <cell r="J79" t="str">
            <v>0.66</v>
          </cell>
          <cell r="K79" t="str">
            <v>0.6411</v>
          </cell>
          <cell r="L79" t="str">
            <v>0.7156</v>
          </cell>
          <cell r="M79" t="str">
            <v>0.6705</v>
          </cell>
          <cell r="N79" t="str">
            <v>0.6774</v>
          </cell>
        </row>
        <row r="80">
          <cell r="A80" t="str">
            <v>113001002626</v>
          </cell>
          <cell r="B80" t="str">
            <v>INSTITUCION EDUCATIVA OLGA GONZALEZ ARRAUT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B</v>
          </cell>
          <cell r="G80" t="str">
            <v>152</v>
          </cell>
          <cell r="H80" t="str">
            <v>152</v>
          </cell>
          <cell r="I80" t="str">
            <v>0.677</v>
          </cell>
          <cell r="J80" t="str">
            <v>0.6738</v>
          </cell>
          <cell r="K80" t="str">
            <v>0.6345</v>
          </cell>
          <cell r="L80" t="str">
            <v>0.7322</v>
          </cell>
          <cell r="M80" t="str">
            <v>0.6448</v>
          </cell>
          <cell r="N80" t="str">
            <v>0.6767</v>
          </cell>
        </row>
        <row r="81">
          <cell r="A81" t="str">
            <v>313001029680</v>
          </cell>
          <cell r="B81" t="str">
            <v>CENTRO EDUCATIVO INTEGRAL MODERNO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B</v>
          </cell>
          <cell r="G81" t="str">
            <v>39</v>
          </cell>
          <cell r="H81" t="str">
            <v>38</v>
          </cell>
          <cell r="I81" t="str">
            <v>0.6719</v>
          </cell>
          <cell r="J81" t="str">
            <v>0.6493</v>
          </cell>
          <cell r="K81" t="str">
            <v>0.6494</v>
          </cell>
          <cell r="L81" t="str">
            <v>0.7244</v>
          </cell>
          <cell r="M81" t="str">
            <v>0.7026</v>
          </cell>
          <cell r="N81" t="str">
            <v>0.676</v>
          </cell>
        </row>
        <row r="82">
          <cell r="A82" t="str">
            <v>113001001484</v>
          </cell>
          <cell r="B82" t="str">
            <v>INSTITUCION EDUCATIVA MERCEDES ABREGO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B</v>
          </cell>
          <cell r="G82" t="str">
            <v>571</v>
          </cell>
          <cell r="H82" t="str">
            <v>544</v>
          </cell>
          <cell r="I82" t="str">
            <v>0.6886</v>
          </cell>
          <cell r="J82" t="str">
            <v>0.6478</v>
          </cell>
          <cell r="K82" t="str">
            <v>0.6464</v>
          </cell>
          <cell r="L82" t="str">
            <v>0.7218</v>
          </cell>
          <cell r="M82" t="str">
            <v>0.6686</v>
          </cell>
          <cell r="N82" t="str">
            <v>0.6756</v>
          </cell>
        </row>
        <row r="83">
          <cell r="A83" t="str">
            <v>113001000321</v>
          </cell>
          <cell r="B83" t="str">
            <v>INSTITUCION EDUCATIVA LUIS C GALAN SARMIENTO - Sede Única</v>
          </cell>
          <cell r="C83" t="str">
            <v>Establecimiento</v>
          </cell>
          <cell r="D83" t="str">
            <v>CARTAGENA DE INDIAS (BOLIVAR)</v>
          </cell>
          <cell r="E83" t="str">
            <v>OFICIAL</v>
          </cell>
          <cell r="F83" t="str">
            <v>B</v>
          </cell>
          <cell r="G83" t="str">
            <v>136</v>
          </cell>
          <cell r="H83" t="str">
            <v>136</v>
          </cell>
          <cell r="I83" t="str">
            <v>0.6712</v>
          </cell>
          <cell r="J83" t="str">
            <v>0.6684</v>
          </cell>
          <cell r="K83" t="str">
            <v>0.6518</v>
          </cell>
          <cell r="L83" t="str">
            <v>0.7226</v>
          </cell>
          <cell r="M83" t="str">
            <v>0.6314</v>
          </cell>
          <cell r="N83" t="str">
            <v>0.6749</v>
          </cell>
        </row>
        <row r="84">
          <cell r="A84" t="str">
            <v>313001005411</v>
          </cell>
          <cell r="B84" t="str">
            <v>COLEGIO FERNANDEZ GUTIERREZ DE PIÑERES - Sede Única</v>
          </cell>
          <cell r="C84" t="str">
            <v>Establecimiento</v>
          </cell>
          <cell r="D84" t="str">
            <v>CARTAGENA DE INDIAS (BOLIVAR)</v>
          </cell>
          <cell r="E84" t="str">
            <v>NO OFICIAL</v>
          </cell>
          <cell r="F84" t="str">
            <v>B</v>
          </cell>
          <cell r="G84" t="str">
            <v>74</v>
          </cell>
          <cell r="H84" t="str">
            <v>63</v>
          </cell>
          <cell r="I84" t="str">
            <v>0.664</v>
          </cell>
          <cell r="J84" t="str">
            <v>0.65</v>
          </cell>
          <cell r="K84" t="str">
            <v>0.6463</v>
          </cell>
          <cell r="L84" t="str">
            <v>0.7038</v>
          </cell>
          <cell r="M84" t="str">
            <v>0.7542</v>
          </cell>
          <cell r="N84" t="str">
            <v>0.6728</v>
          </cell>
        </row>
        <row r="85">
          <cell r="A85" t="str">
            <v>113001012508</v>
          </cell>
          <cell r="B85" t="str">
            <v>ESCUELA NORMAL SUPERIOR DE CARTAGENA DE INDIAS - Sede Única</v>
          </cell>
          <cell r="C85" t="str">
            <v>Establecimiento</v>
          </cell>
          <cell r="D85" t="str">
            <v>CARTAGENA DE INDIAS (BOLIVAR)</v>
          </cell>
          <cell r="E85" t="str">
            <v>OFICIAL</v>
          </cell>
          <cell r="F85" t="str">
            <v>B</v>
          </cell>
          <cell r="G85" t="str">
            <v>351</v>
          </cell>
          <cell r="H85" t="str">
            <v>345</v>
          </cell>
          <cell r="I85" t="str">
            <v>0.6631</v>
          </cell>
          <cell r="J85" t="str">
            <v>0.6504</v>
          </cell>
          <cell r="K85" t="str">
            <v>0.6599</v>
          </cell>
          <cell r="L85" t="str">
            <v>0.7198</v>
          </cell>
          <cell r="M85" t="str">
            <v>0.6669</v>
          </cell>
          <cell r="N85" t="str">
            <v>0.6728</v>
          </cell>
        </row>
        <row r="86">
          <cell r="A86" t="str">
            <v>313001001181</v>
          </cell>
          <cell r="B86" t="str">
            <v>COL. NTRA. SRA. DE LA CONSOLATA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442</v>
          </cell>
          <cell r="H86" t="str">
            <v>433</v>
          </cell>
          <cell r="I86" t="str">
            <v>0.6924</v>
          </cell>
          <cell r="J86" t="str">
            <v>0.6461</v>
          </cell>
          <cell r="K86" t="str">
            <v>0.6285</v>
          </cell>
          <cell r="L86" t="str">
            <v>0.7196</v>
          </cell>
          <cell r="M86" t="str">
            <v>0.669</v>
          </cell>
          <cell r="N86" t="str">
            <v>0.6715</v>
          </cell>
        </row>
        <row r="87">
          <cell r="A87" t="str">
            <v>313001008518</v>
          </cell>
          <cell r="B87" t="str">
            <v>INST. DE ENSEÑANZA MADDOX (ANTES INST. AGAZZI)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171</v>
          </cell>
          <cell r="H87" t="str">
            <v>164</v>
          </cell>
          <cell r="I87" t="str">
            <v>0.659</v>
          </cell>
          <cell r="J87" t="str">
            <v>0.6515</v>
          </cell>
          <cell r="K87" t="str">
            <v>0.6491</v>
          </cell>
          <cell r="L87" t="str">
            <v>0.7222</v>
          </cell>
          <cell r="M87" t="str">
            <v>0.6404</v>
          </cell>
          <cell r="N87" t="str">
            <v>0.6682</v>
          </cell>
        </row>
        <row r="88">
          <cell r="A88" t="str">
            <v>313001029981</v>
          </cell>
          <cell r="B88" t="str">
            <v>COLEGIO JOSÉ MARÍA GARCÍA TOLEDO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66</v>
          </cell>
          <cell r="H88" t="str">
            <v>65</v>
          </cell>
          <cell r="I88" t="str">
            <v>0.672</v>
          </cell>
          <cell r="J88" t="str">
            <v>0.6398</v>
          </cell>
          <cell r="K88" t="str">
            <v>0.6364</v>
          </cell>
          <cell r="L88" t="str">
            <v>0.7154</v>
          </cell>
          <cell r="M88" t="str">
            <v>0.6552</v>
          </cell>
          <cell r="N88" t="str">
            <v>0.6651</v>
          </cell>
        </row>
        <row r="89">
          <cell r="A89" t="str">
            <v>113001008268</v>
          </cell>
          <cell r="B89" t="str">
            <v>INSTITUCION EDUCATIVA MARIA CANO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82</v>
          </cell>
          <cell r="H89" t="str">
            <v>77</v>
          </cell>
          <cell r="I89" t="str">
            <v>0.6874</v>
          </cell>
          <cell r="J89" t="str">
            <v>0.6393</v>
          </cell>
          <cell r="K89" t="str">
            <v>0.6359</v>
          </cell>
          <cell r="L89" t="str">
            <v>0.7073</v>
          </cell>
          <cell r="M89" t="str">
            <v>0.6364</v>
          </cell>
          <cell r="N89" t="str">
            <v>0.6651</v>
          </cell>
        </row>
        <row r="90">
          <cell r="A90" t="str">
            <v>313001013163</v>
          </cell>
          <cell r="B90" t="str">
            <v>COLEGIO LA ENSEÑANZA - Sede Única</v>
          </cell>
          <cell r="C90" t="str">
            <v>Establecimiento</v>
          </cell>
          <cell r="D90" t="str">
            <v>CARTAGENA DE INDIAS (BOLIVAR)</v>
          </cell>
          <cell r="E90" t="str">
            <v>NO OFICIAL</v>
          </cell>
          <cell r="F90" t="str">
            <v>C</v>
          </cell>
          <cell r="G90" t="str">
            <v>139</v>
          </cell>
          <cell r="H90" t="str">
            <v>129</v>
          </cell>
          <cell r="I90" t="str">
            <v>0.6605</v>
          </cell>
          <cell r="J90" t="str">
            <v>0.636</v>
          </cell>
          <cell r="K90" t="str">
            <v>0.6373</v>
          </cell>
          <cell r="L90" t="str">
            <v>0.7141</v>
          </cell>
          <cell r="M90" t="str">
            <v>0.7016</v>
          </cell>
          <cell r="N90" t="str">
            <v>0.665</v>
          </cell>
        </row>
        <row r="91">
          <cell r="A91" t="str">
            <v>313001007244</v>
          </cell>
          <cell r="B91" t="str">
            <v>INST. JUAN JACOBO ROUSSEAU NO.2 -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36</v>
          </cell>
          <cell r="H91" t="str">
            <v>35</v>
          </cell>
          <cell r="I91" t="str">
            <v>0.6524</v>
          </cell>
          <cell r="J91" t="str">
            <v>0.6531</v>
          </cell>
          <cell r="K91" t="str">
            <v>0.6213</v>
          </cell>
          <cell r="L91" t="str">
            <v>0.7062</v>
          </cell>
          <cell r="M91" t="str">
            <v>0.7242</v>
          </cell>
          <cell r="N91" t="str">
            <v>0.6633</v>
          </cell>
        </row>
        <row r="92">
          <cell r="A92" t="str">
            <v>313001028843</v>
          </cell>
          <cell r="B92" t="str">
            <v>COLEGIO JUAN PABLO II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107</v>
          </cell>
          <cell r="H92" t="str">
            <v>106</v>
          </cell>
          <cell r="I92" t="str">
            <v>0.6636</v>
          </cell>
          <cell r="J92" t="str">
            <v>0.6377</v>
          </cell>
          <cell r="K92" t="str">
            <v>0.6342</v>
          </cell>
          <cell r="L92" t="str">
            <v>0.6936</v>
          </cell>
          <cell r="M92" t="str">
            <v>0.6747</v>
          </cell>
          <cell r="N92" t="str">
            <v>0.6586</v>
          </cell>
        </row>
        <row r="93">
          <cell r="A93" t="str">
            <v>113001007857</v>
          </cell>
          <cell r="B93" t="str">
            <v>INSTITUCION EDUCATIVA LA LIBERTAD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209</v>
          </cell>
          <cell r="H93" t="str">
            <v>197</v>
          </cell>
          <cell r="I93" t="str">
            <v>0.6625</v>
          </cell>
          <cell r="J93" t="str">
            <v>0.6584</v>
          </cell>
          <cell r="K93" t="str">
            <v>0.6247</v>
          </cell>
          <cell r="L93" t="str">
            <v>0.691</v>
          </cell>
          <cell r="M93" t="str">
            <v>0.6428</v>
          </cell>
          <cell r="N93" t="str">
            <v>0.6579</v>
          </cell>
        </row>
        <row r="94">
          <cell r="A94" t="str">
            <v>113001012788</v>
          </cell>
          <cell r="B94" t="str">
            <v>INSTITUCION EDUCATIVA CIUDAD DE TUNJA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160</v>
          </cell>
          <cell r="H94" t="str">
            <v>151</v>
          </cell>
          <cell r="I94" t="str">
            <v>0.6929</v>
          </cell>
          <cell r="J94" t="str">
            <v>0.6549</v>
          </cell>
          <cell r="K94" t="str">
            <v>0.6002</v>
          </cell>
          <cell r="L94" t="str">
            <v>0.6811</v>
          </cell>
          <cell r="M94" t="str">
            <v>0.6343</v>
          </cell>
          <cell r="N94" t="str">
            <v>0.6555</v>
          </cell>
        </row>
        <row r="95">
          <cell r="A95" t="str">
            <v>313001800599</v>
          </cell>
          <cell r="B95" t="str">
            <v>INSTITUTO CRISTOCENTRICO DEL CARIBE - Sede Única</v>
          </cell>
          <cell r="C95" t="str">
            <v>Establecimiento</v>
          </cell>
          <cell r="D95" t="str">
            <v>CARTAGENA DE INDIAS (BOLIVAR)</v>
          </cell>
          <cell r="E95" t="str">
            <v>NO OFICIAL</v>
          </cell>
          <cell r="F95" t="str">
            <v>C</v>
          </cell>
          <cell r="G95" t="str">
            <v>28</v>
          </cell>
          <cell r="H95" t="str">
            <v>27</v>
          </cell>
          <cell r="I95" t="str">
            <v>0.6747</v>
          </cell>
          <cell r="J95" t="str">
            <v>0.6096</v>
          </cell>
          <cell r="K95" t="str">
            <v>0.6426</v>
          </cell>
          <cell r="L95" t="str">
            <v>0.6918</v>
          </cell>
          <cell r="M95" t="str">
            <v>0.65</v>
          </cell>
          <cell r="N95" t="str">
            <v>0.6543</v>
          </cell>
        </row>
        <row r="96">
          <cell r="A96" t="str">
            <v>113001000771</v>
          </cell>
          <cell r="B96" t="str">
            <v>INSTITUCION EDUCATIVA CAMILO TORRES DEL POZON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375</v>
          </cell>
          <cell r="H96" t="str">
            <v>363</v>
          </cell>
          <cell r="I96" t="str">
            <v>0.6613</v>
          </cell>
          <cell r="J96" t="str">
            <v>0.6395</v>
          </cell>
          <cell r="K96" t="str">
            <v>0.6205</v>
          </cell>
          <cell r="L96" t="str">
            <v>0.699</v>
          </cell>
          <cell r="M96" t="str">
            <v>0.6276</v>
          </cell>
          <cell r="N96" t="str">
            <v>0.653</v>
          </cell>
        </row>
        <row r="97">
          <cell r="A97" t="str">
            <v>313001027351</v>
          </cell>
          <cell r="B97" t="str">
            <v>COL. SAN  RAFAEL  ARCANGEL - Sede Única</v>
          </cell>
          <cell r="C97" t="str">
            <v>Establecimiento</v>
          </cell>
          <cell r="D97" t="str">
            <v>CARTAGENA DE INDIAS (BOLIVAR)</v>
          </cell>
          <cell r="E97" t="str">
            <v>NO OFICIAL</v>
          </cell>
          <cell r="F97" t="str">
            <v>C</v>
          </cell>
          <cell r="G97" t="str">
            <v>66</v>
          </cell>
          <cell r="H97" t="str">
            <v>63</v>
          </cell>
          <cell r="I97" t="str">
            <v>0.6545</v>
          </cell>
          <cell r="J97" t="str">
            <v>0.6118</v>
          </cell>
          <cell r="K97" t="str">
            <v>0.6296</v>
          </cell>
          <cell r="L97" t="str">
            <v>0.7078</v>
          </cell>
          <cell r="M97" t="str">
            <v>0.6468</v>
          </cell>
          <cell r="N97" t="str">
            <v>0.6506</v>
          </cell>
        </row>
        <row r="98">
          <cell r="A98" t="str">
            <v>313001005551</v>
          </cell>
          <cell r="B98" t="str">
            <v>COL. REAL C/GENA. - Sede Única</v>
          </cell>
          <cell r="C98" t="str">
            <v>Establecimiento</v>
          </cell>
          <cell r="D98" t="str">
            <v>CARTAGENA (BOLIVAR)</v>
          </cell>
          <cell r="E98" t="str">
            <v>NO OFICIAL</v>
          </cell>
          <cell r="F98" t="str">
            <v>C</v>
          </cell>
          <cell r="G98" t="str">
            <v>57</v>
          </cell>
          <cell r="H98" t="str">
            <v>55</v>
          </cell>
          <cell r="I98" t="str">
            <v>0.6596</v>
          </cell>
          <cell r="J98" t="str">
            <v>0.6299</v>
          </cell>
          <cell r="K98" t="str">
            <v>0.6578</v>
          </cell>
          <cell r="L98" t="str">
            <v>0.6561</v>
          </cell>
          <cell r="M98" t="str">
            <v>0.6456</v>
          </cell>
          <cell r="N98" t="str">
            <v>0.6504</v>
          </cell>
        </row>
        <row r="99">
          <cell r="A99" t="str">
            <v>113001000038</v>
          </cell>
          <cell r="B99" t="str">
            <v>COL. GRAN COLOMBIA - Sede Única</v>
          </cell>
          <cell r="C99" t="str">
            <v>Establecimiento</v>
          </cell>
          <cell r="D99" t="str">
            <v>CARTAGENA (BOLIVAR)</v>
          </cell>
          <cell r="E99" t="str">
            <v>NO OFICIAL</v>
          </cell>
          <cell r="F99" t="str">
            <v>C</v>
          </cell>
          <cell r="G99" t="str">
            <v>21</v>
          </cell>
          <cell r="H99" t="str">
            <v>21</v>
          </cell>
          <cell r="I99" t="str">
            <v>0.6428</v>
          </cell>
          <cell r="J99" t="str">
            <v>0.6481</v>
          </cell>
          <cell r="K99" t="str">
            <v>0.6505</v>
          </cell>
          <cell r="L99" t="str">
            <v>0.6341</v>
          </cell>
          <cell r="M99" t="str">
            <v>0.6514</v>
          </cell>
          <cell r="N99" t="str">
            <v>0.6445</v>
          </cell>
        </row>
        <row r="100">
          <cell r="A100" t="str">
            <v>313001003834</v>
          </cell>
          <cell r="B100" t="str">
            <v>LIC. PEDRO DE HEREDIA - MIXTO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29</v>
          </cell>
          <cell r="H100" t="str">
            <v>28</v>
          </cell>
          <cell r="I100" t="str">
            <v>0.6618</v>
          </cell>
          <cell r="J100" t="str">
            <v>0.6201</v>
          </cell>
          <cell r="K100" t="str">
            <v>0.6435</v>
          </cell>
          <cell r="L100" t="str">
            <v>0.6479</v>
          </cell>
          <cell r="M100" t="str">
            <v>0.6396</v>
          </cell>
          <cell r="N100" t="str">
            <v>0.643</v>
          </cell>
        </row>
        <row r="101">
          <cell r="A101" t="str">
            <v>113001003274</v>
          </cell>
          <cell r="B101" t="str">
            <v>INSTITUCION EDUCATIVA JOSE MANUEL RODRIGUEZ TORICES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766</v>
          </cell>
          <cell r="H101" t="str">
            <v>673</v>
          </cell>
          <cell r="I101" t="str">
            <v>0.6542</v>
          </cell>
          <cell r="J101" t="str">
            <v>0.6274</v>
          </cell>
          <cell r="K101" t="str">
            <v>0.5993</v>
          </cell>
          <cell r="L101" t="str">
            <v>0.6883</v>
          </cell>
          <cell r="M101" t="str">
            <v>0.634</v>
          </cell>
          <cell r="N101" t="str">
            <v>0.6417</v>
          </cell>
        </row>
        <row r="102">
          <cell r="A102" t="str">
            <v>313001001211</v>
          </cell>
          <cell r="B102" t="str">
            <v>INST. CARTAGENA. DEL MAR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145</v>
          </cell>
          <cell r="H102" t="str">
            <v>122</v>
          </cell>
          <cell r="I102" t="str">
            <v>0.6436</v>
          </cell>
          <cell r="J102" t="str">
            <v>0.6379</v>
          </cell>
          <cell r="K102" t="str">
            <v>0.6107</v>
          </cell>
          <cell r="L102" t="str">
            <v>0.6673</v>
          </cell>
          <cell r="M102" t="str">
            <v>0.6223</v>
          </cell>
          <cell r="N102" t="str">
            <v>0.6385</v>
          </cell>
        </row>
        <row r="103">
          <cell r="A103" t="str">
            <v>313001009417</v>
          </cell>
          <cell r="B103" t="str">
            <v>LIC. CRISTOBAL COLON - Sede Única</v>
          </cell>
          <cell r="C103" t="str">
            <v>Establecimiento</v>
          </cell>
          <cell r="D103" t="str">
            <v>CARTAGENA (BOLIVAR)</v>
          </cell>
          <cell r="E103" t="str">
            <v>NO OFICIAL</v>
          </cell>
          <cell r="F103" t="str">
            <v>C</v>
          </cell>
          <cell r="G103" t="str">
            <v>17</v>
          </cell>
          <cell r="H103" t="str">
            <v>17</v>
          </cell>
          <cell r="I103" t="str">
            <v>0.6511</v>
          </cell>
          <cell r="J103" t="str">
            <v>0.6342</v>
          </cell>
          <cell r="K103" t="str">
            <v>0.6264</v>
          </cell>
          <cell r="L103" t="str">
            <v>0.6439</v>
          </cell>
          <cell r="M103" t="str">
            <v>0.6308</v>
          </cell>
          <cell r="N103" t="str">
            <v>0.6383</v>
          </cell>
        </row>
        <row r="104">
          <cell r="A104" t="str">
            <v>313001006159</v>
          </cell>
          <cell r="B104" t="str">
            <v>CORPORACION INSTITUTO CARTAGENA - Sede Única</v>
          </cell>
          <cell r="C104" t="str">
            <v>Establecimiento</v>
          </cell>
          <cell r="D104" t="str">
            <v>CARTAGENA (BOLIVAR)</v>
          </cell>
          <cell r="E104" t="str">
            <v>NO OFICIAL</v>
          </cell>
          <cell r="F104" t="str">
            <v>C</v>
          </cell>
          <cell r="G104" t="str">
            <v>63</v>
          </cell>
          <cell r="H104" t="str">
            <v>63</v>
          </cell>
          <cell r="I104" t="str">
            <v>0.6234</v>
          </cell>
          <cell r="J104" t="str">
            <v>0.6184</v>
          </cell>
          <cell r="K104" t="str">
            <v>0.6289</v>
          </cell>
          <cell r="L104" t="str">
            <v>0.6805</v>
          </cell>
          <cell r="M104" t="str">
            <v>0.633</v>
          </cell>
          <cell r="N104" t="str">
            <v>0.6374</v>
          </cell>
        </row>
        <row r="105">
          <cell r="A105" t="str">
            <v>113001001972</v>
          </cell>
          <cell r="B105" t="str">
            <v>COL. SEMINARIO DE C/GENA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500</v>
          </cell>
          <cell r="H105" t="str">
            <v>484</v>
          </cell>
          <cell r="I105" t="str">
            <v>0.6424</v>
          </cell>
          <cell r="J105" t="str">
            <v>0.625</v>
          </cell>
          <cell r="K105" t="str">
            <v>0.6044</v>
          </cell>
          <cell r="L105" t="str">
            <v>0.6783</v>
          </cell>
          <cell r="M105" t="str">
            <v>0.6334</v>
          </cell>
          <cell r="N105" t="str">
            <v>0.6372</v>
          </cell>
        </row>
        <row r="106">
          <cell r="A106" t="str">
            <v>313001009204</v>
          </cell>
          <cell r="B106" t="str">
            <v>INST. INTEGRAL NUEVA COLOMBIA (INST. INF.MI SONRISA)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87</v>
          </cell>
          <cell r="H106" t="str">
            <v>86</v>
          </cell>
          <cell r="I106" t="str">
            <v>0.6359</v>
          </cell>
          <cell r="J106" t="str">
            <v>0.6264</v>
          </cell>
          <cell r="K106" t="str">
            <v>0.6216</v>
          </cell>
          <cell r="L106" t="str">
            <v>0.67</v>
          </cell>
          <cell r="M106" t="str">
            <v>0.6183</v>
          </cell>
          <cell r="N106" t="str">
            <v>0.6369</v>
          </cell>
        </row>
        <row r="107">
          <cell r="A107" t="str">
            <v>113001000437</v>
          </cell>
          <cell r="B107" t="str">
            <v>I.E. REPUBLICA DE ARGENTINA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262</v>
          </cell>
          <cell r="H107" t="str">
            <v>249</v>
          </cell>
          <cell r="I107" t="str">
            <v>0.6472</v>
          </cell>
          <cell r="J107" t="str">
            <v>0.621</v>
          </cell>
          <cell r="K107" t="str">
            <v>0.5959</v>
          </cell>
          <cell r="L107" t="str">
            <v>0.68</v>
          </cell>
          <cell r="M107" t="str">
            <v>0.6399</v>
          </cell>
          <cell r="N107" t="str">
            <v>0.6363</v>
          </cell>
        </row>
        <row r="108">
          <cell r="A108" t="str">
            <v>313001028322</v>
          </cell>
          <cell r="B108" t="str">
            <v>COL. CAMPIÑA REAL - Sede Única</v>
          </cell>
          <cell r="C108" t="str">
            <v>Establecimiento</v>
          </cell>
          <cell r="D108" t="str">
            <v>CARTAGENA (BOLIVAR)</v>
          </cell>
          <cell r="E108" t="str">
            <v>NO OFICIAL</v>
          </cell>
          <cell r="F108" t="str">
            <v>C</v>
          </cell>
          <cell r="G108" t="str">
            <v>56</v>
          </cell>
          <cell r="H108" t="str">
            <v>51</v>
          </cell>
          <cell r="I108" t="str">
            <v>0.622</v>
          </cell>
          <cell r="J108" t="str">
            <v>0.6197</v>
          </cell>
          <cell r="K108" t="str">
            <v>0.6545</v>
          </cell>
          <cell r="L108" t="str">
            <v>0.6414</v>
          </cell>
          <cell r="M108" t="str">
            <v>0.6478</v>
          </cell>
          <cell r="N108" t="str">
            <v>0.6354</v>
          </cell>
        </row>
        <row r="109">
          <cell r="A109" t="str">
            <v>113001000721</v>
          </cell>
          <cell r="B109" t="str">
            <v>INSTITUCION EDUCATIVA LUIS CARLOS LOPEZ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318</v>
          </cell>
          <cell r="H109" t="str">
            <v>313</v>
          </cell>
          <cell r="I109" t="str">
            <v>0.6337</v>
          </cell>
          <cell r="J109" t="str">
            <v>0.6251</v>
          </cell>
          <cell r="K109" t="str">
            <v>0.5944</v>
          </cell>
          <cell r="L109" t="str">
            <v>0.677</v>
          </cell>
          <cell r="M109" t="str">
            <v>0.6693</v>
          </cell>
          <cell r="N109" t="str">
            <v>0.6354</v>
          </cell>
        </row>
        <row r="110">
          <cell r="A110" t="str">
            <v>113001005358</v>
          </cell>
          <cell r="B110" t="str">
            <v>INSTITUCION EDUCATIVA ALBERTO E. FERNANDEZ BAENA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190</v>
          </cell>
          <cell r="H110" t="str">
            <v>176</v>
          </cell>
          <cell r="I110" t="str">
            <v>0.6388</v>
          </cell>
          <cell r="J110" t="str">
            <v>0.6132</v>
          </cell>
          <cell r="K110" t="str">
            <v>0.6048</v>
          </cell>
          <cell r="L110" t="str">
            <v>0.6864</v>
          </cell>
          <cell r="M110" t="str">
            <v>0.623</v>
          </cell>
          <cell r="N110" t="str">
            <v>0.6348</v>
          </cell>
        </row>
        <row r="111">
          <cell r="A111" t="str">
            <v>413001007630</v>
          </cell>
          <cell r="B111" t="str">
            <v>COL. CARIBE REAL - Sede Única</v>
          </cell>
          <cell r="C111" t="str">
            <v>Establecimiento</v>
          </cell>
          <cell r="D111" t="str">
            <v>CARTAGENA (BOLIVAR)</v>
          </cell>
          <cell r="E111" t="str">
            <v>NO OFICIAL</v>
          </cell>
          <cell r="F111" t="str">
            <v>C</v>
          </cell>
          <cell r="G111" t="str">
            <v>99</v>
          </cell>
          <cell r="H111" t="str">
            <v>98</v>
          </cell>
          <cell r="I111" t="str">
            <v>0.6351</v>
          </cell>
          <cell r="J111" t="str">
            <v>0.6179</v>
          </cell>
          <cell r="K111" t="str">
            <v>0.633</v>
          </cell>
          <cell r="L111" t="str">
            <v>0.6435</v>
          </cell>
          <cell r="M111" t="str">
            <v>0.6524</v>
          </cell>
          <cell r="N111" t="str">
            <v>0.6339</v>
          </cell>
        </row>
        <row r="112">
          <cell r="A112" t="str">
            <v>113001004289</v>
          </cell>
          <cell r="B112" t="str">
            <v>INSTITUCION EDUCATIVA SAN LUCAS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387</v>
          </cell>
          <cell r="H112" t="str">
            <v>382</v>
          </cell>
          <cell r="I112" t="str">
            <v>0.6429</v>
          </cell>
          <cell r="J112" t="str">
            <v>0.6209</v>
          </cell>
          <cell r="K112" t="str">
            <v>0.5923</v>
          </cell>
          <cell r="L112" t="str">
            <v>0.6842</v>
          </cell>
          <cell r="M112" t="str">
            <v>0.6106</v>
          </cell>
          <cell r="N112" t="str">
            <v>0.6332</v>
          </cell>
        </row>
        <row r="113">
          <cell r="A113" t="str">
            <v>113001001697</v>
          </cell>
          <cell r="B113" t="str">
            <v>INSTITUCION EDUCATIVA MANUELA BELTRAN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293</v>
          </cell>
          <cell r="H113" t="str">
            <v>276</v>
          </cell>
          <cell r="I113" t="str">
            <v>0.6567</v>
          </cell>
          <cell r="J113" t="str">
            <v>0.6286</v>
          </cell>
          <cell r="K113" t="str">
            <v>0.5846</v>
          </cell>
          <cell r="L113" t="str">
            <v>0.6675</v>
          </cell>
          <cell r="M113" t="str">
            <v>0.6066</v>
          </cell>
          <cell r="N113" t="str">
            <v>0.6322</v>
          </cell>
        </row>
        <row r="114">
          <cell r="A114" t="str">
            <v>113001000852</v>
          </cell>
          <cell r="B114" t="str">
            <v>INSTITUCION EDUCATIVA NUESTRA SRA DEL CARMEN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778</v>
          </cell>
          <cell r="H114" t="str">
            <v>737</v>
          </cell>
          <cell r="I114" t="str">
            <v>0.6349</v>
          </cell>
          <cell r="J114" t="str">
            <v>0.6238</v>
          </cell>
          <cell r="K114" t="str">
            <v>0.5945</v>
          </cell>
          <cell r="L114" t="str">
            <v>0.6792</v>
          </cell>
          <cell r="M114" t="str">
            <v>0.6155</v>
          </cell>
          <cell r="N114" t="str">
            <v>0.6317</v>
          </cell>
        </row>
        <row r="115">
          <cell r="A115" t="str">
            <v>113001002812</v>
          </cell>
          <cell r="B115" t="str">
            <v>INSTITUCION EDUCATIVA MARIA REINA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C</v>
          </cell>
          <cell r="G115" t="str">
            <v>252</v>
          </cell>
          <cell r="H115" t="str">
            <v>243</v>
          </cell>
          <cell r="I115" t="str">
            <v>0.6458</v>
          </cell>
          <cell r="J115" t="str">
            <v>0.6182</v>
          </cell>
          <cell r="K115" t="str">
            <v>0.5914</v>
          </cell>
          <cell r="L115" t="str">
            <v>0.6724</v>
          </cell>
          <cell r="M115" t="str">
            <v>0.607</v>
          </cell>
          <cell r="N115" t="str">
            <v>0.63</v>
          </cell>
        </row>
        <row r="116">
          <cell r="A116" t="str">
            <v>413001013176</v>
          </cell>
          <cell r="B116" t="str">
            <v>FUNDACION EDUCATIVA INSTITUTO ECOLÓGICO BARBACOAS - Sede Única</v>
          </cell>
          <cell r="C116" t="str">
            <v>Establecimiento</v>
          </cell>
          <cell r="D116" t="str">
            <v>CARTAGENA DE INDIAS (BOLIVAR)</v>
          </cell>
          <cell r="E116" t="str">
            <v>NO OFICIAL</v>
          </cell>
          <cell r="F116" t="str">
            <v>C</v>
          </cell>
          <cell r="G116" t="str">
            <v>87</v>
          </cell>
          <cell r="H116" t="str">
            <v>87</v>
          </cell>
          <cell r="I116" t="str">
            <v>0.6533</v>
          </cell>
          <cell r="J116" t="str">
            <v>0.6271</v>
          </cell>
          <cell r="K116" t="str">
            <v>0.5873</v>
          </cell>
          <cell r="L116" t="str">
            <v>0.6538</v>
          </cell>
          <cell r="M116" t="str">
            <v>0.6216</v>
          </cell>
          <cell r="N116" t="str">
            <v>0.6297</v>
          </cell>
        </row>
        <row r="117">
          <cell r="A117" t="str">
            <v>313001008411</v>
          </cell>
          <cell r="B117" t="str">
            <v>INSTITUCION EDUCATIVA FE Y ALEGRIA EL PROGRESO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191</v>
          </cell>
          <cell r="H117" t="str">
            <v>182</v>
          </cell>
          <cell r="I117" t="str">
            <v>0.6465</v>
          </cell>
          <cell r="J117" t="str">
            <v>0.6134</v>
          </cell>
          <cell r="K117" t="str">
            <v>0.5961</v>
          </cell>
          <cell r="L117" t="str">
            <v>0.6728</v>
          </cell>
          <cell r="M117" t="str">
            <v>0.597</v>
          </cell>
          <cell r="N117" t="str">
            <v>0.6295</v>
          </cell>
        </row>
        <row r="118">
          <cell r="A118" t="str">
            <v>113001001336</v>
          </cell>
          <cell r="B118" t="str">
            <v>INSTITUCION EDUCATIVA JOHN F KENNEDY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380</v>
          </cell>
          <cell r="H118" t="str">
            <v>350</v>
          </cell>
          <cell r="I118" t="str">
            <v>0.6514</v>
          </cell>
          <cell r="J118" t="str">
            <v>0.6118</v>
          </cell>
          <cell r="K118" t="str">
            <v>0.5848</v>
          </cell>
          <cell r="L118" t="str">
            <v>0.6802</v>
          </cell>
          <cell r="M118" t="str">
            <v>0.5944</v>
          </cell>
          <cell r="N118" t="str">
            <v>0.6292</v>
          </cell>
        </row>
        <row r="119">
          <cell r="A119" t="str">
            <v>313001008381</v>
          </cell>
          <cell r="B119" t="str">
            <v>CENT. DE ENSEÑANZA HIJOS DE BOLIVAR - Sede Única</v>
          </cell>
          <cell r="C119" t="str">
            <v>Establecimiento</v>
          </cell>
          <cell r="D119" t="str">
            <v>CARTAGENA DE INDIAS (BOLIVAR)</v>
          </cell>
          <cell r="E119" t="str">
            <v>NO OFICIAL</v>
          </cell>
          <cell r="F119" t="str">
            <v>C</v>
          </cell>
          <cell r="G119" t="str">
            <v>53</v>
          </cell>
          <cell r="H119" t="str">
            <v>53</v>
          </cell>
          <cell r="I119" t="str">
            <v>0.6316</v>
          </cell>
          <cell r="J119" t="str">
            <v>0.6125</v>
          </cell>
          <cell r="K119" t="str">
            <v>0.6001</v>
          </cell>
          <cell r="L119" t="str">
            <v>0.667</v>
          </cell>
          <cell r="M119" t="str">
            <v>0.6168</v>
          </cell>
          <cell r="N119" t="str">
            <v>0.6269</v>
          </cell>
        </row>
        <row r="120">
          <cell r="A120" t="str">
            <v>113001028483</v>
          </cell>
          <cell r="B120" t="str">
            <v>INSTITUCION EDUCATIVA CASD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145</v>
          </cell>
          <cell r="H120" t="str">
            <v>141</v>
          </cell>
          <cell r="I120" t="str">
            <v>0.6498</v>
          </cell>
          <cell r="J120" t="str">
            <v>0.626</v>
          </cell>
          <cell r="K120" t="str">
            <v>0.575</v>
          </cell>
          <cell r="L120" t="str">
            <v>0.6683</v>
          </cell>
          <cell r="M120" t="str">
            <v>0.5865</v>
          </cell>
          <cell r="N120" t="str">
            <v>0.6264</v>
          </cell>
        </row>
        <row r="121">
          <cell r="A121" t="str">
            <v>313001027059</v>
          </cell>
          <cell r="B121" t="str">
            <v>CONC. ESCOLAR BERTHA SUTTNER - Sede Única</v>
          </cell>
          <cell r="C121" t="str">
            <v>Establecimiento</v>
          </cell>
          <cell r="D121" t="str">
            <v>CARTAGENA DE INDIAS (BOLIVAR)</v>
          </cell>
          <cell r="E121" t="str">
            <v>NO OFICIAL</v>
          </cell>
          <cell r="F121" t="str">
            <v>C</v>
          </cell>
          <cell r="G121" t="str">
            <v>154</v>
          </cell>
          <cell r="H121" t="str">
            <v>147</v>
          </cell>
          <cell r="I121" t="str">
            <v>0.6464</v>
          </cell>
          <cell r="J121" t="str">
            <v>0.6305</v>
          </cell>
          <cell r="K121" t="str">
            <v>0.5848</v>
          </cell>
          <cell r="L121" t="str">
            <v>0.6541</v>
          </cell>
          <cell r="M121" t="str">
            <v>0.5795</v>
          </cell>
          <cell r="N121" t="str">
            <v>0.6251</v>
          </cell>
        </row>
        <row r="122">
          <cell r="A122" t="str">
            <v>313001028985</v>
          </cell>
          <cell r="B122" t="str">
            <v>COLEGIO DIOS ES AMOR -SEDE CARTAGENA - Sede Única</v>
          </cell>
          <cell r="C122" t="str">
            <v>Establecimiento</v>
          </cell>
          <cell r="D122" t="str">
            <v>CARTAGENA DE INDIAS (BOLIVAR)</v>
          </cell>
          <cell r="E122" t="str">
            <v>NO OFICIAL</v>
          </cell>
          <cell r="F122" t="str">
            <v>C</v>
          </cell>
          <cell r="G122" t="str">
            <v>123</v>
          </cell>
          <cell r="H122" t="str">
            <v>116</v>
          </cell>
          <cell r="I122" t="str">
            <v>0.6199</v>
          </cell>
          <cell r="J122" t="str">
            <v>0.6046</v>
          </cell>
          <cell r="K122" t="str">
            <v>0.593</v>
          </cell>
          <cell r="L122" t="str">
            <v>0.6835</v>
          </cell>
          <cell r="M122" t="str">
            <v>0.6216</v>
          </cell>
          <cell r="N122" t="str">
            <v>0.625</v>
          </cell>
        </row>
        <row r="123">
          <cell r="A123" t="str">
            <v>113001030093</v>
          </cell>
          <cell r="B123" t="str">
            <v>INSTITUCION EDUCATIVA FUNDACION PIES DESCALZOS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129</v>
          </cell>
          <cell r="H123" t="str">
            <v>127</v>
          </cell>
          <cell r="I123" t="str">
            <v>0.6231</v>
          </cell>
          <cell r="J123" t="str">
            <v>0.6065</v>
          </cell>
          <cell r="K123" t="str">
            <v>0.6032</v>
          </cell>
          <cell r="L123" t="str">
            <v>0.6663</v>
          </cell>
          <cell r="M123" t="str">
            <v>0.5985</v>
          </cell>
          <cell r="N123" t="str">
            <v>0.6228</v>
          </cell>
        </row>
        <row r="124">
          <cell r="A124" t="str">
            <v>113001004149</v>
          </cell>
          <cell r="B124" t="str">
            <v>INSTITUCION EDUCATIVA JUAN JOSE NIETO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524</v>
          </cell>
          <cell r="H124" t="str">
            <v>465</v>
          </cell>
          <cell r="I124" t="str">
            <v>0.6296</v>
          </cell>
          <cell r="J124" t="str">
            <v>0.6001</v>
          </cell>
          <cell r="K124" t="str">
            <v>0.5883</v>
          </cell>
          <cell r="L124" t="str">
            <v>0.6746</v>
          </cell>
          <cell r="M124" t="str">
            <v>0.6156</v>
          </cell>
          <cell r="N124" t="str">
            <v>0.6225</v>
          </cell>
        </row>
        <row r="125">
          <cell r="A125" t="str">
            <v>113001002413</v>
          </cell>
          <cell r="B125" t="str">
            <v>INSTITUCION EDUCATIVA MADRE LAURA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334</v>
          </cell>
          <cell r="H125" t="str">
            <v>326</v>
          </cell>
          <cell r="I125" t="str">
            <v>0.6385</v>
          </cell>
          <cell r="J125" t="str">
            <v>0.6138</v>
          </cell>
          <cell r="K125" t="str">
            <v>0.5664</v>
          </cell>
          <cell r="L125" t="str">
            <v>0.6642</v>
          </cell>
          <cell r="M125" t="str">
            <v>0.6185</v>
          </cell>
          <cell r="N125" t="str">
            <v>0.6206</v>
          </cell>
        </row>
        <row r="126">
          <cell r="A126" t="str">
            <v>113001028469</v>
          </cell>
          <cell r="B126" t="str">
            <v>INSTITUCION EDUCATIVA RAFAEL NU?EZ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191</v>
          </cell>
          <cell r="H126" t="str">
            <v>181</v>
          </cell>
          <cell r="I126" t="str">
            <v>0.6268</v>
          </cell>
          <cell r="J126" t="str">
            <v>0.5989</v>
          </cell>
          <cell r="K126" t="str">
            <v>0.5832</v>
          </cell>
          <cell r="L126" t="str">
            <v>0.6808</v>
          </cell>
          <cell r="M126" t="str">
            <v>0.5909</v>
          </cell>
          <cell r="N126" t="str">
            <v>0.62</v>
          </cell>
        </row>
        <row r="127">
          <cell r="A127" t="str">
            <v>113001005374</v>
          </cell>
          <cell r="B127" t="str">
            <v>INSTITUCION EDUCATIVA ANTONIA SANTOS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303</v>
          </cell>
          <cell r="H127" t="str">
            <v>279</v>
          </cell>
          <cell r="I127" t="str">
            <v>0.6316</v>
          </cell>
          <cell r="J127" t="str">
            <v>0.6175</v>
          </cell>
          <cell r="K127" t="str">
            <v>0.5694</v>
          </cell>
          <cell r="L127" t="str">
            <v>0.6553</v>
          </cell>
          <cell r="M127" t="str">
            <v>0.6322</v>
          </cell>
          <cell r="N127" t="str">
            <v>0.6195</v>
          </cell>
        </row>
        <row r="128">
          <cell r="A128" t="str">
            <v>313001013571</v>
          </cell>
          <cell r="B128" t="str">
            <v>CENT. EDUC. Y COMUNITARIO NELSON MANDELA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D</v>
          </cell>
          <cell r="G128" t="str">
            <v>28</v>
          </cell>
          <cell r="H128" t="str">
            <v>27</v>
          </cell>
          <cell r="I128" t="str">
            <v>0.6788</v>
          </cell>
          <cell r="J128" t="str">
            <v>0.5848</v>
          </cell>
          <cell r="K128" t="str">
            <v>0.5852</v>
          </cell>
          <cell r="L128" t="str">
            <v>0.6396</v>
          </cell>
          <cell r="M128" t="str">
            <v>0.5756</v>
          </cell>
          <cell r="N128" t="str">
            <v>0.6185</v>
          </cell>
        </row>
        <row r="129">
          <cell r="A129" t="str">
            <v>313001007040</v>
          </cell>
          <cell r="B129" t="str">
            <v>COL. MARIA MONTESORRI - Sede Única</v>
          </cell>
          <cell r="C129" t="str">
            <v>Establecimiento</v>
          </cell>
          <cell r="D129" t="str">
            <v>CARTAGENA DE INDIAS (BOLIVAR)</v>
          </cell>
          <cell r="E129" t="str">
            <v>NO OFICIAL</v>
          </cell>
          <cell r="F129" t="str">
            <v>D</v>
          </cell>
          <cell r="G129" t="str">
            <v>75</v>
          </cell>
          <cell r="H129" t="str">
            <v>64</v>
          </cell>
          <cell r="I129" t="str">
            <v>0.6287</v>
          </cell>
          <cell r="J129" t="str">
            <v>0.5992</v>
          </cell>
          <cell r="K129" t="str">
            <v>0.5837</v>
          </cell>
          <cell r="L129" t="str">
            <v>0.66</v>
          </cell>
          <cell r="M129" t="str">
            <v>0.616</v>
          </cell>
          <cell r="N129" t="str">
            <v>0.6178</v>
          </cell>
        </row>
        <row r="130">
          <cell r="A130" t="str">
            <v>313001013538</v>
          </cell>
          <cell r="B130" t="str">
            <v>CORPORACION EDUCATIVA SAN JOSE - Sede Única</v>
          </cell>
          <cell r="C130" t="str">
            <v>Establecimiento</v>
          </cell>
          <cell r="D130" t="str">
            <v>CARTAGENA (BOLIVAR)</v>
          </cell>
          <cell r="E130" t="str">
            <v>NO OFICIAL</v>
          </cell>
          <cell r="F130" t="str">
            <v>D</v>
          </cell>
          <cell r="G130" t="str">
            <v>226</v>
          </cell>
          <cell r="H130" t="str">
            <v>225</v>
          </cell>
          <cell r="I130" t="str">
            <v>0.6085</v>
          </cell>
          <cell r="J130" t="str">
            <v>0.6123</v>
          </cell>
          <cell r="K130" t="str">
            <v>0.618</v>
          </cell>
          <cell r="L130" t="str">
            <v>0.6303</v>
          </cell>
          <cell r="M130" t="str">
            <v>0.6177</v>
          </cell>
          <cell r="N130" t="str">
            <v>0.6173</v>
          </cell>
        </row>
        <row r="131">
          <cell r="A131" t="str">
            <v>113001000241</v>
          </cell>
          <cell r="B131" t="str">
            <v>INSTITUCION EDUCATIVA NUESTRO ESFUERZO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251</v>
          </cell>
          <cell r="H131" t="str">
            <v>235</v>
          </cell>
          <cell r="I131" t="str">
            <v>0.6359</v>
          </cell>
          <cell r="J131" t="str">
            <v>0.6061</v>
          </cell>
          <cell r="K131" t="str">
            <v>0.5719</v>
          </cell>
          <cell r="L131" t="str">
            <v>0.6563</v>
          </cell>
          <cell r="M131" t="str">
            <v>0.5848</v>
          </cell>
          <cell r="N131" t="str">
            <v>0.615</v>
          </cell>
        </row>
        <row r="132">
          <cell r="A132" t="str">
            <v>313001000142</v>
          </cell>
          <cell r="B132" t="str">
            <v>INST. MADRE TERESA DE CALCUTA - Sede Única</v>
          </cell>
          <cell r="C132" t="str">
            <v>Establecimiento</v>
          </cell>
          <cell r="D132" t="str">
            <v>CARTAGENA DE INDIAS (BOLIVAR)</v>
          </cell>
          <cell r="E132" t="str">
            <v>NO OFICIAL</v>
          </cell>
          <cell r="F132" t="str">
            <v>D</v>
          </cell>
          <cell r="G132" t="str">
            <v>82</v>
          </cell>
          <cell r="H132" t="str">
            <v>66</v>
          </cell>
          <cell r="I132" t="str">
            <v>0.6123</v>
          </cell>
          <cell r="J132" t="str">
            <v>0.5974</v>
          </cell>
          <cell r="K132" t="str">
            <v>0.5818</v>
          </cell>
          <cell r="L132" t="str">
            <v>0.6585</v>
          </cell>
          <cell r="M132" t="str">
            <v>0.6082</v>
          </cell>
          <cell r="N132" t="str">
            <v>0.6122</v>
          </cell>
        </row>
        <row r="133">
          <cell r="A133" t="str">
            <v>113001002952</v>
          </cell>
          <cell r="B133" t="str">
            <v>INSTITUCION EDUCATIVA DE TERNERA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199</v>
          </cell>
          <cell r="H133" t="str">
            <v>183</v>
          </cell>
          <cell r="I133" t="str">
            <v>0.6142</v>
          </cell>
          <cell r="J133" t="str">
            <v>0.5883</v>
          </cell>
          <cell r="K133" t="str">
            <v>0.5779</v>
          </cell>
          <cell r="L133" t="str">
            <v>0.6719</v>
          </cell>
          <cell r="M133" t="str">
            <v>0.6007</v>
          </cell>
          <cell r="N133" t="str">
            <v>0.6121</v>
          </cell>
        </row>
        <row r="134">
          <cell r="A134" t="str">
            <v>113001000259</v>
          </cell>
          <cell r="B134" t="str">
            <v>INSTITUCIÓN EDUCATIVA VALORES UNIDOS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185</v>
          </cell>
          <cell r="H134" t="str">
            <v>170</v>
          </cell>
          <cell r="I134" t="str">
            <v>0.5933</v>
          </cell>
          <cell r="J134" t="str">
            <v>0.585</v>
          </cell>
          <cell r="K134" t="str">
            <v>0.6037</v>
          </cell>
          <cell r="L134" t="str">
            <v>0.6668</v>
          </cell>
          <cell r="M134" t="str">
            <v>0.5847</v>
          </cell>
          <cell r="N134" t="str">
            <v>0.6101</v>
          </cell>
        </row>
        <row r="135">
          <cell r="A135" t="str">
            <v>313001008500</v>
          </cell>
          <cell r="B135" t="str">
            <v>CORP. EDUC. JORGE ELIECER GAITAN DE C/GENA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22</v>
          </cell>
          <cell r="H135" t="str">
            <v>22</v>
          </cell>
          <cell r="I135" t="str">
            <v>0.6128</v>
          </cell>
          <cell r="J135" t="str">
            <v>0.6026</v>
          </cell>
          <cell r="K135" t="str">
            <v>0.5688</v>
          </cell>
          <cell r="L135" t="str">
            <v>0.6527</v>
          </cell>
          <cell r="M135" t="str">
            <v>0.6111</v>
          </cell>
          <cell r="N135" t="str">
            <v>0.6094</v>
          </cell>
        </row>
        <row r="136">
          <cell r="A136" t="str">
            <v>213001000245</v>
          </cell>
          <cell r="B136" t="str">
            <v>I.E. TIERRA BAJA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49</v>
          </cell>
          <cell r="H136" t="str">
            <v>48</v>
          </cell>
          <cell r="I136" t="str">
            <v>0.6155</v>
          </cell>
          <cell r="J136" t="str">
            <v>0.5963</v>
          </cell>
          <cell r="K136" t="str">
            <v>0.5807</v>
          </cell>
          <cell r="L136" t="str">
            <v>0.6553</v>
          </cell>
          <cell r="M136" t="str">
            <v>0.5721</v>
          </cell>
          <cell r="N136" t="str">
            <v>0.6089</v>
          </cell>
        </row>
        <row r="137">
          <cell r="A137" t="str">
            <v>113001028927</v>
          </cell>
          <cell r="B137" t="str">
            <v>INSTITUCION EDUCATIVA CIUDADELA 2000 -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313</v>
          </cell>
          <cell r="H137" t="str">
            <v>305</v>
          </cell>
          <cell r="I137" t="str">
            <v>0.6157</v>
          </cell>
          <cell r="J137" t="str">
            <v>0.5933</v>
          </cell>
          <cell r="K137" t="str">
            <v>0.5756</v>
          </cell>
          <cell r="L137" t="str">
            <v>0.6598</v>
          </cell>
          <cell r="M137" t="str">
            <v>0.5718</v>
          </cell>
          <cell r="N137" t="str">
            <v>0.6081</v>
          </cell>
        </row>
        <row r="138">
          <cell r="A138" t="str">
            <v>313001004750</v>
          </cell>
          <cell r="B138" t="str">
            <v>INSTITUCION EDUCATIVA MADRE GABRIELA DE SAN MARTIN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334</v>
          </cell>
          <cell r="H138" t="str">
            <v>323</v>
          </cell>
          <cell r="I138" t="str">
            <v>0.6288</v>
          </cell>
          <cell r="J138" t="str">
            <v>0.5939</v>
          </cell>
          <cell r="K138" t="str">
            <v>0.5606</v>
          </cell>
          <cell r="L138" t="str">
            <v>0.6628</v>
          </cell>
          <cell r="M138" t="str">
            <v>0.5585</v>
          </cell>
          <cell r="N138" t="str">
            <v>0.6074</v>
          </cell>
        </row>
        <row r="139">
          <cell r="A139" t="str">
            <v>113001001581</v>
          </cell>
          <cell r="B139" t="str">
            <v>I.E. DE FREDONIA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145</v>
          </cell>
          <cell r="H139" t="str">
            <v>137</v>
          </cell>
          <cell r="I139" t="str">
            <v>0.6177</v>
          </cell>
          <cell r="J139" t="str">
            <v>0.5958</v>
          </cell>
          <cell r="K139" t="str">
            <v>0.5835</v>
          </cell>
          <cell r="L139" t="str">
            <v>0.6378</v>
          </cell>
          <cell r="M139" t="str">
            <v>0.5554</v>
          </cell>
          <cell r="N139" t="str">
            <v>0.6046</v>
          </cell>
        </row>
        <row r="140">
          <cell r="A140" t="str">
            <v>113001000879</v>
          </cell>
          <cell r="B140" t="str">
            <v>INSTITUCION EDUCATIVA SANTA MARIA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442</v>
          </cell>
          <cell r="H140" t="str">
            <v>397</v>
          </cell>
          <cell r="I140" t="str">
            <v>0.6047</v>
          </cell>
          <cell r="J140" t="str">
            <v>0.5879</v>
          </cell>
          <cell r="K140" t="str">
            <v>0.5782</v>
          </cell>
          <cell r="L140" t="str">
            <v>0.6548</v>
          </cell>
          <cell r="M140" t="str">
            <v>0.5738</v>
          </cell>
          <cell r="N140" t="str">
            <v>0.6039</v>
          </cell>
        </row>
        <row r="141">
          <cell r="A141" t="str">
            <v>113001009281</v>
          </cell>
          <cell r="B141" t="str">
            <v>I.E. VILLA ESTRELLA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169</v>
          </cell>
          <cell r="H141" t="str">
            <v>151</v>
          </cell>
          <cell r="I141" t="str">
            <v>0.6052</v>
          </cell>
          <cell r="J141" t="str">
            <v>0.5828</v>
          </cell>
          <cell r="K141" t="str">
            <v>0.5755</v>
          </cell>
          <cell r="L141" t="str">
            <v>0.6554</v>
          </cell>
          <cell r="M141" t="str">
            <v>0.5853</v>
          </cell>
          <cell r="N141" t="str">
            <v>0.6032</v>
          </cell>
        </row>
        <row r="142">
          <cell r="A142" t="str">
            <v>313001029116</v>
          </cell>
          <cell r="B142" t="str">
            <v>INSTITUCION EDUC COMUNITARIA LIRIO DE LOS VALLES - Sede Única</v>
          </cell>
          <cell r="C142" t="str">
            <v>Establecimiento</v>
          </cell>
          <cell r="D142" t="str">
            <v>CARTAGENA DE INDIAS (BOLIVAR)</v>
          </cell>
          <cell r="E142" t="str">
            <v>NO OFICIAL</v>
          </cell>
          <cell r="F142" t="str">
            <v>D</v>
          </cell>
          <cell r="G142" t="str">
            <v>17</v>
          </cell>
          <cell r="H142" t="str">
            <v>15</v>
          </cell>
          <cell r="I142" t="str">
            <v>0.6068</v>
          </cell>
          <cell r="J142" t="str">
            <v>0.6065</v>
          </cell>
          <cell r="K142" t="str">
            <v>0.5603</v>
          </cell>
          <cell r="L142" t="str">
            <v>0.6413</v>
          </cell>
          <cell r="M142" t="str">
            <v>0.586</v>
          </cell>
          <cell r="N142" t="str">
            <v>0.6024</v>
          </cell>
        </row>
        <row r="143">
          <cell r="A143" t="str">
            <v>113001020969</v>
          </cell>
          <cell r="B143" t="str">
            <v>INSTITUCION EDUCATIVA FRANCISCO DE PAULA SANTANDER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150</v>
          </cell>
          <cell r="H143" t="str">
            <v>146</v>
          </cell>
          <cell r="I143" t="str">
            <v>0.6198</v>
          </cell>
          <cell r="J143" t="str">
            <v>0.591</v>
          </cell>
          <cell r="K143" t="str">
            <v>0.5482</v>
          </cell>
          <cell r="L143" t="str">
            <v>0.6513</v>
          </cell>
          <cell r="M143" t="str">
            <v>0.5969</v>
          </cell>
          <cell r="N143" t="str">
            <v>0.6021</v>
          </cell>
        </row>
        <row r="144">
          <cell r="A144" t="str">
            <v>313001006281</v>
          </cell>
          <cell r="B144" t="str">
            <v>CORP. COL. AMOR A BOLIVAR - Sede Única</v>
          </cell>
          <cell r="C144" t="str">
            <v>Establecimiento</v>
          </cell>
          <cell r="D144" t="str">
            <v>CARTAGENA DE INDIAS (BOLIVAR)</v>
          </cell>
          <cell r="E144" t="str">
            <v>NO OFICIAL</v>
          </cell>
          <cell r="F144" t="str">
            <v>D</v>
          </cell>
          <cell r="G144" t="str">
            <v>104</v>
          </cell>
          <cell r="H144" t="str">
            <v>85</v>
          </cell>
          <cell r="I144" t="str">
            <v>0.6151</v>
          </cell>
          <cell r="J144" t="str">
            <v>0.571</v>
          </cell>
          <cell r="K144" t="str">
            <v>0.5729</v>
          </cell>
          <cell r="L144" t="str">
            <v>0.6449</v>
          </cell>
          <cell r="M144" t="str">
            <v>0.6076</v>
          </cell>
          <cell r="N144" t="str">
            <v>0.6015</v>
          </cell>
        </row>
        <row r="145">
          <cell r="A145" t="str">
            <v>213001002809</v>
          </cell>
          <cell r="B145" t="str">
            <v>INSTITUCION EDUCATIVA DE BAYUNCA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539</v>
          </cell>
          <cell r="H145" t="str">
            <v>484</v>
          </cell>
          <cell r="I145" t="str">
            <v>0.6346</v>
          </cell>
          <cell r="J145" t="str">
            <v>0.5921</v>
          </cell>
          <cell r="K145" t="str">
            <v>0.5599</v>
          </cell>
          <cell r="L145" t="str">
            <v>0.6303</v>
          </cell>
          <cell r="M145" t="str">
            <v>0.5677</v>
          </cell>
          <cell r="N145" t="str">
            <v>0.6014</v>
          </cell>
        </row>
        <row r="146">
          <cell r="A146" t="str">
            <v>213001030241</v>
          </cell>
          <cell r="B146" t="str">
            <v>INSTITUCION EDUCATIVA DE BAYUNCA - INSTITUCION EDUCATIVA DE BAYUNCA</v>
          </cell>
          <cell r="C146" t="str">
            <v>Sede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170</v>
          </cell>
          <cell r="H146" t="str">
            <v>162</v>
          </cell>
          <cell r="I146" t="str">
            <v>0.63</v>
          </cell>
          <cell r="J146" t="str">
            <v>0.5915</v>
          </cell>
          <cell r="K146" t="str">
            <v>0.5693</v>
          </cell>
          <cell r="L146" t="str">
            <v>0.6321</v>
          </cell>
          <cell r="M146" t="str">
            <v>0.5598</v>
          </cell>
          <cell r="N146" t="str">
            <v>0.6022</v>
          </cell>
        </row>
        <row r="147">
          <cell r="A147" t="str">
            <v>113001004254</v>
          </cell>
          <cell r="B147" t="str">
            <v>INSTITUCION EDUCATIVA FULGENCIO LEQUERICA  VELEZ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237</v>
          </cell>
          <cell r="H147" t="str">
            <v>227</v>
          </cell>
          <cell r="I147" t="str">
            <v>0.612</v>
          </cell>
          <cell r="J147" t="str">
            <v>0.5864</v>
          </cell>
          <cell r="K147" t="str">
            <v>0.5563</v>
          </cell>
          <cell r="L147" t="str">
            <v>0.6458</v>
          </cell>
          <cell r="M147" t="str">
            <v>0.6095</v>
          </cell>
          <cell r="N147" t="str">
            <v>0.6008</v>
          </cell>
        </row>
        <row r="148">
          <cell r="A148" t="str">
            <v>313001009085</v>
          </cell>
          <cell r="B148" t="str">
            <v>CORPORACION EDUCATIVA LICEO CARTAGENA - Sede Única</v>
          </cell>
          <cell r="C148" t="str">
            <v>Establecimiento</v>
          </cell>
          <cell r="D148" t="str">
            <v>CARTAGENA (BOLIVAR)</v>
          </cell>
          <cell r="E148" t="str">
            <v>NO OFICIAL</v>
          </cell>
          <cell r="F148" t="str">
            <v>D</v>
          </cell>
          <cell r="G148" t="str">
            <v>16</v>
          </cell>
          <cell r="H148" t="str">
            <v>15</v>
          </cell>
          <cell r="I148" t="str">
            <v>0.5749</v>
          </cell>
          <cell r="J148" t="str">
            <v>0.611</v>
          </cell>
          <cell r="K148" t="str">
            <v>0.5806</v>
          </cell>
          <cell r="L148" t="str">
            <v>0.6149</v>
          </cell>
          <cell r="M148" t="str">
            <v>0.6198</v>
          </cell>
          <cell r="N148" t="str">
            <v>0.5972</v>
          </cell>
        </row>
        <row r="149">
          <cell r="A149" t="str">
            <v>113001028421</v>
          </cell>
          <cell r="B149" t="str">
            <v>INSTITUCION EDUCATIVA 14 DE FEBRERO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202</v>
          </cell>
          <cell r="H149" t="str">
            <v>197</v>
          </cell>
          <cell r="I149" t="str">
            <v>0.6081</v>
          </cell>
          <cell r="J149" t="str">
            <v>0.5955</v>
          </cell>
          <cell r="K149" t="str">
            <v>0.5567</v>
          </cell>
          <cell r="L149" t="str">
            <v>0.6403</v>
          </cell>
          <cell r="M149" t="str">
            <v>0.5559</v>
          </cell>
          <cell r="N149" t="str">
            <v>0.5967</v>
          </cell>
        </row>
        <row r="150">
          <cell r="A150" t="str">
            <v>113001028919</v>
          </cell>
          <cell r="B150" t="str">
            <v>INSTITUCION EDUCATIVA NUEVO BOSQUE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395</v>
          </cell>
          <cell r="H150" t="str">
            <v>364</v>
          </cell>
          <cell r="I150" t="str">
            <v>0.5954</v>
          </cell>
          <cell r="J150" t="str">
            <v>0.5736</v>
          </cell>
          <cell r="K150" t="str">
            <v>0.5497</v>
          </cell>
          <cell r="L150" t="str">
            <v>0.6443</v>
          </cell>
          <cell r="M150" t="str">
            <v>0.6015</v>
          </cell>
          <cell r="N150" t="str">
            <v>0.5916</v>
          </cell>
        </row>
        <row r="151">
          <cell r="A151" t="str">
            <v>113001002120</v>
          </cell>
          <cell r="B151" t="str">
            <v>INSTITUCION EDUCATIVA HIJOS DE MARIA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287</v>
          </cell>
          <cell r="H151" t="str">
            <v>270</v>
          </cell>
          <cell r="I151" t="str">
            <v>0.6034</v>
          </cell>
          <cell r="J151" t="str">
            <v>0.5838</v>
          </cell>
          <cell r="K151" t="str">
            <v>0.5496</v>
          </cell>
          <cell r="L151" t="str">
            <v>0.633</v>
          </cell>
          <cell r="M151" t="str">
            <v>0.58</v>
          </cell>
          <cell r="N151" t="str">
            <v>0.5915</v>
          </cell>
        </row>
        <row r="152">
          <cell r="A152" t="str">
            <v>113001030085</v>
          </cell>
          <cell r="B152" t="str">
            <v>INSTITUCION EDUCATIVA MANDELA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209</v>
          </cell>
          <cell r="H152" t="str">
            <v>194</v>
          </cell>
          <cell r="I152" t="str">
            <v>0.5993</v>
          </cell>
          <cell r="J152" t="str">
            <v>0.5565</v>
          </cell>
          <cell r="K152" t="str">
            <v>0.5538</v>
          </cell>
          <cell r="L152" t="str">
            <v>0.658</v>
          </cell>
          <cell r="M152" t="str">
            <v>0.583</v>
          </cell>
          <cell r="N152" t="str">
            <v>0.5912</v>
          </cell>
        </row>
        <row r="153">
          <cell r="A153" t="str">
            <v>313001006736</v>
          </cell>
          <cell r="B153" t="str">
            <v>ASOCIACION LICEO SAN FERNANDO - Sede Única</v>
          </cell>
          <cell r="C153" t="str">
            <v>Establecimiento</v>
          </cell>
          <cell r="D153" t="str">
            <v>CARTAGENA (BOLIVAR)</v>
          </cell>
          <cell r="E153" t="str">
            <v>NO OFICIAL</v>
          </cell>
          <cell r="F153" t="str">
            <v>D</v>
          </cell>
          <cell r="G153" t="str">
            <v>29</v>
          </cell>
          <cell r="H153" t="str">
            <v>26</v>
          </cell>
          <cell r="I153" t="str">
            <v>0.5805</v>
          </cell>
          <cell r="J153" t="str">
            <v>0.5751</v>
          </cell>
          <cell r="K153" t="str">
            <v>0.5887</v>
          </cell>
          <cell r="L153" t="str">
            <v>0.6067</v>
          </cell>
          <cell r="M153" t="str">
            <v>0.6171</v>
          </cell>
          <cell r="N153" t="str">
            <v>0.59</v>
          </cell>
        </row>
        <row r="154">
          <cell r="A154" t="str">
            <v>313001027075</v>
          </cell>
          <cell r="B154" t="str">
            <v>INSTITUCION EDUCATIVA EL SALVADOR - Sede Única</v>
          </cell>
          <cell r="C154" t="str">
            <v>Establecimiento</v>
          </cell>
          <cell r="D154" t="str">
            <v>CARTAGENA (BOLIVAR)</v>
          </cell>
          <cell r="E154" t="str">
            <v>NO OFICIAL</v>
          </cell>
          <cell r="F154" t="str">
            <v>D</v>
          </cell>
          <cell r="G154" t="str">
            <v>282</v>
          </cell>
          <cell r="H154" t="str">
            <v>245</v>
          </cell>
          <cell r="I154" t="str">
            <v>0.5711</v>
          </cell>
          <cell r="J154" t="str">
            <v>0.5981</v>
          </cell>
          <cell r="K154" t="str">
            <v>0.5751</v>
          </cell>
          <cell r="L154" t="str">
            <v>0.6157</v>
          </cell>
          <cell r="M154" t="str">
            <v>0.5762</v>
          </cell>
          <cell r="N154" t="str">
            <v>0.5889</v>
          </cell>
        </row>
        <row r="155">
          <cell r="A155" t="str">
            <v>313001029396</v>
          </cell>
          <cell r="B155" t="str">
            <v>INSTITUCION EDUCATIVA CLEMENTE MANUEL ZABAL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398</v>
          </cell>
          <cell r="H155" t="str">
            <v>385</v>
          </cell>
          <cell r="I155" t="str">
            <v>0.5863</v>
          </cell>
          <cell r="J155" t="str">
            <v>0.58</v>
          </cell>
          <cell r="K155" t="str">
            <v>0.5508</v>
          </cell>
          <cell r="L155" t="str">
            <v>0.6339</v>
          </cell>
          <cell r="M155" t="str">
            <v>0.5683</v>
          </cell>
          <cell r="N155" t="str">
            <v>0.5863</v>
          </cell>
        </row>
        <row r="156">
          <cell r="A156" t="str">
            <v>313001013996</v>
          </cell>
          <cell r="B156" t="str">
            <v>COL. COMUNITARIO JOSE CARMELO VILLAMIZAR DIAZ - Sede Única</v>
          </cell>
          <cell r="C156" t="str">
            <v>Establecimiento</v>
          </cell>
          <cell r="D156" t="str">
            <v>CARTAGENA (BOLIVAR)</v>
          </cell>
          <cell r="E156" t="str">
            <v>NO OFICIAL</v>
          </cell>
          <cell r="F156" t="str">
            <v>D</v>
          </cell>
          <cell r="G156" t="str">
            <v>12</v>
          </cell>
          <cell r="H156" t="str">
            <v>12</v>
          </cell>
          <cell r="I156" t="str">
            <v>0.623</v>
          </cell>
          <cell r="J156" t="str">
            <v>0.57</v>
          </cell>
          <cell r="K156" t="str">
            <v>0.5742</v>
          </cell>
          <cell r="L156" t="str">
            <v>0.5802</v>
          </cell>
          <cell r="M156" t="str">
            <v>0.5733</v>
          </cell>
          <cell r="N156" t="str">
            <v>0.5858</v>
          </cell>
        </row>
        <row r="157">
          <cell r="A157" t="str">
            <v>113001001727</v>
          </cell>
          <cell r="B157" t="str">
            <v>INSTITUCION EDUCATIVA REPUBLICA DEL LIBANO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277</v>
          </cell>
          <cell r="H157" t="str">
            <v>264</v>
          </cell>
          <cell r="I157" t="str">
            <v>0.5902</v>
          </cell>
          <cell r="J157" t="str">
            <v>0.5664</v>
          </cell>
          <cell r="K157" t="str">
            <v>0.5503</v>
          </cell>
          <cell r="L157" t="str">
            <v>0.6273</v>
          </cell>
          <cell r="M157" t="str">
            <v>0.5682</v>
          </cell>
          <cell r="N157" t="str">
            <v>0.5824</v>
          </cell>
        </row>
        <row r="158">
          <cell r="A158" t="str">
            <v>313001013783</v>
          </cell>
          <cell r="B158" t="str">
            <v>CONC. ESCOLAR BERNARDO FOERGEN - Sede Única</v>
          </cell>
          <cell r="C158" t="str">
            <v>Establecimiento</v>
          </cell>
          <cell r="D158" t="str">
            <v>CARTAGENA DE INDIAS (BOLIVAR)</v>
          </cell>
          <cell r="E158" t="str">
            <v>NO OFICIAL</v>
          </cell>
          <cell r="F158" t="str">
            <v>D</v>
          </cell>
          <cell r="G158" t="str">
            <v>74</v>
          </cell>
          <cell r="H158" t="str">
            <v>62</v>
          </cell>
          <cell r="I158" t="str">
            <v>0.585</v>
          </cell>
          <cell r="J158" t="str">
            <v>0.5903</v>
          </cell>
          <cell r="K158" t="str">
            <v>0.5343</v>
          </cell>
          <cell r="L158" t="str">
            <v>0.6283</v>
          </cell>
          <cell r="M158" t="str">
            <v>0.5483</v>
          </cell>
          <cell r="N158" t="str">
            <v>0.5817</v>
          </cell>
        </row>
        <row r="159">
          <cell r="A159" t="str">
            <v>113001001816</v>
          </cell>
          <cell r="B159" t="str">
            <v>INSTITUCION EDUCATIVA JOSE DE LA VEGA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546</v>
          </cell>
          <cell r="H159" t="str">
            <v>492</v>
          </cell>
          <cell r="I159" t="str">
            <v>0.6016</v>
          </cell>
          <cell r="J159" t="str">
            <v>0.5518</v>
          </cell>
          <cell r="K159" t="str">
            <v>0.5303</v>
          </cell>
          <cell r="L159" t="str">
            <v>0.629</v>
          </cell>
          <cell r="M159" t="str">
            <v>0.5881</v>
          </cell>
          <cell r="N159" t="str">
            <v>0.579</v>
          </cell>
        </row>
        <row r="160">
          <cell r="A160" t="str">
            <v>113001007199</v>
          </cell>
          <cell r="B160" t="str">
            <v>INSTITUCION EDUCATIVA FE Y ALEGRIA LAS AMERICAS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485</v>
          </cell>
          <cell r="H160" t="str">
            <v>451</v>
          </cell>
          <cell r="I160" t="str">
            <v>0.5876</v>
          </cell>
          <cell r="J160" t="str">
            <v>0.5632</v>
          </cell>
          <cell r="K160" t="str">
            <v>0.5398</v>
          </cell>
          <cell r="L160" t="str">
            <v>0.6248</v>
          </cell>
          <cell r="M160" t="str">
            <v>0.5782</v>
          </cell>
          <cell r="N160" t="str">
            <v>0.5788</v>
          </cell>
        </row>
        <row r="161">
          <cell r="A161" t="str">
            <v>113001001450</v>
          </cell>
          <cell r="B161" t="str">
            <v>INSTITUCION ETNOEDUCATIVA PEDRO ROMERO - Sede Única</v>
          </cell>
          <cell r="C161" t="str">
            <v>Establecimiento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169</v>
          </cell>
          <cell r="H161" t="str">
            <v>159</v>
          </cell>
          <cell r="I161" t="str">
            <v>0.5881</v>
          </cell>
          <cell r="J161" t="str">
            <v>0.5628</v>
          </cell>
          <cell r="K161" t="str">
            <v>0.5406</v>
          </cell>
          <cell r="L161" t="str">
            <v>0.6256</v>
          </cell>
          <cell r="M161" t="str">
            <v>0.5734</v>
          </cell>
          <cell r="N161" t="str">
            <v>0.5788</v>
          </cell>
        </row>
        <row r="162">
          <cell r="A162" t="str">
            <v>313001028098</v>
          </cell>
          <cell r="B162" t="str">
            <v>INSTITUCION EDUCATIVA LOS ANGELES - Sede Única</v>
          </cell>
          <cell r="C162" t="str">
            <v>Establecimiento</v>
          </cell>
          <cell r="D162" t="str">
            <v>CARTAGENA DE INDIAS (BOLIVAR)</v>
          </cell>
          <cell r="E162" t="str">
            <v>NO OFICIAL</v>
          </cell>
          <cell r="F162" t="str">
            <v>D</v>
          </cell>
          <cell r="G162" t="str">
            <v>37</v>
          </cell>
          <cell r="H162" t="str">
            <v>32</v>
          </cell>
          <cell r="I162" t="str">
            <v>0.5918</v>
          </cell>
          <cell r="J162" t="str">
            <v>0.5439</v>
          </cell>
          <cell r="K162" t="str">
            <v>0.5539</v>
          </cell>
          <cell r="L162" t="str">
            <v>0.6182</v>
          </cell>
          <cell r="M162" t="str">
            <v>0.5979</v>
          </cell>
          <cell r="N162" t="str">
            <v>0.5786</v>
          </cell>
        </row>
        <row r="163">
          <cell r="A163" t="str">
            <v>113001012427</v>
          </cell>
          <cell r="B163" t="str">
            <v>INSTITUCION EDUCATIVA MANUELA VERGARA DE CURI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201</v>
          </cell>
          <cell r="H163" t="str">
            <v>172</v>
          </cell>
          <cell r="I163" t="str">
            <v>0.5856</v>
          </cell>
          <cell r="J163" t="str">
            <v>0.5772</v>
          </cell>
          <cell r="K163" t="str">
            <v>0.534</v>
          </cell>
          <cell r="L163" t="str">
            <v>0.6291</v>
          </cell>
          <cell r="M163" t="str">
            <v>0.5434</v>
          </cell>
          <cell r="N163" t="str">
            <v>0.5786</v>
          </cell>
        </row>
        <row r="164">
          <cell r="A164" t="str">
            <v>113001008284</v>
          </cell>
          <cell r="B164" t="str">
            <v>INSTITUCION EDUCATIVA SAN FELIPE NERI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161</v>
          </cell>
          <cell r="H164" t="str">
            <v>136</v>
          </cell>
          <cell r="I164" t="str">
            <v>0.5924</v>
          </cell>
          <cell r="J164" t="str">
            <v>0.5706</v>
          </cell>
          <cell r="K164" t="str">
            <v>0.5276</v>
          </cell>
          <cell r="L164" t="str">
            <v>0.6172</v>
          </cell>
          <cell r="M164" t="str">
            <v>0.5973</v>
          </cell>
          <cell r="N164" t="str">
            <v>0.5785</v>
          </cell>
        </row>
        <row r="165">
          <cell r="A165" t="str">
            <v>213001007231</v>
          </cell>
          <cell r="B165" t="str">
            <v>INSTITUCION EDUCATIVA SAN FRANCISCO DE ASIS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547</v>
          </cell>
          <cell r="H165" t="str">
            <v>520</v>
          </cell>
          <cell r="I165" t="str">
            <v>0.5911</v>
          </cell>
          <cell r="J165" t="str">
            <v>0.5644</v>
          </cell>
          <cell r="K165" t="str">
            <v>0.5344</v>
          </cell>
          <cell r="L165" t="str">
            <v>0.6218</v>
          </cell>
          <cell r="M165" t="str">
            <v>0.5814</v>
          </cell>
          <cell r="N165" t="str">
            <v>0.5782</v>
          </cell>
        </row>
        <row r="166">
          <cell r="A166" t="str">
            <v>113001030212</v>
          </cell>
          <cell r="B166" t="str">
            <v>INSTITUCION EDUCATIVA BICENTENARIO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254</v>
          </cell>
          <cell r="H166" t="str">
            <v>251</v>
          </cell>
          <cell r="I166" t="str">
            <v>0.5819</v>
          </cell>
          <cell r="J166" t="str">
            <v>0.5585</v>
          </cell>
          <cell r="K166" t="str">
            <v>0.5412</v>
          </cell>
          <cell r="L166" t="str">
            <v>0.6318</v>
          </cell>
          <cell r="M166" t="str">
            <v>0.5541</v>
          </cell>
          <cell r="N166" t="str">
            <v>0.5765</v>
          </cell>
        </row>
        <row r="167">
          <cell r="A167" t="str">
            <v>213001007797</v>
          </cell>
          <cell r="B167" t="str">
            <v>INSTITUCION EDUCATIVA SAN JUAN DE DAMASCO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213</v>
          </cell>
          <cell r="H167" t="str">
            <v>201</v>
          </cell>
          <cell r="I167" t="str">
            <v>0.5813</v>
          </cell>
          <cell r="J167" t="str">
            <v>0.5623</v>
          </cell>
          <cell r="K167" t="str">
            <v>0.5412</v>
          </cell>
          <cell r="L167" t="str">
            <v>0.6176</v>
          </cell>
          <cell r="M167" t="str">
            <v>0.5795</v>
          </cell>
          <cell r="N167" t="str">
            <v>0.5759</v>
          </cell>
        </row>
        <row r="168">
          <cell r="A168" t="str">
            <v>213001007533</v>
          </cell>
          <cell r="B168" t="str">
            <v>INSTITUCION EDUCATIVA NUEVA ESPERANZA ARROYO GRANDE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98</v>
          </cell>
          <cell r="H168" t="str">
            <v>98</v>
          </cell>
          <cell r="I168" t="str">
            <v>0.5792</v>
          </cell>
          <cell r="J168" t="str">
            <v>0.5558</v>
          </cell>
          <cell r="K168" t="str">
            <v>0.5501</v>
          </cell>
          <cell r="L168" t="str">
            <v>0.6283</v>
          </cell>
          <cell r="M168" t="str">
            <v>0.5443</v>
          </cell>
          <cell r="N168" t="str">
            <v>0.5757</v>
          </cell>
        </row>
        <row r="169">
          <cell r="A169" t="str">
            <v>313001012868</v>
          </cell>
          <cell r="B169" t="str">
            <v>CORPORACION TECNICA INSTITUTO ROCHY - Sede Única</v>
          </cell>
          <cell r="C169" t="str">
            <v>Establecimiento</v>
          </cell>
          <cell r="D169" t="str">
            <v>CARTAGENA DE INDIAS (BOLIVAR)</v>
          </cell>
          <cell r="E169" t="str">
            <v>NO OFICIAL</v>
          </cell>
          <cell r="F169" t="str">
            <v>D</v>
          </cell>
          <cell r="G169" t="str">
            <v>65</v>
          </cell>
          <cell r="H169" t="str">
            <v>63</v>
          </cell>
          <cell r="I169" t="str">
            <v>0.5915</v>
          </cell>
          <cell r="J169" t="str">
            <v>0.5594</v>
          </cell>
          <cell r="K169" t="str">
            <v>0.526</v>
          </cell>
          <cell r="L169" t="str">
            <v>0.615</v>
          </cell>
          <cell r="M169" t="str">
            <v>0.5939</v>
          </cell>
          <cell r="N169" t="str">
            <v>0.5746</v>
          </cell>
        </row>
        <row r="170">
          <cell r="A170" t="str">
            <v>113001029095</v>
          </cell>
          <cell r="B170" t="str">
            <v>INSTITUCION EDUCATIVA FOCO ROJO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260</v>
          </cell>
          <cell r="H170" t="str">
            <v>242</v>
          </cell>
          <cell r="I170" t="str">
            <v>0.5768</v>
          </cell>
          <cell r="J170" t="str">
            <v>0.5594</v>
          </cell>
          <cell r="K170" t="str">
            <v>0.5383</v>
          </cell>
          <cell r="L170" t="str">
            <v>0.6195</v>
          </cell>
          <cell r="M170" t="str">
            <v>0.5626</v>
          </cell>
          <cell r="N170" t="str">
            <v>0.5727</v>
          </cell>
        </row>
        <row r="171">
          <cell r="A171" t="str">
            <v>113001029851</v>
          </cell>
          <cell r="B171" t="str">
            <v>INSTITUCION EDUCATIVA JORGE ARTEL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191</v>
          </cell>
          <cell r="H171" t="str">
            <v>184</v>
          </cell>
          <cell r="I171" t="str">
            <v>0.5858</v>
          </cell>
          <cell r="J171" t="str">
            <v>0.5649</v>
          </cell>
          <cell r="K171" t="str">
            <v>0.5277</v>
          </cell>
          <cell r="L171" t="str">
            <v>0.6117</v>
          </cell>
          <cell r="M171" t="str">
            <v>0.5586</v>
          </cell>
          <cell r="N171" t="str">
            <v>0.5714</v>
          </cell>
        </row>
        <row r="172">
          <cell r="A172" t="str">
            <v>313001012744</v>
          </cell>
          <cell r="B172" t="str">
            <v>INSTITUTO  SKINNER II   (ANT.-JARD. INF. SKINNER II) - Sede Única</v>
          </cell>
          <cell r="C172" t="str">
            <v>Establecimiento</v>
          </cell>
          <cell r="D172" t="str">
            <v>CARTAGENA DE INDIAS (BOLIVAR)</v>
          </cell>
          <cell r="E172" t="str">
            <v>NO OFICIAL</v>
          </cell>
          <cell r="F172" t="str">
            <v>D</v>
          </cell>
          <cell r="G172" t="str">
            <v>107</v>
          </cell>
          <cell r="H172" t="str">
            <v>105</v>
          </cell>
          <cell r="I172" t="str">
            <v>0.5668</v>
          </cell>
          <cell r="J172" t="str">
            <v>0.5639</v>
          </cell>
          <cell r="K172" t="str">
            <v>0.5351</v>
          </cell>
          <cell r="L172" t="str">
            <v>0.6156</v>
          </cell>
          <cell r="M172" t="str">
            <v>0.5537</v>
          </cell>
          <cell r="N172" t="str">
            <v>0.5691</v>
          </cell>
        </row>
        <row r="173">
          <cell r="A173" t="str">
            <v>413001004703</v>
          </cell>
          <cell r="B173" t="str">
            <v>INSTITUCION EDUCATIVA DE LA BOQUILLA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340</v>
          </cell>
          <cell r="H173" t="str">
            <v>321</v>
          </cell>
          <cell r="I173" t="str">
            <v>0.5615</v>
          </cell>
          <cell r="J173" t="str">
            <v>0.5486</v>
          </cell>
          <cell r="K173" t="str">
            <v>0.5337</v>
          </cell>
          <cell r="L173" t="str">
            <v>0.6248</v>
          </cell>
          <cell r="M173" t="str">
            <v>0.5873</v>
          </cell>
          <cell r="N173" t="str">
            <v>0.5687</v>
          </cell>
        </row>
        <row r="174">
          <cell r="A174" t="str">
            <v>213001009056</v>
          </cell>
          <cell r="B174" t="str">
            <v>I.E. NUESTRA SEÑORA DEL BUEN AIRE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159</v>
          </cell>
          <cell r="H174" t="str">
            <v>157</v>
          </cell>
          <cell r="I174" t="str">
            <v>0.5842</v>
          </cell>
          <cell r="J174" t="str">
            <v>0.5565</v>
          </cell>
          <cell r="K174" t="str">
            <v>0.522</v>
          </cell>
          <cell r="L174" t="str">
            <v>0.5991</v>
          </cell>
          <cell r="M174" t="str">
            <v>0.5384</v>
          </cell>
          <cell r="N174" t="str">
            <v>0.5634</v>
          </cell>
        </row>
        <row r="175">
          <cell r="A175" t="str">
            <v>313001005225</v>
          </cell>
          <cell r="B175" t="str">
            <v>INSTITUCION EDUCATIVA JOSE MARIA CORDOBA DE PASACABALLOS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97</v>
          </cell>
          <cell r="H175" t="str">
            <v>91</v>
          </cell>
          <cell r="I175" t="str">
            <v>0.5793</v>
          </cell>
          <cell r="J175" t="str">
            <v>0.5578</v>
          </cell>
          <cell r="K175" t="str">
            <v>0.5303</v>
          </cell>
          <cell r="L175" t="str">
            <v>0.5958</v>
          </cell>
          <cell r="M175" t="str">
            <v>0.5298</v>
          </cell>
          <cell r="N175" t="str">
            <v>0.563</v>
          </cell>
        </row>
        <row r="176">
          <cell r="A176" t="str">
            <v>313001013643</v>
          </cell>
          <cell r="B176" t="str">
            <v>CENTRO EDUCATIVO INTEGRAL EL RODEO - Sede Única</v>
          </cell>
          <cell r="C176" t="str">
            <v>Establecimiento</v>
          </cell>
          <cell r="D176" t="str">
            <v>CARTAGENA DE INDIAS (BOLIVAR)</v>
          </cell>
          <cell r="E176" t="str">
            <v>NO OFICIAL</v>
          </cell>
          <cell r="F176" t="str">
            <v>D</v>
          </cell>
          <cell r="G176" t="str">
            <v>72</v>
          </cell>
          <cell r="H176" t="str">
            <v>69</v>
          </cell>
          <cell r="I176" t="str">
            <v>0.5621</v>
          </cell>
          <cell r="J176" t="str">
            <v>0.5373</v>
          </cell>
          <cell r="K176" t="str">
            <v>0.5399</v>
          </cell>
          <cell r="L176" t="str">
            <v>0.6164</v>
          </cell>
          <cell r="M176" t="str">
            <v>0.5361</v>
          </cell>
          <cell r="N176" t="str">
            <v>0.5618</v>
          </cell>
        </row>
        <row r="177">
          <cell r="A177" t="str">
            <v>113001800263</v>
          </cell>
          <cell r="B177" t="str">
            <v>INSTITUCION EDUCATIVA EL SALVADOR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710</v>
          </cell>
          <cell r="H177" t="str">
            <v>638</v>
          </cell>
          <cell r="I177" t="str">
            <v>0.5669</v>
          </cell>
          <cell r="J177" t="str">
            <v>0.5562</v>
          </cell>
          <cell r="K177" t="str">
            <v>0.5154</v>
          </cell>
          <cell r="L177" t="str">
            <v>0.6142</v>
          </cell>
          <cell r="M177" t="str">
            <v>0.5433</v>
          </cell>
          <cell r="N177" t="str">
            <v>0.5616</v>
          </cell>
        </row>
        <row r="178">
          <cell r="A178" t="str">
            <v>113001800263</v>
          </cell>
          <cell r="B178" t="str">
            <v>INSTITUCION EDUCATIVA EL SALVADOR - INSTITUCION EDUCATIVA EL SALVADOR - SEDE PRINCIPAL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210</v>
          </cell>
          <cell r="H178" t="str">
            <v>195</v>
          </cell>
          <cell r="I178" t="str">
            <v>0.559</v>
          </cell>
          <cell r="J178" t="str">
            <v>0.5474</v>
          </cell>
          <cell r="K178" t="str">
            <v>0.5077</v>
          </cell>
          <cell r="L178" t="str">
            <v>0.611</v>
          </cell>
          <cell r="M178" t="str">
            <v>0.5247</v>
          </cell>
          <cell r="N178" t="str">
            <v>0.5538</v>
          </cell>
        </row>
        <row r="179">
          <cell r="A179" t="str">
            <v>113001800328</v>
          </cell>
          <cell r="B179" t="str">
            <v>INSTITUCION EDUCATIVA EL SALVADOR - SEDE SAN JOSE</v>
          </cell>
          <cell r="C179" t="str">
            <v>Sede</v>
          </cell>
          <cell r="D179" t="str">
            <v>CARTAGENA DE INDIAS (BOLIVAR)</v>
          </cell>
          <cell r="E179" t="str">
            <v>OFICIAL</v>
          </cell>
          <cell r="F179" t="str">
            <v>C</v>
          </cell>
          <cell r="G179" t="str">
            <v>246</v>
          </cell>
          <cell r="H179" t="str">
            <v>238</v>
          </cell>
          <cell r="I179" t="str">
            <v>0.6392</v>
          </cell>
          <cell r="J179" t="str">
            <v>0.6236</v>
          </cell>
          <cell r="K179" t="str">
            <v>0.5736</v>
          </cell>
          <cell r="L179" t="str">
            <v>0.6675</v>
          </cell>
          <cell r="M179" t="str">
            <v>0.5971</v>
          </cell>
          <cell r="N179" t="str">
            <v>0.6238</v>
          </cell>
        </row>
        <row r="180">
          <cell r="A180" t="str">
            <v>113001800280</v>
          </cell>
          <cell r="B180" t="str">
            <v>INSTITUCION EDUCATIVA EL SALVADOR - SEDE HENEQUEN</v>
          </cell>
          <cell r="C180" t="str">
            <v>Sede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40</v>
          </cell>
          <cell r="H180" t="str">
            <v>32</v>
          </cell>
          <cell r="I180" t="str">
            <v>0.4774</v>
          </cell>
          <cell r="J180" t="str">
            <v>0.4693</v>
          </cell>
          <cell r="K180" t="str">
            <v>0.4304</v>
          </cell>
          <cell r="L180" t="str">
            <v>0.5352</v>
          </cell>
          <cell r="M180" t="str">
            <v>0.4812</v>
          </cell>
          <cell r="N180" t="str">
            <v>0.4784</v>
          </cell>
        </row>
        <row r="181">
          <cell r="A181" t="str">
            <v>113001800344</v>
          </cell>
          <cell r="B181" t="str">
            <v>INSTITUCION EDUCATIVA EL SALVADOR - SEDE LAS COLINAS</v>
          </cell>
          <cell r="C181" t="str">
            <v>Sede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74</v>
          </cell>
          <cell r="H181" t="str">
            <v>70</v>
          </cell>
          <cell r="I181" t="str">
            <v>0.5331</v>
          </cell>
          <cell r="J181" t="str">
            <v>0.5365</v>
          </cell>
          <cell r="K181" t="str">
            <v>0.4929</v>
          </cell>
          <cell r="L181" t="str">
            <v>0.601</v>
          </cell>
          <cell r="M181" t="str">
            <v>0.5542</v>
          </cell>
          <cell r="N181" t="str">
            <v>0.5419</v>
          </cell>
        </row>
        <row r="182">
          <cell r="A182" t="str">
            <v>113001800301</v>
          </cell>
          <cell r="B182" t="str">
            <v>INSTITUCION EDUCATIVA EL SALVADOR - SEDE LOS ROBLES</v>
          </cell>
          <cell r="C182" t="str">
            <v>Sede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54</v>
          </cell>
          <cell r="H182" t="str">
            <v>44</v>
          </cell>
          <cell r="I182" t="str">
            <v>0.4777</v>
          </cell>
          <cell r="J182" t="str">
            <v>0.4977</v>
          </cell>
          <cell r="K182" t="str">
            <v>0.4592</v>
          </cell>
          <cell r="L182" t="str">
            <v>0.5643</v>
          </cell>
          <cell r="M182" t="str">
            <v>0.4596</v>
          </cell>
          <cell r="N182" t="str">
            <v>0.4967</v>
          </cell>
        </row>
        <row r="183">
          <cell r="A183" t="str">
            <v>113001008276</v>
          </cell>
          <cell r="B183" t="str">
            <v>INSTITUCION EDUCATIVA PLAYAS DE ACAPULCO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153</v>
          </cell>
          <cell r="H183" t="str">
            <v>137</v>
          </cell>
          <cell r="I183" t="str">
            <v>0.5647</v>
          </cell>
          <cell r="J183" t="str">
            <v>0.5473</v>
          </cell>
          <cell r="K183" t="str">
            <v>0.5098</v>
          </cell>
          <cell r="L183" t="str">
            <v>0.621</v>
          </cell>
          <cell r="M183" t="str">
            <v>0.5439</v>
          </cell>
          <cell r="N183" t="str">
            <v>0.5594</v>
          </cell>
        </row>
        <row r="184">
          <cell r="A184" t="str">
            <v>213001009048</v>
          </cell>
          <cell r="B184" t="str">
            <v>INSTITUCION EDUCATIVA TECNICA DE PASACABALLOS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321</v>
          </cell>
          <cell r="H184" t="str">
            <v>296</v>
          </cell>
          <cell r="I184" t="str">
            <v>0.5392</v>
          </cell>
          <cell r="J184" t="str">
            <v>0.5566</v>
          </cell>
          <cell r="K184" t="str">
            <v>0.527</v>
          </cell>
          <cell r="L184" t="str">
            <v>0.6038</v>
          </cell>
          <cell r="M184" t="str">
            <v>0.5835</v>
          </cell>
          <cell r="N184" t="str">
            <v>0.5587</v>
          </cell>
        </row>
        <row r="185">
          <cell r="A185" t="str">
            <v>113001003126</v>
          </cell>
          <cell r="B185" t="str">
            <v>INSTITUCION EDUCATIVA FERNANDO DE LA VEGA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121</v>
          </cell>
          <cell r="H185" t="str">
            <v>111</v>
          </cell>
          <cell r="I185" t="str">
            <v>0.5639</v>
          </cell>
          <cell r="J185" t="str">
            <v>0.5434</v>
          </cell>
          <cell r="K185" t="str">
            <v>0.5116</v>
          </cell>
          <cell r="L185" t="str">
            <v>0.6015</v>
          </cell>
          <cell r="M185" t="str">
            <v>0.5796</v>
          </cell>
          <cell r="N185" t="str">
            <v>0.557</v>
          </cell>
        </row>
        <row r="186">
          <cell r="A186" t="str">
            <v>213001001306</v>
          </cell>
          <cell r="B186" t="str">
            <v>I.E. DE PONTEZUELA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105</v>
          </cell>
          <cell r="H186" t="str">
            <v>101</v>
          </cell>
          <cell r="I186" t="str">
            <v>0.5597</v>
          </cell>
          <cell r="J186" t="str">
            <v>0.5536</v>
          </cell>
          <cell r="K186" t="str">
            <v>0.5058</v>
          </cell>
          <cell r="L186" t="str">
            <v>0.5885</v>
          </cell>
          <cell r="M186" t="str">
            <v>0.5491</v>
          </cell>
          <cell r="N186" t="str">
            <v>0.5517</v>
          </cell>
        </row>
        <row r="187">
          <cell r="A187" t="str">
            <v>113001001492</v>
          </cell>
          <cell r="B187" t="str">
            <v>INSTITUCION EDUCATIVA LICEO DE BOLIVAR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342</v>
          </cell>
          <cell r="H187" t="str">
            <v>297</v>
          </cell>
          <cell r="I187" t="str">
            <v>0.5596</v>
          </cell>
          <cell r="J187" t="str">
            <v>0.5498</v>
          </cell>
          <cell r="K187" t="str">
            <v>0.4992</v>
          </cell>
          <cell r="L187" t="str">
            <v>0.5913</v>
          </cell>
          <cell r="M187" t="str">
            <v>0.5606</v>
          </cell>
          <cell r="N187" t="str">
            <v>0.5508</v>
          </cell>
        </row>
        <row r="188">
          <cell r="A188" t="str">
            <v>113001000429</v>
          </cell>
          <cell r="B188" t="str">
            <v>INSTITUCION EDUCATIVA SALIM BECHARA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220</v>
          </cell>
          <cell r="H188" t="str">
            <v>185</v>
          </cell>
          <cell r="I188" t="str">
            <v>0.5452</v>
          </cell>
          <cell r="J188" t="str">
            <v>0.5432</v>
          </cell>
          <cell r="K188" t="str">
            <v>0.5083</v>
          </cell>
          <cell r="L188" t="str">
            <v>0.5951</v>
          </cell>
          <cell r="M188" t="str">
            <v>0.544</v>
          </cell>
          <cell r="N188" t="str">
            <v>0.5477</v>
          </cell>
        </row>
        <row r="189">
          <cell r="A189" t="str">
            <v>213001002531</v>
          </cell>
          <cell r="B189" t="str">
            <v>I.E. MANZANILLO DEL MAR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63</v>
          </cell>
          <cell r="H189" t="str">
            <v>53</v>
          </cell>
          <cell r="I189" t="str">
            <v>0.5442</v>
          </cell>
          <cell r="J189" t="str">
            <v>0.5352</v>
          </cell>
          <cell r="K189" t="str">
            <v>0.513</v>
          </cell>
          <cell r="L189" t="str">
            <v>0.5994</v>
          </cell>
          <cell r="M189" t="str">
            <v>0.5203</v>
          </cell>
          <cell r="N189" t="str">
            <v>0.5458</v>
          </cell>
        </row>
        <row r="190">
          <cell r="A190" t="str">
            <v>313001027997</v>
          </cell>
          <cell r="B190" t="str">
            <v>INSTITUTO EDUCATIVO CELESTIN FREINET - Sede Única</v>
          </cell>
          <cell r="C190" t="str">
            <v>Establecimiento</v>
          </cell>
          <cell r="D190" t="str">
            <v>CARTAGENA (BOLIVAR)</v>
          </cell>
          <cell r="E190" t="str">
            <v>NO OFICIAL</v>
          </cell>
          <cell r="F190" t="str">
            <v>D</v>
          </cell>
          <cell r="G190" t="str">
            <v>38</v>
          </cell>
          <cell r="H190" t="str">
            <v>36</v>
          </cell>
          <cell r="I190" t="str">
            <v>0.5187</v>
          </cell>
          <cell r="J190" t="str">
            <v>0.5756</v>
          </cell>
          <cell r="K190" t="str">
            <v>0.5257</v>
          </cell>
          <cell r="L190" t="str">
            <v>0.5491</v>
          </cell>
          <cell r="M190" t="str">
            <v>0.5793</v>
          </cell>
          <cell r="N190" t="str">
            <v>0.5451</v>
          </cell>
        </row>
        <row r="191">
          <cell r="A191" t="str">
            <v>113001800123</v>
          </cell>
          <cell r="B191" t="str">
            <v>INSTITUCION EDUCATIVA GABRIEL GARCIA MARQUEZ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293</v>
          </cell>
          <cell r="H191" t="str">
            <v>269</v>
          </cell>
          <cell r="I191" t="str">
            <v>0.5425</v>
          </cell>
          <cell r="J191" t="str">
            <v>0.5319</v>
          </cell>
          <cell r="K191" t="str">
            <v>0.5026</v>
          </cell>
          <cell r="L191" t="str">
            <v>0.5979</v>
          </cell>
          <cell r="M191" t="str">
            <v>0.533</v>
          </cell>
          <cell r="N191" t="str">
            <v>0.5429</v>
          </cell>
        </row>
        <row r="192">
          <cell r="A192" t="str">
            <v>213001002949</v>
          </cell>
          <cell r="B192" t="str">
            <v>INSTITUCION EDUCATIVA SAN JOSE CA?O DEL ORO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88</v>
          </cell>
          <cell r="H192" t="str">
            <v>85</v>
          </cell>
          <cell r="I192" t="str">
            <v>0.5539</v>
          </cell>
          <cell r="J192" t="str">
            <v>0.523</v>
          </cell>
          <cell r="K192" t="str">
            <v>0.4898</v>
          </cell>
          <cell r="L192" t="str">
            <v>0.5886</v>
          </cell>
          <cell r="M192" t="str">
            <v>0.5868</v>
          </cell>
          <cell r="N192" t="str">
            <v>0.5425</v>
          </cell>
        </row>
        <row r="193">
          <cell r="A193" t="str">
            <v>113001000160</v>
          </cell>
          <cell r="B193" t="str">
            <v>INSTITUCION EDUCATIVA CORAZON DE MARIA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163</v>
          </cell>
          <cell r="H193" t="str">
            <v>147</v>
          </cell>
          <cell r="I193" t="str">
            <v>0.5407</v>
          </cell>
          <cell r="J193" t="str">
            <v>0.5434</v>
          </cell>
          <cell r="K193" t="str">
            <v>0.495</v>
          </cell>
          <cell r="L193" t="str">
            <v>0.5737</v>
          </cell>
          <cell r="M193" t="str">
            <v>0.5778</v>
          </cell>
          <cell r="N193" t="str">
            <v>0.5413</v>
          </cell>
        </row>
        <row r="194">
          <cell r="A194" t="str">
            <v>113001005544</v>
          </cell>
          <cell r="B194" t="str">
            <v>INSTITUCION EDUCATIVA ANTONIO NARIÑO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197</v>
          </cell>
          <cell r="H194" t="str">
            <v>160</v>
          </cell>
          <cell r="I194" t="str">
            <v>0.5211</v>
          </cell>
          <cell r="J194" t="str">
            <v>0.5266</v>
          </cell>
          <cell r="K194" t="str">
            <v>0.5176</v>
          </cell>
          <cell r="L194" t="str">
            <v>0.5934</v>
          </cell>
          <cell r="M194" t="str">
            <v>0.5465</v>
          </cell>
          <cell r="N194" t="str">
            <v>0.5402</v>
          </cell>
        </row>
        <row r="195">
          <cell r="A195" t="str">
            <v>113001000739</v>
          </cell>
          <cell r="B195" t="str">
            <v>INSTITUCION EDUCATIVA ANA MARIA VELEZ DE TRUJILLO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203</v>
          </cell>
          <cell r="H195" t="str">
            <v>191</v>
          </cell>
          <cell r="I195" t="str">
            <v>0.5528</v>
          </cell>
          <cell r="J195" t="str">
            <v>0.5301</v>
          </cell>
          <cell r="K195" t="str">
            <v>0.486</v>
          </cell>
          <cell r="L195" t="str">
            <v>0.588</v>
          </cell>
          <cell r="M195" t="str">
            <v>0.5446</v>
          </cell>
          <cell r="N195" t="str">
            <v>0.5397</v>
          </cell>
        </row>
        <row r="196">
          <cell r="A196" t="str">
            <v>313001008933</v>
          </cell>
          <cell r="B196" t="str">
            <v>INST. COLOMBO HOLANDES - Sede Única</v>
          </cell>
          <cell r="C196" t="str">
            <v>Establecimiento</v>
          </cell>
          <cell r="D196" t="str">
            <v>CARTAGENA DE INDIAS (BOLIVAR)</v>
          </cell>
          <cell r="E196" t="str">
            <v>NO OFICIAL</v>
          </cell>
          <cell r="F196" t="str">
            <v>D</v>
          </cell>
          <cell r="G196" t="str">
            <v>38</v>
          </cell>
          <cell r="H196" t="str">
            <v>31</v>
          </cell>
          <cell r="I196" t="str">
            <v>0.5532</v>
          </cell>
          <cell r="J196" t="str">
            <v>0.5052</v>
          </cell>
          <cell r="K196" t="str">
            <v>0.497</v>
          </cell>
          <cell r="L196" t="str">
            <v>0.5938</v>
          </cell>
          <cell r="M196" t="str">
            <v>0.5566</v>
          </cell>
          <cell r="N196" t="str">
            <v>0.5388</v>
          </cell>
        </row>
        <row r="197">
          <cell r="A197" t="str">
            <v>113001002138</v>
          </cell>
          <cell r="B197" t="str">
            <v>INSTITUCION EDUCATIVA NUESTRA SRA DEL PERPETUO SOCORRO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259</v>
          </cell>
          <cell r="H197" t="str">
            <v>208</v>
          </cell>
          <cell r="I197" t="str">
            <v>0.5189</v>
          </cell>
          <cell r="J197" t="str">
            <v>0.5111</v>
          </cell>
          <cell r="K197" t="str">
            <v>0.5108</v>
          </cell>
          <cell r="L197" t="str">
            <v>0.5851</v>
          </cell>
          <cell r="M197" t="str">
            <v>0.5426</v>
          </cell>
          <cell r="N197" t="str">
            <v>0.5323</v>
          </cell>
        </row>
        <row r="198">
          <cell r="A198" t="str">
            <v>113001000143</v>
          </cell>
          <cell r="B198" t="str">
            <v>INSTITUCION EDUCATIVA ARROYO DE PIEDRA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144</v>
          </cell>
          <cell r="H198" t="str">
            <v>134</v>
          </cell>
          <cell r="I198" t="str">
            <v>0.544</v>
          </cell>
          <cell r="J198" t="str">
            <v>0.5278</v>
          </cell>
          <cell r="K198" t="str">
            <v>0.4883</v>
          </cell>
          <cell r="L198" t="str">
            <v>0.5723</v>
          </cell>
          <cell r="M198" t="str">
            <v>0.5183</v>
          </cell>
          <cell r="N198" t="str">
            <v>0.5319</v>
          </cell>
        </row>
        <row r="199">
          <cell r="A199" t="str">
            <v>113001000143</v>
          </cell>
          <cell r="B199" t="str">
            <v>INSTITUCION EDUCATIVA ARROYO DE PIEDRA - INSTITUCION EDUCATIVA ARROYO DE PIEDRA</v>
          </cell>
          <cell r="C199" t="str">
            <v>Sede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99</v>
          </cell>
          <cell r="H199" t="str">
            <v>92</v>
          </cell>
          <cell r="I199" t="str">
            <v>0.5363</v>
          </cell>
          <cell r="J199" t="str">
            <v>0.5189</v>
          </cell>
          <cell r="K199" t="str">
            <v>0.4834</v>
          </cell>
          <cell r="L199" t="str">
            <v>0.5644</v>
          </cell>
          <cell r="M199" t="str">
            <v>0.5158</v>
          </cell>
          <cell r="N199" t="str">
            <v>0.525</v>
          </cell>
        </row>
        <row r="200">
          <cell r="A200" t="str">
            <v>213001000083</v>
          </cell>
          <cell r="B200" t="str">
            <v>INSTITUCION EDUCATIVA ARROYO DE PIEDRA - SEDE DE PUNTA CANOA</v>
          </cell>
          <cell r="C200" t="str">
            <v>Sede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45</v>
          </cell>
          <cell r="H200" t="str">
            <v>42</v>
          </cell>
          <cell r="I200" t="str">
            <v>0.5574</v>
          </cell>
          <cell r="J200" t="str">
            <v>0.5468</v>
          </cell>
          <cell r="K200" t="str">
            <v>0.4989</v>
          </cell>
          <cell r="L200" t="str">
            <v>0.5895</v>
          </cell>
          <cell r="M200" t="str">
            <v>0.5237</v>
          </cell>
          <cell r="N200" t="str">
            <v>0.5463</v>
          </cell>
        </row>
        <row r="201">
          <cell r="A201" t="str">
            <v>313001028829</v>
          </cell>
          <cell r="B201" t="str">
            <v>FUNDACION INSTITUCION EDUCATIVA FUNASER - Sede Única</v>
          </cell>
          <cell r="C201" t="str">
            <v>Establecimiento</v>
          </cell>
          <cell r="D201" t="str">
            <v>CARTAGENA DE INDIAS (BOLIVAR)</v>
          </cell>
          <cell r="E201" t="str">
            <v>NO OFICIAL</v>
          </cell>
          <cell r="F201" t="str">
            <v>D</v>
          </cell>
          <cell r="G201" t="str">
            <v>60</v>
          </cell>
          <cell r="H201" t="str">
            <v>48</v>
          </cell>
          <cell r="I201" t="str">
            <v>0.5201</v>
          </cell>
          <cell r="J201" t="str">
            <v>0.5272</v>
          </cell>
          <cell r="K201" t="str">
            <v>0.5045</v>
          </cell>
          <cell r="L201" t="str">
            <v>0.566</v>
          </cell>
          <cell r="M201" t="str">
            <v>0.5174</v>
          </cell>
          <cell r="N201" t="str">
            <v>0.5285</v>
          </cell>
        </row>
        <row r="202">
          <cell r="A202" t="str">
            <v>213001000091</v>
          </cell>
          <cell r="B202" t="str">
            <v>INSTITUCION EDUCATIVA DE ISLA FUERTE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48</v>
          </cell>
          <cell r="H202" t="str">
            <v>48</v>
          </cell>
          <cell r="I202" t="str">
            <v>0.518</v>
          </cell>
          <cell r="J202" t="str">
            <v>0.5376</v>
          </cell>
          <cell r="K202" t="str">
            <v>0.485</v>
          </cell>
          <cell r="L202" t="str">
            <v>0.5624</v>
          </cell>
          <cell r="M202" t="str">
            <v>0.5495</v>
          </cell>
          <cell r="N202" t="str">
            <v>0.5276</v>
          </cell>
        </row>
        <row r="203">
          <cell r="A203" t="str">
            <v>313001013481</v>
          </cell>
          <cell r="B203" t="str">
            <v>CENTRO EDUCATIVO COMUNITARIO LOS ROBLES - Sede Única</v>
          </cell>
          <cell r="C203" t="str">
            <v>Establecimiento</v>
          </cell>
          <cell r="D203" t="str">
            <v>CARTAGENA (BOLIVAR)</v>
          </cell>
          <cell r="E203" t="str">
            <v>NO OFICIAL</v>
          </cell>
          <cell r="F203" t="str">
            <v>D</v>
          </cell>
          <cell r="G203" t="str">
            <v>50</v>
          </cell>
          <cell r="H203" t="str">
            <v>40</v>
          </cell>
          <cell r="I203" t="str">
            <v>0.5242</v>
          </cell>
          <cell r="J203" t="str">
            <v>0.5238</v>
          </cell>
          <cell r="K203" t="str">
            <v>0.5134</v>
          </cell>
          <cell r="L203" t="str">
            <v>0.5225</v>
          </cell>
          <cell r="M203" t="str">
            <v>0.5694</v>
          </cell>
          <cell r="N203" t="str">
            <v>0.5247</v>
          </cell>
        </row>
        <row r="204">
          <cell r="A204" t="str">
            <v>213001000075</v>
          </cell>
          <cell r="B204" t="str">
            <v>INSTITUCION EDUCATIVA PUERTO REY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71</v>
          </cell>
          <cell r="H204" t="str">
            <v>65</v>
          </cell>
          <cell r="I204" t="str">
            <v>0.5266</v>
          </cell>
          <cell r="J204" t="str">
            <v>0.5199</v>
          </cell>
          <cell r="K204" t="str">
            <v>0.4906</v>
          </cell>
          <cell r="L204" t="str">
            <v>0.5691</v>
          </cell>
          <cell r="M204" t="str">
            <v>0.4977</v>
          </cell>
          <cell r="N204" t="str">
            <v>0.5243</v>
          </cell>
        </row>
        <row r="205">
          <cell r="A205" t="str">
            <v>113001006711</v>
          </cell>
          <cell r="B205" t="str">
            <v>INSTITUCION EDUCATIVA OMAIRA SANCHEZ GARZON - Sede Única</v>
          </cell>
          <cell r="C205" t="str">
            <v>Establecimiento</v>
          </cell>
          <cell r="D205" t="str">
            <v>CARTAGENA DE INDIAS (BOLIVAR)</v>
          </cell>
          <cell r="E205" t="str">
            <v>OFICIAL</v>
          </cell>
          <cell r="F205" t="str">
            <v>D</v>
          </cell>
          <cell r="G205" t="str">
            <v>88</v>
          </cell>
          <cell r="H205" t="str">
            <v>80</v>
          </cell>
          <cell r="I205" t="str">
            <v>0.4974</v>
          </cell>
          <cell r="J205" t="str">
            <v>0.5044</v>
          </cell>
          <cell r="K205" t="str">
            <v>0.4844</v>
          </cell>
          <cell r="L205" t="str">
            <v>0.5867</v>
          </cell>
          <cell r="M205" t="str">
            <v>0.5264</v>
          </cell>
          <cell r="N205" t="str">
            <v>0.5189</v>
          </cell>
        </row>
        <row r="206">
          <cell r="A206" t="str">
            <v>213001001942</v>
          </cell>
          <cell r="B206" t="str">
            <v>INSTITUCION EDUCATIVA LUIS FELIPE CABRERA DE BARU - Sede Única</v>
          </cell>
          <cell r="C206" t="str">
            <v>Establecimiento</v>
          </cell>
          <cell r="D206" t="str">
            <v>CARTAGENA DE INDIAS (BOLIVAR)</v>
          </cell>
          <cell r="E206" t="str">
            <v>OFICIAL</v>
          </cell>
          <cell r="F206" t="str">
            <v>D</v>
          </cell>
          <cell r="G206" t="str">
            <v>141</v>
          </cell>
          <cell r="H206" t="str">
            <v>139</v>
          </cell>
          <cell r="I206" t="str">
            <v>0.5234</v>
          </cell>
          <cell r="J206" t="str">
            <v>0.5044</v>
          </cell>
          <cell r="K206" t="str">
            <v>0.4752</v>
          </cell>
          <cell r="L206" t="str">
            <v>0.5462</v>
          </cell>
          <cell r="M206" t="str">
            <v>0.5237</v>
          </cell>
          <cell r="N206" t="str">
            <v>0.5132</v>
          </cell>
        </row>
        <row r="207">
          <cell r="A207" t="str">
            <v>313001000118</v>
          </cell>
          <cell r="B207" t="str">
            <v>INSTITUCION EDUCATIVA NTRA. SRA. LA VICTORIA - Sede Única</v>
          </cell>
          <cell r="C207" t="str">
            <v>Establecimiento</v>
          </cell>
          <cell r="D207" t="str">
            <v>CARTAGENA (BOLIVAR)</v>
          </cell>
          <cell r="E207" t="str">
            <v>OFICIAL</v>
          </cell>
          <cell r="F207" t="str">
            <v>D</v>
          </cell>
          <cell r="G207" t="str">
            <v>63</v>
          </cell>
          <cell r="H207" t="str">
            <v>51</v>
          </cell>
          <cell r="I207" t="str">
            <v>0.5327</v>
          </cell>
          <cell r="J207" t="str">
            <v>0.5205</v>
          </cell>
          <cell r="K207" t="str">
            <v>0.482</v>
          </cell>
          <cell r="L207" t="str">
            <v>0.4942</v>
          </cell>
          <cell r="M207" t="str">
            <v>0.5645</v>
          </cell>
          <cell r="N207" t="str">
            <v>0.5117</v>
          </cell>
        </row>
        <row r="208">
          <cell r="A208" t="str">
            <v>213001001250</v>
          </cell>
          <cell r="B208" t="str">
            <v>INSTITUCION EDUCATIVA DE TIERRA BOMBA - Sede Única</v>
          </cell>
          <cell r="C208" t="str">
            <v>Establecimiento</v>
          </cell>
          <cell r="D208" t="str">
            <v>CARTAGENA DE INDIAS (BOLIVAR)</v>
          </cell>
          <cell r="E208" t="str">
            <v>OFICIAL</v>
          </cell>
          <cell r="F208" t="str">
            <v>D</v>
          </cell>
          <cell r="G208" t="str">
            <v>116</v>
          </cell>
          <cell r="H208" t="str">
            <v>111</v>
          </cell>
          <cell r="I208" t="str">
            <v>0.5093</v>
          </cell>
          <cell r="J208" t="str">
            <v>0.489</v>
          </cell>
          <cell r="K208" t="str">
            <v>0.4689</v>
          </cell>
          <cell r="L208" t="str">
            <v>0.538</v>
          </cell>
          <cell r="M208" t="str">
            <v>0.5302</v>
          </cell>
          <cell r="N208" t="str">
            <v>0.5035</v>
          </cell>
        </row>
        <row r="209">
          <cell r="A209" t="str">
            <v>213001001292</v>
          </cell>
          <cell r="B209" t="str">
            <v>INSTITUCION EDUCATIVA DE SANTA ANA - Sede Única</v>
          </cell>
          <cell r="C209" t="str">
            <v>Establecimiento</v>
          </cell>
          <cell r="D209" t="str">
            <v>CARTAGENA DE INDIAS (BOLIVAR)</v>
          </cell>
          <cell r="E209" t="str">
            <v>OFICIAL</v>
          </cell>
          <cell r="F209" t="str">
            <v>D</v>
          </cell>
          <cell r="G209" t="str">
            <v>129</v>
          </cell>
          <cell r="H209" t="str">
            <v>121</v>
          </cell>
          <cell r="I209" t="str">
            <v>0.5132</v>
          </cell>
          <cell r="J209" t="str">
            <v>0.4947</v>
          </cell>
          <cell r="K209" t="str">
            <v>0.4504</v>
          </cell>
          <cell r="L209" t="str">
            <v>0.5425</v>
          </cell>
          <cell r="M209" t="str">
            <v>0.509</v>
          </cell>
          <cell r="N209" t="str">
            <v>0.5009</v>
          </cell>
        </row>
        <row r="210">
          <cell r="A210" t="str">
            <v>213001007401</v>
          </cell>
          <cell r="B210" t="str">
            <v>INSTITUCION EDUCATIVA SANTA CRUZ DEL ISLOTE - Sede Única</v>
          </cell>
          <cell r="C210" t="str">
            <v>Establecimiento</v>
          </cell>
          <cell r="D210" t="str">
            <v>CARTAGENA DE INDIAS (BOLIVAR)</v>
          </cell>
          <cell r="E210" t="str">
            <v>OFICIAL</v>
          </cell>
          <cell r="F210" t="str">
            <v>D</v>
          </cell>
          <cell r="G210" t="str">
            <v>29</v>
          </cell>
          <cell r="H210" t="str">
            <v>29</v>
          </cell>
          <cell r="I210" t="str">
            <v>0.4768</v>
          </cell>
          <cell r="J210" t="str">
            <v>0.4954</v>
          </cell>
          <cell r="K210" t="str">
            <v>0.4624</v>
          </cell>
          <cell r="L210" t="str">
            <v>0.5052</v>
          </cell>
          <cell r="M210" t="str">
            <v>0.5076</v>
          </cell>
          <cell r="N210" t="str">
            <v>0.4867</v>
          </cell>
        </row>
        <row r="211">
          <cell r="A211" t="str">
            <v>213001001632</v>
          </cell>
          <cell r="B211" t="str">
            <v>INSTITUCION EDUCATIVA DE LETICIA - Sede Única</v>
          </cell>
          <cell r="C211" t="str">
            <v>Establecimiento</v>
          </cell>
          <cell r="D211" t="str">
            <v>CARTAGENA DE INDIAS (BOLIVAR)</v>
          </cell>
          <cell r="E211" t="str">
            <v>OFICIAL</v>
          </cell>
          <cell r="F211" t="str">
            <v>D</v>
          </cell>
          <cell r="G211" t="str">
            <v>52</v>
          </cell>
          <cell r="H211" t="str">
            <v>50</v>
          </cell>
          <cell r="I211" t="str">
            <v>0.4712</v>
          </cell>
          <cell r="J211" t="str">
            <v>0.4778</v>
          </cell>
          <cell r="K211" t="str">
            <v>0.4561</v>
          </cell>
          <cell r="L211" t="str">
            <v>0.54</v>
          </cell>
          <cell r="M211" t="str">
            <v>0.4881</v>
          </cell>
          <cell r="N211" t="str">
            <v>0.4864</v>
          </cell>
        </row>
        <row r="212">
          <cell r="A212" t="str">
            <v>213001001900</v>
          </cell>
          <cell r="B212" t="str">
            <v>INSTITUCION EDUCATIVA DE ARARCA - Sede Única</v>
          </cell>
          <cell r="C212" t="str">
            <v>Establecimiento</v>
          </cell>
          <cell r="D212" t="str">
            <v>CARTAGENA DE INDIAS (BOLIVAR)</v>
          </cell>
          <cell r="E212" t="str">
            <v>OFICIAL</v>
          </cell>
          <cell r="F212" t="str">
            <v>D</v>
          </cell>
          <cell r="G212" t="str">
            <v>49</v>
          </cell>
          <cell r="H212" t="str">
            <v>45</v>
          </cell>
          <cell r="I212" t="str">
            <v>0.4567</v>
          </cell>
          <cell r="J212" t="str">
            <v>0.454</v>
          </cell>
          <cell r="K212" t="str">
            <v>0.4341</v>
          </cell>
          <cell r="L212" t="str">
            <v>0.5145</v>
          </cell>
          <cell r="M212" t="str">
            <v>0.4892</v>
          </cell>
          <cell r="N212" t="str">
            <v>0.4667</v>
          </cell>
        </row>
      </sheetData>
      <sheetData sheetId="2">
        <row r="6">
          <cell r="A6" t="str">
            <v>313836000623</v>
          </cell>
          <cell r="B6" t="str">
            <v>ASPAEN GIMNASIO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96</v>
          </cell>
          <cell r="H6" t="str">
            <v>96</v>
          </cell>
          <cell r="I6" t="str">
            <v>0.893</v>
          </cell>
          <cell r="J6" t="str">
            <v>0.8862</v>
          </cell>
          <cell r="K6" t="str">
            <v>0.8808</v>
          </cell>
          <cell r="L6" t="str">
            <v>0.8881</v>
          </cell>
          <cell r="M6" t="str">
            <v>0.945</v>
          </cell>
          <cell r="N6" t="str">
            <v>0.8915</v>
          </cell>
        </row>
        <row r="7">
          <cell r="A7" t="str">
            <v>313001008771</v>
          </cell>
          <cell r="B7" t="str">
            <v>COL.  GIMN. MOMPIANO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40</v>
          </cell>
          <cell r="H7" t="str">
            <v>40</v>
          </cell>
          <cell r="I7" t="str">
            <v>0.8856</v>
          </cell>
          <cell r="J7" t="str">
            <v>0.8751</v>
          </cell>
          <cell r="K7" t="str">
            <v>0.8808</v>
          </cell>
          <cell r="L7" t="str">
            <v>0.8748</v>
          </cell>
          <cell r="M7" t="str">
            <v>0.9144</v>
          </cell>
          <cell r="N7" t="str">
            <v>0.8818</v>
          </cell>
        </row>
        <row r="8">
          <cell r="A8" t="str">
            <v>313836000348</v>
          </cell>
          <cell r="B8" t="str">
            <v>ASPAEN GIMNASIO CARTAGENA DE INDIAS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106</v>
          </cell>
          <cell r="H8" t="str">
            <v>102</v>
          </cell>
          <cell r="I8" t="str">
            <v>0.8733</v>
          </cell>
          <cell r="J8" t="str">
            <v>0.8666</v>
          </cell>
          <cell r="K8" t="str">
            <v>0.8623</v>
          </cell>
          <cell r="L8" t="str">
            <v>0.878</v>
          </cell>
          <cell r="M8" t="str">
            <v>0.9459</v>
          </cell>
          <cell r="N8" t="str">
            <v>0.8759</v>
          </cell>
        </row>
        <row r="9">
          <cell r="A9" t="str">
            <v>313001005705</v>
          </cell>
          <cell r="B9" t="str">
            <v>COLEGIO INTERNACIONAL CARTAGENA   (COL INTER SCHOOL CABAÑI)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59</v>
          </cell>
          <cell r="H9" t="str">
            <v>59</v>
          </cell>
          <cell r="I9" t="str">
            <v>0.8784</v>
          </cell>
          <cell r="J9" t="str">
            <v>0.8613</v>
          </cell>
          <cell r="K9" t="str">
            <v>0.8696</v>
          </cell>
          <cell r="L9" t="str">
            <v>0.8649</v>
          </cell>
          <cell r="M9" t="str">
            <v>0.9228</v>
          </cell>
          <cell r="N9" t="str">
            <v>0.8727</v>
          </cell>
        </row>
        <row r="10">
          <cell r="A10" t="str">
            <v>313001007058</v>
          </cell>
          <cell r="B10" t="str">
            <v>CENTRO DE EDUCACION EL RECREO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70</v>
          </cell>
          <cell r="H10" t="str">
            <v>70</v>
          </cell>
          <cell r="I10" t="str">
            <v>0.8883</v>
          </cell>
          <cell r="J10" t="str">
            <v>0.8581</v>
          </cell>
          <cell r="K10" t="str">
            <v>0.8588</v>
          </cell>
          <cell r="L10" t="str">
            <v>0.8761</v>
          </cell>
          <cell r="M10" t="str">
            <v>0.895</v>
          </cell>
          <cell r="N10" t="str">
            <v>0.8722</v>
          </cell>
        </row>
        <row r="11">
          <cell r="A11" t="str">
            <v>313001005748</v>
          </cell>
          <cell r="B11" t="str">
            <v>GIMNASIO ALTAIR DE CARTAGENA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93</v>
          </cell>
          <cell r="H11" t="str">
            <v>92</v>
          </cell>
          <cell r="I11" t="str">
            <v>0.8804</v>
          </cell>
          <cell r="J11" t="str">
            <v>0.8553</v>
          </cell>
          <cell r="K11" t="str">
            <v>0.8561</v>
          </cell>
          <cell r="L11" t="str">
            <v>0.8668</v>
          </cell>
          <cell r="M11" t="str">
            <v>0.9355</v>
          </cell>
          <cell r="N11" t="str">
            <v>0.8701</v>
          </cell>
        </row>
        <row r="12">
          <cell r="A12" t="str">
            <v>313001004768</v>
          </cell>
          <cell r="B12" t="str">
            <v>REDCOL COLEGIO BRITANICO DE CARTAGENA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102</v>
          </cell>
          <cell r="H12" t="str">
            <v>95</v>
          </cell>
          <cell r="I12" t="str">
            <v>0.8727</v>
          </cell>
          <cell r="J12" t="str">
            <v>0.8495</v>
          </cell>
          <cell r="K12" t="str">
            <v>0.8692</v>
          </cell>
          <cell r="L12" t="str">
            <v>0.8672</v>
          </cell>
          <cell r="M12" t="str">
            <v>0.9324</v>
          </cell>
          <cell r="N12" t="str">
            <v>0.8699</v>
          </cell>
        </row>
        <row r="13">
          <cell r="A13" t="str">
            <v>313001012515</v>
          </cell>
          <cell r="B13" t="str">
            <v>CORPORACION EDUCATIVA LA SAGRADA FAMILIA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89</v>
          </cell>
          <cell r="H13" t="str">
            <v>89</v>
          </cell>
          <cell r="I13" t="str">
            <v>0.885</v>
          </cell>
          <cell r="J13" t="str">
            <v>0.8527</v>
          </cell>
          <cell r="K13" t="str">
            <v>0.8589</v>
          </cell>
          <cell r="L13" t="str">
            <v>0.8683</v>
          </cell>
          <cell r="M13" t="str">
            <v>0.8854</v>
          </cell>
          <cell r="N13" t="str">
            <v>0.8677</v>
          </cell>
        </row>
        <row r="14">
          <cell r="A14" t="str">
            <v>313001003931</v>
          </cell>
          <cell r="B14" t="str">
            <v>COLEGIO JORGE WASHINGTON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154</v>
          </cell>
          <cell r="H14" t="str">
            <v>144</v>
          </cell>
          <cell r="I14" t="str">
            <v>0.8722</v>
          </cell>
          <cell r="J14" t="str">
            <v>0.8363</v>
          </cell>
          <cell r="K14" t="str">
            <v>0.8446</v>
          </cell>
          <cell r="L14" t="str">
            <v>0.8589</v>
          </cell>
          <cell r="M14" t="str">
            <v>0.9428</v>
          </cell>
          <cell r="N14" t="str">
            <v>0.8599</v>
          </cell>
        </row>
        <row r="15">
          <cell r="A15" t="str">
            <v>313001013651</v>
          </cell>
          <cell r="B15" t="str">
            <v>COLEGIO INTEGRAL DEL NORTE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71</v>
          </cell>
          <cell r="H15" t="str">
            <v>71</v>
          </cell>
          <cell r="I15" t="str">
            <v>0.8773</v>
          </cell>
          <cell r="J15" t="str">
            <v>0.8416</v>
          </cell>
          <cell r="K15" t="str">
            <v>0.8415</v>
          </cell>
          <cell r="L15" t="str">
            <v>0.8529</v>
          </cell>
          <cell r="M15" t="str">
            <v>0.8574</v>
          </cell>
          <cell r="N15" t="str">
            <v>0.8536</v>
          </cell>
        </row>
        <row r="16">
          <cell r="A16" t="str">
            <v>313001006485</v>
          </cell>
          <cell r="B16" t="str">
            <v>CORPORACION EDUCATIVA COLEGIO ALTER ALTERIS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88</v>
          </cell>
          <cell r="H16" t="str">
            <v>88</v>
          </cell>
          <cell r="I16" t="str">
            <v>0.8458</v>
          </cell>
          <cell r="J16" t="str">
            <v>0.843</v>
          </cell>
          <cell r="K16" t="str">
            <v>0.8475</v>
          </cell>
          <cell r="L16" t="str">
            <v>0.8641</v>
          </cell>
          <cell r="M16" t="str">
            <v>0.8783</v>
          </cell>
          <cell r="N16" t="str">
            <v>0.8523</v>
          </cell>
        </row>
        <row r="17">
          <cell r="A17" t="str">
            <v>313001008429</v>
          </cell>
          <cell r="B17" t="str">
            <v>CENT. DE ENSE?ANZA PRECOZ  NUEVO MUNDO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29</v>
          </cell>
          <cell r="H17" t="str">
            <v>29</v>
          </cell>
          <cell r="I17" t="str">
            <v>0.8624</v>
          </cell>
          <cell r="J17" t="str">
            <v>0.8281</v>
          </cell>
          <cell r="K17" t="str">
            <v>0.8463</v>
          </cell>
          <cell r="L17" t="str">
            <v>0.8527</v>
          </cell>
          <cell r="M17" t="str">
            <v>0.8831</v>
          </cell>
          <cell r="N17" t="str">
            <v>0.8501</v>
          </cell>
        </row>
        <row r="18">
          <cell r="A18" t="str">
            <v>313001005985</v>
          </cell>
          <cell r="B18" t="str">
            <v>COLEGIO LOS ANGELES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53</v>
          </cell>
          <cell r="H18" t="str">
            <v>53</v>
          </cell>
          <cell r="I18" t="str">
            <v>0.8682</v>
          </cell>
          <cell r="J18" t="str">
            <v>0.8311</v>
          </cell>
          <cell r="K18" t="str">
            <v>0.8272</v>
          </cell>
          <cell r="L18" t="str">
            <v>0.8526</v>
          </cell>
          <cell r="M18" t="str">
            <v>0.8564</v>
          </cell>
          <cell r="N18" t="str">
            <v>0.8457</v>
          </cell>
        </row>
        <row r="19">
          <cell r="A19" t="str">
            <v>313001002277</v>
          </cell>
          <cell r="B19" t="str">
            <v>COL.  MONTESSORI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155</v>
          </cell>
          <cell r="H19" t="str">
            <v>153</v>
          </cell>
          <cell r="I19" t="str">
            <v>0.8449</v>
          </cell>
          <cell r="J19" t="str">
            <v>0.8169</v>
          </cell>
          <cell r="K19" t="str">
            <v>0.8405</v>
          </cell>
          <cell r="L19" t="str">
            <v>0.8498</v>
          </cell>
          <cell r="M19" t="str">
            <v>0.9131</v>
          </cell>
          <cell r="N19" t="str">
            <v>0.8438</v>
          </cell>
        </row>
        <row r="20">
          <cell r="A20" t="str">
            <v>313001000916</v>
          </cell>
          <cell r="B20" t="str">
            <v>COL. DE LA ESPERANZA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55</v>
          </cell>
          <cell r="H20" t="str">
            <v>55</v>
          </cell>
          <cell r="I20" t="str">
            <v>0.8335</v>
          </cell>
          <cell r="J20" t="str">
            <v>0.8194</v>
          </cell>
          <cell r="K20" t="str">
            <v>0.8184</v>
          </cell>
          <cell r="L20" t="str">
            <v>0.8343</v>
          </cell>
          <cell r="M20" t="str">
            <v>0.8495</v>
          </cell>
          <cell r="N20" t="str">
            <v>0.8282</v>
          </cell>
        </row>
        <row r="21">
          <cell r="A21" t="str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73</v>
          </cell>
          <cell r="H21" t="str">
            <v>72</v>
          </cell>
          <cell r="I21" t="str">
            <v>0.8342</v>
          </cell>
          <cell r="J21" t="str">
            <v>0.8156</v>
          </cell>
          <cell r="K21" t="str">
            <v>0.7875</v>
          </cell>
          <cell r="L21" t="str">
            <v>0.8293</v>
          </cell>
          <cell r="M21" t="str">
            <v>0.8532</v>
          </cell>
          <cell r="N21" t="str">
            <v>0.8195</v>
          </cell>
        </row>
        <row r="22">
          <cell r="A22" t="str">
            <v>313001003095</v>
          </cell>
          <cell r="B22" t="str">
            <v>CIUDAD ESCOLAR DE COMFENALCO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743</v>
          </cell>
          <cell r="H22" t="str">
            <v>743</v>
          </cell>
          <cell r="I22" t="str">
            <v>0.829</v>
          </cell>
          <cell r="J22" t="str">
            <v>0.8169</v>
          </cell>
          <cell r="K22" t="str">
            <v>0.7959</v>
          </cell>
          <cell r="L22" t="str">
            <v>0.8295</v>
          </cell>
          <cell r="M22" t="str">
            <v>0.7936</v>
          </cell>
          <cell r="N22" t="str">
            <v>0.8159</v>
          </cell>
        </row>
        <row r="23">
          <cell r="A23" t="str">
            <v>313001000541</v>
          </cell>
          <cell r="B23" t="str">
            <v>COL. LA ANUNCIACION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124</v>
          </cell>
          <cell r="H23" t="str">
            <v>124</v>
          </cell>
          <cell r="I23" t="str">
            <v>0.8214</v>
          </cell>
          <cell r="J23" t="str">
            <v>0.7891</v>
          </cell>
          <cell r="K23" t="str">
            <v>0.812</v>
          </cell>
          <cell r="L23" t="str">
            <v>0.8464</v>
          </cell>
          <cell r="M23" t="str">
            <v>0.7987</v>
          </cell>
          <cell r="N23" t="str">
            <v>0.8158</v>
          </cell>
        </row>
        <row r="24">
          <cell r="A24" t="str">
            <v>313001000215</v>
          </cell>
          <cell r="B24" t="str">
            <v>GIMN. NUEVA GRANADA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55</v>
          </cell>
          <cell r="H24" t="str">
            <v>55</v>
          </cell>
          <cell r="I24" t="str">
            <v>0.8227</v>
          </cell>
          <cell r="J24" t="str">
            <v>0.8043</v>
          </cell>
          <cell r="K24" t="str">
            <v>0.7989</v>
          </cell>
          <cell r="L24" t="str">
            <v>0.8271</v>
          </cell>
          <cell r="M24" t="str">
            <v>0.8297</v>
          </cell>
          <cell r="N24" t="str">
            <v>0.8145</v>
          </cell>
        </row>
        <row r="25">
          <cell r="A25" t="str">
            <v>313001029523</v>
          </cell>
          <cell r="B25" t="str">
            <v>GIMN. BILINGÜE ALTAMAR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105</v>
          </cell>
          <cell r="H25" t="str">
            <v>104</v>
          </cell>
          <cell r="I25" t="str">
            <v>0.8059</v>
          </cell>
          <cell r="J25" t="str">
            <v>0.8117</v>
          </cell>
          <cell r="K25" t="str">
            <v>0.8011</v>
          </cell>
          <cell r="L25" t="str">
            <v>0.8162</v>
          </cell>
          <cell r="M25" t="str">
            <v>0.8732</v>
          </cell>
          <cell r="N25" t="str">
            <v>0.8137</v>
          </cell>
        </row>
        <row r="26">
          <cell r="A26" t="str">
            <v>313001000592</v>
          </cell>
          <cell r="B26" t="str">
            <v>GIMN. LUJAN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39</v>
          </cell>
          <cell r="H26" t="str">
            <v>39</v>
          </cell>
          <cell r="I26" t="str">
            <v>0.8323</v>
          </cell>
          <cell r="J26" t="str">
            <v>0.791</v>
          </cell>
          <cell r="K26" t="str">
            <v>0.7915</v>
          </cell>
          <cell r="L26" t="str">
            <v>0.8273</v>
          </cell>
          <cell r="M26" t="str">
            <v>0.8058</v>
          </cell>
          <cell r="N26" t="str">
            <v>0.8102</v>
          </cell>
        </row>
        <row r="27">
          <cell r="A27" t="str">
            <v>313001009328</v>
          </cell>
          <cell r="B27" t="str">
            <v>GIMN. MODERNO DE CARTAGENA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78</v>
          </cell>
          <cell r="H27" t="str">
            <v>78</v>
          </cell>
          <cell r="I27" t="str">
            <v>0.8149</v>
          </cell>
          <cell r="J27" t="str">
            <v>0.7838</v>
          </cell>
          <cell r="K27" t="str">
            <v>0.7949</v>
          </cell>
          <cell r="L27" t="str">
            <v>0.8128</v>
          </cell>
          <cell r="M27" t="str">
            <v>0.8234</v>
          </cell>
          <cell r="N27" t="str">
            <v>0.8032</v>
          </cell>
        </row>
        <row r="28">
          <cell r="A28" t="str">
            <v>313001001068</v>
          </cell>
          <cell r="B28" t="str">
            <v>COL. EUCARISTICO DE SANTA TERESA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114</v>
          </cell>
          <cell r="H28" t="str">
            <v>113</v>
          </cell>
          <cell r="I28" t="str">
            <v>0.8157</v>
          </cell>
          <cell r="J28" t="str">
            <v>0.7757</v>
          </cell>
          <cell r="K28" t="str">
            <v>0.7827</v>
          </cell>
          <cell r="L28" t="str">
            <v>0.8155</v>
          </cell>
          <cell r="M28" t="str">
            <v>0.8442</v>
          </cell>
          <cell r="N28" t="str">
            <v>0.801</v>
          </cell>
        </row>
        <row r="29">
          <cell r="A29" t="str">
            <v>313001000924</v>
          </cell>
          <cell r="B29" t="str">
            <v>COL. SALESIANO SAN PEDRO CLAVER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436</v>
          </cell>
          <cell r="H29" t="str">
            <v>435</v>
          </cell>
          <cell r="I29" t="str">
            <v>0.8064</v>
          </cell>
          <cell r="J29" t="str">
            <v>0.7781</v>
          </cell>
          <cell r="K29" t="str">
            <v>0.7916</v>
          </cell>
          <cell r="L29" t="str">
            <v>0.8139</v>
          </cell>
          <cell r="M29" t="str">
            <v>0.8332</v>
          </cell>
          <cell r="N29" t="str">
            <v>0.8003</v>
          </cell>
        </row>
        <row r="30">
          <cell r="A30" t="str">
            <v>313001029353</v>
          </cell>
          <cell r="B30" t="str">
            <v>CORPORACION BEVERLY HILLS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47</v>
          </cell>
          <cell r="H30" t="str">
            <v>47</v>
          </cell>
          <cell r="I30" t="str">
            <v>0.7999</v>
          </cell>
          <cell r="J30" t="str">
            <v>0.7759</v>
          </cell>
          <cell r="K30" t="str">
            <v>0.7928</v>
          </cell>
          <cell r="L30" t="str">
            <v>0.8199</v>
          </cell>
          <cell r="M30" t="str">
            <v>0.8387</v>
          </cell>
          <cell r="N30" t="str">
            <v>0.8003</v>
          </cell>
        </row>
        <row r="31">
          <cell r="A31" t="str">
            <v>313001000622</v>
          </cell>
          <cell r="B31" t="str">
            <v>COL. DE LA SALLE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298</v>
          </cell>
          <cell r="H31" t="str">
            <v>298</v>
          </cell>
          <cell r="I31" t="str">
            <v>0.8061</v>
          </cell>
          <cell r="J31" t="str">
            <v>0.7797</v>
          </cell>
          <cell r="K31" t="str">
            <v>0.7784</v>
          </cell>
          <cell r="L31" t="str">
            <v>0.8141</v>
          </cell>
          <cell r="M31" t="str">
            <v>0.854</v>
          </cell>
          <cell r="N31" t="str">
            <v>0.7991</v>
          </cell>
        </row>
        <row r="32">
          <cell r="A32" t="str">
            <v>313001012281</v>
          </cell>
          <cell r="B32" t="str">
            <v>COL. SANTO TOMAS DE AQUINO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39</v>
          </cell>
          <cell r="H32" t="str">
            <v>39</v>
          </cell>
          <cell r="I32" t="str">
            <v>0.804</v>
          </cell>
          <cell r="J32" t="str">
            <v>0.7848</v>
          </cell>
          <cell r="K32" t="str">
            <v>0.7741</v>
          </cell>
          <cell r="L32" t="str">
            <v>0.8095</v>
          </cell>
          <cell r="M32" t="str">
            <v>0.8173</v>
          </cell>
          <cell r="N32" t="str">
            <v>0.795</v>
          </cell>
        </row>
        <row r="33">
          <cell r="A33" t="str">
            <v>313001006698</v>
          </cell>
          <cell r="B33" t="str">
            <v>COL. EL DIVINO SALVADOR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67</v>
          </cell>
          <cell r="H33" t="str">
            <v>67</v>
          </cell>
          <cell r="I33" t="str">
            <v>0.8088</v>
          </cell>
          <cell r="J33" t="str">
            <v>0.7716</v>
          </cell>
          <cell r="K33" t="str">
            <v>0.7823</v>
          </cell>
          <cell r="L33" t="str">
            <v>0.8138</v>
          </cell>
          <cell r="M33" t="str">
            <v>0.7839</v>
          </cell>
          <cell r="N33" t="str">
            <v>0.7933</v>
          </cell>
        </row>
        <row r="34">
          <cell r="A34" t="str">
            <v>313001002421</v>
          </cell>
          <cell r="B34" t="str">
            <v>COL. NAVAL DE CRESPO - Sede Única</v>
          </cell>
          <cell r="C34" t="str">
            <v>Establecimiento</v>
          </cell>
          <cell r="D34" t="str">
            <v>CARTAGENA DE INDIAS (BOLIVAR)</v>
          </cell>
          <cell r="E34" t="str">
            <v>OFICIAL</v>
          </cell>
          <cell r="F34" t="str">
            <v>A+</v>
          </cell>
          <cell r="G34" t="str">
            <v>87</v>
          </cell>
          <cell r="H34" t="str">
            <v>87</v>
          </cell>
          <cell r="I34" t="str">
            <v>0.816</v>
          </cell>
          <cell r="J34" t="str">
            <v>0.7859</v>
          </cell>
          <cell r="K34" t="str">
            <v>0.7622</v>
          </cell>
          <cell r="L34" t="str">
            <v>0.7999</v>
          </cell>
          <cell r="M34" t="str">
            <v>0.7636</v>
          </cell>
          <cell r="N34" t="str">
            <v>0.7889</v>
          </cell>
        </row>
        <row r="35">
          <cell r="A35" t="str">
            <v>313001005276</v>
          </cell>
          <cell r="B35" t="str">
            <v>COL. COMFAMILIAR C/GENA.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266</v>
          </cell>
          <cell r="H35" t="str">
            <v>266</v>
          </cell>
          <cell r="I35" t="str">
            <v>0.7922</v>
          </cell>
          <cell r="J35" t="str">
            <v>0.7614</v>
          </cell>
          <cell r="K35" t="str">
            <v>0.7863</v>
          </cell>
          <cell r="L35" t="str">
            <v>0.817</v>
          </cell>
          <cell r="M35" t="str">
            <v>0.7714</v>
          </cell>
          <cell r="N35" t="str">
            <v>0.7878</v>
          </cell>
        </row>
        <row r="36">
          <cell r="A36" t="str">
            <v>313001001050</v>
          </cell>
          <cell r="B36" t="str">
            <v>COL. BIFFI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331</v>
          </cell>
          <cell r="H36" t="str">
            <v>330</v>
          </cell>
          <cell r="I36" t="str">
            <v>0.7855</v>
          </cell>
          <cell r="J36" t="str">
            <v>0.7609</v>
          </cell>
          <cell r="K36" t="str">
            <v>0.7837</v>
          </cell>
          <cell r="L36" t="str">
            <v>0.8147</v>
          </cell>
          <cell r="M36" t="str">
            <v>0.8049</v>
          </cell>
          <cell r="N36" t="str">
            <v>0.7877</v>
          </cell>
        </row>
        <row r="37">
          <cell r="A37" t="str">
            <v>313001028868</v>
          </cell>
          <cell r="B37" t="str">
            <v>COL. BILINGUE DE CARTAGENA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55</v>
          </cell>
          <cell r="H37" t="str">
            <v>55</v>
          </cell>
          <cell r="I37" t="str">
            <v>0.7535</v>
          </cell>
          <cell r="J37" t="str">
            <v>0.7511</v>
          </cell>
          <cell r="K37" t="str">
            <v>0.7689</v>
          </cell>
          <cell r="L37" t="str">
            <v>0.8295</v>
          </cell>
          <cell r="M37" t="str">
            <v>0.8822</v>
          </cell>
          <cell r="N37" t="str">
            <v>0.7839</v>
          </cell>
        </row>
        <row r="38">
          <cell r="A38" t="str">
            <v>313001000240</v>
          </cell>
          <cell r="B38" t="str">
            <v>INST. EDUC. NUEVA AMERICA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99</v>
          </cell>
          <cell r="H38" t="str">
            <v>98</v>
          </cell>
          <cell r="I38" t="str">
            <v>0.7975</v>
          </cell>
          <cell r="J38" t="str">
            <v>0.7825</v>
          </cell>
          <cell r="K38" t="str">
            <v>0.7613</v>
          </cell>
          <cell r="L38" t="str">
            <v>0.7919</v>
          </cell>
          <cell r="M38" t="str">
            <v>0.7889</v>
          </cell>
          <cell r="N38" t="str">
            <v>0.7837</v>
          </cell>
        </row>
        <row r="39">
          <cell r="A39" t="str">
            <v>313001009361</v>
          </cell>
          <cell r="B39" t="str">
            <v>COL. MODELO DE LA COSTA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41</v>
          </cell>
          <cell r="H39" t="str">
            <v>41</v>
          </cell>
          <cell r="I39" t="str">
            <v>0.7784</v>
          </cell>
          <cell r="J39" t="str">
            <v>0.7676</v>
          </cell>
          <cell r="K39" t="str">
            <v>0.784</v>
          </cell>
          <cell r="L39" t="str">
            <v>0.8001</v>
          </cell>
          <cell r="M39" t="str">
            <v>0.7776</v>
          </cell>
          <cell r="N39" t="str">
            <v>0.7822</v>
          </cell>
        </row>
        <row r="40">
          <cell r="A40" t="str">
            <v>313001001190</v>
          </cell>
          <cell r="B40" t="str">
            <v>CORPORACION COLEGIO LATINOAMERICANO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A+</v>
          </cell>
          <cell r="G40" t="str">
            <v>110</v>
          </cell>
          <cell r="H40" t="str">
            <v>110</v>
          </cell>
          <cell r="I40" t="str">
            <v>0.7773</v>
          </cell>
          <cell r="J40" t="str">
            <v>0.764</v>
          </cell>
          <cell r="K40" t="str">
            <v>0.7452</v>
          </cell>
          <cell r="L40" t="str">
            <v>0.8125</v>
          </cell>
          <cell r="M40" t="str">
            <v>0.8071</v>
          </cell>
          <cell r="N40" t="str">
            <v>0.7772</v>
          </cell>
        </row>
        <row r="41">
          <cell r="A41" t="str">
            <v>313001005845</v>
          </cell>
          <cell r="B41" t="str">
            <v>COL PILAR DEL SABER (ANTES JARD. INF. PIOLIN)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A+</v>
          </cell>
          <cell r="G41" t="str">
            <v>41</v>
          </cell>
          <cell r="H41" t="str">
            <v>40</v>
          </cell>
          <cell r="I41" t="str">
            <v>0.7895</v>
          </cell>
          <cell r="J41" t="str">
            <v>0.7557</v>
          </cell>
          <cell r="K41" t="str">
            <v>0.7576</v>
          </cell>
          <cell r="L41" t="str">
            <v>0.8004</v>
          </cell>
          <cell r="M41" t="str">
            <v>0.7755</v>
          </cell>
          <cell r="N41" t="str">
            <v>0.7758</v>
          </cell>
        </row>
        <row r="42">
          <cell r="A42" t="str">
            <v>313001007091</v>
          </cell>
          <cell r="B42" t="str">
            <v>COL. MODERNO DEL NORTE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A+</v>
          </cell>
          <cell r="G42" t="str">
            <v>344</v>
          </cell>
          <cell r="H42" t="str">
            <v>344</v>
          </cell>
          <cell r="I42" t="str">
            <v>0.7738</v>
          </cell>
          <cell r="J42" t="str">
            <v>0.7693</v>
          </cell>
          <cell r="K42" t="str">
            <v>0.7483</v>
          </cell>
          <cell r="L42" t="str">
            <v>0.8014</v>
          </cell>
          <cell r="M42" t="str">
            <v>0.7548</v>
          </cell>
          <cell r="N42" t="str">
            <v>0.7718</v>
          </cell>
        </row>
        <row r="43">
          <cell r="A43" t="str">
            <v>313001001165</v>
          </cell>
          <cell r="B43" t="str">
            <v>COL. EL CARMELO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44</v>
          </cell>
          <cell r="H43" t="str">
            <v>44</v>
          </cell>
          <cell r="I43" t="str">
            <v>0.7691</v>
          </cell>
          <cell r="J43" t="str">
            <v>0.7325</v>
          </cell>
          <cell r="K43" t="str">
            <v>0.7621</v>
          </cell>
          <cell r="L43" t="str">
            <v>0.791</v>
          </cell>
          <cell r="M43" t="str">
            <v>0.8184</v>
          </cell>
          <cell r="N43" t="str">
            <v>0.7679</v>
          </cell>
        </row>
        <row r="44">
          <cell r="A44" t="str">
            <v>313001001076</v>
          </cell>
          <cell r="B44" t="str">
            <v>COL. NTRA. SE?ORA DE LA CANDELARIA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196</v>
          </cell>
          <cell r="H44" t="str">
            <v>196</v>
          </cell>
          <cell r="I44" t="str">
            <v>0.7704</v>
          </cell>
          <cell r="J44" t="str">
            <v>0.7468</v>
          </cell>
          <cell r="K44" t="str">
            <v>0.7383</v>
          </cell>
          <cell r="L44" t="str">
            <v>0.8006</v>
          </cell>
          <cell r="M44" t="str">
            <v>0.7948</v>
          </cell>
          <cell r="N44" t="str">
            <v>0.7664</v>
          </cell>
        </row>
        <row r="45">
          <cell r="A45" t="str">
            <v>313001007872</v>
          </cell>
          <cell r="B45" t="str">
            <v>GIMNASIO CERVANTES DE CARTAGENA - Sede Única</v>
          </cell>
          <cell r="C45" t="str">
            <v>Establecimiento</v>
          </cell>
          <cell r="D45" t="str">
            <v>CARTAGENA DE INDIAS (BOLIVAR)</v>
          </cell>
          <cell r="E45" t="str">
            <v>NO OFICIAL</v>
          </cell>
          <cell r="F45" t="str">
            <v>A</v>
          </cell>
          <cell r="G45" t="str">
            <v>259</v>
          </cell>
          <cell r="H45" t="str">
            <v>258</v>
          </cell>
          <cell r="I45" t="str">
            <v>0.7411</v>
          </cell>
          <cell r="J45" t="str">
            <v>0.731</v>
          </cell>
          <cell r="K45" t="str">
            <v>0.7519</v>
          </cell>
          <cell r="L45" t="str">
            <v>0.7795</v>
          </cell>
          <cell r="M45" t="str">
            <v>0.7339</v>
          </cell>
          <cell r="N45" t="str">
            <v>0.7496</v>
          </cell>
        </row>
        <row r="46">
          <cell r="A46" t="str">
            <v>313001008399</v>
          </cell>
          <cell r="B46" t="str">
            <v>CENTRO EDUCATIVO LAS PALMERAS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98</v>
          </cell>
          <cell r="H46" t="str">
            <v>98</v>
          </cell>
          <cell r="I46" t="str">
            <v>0.7709</v>
          </cell>
          <cell r="J46" t="str">
            <v>0.7372</v>
          </cell>
          <cell r="K46" t="str">
            <v>0.7227</v>
          </cell>
          <cell r="L46" t="str">
            <v>0.7734</v>
          </cell>
          <cell r="M46" t="str">
            <v>0.715</v>
          </cell>
          <cell r="N46" t="str">
            <v>0.7483</v>
          </cell>
        </row>
        <row r="47">
          <cell r="A47" t="str">
            <v>313001002251</v>
          </cell>
          <cell r="B47" t="str">
            <v>COL. NTRA. SRA. DE FATIMA DE LA POL NAL - Sede Única</v>
          </cell>
          <cell r="C47" t="str">
            <v>Establecimiento</v>
          </cell>
          <cell r="D47" t="str">
            <v>CARTAGENA DE INDIAS (BOLIVAR)</v>
          </cell>
          <cell r="E47" t="str">
            <v>OFICIAL</v>
          </cell>
          <cell r="F47" t="str">
            <v>A</v>
          </cell>
          <cell r="G47" t="str">
            <v>87</v>
          </cell>
          <cell r="H47" t="str">
            <v>87</v>
          </cell>
          <cell r="I47" t="str">
            <v>0.7348</v>
          </cell>
          <cell r="J47" t="str">
            <v>0.7227</v>
          </cell>
          <cell r="K47" t="str">
            <v>0.7356</v>
          </cell>
          <cell r="L47" t="str">
            <v>0.7833</v>
          </cell>
          <cell r="M47" t="str">
            <v>0.743</v>
          </cell>
          <cell r="N47" t="str">
            <v>0.744</v>
          </cell>
        </row>
        <row r="48">
          <cell r="A48" t="str">
            <v>113001003053</v>
          </cell>
          <cell r="B48" t="str">
            <v>INSTITUCION EDUCATIVA SOLEDAD ACOSTA DE SAMPER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1111</v>
          </cell>
          <cell r="H48" t="str">
            <v>1105</v>
          </cell>
          <cell r="I48" t="str">
            <v>0.7367</v>
          </cell>
          <cell r="J48" t="str">
            <v>0.7189</v>
          </cell>
          <cell r="K48" t="str">
            <v>0.7295</v>
          </cell>
          <cell r="L48" t="str">
            <v>0.7668</v>
          </cell>
          <cell r="M48" t="str">
            <v>0.7184</v>
          </cell>
          <cell r="N48" t="str">
            <v>0.7365</v>
          </cell>
        </row>
        <row r="49">
          <cell r="A49" t="str">
            <v>313001013279</v>
          </cell>
          <cell r="B49" t="str">
            <v>INSTITUTO SIGMUND FREUD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174</v>
          </cell>
          <cell r="H49" t="str">
            <v>173</v>
          </cell>
          <cell r="I49" t="str">
            <v>0.733</v>
          </cell>
          <cell r="J49" t="str">
            <v>0.722</v>
          </cell>
          <cell r="K49" t="str">
            <v>0.7054</v>
          </cell>
          <cell r="L49" t="str">
            <v>0.7584</v>
          </cell>
          <cell r="M49" t="str">
            <v>0.7494</v>
          </cell>
          <cell r="N49" t="str">
            <v>0.7312</v>
          </cell>
        </row>
        <row r="50">
          <cell r="A50" t="str">
            <v>313001029337</v>
          </cell>
          <cell r="B50" t="str">
            <v>COLEGIO GORETTI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78</v>
          </cell>
          <cell r="H50" t="str">
            <v>77</v>
          </cell>
          <cell r="I50" t="str">
            <v>0.703</v>
          </cell>
          <cell r="J50" t="str">
            <v>0.7126</v>
          </cell>
          <cell r="K50" t="str">
            <v>0.7172</v>
          </cell>
          <cell r="L50" t="str">
            <v>0.7699</v>
          </cell>
          <cell r="M50" t="str">
            <v>0.7522</v>
          </cell>
          <cell r="N50" t="str">
            <v>0.7277</v>
          </cell>
        </row>
        <row r="51">
          <cell r="A51" t="str">
            <v>313001002714</v>
          </cell>
          <cell r="B51" t="str">
            <v>INSTITUCION EDUCATIVA MARIA AUXILIADORA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B</v>
          </cell>
          <cell r="G51" t="str">
            <v>134</v>
          </cell>
          <cell r="H51" t="str">
            <v>134</v>
          </cell>
          <cell r="I51" t="str">
            <v>0.7204</v>
          </cell>
          <cell r="J51" t="str">
            <v>0.696</v>
          </cell>
          <cell r="K51" t="str">
            <v>0.6989</v>
          </cell>
          <cell r="L51" t="str">
            <v>0.7571</v>
          </cell>
          <cell r="M51" t="str">
            <v>0.7305</v>
          </cell>
          <cell r="N51" t="str">
            <v>0.719</v>
          </cell>
        </row>
        <row r="52">
          <cell r="A52" t="str">
            <v>113001001719</v>
          </cell>
          <cell r="B52" t="str">
            <v>INSTITUCION EDUCATIVA PROMOCION SOCIAL DE C/GENA.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B</v>
          </cell>
          <cell r="G52" t="str">
            <v>449</v>
          </cell>
          <cell r="H52" t="str">
            <v>444</v>
          </cell>
          <cell r="I52" t="str">
            <v>0.7287</v>
          </cell>
          <cell r="J52" t="str">
            <v>0.6997</v>
          </cell>
          <cell r="K52" t="str">
            <v>0.6924</v>
          </cell>
          <cell r="L52" t="str">
            <v>0.7553</v>
          </cell>
          <cell r="M52" t="str">
            <v>0.6922</v>
          </cell>
          <cell r="N52" t="str">
            <v>0.717</v>
          </cell>
        </row>
        <row r="53">
          <cell r="A53" t="str">
            <v>413001008024</v>
          </cell>
          <cell r="B53" t="str">
            <v>INST. EDUC. EL PARAISO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B</v>
          </cell>
          <cell r="G53" t="str">
            <v>20</v>
          </cell>
          <cell r="H53" t="str">
            <v>20</v>
          </cell>
          <cell r="I53" t="str">
            <v>0.7201</v>
          </cell>
          <cell r="J53" t="str">
            <v>0.6891</v>
          </cell>
          <cell r="K53" t="str">
            <v>0.6871</v>
          </cell>
          <cell r="L53" t="str">
            <v>0.7634</v>
          </cell>
          <cell r="M53" t="str">
            <v>0.7147</v>
          </cell>
          <cell r="N53" t="str">
            <v>0.7149</v>
          </cell>
        </row>
        <row r="54">
          <cell r="A54" t="str">
            <v>313001000568</v>
          </cell>
          <cell r="B54" t="str">
            <v>ESCUELAS PROFESIONALES SALESIANAS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345</v>
          </cell>
          <cell r="H54" t="str">
            <v>344</v>
          </cell>
          <cell r="I54" t="str">
            <v>0.7303</v>
          </cell>
          <cell r="J54" t="str">
            <v>0.7065</v>
          </cell>
          <cell r="K54" t="str">
            <v>0.6785</v>
          </cell>
          <cell r="L54" t="str">
            <v>0.7505</v>
          </cell>
          <cell r="M54" t="str">
            <v>0.679</v>
          </cell>
          <cell r="N54" t="str">
            <v>0.7136</v>
          </cell>
        </row>
        <row r="55">
          <cell r="A55" t="str">
            <v>313001005411</v>
          </cell>
          <cell r="B55" t="str">
            <v>COLEGIO FERNANDEZ GUTIERREZ DE PIÑERES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44</v>
          </cell>
          <cell r="H55" t="str">
            <v>44</v>
          </cell>
          <cell r="I55" t="str">
            <v>0.7091</v>
          </cell>
          <cell r="J55" t="str">
            <v>0.6842</v>
          </cell>
          <cell r="K55" t="str">
            <v>0.6971</v>
          </cell>
          <cell r="L55" t="str">
            <v>0.7358</v>
          </cell>
          <cell r="M55" t="str">
            <v>0.7968</v>
          </cell>
          <cell r="N55" t="str">
            <v>0.7135</v>
          </cell>
        </row>
        <row r="56">
          <cell r="A56" t="str">
            <v>313001005098</v>
          </cell>
          <cell r="B56" t="str">
            <v>COL. TRINITARIO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227</v>
          </cell>
          <cell r="H56" t="str">
            <v>226</v>
          </cell>
          <cell r="I56" t="str">
            <v>0.7199</v>
          </cell>
          <cell r="J56" t="str">
            <v>0.6831</v>
          </cell>
          <cell r="K56" t="str">
            <v>0.691</v>
          </cell>
          <cell r="L56" t="str">
            <v>0.7518</v>
          </cell>
          <cell r="M56" t="str">
            <v>0.734</v>
          </cell>
          <cell r="N56" t="str">
            <v>0.7132</v>
          </cell>
        </row>
        <row r="57">
          <cell r="A57" t="str">
            <v>313001002340</v>
          </cell>
          <cell r="B57" t="str">
            <v>INST. COLOMBO BOLIVARIANO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131</v>
          </cell>
          <cell r="H57" t="str">
            <v>130</v>
          </cell>
          <cell r="I57" t="str">
            <v>0.706</v>
          </cell>
          <cell r="J57" t="str">
            <v>0.6757</v>
          </cell>
          <cell r="K57" t="str">
            <v>0.6769</v>
          </cell>
          <cell r="L57" t="str">
            <v>0.7507</v>
          </cell>
          <cell r="M57" t="str">
            <v>0.7368</v>
          </cell>
          <cell r="N57" t="str">
            <v>0.705</v>
          </cell>
        </row>
        <row r="58">
          <cell r="A58" t="str">
            <v>113001003771</v>
          </cell>
          <cell r="B58" t="str">
            <v>INSTITUCION EDUCATIVA LAS GAVIOTAS - Sede Única</v>
          </cell>
          <cell r="C58" t="str">
            <v>Establecimiento</v>
          </cell>
          <cell r="D58" t="str">
            <v>CARTAGENA DE INDIAS (BOLIVAR)</v>
          </cell>
          <cell r="E58" t="str">
            <v>OFICIAL</v>
          </cell>
          <cell r="F58" t="str">
            <v>B</v>
          </cell>
          <cell r="G58" t="str">
            <v>357</v>
          </cell>
          <cell r="H58" t="str">
            <v>353</v>
          </cell>
          <cell r="I58" t="str">
            <v>0.7262</v>
          </cell>
          <cell r="J58" t="str">
            <v>0.697</v>
          </cell>
          <cell r="K58" t="str">
            <v>0.6641</v>
          </cell>
          <cell r="L58" t="str">
            <v>0.7357</v>
          </cell>
          <cell r="M58" t="str">
            <v>0.6844</v>
          </cell>
          <cell r="N58" t="str">
            <v>0.7041</v>
          </cell>
        </row>
        <row r="59">
          <cell r="A59" t="str">
            <v>413001007648</v>
          </cell>
          <cell r="B59" t="str">
            <v>COL. CAMINO DEL CORAL DE C/GENA.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121</v>
          </cell>
          <cell r="H59" t="str">
            <v>120</v>
          </cell>
          <cell r="I59" t="str">
            <v>0.6935</v>
          </cell>
          <cell r="J59" t="str">
            <v>0.6663</v>
          </cell>
          <cell r="K59" t="str">
            <v>0.6831</v>
          </cell>
          <cell r="L59" t="str">
            <v>0.7677</v>
          </cell>
          <cell r="M59" t="str">
            <v>0.7149</v>
          </cell>
          <cell r="N59" t="str">
            <v>0.7036</v>
          </cell>
        </row>
        <row r="60">
          <cell r="A60" t="str">
            <v>313001005136</v>
          </cell>
          <cell r="B60" t="str">
            <v>COLEGIO CANADIENSE DE CARTAGENA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53</v>
          </cell>
          <cell r="H60" t="str">
            <v>52</v>
          </cell>
          <cell r="I60" t="str">
            <v>0.7044</v>
          </cell>
          <cell r="J60" t="str">
            <v>0.6731</v>
          </cell>
          <cell r="K60" t="str">
            <v>0.6765</v>
          </cell>
          <cell r="L60" t="str">
            <v>0.7301</v>
          </cell>
          <cell r="M60" t="str">
            <v>0.7792</v>
          </cell>
          <cell r="N60" t="str">
            <v>0.7024</v>
          </cell>
        </row>
        <row r="61">
          <cell r="A61" t="str">
            <v>113001013814</v>
          </cell>
          <cell r="B61" t="str">
            <v>INSTITUCION EDUCATIVA BERTHA GEDEON DE BALADI - Sede Única</v>
          </cell>
          <cell r="C61" t="str">
            <v>Establecimiento</v>
          </cell>
          <cell r="D61" t="str">
            <v>CARTAGENA DE INDIAS (BOLIVAR)</v>
          </cell>
          <cell r="E61" t="str">
            <v>OFICIAL</v>
          </cell>
          <cell r="F61" t="str">
            <v>B</v>
          </cell>
          <cell r="G61" t="str">
            <v>283</v>
          </cell>
          <cell r="H61" t="str">
            <v>281</v>
          </cell>
          <cell r="I61" t="str">
            <v>0.7243</v>
          </cell>
          <cell r="J61" t="str">
            <v>0.6794</v>
          </cell>
          <cell r="K61" t="str">
            <v>0.6675</v>
          </cell>
          <cell r="L61" t="str">
            <v>0.74</v>
          </cell>
          <cell r="M61" t="str">
            <v>0.6954</v>
          </cell>
          <cell r="N61" t="str">
            <v>0.7022</v>
          </cell>
        </row>
        <row r="62">
          <cell r="A62" t="str">
            <v>313001029680</v>
          </cell>
          <cell r="B62" t="str">
            <v>CENTRO EDUCATIVO INTEGRAL MODERNO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42</v>
          </cell>
          <cell r="H62" t="str">
            <v>41</v>
          </cell>
          <cell r="I62" t="str">
            <v>0.708</v>
          </cell>
          <cell r="J62" t="str">
            <v>0.6807</v>
          </cell>
          <cell r="K62" t="str">
            <v>0.6682</v>
          </cell>
          <cell r="L62" t="str">
            <v>0.738</v>
          </cell>
          <cell r="M62" t="str">
            <v>0.7112</v>
          </cell>
          <cell r="N62" t="str">
            <v>0.6997</v>
          </cell>
        </row>
        <row r="63">
          <cell r="A63" t="str">
            <v>113001002057</v>
          </cell>
          <cell r="B63" t="str">
            <v>INSTITUCION EDUCATIVA SOLEDAD ROMAN DE NU?EZ - Sede Única</v>
          </cell>
          <cell r="C63" t="str">
            <v>Establecimiento</v>
          </cell>
          <cell r="D63" t="str">
            <v>CARTAGENA DE INDIAS (BOLIVAR)</v>
          </cell>
          <cell r="E63" t="str">
            <v>OFICIAL</v>
          </cell>
          <cell r="F63" t="str">
            <v>B</v>
          </cell>
          <cell r="G63" t="str">
            <v>343</v>
          </cell>
          <cell r="H63" t="str">
            <v>338</v>
          </cell>
          <cell r="I63" t="str">
            <v>0.7107</v>
          </cell>
          <cell r="J63" t="str">
            <v>0.6905</v>
          </cell>
          <cell r="K63" t="str">
            <v>0.6595</v>
          </cell>
          <cell r="L63" t="str">
            <v>0.7367</v>
          </cell>
          <cell r="M63" t="str">
            <v>0.6925</v>
          </cell>
          <cell r="N63" t="str">
            <v>0.6988</v>
          </cell>
        </row>
        <row r="64">
          <cell r="A64" t="str">
            <v>313001012876</v>
          </cell>
          <cell r="B64" t="str">
            <v>CORPORACION EDUCATIVA INSTITUTO GUADALUPE 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54</v>
          </cell>
          <cell r="H64" t="str">
            <v>53</v>
          </cell>
          <cell r="I64" t="str">
            <v>0.7001</v>
          </cell>
          <cell r="J64" t="str">
            <v>0.6641</v>
          </cell>
          <cell r="K64" t="str">
            <v>0.6682</v>
          </cell>
          <cell r="L64" t="str">
            <v>0.7448</v>
          </cell>
          <cell r="M64" t="str">
            <v>0.7271</v>
          </cell>
          <cell r="N64" t="str">
            <v>0.6968</v>
          </cell>
        </row>
        <row r="65">
          <cell r="A65" t="str">
            <v>113001003061</v>
          </cell>
          <cell r="B65" t="str">
            <v>INSTITUCION EDUCATIVA HERMANO ANTONIO RAMOS DE LA SALLE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208</v>
          </cell>
          <cell r="H65" t="str">
            <v>208</v>
          </cell>
          <cell r="I65" t="str">
            <v>0.7036</v>
          </cell>
          <cell r="J65" t="str">
            <v>0.6625</v>
          </cell>
          <cell r="K65" t="str">
            <v>0.6642</v>
          </cell>
          <cell r="L65" t="str">
            <v>0.751</v>
          </cell>
          <cell r="M65" t="str">
            <v>0.7061</v>
          </cell>
          <cell r="N65" t="str">
            <v>0.6962</v>
          </cell>
        </row>
        <row r="66">
          <cell r="A66" t="str">
            <v>313001006337</v>
          </cell>
          <cell r="B66" t="str">
            <v>INST. EL LABRADOR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191</v>
          </cell>
          <cell r="H66" t="str">
            <v>186</v>
          </cell>
          <cell r="I66" t="str">
            <v>0.7116</v>
          </cell>
          <cell r="J66" t="str">
            <v>0.6574</v>
          </cell>
          <cell r="K66" t="str">
            <v>0.6709</v>
          </cell>
          <cell r="L66" t="str">
            <v>0.7305</v>
          </cell>
          <cell r="M66" t="str">
            <v>0.7036</v>
          </cell>
          <cell r="N66" t="str">
            <v>0.6934</v>
          </cell>
        </row>
        <row r="67">
          <cell r="A67" t="str">
            <v>313001012892</v>
          </cell>
          <cell r="B67" t="str">
            <v>INST. DOCENTE DEL CARIBE - Sede Única</v>
          </cell>
          <cell r="C67" t="str">
            <v>Establecimiento</v>
          </cell>
          <cell r="D67" t="str">
            <v>CARTAGENA DE INDIAS (BOLIVAR)</v>
          </cell>
          <cell r="E67" t="str">
            <v>NO OFICIAL</v>
          </cell>
          <cell r="F67" t="str">
            <v>B</v>
          </cell>
          <cell r="G67" t="str">
            <v>290</v>
          </cell>
          <cell r="H67" t="str">
            <v>278</v>
          </cell>
          <cell r="I67" t="str">
            <v>0.6926</v>
          </cell>
          <cell r="J67" t="str">
            <v>0.6679</v>
          </cell>
          <cell r="K67" t="str">
            <v>0.6735</v>
          </cell>
          <cell r="L67" t="str">
            <v>0.7286</v>
          </cell>
          <cell r="M67" t="str">
            <v>0.7046</v>
          </cell>
          <cell r="N67" t="str">
            <v>0.6917</v>
          </cell>
        </row>
        <row r="68">
          <cell r="A68" t="str">
            <v>313001003842</v>
          </cell>
          <cell r="B68" t="str">
            <v>COL. GONZALO JIMENEZ DE QUEZADA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89</v>
          </cell>
          <cell r="H68" t="str">
            <v>89</v>
          </cell>
          <cell r="I68" t="str">
            <v>0.6832</v>
          </cell>
          <cell r="J68" t="str">
            <v>0.6624</v>
          </cell>
          <cell r="K68" t="str">
            <v>0.6586</v>
          </cell>
          <cell r="L68" t="str">
            <v>0.7343</v>
          </cell>
          <cell r="M68" t="str">
            <v>0.7103</v>
          </cell>
          <cell r="N68" t="str">
            <v>0.6866</v>
          </cell>
        </row>
        <row r="69">
          <cell r="A69" t="str">
            <v>313001800599</v>
          </cell>
          <cell r="B69" t="str">
            <v>INSTITUTO CRISTOCENTRICO DEL CARIBE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47</v>
          </cell>
          <cell r="H69" t="str">
            <v>47</v>
          </cell>
          <cell r="I69" t="str">
            <v>0.6859</v>
          </cell>
          <cell r="J69" t="str">
            <v>0.6494</v>
          </cell>
          <cell r="K69" t="str">
            <v>0.6806</v>
          </cell>
          <cell r="L69" t="str">
            <v>0.7265</v>
          </cell>
          <cell r="M69" t="str">
            <v>0.6916</v>
          </cell>
          <cell r="N69" t="str">
            <v>0.6861</v>
          </cell>
        </row>
        <row r="70">
          <cell r="A70" t="str">
            <v>313001027199</v>
          </cell>
          <cell r="B70" t="str">
            <v>COL. SUE?OS Y OPORTUNIDADES JESUS MAESTRO - Sede Única</v>
          </cell>
          <cell r="C70" t="str">
            <v>Establecimiento</v>
          </cell>
          <cell r="D70" t="str">
            <v>CARTAGENA DE INDIAS (BOLIVAR)</v>
          </cell>
          <cell r="E70" t="str">
            <v>OFICIAL</v>
          </cell>
          <cell r="F70" t="str">
            <v>B</v>
          </cell>
          <cell r="G70" t="str">
            <v>235</v>
          </cell>
          <cell r="H70" t="str">
            <v>233</v>
          </cell>
          <cell r="I70" t="str">
            <v>0.7133</v>
          </cell>
          <cell r="J70" t="str">
            <v>0.6697</v>
          </cell>
          <cell r="K70" t="str">
            <v>0.637</v>
          </cell>
          <cell r="L70" t="str">
            <v>0.715</v>
          </cell>
          <cell r="M70" t="str">
            <v>0.6314</v>
          </cell>
          <cell r="N70" t="str">
            <v>0.6797</v>
          </cell>
        </row>
        <row r="71">
          <cell r="A71" t="str">
            <v>113001002979</v>
          </cell>
          <cell r="B71" t="str">
            <v>INSTITUCION EDUCATIVA LA MILAGROSA - Sede Única</v>
          </cell>
          <cell r="C71" t="str">
            <v>Establecimiento</v>
          </cell>
          <cell r="D71" t="str">
            <v>CARTAGENA DE INDIAS (BOLIVAR)</v>
          </cell>
          <cell r="E71" t="str">
            <v>OFICIAL</v>
          </cell>
          <cell r="F71" t="str">
            <v>B</v>
          </cell>
          <cell r="G71" t="str">
            <v>97</v>
          </cell>
          <cell r="H71" t="str">
            <v>96</v>
          </cell>
          <cell r="I71" t="str">
            <v>0.6956</v>
          </cell>
          <cell r="J71" t="str">
            <v>0.6449</v>
          </cell>
          <cell r="K71" t="str">
            <v>0.6646</v>
          </cell>
          <cell r="L71" t="str">
            <v>0.7077</v>
          </cell>
          <cell r="M71" t="str">
            <v>0.6723</v>
          </cell>
          <cell r="N71" t="str">
            <v>0.6778</v>
          </cell>
        </row>
        <row r="72">
          <cell r="A72" t="str">
            <v>113001008268</v>
          </cell>
          <cell r="B72" t="str">
            <v>INSTITUCION EDUCATIVA MARIA CANO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87</v>
          </cell>
          <cell r="H72" t="str">
            <v>85</v>
          </cell>
          <cell r="I72" t="str">
            <v>0.6971</v>
          </cell>
          <cell r="J72" t="str">
            <v>0.6477</v>
          </cell>
          <cell r="K72" t="str">
            <v>0.6606</v>
          </cell>
          <cell r="L72" t="str">
            <v>0.7139</v>
          </cell>
          <cell r="M72" t="str">
            <v>0.6535</v>
          </cell>
          <cell r="N72" t="str">
            <v>0.6778</v>
          </cell>
        </row>
        <row r="73">
          <cell r="A73" t="str">
            <v>113001029893</v>
          </cell>
          <cell r="B73" t="str">
            <v>I.E. ROSEDAL - Sede Única</v>
          </cell>
          <cell r="C73" t="str">
            <v>Establecimiento</v>
          </cell>
          <cell r="D73" t="str">
            <v>CARTAGENA DE INDIAS (BOLIVAR)</v>
          </cell>
          <cell r="E73" t="str">
            <v>NO OFICIAL</v>
          </cell>
          <cell r="F73" t="str">
            <v>B</v>
          </cell>
          <cell r="G73" t="str">
            <v>276</v>
          </cell>
          <cell r="H73" t="str">
            <v>274</v>
          </cell>
          <cell r="I73" t="str">
            <v>0.6988</v>
          </cell>
          <cell r="J73" t="str">
            <v>0.6476</v>
          </cell>
          <cell r="K73" t="str">
            <v>0.6321</v>
          </cell>
          <cell r="L73" t="str">
            <v>0.7306</v>
          </cell>
          <cell r="M73" t="str">
            <v>0.6826</v>
          </cell>
          <cell r="N73" t="str">
            <v>0.6777</v>
          </cell>
        </row>
        <row r="74">
          <cell r="A74" t="str">
            <v>313001001181</v>
          </cell>
          <cell r="B74" t="str">
            <v>COL. NTRA. SRA. DE LA CONSOLATA - Sede Única</v>
          </cell>
          <cell r="C74" t="str">
            <v>Establecimiento</v>
          </cell>
          <cell r="D74" t="str">
            <v>CARTAGENA DE INDIAS (BOLIVAR)</v>
          </cell>
          <cell r="E74" t="str">
            <v>OFICIAL</v>
          </cell>
          <cell r="F74" t="str">
            <v>B</v>
          </cell>
          <cell r="G74" t="str">
            <v>478</v>
          </cell>
          <cell r="H74" t="str">
            <v>477</v>
          </cell>
          <cell r="I74" t="str">
            <v>0.6928</v>
          </cell>
          <cell r="J74" t="str">
            <v>0.6493</v>
          </cell>
          <cell r="K74" t="str">
            <v>0.6402</v>
          </cell>
          <cell r="L74" t="str">
            <v>0.7248</v>
          </cell>
          <cell r="M74" t="str">
            <v>0.6639</v>
          </cell>
          <cell r="N74" t="str">
            <v>0.6758</v>
          </cell>
        </row>
        <row r="75">
          <cell r="A75" t="str">
            <v>313001002307</v>
          </cell>
          <cell r="B75" t="str">
            <v>COL. ADVENTISTA DE C/GENA. - Sede Única</v>
          </cell>
          <cell r="C75" t="str">
            <v>Establecimiento</v>
          </cell>
          <cell r="D75" t="str">
            <v>CARTAGENA DE INDIAS (BOLIVAR)</v>
          </cell>
          <cell r="E75" t="str">
            <v>NO OFICIAL</v>
          </cell>
          <cell r="F75" t="str">
            <v>B</v>
          </cell>
          <cell r="G75" t="str">
            <v>87</v>
          </cell>
          <cell r="H75" t="str">
            <v>84</v>
          </cell>
          <cell r="I75" t="str">
            <v>0.6784</v>
          </cell>
          <cell r="J75" t="str">
            <v>0.6495</v>
          </cell>
          <cell r="K75" t="str">
            <v>0.6447</v>
          </cell>
          <cell r="L75" t="str">
            <v>0.7329</v>
          </cell>
          <cell r="M75" t="str">
            <v>0.6653</v>
          </cell>
          <cell r="N75" t="str">
            <v>0.6755</v>
          </cell>
        </row>
        <row r="76">
          <cell r="A76" t="str">
            <v>313001007619</v>
          </cell>
          <cell r="B76" t="str">
            <v>CORPORACION INST. EDUC. DEL SOCORRO - Sede Única</v>
          </cell>
          <cell r="C76" t="str">
            <v>Establecimiento</v>
          </cell>
          <cell r="D76" t="str">
            <v>CARTAGENA DE INDIAS (BOLIVAR)</v>
          </cell>
          <cell r="E76" t="str">
            <v>NO OFICIAL</v>
          </cell>
          <cell r="F76" t="str">
            <v>B</v>
          </cell>
          <cell r="G76" t="str">
            <v>55</v>
          </cell>
          <cell r="H76" t="str">
            <v>55</v>
          </cell>
          <cell r="I76" t="str">
            <v>0.6779</v>
          </cell>
          <cell r="J76" t="str">
            <v>0.6507</v>
          </cell>
          <cell r="K76" t="str">
            <v>0.6341</v>
          </cell>
          <cell r="L76" t="str">
            <v>0.7259</v>
          </cell>
          <cell r="M76" t="str">
            <v>0.688</v>
          </cell>
          <cell r="N76" t="str">
            <v>0.6734</v>
          </cell>
        </row>
        <row r="77">
          <cell r="A77" t="str">
            <v>313001006701</v>
          </cell>
          <cell r="B77" t="str">
            <v>COL. MILITAR ALMIRANTE COLON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1715</v>
          </cell>
          <cell r="H77" t="str">
            <v>1702</v>
          </cell>
          <cell r="I77" t="str">
            <v>0.6844</v>
          </cell>
          <cell r="J77" t="str">
            <v>0.6527</v>
          </cell>
          <cell r="K77" t="str">
            <v>0.6405</v>
          </cell>
          <cell r="L77" t="str">
            <v>0.7196</v>
          </cell>
          <cell r="M77" t="str">
            <v>0.6615</v>
          </cell>
          <cell r="N77" t="str">
            <v>0.6733</v>
          </cell>
        </row>
        <row r="78">
          <cell r="A78" t="str">
            <v>313001013163</v>
          </cell>
          <cell r="B78" t="str">
            <v>COLEGIO LA ENSEÑANZA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146</v>
          </cell>
          <cell r="H78" t="str">
            <v>143</v>
          </cell>
          <cell r="I78" t="str">
            <v>0.6686</v>
          </cell>
          <cell r="J78" t="str">
            <v>0.6443</v>
          </cell>
          <cell r="K78" t="str">
            <v>0.6434</v>
          </cell>
          <cell r="L78" t="str">
            <v>0.7266</v>
          </cell>
          <cell r="M78" t="str">
            <v>0.6987</v>
          </cell>
          <cell r="N78" t="str">
            <v>0.6729</v>
          </cell>
        </row>
        <row r="79">
          <cell r="A79" t="str">
            <v>113001006800</v>
          </cell>
          <cell r="B79" t="str">
            <v>INSTITUCION EDUCATIVA 20 DE JULIO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166</v>
          </cell>
          <cell r="H79" t="str">
            <v>164</v>
          </cell>
          <cell r="I79" t="str">
            <v>0.6771</v>
          </cell>
          <cell r="J79" t="str">
            <v>0.6534</v>
          </cell>
          <cell r="K79" t="str">
            <v>0.6579</v>
          </cell>
          <cell r="L79" t="str">
            <v>0.7189</v>
          </cell>
          <cell r="M79" t="str">
            <v>0.6052</v>
          </cell>
          <cell r="N79" t="str">
            <v>0.6713</v>
          </cell>
        </row>
        <row r="80">
          <cell r="A80" t="str">
            <v>313001008518</v>
          </cell>
          <cell r="B80" t="str">
            <v>CORP EDUCATIVA MADDOX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165</v>
          </cell>
          <cell r="H80" t="str">
            <v>164</v>
          </cell>
          <cell r="I80" t="str">
            <v>0.6607</v>
          </cell>
          <cell r="J80" t="str">
            <v>0.6567</v>
          </cell>
          <cell r="K80" t="str">
            <v>0.6478</v>
          </cell>
          <cell r="L80" t="str">
            <v>0.7281</v>
          </cell>
          <cell r="M80" t="str">
            <v>0.6454</v>
          </cell>
          <cell r="N80" t="str">
            <v>0.6712</v>
          </cell>
        </row>
        <row r="81">
          <cell r="A81" t="str">
            <v>313001013571</v>
          </cell>
          <cell r="B81" t="str">
            <v>CENT. EDUC. Y COMUNITARIO NELSON MANDELA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C</v>
          </cell>
          <cell r="G81" t="str">
            <v>52</v>
          </cell>
          <cell r="H81" t="str">
            <v>52</v>
          </cell>
          <cell r="I81" t="str">
            <v>0.6957</v>
          </cell>
          <cell r="J81" t="str">
            <v>0.6411</v>
          </cell>
          <cell r="K81" t="str">
            <v>0.6381</v>
          </cell>
          <cell r="L81" t="str">
            <v>0.7007</v>
          </cell>
          <cell r="M81" t="str">
            <v>0.6575</v>
          </cell>
          <cell r="N81" t="str">
            <v>0.668</v>
          </cell>
        </row>
        <row r="82">
          <cell r="A82" t="str">
            <v>113001000348</v>
          </cell>
          <cell r="B82" t="str">
            <v>INSTITUCION EDUCATIVA AMBIENTALISTA DE CARTAGENA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C</v>
          </cell>
          <cell r="G82" t="str">
            <v>402</v>
          </cell>
          <cell r="H82" t="str">
            <v>395</v>
          </cell>
          <cell r="I82" t="str">
            <v>0.6691</v>
          </cell>
          <cell r="J82" t="str">
            <v>0.6604</v>
          </cell>
          <cell r="K82" t="str">
            <v>0.6401</v>
          </cell>
          <cell r="L82" t="str">
            <v>0.7096</v>
          </cell>
          <cell r="M82" t="str">
            <v>0.6277</v>
          </cell>
          <cell r="N82" t="str">
            <v>0.6666</v>
          </cell>
        </row>
        <row r="83">
          <cell r="A83" t="str">
            <v>313001008526</v>
          </cell>
          <cell r="B83" t="str">
            <v>INST. SAN ISIDRO LABRADOR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140</v>
          </cell>
          <cell r="H83" t="str">
            <v>139</v>
          </cell>
          <cell r="I83" t="str">
            <v>0.6769</v>
          </cell>
          <cell r="J83" t="str">
            <v>0.6454</v>
          </cell>
          <cell r="K83" t="str">
            <v>0.6356</v>
          </cell>
          <cell r="L83" t="str">
            <v>0.7113</v>
          </cell>
          <cell r="M83" t="str">
            <v>0.647</v>
          </cell>
          <cell r="N83" t="str">
            <v>0.6657</v>
          </cell>
        </row>
        <row r="84">
          <cell r="A84" t="str">
            <v>113001001484</v>
          </cell>
          <cell r="B84" t="str">
            <v>INSTITUCION EDUCATIVA MERCEDES ABREGO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C</v>
          </cell>
          <cell r="G84" t="str">
            <v>579</v>
          </cell>
          <cell r="H84" t="str">
            <v>563</v>
          </cell>
          <cell r="I84" t="str">
            <v>0.6801</v>
          </cell>
          <cell r="J84" t="str">
            <v>0.637</v>
          </cell>
          <cell r="K84" t="str">
            <v>0.6353</v>
          </cell>
          <cell r="L84" t="str">
            <v>0.7099</v>
          </cell>
          <cell r="M84" t="str">
            <v>0.647</v>
          </cell>
          <cell r="N84" t="str">
            <v>0.6641</v>
          </cell>
        </row>
        <row r="85">
          <cell r="A85" t="str">
            <v>313001006639</v>
          </cell>
          <cell r="B85" t="str">
            <v>INST. SOLEDAD VIVES DE JOLI (ANTES J. I LOS CAPULLITOS)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94</v>
          </cell>
          <cell r="H85" t="str">
            <v>94</v>
          </cell>
          <cell r="I85" t="str">
            <v>0.6896</v>
          </cell>
          <cell r="J85" t="str">
            <v>0.6423</v>
          </cell>
          <cell r="K85" t="str">
            <v>0.6097</v>
          </cell>
          <cell r="L85" t="str">
            <v>0.7165</v>
          </cell>
          <cell r="M85" t="str">
            <v>0.644</v>
          </cell>
          <cell r="N85" t="str">
            <v>0.663</v>
          </cell>
        </row>
        <row r="86">
          <cell r="A86" t="str">
            <v>313001001211</v>
          </cell>
          <cell r="B86" t="str">
            <v>INST. CARTAGENA. DEL MAR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156</v>
          </cell>
          <cell r="H86" t="str">
            <v>145</v>
          </cell>
          <cell r="I86" t="str">
            <v>0.6611</v>
          </cell>
          <cell r="J86" t="str">
            <v>0.6498</v>
          </cell>
          <cell r="K86" t="str">
            <v>0.6341</v>
          </cell>
          <cell r="L86" t="str">
            <v>0.7011</v>
          </cell>
          <cell r="M86" t="str">
            <v>0.6561</v>
          </cell>
          <cell r="N86" t="str">
            <v>0.6611</v>
          </cell>
        </row>
        <row r="87">
          <cell r="A87" t="str">
            <v>313001000142</v>
          </cell>
          <cell r="B87" t="str">
            <v>INST. MADRE TERESA DE CALCUTA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55</v>
          </cell>
          <cell r="H87" t="str">
            <v>54</v>
          </cell>
          <cell r="I87" t="str">
            <v>0.6695</v>
          </cell>
          <cell r="J87" t="str">
            <v>0.6406</v>
          </cell>
          <cell r="K87" t="str">
            <v>0.6301</v>
          </cell>
          <cell r="L87" t="str">
            <v>0.708</v>
          </cell>
          <cell r="M87" t="str">
            <v>0.6466</v>
          </cell>
          <cell r="N87" t="str">
            <v>0.6609</v>
          </cell>
        </row>
        <row r="88">
          <cell r="A88" t="str">
            <v>313001007040</v>
          </cell>
          <cell r="B88" t="str">
            <v>COL. MARIA MONTESORRI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65</v>
          </cell>
          <cell r="H88" t="str">
            <v>65</v>
          </cell>
          <cell r="I88" t="str">
            <v>0.6779</v>
          </cell>
          <cell r="J88" t="str">
            <v>0.6293</v>
          </cell>
          <cell r="K88" t="str">
            <v>0.6269</v>
          </cell>
          <cell r="L88" t="str">
            <v>0.7094</v>
          </cell>
          <cell r="M88" t="str">
            <v>0.6479</v>
          </cell>
          <cell r="N88" t="str">
            <v>0.6599</v>
          </cell>
        </row>
        <row r="89">
          <cell r="A89" t="str">
            <v>313001028843</v>
          </cell>
          <cell r="B89" t="str">
            <v>COLEGIO JUAN PABLO II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109</v>
          </cell>
          <cell r="H89" t="str">
            <v>108</v>
          </cell>
          <cell r="I89" t="str">
            <v>0.6704</v>
          </cell>
          <cell r="J89" t="str">
            <v>0.6351</v>
          </cell>
          <cell r="K89" t="str">
            <v>0.6303</v>
          </cell>
          <cell r="L89" t="str">
            <v>0.7001</v>
          </cell>
          <cell r="M89" t="str">
            <v>0.6591</v>
          </cell>
          <cell r="N89" t="str">
            <v>0.659</v>
          </cell>
        </row>
        <row r="90">
          <cell r="A90" t="str">
            <v>113001012508</v>
          </cell>
          <cell r="B90" t="str">
            <v>ESCUELA NORMAL SUPERIOR DE CARTAGENA DE INDIAS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351</v>
          </cell>
          <cell r="H90" t="str">
            <v>349</v>
          </cell>
          <cell r="I90" t="str">
            <v>0.6488</v>
          </cell>
          <cell r="J90" t="str">
            <v>0.6398</v>
          </cell>
          <cell r="K90" t="str">
            <v>0.6446</v>
          </cell>
          <cell r="L90" t="str">
            <v>0.7076</v>
          </cell>
          <cell r="M90" t="str">
            <v>0.6336</v>
          </cell>
          <cell r="N90" t="str">
            <v>0.6582</v>
          </cell>
        </row>
        <row r="91">
          <cell r="A91" t="str">
            <v>313001029981</v>
          </cell>
          <cell r="B91" t="str">
            <v>COLEGIO JOSÉ MARÍA GARCÍA TOLEDO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56</v>
          </cell>
          <cell r="H91" t="str">
            <v>56</v>
          </cell>
          <cell r="I91" t="str">
            <v>0.6752</v>
          </cell>
          <cell r="J91" t="str">
            <v>0.6387</v>
          </cell>
          <cell r="K91" t="str">
            <v>0.6134</v>
          </cell>
          <cell r="L91" t="str">
            <v>0.7123</v>
          </cell>
          <cell r="M91" t="str">
            <v>0.6286</v>
          </cell>
          <cell r="N91" t="str">
            <v>0.6575</v>
          </cell>
        </row>
        <row r="92">
          <cell r="A92" t="str">
            <v>313001027351</v>
          </cell>
          <cell r="B92" t="str">
            <v>COL. SAN  RAFAEL  ARCANGEL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67</v>
          </cell>
          <cell r="H92" t="str">
            <v>67</v>
          </cell>
          <cell r="I92" t="str">
            <v>0.6659</v>
          </cell>
          <cell r="J92" t="str">
            <v>0.6219</v>
          </cell>
          <cell r="K92" t="str">
            <v>0.6297</v>
          </cell>
          <cell r="L92" t="str">
            <v>0.7158</v>
          </cell>
          <cell r="M92" t="str">
            <v>0.6414</v>
          </cell>
          <cell r="N92" t="str">
            <v>0.657</v>
          </cell>
        </row>
        <row r="93">
          <cell r="A93" t="str">
            <v>113001002626</v>
          </cell>
          <cell r="B93" t="str">
            <v>INSTITUCION EDUCATIVA OLGA GONZALEZ ARRAUT - Sede Única</v>
          </cell>
          <cell r="C93" t="str">
            <v>Establecimiento</v>
          </cell>
          <cell r="D93" t="str">
            <v>CARTAGENA DE INDIAS (BOLIVAR)</v>
          </cell>
          <cell r="E93" t="str">
            <v>OFICIAL</v>
          </cell>
          <cell r="F93" t="str">
            <v>C</v>
          </cell>
          <cell r="G93" t="str">
            <v>129</v>
          </cell>
          <cell r="H93" t="str">
            <v>128</v>
          </cell>
          <cell r="I93" t="str">
            <v>0.655</v>
          </cell>
          <cell r="J93" t="str">
            <v>0.6294</v>
          </cell>
          <cell r="K93" t="str">
            <v>0.6161</v>
          </cell>
          <cell r="L93" t="str">
            <v>0.7204</v>
          </cell>
          <cell r="M93" t="str">
            <v>0.6116</v>
          </cell>
          <cell r="N93" t="str">
            <v>0.6519</v>
          </cell>
        </row>
        <row r="94">
          <cell r="A94" t="str">
            <v>113001000771</v>
          </cell>
          <cell r="B94" t="str">
            <v>INSTITUCION EDUCATIVA CAMILO TORRES DEL POZON - Sede Única</v>
          </cell>
          <cell r="C94" t="str">
            <v>Establecimiento</v>
          </cell>
          <cell r="D94" t="str">
            <v>CARTAGENA DE INDIAS (BOLIVAR)</v>
          </cell>
          <cell r="E94" t="str">
            <v>OFICIAL</v>
          </cell>
          <cell r="F94" t="str">
            <v>C</v>
          </cell>
          <cell r="G94" t="str">
            <v>382</v>
          </cell>
          <cell r="H94" t="str">
            <v>375</v>
          </cell>
          <cell r="I94" t="str">
            <v>0.66</v>
          </cell>
          <cell r="J94" t="str">
            <v>0.6319</v>
          </cell>
          <cell r="K94" t="str">
            <v>0.6111</v>
          </cell>
          <cell r="L94" t="str">
            <v>0.6927</v>
          </cell>
          <cell r="M94" t="str">
            <v>0.6183</v>
          </cell>
          <cell r="N94" t="str">
            <v>0.6466</v>
          </cell>
        </row>
        <row r="95">
          <cell r="A95" t="str">
            <v>113001003274</v>
          </cell>
          <cell r="B95" t="str">
            <v>INSTITUCION EDUCATIVA JOSE MANUEL RODRIGUEZ TORICES - Sede Única</v>
          </cell>
          <cell r="C95" t="str">
            <v>Establecimiento</v>
          </cell>
          <cell r="D95" t="str">
            <v>CARTAGENA DE INDIAS (BOLIVAR)</v>
          </cell>
          <cell r="E95" t="str">
            <v>OFICIAL</v>
          </cell>
          <cell r="F95" t="str">
            <v>C</v>
          </cell>
          <cell r="G95" t="str">
            <v>796</v>
          </cell>
          <cell r="H95" t="str">
            <v>743</v>
          </cell>
          <cell r="I95" t="str">
            <v>0.6668</v>
          </cell>
          <cell r="J95" t="str">
            <v>0.6249</v>
          </cell>
          <cell r="K95" t="str">
            <v>0.6052</v>
          </cell>
          <cell r="L95" t="str">
            <v>0.6894</v>
          </cell>
          <cell r="M95" t="str">
            <v>0.634</v>
          </cell>
          <cell r="N95" t="str">
            <v>0.6456</v>
          </cell>
        </row>
        <row r="96">
          <cell r="A96" t="str">
            <v>113001000721</v>
          </cell>
          <cell r="B96" t="str">
            <v>INSTITUCION EDUCATIVA LUIS CARLOS LOPEZ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301</v>
          </cell>
          <cell r="H96" t="str">
            <v>295</v>
          </cell>
          <cell r="I96" t="str">
            <v>0.6534</v>
          </cell>
          <cell r="J96" t="str">
            <v>0.6241</v>
          </cell>
          <cell r="K96" t="str">
            <v>0.5982</v>
          </cell>
          <cell r="L96" t="str">
            <v>0.6913</v>
          </cell>
          <cell r="M96" t="str">
            <v>0.6668</v>
          </cell>
          <cell r="N96" t="str">
            <v>0.6437</v>
          </cell>
        </row>
        <row r="97">
          <cell r="A97" t="str">
            <v>113001012788</v>
          </cell>
          <cell r="B97" t="str">
            <v>INSTITUCION EDUCATIVA CIUDAD DE TUNJA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153</v>
          </cell>
          <cell r="H97" t="str">
            <v>152</v>
          </cell>
          <cell r="I97" t="str">
            <v>0.6774</v>
          </cell>
          <cell r="J97" t="str">
            <v>0.6387</v>
          </cell>
          <cell r="K97" t="str">
            <v>0.5855</v>
          </cell>
          <cell r="L97" t="str">
            <v>0.6822</v>
          </cell>
          <cell r="M97" t="str">
            <v>0.6085</v>
          </cell>
          <cell r="N97" t="str">
            <v>0.6431</v>
          </cell>
        </row>
        <row r="98">
          <cell r="A98" t="str">
            <v>113001007857</v>
          </cell>
          <cell r="B98" t="str">
            <v>INSTITUCION EDUCATIVA LA LIBERTAD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213</v>
          </cell>
          <cell r="H98" t="str">
            <v>209</v>
          </cell>
          <cell r="I98" t="str">
            <v>0.6412</v>
          </cell>
          <cell r="J98" t="str">
            <v>0.6384</v>
          </cell>
          <cell r="K98" t="str">
            <v>0.6022</v>
          </cell>
          <cell r="L98" t="str">
            <v>0.6858</v>
          </cell>
          <cell r="M98" t="str">
            <v>0.6189</v>
          </cell>
          <cell r="N98" t="str">
            <v>0.6401</v>
          </cell>
        </row>
        <row r="99">
          <cell r="A99" t="str">
            <v>313001028985</v>
          </cell>
          <cell r="B99" t="str">
            <v>COLEGIO DIOS ES AMOR -SEDE CARTAGENA - Sede Única</v>
          </cell>
          <cell r="C99" t="str">
            <v>Establecimiento</v>
          </cell>
          <cell r="D99" t="str">
            <v>CARTAGENA DE INDIAS (BOLIVAR)</v>
          </cell>
          <cell r="E99" t="str">
            <v>NO OFICIAL</v>
          </cell>
          <cell r="F99" t="str">
            <v>C</v>
          </cell>
          <cell r="G99" t="str">
            <v>96</v>
          </cell>
          <cell r="H99" t="str">
            <v>94</v>
          </cell>
          <cell r="I99" t="str">
            <v>0.6402</v>
          </cell>
          <cell r="J99" t="str">
            <v>0.6105</v>
          </cell>
          <cell r="K99" t="str">
            <v>0.6035</v>
          </cell>
          <cell r="L99" t="str">
            <v>0.7079</v>
          </cell>
          <cell r="M99" t="str">
            <v>0.618</v>
          </cell>
          <cell r="N99" t="str">
            <v>0.6388</v>
          </cell>
        </row>
        <row r="100">
          <cell r="A100" t="str">
            <v>113001001336</v>
          </cell>
          <cell r="B100" t="str">
            <v>INSTITUCION EDUCATIVA JOHN F KENNEDY - Sede Única</v>
          </cell>
          <cell r="C100" t="str">
            <v>Establecimiento</v>
          </cell>
          <cell r="D100" t="str">
            <v>CARTAGENA DE INDIAS (BOLIVAR)</v>
          </cell>
          <cell r="E100" t="str">
            <v>OFICIAL</v>
          </cell>
          <cell r="F100" t="str">
            <v>C</v>
          </cell>
          <cell r="G100" t="str">
            <v>350</v>
          </cell>
          <cell r="H100" t="str">
            <v>345</v>
          </cell>
          <cell r="I100" t="str">
            <v>0.6576</v>
          </cell>
          <cell r="J100" t="str">
            <v>0.6193</v>
          </cell>
          <cell r="K100" t="str">
            <v>0.6009</v>
          </cell>
          <cell r="L100" t="str">
            <v>0.6902</v>
          </cell>
          <cell r="M100" t="str">
            <v>0.5992</v>
          </cell>
          <cell r="N100" t="str">
            <v>0.6387</v>
          </cell>
        </row>
        <row r="101">
          <cell r="A101" t="str">
            <v>313001006281</v>
          </cell>
          <cell r="B101" t="str">
            <v>CORP. COL. AMOR A BOLIVAR - Sede Única</v>
          </cell>
          <cell r="C101" t="str">
            <v>Establecimiento</v>
          </cell>
          <cell r="D101" t="str">
            <v>CARTAGENA DE INDIAS (BOLIVAR)</v>
          </cell>
          <cell r="E101" t="str">
            <v>NO OFICIAL</v>
          </cell>
          <cell r="F101" t="str">
            <v>C</v>
          </cell>
          <cell r="G101" t="str">
            <v>72</v>
          </cell>
          <cell r="H101" t="str">
            <v>71</v>
          </cell>
          <cell r="I101" t="str">
            <v>0.6646</v>
          </cell>
          <cell r="J101" t="str">
            <v>0.61</v>
          </cell>
          <cell r="K101" t="str">
            <v>0.5965</v>
          </cell>
          <cell r="L101" t="str">
            <v>0.6871</v>
          </cell>
          <cell r="M101" t="str">
            <v>0.6293</v>
          </cell>
          <cell r="N101" t="str">
            <v>0.6387</v>
          </cell>
        </row>
        <row r="102">
          <cell r="A102" t="str">
            <v>313001008381</v>
          </cell>
          <cell r="B102" t="str">
            <v>CENT. DE ENSEÑANZA HIJOS DE BOLIVAR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44</v>
          </cell>
          <cell r="H102" t="str">
            <v>44</v>
          </cell>
          <cell r="I102" t="str">
            <v>0.6361</v>
          </cell>
          <cell r="J102" t="str">
            <v>0.6267</v>
          </cell>
          <cell r="K102" t="str">
            <v>0.6146</v>
          </cell>
          <cell r="L102" t="str">
            <v>0.6829</v>
          </cell>
          <cell r="M102" t="str">
            <v>0.6145</v>
          </cell>
          <cell r="N102" t="str">
            <v>0.6381</v>
          </cell>
        </row>
        <row r="103">
          <cell r="A103" t="str">
            <v>113001001972</v>
          </cell>
          <cell r="B103" t="str">
            <v>INSTITUCION EDUCATIVA SEMINARIO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548</v>
          </cell>
          <cell r="H103" t="str">
            <v>538</v>
          </cell>
          <cell r="I103" t="str">
            <v>0.6502</v>
          </cell>
          <cell r="J103" t="str">
            <v>0.6208</v>
          </cell>
          <cell r="K103" t="str">
            <v>0.5976</v>
          </cell>
          <cell r="L103" t="str">
            <v>0.6827</v>
          </cell>
          <cell r="M103" t="str">
            <v>0.6266</v>
          </cell>
          <cell r="N103" t="str">
            <v>0.637</v>
          </cell>
        </row>
        <row r="104">
          <cell r="A104" t="str">
            <v>113001000321</v>
          </cell>
          <cell r="B104" t="str">
            <v>INSTITUCION EDUCATIVA LUIS C GALAN SARMIENTO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157</v>
          </cell>
          <cell r="H104" t="str">
            <v>156</v>
          </cell>
          <cell r="I104" t="str">
            <v>0.6452</v>
          </cell>
          <cell r="J104" t="str">
            <v>0.6166</v>
          </cell>
          <cell r="K104" t="str">
            <v>0.6034</v>
          </cell>
          <cell r="L104" t="str">
            <v>0.6907</v>
          </cell>
          <cell r="M104" t="str">
            <v>0.5999</v>
          </cell>
          <cell r="N104" t="str">
            <v>0.636</v>
          </cell>
        </row>
        <row r="105">
          <cell r="A105" t="str">
            <v>313001009204</v>
          </cell>
          <cell r="B105" t="str">
            <v>INST. INTEGRAL NUEVA COLOMBIA (INST. INF.MI SONRISA)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80</v>
          </cell>
          <cell r="H105" t="str">
            <v>79</v>
          </cell>
          <cell r="I105" t="str">
            <v>0.6335</v>
          </cell>
          <cell r="J105" t="str">
            <v>0.6233</v>
          </cell>
          <cell r="K105" t="str">
            <v>0.6142</v>
          </cell>
          <cell r="L105" t="str">
            <v>0.679</v>
          </cell>
          <cell r="M105" t="str">
            <v>0.6027</v>
          </cell>
          <cell r="N105" t="str">
            <v>0.6349</v>
          </cell>
        </row>
        <row r="106">
          <cell r="A106" t="str">
            <v>313001007244</v>
          </cell>
          <cell r="B106" t="str">
            <v>INST. JUAN JACOBO ROUSSEAU NO.2 -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27</v>
          </cell>
          <cell r="H106" t="str">
            <v>27</v>
          </cell>
          <cell r="I106" t="str">
            <v>0.6317</v>
          </cell>
          <cell r="J106" t="str">
            <v>0.6141</v>
          </cell>
          <cell r="K106" t="str">
            <v>0.5763</v>
          </cell>
          <cell r="L106" t="str">
            <v>0.6647</v>
          </cell>
          <cell r="M106" t="str">
            <v>0.7015</v>
          </cell>
          <cell r="N106" t="str">
            <v>0.6278</v>
          </cell>
        </row>
        <row r="107">
          <cell r="A107" t="str">
            <v>113001000437</v>
          </cell>
          <cell r="B107" t="str">
            <v>INSTITUCION EDUCATIVA REPUBLICA DE ARGENTINA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302</v>
          </cell>
          <cell r="H107" t="str">
            <v>293</v>
          </cell>
          <cell r="I107" t="str">
            <v>0.6411</v>
          </cell>
          <cell r="J107" t="str">
            <v>0.6055</v>
          </cell>
          <cell r="K107" t="str">
            <v>0.5868</v>
          </cell>
          <cell r="L107" t="str">
            <v>0.6755</v>
          </cell>
          <cell r="M107" t="str">
            <v>0.6285</v>
          </cell>
          <cell r="N107" t="str">
            <v>0.6273</v>
          </cell>
        </row>
        <row r="108">
          <cell r="A108" t="str">
            <v>113001005358</v>
          </cell>
          <cell r="B108" t="str">
            <v>INSTITUCION EDUCATIVA ALBERTO E. FERNANDEZ BAENA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204</v>
          </cell>
          <cell r="H108" t="str">
            <v>195</v>
          </cell>
          <cell r="I108" t="str">
            <v>0.6388</v>
          </cell>
          <cell r="J108" t="str">
            <v>0.6051</v>
          </cell>
          <cell r="K108" t="str">
            <v>0.5857</v>
          </cell>
          <cell r="L108" t="str">
            <v>0.6793</v>
          </cell>
          <cell r="M108" t="str">
            <v>0.6106</v>
          </cell>
          <cell r="N108" t="str">
            <v>0.6259</v>
          </cell>
        </row>
        <row r="109">
          <cell r="A109" t="str">
            <v>313001008411</v>
          </cell>
          <cell r="B109" t="str">
            <v>INSTITUCION EDUCATIVA FE Y ALEGRIA EL PROGRESO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201</v>
          </cell>
          <cell r="H109" t="str">
            <v>200</v>
          </cell>
          <cell r="I109" t="str">
            <v>0.647</v>
          </cell>
          <cell r="J109" t="str">
            <v>0.6084</v>
          </cell>
          <cell r="K109" t="str">
            <v>0.5896</v>
          </cell>
          <cell r="L109" t="str">
            <v>0.6718</v>
          </cell>
          <cell r="M109" t="str">
            <v>0.5789</v>
          </cell>
          <cell r="N109" t="str">
            <v>0.6253</v>
          </cell>
        </row>
        <row r="110">
          <cell r="A110" t="str">
            <v>113001004289</v>
          </cell>
          <cell r="B110" t="str">
            <v>INSTITUCION EDUCATIVA SAN LUCAS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369</v>
          </cell>
          <cell r="H110" t="str">
            <v>360</v>
          </cell>
          <cell r="I110" t="str">
            <v>0.6372</v>
          </cell>
          <cell r="J110" t="str">
            <v>0.6045</v>
          </cell>
          <cell r="K110" t="str">
            <v>0.5873</v>
          </cell>
          <cell r="L110" t="str">
            <v>0.6789</v>
          </cell>
          <cell r="M110" t="str">
            <v>0.6005</v>
          </cell>
          <cell r="N110" t="str">
            <v>0.6249</v>
          </cell>
        </row>
        <row r="111">
          <cell r="A111" t="str">
            <v>113001005374</v>
          </cell>
          <cell r="B111" t="str">
            <v>INSTITUCION EDUCATIVA ANTONIA SANTOS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266</v>
          </cell>
          <cell r="H111" t="str">
            <v>260</v>
          </cell>
          <cell r="I111" t="str">
            <v>0.6425</v>
          </cell>
          <cell r="J111" t="str">
            <v>0.6139</v>
          </cell>
          <cell r="K111" t="str">
            <v>0.579</v>
          </cell>
          <cell r="L111" t="str">
            <v>0.6658</v>
          </cell>
          <cell r="M111" t="str">
            <v>0.6208</v>
          </cell>
          <cell r="N111" t="str">
            <v>0.6249</v>
          </cell>
        </row>
        <row r="112">
          <cell r="A112" t="str">
            <v>113001028483</v>
          </cell>
          <cell r="B112" t="str">
            <v>INSTITUCION EDUCATIVA CASD MANUELA BELTRAN - Sede Única</v>
          </cell>
          <cell r="C112" t="str">
            <v>Establecimiento</v>
          </cell>
          <cell r="D112" t="str">
            <v>CARTAGENA DE INDIAS (BOLIVAR)</v>
          </cell>
          <cell r="E112" t="str">
            <v>OFICIAL</v>
          </cell>
          <cell r="F112" t="str">
            <v>C</v>
          </cell>
          <cell r="G112" t="str">
            <v>160</v>
          </cell>
          <cell r="H112" t="str">
            <v>155</v>
          </cell>
          <cell r="I112" t="str">
            <v>0.6386</v>
          </cell>
          <cell r="J112" t="str">
            <v>0.6117</v>
          </cell>
          <cell r="K112" t="str">
            <v>0.5819</v>
          </cell>
          <cell r="L112" t="str">
            <v>0.6805</v>
          </cell>
          <cell r="M112" t="str">
            <v>0.581</v>
          </cell>
          <cell r="N112" t="str">
            <v>0.6245</v>
          </cell>
        </row>
        <row r="113">
          <cell r="A113" t="str">
            <v>113001030093</v>
          </cell>
          <cell r="B113" t="str">
            <v>INSTITUCION EDUCATIVA FUNDACION PIES DESCALZOS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151</v>
          </cell>
          <cell r="H113" t="str">
            <v>149</v>
          </cell>
          <cell r="I113" t="str">
            <v>0.6337</v>
          </cell>
          <cell r="J113" t="str">
            <v>0.6076</v>
          </cell>
          <cell r="K113" t="str">
            <v>0.5851</v>
          </cell>
          <cell r="L113" t="str">
            <v>0.6632</v>
          </cell>
          <cell r="M113" t="str">
            <v>0.6008</v>
          </cell>
          <cell r="N113" t="str">
            <v>0.6207</v>
          </cell>
        </row>
        <row r="114">
          <cell r="A114" t="str">
            <v>113001000852</v>
          </cell>
          <cell r="B114" t="str">
            <v>INSTITUCION EDUCATIVA NUESTRA SRA DEL CARMEN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705</v>
          </cell>
          <cell r="H114" t="str">
            <v>686</v>
          </cell>
          <cell r="I114" t="str">
            <v>0.6267</v>
          </cell>
          <cell r="J114" t="str">
            <v>0.6061</v>
          </cell>
          <cell r="K114" t="str">
            <v>0.5841</v>
          </cell>
          <cell r="L114" t="str">
            <v>0.6705</v>
          </cell>
          <cell r="M114" t="str">
            <v>0.5992</v>
          </cell>
          <cell r="N114" t="str">
            <v>0.6201</v>
          </cell>
        </row>
        <row r="115">
          <cell r="A115" t="str">
            <v>113001004149</v>
          </cell>
          <cell r="B115" t="str">
            <v>INSTITUCION EDUCATIVA JUAN JOSE NIETO - Sede Única</v>
          </cell>
          <cell r="C115" t="str">
            <v>Establecimiento</v>
          </cell>
          <cell r="D115" t="str">
            <v>CARTAGENA DE INDIAS (BOLIVAR)</v>
          </cell>
          <cell r="E115" t="str">
            <v>OFICIAL</v>
          </cell>
          <cell r="F115" t="str">
            <v>D</v>
          </cell>
          <cell r="G115" t="str">
            <v>503</v>
          </cell>
          <cell r="H115" t="str">
            <v>483</v>
          </cell>
          <cell r="I115" t="str">
            <v>0.6262</v>
          </cell>
          <cell r="J115" t="str">
            <v>0.5931</v>
          </cell>
          <cell r="K115" t="str">
            <v>0.5823</v>
          </cell>
          <cell r="L115" t="str">
            <v>0.677</v>
          </cell>
          <cell r="M115" t="str">
            <v>0.6069</v>
          </cell>
          <cell r="N115" t="str">
            <v>0.6187</v>
          </cell>
        </row>
        <row r="116">
          <cell r="A116" t="str">
            <v>113001001697</v>
          </cell>
          <cell r="B116" t="str">
            <v>INSTITUCION EDUCATIVA MANUELA BELTRAN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D</v>
          </cell>
          <cell r="G116" t="str">
            <v>303</v>
          </cell>
          <cell r="H116" t="str">
            <v>295</v>
          </cell>
          <cell r="I116" t="str">
            <v>0.639</v>
          </cell>
          <cell r="J116" t="str">
            <v>0.6071</v>
          </cell>
          <cell r="K116" t="str">
            <v>0.5733</v>
          </cell>
          <cell r="L116" t="str">
            <v>0.6584</v>
          </cell>
          <cell r="M116" t="str">
            <v>0.5919</v>
          </cell>
          <cell r="N116" t="str">
            <v>0.6173</v>
          </cell>
        </row>
        <row r="117">
          <cell r="A117" t="str">
            <v>113001002952</v>
          </cell>
          <cell r="B117" t="str">
            <v>INSTITUCION EDUCATIVA DE TERNERA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D</v>
          </cell>
          <cell r="G117" t="str">
            <v>204</v>
          </cell>
          <cell r="H117" t="str">
            <v>198</v>
          </cell>
          <cell r="I117" t="str">
            <v>0.6202</v>
          </cell>
          <cell r="J117" t="str">
            <v>0.5912</v>
          </cell>
          <cell r="K117" t="str">
            <v>0.5862</v>
          </cell>
          <cell r="L117" t="str">
            <v>0.6744</v>
          </cell>
          <cell r="M117" t="str">
            <v>0.6029</v>
          </cell>
          <cell r="N117" t="str">
            <v>0.6168</v>
          </cell>
        </row>
        <row r="118">
          <cell r="A118" t="str">
            <v>313001008500</v>
          </cell>
          <cell r="B118" t="str">
            <v>CORP. EDUC. JORGE ELIECER GAITAN DE C/GENA - Sede Única</v>
          </cell>
          <cell r="C118" t="str">
            <v>Establecimiento</v>
          </cell>
          <cell r="D118" t="str">
            <v>CARTAGENA DE INDIAS (BOLIVAR)</v>
          </cell>
          <cell r="E118" t="str">
            <v>NO OFICIAL</v>
          </cell>
          <cell r="F118" t="str">
            <v>D</v>
          </cell>
          <cell r="G118" t="str">
            <v>23</v>
          </cell>
          <cell r="H118" t="str">
            <v>23</v>
          </cell>
          <cell r="I118" t="str">
            <v>0.6187</v>
          </cell>
          <cell r="J118" t="str">
            <v>0.6107</v>
          </cell>
          <cell r="K118" t="str">
            <v>0.5738</v>
          </cell>
          <cell r="L118" t="str">
            <v>0.6596</v>
          </cell>
          <cell r="M118" t="str">
            <v>0.6214</v>
          </cell>
          <cell r="N118" t="str">
            <v>0.6161</v>
          </cell>
        </row>
        <row r="119">
          <cell r="A119" t="str">
            <v>413001013176</v>
          </cell>
          <cell r="B119" t="str">
            <v>FUNDACION EDUCATIVA INSTITUTO ECOLÓGICO BARBACOAS - Sede Única</v>
          </cell>
          <cell r="C119" t="str">
            <v>Establecimiento</v>
          </cell>
          <cell r="D119" t="str">
            <v>CARTAGENA DE INDIAS (BOLIVAR)</v>
          </cell>
          <cell r="E119" t="str">
            <v>NO OFICIAL</v>
          </cell>
          <cell r="F119" t="str">
            <v>D</v>
          </cell>
          <cell r="G119" t="str">
            <v>78</v>
          </cell>
          <cell r="H119" t="str">
            <v>78</v>
          </cell>
          <cell r="I119" t="str">
            <v>0.6356</v>
          </cell>
          <cell r="J119" t="str">
            <v>0.6112</v>
          </cell>
          <cell r="K119" t="str">
            <v>0.5756</v>
          </cell>
          <cell r="L119" t="str">
            <v>0.6448</v>
          </cell>
          <cell r="M119" t="str">
            <v>0.5717</v>
          </cell>
          <cell r="N119" t="str">
            <v>0.6133</v>
          </cell>
        </row>
        <row r="120">
          <cell r="A120" t="str">
            <v>113001028927</v>
          </cell>
          <cell r="B120" t="str">
            <v>INSTITUCION EDUCATIVA CIUDADELA 2000 -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D</v>
          </cell>
          <cell r="G120" t="str">
            <v>341</v>
          </cell>
          <cell r="H120" t="str">
            <v>335</v>
          </cell>
          <cell r="I120" t="str">
            <v>0.6294</v>
          </cell>
          <cell r="J120" t="str">
            <v>0.594</v>
          </cell>
          <cell r="K120" t="str">
            <v>0.5717</v>
          </cell>
          <cell r="L120" t="str">
            <v>0.6686</v>
          </cell>
          <cell r="M120" t="str">
            <v>0.5638</v>
          </cell>
          <cell r="N120" t="str">
            <v>0.6119</v>
          </cell>
        </row>
        <row r="121">
          <cell r="A121" t="str">
            <v>113001002812</v>
          </cell>
          <cell r="B121" t="str">
            <v>INSTITUCION EDUCATIVA MARIA REINA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D</v>
          </cell>
          <cell r="G121" t="str">
            <v>282</v>
          </cell>
          <cell r="H121" t="str">
            <v>278</v>
          </cell>
          <cell r="I121" t="str">
            <v>0.626</v>
          </cell>
          <cell r="J121" t="str">
            <v>0.5925</v>
          </cell>
          <cell r="K121" t="str">
            <v>0.5736</v>
          </cell>
          <cell r="L121" t="str">
            <v>0.6594</v>
          </cell>
          <cell r="M121" t="str">
            <v>0.5948</v>
          </cell>
          <cell r="N121" t="str">
            <v>0.6115</v>
          </cell>
        </row>
        <row r="122">
          <cell r="A122" t="str">
            <v>213001000245</v>
          </cell>
          <cell r="B122" t="str">
            <v>INSTITUCION EDUCATIVA TIERRA BAJA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67</v>
          </cell>
          <cell r="H122" t="str">
            <v>67</v>
          </cell>
          <cell r="I122" t="str">
            <v>0.6231</v>
          </cell>
          <cell r="J122" t="str">
            <v>0.5857</v>
          </cell>
          <cell r="K122" t="str">
            <v>0.5695</v>
          </cell>
          <cell r="L122" t="str">
            <v>0.6787</v>
          </cell>
          <cell r="M122" t="str">
            <v>0.5703</v>
          </cell>
          <cell r="N122" t="str">
            <v>0.6109</v>
          </cell>
        </row>
        <row r="123">
          <cell r="A123" t="str">
            <v>113001000241</v>
          </cell>
          <cell r="B123" t="str">
            <v>INSTITUCION EDUCATIVA NUESTRO ESFUERZO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277</v>
          </cell>
          <cell r="H123" t="str">
            <v>268</v>
          </cell>
          <cell r="I123" t="str">
            <v>0.6313</v>
          </cell>
          <cell r="J123" t="str">
            <v>0.6051</v>
          </cell>
          <cell r="K123" t="str">
            <v>0.566</v>
          </cell>
          <cell r="L123" t="str">
            <v>0.6516</v>
          </cell>
          <cell r="M123" t="str">
            <v>0.5788</v>
          </cell>
          <cell r="N123" t="str">
            <v>0.6108</v>
          </cell>
        </row>
        <row r="124">
          <cell r="A124" t="str">
            <v>313001028098</v>
          </cell>
          <cell r="B124" t="str">
            <v>INSTITUCION EDUCATIVA LOS ANGELES - Sede Única</v>
          </cell>
          <cell r="C124" t="str">
            <v>Establecimiento</v>
          </cell>
          <cell r="D124" t="str">
            <v>CARTAGENA DE INDIAS (BOLIVAR)</v>
          </cell>
          <cell r="E124" t="str">
            <v>NO OFICIAL</v>
          </cell>
          <cell r="F124" t="str">
            <v>D</v>
          </cell>
          <cell r="G124" t="str">
            <v>39</v>
          </cell>
          <cell r="H124" t="str">
            <v>38</v>
          </cell>
          <cell r="I124" t="str">
            <v>0.6138</v>
          </cell>
          <cell r="J124" t="str">
            <v>0.5805</v>
          </cell>
          <cell r="K124" t="str">
            <v>0.5864</v>
          </cell>
          <cell r="L124" t="str">
            <v>0.6489</v>
          </cell>
          <cell r="M124" t="str">
            <v>0.6516</v>
          </cell>
          <cell r="N124" t="str">
            <v>0.6108</v>
          </cell>
        </row>
        <row r="125">
          <cell r="A125" t="str">
            <v>113001000879</v>
          </cell>
          <cell r="B125" t="str">
            <v>INSTITUCION EDUCATIVA SANTA MARIA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D</v>
          </cell>
          <cell r="G125" t="str">
            <v>405</v>
          </cell>
          <cell r="H125" t="str">
            <v>394</v>
          </cell>
          <cell r="I125" t="str">
            <v>0.6137</v>
          </cell>
          <cell r="J125" t="str">
            <v>0.5941</v>
          </cell>
          <cell r="K125" t="str">
            <v>0.5753</v>
          </cell>
          <cell r="L125" t="str">
            <v>0.6569</v>
          </cell>
          <cell r="M125" t="str">
            <v>0.5781</v>
          </cell>
          <cell r="N125" t="str">
            <v>0.6076</v>
          </cell>
        </row>
        <row r="126">
          <cell r="A126" t="str">
            <v>113001028469</v>
          </cell>
          <cell r="B126" t="str">
            <v>INSTITUCION EDUCATIVA RAFAEL NU?EZ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D</v>
          </cell>
          <cell r="G126" t="str">
            <v>178</v>
          </cell>
          <cell r="H126" t="str">
            <v>178</v>
          </cell>
          <cell r="I126" t="str">
            <v>0.6112</v>
          </cell>
          <cell r="J126" t="str">
            <v>0.5833</v>
          </cell>
          <cell r="K126" t="str">
            <v>0.5704</v>
          </cell>
          <cell r="L126" t="str">
            <v>0.6703</v>
          </cell>
          <cell r="M126" t="str">
            <v>0.5752</v>
          </cell>
          <cell r="N126" t="str">
            <v>0.6062</v>
          </cell>
        </row>
        <row r="127">
          <cell r="A127" t="str">
            <v>313001027059</v>
          </cell>
          <cell r="B127" t="str">
            <v>CONC. ESCOLAR BERTHA SUTTNER - Sede Única</v>
          </cell>
          <cell r="C127" t="str">
            <v>Establecimiento</v>
          </cell>
          <cell r="D127" t="str">
            <v>CARTAGENA DE INDIAS (BOLIVAR)</v>
          </cell>
          <cell r="E127" t="str">
            <v>NO OFICIAL</v>
          </cell>
          <cell r="F127" t="str">
            <v>D</v>
          </cell>
          <cell r="G127" t="str">
            <v>173</v>
          </cell>
          <cell r="H127" t="str">
            <v>167</v>
          </cell>
          <cell r="I127" t="str">
            <v>0.6242</v>
          </cell>
          <cell r="J127" t="str">
            <v>0.6026</v>
          </cell>
          <cell r="K127" t="str">
            <v>0.5676</v>
          </cell>
          <cell r="L127" t="str">
            <v>0.6484</v>
          </cell>
          <cell r="M127" t="str">
            <v>0.551</v>
          </cell>
          <cell r="N127" t="str">
            <v>0.6061</v>
          </cell>
        </row>
        <row r="128">
          <cell r="A128" t="str">
            <v>113001009281</v>
          </cell>
          <cell r="B128" t="str">
            <v>INSTITUCION EDUCATIVA VILLA ESTRELLA - Sede Única</v>
          </cell>
          <cell r="C128" t="str">
            <v>Establecimiento</v>
          </cell>
          <cell r="D128" t="str">
            <v>CARTAGENA DE INDIAS (BOLIVAR)</v>
          </cell>
          <cell r="E128" t="str">
            <v>OFICIAL</v>
          </cell>
          <cell r="F128" t="str">
            <v>D</v>
          </cell>
          <cell r="G128" t="str">
            <v>171</v>
          </cell>
          <cell r="H128" t="str">
            <v>164</v>
          </cell>
          <cell r="I128" t="str">
            <v>0.6016</v>
          </cell>
          <cell r="J128" t="str">
            <v>0.5939</v>
          </cell>
          <cell r="K128" t="str">
            <v>0.5715</v>
          </cell>
          <cell r="L128" t="str">
            <v>0.6618</v>
          </cell>
          <cell r="M128" t="str">
            <v>0.582</v>
          </cell>
          <cell r="N128" t="str">
            <v>0.6053</v>
          </cell>
        </row>
        <row r="129">
          <cell r="A129" t="str">
            <v>113001002413</v>
          </cell>
          <cell r="B129" t="str">
            <v>INSTITUCION EDUCATIVA MADRE LAURA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354</v>
          </cell>
          <cell r="H129" t="str">
            <v>344</v>
          </cell>
          <cell r="I129" t="str">
            <v>0.6179</v>
          </cell>
          <cell r="J129" t="str">
            <v>0.5892</v>
          </cell>
          <cell r="K129" t="str">
            <v>0.5488</v>
          </cell>
          <cell r="L129" t="str">
            <v>0.6503</v>
          </cell>
          <cell r="M129" t="str">
            <v>0.6022</v>
          </cell>
          <cell r="N129" t="str">
            <v>0.6016</v>
          </cell>
        </row>
        <row r="130">
          <cell r="A130" t="str">
            <v>313001028639</v>
          </cell>
          <cell r="B130" t="str">
            <v>INST. CENTRAL DE COLOMBIA PARA ADULTOS  (513001004018) - Sede Única</v>
          </cell>
          <cell r="C130" t="str">
            <v>Establecimiento</v>
          </cell>
          <cell r="D130" t="str">
            <v>CARTAGENA DE INDIAS (BOLIVAR)</v>
          </cell>
          <cell r="E130" t="str">
            <v>NO OFICIAL</v>
          </cell>
          <cell r="F130" t="str">
            <v>D</v>
          </cell>
          <cell r="G130" t="str">
            <v>179</v>
          </cell>
          <cell r="H130" t="str">
            <v>162</v>
          </cell>
          <cell r="I130" t="str">
            <v>0.6104</v>
          </cell>
          <cell r="J130" t="str">
            <v>0.5732</v>
          </cell>
          <cell r="K130" t="str">
            <v>0.5483</v>
          </cell>
          <cell r="L130" t="str">
            <v>0.6655</v>
          </cell>
          <cell r="M130" t="str">
            <v>0.624</v>
          </cell>
          <cell r="N130" t="str">
            <v>0.6012</v>
          </cell>
        </row>
        <row r="131">
          <cell r="A131" t="str">
            <v>113001030085</v>
          </cell>
          <cell r="B131" t="str">
            <v>INSTITUCION EDUCATIVA MANDELA - Sede Única</v>
          </cell>
          <cell r="C131" t="str">
            <v>Establecimiento</v>
          </cell>
          <cell r="D131" t="str">
            <v>CARTAGENA DE INDIAS (BOLIVAR)</v>
          </cell>
          <cell r="E131" t="str">
            <v>OFICIAL</v>
          </cell>
          <cell r="F131" t="str">
            <v>D</v>
          </cell>
          <cell r="G131" t="str">
            <v>219</v>
          </cell>
          <cell r="H131" t="str">
            <v>212</v>
          </cell>
          <cell r="I131" t="str">
            <v>0.6166</v>
          </cell>
          <cell r="J131" t="str">
            <v>0.5674</v>
          </cell>
          <cell r="K131" t="str">
            <v>0.5555</v>
          </cell>
          <cell r="L131" t="str">
            <v>0.6622</v>
          </cell>
          <cell r="M131" t="str">
            <v>0.5944</v>
          </cell>
          <cell r="N131" t="str">
            <v>0.5999</v>
          </cell>
        </row>
        <row r="132">
          <cell r="A132" t="str">
            <v>213001002809</v>
          </cell>
          <cell r="B132" t="str">
            <v>INSTITUCION EDUCATIVA DE BAYUNCA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543</v>
          </cell>
          <cell r="H132" t="str">
            <v>529</v>
          </cell>
          <cell r="I132" t="str">
            <v>0.6227</v>
          </cell>
          <cell r="J132" t="str">
            <v>0.5857</v>
          </cell>
          <cell r="K132" t="str">
            <v>0.5594</v>
          </cell>
          <cell r="L132" t="str">
            <v>0.6321</v>
          </cell>
          <cell r="M132" t="str">
            <v>0.5592</v>
          </cell>
          <cell r="N132" t="str">
            <v>0.5968</v>
          </cell>
        </row>
        <row r="133">
          <cell r="A133" t="str">
            <v>213001002809</v>
          </cell>
          <cell r="B133" t="str">
            <v>INSTITUCION EDUCATIVA DE BAYUNCA - INSTITUCION EDUCATIVA DE BAYUNCA</v>
          </cell>
          <cell r="C133" t="str">
            <v>Sede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372</v>
          </cell>
          <cell r="H133" t="str">
            <v>359</v>
          </cell>
          <cell r="I133" t="str">
            <v>0.6067</v>
          </cell>
          <cell r="J133" t="str">
            <v>0.5801</v>
          </cell>
          <cell r="K133" t="str">
            <v>0.5569</v>
          </cell>
          <cell r="L133" t="str">
            <v>0.6269</v>
          </cell>
          <cell r="M133" t="str">
            <v>0.5446</v>
          </cell>
          <cell r="N133" t="str">
            <v>0.5889</v>
          </cell>
        </row>
        <row r="134">
          <cell r="A134" t="str">
            <v>113001000259</v>
          </cell>
          <cell r="B134" t="str">
            <v>INSTITUCIÓN EDUCATIVA VALORES UNIDOS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183</v>
          </cell>
          <cell r="H134" t="str">
            <v>174</v>
          </cell>
          <cell r="I134" t="str">
            <v>0.5956</v>
          </cell>
          <cell r="J134" t="str">
            <v>0.5719</v>
          </cell>
          <cell r="K134" t="str">
            <v>0.5782</v>
          </cell>
          <cell r="L134" t="str">
            <v>0.6529</v>
          </cell>
          <cell r="M134" t="str">
            <v>0.5582</v>
          </cell>
          <cell r="N134" t="str">
            <v>0.5964</v>
          </cell>
        </row>
        <row r="135">
          <cell r="A135" t="str">
            <v>113001028919</v>
          </cell>
          <cell r="B135" t="str">
            <v>INSTITUCION EDUCATIVA NUEVO BOSQUE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368</v>
          </cell>
          <cell r="H135" t="str">
            <v>351</v>
          </cell>
          <cell r="I135" t="str">
            <v>0.6008</v>
          </cell>
          <cell r="J135" t="str">
            <v>0.579</v>
          </cell>
          <cell r="K135" t="str">
            <v>0.554</v>
          </cell>
          <cell r="L135" t="str">
            <v>0.6518</v>
          </cell>
          <cell r="M135" t="str">
            <v>0.5953</v>
          </cell>
          <cell r="N135" t="str">
            <v>0.5963</v>
          </cell>
        </row>
        <row r="136">
          <cell r="A136" t="str">
            <v>313001004750</v>
          </cell>
          <cell r="B136" t="str">
            <v>INSTITUCION EDUCATIVA MADRE GABRIELA DE SAN MARTIN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365</v>
          </cell>
          <cell r="H136" t="str">
            <v>356</v>
          </cell>
          <cell r="I136" t="str">
            <v>0.6159</v>
          </cell>
          <cell r="J136" t="str">
            <v>0.5762</v>
          </cell>
          <cell r="K136" t="str">
            <v>0.55</v>
          </cell>
          <cell r="L136" t="str">
            <v>0.6545</v>
          </cell>
          <cell r="M136" t="str">
            <v>0.5467</v>
          </cell>
          <cell r="N136" t="str">
            <v>0.5951</v>
          </cell>
        </row>
        <row r="137">
          <cell r="A137" t="str">
            <v>313001013431</v>
          </cell>
          <cell r="B137" t="str">
            <v>CORP INST PROGRESO SOCIAL (ANTES INST. MIXTO LOS PAYASITOS - Sede Única</v>
          </cell>
          <cell r="C137" t="str">
            <v>Establecimiento</v>
          </cell>
          <cell r="D137" t="str">
            <v>CARTAGENA DE INDIAS (BOLIVAR)</v>
          </cell>
          <cell r="E137" t="str">
            <v>NO OFICIAL</v>
          </cell>
          <cell r="F137" t="str">
            <v>D</v>
          </cell>
          <cell r="G137" t="str">
            <v>39</v>
          </cell>
          <cell r="H137" t="str">
            <v>38</v>
          </cell>
          <cell r="I137" t="str">
            <v>0.6103</v>
          </cell>
          <cell r="J137" t="str">
            <v>0.5623</v>
          </cell>
          <cell r="K137" t="str">
            <v>0.562</v>
          </cell>
          <cell r="L137" t="str">
            <v>0.6483</v>
          </cell>
          <cell r="M137" t="str">
            <v>0.5466</v>
          </cell>
          <cell r="N137" t="str">
            <v>0.5919</v>
          </cell>
        </row>
        <row r="138">
          <cell r="A138" t="str">
            <v>113001030212</v>
          </cell>
          <cell r="B138" t="str">
            <v>INSTITUCION EDUCATIVA BICENTENARIO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295</v>
          </cell>
          <cell r="H138" t="str">
            <v>294</v>
          </cell>
          <cell r="I138" t="str">
            <v>0.5989</v>
          </cell>
          <cell r="J138" t="str">
            <v>0.5731</v>
          </cell>
          <cell r="K138" t="str">
            <v>0.5545</v>
          </cell>
          <cell r="L138" t="str">
            <v>0.6402</v>
          </cell>
          <cell r="M138" t="str">
            <v>0.5579</v>
          </cell>
          <cell r="N138" t="str">
            <v>0.5891</v>
          </cell>
        </row>
        <row r="139">
          <cell r="A139" t="str">
            <v>113001002120</v>
          </cell>
          <cell r="B139" t="str">
            <v>INSTITUCION EDUCATIVA HIJOS DE MARIA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339</v>
          </cell>
          <cell r="H139" t="str">
            <v>332</v>
          </cell>
          <cell r="I139" t="str">
            <v>0.6049</v>
          </cell>
          <cell r="J139" t="str">
            <v>0.5752</v>
          </cell>
          <cell r="K139" t="str">
            <v>0.5463</v>
          </cell>
          <cell r="L139" t="str">
            <v>0.6366</v>
          </cell>
          <cell r="M139" t="str">
            <v>0.56</v>
          </cell>
          <cell r="N139" t="str">
            <v>0.5884</v>
          </cell>
        </row>
        <row r="140">
          <cell r="A140" t="str">
            <v>313001008933</v>
          </cell>
          <cell r="B140" t="str">
            <v>INST. COLOMBO HOLANDES - Sede Única</v>
          </cell>
          <cell r="C140" t="str">
            <v>Establecimiento</v>
          </cell>
          <cell r="D140" t="str">
            <v>CARTAGENA DE INDIAS (BOLIVAR)</v>
          </cell>
          <cell r="E140" t="str">
            <v>NO OFICIAL</v>
          </cell>
          <cell r="F140" t="str">
            <v>D</v>
          </cell>
          <cell r="G140" t="str">
            <v>63</v>
          </cell>
          <cell r="H140" t="str">
            <v>62</v>
          </cell>
          <cell r="I140" t="str">
            <v>0.6067</v>
          </cell>
          <cell r="J140" t="str">
            <v>0.5645</v>
          </cell>
          <cell r="K140" t="str">
            <v>0.5443</v>
          </cell>
          <cell r="L140" t="str">
            <v>0.6376</v>
          </cell>
          <cell r="M140" t="str">
            <v>0.5846</v>
          </cell>
          <cell r="N140" t="str">
            <v>0.588</v>
          </cell>
        </row>
        <row r="141">
          <cell r="A141" t="str">
            <v>113001020969</v>
          </cell>
          <cell r="B141" t="str">
            <v>INSTITUCION EDUCATIVA FRANCISCO DE PAULA SANTANDER - Sede Única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171</v>
          </cell>
          <cell r="H141" t="str">
            <v>168</v>
          </cell>
          <cell r="I141" t="str">
            <v>0.6023</v>
          </cell>
          <cell r="J141" t="str">
            <v>0.5728</v>
          </cell>
          <cell r="K141" t="str">
            <v>0.5346</v>
          </cell>
          <cell r="L141" t="str">
            <v>0.6393</v>
          </cell>
          <cell r="M141" t="str">
            <v>0.5825</v>
          </cell>
          <cell r="N141" t="str">
            <v>0.5869</v>
          </cell>
        </row>
        <row r="142">
          <cell r="A142" t="str">
            <v>113001028421</v>
          </cell>
          <cell r="B142" t="str">
            <v>INSTITUCION EDUCATIVA 14 DE FEBRERO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204</v>
          </cell>
          <cell r="H142" t="str">
            <v>197</v>
          </cell>
          <cell r="I142" t="str">
            <v>0.6021</v>
          </cell>
          <cell r="J142" t="str">
            <v>0.5738</v>
          </cell>
          <cell r="K142" t="str">
            <v>0.5423</v>
          </cell>
          <cell r="L142" t="str">
            <v>0.6392</v>
          </cell>
          <cell r="M142" t="str">
            <v>0.5339</v>
          </cell>
          <cell r="N142" t="str">
            <v>0.5851</v>
          </cell>
        </row>
        <row r="143">
          <cell r="A143" t="str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68</v>
          </cell>
          <cell r="H143" t="str">
            <v>61</v>
          </cell>
          <cell r="I143" t="str">
            <v>0.6018</v>
          </cell>
          <cell r="J143" t="str">
            <v>0.5909</v>
          </cell>
          <cell r="K143" t="str">
            <v>0.5304</v>
          </cell>
          <cell r="L143" t="str">
            <v>0.6289</v>
          </cell>
          <cell r="M143" t="str">
            <v>0.531</v>
          </cell>
          <cell r="N143" t="str">
            <v>0.5836</v>
          </cell>
        </row>
        <row r="144">
          <cell r="A144" t="str">
            <v>113001001727</v>
          </cell>
          <cell r="B144" t="str">
            <v>INSTITUCION EDUCATIVA REPUBLICA DEL LIBANO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275</v>
          </cell>
          <cell r="H144" t="str">
            <v>266</v>
          </cell>
          <cell r="I144" t="str">
            <v>0.5948</v>
          </cell>
          <cell r="J144" t="str">
            <v>0.5655</v>
          </cell>
          <cell r="K144" t="str">
            <v>0.5479</v>
          </cell>
          <cell r="L144" t="str">
            <v>0.6316</v>
          </cell>
          <cell r="M144" t="str">
            <v>0.5613</v>
          </cell>
          <cell r="N144" t="str">
            <v>0.5831</v>
          </cell>
        </row>
        <row r="145">
          <cell r="A145" t="str">
            <v>113001004254</v>
          </cell>
          <cell r="B145" t="str">
            <v>INSTITUCION EDUCATIVA FULGENCIO LEQUERICA  VELEZ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219</v>
          </cell>
          <cell r="H145" t="str">
            <v>208</v>
          </cell>
          <cell r="I145" t="str">
            <v>0.6021</v>
          </cell>
          <cell r="J145" t="str">
            <v>0.5647</v>
          </cell>
          <cell r="K145" t="str">
            <v>0.5389</v>
          </cell>
          <cell r="L145" t="str">
            <v>0.6292</v>
          </cell>
          <cell r="M145" t="str">
            <v>0.5666</v>
          </cell>
          <cell r="N145" t="str">
            <v>0.5824</v>
          </cell>
        </row>
        <row r="146">
          <cell r="A146" t="str">
            <v>113001001581</v>
          </cell>
          <cell r="B146" t="str">
            <v>INSTITUCION EDUCATIVA DE FREDONIA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182</v>
          </cell>
          <cell r="H146" t="str">
            <v>162</v>
          </cell>
          <cell r="I146" t="str">
            <v>0.5851</v>
          </cell>
          <cell r="J146" t="str">
            <v>0.5726</v>
          </cell>
          <cell r="K146" t="str">
            <v>0.5564</v>
          </cell>
          <cell r="L146" t="str">
            <v>0.6146</v>
          </cell>
          <cell r="M146" t="str">
            <v>0.5384</v>
          </cell>
          <cell r="N146" t="str">
            <v>0.5788</v>
          </cell>
        </row>
        <row r="147">
          <cell r="A147" t="str">
            <v>313001012868</v>
          </cell>
          <cell r="B147" t="str">
            <v>CORPORACION TECNICA INSTITUTO ROCHY - Sede Única</v>
          </cell>
          <cell r="C147" t="str">
            <v>Establecimiento</v>
          </cell>
          <cell r="D147" t="str">
            <v>CARTAGENA DE INDIAS (BOLIVAR)</v>
          </cell>
          <cell r="E147" t="str">
            <v>NO OFICIAL</v>
          </cell>
          <cell r="F147" t="str">
            <v>D</v>
          </cell>
          <cell r="G147" t="str">
            <v>78</v>
          </cell>
          <cell r="H147" t="str">
            <v>77</v>
          </cell>
          <cell r="I147" t="str">
            <v>0.5942</v>
          </cell>
          <cell r="J147" t="str">
            <v>0.5628</v>
          </cell>
          <cell r="K147" t="str">
            <v>0.5275</v>
          </cell>
          <cell r="L147" t="str">
            <v>0.6251</v>
          </cell>
          <cell r="M147" t="str">
            <v>0.5902</v>
          </cell>
          <cell r="N147" t="str">
            <v>0.5784</v>
          </cell>
        </row>
        <row r="148">
          <cell r="A148" t="str">
            <v>313001029868</v>
          </cell>
          <cell r="B148" t="str">
            <v>INSTITUTO EDUCATIVO TECNOCIENCIAS REGIÓN CARIBE - Sede Única</v>
          </cell>
          <cell r="C148" t="str">
            <v>Establecimiento</v>
          </cell>
          <cell r="D148" t="str">
            <v>CARTAGENA DE INDIAS (BOLIVAR)</v>
          </cell>
          <cell r="E148" t="str">
            <v>NO OFICIAL</v>
          </cell>
          <cell r="F148" t="str">
            <v>D</v>
          </cell>
          <cell r="G148" t="str">
            <v>110</v>
          </cell>
          <cell r="H148" t="str">
            <v>103</v>
          </cell>
          <cell r="I148" t="str">
            <v>0.5704</v>
          </cell>
          <cell r="J148" t="str">
            <v>0.5646</v>
          </cell>
          <cell r="K148" t="str">
            <v>0.5283</v>
          </cell>
          <cell r="L148" t="str">
            <v>0.6364</v>
          </cell>
          <cell r="M148" t="str">
            <v>0.6007</v>
          </cell>
          <cell r="N148" t="str">
            <v>0.5769</v>
          </cell>
        </row>
        <row r="149">
          <cell r="A149" t="str">
            <v>213001007797</v>
          </cell>
          <cell r="B149" t="str">
            <v>INSTITUCION EDUCATIVA SAN JUAN DE DAMASCO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214</v>
          </cell>
          <cell r="H149" t="str">
            <v>206</v>
          </cell>
          <cell r="I149" t="str">
            <v>0.5836</v>
          </cell>
          <cell r="J149" t="str">
            <v>0.5601</v>
          </cell>
          <cell r="K149" t="str">
            <v>0.5415</v>
          </cell>
          <cell r="L149" t="str">
            <v>0.6266</v>
          </cell>
          <cell r="M149" t="str">
            <v>0.5627</v>
          </cell>
          <cell r="N149" t="str">
            <v>0.5768</v>
          </cell>
        </row>
        <row r="150">
          <cell r="A150" t="str">
            <v>113001012427</v>
          </cell>
          <cell r="B150" t="str">
            <v>INSTITUCION EDUCATIVA MANUELA VERGARA DE CURI - Sede Única</v>
          </cell>
          <cell r="C150" t="str">
            <v>Establecimiento</v>
          </cell>
          <cell r="D150" t="str">
            <v>CARTAGENA DE INDIAS (BOLIVAR)</v>
          </cell>
          <cell r="E150" t="str">
            <v>OFICIAL</v>
          </cell>
          <cell r="F150" t="str">
            <v>D</v>
          </cell>
          <cell r="G150" t="str">
            <v>197</v>
          </cell>
          <cell r="H150" t="str">
            <v>187</v>
          </cell>
          <cell r="I150" t="str">
            <v>0.6051</v>
          </cell>
          <cell r="J150" t="str">
            <v>0.5689</v>
          </cell>
          <cell r="K150" t="str">
            <v>0.5221</v>
          </cell>
          <cell r="L150" t="str">
            <v>0.6239</v>
          </cell>
          <cell r="M150" t="str">
            <v>0.5354</v>
          </cell>
          <cell r="N150" t="str">
            <v>0.5765</v>
          </cell>
        </row>
        <row r="151">
          <cell r="A151" t="str">
            <v>213001009048</v>
          </cell>
          <cell r="B151" t="str">
            <v>INSTITUCION EDUCATIVA TECNICA DE PASACABALLOS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281</v>
          </cell>
          <cell r="H151" t="str">
            <v>277</v>
          </cell>
          <cell r="I151" t="str">
            <v>0.5808</v>
          </cell>
          <cell r="J151" t="str">
            <v>0.5658</v>
          </cell>
          <cell r="K151" t="str">
            <v>0.5275</v>
          </cell>
          <cell r="L151" t="str">
            <v>0.619</v>
          </cell>
          <cell r="M151" t="str">
            <v>0.583</v>
          </cell>
          <cell r="N151" t="str">
            <v>0.574</v>
          </cell>
        </row>
        <row r="152">
          <cell r="A152" t="str">
            <v>313001012744</v>
          </cell>
          <cell r="B152" t="str">
            <v>INSTITUTO  SKINNER II   (ANT.-JARD. INF. SKINNER II) - Sede Única</v>
          </cell>
          <cell r="C152" t="str">
            <v>Establecimiento</v>
          </cell>
          <cell r="D152" t="str">
            <v>CARTAGENA DE INDIAS (BOLIVAR)</v>
          </cell>
          <cell r="E152" t="str">
            <v>NO OFICIAL</v>
          </cell>
          <cell r="F152" t="str">
            <v>D</v>
          </cell>
          <cell r="G152" t="str">
            <v>120</v>
          </cell>
          <cell r="H152" t="str">
            <v>119</v>
          </cell>
          <cell r="I152" t="str">
            <v>0.5732</v>
          </cell>
          <cell r="J152" t="str">
            <v>0.5754</v>
          </cell>
          <cell r="K152" t="str">
            <v>0.5284</v>
          </cell>
          <cell r="L152" t="str">
            <v>0.6225</v>
          </cell>
          <cell r="M152" t="str">
            <v>0.56</v>
          </cell>
          <cell r="N152" t="str">
            <v>0.5737</v>
          </cell>
        </row>
        <row r="153">
          <cell r="A153" t="str">
            <v>113001007199</v>
          </cell>
          <cell r="B153" t="str">
            <v>INSTITUCION EDUCATIVA FE Y ALEGRIA LAS AMERICAS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498</v>
          </cell>
          <cell r="H153" t="str">
            <v>469</v>
          </cell>
          <cell r="I153" t="str">
            <v>0.5805</v>
          </cell>
          <cell r="J153" t="str">
            <v>0.5576</v>
          </cell>
          <cell r="K153" t="str">
            <v>0.5294</v>
          </cell>
          <cell r="L153" t="str">
            <v>0.6214</v>
          </cell>
          <cell r="M153" t="str">
            <v>0.5601</v>
          </cell>
          <cell r="N153" t="str">
            <v>0.5713</v>
          </cell>
        </row>
        <row r="154">
          <cell r="A154" t="str">
            <v>113001008284</v>
          </cell>
          <cell r="B154" t="str">
            <v>INSTITUCION EDUCATIVA SAN FELIPE NERI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156</v>
          </cell>
          <cell r="H154" t="str">
            <v>144</v>
          </cell>
          <cell r="I154" t="str">
            <v>0.5808</v>
          </cell>
          <cell r="J154" t="str">
            <v>0.5481</v>
          </cell>
          <cell r="K154" t="str">
            <v>0.5333</v>
          </cell>
          <cell r="L154" t="str">
            <v>0.619</v>
          </cell>
          <cell r="M154" t="str">
            <v>0.5789</v>
          </cell>
          <cell r="N154" t="str">
            <v>0.571</v>
          </cell>
        </row>
        <row r="155">
          <cell r="A155" t="str">
            <v>113001001816</v>
          </cell>
          <cell r="B155" t="str">
            <v>INSTITUCION EDUCATIVA JOSE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550</v>
          </cell>
          <cell r="H155" t="str">
            <v>516</v>
          </cell>
          <cell r="I155" t="str">
            <v>0.5892</v>
          </cell>
          <cell r="J155" t="str">
            <v>0.5496</v>
          </cell>
          <cell r="K155" t="str">
            <v>0.5241</v>
          </cell>
          <cell r="L155" t="str">
            <v>0.6231</v>
          </cell>
          <cell r="M155" t="str">
            <v>0.5606</v>
          </cell>
          <cell r="N155" t="str">
            <v>0.5707</v>
          </cell>
        </row>
        <row r="156">
          <cell r="A156" t="str">
            <v>113001029095</v>
          </cell>
          <cell r="B156" t="str">
            <v>INSTITUCION EDUCATIVA FOCO ROJO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285</v>
          </cell>
          <cell r="H156" t="str">
            <v>271</v>
          </cell>
          <cell r="I156" t="str">
            <v>0.5773</v>
          </cell>
          <cell r="J156" t="str">
            <v>0.5588</v>
          </cell>
          <cell r="K156" t="str">
            <v>0.5348</v>
          </cell>
          <cell r="L156" t="str">
            <v>0.6192</v>
          </cell>
          <cell r="M156" t="str">
            <v>0.5495</v>
          </cell>
          <cell r="N156" t="str">
            <v>0.5707</v>
          </cell>
        </row>
        <row r="157">
          <cell r="A157" t="str">
            <v>213001007231</v>
          </cell>
          <cell r="B157" t="str">
            <v>INSTITUCION EDUCATIVA SAN FRANCISCO DE ASIS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595</v>
          </cell>
          <cell r="H157" t="str">
            <v>564</v>
          </cell>
          <cell r="I157" t="str">
            <v>0.5797</v>
          </cell>
          <cell r="J157" t="str">
            <v>0.5571</v>
          </cell>
          <cell r="K157" t="str">
            <v>0.5285</v>
          </cell>
          <cell r="L157" t="str">
            <v>0.6179</v>
          </cell>
          <cell r="M157" t="str">
            <v>0.5575</v>
          </cell>
          <cell r="N157" t="str">
            <v>0.5698</v>
          </cell>
        </row>
        <row r="158">
          <cell r="A158" t="str">
            <v>213001007533</v>
          </cell>
          <cell r="B158" t="str">
            <v>INSTITUCION EDUCATIVA NUEVA ESPERANZA ARROYO GRANDE - Sede Única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114</v>
          </cell>
          <cell r="H158" t="str">
            <v>113</v>
          </cell>
          <cell r="I158" t="str">
            <v>0.567</v>
          </cell>
          <cell r="J158" t="str">
            <v>0.5522</v>
          </cell>
          <cell r="K158" t="str">
            <v>0.5434</v>
          </cell>
          <cell r="L158" t="str">
            <v>0.6204</v>
          </cell>
          <cell r="M158" t="str">
            <v>0.5282</v>
          </cell>
          <cell r="N158" t="str">
            <v>0.5675</v>
          </cell>
        </row>
        <row r="159">
          <cell r="A159" t="str">
            <v>113001800263</v>
          </cell>
          <cell r="B159" t="str">
            <v>INSTITUCION EDUCATIVA EL SALVADOR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706</v>
          </cell>
          <cell r="H159" t="str">
            <v>682</v>
          </cell>
          <cell r="I159" t="str">
            <v>0.5758</v>
          </cell>
          <cell r="J159" t="str">
            <v>0.5582</v>
          </cell>
          <cell r="K159" t="str">
            <v>0.5229</v>
          </cell>
          <cell r="L159" t="str">
            <v>0.6201</v>
          </cell>
          <cell r="M159" t="str">
            <v>0.5418</v>
          </cell>
          <cell r="N159" t="str">
            <v>0.5671</v>
          </cell>
        </row>
        <row r="160">
          <cell r="A160" t="str">
            <v>113001800263</v>
          </cell>
          <cell r="B160" t="str">
            <v>INSTITUCION EDUCATIVA EL SALVADOR - INSTITUCION EDUCATIVA EL SALVADOR - SEDE PRINCIPAL</v>
          </cell>
          <cell r="C160" t="str">
            <v>Sede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204</v>
          </cell>
          <cell r="H160" t="str">
            <v>200</v>
          </cell>
          <cell r="I160" t="str">
            <v>0.5712</v>
          </cell>
          <cell r="J160" t="str">
            <v>0.5547</v>
          </cell>
          <cell r="K160" t="str">
            <v>0.5092</v>
          </cell>
          <cell r="L160" t="str">
            <v>0.6075</v>
          </cell>
          <cell r="M160" t="str">
            <v>0.5222</v>
          </cell>
          <cell r="N160" t="str">
            <v>0.5577</v>
          </cell>
        </row>
        <row r="161">
          <cell r="A161" t="str">
            <v>113001800328</v>
          </cell>
          <cell r="B161" t="str">
            <v>INSTITUCION EDUCATIVA EL SALVADOR - SEDE SAN JOSE</v>
          </cell>
          <cell r="C161" t="str">
            <v>Sede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254</v>
          </cell>
          <cell r="H161" t="str">
            <v>248</v>
          </cell>
          <cell r="I161" t="str">
            <v>0.6269</v>
          </cell>
          <cell r="J161" t="str">
            <v>0.6036</v>
          </cell>
          <cell r="K161" t="str">
            <v>0.577</v>
          </cell>
          <cell r="L161" t="str">
            <v>0.6657</v>
          </cell>
          <cell r="M161" t="str">
            <v>0.5808</v>
          </cell>
          <cell r="N161" t="str">
            <v>0.6154</v>
          </cell>
        </row>
        <row r="162">
          <cell r="A162" t="str">
            <v>113001800280</v>
          </cell>
          <cell r="B162" t="str">
            <v>INSTITUCION EDUCATIVA EL SALVADOR - SEDE HENEQUEN</v>
          </cell>
          <cell r="C162" t="str">
            <v>Sede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36</v>
          </cell>
          <cell r="H162" t="str">
            <v>33</v>
          </cell>
          <cell r="I162" t="str">
            <v>0.5099</v>
          </cell>
          <cell r="J162" t="str">
            <v>0.4909</v>
          </cell>
          <cell r="K162" t="str">
            <v>0.4736</v>
          </cell>
          <cell r="L162" t="str">
            <v>0.5701</v>
          </cell>
          <cell r="M162" t="str">
            <v>0.5134</v>
          </cell>
          <cell r="N162" t="str">
            <v>0.5113</v>
          </cell>
        </row>
        <row r="163">
          <cell r="A163" t="str">
            <v>113001800344</v>
          </cell>
          <cell r="B163" t="str">
            <v>INSTITUCION EDUCATIVA EL SALVADOR - SEDE LAS COLINAS</v>
          </cell>
          <cell r="C163" t="str">
            <v>Sede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79</v>
          </cell>
          <cell r="H163" t="str">
            <v>77</v>
          </cell>
          <cell r="I163" t="str">
            <v>0.5518</v>
          </cell>
          <cell r="J163" t="str">
            <v>0.5353</v>
          </cell>
          <cell r="K163" t="str">
            <v>0.4867</v>
          </cell>
          <cell r="L163" t="str">
            <v>0.5928</v>
          </cell>
          <cell r="M163" t="str">
            <v>0.5435</v>
          </cell>
          <cell r="N163" t="str">
            <v>0.5418</v>
          </cell>
        </row>
        <row r="164">
          <cell r="A164" t="str">
            <v>113001800352</v>
          </cell>
          <cell r="B164" t="str">
            <v>INSTITUCION EDUCATIVA EL SALVADOR - SEDE SAN NICOLAS</v>
          </cell>
          <cell r="C164" t="str">
            <v>Sede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80</v>
          </cell>
          <cell r="H164" t="str">
            <v>71</v>
          </cell>
          <cell r="I164" t="str">
            <v>0.5022</v>
          </cell>
          <cell r="J164" t="str">
            <v>0.49</v>
          </cell>
          <cell r="K164" t="str">
            <v>0.4588</v>
          </cell>
          <cell r="L164" t="str">
            <v>0.5633</v>
          </cell>
          <cell r="M164" t="str">
            <v>0.5042</v>
          </cell>
          <cell r="N164" t="str">
            <v>0.5036</v>
          </cell>
        </row>
        <row r="165">
          <cell r="A165" t="str">
            <v>113001800301</v>
          </cell>
          <cell r="B165" t="str">
            <v>INSTITUCION EDUCATIVA EL SALVADOR - SEDE LOS ROBLES</v>
          </cell>
          <cell r="C165" t="str">
            <v>Sede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53</v>
          </cell>
          <cell r="H165" t="str">
            <v>53</v>
          </cell>
          <cell r="I165" t="str">
            <v>0.5203</v>
          </cell>
          <cell r="J165" t="str">
            <v>0.5353</v>
          </cell>
          <cell r="K165" t="str">
            <v>0.4917</v>
          </cell>
          <cell r="L165" t="str">
            <v>0.6006</v>
          </cell>
          <cell r="M165" t="str">
            <v>0.4957</v>
          </cell>
          <cell r="N165" t="str">
            <v>0.5338</v>
          </cell>
        </row>
        <row r="166">
          <cell r="A166" t="str">
            <v>313001028829</v>
          </cell>
          <cell r="B166" t="str">
            <v>FUNDACION INSTITUCION EDUCATIVA FUNASER - Sede Única</v>
          </cell>
          <cell r="C166" t="str">
            <v>Establecimiento</v>
          </cell>
          <cell r="D166" t="str">
            <v>CARTAGENA DE INDIAS (BOLIVAR)</v>
          </cell>
          <cell r="E166" t="str">
            <v>NO OFICIAL</v>
          </cell>
          <cell r="F166" t="str">
            <v>D</v>
          </cell>
          <cell r="G166" t="str">
            <v>55</v>
          </cell>
          <cell r="H166" t="str">
            <v>53</v>
          </cell>
          <cell r="I166" t="str">
            <v>0.5621</v>
          </cell>
          <cell r="J166" t="str">
            <v>0.5602</v>
          </cell>
          <cell r="K166" t="str">
            <v>0.543</v>
          </cell>
          <cell r="L166" t="str">
            <v>0.615</v>
          </cell>
          <cell r="M166" t="str">
            <v>0.5216</v>
          </cell>
          <cell r="N166" t="str">
            <v>0.5663</v>
          </cell>
        </row>
        <row r="167">
          <cell r="A167" t="str">
            <v>113001001450</v>
          </cell>
          <cell r="B167" t="str">
            <v>INSTITUCION ETNOEDUCATIVA PEDRO ROMERO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163</v>
          </cell>
          <cell r="H167" t="str">
            <v>153</v>
          </cell>
          <cell r="I167" t="str">
            <v>0.5723</v>
          </cell>
          <cell r="J167" t="str">
            <v>0.5536</v>
          </cell>
          <cell r="K167" t="str">
            <v>0.5252</v>
          </cell>
          <cell r="L167" t="str">
            <v>0.6079</v>
          </cell>
          <cell r="M167" t="str">
            <v>0.548</v>
          </cell>
          <cell r="N167" t="str">
            <v>0.5635</v>
          </cell>
        </row>
        <row r="168">
          <cell r="A168" t="str">
            <v>313001029396</v>
          </cell>
          <cell r="B168" t="str">
            <v>INSTITUCION EDUCATIVA CLEMENTE MANUEL ZABAL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410</v>
          </cell>
          <cell r="H168" t="str">
            <v>395</v>
          </cell>
          <cell r="I168" t="str">
            <v>0.5719</v>
          </cell>
          <cell r="J168" t="str">
            <v>0.5518</v>
          </cell>
          <cell r="K168" t="str">
            <v>0.5224</v>
          </cell>
          <cell r="L168" t="str">
            <v>0.6128</v>
          </cell>
          <cell r="M168" t="str">
            <v>0.5445</v>
          </cell>
          <cell r="N168" t="str">
            <v>0.5632</v>
          </cell>
        </row>
        <row r="169">
          <cell r="A169" t="str">
            <v>313001013643</v>
          </cell>
          <cell r="B169" t="str">
            <v>CORPORACIÓN CENTRO EDUCATIVO INTEGRAL EL RODEO - Sede Única</v>
          </cell>
          <cell r="C169" t="str">
            <v>Establecimiento</v>
          </cell>
          <cell r="D169" t="str">
            <v>CARTAGENA DE INDIAS (BOLIVAR)</v>
          </cell>
          <cell r="E169" t="str">
            <v>NO OFICIAL</v>
          </cell>
          <cell r="F169" t="str">
            <v>D</v>
          </cell>
          <cell r="G169" t="str">
            <v>139</v>
          </cell>
          <cell r="H169" t="str">
            <v>136</v>
          </cell>
          <cell r="I169" t="str">
            <v>0.5686</v>
          </cell>
          <cell r="J169" t="str">
            <v>0.5442</v>
          </cell>
          <cell r="K169" t="str">
            <v>0.5298</v>
          </cell>
          <cell r="L169" t="str">
            <v>0.6127</v>
          </cell>
          <cell r="M169" t="str">
            <v>0.5387</v>
          </cell>
          <cell r="N169" t="str">
            <v>0.5619</v>
          </cell>
        </row>
        <row r="170">
          <cell r="A170" t="str">
            <v>213001009056</v>
          </cell>
          <cell r="B170" t="str">
            <v>INSTITUCION EDUCATIVA NUESTRA SEÑORA DEL BUEN AIRE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174</v>
          </cell>
          <cell r="H170" t="str">
            <v>171</v>
          </cell>
          <cell r="I170" t="str">
            <v>0.5821</v>
          </cell>
          <cell r="J170" t="str">
            <v>0.5524</v>
          </cell>
          <cell r="K170" t="str">
            <v>0.5124</v>
          </cell>
          <cell r="L170" t="str">
            <v>0.5972</v>
          </cell>
          <cell r="M170" t="str">
            <v>0.5326</v>
          </cell>
          <cell r="N170" t="str">
            <v>0.5589</v>
          </cell>
        </row>
        <row r="171">
          <cell r="A171" t="str">
            <v>113001002138</v>
          </cell>
          <cell r="B171" t="str">
            <v>INSTITUCION EDUCATIVA NUESTRA SRA DEL PERPETUO SOCORRO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199</v>
          </cell>
          <cell r="H171" t="str">
            <v>191</v>
          </cell>
          <cell r="I171" t="str">
            <v>0.5552</v>
          </cell>
          <cell r="J171" t="str">
            <v>0.5342</v>
          </cell>
          <cell r="K171" t="str">
            <v>0.5311</v>
          </cell>
          <cell r="L171" t="str">
            <v>0.6153</v>
          </cell>
          <cell r="M171" t="str">
            <v>0.5529</v>
          </cell>
          <cell r="N171" t="str">
            <v>0.5585</v>
          </cell>
        </row>
        <row r="172">
          <cell r="A172" t="str">
            <v>113001800123</v>
          </cell>
          <cell r="B172" t="str">
            <v>INSTITUCION EDUCATIVA GABRIEL GARCIA MARQUEZ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308</v>
          </cell>
          <cell r="H172" t="str">
            <v>301</v>
          </cell>
          <cell r="I172" t="str">
            <v>0.5686</v>
          </cell>
          <cell r="J172" t="str">
            <v>0.5454</v>
          </cell>
          <cell r="K172" t="str">
            <v>0.5174</v>
          </cell>
          <cell r="L172" t="str">
            <v>0.6053</v>
          </cell>
          <cell r="M172" t="str">
            <v>0.532</v>
          </cell>
          <cell r="N172" t="str">
            <v>0.5571</v>
          </cell>
        </row>
        <row r="173">
          <cell r="A173" t="str">
            <v>413001004703</v>
          </cell>
          <cell r="B173" t="str">
            <v>INSTITUCION EDUCATIVA DE LA BOQUILLA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354</v>
          </cell>
          <cell r="H173" t="str">
            <v>342</v>
          </cell>
          <cell r="I173" t="str">
            <v>0.5535</v>
          </cell>
          <cell r="J173" t="str">
            <v>0.5393</v>
          </cell>
          <cell r="K173" t="str">
            <v>0.5176</v>
          </cell>
          <cell r="L173" t="str">
            <v>0.6095</v>
          </cell>
          <cell r="M173" t="str">
            <v>0.5595</v>
          </cell>
          <cell r="N173" t="str">
            <v>0.5553</v>
          </cell>
        </row>
        <row r="174">
          <cell r="A174" t="str">
            <v>113001008276</v>
          </cell>
          <cell r="B174" t="str">
            <v>INSTITUCION EDUCATIVA PLAYAS DE ACAPULCO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188</v>
          </cell>
          <cell r="H174" t="str">
            <v>180</v>
          </cell>
          <cell r="I174" t="str">
            <v>0.567</v>
          </cell>
          <cell r="J174" t="str">
            <v>0.5348</v>
          </cell>
          <cell r="K174" t="str">
            <v>0.5136</v>
          </cell>
          <cell r="L174" t="str">
            <v>0.6109</v>
          </cell>
          <cell r="M174" t="str">
            <v>0.5342</v>
          </cell>
          <cell r="N174" t="str">
            <v>0.5549</v>
          </cell>
        </row>
        <row r="175">
          <cell r="A175" t="str">
            <v>213001002531</v>
          </cell>
          <cell r="B175" t="str">
            <v>INSTITUCION EDUCATIVA MANZANILLO DEL MAR - Sede Única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52</v>
          </cell>
          <cell r="H175" t="str">
            <v>52</v>
          </cell>
          <cell r="I175" t="str">
            <v>0.5574</v>
          </cell>
          <cell r="J175" t="str">
            <v>0.5372</v>
          </cell>
          <cell r="K175" t="str">
            <v>0.5211</v>
          </cell>
          <cell r="L175" t="str">
            <v>0.6104</v>
          </cell>
          <cell r="M175" t="str">
            <v>0.5152</v>
          </cell>
          <cell r="N175" t="str">
            <v>0.5533</v>
          </cell>
        </row>
        <row r="176">
          <cell r="A176" t="str">
            <v>213001002949</v>
          </cell>
          <cell r="B176" t="str">
            <v>INSTITUCION EDUCATIVA SAN JOSE CA?O DEL ORO - Sede Única</v>
          </cell>
          <cell r="C176" t="str">
            <v>Establecimiento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95</v>
          </cell>
          <cell r="H176" t="str">
            <v>91</v>
          </cell>
          <cell r="I176" t="str">
            <v>0.5973</v>
          </cell>
          <cell r="J176" t="str">
            <v>0.5391</v>
          </cell>
          <cell r="K176" t="str">
            <v>0.4751</v>
          </cell>
          <cell r="L176" t="str">
            <v>0.5945</v>
          </cell>
          <cell r="M176" t="str">
            <v>0.5666</v>
          </cell>
          <cell r="N176" t="str">
            <v>0.5527</v>
          </cell>
        </row>
        <row r="177">
          <cell r="A177" t="str">
            <v>313001005225</v>
          </cell>
          <cell r="B177" t="str">
            <v>INSTITUCION EDUCATIVA JOSE MARIA CORDOBA DE PASACABALLOS - Sede Única</v>
          </cell>
          <cell r="C177" t="str">
            <v>Establecimiento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96</v>
          </cell>
          <cell r="H177" t="str">
            <v>90</v>
          </cell>
          <cell r="I177" t="str">
            <v>0.5753</v>
          </cell>
          <cell r="J177" t="str">
            <v>0.5358</v>
          </cell>
          <cell r="K177" t="str">
            <v>0.511</v>
          </cell>
          <cell r="L177" t="str">
            <v>0.5862</v>
          </cell>
          <cell r="M177" t="str">
            <v>0.5087</v>
          </cell>
          <cell r="N177" t="str">
            <v>0.5488</v>
          </cell>
        </row>
        <row r="178">
          <cell r="A178" t="str">
            <v>213001001306</v>
          </cell>
          <cell r="B178" t="str">
            <v>INSTITUCION EDUCATIVA DE PONTEZUELA - Sede Única</v>
          </cell>
          <cell r="C178" t="str">
            <v>Establecimiento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111</v>
          </cell>
          <cell r="H178" t="str">
            <v>106</v>
          </cell>
          <cell r="I178" t="str">
            <v>0.5568</v>
          </cell>
          <cell r="J178" t="str">
            <v>0.5391</v>
          </cell>
          <cell r="K178" t="str">
            <v>0.5044</v>
          </cell>
          <cell r="L178" t="str">
            <v>0.5882</v>
          </cell>
          <cell r="M178" t="str">
            <v>0.5311</v>
          </cell>
          <cell r="N178" t="str">
            <v>0.5459</v>
          </cell>
        </row>
        <row r="179">
          <cell r="A179" t="str">
            <v>313001029108</v>
          </cell>
          <cell r="B179" t="str">
            <v>COLEGIO DE BACHILLERATO DEL LITORAL  CODEBOL LTDA - Sede Única</v>
          </cell>
          <cell r="C179" t="str">
            <v>Establecimiento</v>
          </cell>
          <cell r="D179" t="str">
            <v>CARTAGENA DE INDIAS (BOLIVAR)</v>
          </cell>
          <cell r="E179" t="str">
            <v>NO OFICIAL</v>
          </cell>
          <cell r="F179" t="str">
            <v>D</v>
          </cell>
          <cell r="G179" t="str">
            <v>31</v>
          </cell>
          <cell r="H179" t="str">
            <v>27</v>
          </cell>
          <cell r="I179" t="str">
            <v>0.5251</v>
          </cell>
          <cell r="J179" t="str">
            <v>0.5392</v>
          </cell>
          <cell r="K179" t="str">
            <v>0.4854</v>
          </cell>
          <cell r="L179" t="str">
            <v>0.6208</v>
          </cell>
          <cell r="M179" t="str">
            <v>0.5613</v>
          </cell>
          <cell r="N179" t="str">
            <v>0.5441</v>
          </cell>
        </row>
        <row r="180">
          <cell r="A180" t="str">
            <v>113001001492</v>
          </cell>
          <cell r="B180" t="str">
            <v>INSTITUCION EDUCATIVA LICEO DE BOLIVAR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332</v>
          </cell>
          <cell r="H180" t="str">
            <v>296</v>
          </cell>
          <cell r="I180" t="str">
            <v>0.5533</v>
          </cell>
          <cell r="J180" t="str">
            <v>0.5387</v>
          </cell>
          <cell r="K180" t="str">
            <v>0.487</v>
          </cell>
          <cell r="L180" t="str">
            <v>0.5893</v>
          </cell>
          <cell r="M180" t="str">
            <v>0.5436</v>
          </cell>
          <cell r="N180" t="str">
            <v>0.5422</v>
          </cell>
        </row>
        <row r="181">
          <cell r="A181" t="str">
            <v>113001029851</v>
          </cell>
          <cell r="B181" t="str">
            <v>INSTITUCION EDUCATIVA JORGE ARTEL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254</v>
          </cell>
          <cell r="H181" t="str">
            <v>246</v>
          </cell>
          <cell r="I181" t="str">
            <v>0.5558</v>
          </cell>
          <cell r="J181" t="str">
            <v>0.5323</v>
          </cell>
          <cell r="K181" t="str">
            <v>0.4948</v>
          </cell>
          <cell r="L181" t="str">
            <v>0.5891</v>
          </cell>
          <cell r="M181" t="str">
            <v>0.5305</v>
          </cell>
          <cell r="N181" t="str">
            <v>0.542</v>
          </cell>
        </row>
        <row r="182">
          <cell r="A182" t="str">
            <v>113001005544</v>
          </cell>
          <cell r="B182" t="str">
            <v>INSTITUCION EDUCATIVA ANTONIO NARIÑO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181</v>
          </cell>
          <cell r="H182" t="str">
            <v>154</v>
          </cell>
          <cell r="I182" t="str">
            <v>0.5363</v>
          </cell>
          <cell r="J182" t="str">
            <v>0.5309</v>
          </cell>
          <cell r="K182" t="str">
            <v>0.5064</v>
          </cell>
          <cell r="L182" t="str">
            <v>0.5961</v>
          </cell>
          <cell r="M182" t="str">
            <v>0.5276</v>
          </cell>
          <cell r="N182" t="str">
            <v>0.5413</v>
          </cell>
        </row>
        <row r="183">
          <cell r="A183" t="str">
            <v>113001003126</v>
          </cell>
          <cell r="B183" t="str">
            <v>INSTITUCION EDUCATIVA FERNANDO DE LA VEGA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129</v>
          </cell>
          <cell r="H183" t="str">
            <v>119</v>
          </cell>
          <cell r="I183" t="str">
            <v>0.5441</v>
          </cell>
          <cell r="J183" t="str">
            <v>0.5275</v>
          </cell>
          <cell r="K183" t="str">
            <v>0.4969</v>
          </cell>
          <cell r="L183" t="str">
            <v>0.5831</v>
          </cell>
          <cell r="M183" t="str">
            <v>0.5491</v>
          </cell>
          <cell r="N183" t="str">
            <v>0.5388</v>
          </cell>
        </row>
        <row r="184">
          <cell r="A184" t="str">
            <v>113001000429</v>
          </cell>
          <cell r="B184" t="str">
            <v>INSTITUCION EDUCATIVA SALIM BECHARA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219</v>
          </cell>
          <cell r="H184" t="str">
            <v>189</v>
          </cell>
          <cell r="I184" t="str">
            <v>0.5282</v>
          </cell>
          <cell r="J184" t="str">
            <v>0.5346</v>
          </cell>
          <cell r="K184" t="str">
            <v>0.4967</v>
          </cell>
          <cell r="L184" t="str">
            <v>0.5802</v>
          </cell>
          <cell r="M184" t="str">
            <v>0.5221</v>
          </cell>
          <cell r="N184" t="str">
            <v>0.5339</v>
          </cell>
        </row>
        <row r="185">
          <cell r="A185" t="str">
            <v>313001028891</v>
          </cell>
          <cell r="B185" t="str">
            <v>COLEGIO FERNANDO DE ARAGON DE CARTAGENA - Sede Única</v>
          </cell>
          <cell r="C185" t="str">
            <v>Establecimiento</v>
          </cell>
          <cell r="D185" t="str">
            <v>CARTAGENA DE INDIAS (BOLIVAR)</v>
          </cell>
          <cell r="E185" t="str">
            <v>NO OFICIAL</v>
          </cell>
          <cell r="F185" t="str">
            <v>D</v>
          </cell>
          <cell r="G185" t="str">
            <v>185</v>
          </cell>
          <cell r="H185" t="str">
            <v>163</v>
          </cell>
          <cell r="I185" t="str">
            <v>0.5364</v>
          </cell>
          <cell r="J185" t="str">
            <v>0.5105</v>
          </cell>
          <cell r="K185" t="str">
            <v>0.5027</v>
          </cell>
          <cell r="L185" t="str">
            <v>0.5846</v>
          </cell>
          <cell r="M185" t="str">
            <v>0.5248</v>
          </cell>
          <cell r="N185" t="str">
            <v>0.5329</v>
          </cell>
        </row>
        <row r="186">
          <cell r="A186" t="str">
            <v>213001000091</v>
          </cell>
          <cell r="B186" t="str">
            <v>INSTITUCION EDUCATIVA DE ISLA FUERTE - Sede Única</v>
          </cell>
          <cell r="C186" t="str">
            <v>Establecimiento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51</v>
          </cell>
          <cell r="H186" t="str">
            <v>51</v>
          </cell>
          <cell r="I186" t="str">
            <v>0.5448</v>
          </cell>
          <cell r="J186" t="str">
            <v>0.5391</v>
          </cell>
          <cell r="K186" t="str">
            <v>0.4687</v>
          </cell>
          <cell r="L186" t="str">
            <v>0.5713</v>
          </cell>
          <cell r="M186" t="str">
            <v>0.5531</v>
          </cell>
          <cell r="N186" t="str">
            <v>0.5327</v>
          </cell>
        </row>
        <row r="187">
          <cell r="A187" t="str">
            <v>113001000160</v>
          </cell>
          <cell r="B187" t="str">
            <v>INSTITUCION EDUCATIVA CORAZON DE MARIA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165</v>
          </cell>
          <cell r="H187" t="str">
            <v>149</v>
          </cell>
          <cell r="I187" t="str">
            <v>0.5374</v>
          </cell>
          <cell r="J187" t="str">
            <v>0.5301</v>
          </cell>
          <cell r="K187" t="str">
            <v>0.4796</v>
          </cell>
          <cell r="L187" t="str">
            <v>0.5635</v>
          </cell>
          <cell r="M187" t="str">
            <v>0.547</v>
          </cell>
          <cell r="N187" t="str">
            <v>0.5291</v>
          </cell>
        </row>
        <row r="188">
          <cell r="A188" t="str">
            <v>213001000075</v>
          </cell>
          <cell r="B188" t="str">
            <v>INSTITUCION EDUCATIVA PUERTO REY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78</v>
          </cell>
          <cell r="H188" t="str">
            <v>75</v>
          </cell>
          <cell r="I188" t="str">
            <v>0.5291</v>
          </cell>
          <cell r="J188" t="str">
            <v>0.5208</v>
          </cell>
          <cell r="K188" t="str">
            <v>0.4901</v>
          </cell>
          <cell r="L188" t="str">
            <v>0.5828</v>
          </cell>
          <cell r="M188" t="str">
            <v>0.4916</v>
          </cell>
          <cell r="N188" t="str">
            <v>0.5277</v>
          </cell>
        </row>
        <row r="189">
          <cell r="A189" t="str">
            <v>113001000143</v>
          </cell>
          <cell r="B189" t="str">
            <v>INSTITUCION EDUCATIVA ARROYO DE PIEDRA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147</v>
          </cell>
          <cell r="H189" t="str">
            <v>140</v>
          </cell>
          <cell r="I189" t="str">
            <v>0.5331</v>
          </cell>
          <cell r="J189" t="str">
            <v>0.5217</v>
          </cell>
          <cell r="K189" t="str">
            <v>0.4766</v>
          </cell>
          <cell r="L189" t="str">
            <v>0.5695</v>
          </cell>
          <cell r="M189" t="str">
            <v>0.5126</v>
          </cell>
          <cell r="N189" t="str">
            <v>0.5243</v>
          </cell>
        </row>
        <row r="190">
          <cell r="A190" t="str">
            <v>113001000143</v>
          </cell>
          <cell r="B190" t="str">
            <v>INSTITUCION EDUCATIVA ARROYO DE PIEDRA - INSTITUCION EDUCATIVA ARROYO DE PIEDRA</v>
          </cell>
          <cell r="C190" t="str">
            <v>Sede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102</v>
          </cell>
          <cell r="H190" t="str">
            <v>96</v>
          </cell>
          <cell r="I190" t="str">
            <v>0.5215</v>
          </cell>
          <cell r="J190" t="str">
            <v>0.5086</v>
          </cell>
          <cell r="K190" t="str">
            <v>0.4631</v>
          </cell>
          <cell r="L190" t="str">
            <v>0.5578</v>
          </cell>
          <cell r="M190" t="str">
            <v>0.5081</v>
          </cell>
          <cell r="N190" t="str">
            <v>0.5124</v>
          </cell>
        </row>
        <row r="191">
          <cell r="A191" t="str">
            <v>213001000083</v>
          </cell>
          <cell r="B191" t="str">
            <v>INSTITUCION EDUCATIVA ARROYO DE PIEDRA - SEDE DE PUNTA CANOA</v>
          </cell>
          <cell r="C191" t="str">
            <v>Sede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45</v>
          </cell>
          <cell r="H191" t="str">
            <v>44</v>
          </cell>
          <cell r="I191" t="str">
            <v>0.5581</v>
          </cell>
          <cell r="J191" t="str">
            <v>0.5516</v>
          </cell>
          <cell r="K191" t="str">
            <v>0.5089</v>
          </cell>
          <cell r="L191" t="str">
            <v>0.5952</v>
          </cell>
          <cell r="M191" t="str">
            <v>0.5221</v>
          </cell>
          <cell r="N191" t="str">
            <v>0.551</v>
          </cell>
        </row>
        <row r="192">
          <cell r="A192" t="str">
            <v>113001000739</v>
          </cell>
          <cell r="B192" t="str">
            <v>INSTITUCION EDUCATIVA ANA MARIA VELEZ DE TRUJILLO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204</v>
          </cell>
          <cell r="H192" t="str">
            <v>190</v>
          </cell>
          <cell r="I192" t="str">
            <v>0.5338</v>
          </cell>
          <cell r="J192" t="str">
            <v>0.5167</v>
          </cell>
          <cell r="K192" t="str">
            <v>0.4662</v>
          </cell>
          <cell r="L192" t="str">
            <v>0.5712</v>
          </cell>
          <cell r="M192" t="str">
            <v>0.515</v>
          </cell>
          <cell r="N192" t="str">
            <v>0.5214</v>
          </cell>
        </row>
        <row r="193">
          <cell r="A193" t="str">
            <v>313001800017</v>
          </cell>
          <cell r="B193" t="str">
            <v>CORPORACION EDUCATIVA JOSEPH WILSON SWAN - Sede Única</v>
          </cell>
          <cell r="C193" t="str">
            <v>Establecimiento</v>
          </cell>
          <cell r="D193" t="str">
            <v>CARTAGENA DE INDIAS (BOLIVAR)</v>
          </cell>
          <cell r="E193" t="str">
            <v>NO OFICIAL</v>
          </cell>
          <cell r="F193" t="str">
            <v>D</v>
          </cell>
          <cell r="G193" t="str">
            <v>19</v>
          </cell>
          <cell r="H193" t="str">
            <v>17</v>
          </cell>
          <cell r="I193" t="str">
            <v>0.4722</v>
          </cell>
          <cell r="J193" t="str">
            <v>0.5245</v>
          </cell>
          <cell r="K193" t="str">
            <v>0.521</v>
          </cell>
          <cell r="L193" t="str">
            <v>0.5745</v>
          </cell>
          <cell r="M193" t="str">
            <v>0.4988</v>
          </cell>
          <cell r="N193" t="str">
            <v>0.5212</v>
          </cell>
        </row>
        <row r="194">
          <cell r="A194" t="str">
            <v>113001006711</v>
          </cell>
          <cell r="B194" t="str">
            <v>INSTITUCION EDUCATIVA OMAIRA SANCHEZ GARZON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88</v>
          </cell>
          <cell r="H194" t="str">
            <v>79</v>
          </cell>
          <cell r="I194" t="str">
            <v>0.5126</v>
          </cell>
          <cell r="J194" t="str">
            <v>0.5028</v>
          </cell>
          <cell r="K194" t="str">
            <v>0.4875</v>
          </cell>
          <cell r="L194" t="str">
            <v>0.5787</v>
          </cell>
          <cell r="M194" t="str">
            <v>0.5277</v>
          </cell>
          <cell r="N194" t="str">
            <v>0.521</v>
          </cell>
        </row>
        <row r="195">
          <cell r="A195" t="str">
            <v>213001001292</v>
          </cell>
          <cell r="B195" t="str">
            <v>INSTITUCION EDUCATIVA DE SANTA ANA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144</v>
          </cell>
          <cell r="H195" t="str">
            <v>138</v>
          </cell>
          <cell r="I195" t="str">
            <v>0.5194</v>
          </cell>
          <cell r="J195" t="str">
            <v>0.5015</v>
          </cell>
          <cell r="K195" t="str">
            <v>0.4545</v>
          </cell>
          <cell r="L195" t="str">
            <v>0.5496</v>
          </cell>
          <cell r="M195" t="str">
            <v>0.5162</v>
          </cell>
          <cell r="N195" t="str">
            <v>0.507</v>
          </cell>
        </row>
        <row r="196">
          <cell r="A196" t="str">
            <v>213001001942</v>
          </cell>
          <cell r="B196" t="str">
            <v>INSTITUCION EDUCATIVA LUIS FELIPE CABRERA DE BARU - Sede Única</v>
          </cell>
          <cell r="C196" t="str">
            <v>Establecimiento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136</v>
          </cell>
          <cell r="H196" t="str">
            <v>132</v>
          </cell>
          <cell r="I196" t="str">
            <v>0.5142</v>
          </cell>
          <cell r="J196" t="str">
            <v>0.5024</v>
          </cell>
          <cell r="K196" t="str">
            <v>0.459</v>
          </cell>
          <cell r="L196" t="str">
            <v>0.542</v>
          </cell>
          <cell r="M196" t="str">
            <v>0.5226</v>
          </cell>
          <cell r="N196" t="str">
            <v>0.5058</v>
          </cell>
        </row>
        <row r="197">
          <cell r="A197" t="str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122</v>
          </cell>
          <cell r="H197" t="str">
            <v>116</v>
          </cell>
          <cell r="I197" t="str">
            <v>0.5016</v>
          </cell>
          <cell r="J197" t="str">
            <v>0.4913</v>
          </cell>
          <cell r="K197" t="str">
            <v>0.4596</v>
          </cell>
          <cell r="L197" t="str">
            <v>0.5427</v>
          </cell>
          <cell r="M197" t="str">
            <v>0.5131</v>
          </cell>
          <cell r="N197" t="str">
            <v>0.4999</v>
          </cell>
        </row>
        <row r="198">
          <cell r="A198" t="str">
            <v>213001027020</v>
          </cell>
          <cell r="B198" t="str">
            <v>INSTITUCION EDUCATIVA DOMINGO BENKOS BIOHO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294</v>
          </cell>
          <cell r="H198" t="str">
            <v>231</v>
          </cell>
          <cell r="I198" t="str">
            <v>0.4893</v>
          </cell>
          <cell r="J198" t="str">
            <v>0.496</v>
          </cell>
          <cell r="K198" t="str">
            <v>0.4456</v>
          </cell>
          <cell r="L198" t="str">
            <v>0.5269</v>
          </cell>
          <cell r="M198" t="str">
            <v>0.5069</v>
          </cell>
          <cell r="N198" t="str">
            <v>0.4908</v>
          </cell>
        </row>
        <row r="199">
          <cell r="A199" t="str">
            <v>213001001632</v>
          </cell>
          <cell r="B199" t="str">
            <v>INSTITUCION EDUCATIVA DE LETICIA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55</v>
          </cell>
          <cell r="H199" t="str">
            <v>51</v>
          </cell>
          <cell r="I199" t="str">
            <v>0.4707</v>
          </cell>
          <cell r="J199" t="str">
            <v>0.4856</v>
          </cell>
          <cell r="K199" t="str">
            <v>0.4475</v>
          </cell>
          <cell r="L199" t="str">
            <v>0.5452</v>
          </cell>
          <cell r="M199" t="str">
            <v>0.4872</v>
          </cell>
          <cell r="N199" t="str">
            <v>0.4873</v>
          </cell>
        </row>
        <row r="200">
          <cell r="A200" t="str">
            <v>213001001900</v>
          </cell>
          <cell r="B200" t="str">
            <v>INSTITUCION EDUCATIVA DE ARARCA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55</v>
          </cell>
          <cell r="H200" t="str">
            <v>49</v>
          </cell>
          <cell r="I200" t="str">
            <v>0.4787</v>
          </cell>
          <cell r="J200" t="str">
            <v>0.4706</v>
          </cell>
          <cell r="K200" t="str">
            <v>0.4343</v>
          </cell>
          <cell r="L200" t="str">
            <v>0.5302</v>
          </cell>
          <cell r="M200" t="str">
            <v>0.5008</v>
          </cell>
          <cell r="N200" t="str">
            <v>0.4801</v>
          </cell>
        </row>
        <row r="201">
          <cell r="A201" t="str">
            <v>213001000059</v>
          </cell>
          <cell r="B201" t="str">
            <v>INSTITUCION EDUCATIVA ISLAS DEL ROSARIO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37</v>
          </cell>
          <cell r="H201" t="str">
            <v>32</v>
          </cell>
          <cell r="I201" t="str">
            <v>0.4613</v>
          </cell>
          <cell r="J201" t="str">
            <v>0.4883</v>
          </cell>
          <cell r="K201" t="str">
            <v>0.4504</v>
          </cell>
          <cell r="L201" t="str">
            <v>0.5169</v>
          </cell>
          <cell r="M201" t="str">
            <v>0.4855</v>
          </cell>
          <cell r="N201" t="str">
            <v>0.4797</v>
          </cell>
        </row>
        <row r="202">
          <cell r="A202" t="str">
            <v>213001007401</v>
          </cell>
          <cell r="B202" t="str">
            <v>INSTITUCION EDUCATIVA SANTA CRUZ DEL ISLOTE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26</v>
          </cell>
          <cell r="H202" t="str">
            <v>25</v>
          </cell>
          <cell r="I202" t="str">
            <v>0.462</v>
          </cell>
          <cell r="J202" t="str">
            <v>0.4683</v>
          </cell>
          <cell r="K202" t="str">
            <v>0.4224</v>
          </cell>
          <cell r="L202" t="str">
            <v>0.4936</v>
          </cell>
          <cell r="M202" t="str">
            <v>0.4783</v>
          </cell>
          <cell r="N202" t="str">
            <v>0.4629</v>
          </cell>
        </row>
      </sheetData>
      <sheetData sheetId="3">
        <row r="6">
          <cell r="A6" t="str">
            <v>313836000623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Hoja4"/>
      <sheetName val="Hoja5"/>
      <sheetName val="2014-2020"/>
      <sheetName val="resultados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313836000623</v>
          </cell>
          <cell r="B2" t="str">
            <v>ASPAEN GIMNASIO CARTAGENA - Sede Única</v>
          </cell>
          <cell r="C2" t="str">
            <v>Establecimiento</v>
          </cell>
          <cell r="D2" t="str">
            <v>CARTAGENA DE INDIAS (BOLIVAR)</v>
          </cell>
          <cell r="E2" t="str">
            <v>NO OFICIAL</v>
          </cell>
          <cell r="F2" t="str">
            <v>A+</v>
          </cell>
          <cell r="G2" t="str">
            <v>87</v>
          </cell>
          <cell r="H2" t="str">
            <v>87</v>
          </cell>
          <cell r="I2" t="str">
            <v>0.898</v>
          </cell>
          <cell r="J2" t="str">
            <v>0.8849</v>
          </cell>
          <cell r="K2" t="str">
            <v>0.8829</v>
          </cell>
          <cell r="L2" t="str">
            <v>0.8855</v>
          </cell>
          <cell r="M2" t="str">
            <v>0.9454</v>
          </cell>
          <cell r="N2" t="str">
            <v>0.8923</v>
          </cell>
        </row>
        <row r="3">
          <cell r="A3">
            <v>313001008771</v>
          </cell>
          <cell r="B3" t="str">
            <v>COL.  GIMN. MOMPIANO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43</v>
          </cell>
          <cell r="H3" t="str">
            <v>41</v>
          </cell>
          <cell r="I3" t="str">
            <v>0.8878</v>
          </cell>
          <cell r="J3" t="str">
            <v>0.8793</v>
          </cell>
          <cell r="K3" t="str">
            <v>0.8881</v>
          </cell>
          <cell r="L3" t="str">
            <v>0.8787</v>
          </cell>
          <cell r="M3" t="str">
            <v>0.9155</v>
          </cell>
          <cell r="N3" t="str">
            <v>0.886</v>
          </cell>
        </row>
        <row r="4">
          <cell r="A4">
            <v>313001007058</v>
          </cell>
          <cell r="B4" t="str">
            <v>CENTRO DE EDUCACION EL RECREO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70</v>
          </cell>
          <cell r="H4" t="str">
            <v>70</v>
          </cell>
          <cell r="I4" t="str">
            <v>0.8968</v>
          </cell>
          <cell r="J4" t="str">
            <v>0.8669</v>
          </cell>
          <cell r="K4" t="str">
            <v>0.8683</v>
          </cell>
          <cell r="L4" t="str">
            <v>0.8813</v>
          </cell>
          <cell r="M4" t="str">
            <v>0.8905</v>
          </cell>
          <cell r="N4" t="str">
            <v>0.8793</v>
          </cell>
        </row>
        <row r="5">
          <cell r="A5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130</v>
          </cell>
          <cell r="H5" t="str">
            <v>127</v>
          </cell>
          <cell r="I5" t="str">
            <v>0.8787</v>
          </cell>
          <cell r="J5" t="str">
            <v>0.8697</v>
          </cell>
          <cell r="K5" t="str">
            <v>0.8621</v>
          </cell>
          <cell r="L5" t="str">
            <v>0.8701</v>
          </cell>
          <cell r="M5" t="str">
            <v>0.9325</v>
          </cell>
          <cell r="N5" t="str">
            <v>0.8749</v>
          </cell>
        </row>
        <row r="6">
          <cell r="A6">
            <v>313001008429</v>
          </cell>
          <cell r="B6" t="str">
            <v>CENT. DE ENSE?ANZA PRECOZ  NUEVO MUNDO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21</v>
          </cell>
          <cell r="H6" t="str">
            <v>21</v>
          </cell>
          <cell r="I6" t="str">
            <v>0.8873</v>
          </cell>
          <cell r="J6" t="str">
            <v>0.8503</v>
          </cell>
          <cell r="K6" t="str">
            <v>0.865</v>
          </cell>
          <cell r="L6" t="str">
            <v>0.8779</v>
          </cell>
          <cell r="M6" t="str">
            <v>0.901</v>
          </cell>
          <cell r="N6" t="str">
            <v>0.8725</v>
          </cell>
        </row>
        <row r="7">
          <cell r="A7">
            <v>313001004768</v>
          </cell>
          <cell r="B7" t="str">
            <v>COLEGIO BRITANICO DE CARTAGENA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95</v>
          </cell>
          <cell r="H7" t="str">
            <v>86</v>
          </cell>
          <cell r="I7" t="str">
            <v>0.8694</v>
          </cell>
          <cell r="J7" t="str">
            <v>0.8525</v>
          </cell>
          <cell r="K7" t="str">
            <v>0.8682</v>
          </cell>
          <cell r="L7" t="str">
            <v>0.8645</v>
          </cell>
          <cell r="M7" t="str">
            <v>0.9348</v>
          </cell>
          <cell r="N7" t="str">
            <v>0.8691</v>
          </cell>
        </row>
        <row r="8">
          <cell r="A8">
            <v>313001012515</v>
          </cell>
          <cell r="B8" t="str">
            <v>CORPORACION EDUCATIVA LA SAGRADA FAMILIA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58</v>
          </cell>
          <cell r="H8" t="str">
            <v>58</v>
          </cell>
          <cell r="I8" t="str">
            <v>0.8834</v>
          </cell>
          <cell r="J8" t="str">
            <v>0.8455</v>
          </cell>
          <cell r="K8" t="str">
            <v>0.8557</v>
          </cell>
          <cell r="L8" t="str">
            <v>0.8622</v>
          </cell>
          <cell r="M8" t="str">
            <v>0.8819</v>
          </cell>
          <cell r="N8" t="str">
            <v>0.8633</v>
          </cell>
        </row>
        <row r="9">
          <cell r="A9">
            <v>313836000348</v>
          </cell>
          <cell r="B9" t="str">
            <v>ASPAEN GIMNASIO CARTAGENA DE INDIAS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100</v>
          </cell>
          <cell r="H9" t="str">
            <v>87</v>
          </cell>
          <cell r="I9" t="str">
            <v>0.8601</v>
          </cell>
          <cell r="J9" t="str">
            <v>0.8573</v>
          </cell>
          <cell r="K9" t="str">
            <v>0.8492</v>
          </cell>
          <cell r="L9" t="str">
            <v>0.8581</v>
          </cell>
          <cell r="M9" t="str">
            <v>0.9409</v>
          </cell>
          <cell r="N9" t="str">
            <v>0.8627</v>
          </cell>
        </row>
        <row r="10">
          <cell r="A10">
            <v>313001006485</v>
          </cell>
          <cell r="B10" t="str">
            <v>CORPORACION EDUCATIVA COLEGIO ALTER ALTERIS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87</v>
          </cell>
          <cell r="H10" t="str">
            <v>87</v>
          </cell>
          <cell r="I10" t="str">
            <v>0.8612</v>
          </cell>
          <cell r="J10" t="str">
            <v>0.8537</v>
          </cell>
          <cell r="K10" t="str">
            <v>0.8523</v>
          </cell>
          <cell r="L10" t="str">
            <v>0.8652</v>
          </cell>
          <cell r="M10" t="str">
            <v>0.8932</v>
          </cell>
          <cell r="N10" t="str">
            <v>0.8608</v>
          </cell>
        </row>
        <row r="11">
          <cell r="A11">
            <v>313001005705</v>
          </cell>
          <cell r="B11" t="str">
            <v>COLEGIO INTERNACIONAL CARTAGENA   (COL INTER SCHOOL CABAÑI)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52</v>
          </cell>
          <cell r="H11" t="str">
            <v>47</v>
          </cell>
          <cell r="I11" t="str">
            <v>0.8648</v>
          </cell>
          <cell r="J11" t="str">
            <v>0.8452</v>
          </cell>
          <cell r="K11" t="str">
            <v>0.8521</v>
          </cell>
          <cell r="L11" t="str">
            <v>0.8433</v>
          </cell>
          <cell r="M11" t="str">
            <v>0.9176</v>
          </cell>
          <cell r="N11" t="str">
            <v>0.8565</v>
          </cell>
        </row>
        <row r="12">
          <cell r="A12">
            <v>313001003931</v>
          </cell>
          <cell r="B12" t="str">
            <v>COLEGIO JORGE WASHINGTON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149</v>
          </cell>
          <cell r="H12" t="str">
            <v>128</v>
          </cell>
          <cell r="I12" t="str">
            <v>0.8613</v>
          </cell>
          <cell r="J12" t="str">
            <v>0.8397</v>
          </cell>
          <cell r="K12" t="str">
            <v>0.8377</v>
          </cell>
          <cell r="L12" t="str">
            <v>0.8514</v>
          </cell>
          <cell r="M12" t="str">
            <v>0.9421</v>
          </cell>
          <cell r="N12" t="str">
            <v>0.8548</v>
          </cell>
        </row>
        <row r="13">
          <cell r="A13">
            <v>313001013651</v>
          </cell>
          <cell r="B13" t="str">
            <v>COLEGIO INTEGRAL DEL NORTE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62</v>
          </cell>
          <cell r="H13" t="str">
            <v>62</v>
          </cell>
          <cell r="I13" t="str">
            <v>0.8598</v>
          </cell>
          <cell r="J13" t="str">
            <v>0.8345</v>
          </cell>
          <cell r="K13" t="str">
            <v>0.8354</v>
          </cell>
          <cell r="L13" t="str">
            <v>0.8521</v>
          </cell>
          <cell r="M13" t="str">
            <v>0.8334</v>
          </cell>
          <cell r="N13" t="str">
            <v>0.8445</v>
          </cell>
        </row>
        <row r="14">
          <cell r="A14">
            <v>313001005985</v>
          </cell>
          <cell r="B14" t="str">
            <v>COLEGIO LOS ANGELES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52</v>
          </cell>
          <cell r="H14" t="str">
            <v>51</v>
          </cell>
          <cell r="I14" t="str">
            <v>0.8704</v>
          </cell>
          <cell r="J14" t="str">
            <v>0.8305</v>
          </cell>
          <cell r="K14" t="str">
            <v>0.8231</v>
          </cell>
          <cell r="L14" t="str">
            <v>0.8433</v>
          </cell>
          <cell r="M14" t="str">
            <v>0.8483</v>
          </cell>
          <cell r="N14" t="str">
            <v>0.8423</v>
          </cell>
        </row>
        <row r="15">
          <cell r="A15">
            <v>313001002277</v>
          </cell>
          <cell r="B15" t="str">
            <v>COL.  MONTESSORI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166</v>
          </cell>
          <cell r="H15" t="str">
            <v>155</v>
          </cell>
          <cell r="I15" t="str">
            <v>0.8342</v>
          </cell>
          <cell r="J15" t="str">
            <v>0.8105</v>
          </cell>
          <cell r="K15" t="str">
            <v>0.8423</v>
          </cell>
          <cell r="L15" t="str">
            <v>0.8421</v>
          </cell>
          <cell r="M15" t="str">
            <v>0.9099</v>
          </cell>
          <cell r="N15" t="str">
            <v>0.8383</v>
          </cell>
        </row>
        <row r="16">
          <cell r="A16">
            <v>313001000592</v>
          </cell>
          <cell r="B16" t="str">
            <v>GIMN. LUJAN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45</v>
          </cell>
          <cell r="H16" t="str">
            <v>44</v>
          </cell>
          <cell r="I16" t="str">
            <v>0.8488</v>
          </cell>
          <cell r="J16" t="str">
            <v>0.8144</v>
          </cell>
          <cell r="K16" t="str">
            <v>0.7957</v>
          </cell>
          <cell r="L16" t="str">
            <v>0.8406</v>
          </cell>
          <cell r="M16" t="str">
            <v>0.8309</v>
          </cell>
          <cell r="N16" t="str">
            <v>0.8254</v>
          </cell>
        </row>
        <row r="17">
          <cell r="A17">
            <v>313001003095</v>
          </cell>
          <cell r="B17" t="str">
            <v>CIUDAD ESCOLAR DE COMFENALCO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747</v>
          </cell>
          <cell r="H17" t="str">
            <v>740</v>
          </cell>
          <cell r="I17" t="str">
            <v>0.8399</v>
          </cell>
          <cell r="J17" t="str">
            <v>0.8319</v>
          </cell>
          <cell r="K17" t="str">
            <v>0.7985</v>
          </cell>
          <cell r="L17" t="str">
            <v>0.8273</v>
          </cell>
          <cell r="M17" t="str">
            <v>0.7985</v>
          </cell>
          <cell r="N17" t="str">
            <v>0.8224</v>
          </cell>
        </row>
        <row r="18">
          <cell r="A18">
            <v>313001000916</v>
          </cell>
          <cell r="B18" t="str">
            <v>COL. DE LA ESPERANZA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67</v>
          </cell>
          <cell r="H18" t="str">
            <v>67</v>
          </cell>
          <cell r="I18" t="str">
            <v>0.8329</v>
          </cell>
          <cell r="J18" t="str">
            <v>0.8101</v>
          </cell>
          <cell r="K18" t="str">
            <v>0.81</v>
          </cell>
          <cell r="L18" t="str">
            <v>0.8267</v>
          </cell>
          <cell r="M18" t="str">
            <v>0.8445</v>
          </cell>
          <cell r="N18" t="str">
            <v>0.8218</v>
          </cell>
        </row>
        <row r="19">
          <cell r="A19">
            <v>313001000215</v>
          </cell>
          <cell r="B19" t="str">
            <v>GIMN. NUEVA GRANADA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50</v>
          </cell>
          <cell r="H19" t="str">
            <v>50</v>
          </cell>
          <cell r="I19" t="str">
            <v>0.8294</v>
          </cell>
          <cell r="J19" t="str">
            <v>0.8177</v>
          </cell>
          <cell r="K19" t="str">
            <v>0.8132</v>
          </cell>
          <cell r="L19" t="str">
            <v>0.8199</v>
          </cell>
          <cell r="M19" t="str">
            <v>0.8333</v>
          </cell>
          <cell r="N19" t="str">
            <v>0.8211</v>
          </cell>
        </row>
        <row r="20">
          <cell r="A20">
            <v>313001006698</v>
          </cell>
          <cell r="B20" t="str">
            <v>COL. EL DIVINO SALVADOR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59</v>
          </cell>
          <cell r="H20" t="str">
            <v>59</v>
          </cell>
          <cell r="I20" t="str">
            <v>0.8505</v>
          </cell>
          <cell r="J20" t="str">
            <v>0.8028</v>
          </cell>
          <cell r="K20" t="str">
            <v>0.806</v>
          </cell>
          <cell r="L20" t="str">
            <v>0.825</v>
          </cell>
          <cell r="M20" t="str">
            <v>0.8164</v>
          </cell>
          <cell r="N20" t="str">
            <v>0.8207</v>
          </cell>
        </row>
        <row r="21">
          <cell r="A21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72</v>
          </cell>
          <cell r="H21" t="str">
            <v>71</v>
          </cell>
          <cell r="I21" t="str">
            <v>0.8365</v>
          </cell>
          <cell r="J21" t="str">
            <v>0.8097</v>
          </cell>
          <cell r="K21" t="str">
            <v>0.7868</v>
          </cell>
          <cell r="L21" t="str">
            <v>0.8184</v>
          </cell>
          <cell r="M21" t="str">
            <v>0.841</v>
          </cell>
          <cell r="N21" t="str">
            <v>0.815</v>
          </cell>
        </row>
        <row r="22">
          <cell r="A22">
            <v>313001009328</v>
          </cell>
          <cell r="B22" t="str">
            <v>GIMN. MODERNO DE CARTAGENA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78</v>
          </cell>
          <cell r="H22" t="str">
            <v>78</v>
          </cell>
          <cell r="I22" t="str">
            <v>0.8267</v>
          </cell>
          <cell r="J22" t="str">
            <v>0.7996</v>
          </cell>
          <cell r="K22" t="str">
            <v>0.799</v>
          </cell>
          <cell r="L22" t="str">
            <v>0.815</v>
          </cell>
          <cell r="M22" t="str">
            <v>0.8323</v>
          </cell>
          <cell r="N22" t="str">
            <v>0.8118</v>
          </cell>
        </row>
        <row r="23">
          <cell r="A23">
            <v>313001028868</v>
          </cell>
          <cell r="B23" t="str">
            <v>COL. BILINGUE DE CARTAGENA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48</v>
          </cell>
          <cell r="H23" t="str">
            <v>48</v>
          </cell>
          <cell r="I23" t="str">
            <v>0.8042</v>
          </cell>
          <cell r="J23" t="str">
            <v>0.7826</v>
          </cell>
          <cell r="K23" t="str">
            <v>0.7997</v>
          </cell>
          <cell r="L23" t="str">
            <v>0.8346</v>
          </cell>
          <cell r="M23" t="str">
            <v>0.8887</v>
          </cell>
          <cell r="N23" t="str">
            <v>0.8117</v>
          </cell>
        </row>
        <row r="24">
          <cell r="A24">
            <v>313001000541</v>
          </cell>
          <cell r="B24" t="str">
            <v>COL. LA ANUNCIACION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126</v>
          </cell>
          <cell r="H24" t="str">
            <v>126</v>
          </cell>
          <cell r="I24" t="str">
            <v>0.8189</v>
          </cell>
          <cell r="J24" t="str">
            <v>0.7935</v>
          </cell>
          <cell r="K24" t="str">
            <v>0.8026</v>
          </cell>
          <cell r="L24" t="str">
            <v>0.8318</v>
          </cell>
          <cell r="M24" t="str">
            <v>0.7998</v>
          </cell>
          <cell r="N24" t="str">
            <v>0.8108</v>
          </cell>
        </row>
        <row r="25">
          <cell r="A25">
            <v>313001029523</v>
          </cell>
          <cell r="B25" t="str">
            <v>GIMN. BILINGÜE ALTAMAR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106</v>
          </cell>
          <cell r="H25" t="str">
            <v>102</v>
          </cell>
          <cell r="I25" t="str">
            <v>0.8035</v>
          </cell>
          <cell r="J25" t="str">
            <v>0.8129</v>
          </cell>
          <cell r="K25" t="str">
            <v>0.7925</v>
          </cell>
          <cell r="L25" t="str">
            <v>0.8143</v>
          </cell>
          <cell r="M25" t="str">
            <v>0.871</v>
          </cell>
          <cell r="N25" t="str">
            <v>0.8108</v>
          </cell>
        </row>
        <row r="26">
          <cell r="A26">
            <v>313001001050</v>
          </cell>
          <cell r="B26" t="str">
            <v>COL. BIFFI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347</v>
          </cell>
          <cell r="H26" t="str">
            <v>346</v>
          </cell>
          <cell r="I26" t="str">
            <v>0.8042</v>
          </cell>
          <cell r="J26" t="str">
            <v>0.782</v>
          </cell>
          <cell r="K26" t="str">
            <v>0.8109</v>
          </cell>
          <cell r="L26" t="str">
            <v>0.8237</v>
          </cell>
          <cell r="M26" t="str">
            <v>0.8155</v>
          </cell>
          <cell r="N26" t="str">
            <v>0.806</v>
          </cell>
        </row>
        <row r="27">
          <cell r="A27">
            <v>313001029353</v>
          </cell>
          <cell r="B27" t="str">
            <v>CORPORACION BEVERLY HILLS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46</v>
          </cell>
          <cell r="H27" t="str">
            <v>45</v>
          </cell>
          <cell r="I27" t="str">
            <v>0.8072</v>
          </cell>
          <cell r="J27" t="str">
            <v>0.7757</v>
          </cell>
          <cell r="K27" t="str">
            <v>0.8058</v>
          </cell>
          <cell r="L27" t="str">
            <v>0.8202</v>
          </cell>
          <cell r="M27" t="str">
            <v>0.8313</v>
          </cell>
          <cell r="N27" t="str">
            <v>0.8045</v>
          </cell>
        </row>
        <row r="28">
          <cell r="A28">
            <v>313001007091</v>
          </cell>
          <cell r="B28" t="str">
            <v>COL. MODERNO DEL NORTE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246</v>
          </cell>
          <cell r="H28" t="str">
            <v>246</v>
          </cell>
          <cell r="I28" t="str">
            <v>0.8039</v>
          </cell>
          <cell r="J28" t="str">
            <v>0.8156</v>
          </cell>
          <cell r="K28" t="str">
            <v>0.7884</v>
          </cell>
          <cell r="L28" t="str">
            <v>0.8168</v>
          </cell>
          <cell r="M28" t="str">
            <v>0.7734</v>
          </cell>
          <cell r="N28" t="str">
            <v>0.8037</v>
          </cell>
        </row>
        <row r="29">
          <cell r="A29">
            <v>313001012281</v>
          </cell>
          <cell r="B29" t="str">
            <v>COL. SANTO TOMAS DE AQUINO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37</v>
          </cell>
          <cell r="H29" t="str">
            <v>37</v>
          </cell>
          <cell r="I29" t="str">
            <v>0.8034</v>
          </cell>
          <cell r="J29" t="str">
            <v>0.7954</v>
          </cell>
          <cell r="K29" t="str">
            <v>0.7904</v>
          </cell>
          <cell r="L29" t="str">
            <v>0.8162</v>
          </cell>
          <cell r="M29" t="str">
            <v>0.8192</v>
          </cell>
          <cell r="N29" t="str">
            <v>0.8027</v>
          </cell>
        </row>
        <row r="30">
          <cell r="A30">
            <v>313001002421</v>
          </cell>
          <cell r="B30" t="str">
            <v>COL. NAVAL DE CRESPO - Sede Única</v>
          </cell>
          <cell r="C30" t="str">
            <v>Establecimiento</v>
          </cell>
          <cell r="D30" t="str">
            <v>CARTAGENA DE INDIAS (BOLIVAR)</v>
          </cell>
          <cell r="E30" t="str">
            <v>OFICIAL</v>
          </cell>
          <cell r="F30" t="str">
            <v>A+</v>
          </cell>
          <cell r="G30" t="str">
            <v>85</v>
          </cell>
          <cell r="H30" t="str">
            <v>85</v>
          </cell>
          <cell r="I30" t="str">
            <v>0.8164</v>
          </cell>
          <cell r="J30" t="str">
            <v>0.7986</v>
          </cell>
          <cell r="K30" t="str">
            <v>0.7843</v>
          </cell>
          <cell r="L30" t="str">
            <v>0.8071</v>
          </cell>
          <cell r="M30" t="str">
            <v>0.7806</v>
          </cell>
          <cell r="N30" t="str">
            <v>0.8</v>
          </cell>
        </row>
        <row r="31">
          <cell r="A31">
            <v>313001000924</v>
          </cell>
          <cell r="B31" t="str">
            <v>COL. SALESIANO SAN PEDRO CLAVER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446</v>
          </cell>
          <cell r="H31" t="str">
            <v>428</v>
          </cell>
          <cell r="I31" t="str">
            <v>0.8041</v>
          </cell>
          <cell r="J31" t="str">
            <v>0.7788</v>
          </cell>
          <cell r="K31" t="str">
            <v>0.7909</v>
          </cell>
          <cell r="L31" t="str">
            <v>0.8048</v>
          </cell>
          <cell r="M31" t="str">
            <v>0.8264</v>
          </cell>
          <cell r="N31" t="str">
            <v>0.7971</v>
          </cell>
        </row>
        <row r="32">
          <cell r="A32">
            <v>313001005276</v>
          </cell>
          <cell r="B32" t="str">
            <v>COL. COMFAMILIAR C/GENA. - Sede Única</v>
          </cell>
          <cell r="C32" t="str">
            <v>Establecimiento</v>
          </cell>
          <cell r="D32" t="str">
            <v>CARTAGENA DE INDIAS (BOLIVAR)</v>
          </cell>
          <cell r="E32" t="str">
            <v>NO OFICIAL</v>
          </cell>
          <cell r="F32" t="str">
            <v>A+</v>
          </cell>
          <cell r="G32" t="str">
            <v>251</v>
          </cell>
          <cell r="H32" t="str">
            <v>243</v>
          </cell>
          <cell r="I32" t="str">
            <v>0.7988</v>
          </cell>
          <cell r="J32" t="str">
            <v>0.7772</v>
          </cell>
          <cell r="K32" t="str">
            <v>0.7959</v>
          </cell>
          <cell r="L32" t="str">
            <v>0.8239</v>
          </cell>
          <cell r="M32" t="str">
            <v>0.7752</v>
          </cell>
          <cell r="N32" t="str">
            <v>0.7971</v>
          </cell>
        </row>
        <row r="33">
          <cell r="A33">
            <v>313001000622</v>
          </cell>
          <cell r="B33" t="str">
            <v>COL. DE LA SALLE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309</v>
          </cell>
          <cell r="H33" t="str">
            <v>309</v>
          </cell>
          <cell r="I33" t="str">
            <v>0.8032</v>
          </cell>
          <cell r="J33" t="str">
            <v>0.7801</v>
          </cell>
          <cell r="K33" t="str">
            <v>0.7759</v>
          </cell>
          <cell r="L33" t="str">
            <v>0.8106</v>
          </cell>
          <cell r="M33" t="str">
            <v>0.8494</v>
          </cell>
          <cell r="N33" t="str">
            <v>0.7968</v>
          </cell>
        </row>
        <row r="34">
          <cell r="A34">
            <v>313001001165</v>
          </cell>
          <cell r="B34" t="str">
            <v>COL. EL CARMELO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36</v>
          </cell>
          <cell r="H34" t="str">
            <v>36</v>
          </cell>
          <cell r="I34" t="str">
            <v>0.7836</v>
          </cell>
          <cell r="J34" t="str">
            <v>0.765</v>
          </cell>
          <cell r="K34" t="str">
            <v>0.7785</v>
          </cell>
          <cell r="L34" t="str">
            <v>0.8014</v>
          </cell>
          <cell r="M34" t="str">
            <v>0.8476</v>
          </cell>
          <cell r="N34" t="str">
            <v>0.7872</v>
          </cell>
        </row>
        <row r="35">
          <cell r="A35">
            <v>313001001190</v>
          </cell>
          <cell r="B35" t="str">
            <v>CORPORACION COLEGIO LATINOAMERICANO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110</v>
          </cell>
          <cell r="H35" t="str">
            <v>106</v>
          </cell>
          <cell r="I35" t="str">
            <v>0.7863</v>
          </cell>
          <cell r="J35" t="str">
            <v>0.7883</v>
          </cell>
          <cell r="K35" t="str">
            <v>0.7552</v>
          </cell>
          <cell r="L35" t="str">
            <v>0.8125</v>
          </cell>
          <cell r="M35" t="str">
            <v>0.8042</v>
          </cell>
          <cell r="N35" t="str">
            <v>0.787</v>
          </cell>
        </row>
        <row r="36">
          <cell r="A36">
            <v>313001001068</v>
          </cell>
          <cell r="B36" t="str">
            <v>COL. EUCARISTICO DE SANTA TERESA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134</v>
          </cell>
          <cell r="H36" t="str">
            <v>127</v>
          </cell>
          <cell r="I36" t="str">
            <v>0.7923</v>
          </cell>
          <cell r="J36" t="str">
            <v>0.767</v>
          </cell>
          <cell r="K36" t="str">
            <v>0.765</v>
          </cell>
          <cell r="L36" t="str">
            <v>0.8001</v>
          </cell>
          <cell r="M36" t="str">
            <v>0.8434</v>
          </cell>
          <cell r="N36" t="str">
            <v>0.7859</v>
          </cell>
        </row>
        <row r="37">
          <cell r="A37">
            <v>313001001076</v>
          </cell>
          <cell r="B37" t="str">
            <v>COL. NTRA. SE?ORA DE LA CANDELARIA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188</v>
          </cell>
          <cell r="H37" t="str">
            <v>187</v>
          </cell>
          <cell r="I37" t="str">
            <v>0.7778</v>
          </cell>
          <cell r="J37" t="str">
            <v>0.7596</v>
          </cell>
          <cell r="K37" t="str">
            <v>0.7508</v>
          </cell>
          <cell r="L37" t="str">
            <v>0.8034</v>
          </cell>
          <cell r="M37" t="str">
            <v>0.7877</v>
          </cell>
          <cell r="N37" t="str">
            <v>0.774</v>
          </cell>
        </row>
        <row r="38">
          <cell r="A38">
            <v>313001000240</v>
          </cell>
          <cell r="B38" t="str">
            <v>INST. EDUC. NUEVA AMERICA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74</v>
          </cell>
          <cell r="H38" t="str">
            <v>74</v>
          </cell>
          <cell r="I38" t="str">
            <v>0.7878</v>
          </cell>
          <cell r="J38" t="str">
            <v>0.785</v>
          </cell>
          <cell r="K38" t="str">
            <v>0.7385</v>
          </cell>
          <cell r="L38" t="str">
            <v>0.7785</v>
          </cell>
          <cell r="M38" t="str">
            <v>0.7876</v>
          </cell>
          <cell r="N38" t="str">
            <v>0.7736</v>
          </cell>
        </row>
        <row r="39">
          <cell r="A39">
            <v>313001000975</v>
          </cell>
          <cell r="B39" t="str">
            <v>COL. EUCARISTICO NTRA. SRA. DEL CARMEN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138</v>
          </cell>
          <cell r="H39" t="str">
            <v>138</v>
          </cell>
          <cell r="I39" t="str">
            <v>0.7928</v>
          </cell>
          <cell r="J39" t="str">
            <v>0.7535</v>
          </cell>
          <cell r="K39" t="str">
            <v>0.7442</v>
          </cell>
          <cell r="L39" t="str">
            <v>0.792</v>
          </cell>
          <cell r="M39" t="str">
            <v>0.8002</v>
          </cell>
          <cell r="N39" t="str">
            <v>0.7729</v>
          </cell>
        </row>
        <row r="40">
          <cell r="A40">
            <v>313001009361</v>
          </cell>
          <cell r="B40" t="str">
            <v>COL. MODELO DE LA COSTA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43</v>
          </cell>
          <cell r="H40" t="str">
            <v>42</v>
          </cell>
          <cell r="I40" t="str">
            <v>0.7559</v>
          </cell>
          <cell r="J40" t="str">
            <v>0.7507</v>
          </cell>
          <cell r="K40" t="str">
            <v>0.7794</v>
          </cell>
          <cell r="L40" t="str">
            <v>0.7837</v>
          </cell>
          <cell r="M40" t="str">
            <v>0.7625</v>
          </cell>
          <cell r="N40" t="str">
            <v>0.767</v>
          </cell>
        </row>
        <row r="41">
          <cell r="A41">
            <v>313001007872</v>
          </cell>
          <cell r="B41" t="str">
            <v>GIMNASIO CERVANTES DE CARTAGENA - Sede Única</v>
          </cell>
          <cell r="C41" t="str">
            <v>Establecimiento</v>
          </cell>
          <cell r="D41" t="str">
            <v>CARTAGENA DE INDIAS (BOLIVAR)</v>
          </cell>
          <cell r="E41" t="str">
            <v>NO OFICIAL</v>
          </cell>
          <cell r="F41" t="str">
            <v>A</v>
          </cell>
          <cell r="G41" t="str">
            <v>245</v>
          </cell>
          <cell r="H41" t="str">
            <v>243</v>
          </cell>
          <cell r="I41" t="str">
            <v>0.7521</v>
          </cell>
          <cell r="J41" t="str">
            <v>0.75</v>
          </cell>
          <cell r="K41" t="str">
            <v>0.7674</v>
          </cell>
          <cell r="L41" t="str">
            <v>0.7908</v>
          </cell>
          <cell r="M41" t="str">
            <v>0.7406</v>
          </cell>
          <cell r="N41" t="str">
            <v>0.7632</v>
          </cell>
        </row>
        <row r="42">
          <cell r="A42">
            <v>113001003053</v>
          </cell>
          <cell r="B42" t="str">
            <v>INSTITUCION EDUCATIVA SOLEDAD ACOSTA DE SAMPER - Sede Única</v>
          </cell>
          <cell r="C42" t="str">
            <v>Establecimiento</v>
          </cell>
          <cell r="D42" t="str">
            <v>CARTAGENA DE INDIAS (BOLIVAR)</v>
          </cell>
          <cell r="E42" t="str">
            <v>OFICIAL</v>
          </cell>
          <cell r="F42" t="str">
            <v>A</v>
          </cell>
          <cell r="G42" t="str">
            <v>1031</v>
          </cell>
          <cell r="H42" t="str">
            <v>1023</v>
          </cell>
          <cell r="I42" t="str">
            <v>0.7546</v>
          </cell>
          <cell r="J42" t="str">
            <v>0.7431</v>
          </cell>
          <cell r="K42" t="str">
            <v>0.7501</v>
          </cell>
          <cell r="L42" t="str">
            <v>0.7754</v>
          </cell>
          <cell r="M42" t="str">
            <v>0.7322</v>
          </cell>
          <cell r="N42" t="str">
            <v>0.754</v>
          </cell>
        </row>
        <row r="43">
          <cell r="A43">
            <v>313001008399</v>
          </cell>
          <cell r="B43" t="str">
            <v>CENTRO EDUCATIVO LAS PALMERAS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80</v>
          </cell>
          <cell r="H43" t="str">
            <v>80</v>
          </cell>
          <cell r="I43" t="str">
            <v>0.7683</v>
          </cell>
          <cell r="J43" t="str">
            <v>0.7373</v>
          </cell>
          <cell r="K43" t="str">
            <v>0.7378</v>
          </cell>
          <cell r="L43" t="str">
            <v>0.7759</v>
          </cell>
          <cell r="M43" t="str">
            <v>0.728</v>
          </cell>
          <cell r="N43" t="str">
            <v>0.7527</v>
          </cell>
        </row>
        <row r="44">
          <cell r="A44">
            <v>113001001719</v>
          </cell>
          <cell r="B44" t="str">
            <v>INSTITUCION EDUCATIVA PROMOCION SOCIAL DE C/GENA. - Sede Única</v>
          </cell>
          <cell r="C44" t="str">
            <v>Establecimiento</v>
          </cell>
          <cell r="D44" t="str">
            <v>CARTAGENA DE INDIAS (BOLIVAR)</v>
          </cell>
          <cell r="E44" t="str">
            <v>OFICIAL</v>
          </cell>
          <cell r="F44" t="str">
            <v>A</v>
          </cell>
          <cell r="G44" t="str">
            <v>439</v>
          </cell>
          <cell r="H44" t="str">
            <v>432</v>
          </cell>
          <cell r="I44" t="str">
            <v>0.7552</v>
          </cell>
          <cell r="J44" t="str">
            <v>0.7248</v>
          </cell>
          <cell r="K44" t="str">
            <v>0.7047</v>
          </cell>
          <cell r="L44" t="str">
            <v>0.7647</v>
          </cell>
          <cell r="M44" t="str">
            <v>0.7131</v>
          </cell>
          <cell r="N44" t="str">
            <v>0.7355</v>
          </cell>
        </row>
        <row r="45">
          <cell r="A45">
            <v>313001002251</v>
          </cell>
          <cell r="B45" t="str">
            <v>COL. NTRA. SRA. DE FATIMA DE LA POL NAL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88</v>
          </cell>
          <cell r="H45" t="str">
            <v>87</v>
          </cell>
          <cell r="I45" t="str">
            <v>0.7227</v>
          </cell>
          <cell r="J45" t="str">
            <v>0.7192</v>
          </cell>
          <cell r="K45" t="str">
            <v>0.7294</v>
          </cell>
          <cell r="L45" t="str">
            <v>0.7631</v>
          </cell>
          <cell r="M45" t="str">
            <v>0.7414</v>
          </cell>
          <cell r="N45" t="str">
            <v>0.7342</v>
          </cell>
        </row>
        <row r="46">
          <cell r="A46">
            <v>313001005845</v>
          </cell>
          <cell r="B46" t="str">
            <v>COL PILAR DEL SABER (ANTES JARD. INF. PIOLIN) - Sede Única</v>
          </cell>
          <cell r="C46" t="str">
            <v>Establecimiento</v>
          </cell>
          <cell r="D46" t="str">
            <v>CARTAGENA DE INDIAS (BOLIVAR)</v>
          </cell>
          <cell r="E46" t="str">
            <v>NO OFICIAL</v>
          </cell>
          <cell r="F46" t="str">
            <v>A</v>
          </cell>
          <cell r="G46" t="str">
            <v>37</v>
          </cell>
          <cell r="H46" t="str">
            <v>37</v>
          </cell>
          <cell r="I46" t="str">
            <v>0.7442</v>
          </cell>
          <cell r="J46" t="str">
            <v>0.7038</v>
          </cell>
          <cell r="K46" t="str">
            <v>0.6976</v>
          </cell>
          <cell r="L46" t="str">
            <v>0.7653</v>
          </cell>
          <cell r="M46" t="str">
            <v>0.7351</v>
          </cell>
          <cell r="N46" t="str">
            <v>0.7283</v>
          </cell>
        </row>
        <row r="47">
          <cell r="A47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221</v>
          </cell>
          <cell r="H47" t="str">
            <v>221</v>
          </cell>
          <cell r="I47" t="str">
            <v>0.7313</v>
          </cell>
          <cell r="J47" t="str">
            <v>0.6911</v>
          </cell>
          <cell r="K47" t="str">
            <v>0.7074</v>
          </cell>
          <cell r="L47" t="str">
            <v>0.7642</v>
          </cell>
          <cell r="M47" t="str">
            <v>0.7531</v>
          </cell>
          <cell r="N47" t="str">
            <v>0.7258</v>
          </cell>
        </row>
        <row r="48">
          <cell r="A48">
            <v>113001003771</v>
          </cell>
          <cell r="B48" t="str">
            <v>INSTITUCION EDUCATIVA LAS GAVIOTAS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313</v>
          </cell>
          <cell r="H48" t="str">
            <v>307</v>
          </cell>
          <cell r="I48" t="str">
            <v>0.7414</v>
          </cell>
          <cell r="J48" t="str">
            <v>0.7227</v>
          </cell>
          <cell r="K48" t="str">
            <v>0.6839</v>
          </cell>
          <cell r="L48" t="str">
            <v>0.7477</v>
          </cell>
          <cell r="M48" t="str">
            <v>0.6932</v>
          </cell>
          <cell r="N48" t="str">
            <v>0.7216</v>
          </cell>
        </row>
        <row r="49">
          <cell r="A49">
            <v>313001029337</v>
          </cell>
          <cell r="B49" t="str">
            <v>COLEGIO GORETTI - Sede Única</v>
          </cell>
          <cell r="C49" t="str">
            <v>Establecimiento</v>
          </cell>
          <cell r="D49" t="str">
            <v>CARTAGENA DE INDIAS (BOLIVAR)</v>
          </cell>
          <cell r="E49" t="str">
            <v>NO OFICIAL</v>
          </cell>
          <cell r="F49" t="str">
            <v>A</v>
          </cell>
          <cell r="G49" t="str">
            <v>74</v>
          </cell>
          <cell r="H49" t="str">
            <v>71</v>
          </cell>
          <cell r="I49" t="str">
            <v>0.6963</v>
          </cell>
          <cell r="J49" t="str">
            <v>0.7051</v>
          </cell>
          <cell r="K49" t="str">
            <v>0.7134</v>
          </cell>
          <cell r="L49" t="str">
            <v>0.7575</v>
          </cell>
          <cell r="M49" t="str">
            <v>0.7555</v>
          </cell>
          <cell r="N49" t="str">
            <v>0.7209</v>
          </cell>
        </row>
        <row r="50">
          <cell r="A50">
            <v>313001002714</v>
          </cell>
          <cell r="B50" t="str">
            <v>INSTITUCION EDUCATIVA MARIA AUXILIADORA - Sede Única</v>
          </cell>
          <cell r="C50" t="str">
            <v>Establecimiento</v>
          </cell>
          <cell r="D50" t="str">
            <v>CARTAGENA DE INDIAS (BOLIVAR)</v>
          </cell>
          <cell r="E50" t="str">
            <v>OFICIAL</v>
          </cell>
          <cell r="F50" t="str">
            <v>A</v>
          </cell>
          <cell r="G50" t="str">
            <v>126</v>
          </cell>
          <cell r="H50" t="str">
            <v>125</v>
          </cell>
          <cell r="I50" t="str">
            <v>0.7169</v>
          </cell>
          <cell r="J50" t="str">
            <v>0.7039</v>
          </cell>
          <cell r="K50" t="str">
            <v>0.6979</v>
          </cell>
          <cell r="L50" t="str">
            <v>0.7618</v>
          </cell>
          <cell r="M50" t="str">
            <v>0.7192</v>
          </cell>
          <cell r="N50" t="str">
            <v>0.7201</v>
          </cell>
        </row>
        <row r="51">
          <cell r="A51">
            <v>113001013814</v>
          </cell>
          <cell r="B51" t="str">
            <v>INSTITUCION EDUCATIVA BERTHA GEDEON DE BALADI - Sede Única</v>
          </cell>
          <cell r="C51" t="str">
            <v>Establecimiento</v>
          </cell>
          <cell r="D51" t="str">
            <v>CARTAGENA DE INDIAS (BOLIVAR)</v>
          </cell>
          <cell r="E51" t="str">
            <v>OFICIAL</v>
          </cell>
          <cell r="F51" t="str">
            <v>B</v>
          </cell>
          <cell r="G51" t="str">
            <v>235</v>
          </cell>
          <cell r="H51" t="str">
            <v>230</v>
          </cell>
          <cell r="I51" t="str">
            <v>0.7344</v>
          </cell>
          <cell r="J51" t="str">
            <v>0.7027</v>
          </cell>
          <cell r="K51" t="str">
            <v>0.6737</v>
          </cell>
          <cell r="L51" t="str">
            <v>0.7525</v>
          </cell>
          <cell r="M51" t="str">
            <v>0.7179</v>
          </cell>
          <cell r="N51" t="str">
            <v>0.716</v>
          </cell>
        </row>
        <row r="52">
          <cell r="A52">
            <v>113001002979</v>
          </cell>
          <cell r="B52" t="str">
            <v>INSTITUCION EDUCATIVA LA MILAGROSA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B</v>
          </cell>
          <cell r="G52" t="str">
            <v>73</v>
          </cell>
          <cell r="H52" t="str">
            <v>71</v>
          </cell>
          <cell r="I52" t="str">
            <v>0.7225</v>
          </cell>
          <cell r="J52" t="str">
            <v>0.6896</v>
          </cell>
          <cell r="K52" t="str">
            <v>0.722</v>
          </cell>
          <cell r="L52" t="str">
            <v>0.7354</v>
          </cell>
          <cell r="M52" t="str">
            <v>0.697</v>
          </cell>
          <cell r="N52" t="str">
            <v>0.7158</v>
          </cell>
        </row>
        <row r="53">
          <cell r="A53">
            <v>313001013279</v>
          </cell>
          <cell r="B53" t="str">
            <v>INSTITUTO SIGMUND FREUD - Sede Única</v>
          </cell>
          <cell r="C53" t="str">
            <v>Establecimiento</v>
          </cell>
          <cell r="D53" t="str">
            <v>CARTAGENA DE INDIAS (BOLIVAR)</v>
          </cell>
          <cell r="E53" t="str">
            <v>NO OFICIAL</v>
          </cell>
          <cell r="F53" t="str">
            <v>B</v>
          </cell>
          <cell r="G53" t="str">
            <v>186</v>
          </cell>
          <cell r="H53" t="str">
            <v>181</v>
          </cell>
          <cell r="I53" t="str">
            <v>0.7178</v>
          </cell>
          <cell r="J53" t="str">
            <v>0.7051</v>
          </cell>
          <cell r="K53" t="str">
            <v>0.683</v>
          </cell>
          <cell r="L53" t="str">
            <v>0.7447</v>
          </cell>
          <cell r="M53" t="str">
            <v>0.7424</v>
          </cell>
          <cell r="N53" t="str">
            <v>0.7149</v>
          </cell>
        </row>
        <row r="54">
          <cell r="A54">
            <v>113001003061</v>
          </cell>
          <cell r="B54" t="str">
            <v>INSTITUCION EDUCATIVA HERMANO ANTONIO RAMOS DE LA SALLE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206</v>
          </cell>
          <cell r="H54" t="str">
            <v>199</v>
          </cell>
          <cell r="I54" t="str">
            <v>0.7212</v>
          </cell>
          <cell r="J54" t="str">
            <v>0.685</v>
          </cell>
          <cell r="K54" t="str">
            <v>0.683</v>
          </cell>
          <cell r="L54" t="str">
            <v>0.7586</v>
          </cell>
          <cell r="M54" t="str">
            <v>0.7204</v>
          </cell>
          <cell r="N54" t="str">
            <v>0.7126</v>
          </cell>
        </row>
        <row r="55">
          <cell r="A55">
            <v>313001000568</v>
          </cell>
          <cell r="B55" t="str">
            <v>ESCUELAS PROFESIONALES SALESIANAS - Sede Única</v>
          </cell>
          <cell r="C55" t="str">
            <v>Establecimiento</v>
          </cell>
          <cell r="D55" t="str">
            <v>CARTAGENA DE INDIAS (BOLIVAR)</v>
          </cell>
          <cell r="E55" t="str">
            <v>OFICIAL</v>
          </cell>
          <cell r="F55" t="str">
            <v>B</v>
          </cell>
          <cell r="G55" t="str">
            <v>339</v>
          </cell>
          <cell r="H55" t="str">
            <v>338</v>
          </cell>
          <cell r="I55" t="str">
            <v>0.721</v>
          </cell>
          <cell r="J55" t="str">
            <v>0.6994</v>
          </cell>
          <cell r="K55" t="str">
            <v>0.6706</v>
          </cell>
          <cell r="L55" t="str">
            <v>0.7386</v>
          </cell>
          <cell r="M55" t="str">
            <v>0.6813</v>
          </cell>
          <cell r="N55" t="str">
            <v>0.7054</v>
          </cell>
        </row>
        <row r="56">
          <cell r="A56">
            <v>313001003117</v>
          </cell>
          <cell r="B56" t="str">
            <v>CORP INST. CIRY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80</v>
          </cell>
          <cell r="H56" t="str">
            <v>79</v>
          </cell>
          <cell r="I56" t="str">
            <v>0.7041</v>
          </cell>
          <cell r="J56" t="str">
            <v>0.7084</v>
          </cell>
          <cell r="K56" t="str">
            <v>0.6655</v>
          </cell>
          <cell r="L56" t="str">
            <v>0.7306</v>
          </cell>
          <cell r="M56" t="str">
            <v>0.6911</v>
          </cell>
          <cell r="N56" t="str">
            <v>0.7013</v>
          </cell>
        </row>
        <row r="57">
          <cell r="A57">
            <v>313001005136</v>
          </cell>
          <cell r="B57" t="str">
            <v>COLEGIO ANTARES DE CARTAGENA (JAR.INF DISNEYL.)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60</v>
          </cell>
          <cell r="H57" t="str">
            <v>58</v>
          </cell>
          <cell r="I57" t="str">
            <v>0.688</v>
          </cell>
          <cell r="J57" t="str">
            <v>0.6721</v>
          </cell>
          <cell r="K57" t="str">
            <v>0.6745</v>
          </cell>
          <cell r="L57" t="str">
            <v>0.7302</v>
          </cell>
          <cell r="M57" t="str">
            <v>0.792</v>
          </cell>
          <cell r="N57" t="str">
            <v>0.6989</v>
          </cell>
        </row>
        <row r="58">
          <cell r="A58">
            <v>313001006337</v>
          </cell>
          <cell r="B58" t="str">
            <v>INST. EL LABRADOR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168</v>
          </cell>
          <cell r="H58" t="str">
            <v>158</v>
          </cell>
          <cell r="I58" t="str">
            <v>0.7077</v>
          </cell>
          <cell r="J58" t="str">
            <v>0.665</v>
          </cell>
          <cell r="K58" t="str">
            <v>0.6712</v>
          </cell>
          <cell r="L58" t="str">
            <v>0.7328</v>
          </cell>
          <cell r="M58" t="str">
            <v>0.7022</v>
          </cell>
          <cell r="N58" t="str">
            <v>0.6948</v>
          </cell>
        </row>
        <row r="59">
          <cell r="A59">
            <v>313001002340</v>
          </cell>
          <cell r="B59" t="str">
            <v>INST. COLOMBO BOLIVARIANO - Sede Única</v>
          </cell>
          <cell r="C59" t="str">
            <v>Establecimiento</v>
          </cell>
          <cell r="D59" t="str">
            <v>CARTAGENA DE INDIAS (BOLIVAR)</v>
          </cell>
          <cell r="E59" t="str">
            <v>NO OFICIAL</v>
          </cell>
          <cell r="F59" t="str">
            <v>B</v>
          </cell>
          <cell r="G59" t="str">
            <v>150</v>
          </cell>
          <cell r="H59" t="str">
            <v>144</v>
          </cell>
          <cell r="I59" t="str">
            <v>0.692</v>
          </cell>
          <cell r="J59" t="str">
            <v>0.6622</v>
          </cell>
          <cell r="K59" t="str">
            <v>0.6654</v>
          </cell>
          <cell r="L59" t="str">
            <v>0.7418</v>
          </cell>
          <cell r="M59" t="str">
            <v>0.7274</v>
          </cell>
          <cell r="N59" t="str">
            <v>0.6932</v>
          </cell>
        </row>
        <row r="60">
          <cell r="A60">
            <v>313001027199</v>
          </cell>
          <cell r="B60" t="str">
            <v>COL. SUE?OS Y OPORTUNIDADES JESUS MAESTRO - Sede Única</v>
          </cell>
          <cell r="C60" t="str">
            <v>Establecimiento</v>
          </cell>
          <cell r="D60" t="str">
            <v>CARTAGENA DE INDIAS (BOLIVAR)</v>
          </cell>
          <cell r="E60" t="str">
            <v>OFICIAL</v>
          </cell>
          <cell r="F60" t="str">
            <v>B</v>
          </cell>
          <cell r="G60" t="str">
            <v>207</v>
          </cell>
          <cell r="H60" t="str">
            <v>205</v>
          </cell>
          <cell r="I60" t="str">
            <v>0.7244</v>
          </cell>
          <cell r="J60" t="str">
            <v>0.6776</v>
          </cell>
          <cell r="K60" t="str">
            <v>0.6572</v>
          </cell>
          <cell r="L60" t="str">
            <v>0.7266</v>
          </cell>
          <cell r="M60" t="str">
            <v>0.6411</v>
          </cell>
          <cell r="N60" t="str">
            <v>0.6922</v>
          </cell>
        </row>
        <row r="61">
          <cell r="A61">
            <v>313001003842</v>
          </cell>
          <cell r="B61" t="str">
            <v>COL. GONZALO JIMENEZ DE QUEZADA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81</v>
          </cell>
          <cell r="H61" t="str">
            <v>80</v>
          </cell>
          <cell r="I61" t="str">
            <v>0.6934</v>
          </cell>
          <cell r="J61" t="str">
            <v>0.6718</v>
          </cell>
          <cell r="K61" t="str">
            <v>0.6648</v>
          </cell>
          <cell r="L61" t="str">
            <v>0.7389</v>
          </cell>
          <cell r="M61" t="str">
            <v>0.691</v>
          </cell>
          <cell r="N61" t="str">
            <v>0.6921</v>
          </cell>
        </row>
        <row r="62">
          <cell r="A62">
            <v>113001002057</v>
          </cell>
          <cell r="B62" t="str">
            <v>INSTITUCION EDUCATIVA SOLEDAD ROMAN DE NU?EZ - Sede Única</v>
          </cell>
          <cell r="C62" t="str">
            <v>Establecimiento</v>
          </cell>
          <cell r="D62" t="str">
            <v>CARTAGENA DE INDIAS (BOLIVAR)</v>
          </cell>
          <cell r="E62" t="str">
            <v>OFICIAL</v>
          </cell>
          <cell r="F62" t="str">
            <v>B</v>
          </cell>
          <cell r="G62" t="str">
            <v>361</v>
          </cell>
          <cell r="H62" t="str">
            <v>339</v>
          </cell>
          <cell r="I62" t="str">
            <v>0.7055</v>
          </cell>
          <cell r="J62" t="str">
            <v>0.6894</v>
          </cell>
          <cell r="K62" t="str">
            <v>0.654</v>
          </cell>
          <cell r="L62" t="str">
            <v>0.7199</v>
          </cell>
          <cell r="M62" t="str">
            <v>0.6794</v>
          </cell>
          <cell r="N62" t="str">
            <v>0.6912</v>
          </cell>
        </row>
        <row r="63">
          <cell r="A63">
            <v>313001006639</v>
          </cell>
          <cell r="B63" t="str">
            <v>INST. SOLEDAD VIVES DE JOLI (ANTES J. I LOS CAPULLITOS)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95</v>
          </cell>
          <cell r="H63" t="str">
            <v>94</v>
          </cell>
          <cell r="I63" t="str">
            <v>0.7096</v>
          </cell>
          <cell r="J63" t="str">
            <v>0.6697</v>
          </cell>
          <cell r="K63" t="str">
            <v>0.6465</v>
          </cell>
          <cell r="L63" t="str">
            <v>0.7338</v>
          </cell>
          <cell r="M63" t="str">
            <v>0.6783</v>
          </cell>
          <cell r="N63" t="str">
            <v>0.689</v>
          </cell>
        </row>
        <row r="64">
          <cell r="A64">
            <v>313001002307</v>
          </cell>
          <cell r="B64" t="str">
            <v>COL. ADVENTISTA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86</v>
          </cell>
          <cell r="H64" t="str">
            <v>81</v>
          </cell>
          <cell r="I64" t="str">
            <v>0.6978</v>
          </cell>
          <cell r="J64" t="str">
            <v>0.6602</v>
          </cell>
          <cell r="K64" t="str">
            <v>0.6563</v>
          </cell>
          <cell r="L64" t="str">
            <v>0.7395</v>
          </cell>
          <cell r="M64" t="str">
            <v>0.6597</v>
          </cell>
          <cell r="N64" t="str">
            <v>0.6862</v>
          </cell>
        </row>
        <row r="65">
          <cell r="A65">
            <v>113001006800</v>
          </cell>
          <cell r="B65" t="str">
            <v>INSTITUCION EDUCATIVA 20 DE JULIO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164</v>
          </cell>
          <cell r="H65" t="str">
            <v>164</v>
          </cell>
          <cell r="I65" t="str">
            <v>0.691</v>
          </cell>
          <cell r="J65" t="str">
            <v>0.682</v>
          </cell>
          <cell r="K65" t="str">
            <v>0.6672</v>
          </cell>
          <cell r="L65" t="str">
            <v>0.7256</v>
          </cell>
          <cell r="M65" t="str">
            <v>0.6167</v>
          </cell>
          <cell r="N65" t="str">
            <v>0.6857</v>
          </cell>
        </row>
        <row r="66">
          <cell r="A66">
            <v>313001012892</v>
          </cell>
          <cell r="B66" t="str">
            <v>INST. DOCENTE DEL CARIBE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282</v>
          </cell>
          <cell r="H66" t="str">
            <v>260</v>
          </cell>
          <cell r="I66" t="str">
            <v>0.6887</v>
          </cell>
          <cell r="J66" t="str">
            <v>0.6634</v>
          </cell>
          <cell r="K66" t="str">
            <v>0.666</v>
          </cell>
          <cell r="L66" t="str">
            <v>0.7201</v>
          </cell>
          <cell r="M66" t="str">
            <v>0.6887</v>
          </cell>
          <cell r="N66" t="str">
            <v>0.6849</v>
          </cell>
        </row>
        <row r="67">
          <cell r="A67">
            <v>113001000348</v>
          </cell>
          <cell r="B67" t="str">
            <v>INSTITUCION EDUCATIVA AMBIENTALISTA DE CARTAGENA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358</v>
          </cell>
          <cell r="H67" t="str">
            <v>345</v>
          </cell>
          <cell r="I67" t="str">
            <v>0.6855</v>
          </cell>
          <cell r="J67" t="str">
            <v>0.685</v>
          </cell>
          <cell r="K67" t="str">
            <v>0.6593</v>
          </cell>
          <cell r="L67" t="str">
            <v>0.7217</v>
          </cell>
          <cell r="M67" t="str">
            <v>0.6482</v>
          </cell>
          <cell r="N67" t="str">
            <v>0.6848</v>
          </cell>
        </row>
        <row r="68">
          <cell r="A68">
            <v>113001029893</v>
          </cell>
          <cell r="B68" t="str">
            <v>I.E. ROSEDAL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247</v>
          </cell>
          <cell r="H68" t="str">
            <v>241</v>
          </cell>
          <cell r="I68" t="str">
            <v>0.7001</v>
          </cell>
          <cell r="J68" t="str">
            <v>0.6589</v>
          </cell>
          <cell r="K68" t="str">
            <v>0.6335</v>
          </cell>
          <cell r="L68" t="str">
            <v>0.7342</v>
          </cell>
          <cell r="M68" t="str">
            <v>0.6932</v>
          </cell>
          <cell r="N68" t="str">
            <v>0.6826</v>
          </cell>
        </row>
        <row r="69">
          <cell r="A69">
            <v>413001007648</v>
          </cell>
          <cell r="B69" t="str">
            <v>COL. CAMINO DEL CORAL DE C/GENA. - Sede Única</v>
          </cell>
          <cell r="C69" t="str">
            <v>Establecimiento</v>
          </cell>
          <cell r="D69" t="str">
            <v>CARTAGENA DE INDIAS (BOLIVAR)</v>
          </cell>
          <cell r="E69" t="str">
            <v>NO OFICIAL</v>
          </cell>
          <cell r="F69" t="str">
            <v>B</v>
          </cell>
          <cell r="G69" t="str">
            <v>140</v>
          </cell>
          <cell r="H69" t="str">
            <v>129</v>
          </cell>
          <cell r="I69" t="str">
            <v>0.6614</v>
          </cell>
          <cell r="J69" t="str">
            <v>0.6442</v>
          </cell>
          <cell r="K69" t="str">
            <v>0.6648</v>
          </cell>
          <cell r="L69" t="str">
            <v>0.7508</v>
          </cell>
          <cell r="M69" t="str">
            <v>0.7058</v>
          </cell>
          <cell r="N69" t="str">
            <v>0.6822</v>
          </cell>
        </row>
        <row r="70">
          <cell r="A70">
            <v>313001006701</v>
          </cell>
          <cell r="B70" t="str">
            <v>COL. MILITAR ALMIRANTE COLON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1652</v>
          </cell>
          <cell r="H70" t="str">
            <v>1618</v>
          </cell>
          <cell r="I70" t="str">
            <v>0.6924</v>
          </cell>
          <cell r="J70" t="str">
            <v>0.664</v>
          </cell>
          <cell r="K70" t="str">
            <v>0.6507</v>
          </cell>
          <cell r="L70" t="str">
            <v>0.7252</v>
          </cell>
          <cell r="M70" t="str">
            <v>0.6712</v>
          </cell>
          <cell r="N70" t="str">
            <v>0.6821</v>
          </cell>
        </row>
        <row r="71">
          <cell r="A71">
            <v>313001000045</v>
          </cell>
          <cell r="B71" t="str">
            <v>CORP. COL. CRISTO REY - Sede Única</v>
          </cell>
          <cell r="C71" t="str">
            <v>Establecimiento</v>
          </cell>
          <cell r="D71" t="str">
            <v>CARTAGENA (BOLIVAR)</v>
          </cell>
          <cell r="E71" t="str">
            <v>NO OFICIAL</v>
          </cell>
          <cell r="F71" t="str">
            <v>B</v>
          </cell>
          <cell r="G71" t="str">
            <v>41</v>
          </cell>
          <cell r="H71" t="str">
            <v>36</v>
          </cell>
          <cell r="I71" t="str">
            <v>0.6678</v>
          </cell>
          <cell r="J71" t="str">
            <v>0.6799</v>
          </cell>
          <cell r="K71" t="str">
            <v>0.6912</v>
          </cell>
          <cell r="L71" t="str">
            <v>0.6769</v>
          </cell>
          <cell r="M71" t="str">
            <v>0.7183</v>
          </cell>
          <cell r="N71" t="str">
            <v>0.682</v>
          </cell>
        </row>
        <row r="72">
          <cell r="A72">
            <v>313001007619</v>
          </cell>
          <cell r="B72" t="str">
            <v>CORPORACION INST. EDUC. DEL SOCORRO - Sede Única</v>
          </cell>
          <cell r="C72" t="str">
            <v>Establecimiento</v>
          </cell>
          <cell r="D72" t="str">
            <v>CARTAGENA DE INDIAS (BOLIVAR)</v>
          </cell>
          <cell r="E72" t="str">
            <v>NO OFICIAL</v>
          </cell>
          <cell r="F72" t="str">
            <v>B</v>
          </cell>
          <cell r="G72" t="str">
            <v>48</v>
          </cell>
          <cell r="H72" t="str">
            <v>47</v>
          </cell>
          <cell r="I72" t="str">
            <v>0.6838</v>
          </cell>
          <cell r="J72" t="str">
            <v>0.671</v>
          </cell>
          <cell r="K72" t="str">
            <v>0.6415</v>
          </cell>
          <cell r="L72" t="str">
            <v>0.7252</v>
          </cell>
          <cell r="M72" t="str">
            <v>0.6918</v>
          </cell>
          <cell r="N72" t="str">
            <v>0.6813</v>
          </cell>
        </row>
        <row r="73">
          <cell r="A73">
            <v>313001008879</v>
          </cell>
          <cell r="B73" t="str">
            <v>INST. PESTALOZZI - Sede Única</v>
          </cell>
          <cell r="C73" t="str">
            <v>Establecimiento</v>
          </cell>
          <cell r="D73" t="str">
            <v>CARTAGENA (BOLIVAR)</v>
          </cell>
          <cell r="E73" t="str">
            <v>NO OFICIAL</v>
          </cell>
          <cell r="F73" t="str">
            <v>B</v>
          </cell>
          <cell r="G73" t="str">
            <v>98</v>
          </cell>
          <cell r="H73" t="str">
            <v>95</v>
          </cell>
          <cell r="I73" t="str">
            <v>0.6672</v>
          </cell>
          <cell r="J73" t="str">
            <v>0.675</v>
          </cell>
          <cell r="K73" t="str">
            <v>0.6646</v>
          </cell>
          <cell r="L73" t="str">
            <v>0.7028</v>
          </cell>
          <cell r="M73" t="str">
            <v>0.7036</v>
          </cell>
          <cell r="N73" t="str">
            <v>0.6794</v>
          </cell>
        </row>
        <row r="74">
          <cell r="A74">
            <v>313001012876</v>
          </cell>
          <cell r="B74" t="str">
            <v>CORPORACION EDUCATIVA INSTITUTO GUADALUPE 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43</v>
          </cell>
          <cell r="H74" t="str">
            <v>40</v>
          </cell>
          <cell r="I74" t="str">
            <v>0.669</v>
          </cell>
          <cell r="J74" t="str">
            <v>0.6396</v>
          </cell>
          <cell r="K74" t="str">
            <v>0.6535</v>
          </cell>
          <cell r="L74" t="str">
            <v>0.7438</v>
          </cell>
          <cell r="M74" t="str">
            <v>0.7058</v>
          </cell>
          <cell r="N74" t="str">
            <v>0.6787</v>
          </cell>
        </row>
        <row r="75">
          <cell r="A75">
            <v>313001008526</v>
          </cell>
          <cell r="B75" t="str">
            <v>INST. SAN ISIDRO LABRADOR - Sede Única</v>
          </cell>
          <cell r="C75" t="str">
            <v>Establecimiento</v>
          </cell>
          <cell r="D75" t="str">
            <v>CARTAGENA DE INDIAS (BOLIVAR)</v>
          </cell>
          <cell r="E75" t="str">
            <v>NO OFICIAL</v>
          </cell>
          <cell r="F75" t="str">
            <v>B</v>
          </cell>
          <cell r="G75" t="str">
            <v>126</v>
          </cell>
          <cell r="H75" t="str">
            <v>124</v>
          </cell>
          <cell r="I75" t="str">
            <v>0.6951</v>
          </cell>
          <cell r="J75" t="str">
            <v>0.66</v>
          </cell>
          <cell r="K75" t="str">
            <v>0.6411</v>
          </cell>
          <cell r="L75" t="str">
            <v>0.7156</v>
          </cell>
          <cell r="M75" t="str">
            <v>0.6705</v>
          </cell>
          <cell r="N75" t="str">
            <v>0.6774</v>
          </cell>
        </row>
        <row r="76">
          <cell r="A76">
            <v>113001002626</v>
          </cell>
          <cell r="B76" t="str">
            <v>INSTITUCION EDUCATIVA OLGA GONZALEZ ARRAUT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152</v>
          </cell>
          <cell r="H76" t="str">
            <v>152</v>
          </cell>
          <cell r="I76" t="str">
            <v>0.677</v>
          </cell>
          <cell r="J76" t="str">
            <v>0.6738</v>
          </cell>
          <cell r="K76" t="str">
            <v>0.6345</v>
          </cell>
          <cell r="L76" t="str">
            <v>0.7322</v>
          </cell>
          <cell r="M76" t="str">
            <v>0.6448</v>
          </cell>
          <cell r="N76" t="str">
            <v>0.6767</v>
          </cell>
        </row>
        <row r="77">
          <cell r="A77">
            <v>313001029680</v>
          </cell>
          <cell r="B77" t="str">
            <v>CENTRO EDUCATIVO INTEGRAL MODERNO - Sede Única</v>
          </cell>
          <cell r="C77" t="str">
            <v>Establecimiento</v>
          </cell>
          <cell r="D77" t="str">
            <v>CARTAGENA DE INDIAS (BOLIVAR)</v>
          </cell>
          <cell r="E77" t="str">
            <v>NO OFICIAL</v>
          </cell>
          <cell r="F77" t="str">
            <v>B</v>
          </cell>
          <cell r="G77" t="str">
            <v>39</v>
          </cell>
          <cell r="H77" t="str">
            <v>38</v>
          </cell>
          <cell r="I77" t="str">
            <v>0.6719</v>
          </cell>
          <cell r="J77" t="str">
            <v>0.6493</v>
          </cell>
          <cell r="K77" t="str">
            <v>0.6494</v>
          </cell>
          <cell r="L77" t="str">
            <v>0.7244</v>
          </cell>
          <cell r="M77" t="str">
            <v>0.7026</v>
          </cell>
          <cell r="N77" t="str">
            <v>0.676</v>
          </cell>
        </row>
        <row r="78">
          <cell r="A78">
            <v>113001001484</v>
          </cell>
          <cell r="B78" t="str">
            <v>INSTITUCION EDUCATIVA MERCEDES ABREGO - Sede Única</v>
          </cell>
          <cell r="C78" t="str">
            <v>Establecimiento</v>
          </cell>
          <cell r="D78" t="str">
            <v>CARTAGENA DE INDIAS (BOLIVAR)</v>
          </cell>
          <cell r="E78" t="str">
            <v>OFICIAL</v>
          </cell>
          <cell r="F78" t="str">
            <v>B</v>
          </cell>
          <cell r="G78" t="str">
            <v>571</v>
          </cell>
          <cell r="H78" t="str">
            <v>544</v>
          </cell>
          <cell r="I78" t="str">
            <v>0.6886</v>
          </cell>
          <cell r="J78" t="str">
            <v>0.6478</v>
          </cell>
          <cell r="K78" t="str">
            <v>0.6464</v>
          </cell>
          <cell r="L78" t="str">
            <v>0.7218</v>
          </cell>
          <cell r="M78" t="str">
            <v>0.6686</v>
          </cell>
          <cell r="N78" t="str">
            <v>0.6756</v>
          </cell>
        </row>
        <row r="79">
          <cell r="A79">
            <v>113001000321</v>
          </cell>
          <cell r="B79" t="str">
            <v>INSTITUCION EDUCATIVA LUIS C GALAN SARMIENTO - Sede Única</v>
          </cell>
          <cell r="C79" t="str">
            <v>Establecimiento</v>
          </cell>
          <cell r="D79" t="str">
            <v>CARTAGENA DE INDIAS (BOLIVAR)</v>
          </cell>
          <cell r="E79" t="str">
            <v>OFICIAL</v>
          </cell>
          <cell r="F79" t="str">
            <v>B</v>
          </cell>
          <cell r="G79" t="str">
            <v>136</v>
          </cell>
          <cell r="H79" t="str">
            <v>136</v>
          </cell>
          <cell r="I79" t="str">
            <v>0.6712</v>
          </cell>
          <cell r="J79" t="str">
            <v>0.6684</v>
          </cell>
          <cell r="K79" t="str">
            <v>0.6518</v>
          </cell>
          <cell r="L79" t="str">
            <v>0.7226</v>
          </cell>
          <cell r="M79" t="str">
            <v>0.6314</v>
          </cell>
          <cell r="N79" t="str">
            <v>0.6749</v>
          </cell>
        </row>
        <row r="80">
          <cell r="A80">
            <v>113001012508</v>
          </cell>
          <cell r="B80" t="str">
            <v>ESCUELA NORMAL SUPERIOR DE CARTAGENA DE INDIAS - Sede Única</v>
          </cell>
          <cell r="C80" t="str">
            <v>Establecimiento</v>
          </cell>
          <cell r="D80" t="str">
            <v>CARTAGENA DE INDIAS (BOLIVAR)</v>
          </cell>
          <cell r="E80" t="str">
            <v>OFICIAL</v>
          </cell>
          <cell r="F80" t="str">
            <v>B</v>
          </cell>
          <cell r="G80" t="str">
            <v>351</v>
          </cell>
          <cell r="H80" t="str">
            <v>345</v>
          </cell>
          <cell r="I80" t="str">
            <v>0.6631</v>
          </cell>
          <cell r="J80" t="str">
            <v>0.6504</v>
          </cell>
          <cell r="K80" t="str">
            <v>0.6599</v>
          </cell>
          <cell r="L80" t="str">
            <v>0.7198</v>
          </cell>
          <cell r="M80" t="str">
            <v>0.6669</v>
          </cell>
          <cell r="N80" t="str">
            <v>0.6728</v>
          </cell>
        </row>
        <row r="81">
          <cell r="A81">
            <v>313001005411</v>
          </cell>
          <cell r="B81" t="str">
            <v>COLEGIO FERNANDEZ GUTIERREZ DE PIÑERES - Sede Única</v>
          </cell>
          <cell r="C81" t="str">
            <v>Establecimiento</v>
          </cell>
          <cell r="D81" t="str">
            <v>CARTAGENA DE INDIAS (BOLIVAR)</v>
          </cell>
          <cell r="E81" t="str">
            <v>NO OFICIAL</v>
          </cell>
          <cell r="F81" t="str">
            <v>B</v>
          </cell>
          <cell r="G81" t="str">
            <v>74</v>
          </cell>
          <cell r="H81" t="str">
            <v>63</v>
          </cell>
          <cell r="I81" t="str">
            <v>0.664</v>
          </cell>
          <cell r="J81" t="str">
            <v>0.65</v>
          </cell>
          <cell r="K81" t="str">
            <v>0.6463</v>
          </cell>
          <cell r="L81" t="str">
            <v>0.7038</v>
          </cell>
          <cell r="M81" t="str">
            <v>0.7542</v>
          </cell>
          <cell r="N81" t="str">
            <v>0.6728</v>
          </cell>
        </row>
        <row r="82">
          <cell r="A82">
            <v>313001001181</v>
          </cell>
          <cell r="B82" t="str">
            <v>COL. NTRA. SRA. DE LA CONSOLATA - Sede Única</v>
          </cell>
          <cell r="C82" t="str">
            <v>Establecimiento</v>
          </cell>
          <cell r="D82" t="str">
            <v>CARTAGENA DE INDIAS (BOLIVAR)</v>
          </cell>
          <cell r="E82" t="str">
            <v>OFICIAL</v>
          </cell>
          <cell r="F82" t="str">
            <v>B</v>
          </cell>
          <cell r="G82" t="str">
            <v>442</v>
          </cell>
          <cell r="H82" t="str">
            <v>433</v>
          </cell>
          <cell r="I82" t="str">
            <v>0.6924</v>
          </cell>
          <cell r="J82" t="str">
            <v>0.6461</v>
          </cell>
          <cell r="K82" t="str">
            <v>0.6285</v>
          </cell>
          <cell r="L82" t="str">
            <v>0.7196</v>
          </cell>
          <cell r="M82" t="str">
            <v>0.669</v>
          </cell>
          <cell r="N82" t="str">
            <v>0.6715</v>
          </cell>
        </row>
        <row r="83">
          <cell r="A83">
            <v>313001008518</v>
          </cell>
          <cell r="B83" t="str">
            <v>INST. DE ENSEÑANZA MADDOX (ANTES INST. AGAZZI)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C</v>
          </cell>
          <cell r="G83" t="str">
            <v>171</v>
          </cell>
          <cell r="H83" t="str">
            <v>164</v>
          </cell>
          <cell r="I83" t="str">
            <v>0.659</v>
          </cell>
          <cell r="J83" t="str">
            <v>0.6515</v>
          </cell>
          <cell r="K83" t="str">
            <v>0.6491</v>
          </cell>
          <cell r="L83" t="str">
            <v>0.7222</v>
          </cell>
          <cell r="M83" t="str">
            <v>0.6404</v>
          </cell>
          <cell r="N83" t="str">
            <v>0.6682</v>
          </cell>
        </row>
        <row r="84">
          <cell r="A84">
            <v>113001008268</v>
          </cell>
          <cell r="B84" t="str">
            <v>INSTITUCION EDUCATIVA MARIA CANO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C</v>
          </cell>
          <cell r="G84" t="str">
            <v>82</v>
          </cell>
          <cell r="H84" t="str">
            <v>77</v>
          </cell>
          <cell r="I84" t="str">
            <v>0.6874</v>
          </cell>
          <cell r="J84" t="str">
            <v>0.6393</v>
          </cell>
          <cell r="K84" t="str">
            <v>0.6359</v>
          </cell>
          <cell r="L84" t="str">
            <v>0.7073</v>
          </cell>
          <cell r="M84" t="str">
            <v>0.6364</v>
          </cell>
          <cell r="N84" t="str">
            <v>0.6651</v>
          </cell>
        </row>
        <row r="85">
          <cell r="A85">
            <v>313001029981</v>
          </cell>
          <cell r="B85" t="str">
            <v>COLEGIO JOSÉ MARÍA GARCÍA TOLEDO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C</v>
          </cell>
          <cell r="G85" t="str">
            <v>66</v>
          </cell>
          <cell r="H85" t="str">
            <v>65</v>
          </cell>
          <cell r="I85" t="str">
            <v>0.672</v>
          </cell>
          <cell r="J85" t="str">
            <v>0.6398</v>
          </cell>
          <cell r="K85" t="str">
            <v>0.6364</v>
          </cell>
          <cell r="L85" t="str">
            <v>0.7154</v>
          </cell>
          <cell r="M85" t="str">
            <v>0.6552</v>
          </cell>
          <cell r="N85" t="str">
            <v>0.6651</v>
          </cell>
        </row>
        <row r="86">
          <cell r="A86">
            <v>313001013163</v>
          </cell>
          <cell r="B86" t="str">
            <v>COLEGIO LA ENSEÑANZA - Sede Única</v>
          </cell>
          <cell r="C86" t="str">
            <v>Establecimiento</v>
          </cell>
          <cell r="D86" t="str">
            <v>CARTAGENA DE INDIAS (BOLIVAR)</v>
          </cell>
          <cell r="E86" t="str">
            <v>NO OFICIAL</v>
          </cell>
          <cell r="F86" t="str">
            <v>C</v>
          </cell>
          <cell r="G86" t="str">
            <v>139</v>
          </cell>
          <cell r="H86" t="str">
            <v>129</v>
          </cell>
          <cell r="I86" t="str">
            <v>0.6605</v>
          </cell>
          <cell r="J86" t="str">
            <v>0.636</v>
          </cell>
          <cell r="K86" t="str">
            <v>0.6373</v>
          </cell>
          <cell r="L86" t="str">
            <v>0.7141</v>
          </cell>
          <cell r="M86" t="str">
            <v>0.7016</v>
          </cell>
          <cell r="N86" t="str">
            <v>0.665</v>
          </cell>
        </row>
        <row r="87">
          <cell r="A87">
            <v>313001007244</v>
          </cell>
          <cell r="B87" t="str">
            <v>INST. JUAN JACOBO ROUSSEAU NO.2 - Sede Única</v>
          </cell>
          <cell r="C87" t="str">
            <v>Establecimiento</v>
          </cell>
          <cell r="D87" t="str">
            <v>CARTAGENA DE INDIAS (BOLIVAR)</v>
          </cell>
          <cell r="E87" t="str">
            <v>NO OFICIAL</v>
          </cell>
          <cell r="F87" t="str">
            <v>C</v>
          </cell>
          <cell r="G87" t="str">
            <v>36</v>
          </cell>
          <cell r="H87" t="str">
            <v>35</v>
          </cell>
          <cell r="I87" t="str">
            <v>0.6524</v>
          </cell>
          <cell r="J87" t="str">
            <v>0.6531</v>
          </cell>
          <cell r="K87" t="str">
            <v>0.6213</v>
          </cell>
          <cell r="L87" t="str">
            <v>0.7062</v>
          </cell>
          <cell r="M87" t="str">
            <v>0.7242</v>
          </cell>
          <cell r="N87" t="str">
            <v>0.6633</v>
          </cell>
        </row>
        <row r="88">
          <cell r="A88">
            <v>313001028843</v>
          </cell>
          <cell r="B88" t="str">
            <v>COLEGIO JUAN PABLO II - Sede Única</v>
          </cell>
          <cell r="C88" t="str">
            <v>Establecimiento</v>
          </cell>
          <cell r="D88" t="str">
            <v>CARTAGENA DE INDIAS (BOLIVAR)</v>
          </cell>
          <cell r="E88" t="str">
            <v>NO OFICIAL</v>
          </cell>
          <cell r="F88" t="str">
            <v>C</v>
          </cell>
          <cell r="G88" t="str">
            <v>107</v>
          </cell>
          <cell r="H88" t="str">
            <v>106</v>
          </cell>
          <cell r="I88" t="str">
            <v>0.6636</v>
          </cell>
          <cell r="J88" t="str">
            <v>0.6377</v>
          </cell>
          <cell r="K88" t="str">
            <v>0.6342</v>
          </cell>
          <cell r="L88" t="str">
            <v>0.6936</v>
          </cell>
          <cell r="M88" t="str">
            <v>0.6747</v>
          </cell>
          <cell r="N88" t="str">
            <v>0.6586</v>
          </cell>
        </row>
        <row r="89">
          <cell r="A89">
            <v>113001007857</v>
          </cell>
          <cell r="B89" t="str">
            <v>INSTITUCION EDUCATIVA LA LIBERTAD - Sede Única</v>
          </cell>
          <cell r="C89" t="str">
            <v>Establecimiento</v>
          </cell>
          <cell r="D89" t="str">
            <v>CARTAGENA DE INDIAS (BOLIVAR)</v>
          </cell>
          <cell r="E89" t="str">
            <v>OFICIAL</v>
          </cell>
          <cell r="F89" t="str">
            <v>C</v>
          </cell>
          <cell r="G89" t="str">
            <v>209</v>
          </cell>
          <cell r="H89" t="str">
            <v>197</v>
          </cell>
          <cell r="I89" t="str">
            <v>0.6625</v>
          </cell>
          <cell r="J89" t="str">
            <v>0.6584</v>
          </cell>
          <cell r="K89" t="str">
            <v>0.6247</v>
          </cell>
          <cell r="L89" t="str">
            <v>0.691</v>
          </cell>
          <cell r="M89" t="str">
            <v>0.6428</v>
          </cell>
          <cell r="N89" t="str">
            <v>0.6579</v>
          </cell>
        </row>
        <row r="90">
          <cell r="A90">
            <v>113001012788</v>
          </cell>
          <cell r="B90" t="str">
            <v>INSTITUCION EDUCATIVA CIUDAD DE TUNJA - Sede Única</v>
          </cell>
          <cell r="C90" t="str">
            <v>Establecimiento</v>
          </cell>
          <cell r="D90" t="str">
            <v>CARTAGENA DE INDIAS (BOLIVAR)</v>
          </cell>
          <cell r="E90" t="str">
            <v>OFICIAL</v>
          </cell>
          <cell r="F90" t="str">
            <v>C</v>
          </cell>
          <cell r="G90" t="str">
            <v>160</v>
          </cell>
          <cell r="H90" t="str">
            <v>151</v>
          </cell>
          <cell r="I90" t="str">
            <v>0.6929</v>
          </cell>
          <cell r="J90" t="str">
            <v>0.6549</v>
          </cell>
          <cell r="K90" t="str">
            <v>0.6002</v>
          </cell>
          <cell r="L90" t="str">
            <v>0.6811</v>
          </cell>
          <cell r="M90" t="str">
            <v>0.6343</v>
          </cell>
          <cell r="N90" t="str">
            <v>0.6555</v>
          </cell>
        </row>
        <row r="91">
          <cell r="A91">
            <v>313001800599</v>
          </cell>
          <cell r="B91" t="str">
            <v>INSTITUTO CRISTOCENTRICO DEL CARIBE - Sede Única</v>
          </cell>
          <cell r="C91" t="str">
            <v>Establecimiento</v>
          </cell>
          <cell r="D91" t="str">
            <v>CARTAGENA DE INDIAS (BOLIVAR)</v>
          </cell>
          <cell r="E91" t="str">
            <v>NO OFICIAL</v>
          </cell>
          <cell r="F91" t="str">
            <v>C</v>
          </cell>
          <cell r="G91" t="str">
            <v>28</v>
          </cell>
          <cell r="H91" t="str">
            <v>27</v>
          </cell>
          <cell r="I91" t="str">
            <v>0.6747</v>
          </cell>
          <cell r="J91" t="str">
            <v>0.6096</v>
          </cell>
          <cell r="K91" t="str">
            <v>0.6426</v>
          </cell>
          <cell r="L91" t="str">
            <v>0.6918</v>
          </cell>
          <cell r="M91" t="str">
            <v>0.65</v>
          </cell>
          <cell r="N91" t="str">
            <v>0.6543</v>
          </cell>
        </row>
        <row r="92">
          <cell r="A92">
            <v>113001000771</v>
          </cell>
          <cell r="B92" t="str">
            <v>INSTITUCION EDUCATIVA CAMILO TORRES DEL POZON - Sede Única</v>
          </cell>
          <cell r="C92" t="str">
            <v>Establecimiento</v>
          </cell>
          <cell r="D92" t="str">
            <v>CARTAGENA DE INDIAS (BOLIVAR)</v>
          </cell>
          <cell r="E92" t="str">
            <v>OFICIAL</v>
          </cell>
          <cell r="F92" t="str">
            <v>C</v>
          </cell>
          <cell r="G92" t="str">
            <v>375</v>
          </cell>
          <cell r="H92" t="str">
            <v>363</v>
          </cell>
          <cell r="I92" t="str">
            <v>0.6613</v>
          </cell>
          <cell r="J92" t="str">
            <v>0.6395</v>
          </cell>
          <cell r="K92" t="str">
            <v>0.6205</v>
          </cell>
          <cell r="L92" t="str">
            <v>0.699</v>
          </cell>
          <cell r="M92" t="str">
            <v>0.6276</v>
          </cell>
          <cell r="N92" t="str">
            <v>0.653</v>
          </cell>
        </row>
        <row r="93">
          <cell r="A93">
            <v>313001027351</v>
          </cell>
          <cell r="B93" t="str">
            <v>COL. SAN  RAFAEL  ARCANGEL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66</v>
          </cell>
          <cell r="H93" t="str">
            <v>63</v>
          </cell>
          <cell r="I93" t="str">
            <v>0.6545</v>
          </cell>
          <cell r="J93" t="str">
            <v>0.6118</v>
          </cell>
          <cell r="K93" t="str">
            <v>0.6296</v>
          </cell>
          <cell r="L93" t="str">
            <v>0.7078</v>
          </cell>
          <cell r="M93" t="str">
            <v>0.6468</v>
          </cell>
          <cell r="N93" t="str">
            <v>0.6506</v>
          </cell>
        </row>
        <row r="94">
          <cell r="A94">
            <v>313001005551</v>
          </cell>
          <cell r="B94" t="str">
            <v>COL. REAL C/GENA. - Sede Única</v>
          </cell>
          <cell r="C94" t="str">
            <v>Establecimiento</v>
          </cell>
          <cell r="D94" t="str">
            <v>CARTAGENA (BOLIVAR)</v>
          </cell>
          <cell r="E94" t="str">
            <v>NO OFICIAL</v>
          </cell>
          <cell r="F94" t="str">
            <v>C</v>
          </cell>
          <cell r="G94" t="str">
            <v>57</v>
          </cell>
          <cell r="H94" t="str">
            <v>55</v>
          </cell>
          <cell r="I94" t="str">
            <v>0.6596</v>
          </cell>
          <cell r="J94" t="str">
            <v>0.6299</v>
          </cell>
          <cell r="K94" t="str">
            <v>0.6578</v>
          </cell>
          <cell r="L94" t="str">
            <v>0.6561</v>
          </cell>
          <cell r="M94" t="str">
            <v>0.6456</v>
          </cell>
          <cell r="N94" t="str">
            <v>0.6504</v>
          </cell>
        </row>
        <row r="95">
          <cell r="A95">
            <v>113001000038</v>
          </cell>
          <cell r="B95" t="str">
            <v>COL. GRAN COLOMBIA - Sede Única</v>
          </cell>
          <cell r="C95" t="str">
            <v>Establecimiento</v>
          </cell>
          <cell r="D95" t="str">
            <v>CARTAGENA (BOLIVAR)</v>
          </cell>
          <cell r="E95" t="str">
            <v>NO OFICIAL</v>
          </cell>
          <cell r="F95" t="str">
            <v>C</v>
          </cell>
          <cell r="G95" t="str">
            <v>21</v>
          </cell>
          <cell r="H95" t="str">
            <v>21</v>
          </cell>
          <cell r="I95" t="str">
            <v>0.6428</v>
          </cell>
          <cell r="J95" t="str">
            <v>0.6481</v>
          </cell>
          <cell r="K95" t="str">
            <v>0.6505</v>
          </cell>
          <cell r="L95" t="str">
            <v>0.6341</v>
          </cell>
          <cell r="M95" t="str">
            <v>0.6514</v>
          </cell>
          <cell r="N95" t="str">
            <v>0.6445</v>
          </cell>
        </row>
        <row r="96">
          <cell r="A96">
            <v>313001003834</v>
          </cell>
          <cell r="B96" t="str">
            <v>LIC. PEDRO DE HEREDIA - MIXTO - Sede Única</v>
          </cell>
          <cell r="C96" t="str">
            <v>Establecimiento</v>
          </cell>
          <cell r="D96" t="str">
            <v>CARTAGENA (BOLIVAR)</v>
          </cell>
          <cell r="E96" t="str">
            <v>NO OFICIAL</v>
          </cell>
          <cell r="F96" t="str">
            <v>C</v>
          </cell>
          <cell r="G96" t="str">
            <v>29</v>
          </cell>
          <cell r="H96" t="str">
            <v>28</v>
          </cell>
          <cell r="I96" t="str">
            <v>0.6618</v>
          </cell>
          <cell r="J96" t="str">
            <v>0.6201</v>
          </cell>
          <cell r="K96" t="str">
            <v>0.6435</v>
          </cell>
          <cell r="L96" t="str">
            <v>0.6479</v>
          </cell>
          <cell r="M96" t="str">
            <v>0.6396</v>
          </cell>
          <cell r="N96" t="str">
            <v>0.643</v>
          </cell>
        </row>
        <row r="97">
          <cell r="A97">
            <v>113001003274</v>
          </cell>
          <cell r="B97" t="str">
            <v>INSTITUCION EDUCATIVA JOSE MANUEL RODRIGUEZ TORICES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766</v>
          </cell>
          <cell r="H97" t="str">
            <v>673</v>
          </cell>
          <cell r="I97" t="str">
            <v>0.6542</v>
          </cell>
          <cell r="J97" t="str">
            <v>0.6274</v>
          </cell>
          <cell r="K97" t="str">
            <v>0.5993</v>
          </cell>
          <cell r="L97" t="str">
            <v>0.6883</v>
          </cell>
          <cell r="M97" t="str">
            <v>0.634</v>
          </cell>
          <cell r="N97" t="str">
            <v>0.6417</v>
          </cell>
        </row>
        <row r="98">
          <cell r="A98">
            <v>313001001211</v>
          </cell>
          <cell r="B98" t="str">
            <v>INST. CARTAGENA. DEL MAR - Sede Única</v>
          </cell>
          <cell r="C98" t="str">
            <v>Establecimiento</v>
          </cell>
          <cell r="D98" t="str">
            <v>CARTAGENA DE INDIAS (BOLIVAR)</v>
          </cell>
          <cell r="E98" t="str">
            <v>NO OFICIAL</v>
          </cell>
          <cell r="F98" t="str">
            <v>C</v>
          </cell>
          <cell r="G98" t="str">
            <v>145</v>
          </cell>
          <cell r="H98" t="str">
            <v>122</v>
          </cell>
          <cell r="I98" t="str">
            <v>0.6436</v>
          </cell>
          <cell r="J98" t="str">
            <v>0.6379</v>
          </cell>
          <cell r="K98" t="str">
            <v>0.6107</v>
          </cell>
          <cell r="L98" t="str">
            <v>0.6673</v>
          </cell>
          <cell r="M98" t="str">
            <v>0.6223</v>
          </cell>
          <cell r="N98" t="str">
            <v>0.6385</v>
          </cell>
        </row>
        <row r="99">
          <cell r="A99">
            <v>313001009417</v>
          </cell>
          <cell r="B99" t="str">
            <v>LIC. CRISTOBAL COLON - Sede Única</v>
          </cell>
          <cell r="C99" t="str">
            <v>Establecimiento</v>
          </cell>
          <cell r="D99" t="str">
            <v>CARTAGENA (BOLIVAR)</v>
          </cell>
          <cell r="E99" t="str">
            <v>NO OFICIAL</v>
          </cell>
          <cell r="F99" t="str">
            <v>C</v>
          </cell>
          <cell r="G99" t="str">
            <v>17</v>
          </cell>
          <cell r="H99" t="str">
            <v>17</v>
          </cell>
          <cell r="I99" t="str">
            <v>0.6511</v>
          </cell>
          <cell r="J99" t="str">
            <v>0.6342</v>
          </cell>
          <cell r="K99" t="str">
            <v>0.6264</v>
          </cell>
          <cell r="L99" t="str">
            <v>0.6439</v>
          </cell>
          <cell r="M99" t="str">
            <v>0.6308</v>
          </cell>
          <cell r="N99" t="str">
            <v>0.6383</v>
          </cell>
        </row>
        <row r="100">
          <cell r="A100">
            <v>313001006159</v>
          </cell>
          <cell r="B100" t="str">
            <v>CORPORACION INSTITUTO CARTAGENA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63</v>
          </cell>
          <cell r="H100" t="str">
            <v>63</v>
          </cell>
          <cell r="I100" t="str">
            <v>0.6234</v>
          </cell>
          <cell r="J100" t="str">
            <v>0.6184</v>
          </cell>
          <cell r="K100" t="str">
            <v>0.6289</v>
          </cell>
          <cell r="L100" t="str">
            <v>0.6805</v>
          </cell>
          <cell r="M100" t="str">
            <v>0.633</v>
          </cell>
          <cell r="N100" t="str">
            <v>0.6374</v>
          </cell>
        </row>
        <row r="101">
          <cell r="A101">
            <v>113001001972</v>
          </cell>
          <cell r="B101" t="str">
            <v>COL. SEMINARIO DE C/GENA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500</v>
          </cell>
          <cell r="H101" t="str">
            <v>484</v>
          </cell>
          <cell r="I101" t="str">
            <v>0.6424</v>
          </cell>
          <cell r="J101" t="str">
            <v>0.625</v>
          </cell>
          <cell r="K101" t="str">
            <v>0.6044</v>
          </cell>
          <cell r="L101" t="str">
            <v>0.6783</v>
          </cell>
          <cell r="M101" t="str">
            <v>0.6334</v>
          </cell>
          <cell r="N101" t="str">
            <v>0.6372</v>
          </cell>
        </row>
        <row r="102">
          <cell r="A102">
            <v>313001009204</v>
          </cell>
          <cell r="B102" t="str">
            <v>INST. INTEGRAL NUEVA COLOMBIA (INST. INF.MI SONRISA) - Sede Única</v>
          </cell>
          <cell r="C102" t="str">
            <v>Establecimiento</v>
          </cell>
          <cell r="D102" t="str">
            <v>CARTAGENA DE INDIAS (BOLIVAR)</v>
          </cell>
          <cell r="E102" t="str">
            <v>NO OFICIAL</v>
          </cell>
          <cell r="F102" t="str">
            <v>C</v>
          </cell>
          <cell r="G102" t="str">
            <v>87</v>
          </cell>
          <cell r="H102" t="str">
            <v>86</v>
          </cell>
          <cell r="I102" t="str">
            <v>0.6359</v>
          </cell>
          <cell r="J102" t="str">
            <v>0.6264</v>
          </cell>
          <cell r="K102" t="str">
            <v>0.6216</v>
          </cell>
          <cell r="L102" t="str">
            <v>0.67</v>
          </cell>
          <cell r="M102" t="str">
            <v>0.6183</v>
          </cell>
          <cell r="N102" t="str">
            <v>0.6369</v>
          </cell>
        </row>
        <row r="103">
          <cell r="A103">
            <v>113001000437</v>
          </cell>
          <cell r="B103" t="str">
            <v>I.E. REPUBLICA DE ARGENTINA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262</v>
          </cell>
          <cell r="H103" t="str">
            <v>249</v>
          </cell>
          <cell r="I103" t="str">
            <v>0.6472</v>
          </cell>
          <cell r="J103" t="str">
            <v>0.621</v>
          </cell>
          <cell r="K103" t="str">
            <v>0.5959</v>
          </cell>
          <cell r="L103" t="str">
            <v>0.68</v>
          </cell>
          <cell r="M103" t="str">
            <v>0.6399</v>
          </cell>
          <cell r="N103" t="str">
            <v>0.6363</v>
          </cell>
        </row>
        <row r="104">
          <cell r="A104">
            <v>313001028322</v>
          </cell>
          <cell r="B104" t="str">
            <v>COL. CAMPIÑA REAL - Sede Única</v>
          </cell>
          <cell r="C104" t="str">
            <v>Establecimiento</v>
          </cell>
          <cell r="D104" t="str">
            <v>CARTAGENA (BOLIVAR)</v>
          </cell>
          <cell r="E104" t="str">
            <v>NO OFICIAL</v>
          </cell>
          <cell r="F104" t="str">
            <v>C</v>
          </cell>
          <cell r="G104" t="str">
            <v>56</v>
          </cell>
          <cell r="H104" t="str">
            <v>51</v>
          </cell>
          <cell r="I104" t="str">
            <v>0.622</v>
          </cell>
          <cell r="J104" t="str">
            <v>0.6197</v>
          </cell>
          <cell r="K104" t="str">
            <v>0.6545</v>
          </cell>
          <cell r="L104" t="str">
            <v>0.6414</v>
          </cell>
          <cell r="M104" t="str">
            <v>0.6478</v>
          </cell>
          <cell r="N104" t="str">
            <v>0.6354</v>
          </cell>
        </row>
        <row r="105">
          <cell r="A105">
            <v>113001000721</v>
          </cell>
          <cell r="B105" t="str">
            <v>INSTITUCION EDUCATIVA LUIS CARLOS LOPEZ - Sede Única</v>
          </cell>
          <cell r="C105" t="str">
            <v>Establecimiento</v>
          </cell>
          <cell r="D105" t="str">
            <v>CARTAGENA DE INDIAS (BOLIVAR)</v>
          </cell>
          <cell r="E105" t="str">
            <v>OFICIAL</v>
          </cell>
          <cell r="F105" t="str">
            <v>C</v>
          </cell>
          <cell r="G105" t="str">
            <v>318</v>
          </cell>
          <cell r="H105" t="str">
            <v>313</v>
          </cell>
          <cell r="I105" t="str">
            <v>0.6337</v>
          </cell>
          <cell r="J105" t="str">
            <v>0.6251</v>
          </cell>
          <cell r="K105" t="str">
            <v>0.5944</v>
          </cell>
          <cell r="L105" t="str">
            <v>0.677</v>
          </cell>
          <cell r="M105" t="str">
            <v>0.6693</v>
          </cell>
          <cell r="N105" t="str">
            <v>0.6354</v>
          </cell>
        </row>
        <row r="106">
          <cell r="A106">
            <v>113001005358</v>
          </cell>
          <cell r="B106" t="str">
            <v>INSTITUCION EDUCATIVA ALBERTO E. FERNANDEZ BAENA - Sede Única</v>
          </cell>
          <cell r="C106" t="str">
            <v>Establecimiento</v>
          </cell>
          <cell r="D106" t="str">
            <v>CARTAGENA DE INDIAS (BOLIVAR)</v>
          </cell>
          <cell r="E106" t="str">
            <v>OFICIAL</v>
          </cell>
          <cell r="F106" t="str">
            <v>C</v>
          </cell>
          <cell r="G106" t="str">
            <v>190</v>
          </cell>
          <cell r="H106" t="str">
            <v>176</v>
          </cell>
          <cell r="I106" t="str">
            <v>0.6388</v>
          </cell>
          <cell r="J106" t="str">
            <v>0.6132</v>
          </cell>
          <cell r="K106" t="str">
            <v>0.6048</v>
          </cell>
          <cell r="L106" t="str">
            <v>0.6864</v>
          </cell>
          <cell r="M106" t="str">
            <v>0.623</v>
          </cell>
          <cell r="N106" t="str">
            <v>0.6348</v>
          </cell>
        </row>
        <row r="107">
          <cell r="A107">
            <v>413001007630</v>
          </cell>
          <cell r="B107" t="str">
            <v>COL. CARIBE REAL - Sede Única</v>
          </cell>
          <cell r="C107" t="str">
            <v>Establecimiento</v>
          </cell>
          <cell r="D107" t="str">
            <v>CARTAGENA (BOLIVAR)</v>
          </cell>
          <cell r="E107" t="str">
            <v>NO OFICIAL</v>
          </cell>
          <cell r="F107" t="str">
            <v>C</v>
          </cell>
          <cell r="G107" t="str">
            <v>99</v>
          </cell>
          <cell r="H107" t="str">
            <v>98</v>
          </cell>
          <cell r="I107" t="str">
            <v>0.6351</v>
          </cell>
          <cell r="J107" t="str">
            <v>0.6179</v>
          </cell>
          <cell r="K107" t="str">
            <v>0.633</v>
          </cell>
          <cell r="L107" t="str">
            <v>0.6435</v>
          </cell>
          <cell r="M107" t="str">
            <v>0.6524</v>
          </cell>
          <cell r="N107" t="str">
            <v>0.6339</v>
          </cell>
        </row>
        <row r="108">
          <cell r="A108">
            <v>113001004289</v>
          </cell>
          <cell r="B108" t="str">
            <v>INSTITUCION EDUCATIVA SAN LUCAS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387</v>
          </cell>
          <cell r="H108" t="str">
            <v>382</v>
          </cell>
          <cell r="I108" t="str">
            <v>0.6429</v>
          </cell>
          <cell r="J108" t="str">
            <v>0.6209</v>
          </cell>
          <cell r="K108" t="str">
            <v>0.5923</v>
          </cell>
          <cell r="L108" t="str">
            <v>0.6842</v>
          </cell>
          <cell r="M108" t="str">
            <v>0.6106</v>
          </cell>
          <cell r="N108" t="str">
            <v>0.6332</v>
          </cell>
        </row>
        <row r="109">
          <cell r="A109">
            <v>113001001697</v>
          </cell>
          <cell r="B109" t="str">
            <v>INSTITUCION EDUCATIVA MANUELA BELTRAN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293</v>
          </cell>
          <cell r="H109" t="str">
            <v>276</v>
          </cell>
          <cell r="I109" t="str">
            <v>0.6567</v>
          </cell>
          <cell r="J109" t="str">
            <v>0.6286</v>
          </cell>
          <cell r="K109" t="str">
            <v>0.5846</v>
          </cell>
          <cell r="L109" t="str">
            <v>0.6675</v>
          </cell>
          <cell r="M109" t="str">
            <v>0.6066</v>
          </cell>
          <cell r="N109" t="str">
            <v>0.6322</v>
          </cell>
        </row>
        <row r="110">
          <cell r="A110">
            <v>113001000852</v>
          </cell>
          <cell r="B110" t="str">
            <v>INSTITUCION EDUCATIVA NUESTRA SRA DEL CARMEN - Sede Única</v>
          </cell>
          <cell r="C110" t="str">
            <v>Establecimiento</v>
          </cell>
          <cell r="D110" t="str">
            <v>CARTAGENA DE INDIAS (BOLIVAR)</v>
          </cell>
          <cell r="E110" t="str">
            <v>OFICIAL</v>
          </cell>
          <cell r="F110" t="str">
            <v>C</v>
          </cell>
          <cell r="G110" t="str">
            <v>778</v>
          </cell>
          <cell r="H110" t="str">
            <v>737</v>
          </cell>
          <cell r="I110" t="str">
            <v>0.6349</v>
          </cell>
          <cell r="J110" t="str">
            <v>0.6238</v>
          </cell>
          <cell r="K110" t="str">
            <v>0.5945</v>
          </cell>
          <cell r="L110" t="str">
            <v>0.6792</v>
          </cell>
          <cell r="M110" t="str">
            <v>0.6155</v>
          </cell>
          <cell r="N110" t="str">
            <v>0.6317</v>
          </cell>
        </row>
        <row r="111">
          <cell r="A111">
            <v>113001002812</v>
          </cell>
          <cell r="B111" t="str">
            <v>INSTITUCION EDUCATIVA MARIA REINA - Sede Única</v>
          </cell>
          <cell r="C111" t="str">
            <v>Establecimiento</v>
          </cell>
          <cell r="D111" t="str">
            <v>CARTAGENA DE INDIAS (BOLIVAR)</v>
          </cell>
          <cell r="E111" t="str">
            <v>OFICIAL</v>
          </cell>
          <cell r="F111" t="str">
            <v>C</v>
          </cell>
          <cell r="G111" t="str">
            <v>252</v>
          </cell>
          <cell r="H111" t="str">
            <v>243</v>
          </cell>
          <cell r="I111" t="str">
            <v>0.6458</v>
          </cell>
          <cell r="J111" t="str">
            <v>0.6182</v>
          </cell>
          <cell r="K111" t="str">
            <v>0.5914</v>
          </cell>
          <cell r="L111" t="str">
            <v>0.6724</v>
          </cell>
          <cell r="M111" t="str">
            <v>0.607</v>
          </cell>
          <cell r="N111" t="str">
            <v>0.63</v>
          </cell>
        </row>
        <row r="112">
          <cell r="A112">
            <v>413001013176</v>
          </cell>
          <cell r="B112" t="str">
            <v>FUNDACION EDUCATIVA INSTITUTO ECOLÓGICO BARBACOAS - Sede Única</v>
          </cell>
          <cell r="C112" t="str">
            <v>Establecimiento</v>
          </cell>
          <cell r="D112" t="str">
            <v>CARTAGENA DE INDIAS (BOLIVAR)</v>
          </cell>
          <cell r="E112" t="str">
            <v>NO OFICIAL</v>
          </cell>
          <cell r="F112" t="str">
            <v>C</v>
          </cell>
          <cell r="G112" t="str">
            <v>87</v>
          </cell>
          <cell r="H112" t="str">
            <v>87</v>
          </cell>
          <cell r="I112" t="str">
            <v>0.6533</v>
          </cell>
          <cell r="J112" t="str">
            <v>0.6271</v>
          </cell>
          <cell r="K112" t="str">
            <v>0.5873</v>
          </cell>
          <cell r="L112" t="str">
            <v>0.6538</v>
          </cell>
          <cell r="M112" t="str">
            <v>0.6216</v>
          </cell>
          <cell r="N112" t="str">
            <v>0.6297</v>
          </cell>
        </row>
        <row r="113">
          <cell r="A113">
            <v>313001008411</v>
          </cell>
          <cell r="B113" t="str">
            <v>INSTITUCION EDUCATIVA FE Y ALEGRIA EL PROGRESO - Sede Única</v>
          </cell>
          <cell r="C113" t="str">
            <v>Establecimiento</v>
          </cell>
          <cell r="D113" t="str">
            <v>CARTAGENA DE INDIAS (BOLIVAR)</v>
          </cell>
          <cell r="E113" t="str">
            <v>OFICIAL</v>
          </cell>
          <cell r="F113" t="str">
            <v>C</v>
          </cell>
          <cell r="G113" t="str">
            <v>191</v>
          </cell>
          <cell r="H113" t="str">
            <v>182</v>
          </cell>
          <cell r="I113" t="str">
            <v>0.6465</v>
          </cell>
          <cell r="J113" t="str">
            <v>0.6134</v>
          </cell>
          <cell r="K113" t="str">
            <v>0.5961</v>
          </cell>
          <cell r="L113" t="str">
            <v>0.6728</v>
          </cell>
          <cell r="M113" t="str">
            <v>0.597</v>
          </cell>
          <cell r="N113" t="str">
            <v>0.6295</v>
          </cell>
        </row>
        <row r="114">
          <cell r="A114">
            <v>113001001336</v>
          </cell>
          <cell r="B114" t="str">
            <v>INSTITUCION EDUCATIVA JOHN F KENNEDY - Sede Única</v>
          </cell>
          <cell r="C114" t="str">
            <v>Establecimiento</v>
          </cell>
          <cell r="D114" t="str">
            <v>CARTAGENA DE INDIAS (BOLIVAR)</v>
          </cell>
          <cell r="E114" t="str">
            <v>OFICIAL</v>
          </cell>
          <cell r="F114" t="str">
            <v>C</v>
          </cell>
          <cell r="G114" t="str">
            <v>380</v>
          </cell>
          <cell r="H114" t="str">
            <v>350</v>
          </cell>
          <cell r="I114" t="str">
            <v>0.6514</v>
          </cell>
          <cell r="J114" t="str">
            <v>0.6118</v>
          </cell>
          <cell r="K114" t="str">
            <v>0.5848</v>
          </cell>
          <cell r="L114" t="str">
            <v>0.6802</v>
          </cell>
          <cell r="M114" t="str">
            <v>0.5944</v>
          </cell>
          <cell r="N114" t="str">
            <v>0.6292</v>
          </cell>
        </row>
        <row r="115">
          <cell r="A115">
            <v>313001008381</v>
          </cell>
          <cell r="B115" t="str">
            <v>CENT. DE ENSEÑANZA HIJOS DE BOLIVAR - Sede Única</v>
          </cell>
          <cell r="C115" t="str">
            <v>Establecimiento</v>
          </cell>
          <cell r="D115" t="str">
            <v>CARTAGENA DE INDIAS (BOLIVAR)</v>
          </cell>
          <cell r="E115" t="str">
            <v>NO OFICIAL</v>
          </cell>
          <cell r="F115" t="str">
            <v>C</v>
          </cell>
          <cell r="G115" t="str">
            <v>53</v>
          </cell>
          <cell r="H115" t="str">
            <v>53</v>
          </cell>
          <cell r="I115" t="str">
            <v>0.6316</v>
          </cell>
          <cell r="J115" t="str">
            <v>0.6125</v>
          </cell>
          <cell r="K115" t="str">
            <v>0.6001</v>
          </cell>
          <cell r="L115" t="str">
            <v>0.667</v>
          </cell>
          <cell r="M115" t="str">
            <v>0.6168</v>
          </cell>
          <cell r="N115" t="str">
            <v>0.6269</v>
          </cell>
        </row>
        <row r="116">
          <cell r="A116">
            <v>113001028483</v>
          </cell>
          <cell r="B116" t="str">
            <v>INSTITUCION EDUCATIVA CASD MANUELA BELTRAN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145</v>
          </cell>
          <cell r="H116" t="str">
            <v>141</v>
          </cell>
          <cell r="I116" t="str">
            <v>0.6498</v>
          </cell>
          <cell r="J116" t="str">
            <v>0.626</v>
          </cell>
          <cell r="K116" t="str">
            <v>0.575</v>
          </cell>
          <cell r="L116" t="str">
            <v>0.6683</v>
          </cell>
          <cell r="M116" t="str">
            <v>0.5865</v>
          </cell>
          <cell r="N116" t="str">
            <v>0.6264</v>
          </cell>
        </row>
        <row r="117">
          <cell r="A117">
            <v>313001027059</v>
          </cell>
          <cell r="B117" t="str">
            <v>CONC. ESCOLAR BERTHA SUTTNER - Sede Única</v>
          </cell>
          <cell r="C117" t="str">
            <v>Establecimiento</v>
          </cell>
          <cell r="D117" t="str">
            <v>CARTAGENA DE INDIAS (BOLIVAR)</v>
          </cell>
          <cell r="E117" t="str">
            <v>NO OFICIAL</v>
          </cell>
          <cell r="F117" t="str">
            <v>C</v>
          </cell>
          <cell r="G117" t="str">
            <v>154</v>
          </cell>
          <cell r="H117" t="str">
            <v>147</v>
          </cell>
          <cell r="I117" t="str">
            <v>0.6464</v>
          </cell>
          <cell r="J117" t="str">
            <v>0.6305</v>
          </cell>
          <cell r="K117" t="str">
            <v>0.5848</v>
          </cell>
          <cell r="L117" t="str">
            <v>0.6541</v>
          </cell>
          <cell r="M117" t="str">
            <v>0.5795</v>
          </cell>
          <cell r="N117" t="str">
            <v>0.6251</v>
          </cell>
        </row>
        <row r="118">
          <cell r="A118">
            <v>313001028985</v>
          </cell>
          <cell r="B118" t="str">
            <v>COLEGIO DIOS ES AMOR -SEDE CARTAGENA - Sede Única</v>
          </cell>
          <cell r="C118" t="str">
            <v>Establecimiento</v>
          </cell>
          <cell r="D118" t="str">
            <v>CARTAGENA DE INDIAS (BOLIVAR)</v>
          </cell>
          <cell r="E118" t="str">
            <v>NO OFICIAL</v>
          </cell>
          <cell r="F118" t="str">
            <v>C</v>
          </cell>
          <cell r="G118" t="str">
            <v>123</v>
          </cell>
          <cell r="H118" t="str">
            <v>116</v>
          </cell>
          <cell r="I118" t="str">
            <v>0.6199</v>
          </cell>
          <cell r="J118" t="str">
            <v>0.6046</v>
          </cell>
          <cell r="K118" t="str">
            <v>0.593</v>
          </cell>
          <cell r="L118" t="str">
            <v>0.6835</v>
          </cell>
          <cell r="M118" t="str">
            <v>0.6216</v>
          </cell>
          <cell r="N118" t="str">
            <v>0.625</v>
          </cell>
        </row>
        <row r="119">
          <cell r="A119">
            <v>113001030093</v>
          </cell>
          <cell r="B119" t="str">
            <v>INSTITUCION EDUCATIVA FUNDACION PIES DESCALZOS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129</v>
          </cell>
          <cell r="H119" t="str">
            <v>127</v>
          </cell>
          <cell r="I119" t="str">
            <v>0.6231</v>
          </cell>
          <cell r="J119" t="str">
            <v>0.6065</v>
          </cell>
          <cell r="K119" t="str">
            <v>0.6032</v>
          </cell>
          <cell r="L119" t="str">
            <v>0.6663</v>
          </cell>
          <cell r="M119" t="str">
            <v>0.5985</v>
          </cell>
          <cell r="N119" t="str">
            <v>0.6228</v>
          </cell>
        </row>
        <row r="120">
          <cell r="A120">
            <v>113001004149</v>
          </cell>
          <cell r="B120" t="str">
            <v>INSTITUCION EDUCATIVA JUAN JOSE NIETO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524</v>
          </cell>
          <cell r="H120" t="str">
            <v>465</v>
          </cell>
          <cell r="I120" t="str">
            <v>0.6296</v>
          </cell>
          <cell r="J120" t="str">
            <v>0.6001</v>
          </cell>
          <cell r="K120" t="str">
            <v>0.5883</v>
          </cell>
          <cell r="L120" t="str">
            <v>0.6746</v>
          </cell>
          <cell r="M120" t="str">
            <v>0.6156</v>
          </cell>
          <cell r="N120" t="str">
            <v>0.6225</v>
          </cell>
        </row>
        <row r="121">
          <cell r="A121">
            <v>113001002413</v>
          </cell>
          <cell r="B121" t="str">
            <v>INSTITUCION EDUCATIVA MADRE LAURA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334</v>
          </cell>
          <cell r="H121" t="str">
            <v>326</v>
          </cell>
          <cell r="I121" t="str">
            <v>0.6385</v>
          </cell>
          <cell r="J121" t="str">
            <v>0.6138</v>
          </cell>
          <cell r="K121" t="str">
            <v>0.5664</v>
          </cell>
          <cell r="L121" t="str">
            <v>0.6642</v>
          </cell>
          <cell r="M121" t="str">
            <v>0.6185</v>
          </cell>
          <cell r="N121" t="str">
            <v>0.6206</v>
          </cell>
        </row>
        <row r="122">
          <cell r="A122">
            <v>113001028469</v>
          </cell>
          <cell r="B122" t="str">
            <v>INSTITUCION EDUCATIVA RAFAEL NU?EZ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D</v>
          </cell>
          <cell r="G122" t="str">
            <v>191</v>
          </cell>
          <cell r="H122" t="str">
            <v>181</v>
          </cell>
          <cell r="I122" t="str">
            <v>0.6268</v>
          </cell>
          <cell r="J122" t="str">
            <v>0.5989</v>
          </cell>
          <cell r="K122" t="str">
            <v>0.5832</v>
          </cell>
          <cell r="L122" t="str">
            <v>0.6808</v>
          </cell>
          <cell r="M122" t="str">
            <v>0.5909</v>
          </cell>
          <cell r="N122" t="str">
            <v>0.62</v>
          </cell>
        </row>
        <row r="123">
          <cell r="A123">
            <v>113001005374</v>
          </cell>
          <cell r="B123" t="str">
            <v>INSTITUCION EDUCATIVA ANTONIA SANTOS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D</v>
          </cell>
          <cell r="G123" t="str">
            <v>303</v>
          </cell>
          <cell r="H123" t="str">
            <v>279</v>
          </cell>
          <cell r="I123" t="str">
            <v>0.6316</v>
          </cell>
          <cell r="J123" t="str">
            <v>0.6175</v>
          </cell>
          <cell r="K123" t="str">
            <v>0.5694</v>
          </cell>
          <cell r="L123" t="str">
            <v>0.6553</v>
          </cell>
          <cell r="M123" t="str">
            <v>0.6322</v>
          </cell>
          <cell r="N123" t="str">
            <v>0.6195</v>
          </cell>
        </row>
        <row r="124">
          <cell r="A124">
            <v>313001013571</v>
          </cell>
          <cell r="B124" t="str">
            <v>CENT. EDUC. Y COMUNITARIO NELSON MANDELA - Sede Única</v>
          </cell>
          <cell r="C124" t="str">
            <v>Establecimiento</v>
          </cell>
          <cell r="D124" t="str">
            <v>CARTAGENA DE INDIAS (BOLIVAR)</v>
          </cell>
          <cell r="E124" t="str">
            <v>NO OFICIAL</v>
          </cell>
          <cell r="F124" t="str">
            <v>D</v>
          </cell>
          <cell r="G124" t="str">
            <v>28</v>
          </cell>
          <cell r="H124" t="str">
            <v>27</v>
          </cell>
          <cell r="I124" t="str">
            <v>0.6788</v>
          </cell>
          <cell r="J124" t="str">
            <v>0.5848</v>
          </cell>
          <cell r="K124" t="str">
            <v>0.5852</v>
          </cell>
          <cell r="L124" t="str">
            <v>0.6396</v>
          </cell>
          <cell r="M124" t="str">
            <v>0.5756</v>
          </cell>
          <cell r="N124" t="str">
            <v>0.6185</v>
          </cell>
        </row>
        <row r="125">
          <cell r="A125">
            <v>313001007040</v>
          </cell>
          <cell r="B125" t="str">
            <v>COL. MARIA MONTESORRI - Sede Única</v>
          </cell>
          <cell r="C125" t="str">
            <v>Establecimiento</v>
          </cell>
          <cell r="D125" t="str">
            <v>CARTAGENA DE INDIAS (BOLIVAR)</v>
          </cell>
          <cell r="E125" t="str">
            <v>NO OFICIAL</v>
          </cell>
          <cell r="F125" t="str">
            <v>D</v>
          </cell>
          <cell r="G125" t="str">
            <v>75</v>
          </cell>
          <cell r="H125" t="str">
            <v>64</v>
          </cell>
          <cell r="I125" t="str">
            <v>0.6287</v>
          </cell>
          <cell r="J125" t="str">
            <v>0.5992</v>
          </cell>
          <cell r="K125" t="str">
            <v>0.5837</v>
          </cell>
          <cell r="L125" t="str">
            <v>0.66</v>
          </cell>
          <cell r="M125" t="str">
            <v>0.616</v>
          </cell>
          <cell r="N125" t="str">
            <v>0.6178</v>
          </cell>
        </row>
        <row r="126">
          <cell r="A126">
            <v>313001013538</v>
          </cell>
          <cell r="B126" t="str">
            <v>CORPORACION EDUCATIVA SAN JOSE - Sede Única</v>
          </cell>
          <cell r="C126" t="str">
            <v>Establecimiento</v>
          </cell>
          <cell r="D126" t="str">
            <v>CARTAGENA (BOLIVAR)</v>
          </cell>
          <cell r="E126" t="str">
            <v>NO OFICIAL</v>
          </cell>
          <cell r="F126" t="str">
            <v>D</v>
          </cell>
          <cell r="G126" t="str">
            <v>226</v>
          </cell>
          <cell r="H126" t="str">
            <v>225</v>
          </cell>
          <cell r="I126" t="str">
            <v>0.6085</v>
          </cell>
          <cell r="J126" t="str">
            <v>0.6123</v>
          </cell>
          <cell r="K126" t="str">
            <v>0.618</v>
          </cell>
          <cell r="L126" t="str">
            <v>0.6303</v>
          </cell>
          <cell r="M126" t="str">
            <v>0.6177</v>
          </cell>
          <cell r="N126" t="str">
            <v>0.6173</v>
          </cell>
        </row>
        <row r="127">
          <cell r="A127">
            <v>113001000241</v>
          </cell>
          <cell r="B127" t="str">
            <v>INSTITUCION EDUCATIVA NUESTRO ESFUERZO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D</v>
          </cell>
          <cell r="G127" t="str">
            <v>251</v>
          </cell>
          <cell r="H127" t="str">
            <v>235</v>
          </cell>
          <cell r="I127" t="str">
            <v>0.6359</v>
          </cell>
          <cell r="J127" t="str">
            <v>0.6061</v>
          </cell>
          <cell r="K127" t="str">
            <v>0.5719</v>
          </cell>
          <cell r="L127" t="str">
            <v>0.6563</v>
          </cell>
          <cell r="M127" t="str">
            <v>0.5848</v>
          </cell>
          <cell r="N127" t="str">
            <v>0.615</v>
          </cell>
        </row>
        <row r="128">
          <cell r="A128">
            <v>313001000142</v>
          </cell>
          <cell r="B128" t="str">
            <v>INST. MADRE TERESA DE CALCUTA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D</v>
          </cell>
          <cell r="G128" t="str">
            <v>82</v>
          </cell>
          <cell r="H128" t="str">
            <v>66</v>
          </cell>
          <cell r="I128" t="str">
            <v>0.6123</v>
          </cell>
          <cell r="J128" t="str">
            <v>0.5974</v>
          </cell>
          <cell r="K128" t="str">
            <v>0.5818</v>
          </cell>
          <cell r="L128" t="str">
            <v>0.6585</v>
          </cell>
          <cell r="M128" t="str">
            <v>0.6082</v>
          </cell>
          <cell r="N128" t="str">
            <v>0.6122</v>
          </cell>
        </row>
        <row r="129">
          <cell r="A129">
            <v>113001002952</v>
          </cell>
          <cell r="B129" t="str">
            <v>INSTITUCION EDUCATIVA DE TERNERA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199</v>
          </cell>
          <cell r="H129" t="str">
            <v>183</v>
          </cell>
          <cell r="I129" t="str">
            <v>0.6142</v>
          </cell>
          <cell r="J129" t="str">
            <v>0.5883</v>
          </cell>
          <cell r="K129" t="str">
            <v>0.5779</v>
          </cell>
          <cell r="L129" t="str">
            <v>0.6719</v>
          </cell>
          <cell r="M129" t="str">
            <v>0.6007</v>
          </cell>
          <cell r="N129" t="str">
            <v>0.6121</v>
          </cell>
        </row>
        <row r="130">
          <cell r="A130">
            <v>113001000259</v>
          </cell>
          <cell r="B130" t="str">
            <v>INSTITUCIÓN EDUCATIVA VALORES UNIDOS - Sede Única</v>
          </cell>
          <cell r="C130" t="str">
            <v>Establecimiento</v>
          </cell>
          <cell r="D130" t="str">
            <v>CARTAGENA DE INDIAS (BOLIVAR)</v>
          </cell>
          <cell r="E130" t="str">
            <v>OFICIAL</v>
          </cell>
          <cell r="F130" t="str">
            <v>D</v>
          </cell>
          <cell r="G130" t="str">
            <v>185</v>
          </cell>
          <cell r="H130" t="str">
            <v>170</v>
          </cell>
          <cell r="I130" t="str">
            <v>0.5933</v>
          </cell>
          <cell r="J130" t="str">
            <v>0.585</v>
          </cell>
          <cell r="K130" t="str">
            <v>0.6037</v>
          </cell>
          <cell r="L130" t="str">
            <v>0.6668</v>
          </cell>
          <cell r="M130" t="str">
            <v>0.5847</v>
          </cell>
          <cell r="N130" t="str">
            <v>0.6101</v>
          </cell>
        </row>
        <row r="131">
          <cell r="A131">
            <v>313001008500</v>
          </cell>
          <cell r="B131" t="str">
            <v>CORP. EDUC. JORGE ELIECER GAITAN DE C/GENA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D</v>
          </cell>
          <cell r="G131" t="str">
            <v>22</v>
          </cell>
          <cell r="H131" t="str">
            <v>22</v>
          </cell>
          <cell r="I131" t="str">
            <v>0.6128</v>
          </cell>
          <cell r="J131" t="str">
            <v>0.6026</v>
          </cell>
          <cell r="K131" t="str">
            <v>0.5688</v>
          </cell>
          <cell r="L131" t="str">
            <v>0.6527</v>
          </cell>
          <cell r="M131" t="str">
            <v>0.6111</v>
          </cell>
          <cell r="N131" t="str">
            <v>0.6094</v>
          </cell>
        </row>
        <row r="132">
          <cell r="A132">
            <v>213001000245</v>
          </cell>
          <cell r="B132" t="str">
            <v>I.E. TIERRA BAJA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49</v>
          </cell>
          <cell r="H132" t="str">
            <v>48</v>
          </cell>
          <cell r="I132" t="str">
            <v>0.6155</v>
          </cell>
          <cell r="J132" t="str">
            <v>0.5963</v>
          </cell>
          <cell r="K132" t="str">
            <v>0.5807</v>
          </cell>
          <cell r="L132" t="str">
            <v>0.6553</v>
          </cell>
          <cell r="M132" t="str">
            <v>0.5721</v>
          </cell>
          <cell r="N132" t="str">
            <v>0.6089</v>
          </cell>
        </row>
        <row r="133">
          <cell r="A133">
            <v>113001028927</v>
          </cell>
          <cell r="B133" t="str">
            <v>INSTITUCION EDUCATIVA CIUDADELA 2000 -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313</v>
          </cell>
          <cell r="H133" t="str">
            <v>305</v>
          </cell>
          <cell r="I133" t="str">
            <v>0.6157</v>
          </cell>
          <cell r="J133" t="str">
            <v>0.5933</v>
          </cell>
          <cell r="K133" t="str">
            <v>0.5756</v>
          </cell>
          <cell r="L133" t="str">
            <v>0.6598</v>
          </cell>
          <cell r="M133" t="str">
            <v>0.5718</v>
          </cell>
          <cell r="N133" t="str">
            <v>0.6081</v>
          </cell>
        </row>
        <row r="134">
          <cell r="A134">
            <v>313001004750</v>
          </cell>
          <cell r="B134" t="str">
            <v>INSTITUCION EDUCATIVA MADRE GABRIELA DE SAN MARTIN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334</v>
          </cell>
          <cell r="H134" t="str">
            <v>323</v>
          </cell>
          <cell r="I134" t="str">
            <v>0.6288</v>
          </cell>
          <cell r="J134" t="str">
            <v>0.5939</v>
          </cell>
          <cell r="K134" t="str">
            <v>0.5606</v>
          </cell>
          <cell r="L134" t="str">
            <v>0.6628</v>
          </cell>
          <cell r="M134" t="str">
            <v>0.5585</v>
          </cell>
          <cell r="N134" t="str">
            <v>0.6074</v>
          </cell>
        </row>
        <row r="135">
          <cell r="A135">
            <v>113001001581</v>
          </cell>
          <cell r="B135" t="str">
            <v>I.E. DE FREDONIA - Sede Única</v>
          </cell>
          <cell r="C135" t="str">
            <v>Establecimiento</v>
          </cell>
          <cell r="D135" t="str">
            <v>CARTAGENA DE INDIAS (BOLIVAR)</v>
          </cell>
          <cell r="E135" t="str">
            <v>OFICIAL</v>
          </cell>
          <cell r="F135" t="str">
            <v>D</v>
          </cell>
          <cell r="G135" t="str">
            <v>145</v>
          </cell>
          <cell r="H135" t="str">
            <v>137</v>
          </cell>
          <cell r="I135" t="str">
            <v>0.6177</v>
          </cell>
          <cell r="J135" t="str">
            <v>0.5958</v>
          </cell>
          <cell r="K135" t="str">
            <v>0.5835</v>
          </cell>
          <cell r="L135" t="str">
            <v>0.6378</v>
          </cell>
          <cell r="M135" t="str">
            <v>0.5554</v>
          </cell>
          <cell r="N135" t="str">
            <v>0.6046</v>
          </cell>
        </row>
        <row r="136">
          <cell r="A136">
            <v>113001000879</v>
          </cell>
          <cell r="B136" t="str">
            <v>INSTITUCION EDUCATIVA SANTA MARIA - Sede Única</v>
          </cell>
          <cell r="C136" t="str">
            <v>Establecimiento</v>
          </cell>
          <cell r="D136" t="str">
            <v>CARTAGENA DE INDIAS (BOLIVAR)</v>
          </cell>
          <cell r="E136" t="str">
            <v>OFICIAL</v>
          </cell>
          <cell r="F136" t="str">
            <v>D</v>
          </cell>
          <cell r="G136" t="str">
            <v>442</v>
          </cell>
          <cell r="H136" t="str">
            <v>397</v>
          </cell>
          <cell r="I136" t="str">
            <v>0.6047</v>
          </cell>
          <cell r="J136" t="str">
            <v>0.5879</v>
          </cell>
          <cell r="K136" t="str">
            <v>0.5782</v>
          </cell>
          <cell r="L136" t="str">
            <v>0.6548</v>
          </cell>
          <cell r="M136" t="str">
            <v>0.5738</v>
          </cell>
          <cell r="N136" t="str">
            <v>0.6039</v>
          </cell>
        </row>
        <row r="137">
          <cell r="A137">
            <v>113001009281</v>
          </cell>
          <cell r="B137" t="str">
            <v>I.E. VILLA ESTRELLA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169</v>
          </cell>
          <cell r="H137" t="str">
            <v>151</v>
          </cell>
          <cell r="I137" t="str">
            <v>0.6052</v>
          </cell>
          <cell r="J137" t="str">
            <v>0.5828</v>
          </cell>
          <cell r="K137" t="str">
            <v>0.5755</v>
          </cell>
          <cell r="L137" t="str">
            <v>0.6554</v>
          </cell>
          <cell r="M137" t="str">
            <v>0.5853</v>
          </cell>
          <cell r="N137" t="str">
            <v>0.6032</v>
          </cell>
        </row>
        <row r="138">
          <cell r="A138">
            <v>313001029116</v>
          </cell>
          <cell r="B138" t="str">
            <v>INSTITUCION EDUC COMUNITARIA LIRIO DE LOS VALLES - Sede Única</v>
          </cell>
          <cell r="C138" t="str">
            <v>Establecimiento</v>
          </cell>
          <cell r="D138" t="str">
            <v>CARTAGENA DE INDIAS (BOLIVAR)</v>
          </cell>
          <cell r="E138" t="str">
            <v>NO OFICIAL</v>
          </cell>
          <cell r="F138" t="str">
            <v>D</v>
          </cell>
          <cell r="G138" t="str">
            <v>17</v>
          </cell>
          <cell r="H138" t="str">
            <v>15</v>
          </cell>
          <cell r="I138" t="str">
            <v>0.6068</v>
          </cell>
          <cell r="J138" t="str">
            <v>0.6065</v>
          </cell>
          <cell r="K138" t="str">
            <v>0.5603</v>
          </cell>
          <cell r="L138" t="str">
            <v>0.6413</v>
          </cell>
          <cell r="M138" t="str">
            <v>0.586</v>
          </cell>
          <cell r="N138" t="str">
            <v>0.6024</v>
          </cell>
        </row>
        <row r="139">
          <cell r="A139">
            <v>113001020969</v>
          </cell>
          <cell r="B139" t="str">
            <v>INSTITUCION EDUCATIVA FRANCISCO DE PAULA SANTANDER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150</v>
          </cell>
          <cell r="H139" t="str">
            <v>146</v>
          </cell>
          <cell r="I139" t="str">
            <v>0.6198</v>
          </cell>
          <cell r="J139" t="str">
            <v>0.591</v>
          </cell>
          <cell r="K139" t="str">
            <v>0.5482</v>
          </cell>
          <cell r="L139" t="str">
            <v>0.6513</v>
          </cell>
          <cell r="M139" t="str">
            <v>0.5969</v>
          </cell>
          <cell r="N139" t="str">
            <v>0.6021</v>
          </cell>
        </row>
        <row r="140">
          <cell r="A140">
            <v>313001006281</v>
          </cell>
          <cell r="B140" t="str">
            <v>CORP. COL. AMOR A BOLIVAR - Sede Única</v>
          </cell>
          <cell r="C140" t="str">
            <v>Establecimiento</v>
          </cell>
          <cell r="D140" t="str">
            <v>CARTAGENA DE INDIAS (BOLIVAR)</v>
          </cell>
          <cell r="E140" t="str">
            <v>NO OFICIAL</v>
          </cell>
          <cell r="F140" t="str">
            <v>D</v>
          </cell>
          <cell r="G140" t="str">
            <v>104</v>
          </cell>
          <cell r="H140" t="str">
            <v>85</v>
          </cell>
          <cell r="I140" t="str">
            <v>0.6151</v>
          </cell>
          <cell r="J140" t="str">
            <v>0.571</v>
          </cell>
          <cell r="K140" t="str">
            <v>0.5729</v>
          </cell>
          <cell r="L140" t="str">
            <v>0.6449</v>
          </cell>
          <cell r="M140" t="str">
            <v>0.6076</v>
          </cell>
          <cell r="N140" t="str">
            <v>0.6015</v>
          </cell>
        </row>
        <row r="141">
          <cell r="A141">
            <v>213001002809</v>
          </cell>
          <cell r="B141" t="str">
            <v>INSTITUCION EDUCATIVA DE BAYUNCA</v>
          </cell>
          <cell r="C141" t="str">
            <v>Establecimiento</v>
          </cell>
          <cell r="D141" t="str">
            <v>CARTAGENA DE INDIAS (BOLIVAR)</v>
          </cell>
          <cell r="E141" t="str">
            <v>OFICIAL</v>
          </cell>
          <cell r="F141" t="str">
            <v>D</v>
          </cell>
          <cell r="G141" t="str">
            <v>539</v>
          </cell>
          <cell r="H141" t="str">
            <v>484</v>
          </cell>
          <cell r="I141" t="str">
            <v>0.6346</v>
          </cell>
          <cell r="J141" t="str">
            <v>0.5921</v>
          </cell>
          <cell r="K141" t="str">
            <v>0.5599</v>
          </cell>
          <cell r="L141" t="str">
            <v>0.6303</v>
          </cell>
          <cell r="M141" t="str">
            <v>0.5677</v>
          </cell>
          <cell r="N141" t="str">
            <v>0.6014</v>
          </cell>
        </row>
        <row r="142">
          <cell r="A142">
            <v>213001030241</v>
          </cell>
          <cell r="B142" t="str">
            <v>INSTITUCION EDUCATIVA DE BAYUNCA - INSTITUCION EDUCATIVA DE BAYUNCA</v>
          </cell>
          <cell r="C142" t="str">
            <v>Sede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170</v>
          </cell>
          <cell r="H142" t="str">
            <v>162</v>
          </cell>
          <cell r="I142" t="str">
            <v>0.63</v>
          </cell>
          <cell r="J142" t="str">
            <v>0.5915</v>
          </cell>
          <cell r="K142" t="str">
            <v>0.5693</v>
          </cell>
          <cell r="L142" t="str">
            <v>0.6321</v>
          </cell>
          <cell r="M142" t="str">
            <v>0.5598</v>
          </cell>
          <cell r="N142" t="str">
            <v>0.6022</v>
          </cell>
        </row>
        <row r="143">
          <cell r="A143">
            <v>113001004254</v>
          </cell>
          <cell r="B143" t="str">
            <v>INSTITUCION EDUCATIVA FULGENCIO LEQUERICA  VELEZ - Sede Única</v>
          </cell>
          <cell r="C143" t="str">
            <v>Establecimiento</v>
          </cell>
          <cell r="D143" t="str">
            <v>CARTAGENA DE INDIAS (BOLIVAR)</v>
          </cell>
          <cell r="E143" t="str">
            <v>OFICIAL</v>
          </cell>
          <cell r="F143" t="str">
            <v>D</v>
          </cell>
          <cell r="G143" t="str">
            <v>237</v>
          </cell>
          <cell r="H143" t="str">
            <v>227</v>
          </cell>
          <cell r="I143" t="str">
            <v>0.612</v>
          </cell>
          <cell r="J143" t="str">
            <v>0.5864</v>
          </cell>
          <cell r="K143" t="str">
            <v>0.5563</v>
          </cell>
          <cell r="L143" t="str">
            <v>0.6458</v>
          </cell>
          <cell r="M143" t="str">
            <v>0.6095</v>
          </cell>
          <cell r="N143" t="str">
            <v>0.6008</v>
          </cell>
        </row>
        <row r="144">
          <cell r="A144">
            <v>313001009085</v>
          </cell>
          <cell r="B144" t="str">
            <v>CORPORACION EDUCATIVA LICEO CARTAGENA - Sede Única</v>
          </cell>
          <cell r="C144" t="str">
            <v>Establecimiento</v>
          </cell>
          <cell r="D144" t="str">
            <v>CARTAGENA (BOLIVAR)</v>
          </cell>
          <cell r="E144" t="str">
            <v>NO OFICIAL</v>
          </cell>
          <cell r="F144" t="str">
            <v>D</v>
          </cell>
          <cell r="G144" t="str">
            <v>16</v>
          </cell>
          <cell r="H144" t="str">
            <v>15</v>
          </cell>
          <cell r="I144" t="str">
            <v>0.5749</v>
          </cell>
          <cell r="J144" t="str">
            <v>0.611</v>
          </cell>
          <cell r="K144" t="str">
            <v>0.5806</v>
          </cell>
          <cell r="L144" t="str">
            <v>0.6149</v>
          </cell>
          <cell r="M144" t="str">
            <v>0.6198</v>
          </cell>
          <cell r="N144" t="str">
            <v>0.5972</v>
          </cell>
        </row>
        <row r="145">
          <cell r="A145">
            <v>113001028421</v>
          </cell>
          <cell r="B145" t="str">
            <v>INSTITUCION EDUCATIVA 14 DE FEBRERO - Sede Única</v>
          </cell>
          <cell r="C145" t="str">
            <v>Establecimiento</v>
          </cell>
          <cell r="D145" t="str">
            <v>CARTAGENA DE INDIAS (BOLIVAR)</v>
          </cell>
          <cell r="E145" t="str">
            <v>OFICIAL</v>
          </cell>
          <cell r="F145" t="str">
            <v>D</v>
          </cell>
          <cell r="G145" t="str">
            <v>202</v>
          </cell>
          <cell r="H145" t="str">
            <v>197</v>
          </cell>
          <cell r="I145" t="str">
            <v>0.6081</v>
          </cell>
          <cell r="J145" t="str">
            <v>0.5955</v>
          </cell>
          <cell r="K145" t="str">
            <v>0.5567</v>
          </cell>
          <cell r="L145" t="str">
            <v>0.6403</v>
          </cell>
          <cell r="M145" t="str">
            <v>0.5559</v>
          </cell>
          <cell r="N145" t="str">
            <v>0.5967</v>
          </cell>
        </row>
        <row r="146">
          <cell r="A146">
            <v>113001028919</v>
          </cell>
          <cell r="B146" t="str">
            <v>INSTITUCION EDUCATIVA NUEVO BOSQUE - Sede Única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395</v>
          </cell>
          <cell r="H146" t="str">
            <v>364</v>
          </cell>
          <cell r="I146" t="str">
            <v>0.5954</v>
          </cell>
          <cell r="J146" t="str">
            <v>0.5736</v>
          </cell>
          <cell r="K146" t="str">
            <v>0.5497</v>
          </cell>
          <cell r="L146" t="str">
            <v>0.6443</v>
          </cell>
          <cell r="M146" t="str">
            <v>0.6015</v>
          </cell>
          <cell r="N146" t="str">
            <v>0.5916</v>
          </cell>
        </row>
        <row r="147">
          <cell r="A147">
            <v>113001002120</v>
          </cell>
          <cell r="B147" t="str">
            <v>INSTITUCION EDUCATIVA HIJOS DE MARIA - Sede Única</v>
          </cell>
          <cell r="C147" t="str">
            <v>Establecimiento</v>
          </cell>
          <cell r="D147" t="str">
            <v>CARTAGENA DE INDIAS (BOLIVAR)</v>
          </cell>
          <cell r="E147" t="str">
            <v>OFICIAL</v>
          </cell>
          <cell r="F147" t="str">
            <v>D</v>
          </cell>
          <cell r="G147" t="str">
            <v>287</v>
          </cell>
          <cell r="H147" t="str">
            <v>270</v>
          </cell>
          <cell r="I147" t="str">
            <v>0.6034</v>
          </cell>
          <cell r="J147" t="str">
            <v>0.5838</v>
          </cell>
          <cell r="K147" t="str">
            <v>0.5496</v>
          </cell>
          <cell r="L147" t="str">
            <v>0.633</v>
          </cell>
          <cell r="M147" t="str">
            <v>0.58</v>
          </cell>
          <cell r="N147" t="str">
            <v>0.5915</v>
          </cell>
        </row>
        <row r="148">
          <cell r="A148">
            <v>113001030085</v>
          </cell>
          <cell r="B148" t="str">
            <v>INSTITUCION EDUCATIVA MANDELA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209</v>
          </cell>
          <cell r="H148" t="str">
            <v>194</v>
          </cell>
          <cell r="I148" t="str">
            <v>0.5993</v>
          </cell>
          <cell r="J148" t="str">
            <v>0.5565</v>
          </cell>
          <cell r="K148" t="str">
            <v>0.5538</v>
          </cell>
          <cell r="L148" t="str">
            <v>0.658</v>
          </cell>
          <cell r="M148" t="str">
            <v>0.583</v>
          </cell>
          <cell r="N148" t="str">
            <v>0.5912</v>
          </cell>
        </row>
        <row r="149">
          <cell r="A149">
            <v>313001006736</v>
          </cell>
          <cell r="B149" t="str">
            <v>ASOCIACION LICEO SAN FERNANDO - Sede Única</v>
          </cell>
          <cell r="C149" t="str">
            <v>Establecimiento</v>
          </cell>
          <cell r="D149" t="str">
            <v>CARTAGENA (BOLIVAR)</v>
          </cell>
          <cell r="E149" t="str">
            <v>NO OFICIAL</v>
          </cell>
          <cell r="F149" t="str">
            <v>D</v>
          </cell>
          <cell r="G149" t="str">
            <v>29</v>
          </cell>
          <cell r="H149" t="str">
            <v>26</v>
          </cell>
          <cell r="I149" t="str">
            <v>0.5805</v>
          </cell>
          <cell r="J149" t="str">
            <v>0.5751</v>
          </cell>
          <cell r="K149" t="str">
            <v>0.5887</v>
          </cell>
          <cell r="L149" t="str">
            <v>0.6067</v>
          </cell>
          <cell r="M149" t="str">
            <v>0.6171</v>
          </cell>
          <cell r="N149" t="str">
            <v>0.59</v>
          </cell>
        </row>
        <row r="150">
          <cell r="A150">
            <v>313001027075</v>
          </cell>
          <cell r="B150" t="str">
            <v>INSTITUCION EDUCATIVA EL SALVADOR - Sede Única</v>
          </cell>
          <cell r="C150" t="str">
            <v>Establecimiento</v>
          </cell>
          <cell r="D150" t="str">
            <v>CARTAGENA (BOLIVAR)</v>
          </cell>
          <cell r="E150" t="str">
            <v>NO OFICIAL</v>
          </cell>
          <cell r="F150" t="str">
            <v>D</v>
          </cell>
          <cell r="G150" t="str">
            <v>282</v>
          </cell>
          <cell r="H150" t="str">
            <v>245</v>
          </cell>
          <cell r="I150" t="str">
            <v>0.5711</v>
          </cell>
          <cell r="J150" t="str">
            <v>0.5981</v>
          </cell>
          <cell r="K150" t="str">
            <v>0.5751</v>
          </cell>
          <cell r="L150" t="str">
            <v>0.6157</v>
          </cell>
          <cell r="M150" t="str">
            <v>0.5762</v>
          </cell>
          <cell r="N150" t="str">
            <v>0.5889</v>
          </cell>
        </row>
        <row r="151">
          <cell r="A151">
            <v>313001029396</v>
          </cell>
          <cell r="B151" t="str">
            <v>INSTITUCION EDUCATIVA CLEMENTE MANUEL ZABAL - Sede Única</v>
          </cell>
          <cell r="C151" t="str">
            <v>Establecimiento</v>
          </cell>
          <cell r="D151" t="str">
            <v>CARTAGENA DE INDIAS (BOLIVAR)</v>
          </cell>
          <cell r="E151" t="str">
            <v>OFICIAL</v>
          </cell>
          <cell r="F151" t="str">
            <v>D</v>
          </cell>
          <cell r="G151" t="str">
            <v>398</v>
          </cell>
          <cell r="H151" t="str">
            <v>385</v>
          </cell>
          <cell r="I151" t="str">
            <v>0.5863</v>
          </cell>
          <cell r="J151" t="str">
            <v>0.58</v>
          </cell>
          <cell r="K151" t="str">
            <v>0.5508</v>
          </cell>
          <cell r="L151" t="str">
            <v>0.6339</v>
          </cell>
          <cell r="M151" t="str">
            <v>0.5683</v>
          </cell>
          <cell r="N151" t="str">
            <v>0.5863</v>
          </cell>
        </row>
        <row r="152">
          <cell r="A152">
            <v>313001013996</v>
          </cell>
          <cell r="B152" t="str">
            <v>COL. COMUNITARIO JOSE CARMELO VILLAMIZAR DIAZ - Sede Única</v>
          </cell>
          <cell r="C152" t="str">
            <v>Establecimiento</v>
          </cell>
          <cell r="D152" t="str">
            <v>CARTAGENA (BOLIVAR)</v>
          </cell>
          <cell r="E152" t="str">
            <v>NO OFICIAL</v>
          </cell>
          <cell r="F152" t="str">
            <v>D</v>
          </cell>
          <cell r="G152" t="str">
            <v>12</v>
          </cell>
          <cell r="H152" t="str">
            <v>12</v>
          </cell>
          <cell r="I152" t="str">
            <v>0.623</v>
          </cell>
          <cell r="J152" t="str">
            <v>0.57</v>
          </cell>
          <cell r="K152" t="str">
            <v>0.5742</v>
          </cell>
          <cell r="L152" t="str">
            <v>0.5802</v>
          </cell>
          <cell r="M152" t="str">
            <v>0.5733</v>
          </cell>
          <cell r="N152" t="str">
            <v>0.5858</v>
          </cell>
        </row>
        <row r="153">
          <cell r="A153">
            <v>113001001727</v>
          </cell>
          <cell r="B153" t="str">
            <v>INSTITUCION EDUCATIVA REPUBLICA DEL LIBANO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277</v>
          </cell>
          <cell r="H153" t="str">
            <v>264</v>
          </cell>
          <cell r="I153" t="str">
            <v>0.5902</v>
          </cell>
          <cell r="J153" t="str">
            <v>0.5664</v>
          </cell>
          <cell r="K153" t="str">
            <v>0.5503</v>
          </cell>
          <cell r="L153" t="str">
            <v>0.6273</v>
          </cell>
          <cell r="M153" t="str">
            <v>0.5682</v>
          </cell>
          <cell r="N153" t="str">
            <v>0.5824</v>
          </cell>
        </row>
        <row r="154">
          <cell r="A154">
            <v>313001013783</v>
          </cell>
          <cell r="B154" t="str">
            <v>CONC. ESCOLAR BERNARDO FOERGEN - Sede Única</v>
          </cell>
          <cell r="C154" t="str">
            <v>Establecimiento</v>
          </cell>
          <cell r="D154" t="str">
            <v>CARTAGENA DE INDIAS (BOLIVAR)</v>
          </cell>
          <cell r="E154" t="str">
            <v>NO OFICIAL</v>
          </cell>
          <cell r="F154" t="str">
            <v>D</v>
          </cell>
          <cell r="G154" t="str">
            <v>74</v>
          </cell>
          <cell r="H154" t="str">
            <v>62</v>
          </cell>
          <cell r="I154" t="str">
            <v>0.585</v>
          </cell>
          <cell r="J154" t="str">
            <v>0.5903</v>
          </cell>
          <cell r="K154" t="str">
            <v>0.5343</v>
          </cell>
          <cell r="L154" t="str">
            <v>0.6283</v>
          </cell>
          <cell r="M154" t="str">
            <v>0.5483</v>
          </cell>
          <cell r="N154" t="str">
            <v>0.5817</v>
          </cell>
        </row>
        <row r="155">
          <cell r="A155">
            <v>113001001816</v>
          </cell>
          <cell r="B155" t="str">
            <v>INSTITUCION EDUCATIVA JOSE DE LA VEGA - Sede Única</v>
          </cell>
          <cell r="C155" t="str">
            <v>Establecimiento</v>
          </cell>
          <cell r="D155" t="str">
            <v>CARTAGENA DE INDIAS (BOLIVAR)</v>
          </cell>
          <cell r="E155" t="str">
            <v>OFICIAL</v>
          </cell>
          <cell r="F155" t="str">
            <v>D</v>
          </cell>
          <cell r="G155" t="str">
            <v>546</v>
          </cell>
          <cell r="H155" t="str">
            <v>492</v>
          </cell>
          <cell r="I155" t="str">
            <v>0.6016</v>
          </cell>
          <cell r="J155" t="str">
            <v>0.5518</v>
          </cell>
          <cell r="K155" t="str">
            <v>0.5303</v>
          </cell>
          <cell r="L155" t="str">
            <v>0.629</v>
          </cell>
          <cell r="M155" t="str">
            <v>0.5881</v>
          </cell>
          <cell r="N155" t="str">
            <v>0.579</v>
          </cell>
        </row>
        <row r="156">
          <cell r="A156">
            <v>113001007199</v>
          </cell>
          <cell r="B156" t="str">
            <v>INSTITUCION EDUCATIVA FE Y ALEGRIA LAS AMERICAS - Sede Única</v>
          </cell>
          <cell r="C156" t="str">
            <v>Establecimiento</v>
          </cell>
          <cell r="D156" t="str">
            <v>CARTAGENA DE INDIAS (BOLIVAR)</v>
          </cell>
          <cell r="E156" t="str">
            <v>OFICIAL</v>
          </cell>
          <cell r="F156" t="str">
            <v>D</v>
          </cell>
          <cell r="G156" t="str">
            <v>485</v>
          </cell>
          <cell r="H156" t="str">
            <v>451</v>
          </cell>
          <cell r="I156" t="str">
            <v>0.5876</v>
          </cell>
          <cell r="J156" t="str">
            <v>0.5632</v>
          </cell>
          <cell r="K156" t="str">
            <v>0.5398</v>
          </cell>
          <cell r="L156" t="str">
            <v>0.6248</v>
          </cell>
          <cell r="M156" t="str">
            <v>0.5782</v>
          </cell>
          <cell r="N156" t="str">
            <v>0.5788</v>
          </cell>
        </row>
        <row r="157">
          <cell r="A157">
            <v>113001001450</v>
          </cell>
          <cell r="B157" t="str">
            <v>INSTITUCION ETNOEDUCATIVA PEDRO ROMERO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169</v>
          </cell>
          <cell r="H157" t="str">
            <v>159</v>
          </cell>
          <cell r="I157" t="str">
            <v>0.5881</v>
          </cell>
          <cell r="J157" t="str">
            <v>0.5628</v>
          </cell>
          <cell r="K157" t="str">
            <v>0.5406</v>
          </cell>
          <cell r="L157" t="str">
            <v>0.6256</v>
          </cell>
          <cell r="M157" t="str">
            <v>0.5734</v>
          </cell>
          <cell r="N157" t="str">
            <v>0.5788</v>
          </cell>
        </row>
        <row r="158">
          <cell r="A158">
            <v>113001012427</v>
          </cell>
          <cell r="B158" t="str">
            <v>INSTITUCION EDUCATIVA MANUELA VERGARA DE CURI - Sede Única</v>
          </cell>
          <cell r="C158" t="str">
            <v>Establecimiento</v>
          </cell>
          <cell r="D158" t="str">
            <v>CARTAGENA DE INDIAS (BOLIVAR)</v>
          </cell>
          <cell r="E158" t="str">
            <v>OFICIAL</v>
          </cell>
          <cell r="F158" t="str">
            <v>D</v>
          </cell>
          <cell r="G158" t="str">
            <v>201</v>
          </cell>
          <cell r="H158" t="str">
            <v>172</v>
          </cell>
          <cell r="I158" t="str">
            <v>0.5856</v>
          </cell>
          <cell r="J158" t="str">
            <v>0.5772</v>
          </cell>
          <cell r="K158" t="str">
            <v>0.534</v>
          </cell>
          <cell r="L158" t="str">
            <v>0.6291</v>
          </cell>
          <cell r="M158" t="str">
            <v>0.5434</v>
          </cell>
          <cell r="N158" t="str">
            <v>0.5786</v>
          </cell>
        </row>
        <row r="159">
          <cell r="A159">
            <v>313001028098</v>
          </cell>
          <cell r="B159" t="str">
            <v>INSTITUCION EDUCATIVA LOS ANGELES - Sede Única</v>
          </cell>
          <cell r="C159" t="str">
            <v>Establecimiento</v>
          </cell>
          <cell r="D159" t="str">
            <v>CARTAGENA DE INDIAS (BOLIVAR)</v>
          </cell>
          <cell r="E159" t="str">
            <v>NO OFICIAL</v>
          </cell>
          <cell r="F159" t="str">
            <v>D</v>
          </cell>
          <cell r="G159" t="str">
            <v>37</v>
          </cell>
          <cell r="H159" t="str">
            <v>32</v>
          </cell>
          <cell r="I159" t="str">
            <v>0.5918</v>
          </cell>
          <cell r="J159" t="str">
            <v>0.5439</v>
          </cell>
          <cell r="K159" t="str">
            <v>0.5539</v>
          </cell>
          <cell r="L159" t="str">
            <v>0.6182</v>
          </cell>
          <cell r="M159" t="str">
            <v>0.5979</v>
          </cell>
          <cell r="N159" t="str">
            <v>0.5786</v>
          </cell>
        </row>
        <row r="160">
          <cell r="A160">
            <v>113001008284</v>
          </cell>
          <cell r="B160" t="str">
            <v>INSTITUCION EDUCATIVA SAN FELIPE NERI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161</v>
          </cell>
          <cell r="H160" t="str">
            <v>136</v>
          </cell>
          <cell r="I160" t="str">
            <v>0.5924</v>
          </cell>
          <cell r="J160" t="str">
            <v>0.5706</v>
          </cell>
          <cell r="K160" t="str">
            <v>0.5276</v>
          </cell>
          <cell r="L160" t="str">
            <v>0.6172</v>
          </cell>
          <cell r="M160" t="str">
            <v>0.5973</v>
          </cell>
          <cell r="N160" t="str">
            <v>0.5785</v>
          </cell>
        </row>
        <row r="161">
          <cell r="A161">
            <v>213001007231</v>
          </cell>
          <cell r="B161" t="str">
            <v>INSTITUCION EDUCATIVA SAN FRANCISCO DE ASIS - Sede Única</v>
          </cell>
          <cell r="C161" t="str">
            <v>Establecimiento</v>
          </cell>
          <cell r="D161" t="str">
            <v>CARTAGENA DE INDIAS (BOLIVAR)</v>
          </cell>
          <cell r="E161" t="str">
            <v>OFICIAL</v>
          </cell>
          <cell r="F161" t="str">
            <v>D</v>
          </cell>
          <cell r="G161" t="str">
            <v>547</v>
          </cell>
          <cell r="H161" t="str">
            <v>520</v>
          </cell>
          <cell r="I161" t="str">
            <v>0.5911</v>
          </cell>
          <cell r="J161" t="str">
            <v>0.5644</v>
          </cell>
          <cell r="K161" t="str">
            <v>0.5344</v>
          </cell>
          <cell r="L161" t="str">
            <v>0.6218</v>
          </cell>
          <cell r="M161" t="str">
            <v>0.5814</v>
          </cell>
          <cell r="N161" t="str">
            <v>0.5782</v>
          </cell>
        </row>
        <row r="162">
          <cell r="A162">
            <v>113001030212</v>
          </cell>
          <cell r="B162" t="str">
            <v>INSTITUCION EDUCATIVA BICENTENARIO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254</v>
          </cell>
          <cell r="H162" t="str">
            <v>251</v>
          </cell>
          <cell r="I162" t="str">
            <v>0.5819</v>
          </cell>
          <cell r="J162" t="str">
            <v>0.5585</v>
          </cell>
          <cell r="K162" t="str">
            <v>0.5412</v>
          </cell>
          <cell r="L162" t="str">
            <v>0.6318</v>
          </cell>
          <cell r="M162" t="str">
            <v>0.5541</v>
          </cell>
          <cell r="N162" t="str">
            <v>0.5765</v>
          </cell>
        </row>
        <row r="163">
          <cell r="A163">
            <v>213001007797</v>
          </cell>
          <cell r="B163" t="str">
            <v>INSTITUCION EDUCATIVA SAN JUAN DE DAMASCO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213</v>
          </cell>
          <cell r="H163" t="str">
            <v>201</v>
          </cell>
          <cell r="I163" t="str">
            <v>0.5813</v>
          </cell>
          <cell r="J163" t="str">
            <v>0.5623</v>
          </cell>
          <cell r="K163" t="str">
            <v>0.5412</v>
          </cell>
          <cell r="L163" t="str">
            <v>0.6176</v>
          </cell>
          <cell r="M163" t="str">
            <v>0.5795</v>
          </cell>
          <cell r="N163" t="str">
            <v>0.5759</v>
          </cell>
        </row>
        <row r="164">
          <cell r="A164">
            <v>213001007533</v>
          </cell>
          <cell r="B164" t="str">
            <v>INSTITUCION EDUCATIVA NUEVA ESPERANZA ARROYO GRANDE - Sede Única</v>
          </cell>
          <cell r="C164" t="str">
            <v>Establecimiento</v>
          </cell>
          <cell r="D164" t="str">
            <v>CARTAGENA DE INDIAS (BOLIVAR)</v>
          </cell>
          <cell r="E164" t="str">
            <v>OFICIAL</v>
          </cell>
          <cell r="F164" t="str">
            <v>D</v>
          </cell>
          <cell r="G164" t="str">
            <v>98</v>
          </cell>
          <cell r="H164" t="str">
            <v>98</v>
          </cell>
          <cell r="I164" t="str">
            <v>0.5792</v>
          </cell>
          <cell r="J164" t="str">
            <v>0.5558</v>
          </cell>
          <cell r="K164" t="str">
            <v>0.5501</v>
          </cell>
          <cell r="L164" t="str">
            <v>0.6283</v>
          </cell>
          <cell r="M164" t="str">
            <v>0.5443</v>
          </cell>
          <cell r="N164" t="str">
            <v>0.5757</v>
          </cell>
        </row>
        <row r="165">
          <cell r="A165">
            <v>313001012868</v>
          </cell>
          <cell r="B165" t="str">
            <v>CORPORACION TECNICA INSTITUTO ROCHY - Sede Única</v>
          </cell>
          <cell r="C165" t="str">
            <v>Establecimiento</v>
          </cell>
          <cell r="D165" t="str">
            <v>CARTAGENA DE INDIAS (BOLIVAR)</v>
          </cell>
          <cell r="E165" t="str">
            <v>NO OFICIAL</v>
          </cell>
          <cell r="F165" t="str">
            <v>D</v>
          </cell>
          <cell r="G165" t="str">
            <v>65</v>
          </cell>
          <cell r="H165" t="str">
            <v>63</v>
          </cell>
          <cell r="I165" t="str">
            <v>0.5915</v>
          </cell>
          <cell r="J165" t="str">
            <v>0.5594</v>
          </cell>
          <cell r="K165" t="str">
            <v>0.526</v>
          </cell>
          <cell r="L165" t="str">
            <v>0.615</v>
          </cell>
          <cell r="M165" t="str">
            <v>0.5939</v>
          </cell>
          <cell r="N165" t="str">
            <v>0.5746</v>
          </cell>
        </row>
        <row r="166">
          <cell r="A166">
            <v>113001029095</v>
          </cell>
          <cell r="B166" t="str">
            <v>INSTITUCION EDUCATIVA FOCO ROJO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260</v>
          </cell>
          <cell r="H166" t="str">
            <v>242</v>
          </cell>
          <cell r="I166" t="str">
            <v>0.5768</v>
          </cell>
          <cell r="J166" t="str">
            <v>0.5594</v>
          </cell>
          <cell r="K166" t="str">
            <v>0.5383</v>
          </cell>
          <cell r="L166" t="str">
            <v>0.6195</v>
          </cell>
          <cell r="M166" t="str">
            <v>0.5626</v>
          </cell>
          <cell r="N166" t="str">
            <v>0.5727</v>
          </cell>
        </row>
        <row r="167">
          <cell r="A167">
            <v>113001029851</v>
          </cell>
          <cell r="B167" t="str">
            <v>INSTITUCION EDUCATIVA JORGE ARTEL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191</v>
          </cell>
          <cell r="H167" t="str">
            <v>184</v>
          </cell>
          <cell r="I167" t="str">
            <v>0.5858</v>
          </cell>
          <cell r="J167" t="str">
            <v>0.5649</v>
          </cell>
          <cell r="K167" t="str">
            <v>0.5277</v>
          </cell>
          <cell r="L167" t="str">
            <v>0.6117</v>
          </cell>
          <cell r="M167" t="str">
            <v>0.5586</v>
          </cell>
          <cell r="N167" t="str">
            <v>0.5714</v>
          </cell>
        </row>
        <row r="168">
          <cell r="A168">
            <v>313001012744</v>
          </cell>
          <cell r="B168" t="str">
            <v>INSTITUTO  SKINNER II   (ANT.-JARD. INF. SKINNER II) - Sede Única</v>
          </cell>
          <cell r="C168" t="str">
            <v>Establecimiento</v>
          </cell>
          <cell r="D168" t="str">
            <v>CARTAGENA DE INDIAS (BOLIVAR)</v>
          </cell>
          <cell r="E168" t="str">
            <v>NO OFICIAL</v>
          </cell>
          <cell r="F168" t="str">
            <v>D</v>
          </cell>
          <cell r="G168" t="str">
            <v>107</v>
          </cell>
          <cell r="H168" t="str">
            <v>105</v>
          </cell>
          <cell r="I168" t="str">
            <v>0.5668</v>
          </cell>
          <cell r="J168" t="str">
            <v>0.5639</v>
          </cell>
          <cell r="K168" t="str">
            <v>0.5351</v>
          </cell>
          <cell r="L168" t="str">
            <v>0.6156</v>
          </cell>
          <cell r="M168" t="str">
            <v>0.5537</v>
          </cell>
          <cell r="N168" t="str">
            <v>0.5691</v>
          </cell>
        </row>
        <row r="169">
          <cell r="A169">
            <v>413001004703</v>
          </cell>
          <cell r="B169" t="str">
            <v>INSTITUCION EDUCATIVA DE LA BOQUILLA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340</v>
          </cell>
          <cell r="H169" t="str">
            <v>321</v>
          </cell>
          <cell r="I169" t="str">
            <v>0.5615</v>
          </cell>
          <cell r="J169" t="str">
            <v>0.5486</v>
          </cell>
          <cell r="K169" t="str">
            <v>0.5337</v>
          </cell>
          <cell r="L169" t="str">
            <v>0.6248</v>
          </cell>
          <cell r="M169" t="str">
            <v>0.5873</v>
          </cell>
          <cell r="N169" t="str">
            <v>0.5687</v>
          </cell>
        </row>
        <row r="170">
          <cell r="A170">
            <v>213001009056</v>
          </cell>
          <cell r="B170" t="str">
            <v>I.E. NUESTRA SEÑORA DEL BUEN AIRE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159</v>
          </cell>
          <cell r="H170" t="str">
            <v>157</v>
          </cell>
          <cell r="I170" t="str">
            <v>0.5842</v>
          </cell>
          <cell r="J170" t="str">
            <v>0.5565</v>
          </cell>
          <cell r="K170" t="str">
            <v>0.522</v>
          </cell>
          <cell r="L170" t="str">
            <v>0.5991</v>
          </cell>
          <cell r="M170" t="str">
            <v>0.5384</v>
          </cell>
          <cell r="N170" t="str">
            <v>0.5634</v>
          </cell>
        </row>
        <row r="171">
          <cell r="A171">
            <v>313001005225</v>
          </cell>
          <cell r="B171" t="str">
            <v>INSTITUCION EDUCATIVA JOSE MARIA CORDOBA DE PASACABALLOS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97</v>
          </cell>
          <cell r="H171" t="str">
            <v>91</v>
          </cell>
          <cell r="I171" t="str">
            <v>0.5793</v>
          </cell>
          <cell r="J171" t="str">
            <v>0.5578</v>
          </cell>
          <cell r="K171" t="str">
            <v>0.5303</v>
          </cell>
          <cell r="L171" t="str">
            <v>0.5958</v>
          </cell>
          <cell r="M171" t="str">
            <v>0.5298</v>
          </cell>
          <cell r="N171" t="str">
            <v>0.563</v>
          </cell>
        </row>
        <row r="172">
          <cell r="A172">
            <v>313001013643</v>
          </cell>
          <cell r="B172" t="str">
            <v>CENTRO EDUCATIVO INTEGRAL EL RODEO - Sede Única</v>
          </cell>
          <cell r="C172" t="str">
            <v>Establecimiento</v>
          </cell>
          <cell r="D172" t="str">
            <v>CARTAGENA DE INDIAS (BOLIVAR)</v>
          </cell>
          <cell r="E172" t="str">
            <v>NO OFICIAL</v>
          </cell>
          <cell r="F172" t="str">
            <v>D</v>
          </cell>
          <cell r="G172" t="str">
            <v>72</v>
          </cell>
          <cell r="H172" t="str">
            <v>69</v>
          </cell>
          <cell r="I172" t="str">
            <v>0.5621</v>
          </cell>
          <cell r="J172" t="str">
            <v>0.5373</v>
          </cell>
          <cell r="K172" t="str">
            <v>0.5399</v>
          </cell>
          <cell r="L172" t="str">
            <v>0.6164</v>
          </cell>
          <cell r="M172" t="str">
            <v>0.5361</v>
          </cell>
          <cell r="N172" t="str">
            <v>0.5618</v>
          </cell>
        </row>
        <row r="173">
          <cell r="A173">
            <v>113001800263</v>
          </cell>
          <cell r="B173" t="str">
            <v>INSTITUCION EDUCATIVA EL SALVADOR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710</v>
          </cell>
          <cell r="H173" t="str">
            <v>638</v>
          </cell>
          <cell r="I173" t="str">
            <v>0.5669</v>
          </cell>
          <cell r="J173" t="str">
            <v>0.5562</v>
          </cell>
          <cell r="K173" t="str">
            <v>0.5154</v>
          </cell>
          <cell r="L173" t="str">
            <v>0.6142</v>
          </cell>
          <cell r="M173" t="str">
            <v>0.5433</v>
          </cell>
          <cell r="N173" t="str">
            <v>0.5616</v>
          </cell>
        </row>
        <row r="174">
          <cell r="A174">
            <v>113001800263</v>
          </cell>
          <cell r="B174" t="str">
            <v>INSTITUCION EDUCATIVA EL SALVADOR - INSTITUCION EDUCATIVA EL SALVADOR - SEDE PRINCIPAL</v>
          </cell>
          <cell r="C174" t="str">
            <v>Sede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210</v>
          </cell>
          <cell r="H174" t="str">
            <v>195</v>
          </cell>
          <cell r="I174" t="str">
            <v>0.559</v>
          </cell>
          <cell r="J174" t="str">
            <v>0.5474</v>
          </cell>
          <cell r="K174" t="str">
            <v>0.5077</v>
          </cell>
          <cell r="L174" t="str">
            <v>0.611</v>
          </cell>
          <cell r="M174" t="str">
            <v>0.5247</v>
          </cell>
          <cell r="N174" t="str">
            <v>0.5538</v>
          </cell>
        </row>
        <row r="175">
          <cell r="A175">
            <v>113001800328</v>
          </cell>
          <cell r="B175" t="str">
            <v>INSTITUCION EDUCATIVA EL SALVADOR - SEDE SAN JOSE</v>
          </cell>
          <cell r="C175" t="str">
            <v>Sede</v>
          </cell>
          <cell r="D175" t="str">
            <v>CARTAGENA DE INDIAS (BOLIVAR)</v>
          </cell>
          <cell r="E175" t="str">
            <v>OFICIAL</v>
          </cell>
          <cell r="F175" t="str">
            <v>C</v>
          </cell>
          <cell r="G175" t="str">
            <v>246</v>
          </cell>
          <cell r="H175" t="str">
            <v>238</v>
          </cell>
          <cell r="I175" t="str">
            <v>0.6392</v>
          </cell>
          <cell r="J175" t="str">
            <v>0.6236</v>
          </cell>
          <cell r="K175" t="str">
            <v>0.5736</v>
          </cell>
          <cell r="L175" t="str">
            <v>0.6675</v>
          </cell>
          <cell r="M175" t="str">
            <v>0.5971</v>
          </cell>
          <cell r="N175" t="str">
            <v>0.6238</v>
          </cell>
        </row>
        <row r="176">
          <cell r="A176">
            <v>113001800280</v>
          </cell>
          <cell r="B176" t="str">
            <v>INSTITUCION EDUCATIVA EL SALVADOR - SEDE HENEQUEN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40</v>
          </cell>
          <cell r="H176" t="str">
            <v>32</v>
          </cell>
          <cell r="I176" t="str">
            <v>0.4774</v>
          </cell>
          <cell r="J176" t="str">
            <v>0.4693</v>
          </cell>
          <cell r="K176" t="str">
            <v>0.4304</v>
          </cell>
          <cell r="L176" t="str">
            <v>0.5352</v>
          </cell>
          <cell r="M176" t="str">
            <v>0.4812</v>
          </cell>
          <cell r="N176" t="str">
            <v>0.4784</v>
          </cell>
        </row>
        <row r="177">
          <cell r="A177">
            <v>113001800344</v>
          </cell>
          <cell r="B177" t="str">
            <v>INSTITUCION EDUCATIVA EL SALVADOR - SEDE LAS COLINAS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D</v>
          </cell>
          <cell r="G177" t="str">
            <v>74</v>
          </cell>
          <cell r="H177" t="str">
            <v>70</v>
          </cell>
          <cell r="I177" t="str">
            <v>0.5331</v>
          </cell>
          <cell r="J177" t="str">
            <v>0.5365</v>
          </cell>
          <cell r="K177" t="str">
            <v>0.4929</v>
          </cell>
          <cell r="L177" t="str">
            <v>0.601</v>
          </cell>
          <cell r="M177" t="str">
            <v>0.5542</v>
          </cell>
          <cell r="N177" t="str">
            <v>0.5419</v>
          </cell>
        </row>
        <row r="178">
          <cell r="A178">
            <v>113001800301</v>
          </cell>
          <cell r="B178" t="str">
            <v>INSTITUCION EDUCATIVA EL SALVADOR - SEDE LOS ROBLES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54</v>
          </cell>
          <cell r="H178" t="str">
            <v>44</v>
          </cell>
          <cell r="I178" t="str">
            <v>0.4777</v>
          </cell>
          <cell r="J178" t="str">
            <v>0.4977</v>
          </cell>
          <cell r="K178" t="str">
            <v>0.4592</v>
          </cell>
          <cell r="L178" t="str">
            <v>0.5643</v>
          </cell>
          <cell r="M178" t="str">
            <v>0.4596</v>
          </cell>
          <cell r="N178" t="str">
            <v>0.4967</v>
          </cell>
        </row>
        <row r="179">
          <cell r="A179">
            <v>113001008276</v>
          </cell>
          <cell r="B179" t="str">
            <v>INSTITUCION EDUCATIVA PLAYAS DE ACAPULCO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153</v>
          </cell>
          <cell r="H179" t="str">
            <v>137</v>
          </cell>
          <cell r="I179" t="str">
            <v>0.5647</v>
          </cell>
          <cell r="J179" t="str">
            <v>0.5473</v>
          </cell>
          <cell r="K179" t="str">
            <v>0.5098</v>
          </cell>
          <cell r="L179" t="str">
            <v>0.621</v>
          </cell>
          <cell r="M179" t="str">
            <v>0.5439</v>
          </cell>
          <cell r="N179" t="str">
            <v>0.5594</v>
          </cell>
        </row>
        <row r="180">
          <cell r="A180">
            <v>213001009048</v>
          </cell>
          <cell r="B180" t="str">
            <v>INSTITUCION EDUCATIVA TECNICA DE PASACABALLOS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321</v>
          </cell>
          <cell r="H180" t="str">
            <v>296</v>
          </cell>
          <cell r="I180" t="str">
            <v>0.5392</v>
          </cell>
          <cell r="J180" t="str">
            <v>0.5566</v>
          </cell>
          <cell r="K180" t="str">
            <v>0.527</v>
          </cell>
          <cell r="L180" t="str">
            <v>0.6038</v>
          </cell>
          <cell r="M180" t="str">
            <v>0.5835</v>
          </cell>
          <cell r="N180" t="str">
            <v>0.5587</v>
          </cell>
        </row>
        <row r="181">
          <cell r="A181">
            <v>113001003126</v>
          </cell>
          <cell r="B181" t="str">
            <v>INSTITUCION EDUCATIVA FERNANDO DE LA VEGA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121</v>
          </cell>
          <cell r="H181" t="str">
            <v>111</v>
          </cell>
          <cell r="I181" t="str">
            <v>0.5639</v>
          </cell>
          <cell r="J181" t="str">
            <v>0.5434</v>
          </cell>
          <cell r="K181" t="str">
            <v>0.5116</v>
          </cell>
          <cell r="L181" t="str">
            <v>0.6015</v>
          </cell>
          <cell r="M181" t="str">
            <v>0.5796</v>
          </cell>
          <cell r="N181" t="str">
            <v>0.557</v>
          </cell>
        </row>
        <row r="182">
          <cell r="A182">
            <v>213001001306</v>
          </cell>
          <cell r="B182" t="str">
            <v>I.E. DE PONTEZUELA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105</v>
          </cell>
          <cell r="H182" t="str">
            <v>101</v>
          </cell>
          <cell r="I182" t="str">
            <v>0.5597</v>
          </cell>
          <cell r="J182" t="str">
            <v>0.5536</v>
          </cell>
          <cell r="K182" t="str">
            <v>0.5058</v>
          </cell>
          <cell r="L182" t="str">
            <v>0.5885</v>
          </cell>
          <cell r="M182" t="str">
            <v>0.5491</v>
          </cell>
          <cell r="N182" t="str">
            <v>0.5517</v>
          </cell>
        </row>
        <row r="183">
          <cell r="A183">
            <v>113001001492</v>
          </cell>
          <cell r="B183" t="str">
            <v>INSTITUCION EDUCATIVA LICEO DE BOLIVAR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342</v>
          </cell>
          <cell r="H183" t="str">
            <v>297</v>
          </cell>
          <cell r="I183" t="str">
            <v>0.5596</v>
          </cell>
          <cell r="J183" t="str">
            <v>0.5498</v>
          </cell>
          <cell r="K183" t="str">
            <v>0.4992</v>
          </cell>
          <cell r="L183" t="str">
            <v>0.5913</v>
          </cell>
          <cell r="M183" t="str">
            <v>0.5606</v>
          </cell>
          <cell r="N183" t="str">
            <v>0.5508</v>
          </cell>
        </row>
        <row r="184">
          <cell r="A184">
            <v>113001000429</v>
          </cell>
          <cell r="B184" t="str">
            <v>INSTITUCION EDUCATIVA SALIM BECHARA - Sede Única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220</v>
          </cell>
          <cell r="H184" t="str">
            <v>185</v>
          </cell>
          <cell r="I184" t="str">
            <v>0.5452</v>
          </cell>
          <cell r="J184" t="str">
            <v>0.5432</v>
          </cell>
          <cell r="K184" t="str">
            <v>0.5083</v>
          </cell>
          <cell r="L184" t="str">
            <v>0.5951</v>
          </cell>
          <cell r="M184" t="str">
            <v>0.544</v>
          </cell>
          <cell r="N184" t="str">
            <v>0.5477</v>
          </cell>
        </row>
        <row r="185">
          <cell r="A185">
            <v>213001002531</v>
          </cell>
          <cell r="B185" t="str">
            <v>I.E. MANZANILLO DEL MAR - Sede Única</v>
          </cell>
          <cell r="C185" t="str">
            <v>Establecimiento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63</v>
          </cell>
          <cell r="H185" t="str">
            <v>53</v>
          </cell>
          <cell r="I185" t="str">
            <v>0.5442</v>
          </cell>
          <cell r="J185" t="str">
            <v>0.5352</v>
          </cell>
          <cell r="K185" t="str">
            <v>0.513</v>
          </cell>
          <cell r="L185" t="str">
            <v>0.5994</v>
          </cell>
          <cell r="M185" t="str">
            <v>0.5203</v>
          </cell>
          <cell r="N185" t="str">
            <v>0.5458</v>
          </cell>
        </row>
        <row r="186">
          <cell r="A186">
            <v>313001027997</v>
          </cell>
          <cell r="B186" t="str">
            <v>INSTITUTO EDUCATIVO CELESTIN FREINET - Sede Única</v>
          </cell>
          <cell r="C186" t="str">
            <v>Establecimiento</v>
          </cell>
          <cell r="D186" t="str">
            <v>CARTAGENA (BOLIVAR)</v>
          </cell>
          <cell r="E186" t="str">
            <v>NO OFICIAL</v>
          </cell>
          <cell r="F186" t="str">
            <v>D</v>
          </cell>
          <cell r="G186" t="str">
            <v>38</v>
          </cell>
          <cell r="H186" t="str">
            <v>36</v>
          </cell>
          <cell r="I186" t="str">
            <v>0.5187</v>
          </cell>
          <cell r="J186" t="str">
            <v>0.5756</v>
          </cell>
          <cell r="K186" t="str">
            <v>0.5257</v>
          </cell>
          <cell r="L186" t="str">
            <v>0.5491</v>
          </cell>
          <cell r="M186" t="str">
            <v>0.5793</v>
          </cell>
          <cell r="N186" t="str">
            <v>0.5451</v>
          </cell>
        </row>
        <row r="187">
          <cell r="A187">
            <v>113001800123</v>
          </cell>
          <cell r="B187" t="str">
            <v>INSTITUCION EDUCATIVA GABRIEL GARCIA MARQUEZ - Sede Única</v>
          </cell>
          <cell r="C187" t="str">
            <v>Establecimiento</v>
          </cell>
          <cell r="D187" t="str">
            <v>CARTAGENA DE INDIAS (BOLIVAR)</v>
          </cell>
          <cell r="E187" t="str">
            <v>OFICIAL</v>
          </cell>
          <cell r="F187" t="str">
            <v>D</v>
          </cell>
          <cell r="G187" t="str">
            <v>293</v>
          </cell>
          <cell r="H187" t="str">
            <v>269</v>
          </cell>
          <cell r="I187" t="str">
            <v>0.5425</v>
          </cell>
          <cell r="J187" t="str">
            <v>0.5319</v>
          </cell>
          <cell r="K187" t="str">
            <v>0.5026</v>
          </cell>
          <cell r="L187" t="str">
            <v>0.5979</v>
          </cell>
          <cell r="M187" t="str">
            <v>0.533</v>
          </cell>
          <cell r="N187" t="str">
            <v>0.5429</v>
          </cell>
        </row>
        <row r="188">
          <cell r="A188">
            <v>213001002949</v>
          </cell>
          <cell r="B188" t="str">
            <v>INSTITUCION EDUCATIVA SAN JOSE CA?O DEL ORO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88</v>
          </cell>
          <cell r="H188" t="str">
            <v>85</v>
          </cell>
          <cell r="I188" t="str">
            <v>0.5539</v>
          </cell>
          <cell r="J188" t="str">
            <v>0.523</v>
          </cell>
          <cell r="K188" t="str">
            <v>0.4898</v>
          </cell>
          <cell r="L188" t="str">
            <v>0.5886</v>
          </cell>
          <cell r="M188" t="str">
            <v>0.5868</v>
          </cell>
          <cell r="N188" t="str">
            <v>0.5425</v>
          </cell>
        </row>
        <row r="189">
          <cell r="A189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163</v>
          </cell>
          <cell r="H189" t="str">
            <v>147</v>
          </cell>
          <cell r="I189" t="str">
            <v>0.5407</v>
          </cell>
          <cell r="J189" t="str">
            <v>0.5434</v>
          </cell>
          <cell r="K189" t="str">
            <v>0.495</v>
          </cell>
          <cell r="L189" t="str">
            <v>0.5737</v>
          </cell>
          <cell r="M189" t="str">
            <v>0.5778</v>
          </cell>
          <cell r="N189" t="str">
            <v>0.5413</v>
          </cell>
        </row>
        <row r="190">
          <cell r="A190">
            <v>113001005544</v>
          </cell>
          <cell r="B190" t="str">
            <v>INSTITUCION EDUCATIVA ANTONIO NARIÑO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197</v>
          </cell>
          <cell r="H190" t="str">
            <v>160</v>
          </cell>
          <cell r="I190" t="str">
            <v>0.5211</v>
          </cell>
          <cell r="J190" t="str">
            <v>0.5266</v>
          </cell>
          <cell r="K190" t="str">
            <v>0.5176</v>
          </cell>
          <cell r="L190" t="str">
            <v>0.5934</v>
          </cell>
          <cell r="M190" t="str">
            <v>0.5465</v>
          </cell>
          <cell r="N190" t="str">
            <v>0.5402</v>
          </cell>
        </row>
        <row r="191">
          <cell r="A191">
            <v>113001000739</v>
          </cell>
          <cell r="B191" t="str">
            <v>INSTITUCION EDUCATIVA ANA MARIA VELEZ DE TRUJILLO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203</v>
          </cell>
          <cell r="H191" t="str">
            <v>191</v>
          </cell>
          <cell r="I191" t="str">
            <v>0.5528</v>
          </cell>
          <cell r="J191" t="str">
            <v>0.5301</v>
          </cell>
          <cell r="K191" t="str">
            <v>0.486</v>
          </cell>
          <cell r="L191" t="str">
            <v>0.588</v>
          </cell>
          <cell r="M191" t="str">
            <v>0.5446</v>
          </cell>
          <cell r="N191" t="str">
            <v>0.5397</v>
          </cell>
        </row>
        <row r="192">
          <cell r="A192">
            <v>313001008933</v>
          </cell>
          <cell r="B192" t="str">
            <v>INST. COLOMBO HOLANDES - Sede Única</v>
          </cell>
          <cell r="C192" t="str">
            <v>Establecimiento</v>
          </cell>
          <cell r="D192" t="str">
            <v>CARTAGENA DE INDIAS (BOLIVAR)</v>
          </cell>
          <cell r="E192" t="str">
            <v>NO OFICIAL</v>
          </cell>
          <cell r="F192" t="str">
            <v>D</v>
          </cell>
          <cell r="G192" t="str">
            <v>38</v>
          </cell>
          <cell r="H192" t="str">
            <v>31</v>
          </cell>
          <cell r="I192" t="str">
            <v>0.5532</v>
          </cell>
          <cell r="J192" t="str">
            <v>0.5052</v>
          </cell>
          <cell r="K192" t="str">
            <v>0.497</v>
          </cell>
          <cell r="L192" t="str">
            <v>0.5938</v>
          </cell>
          <cell r="M192" t="str">
            <v>0.5566</v>
          </cell>
          <cell r="N192" t="str">
            <v>0.5388</v>
          </cell>
        </row>
        <row r="193">
          <cell r="A193">
            <v>113001002138</v>
          </cell>
          <cell r="B193" t="str">
            <v>INSTITUCION EDUCATIVA NUESTRA SRA DEL PERPETUO SOCORRO - Sede Única</v>
          </cell>
          <cell r="C193" t="str">
            <v>Establecimiento</v>
          </cell>
          <cell r="D193" t="str">
            <v>CARTAGENA DE INDIAS (BOLIVAR)</v>
          </cell>
          <cell r="E193" t="str">
            <v>OFICIAL</v>
          </cell>
          <cell r="F193" t="str">
            <v>D</v>
          </cell>
          <cell r="G193" t="str">
            <v>259</v>
          </cell>
          <cell r="H193" t="str">
            <v>208</v>
          </cell>
          <cell r="I193" t="str">
            <v>0.5189</v>
          </cell>
          <cell r="J193" t="str">
            <v>0.5111</v>
          </cell>
          <cell r="K193" t="str">
            <v>0.5108</v>
          </cell>
          <cell r="L193" t="str">
            <v>0.5851</v>
          </cell>
          <cell r="M193" t="str">
            <v>0.5426</v>
          </cell>
          <cell r="N193" t="str">
            <v>0.5323</v>
          </cell>
        </row>
        <row r="194">
          <cell r="A194">
            <v>113001000143</v>
          </cell>
          <cell r="B194" t="str">
            <v>INSTITUCION EDUCATIVA ARROYO DE PIEDRA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144</v>
          </cell>
          <cell r="H194" t="str">
            <v>134</v>
          </cell>
          <cell r="I194" t="str">
            <v>0.544</v>
          </cell>
          <cell r="J194" t="str">
            <v>0.5278</v>
          </cell>
          <cell r="K194" t="str">
            <v>0.4883</v>
          </cell>
          <cell r="L194" t="str">
            <v>0.5723</v>
          </cell>
          <cell r="M194" t="str">
            <v>0.5183</v>
          </cell>
          <cell r="N194" t="str">
            <v>0.5319</v>
          </cell>
        </row>
        <row r="195">
          <cell r="A195">
            <v>113001000143</v>
          </cell>
          <cell r="B195" t="str">
            <v>INSTITUCION EDUCATIVA ARROYO DE PIEDRA - INSTITUCION EDUCATIVA ARROYO DE PIEDRA</v>
          </cell>
          <cell r="C195" t="str">
            <v>Sede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99</v>
          </cell>
          <cell r="H195" t="str">
            <v>92</v>
          </cell>
          <cell r="I195" t="str">
            <v>0.5363</v>
          </cell>
          <cell r="J195" t="str">
            <v>0.5189</v>
          </cell>
          <cell r="K195" t="str">
            <v>0.4834</v>
          </cell>
          <cell r="L195" t="str">
            <v>0.5644</v>
          </cell>
          <cell r="M195" t="str">
            <v>0.5158</v>
          </cell>
          <cell r="N195" t="str">
            <v>0.525</v>
          </cell>
        </row>
        <row r="196">
          <cell r="A196">
            <v>213001000083</v>
          </cell>
          <cell r="B196" t="str">
            <v>INSTITUCION EDUCATIVA ARROYO DE PIEDRA - SEDE DE PUNTA CANOA</v>
          </cell>
          <cell r="C196" t="str">
            <v>Sede</v>
          </cell>
          <cell r="D196" t="str">
            <v>CARTAGENA DE INDIAS (BOLIVAR)</v>
          </cell>
          <cell r="E196" t="str">
            <v>OFICIAL</v>
          </cell>
          <cell r="F196" t="str">
            <v>D</v>
          </cell>
          <cell r="G196" t="str">
            <v>45</v>
          </cell>
          <cell r="H196" t="str">
            <v>42</v>
          </cell>
          <cell r="I196" t="str">
            <v>0.5574</v>
          </cell>
          <cell r="J196" t="str">
            <v>0.5468</v>
          </cell>
          <cell r="K196" t="str">
            <v>0.4989</v>
          </cell>
          <cell r="L196" t="str">
            <v>0.5895</v>
          </cell>
          <cell r="M196" t="str">
            <v>0.5237</v>
          </cell>
          <cell r="N196" t="str">
            <v>0.5463</v>
          </cell>
        </row>
        <row r="197">
          <cell r="A197">
            <v>313001028829</v>
          </cell>
          <cell r="B197" t="str">
            <v>FUNDACION INSTITUCION EDUCATIVA FUNASER - Sede Única</v>
          </cell>
          <cell r="C197" t="str">
            <v>Establecimiento</v>
          </cell>
          <cell r="D197" t="str">
            <v>CARTAGENA DE INDIAS (BOLIVAR)</v>
          </cell>
          <cell r="E197" t="str">
            <v>NO OFICIAL</v>
          </cell>
          <cell r="F197" t="str">
            <v>D</v>
          </cell>
          <cell r="G197" t="str">
            <v>60</v>
          </cell>
          <cell r="H197" t="str">
            <v>48</v>
          </cell>
          <cell r="I197" t="str">
            <v>0.5201</v>
          </cell>
          <cell r="J197" t="str">
            <v>0.5272</v>
          </cell>
          <cell r="K197" t="str">
            <v>0.5045</v>
          </cell>
          <cell r="L197" t="str">
            <v>0.566</v>
          </cell>
          <cell r="M197" t="str">
            <v>0.5174</v>
          </cell>
          <cell r="N197" t="str">
            <v>0.5285</v>
          </cell>
        </row>
        <row r="198">
          <cell r="A198">
            <v>213001000091</v>
          </cell>
          <cell r="B198" t="str">
            <v>INSTITUCION EDUCATIVA DE ISLA FUERTE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48</v>
          </cell>
          <cell r="H198" t="str">
            <v>48</v>
          </cell>
          <cell r="I198" t="str">
            <v>0.518</v>
          </cell>
          <cell r="J198" t="str">
            <v>0.5376</v>
          </cell>
          <cell r="K198" t="str">
            <v>0.485</v>
          </cell>
          <cell r="L198" t="str">
            <v>0.5624</v>
          </cell>
          <cell r="M198" t="str">
            <v>0.5495</v>
          </cell>
          <cell r="N198" t="str">
            <v>0.5276</v>
          </cell>
        </row>
        <row r="199">
          <cell r="A199">
            <v>313001013481</v>
          </cell>
          <cell r="B199" t="str">
            <v>CENTRO EDUCATIVO COMUNITARIO LOS ROBLES - Sede Única</v>
          </cell>
          <cell r="C199" t="str">
            <v>Establecimiento</v>
          </cell>
          <cell r="D199" t="str">
            <v>CARTAGENA (BOLIVAR)</v>
          </cell>
          <cell r="E199" t="str">
            <v>NO OFICIAL</v>
          </cell>
          <cell r="F199" t="str">
            <v>D</v>
          </cell>
          <cell r="G199" t="str">
            <v>50</v>
          </cell>
          <cell r="H199" t="str">
            <v>40</v>
          </cell>
          <cell r="I199" t="str">
            <v>0.5242</v>
          </cell>
          <cell r="J199" t="str">
            <v>0.5238</v>
          </cell>
          <cell r="K199" t="str">
            <v>0.5134</v>
          </cell>
          <cell r="L199" t="str">
            <v>0.5225</v>
          </cell>
          <cell r="M199" t="str">
            <v>0.5694</v>
          </cell>
          <cell r="N199" t="str">
            <v>0.5247</v>
          </cell>
        </row>
        <row r="200">
          <cell r="A200">
            <v>213001000075</v>
          </cell>
          <cell r="B200" t="str">
            <v>INSTITUCION EDUCATIVA PUERTO REY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71</v>
          </cell>
          <cell r="H200" t="str">
            <v>65</v>
          </cell>
          <cell r="I200" t="str">
            <v>0.5266</v>
          </cell>
          <cell r="J200" t="str">
            <v>0.5199</v>
          </cell>
          <cell r="K200" t="str">
            <v>0.4906</v>
          </cell>
          <cell r="L200" t="str">
            <v>0.5691</v>
          </cell>
          <cell r="M200" t="str">
            <v>0.4977</v>
          </cell>
          <cell r="N200" t="str">
            <v>0.5243</v>
          </cell>
        </row>
        <row r="201">
          <cell r="A201">
            <v>113001006711</v>
          </cell>
          <cell r="B201" t="str">
            <v>INSTITUCION EDUCATIVA OMAIRA SANCHEZ GARZON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88</v>
          </cell>
          <cell r="H201" t="str">
            <v>80</v>
          </cell>
          <cell r="I201" t="str">
            <v>0.4974</v>
          </cell>
          <cell r="J201" t="str">
            <v>0.5044</v>
          </cell>
          <cell r="K201" t="str">
            <v>0.4844</v>
          </cell>
          <cell r="L201" t="str">
            <v>0.5867</v>
          </cell>
          <cell r="M201" t="str">
            <v>0.5264</v>
          </cell>
          <cell r="N201" t="str">
            <v>0.5189</v>
          </cell>
        </row>
        <row r="202">
          <cell r="A202">
            <v>213001001942</v>
          </cell>
          <cell r="B202" t="str">
            <v>INSTITUCION EDUCATIVA LUIS FELIPE CABRERA DE BARU - Sede Única</v>
          </cell>
          <cell r="C202" t="str">
            <v>Establecimiento</v>
          </cell>
          <cell r="D202" t="str">
            <v>CARTAGENA DE INDIAS (BOLIVAR)</v>
          </cell>
          <cell r="E202" t="str">
            <v>OFICIAL</v>
          </cell>
          <cell r="F202" t="str">
            <v>D</v>
          </cell>
          <cell r="G202" t="str">
            <v>141</v>
          </cell>
          <cell r="H202" t="str">
            <v>139</v>
          </cell>
          <cell r="I202" t="str">
            <v>0.5234</v>
          </cell>
          <cell r="J202" t="str">
            <v>0.5044</v>
          </cell>
          <cell r="K202" t="str">
            <v>0.4752</v>
          </cell>
          <cell r="L202" t="str">
            <v>0.5462</v>
          </cell>
          <cell r="M202" t="str">
            <v>0.5237</v>
          </cell>
          <cell r="N202" t="str">
            <v>0.5132</v>
          </cell>
        </row>
        <row r="203">
          <cell r="A203">
            <v>313001000118</v>
          </cell>
          <cell r="B203" t="str">
            <v>INSTITUCION EDUCATIVA NTRA. SRA. LA VICTORIA - Sede Única</v>
          </cell>
          <cell r="C203" t="str">
            <v>Establecimiento</v>
          </cell>
          <cell r="D203" t="str">
            <v>CARTAGENA (BOLIVAR)</v>
          </cell>
          <cell r="E203" t="str">
            <v>OFICIAL</v>
          </cell>
          <cell r="F203" t="str">
            <v>D</v>
          </cell>
          <cell r="G203" t="str">
            <v>63</v>
          </cell>
          <cell r="H203" t="str">
            <v>51</v>
          </cell>
          <cell r="I203" t="str">
            <v>0.5327</v>
          </cell>
          <cell r="J203" t="str">
            <v>0.5205</v>
          </cell>
          <cell r="K203" t="str">
            <v>0.482</v>
          </cell>
          <cell r="L203" t="str">
            <v>0.4942</v>
          </cell>
          <cell r="M203" t="str">
            <v>0.5645</v>
          </cell>
          <cell r="N203" t="str">
            <v>0.5117</v>
          </cell>
        </row>
        <row r="204">
          <cell r="A204">
            <v>213001001250</v>
          </cell>
          <cell r="B204" t="str">
            <v>INSTITUCION EDUCATIVA DE TIERRA BOMBA - Sede Única</v>
          </cell>
          <cell r="C204" t="str">
            <v>Establecimiento</v>
          </cell>
          <cell r="D204" t="str">
            <v>CARTAGENA DE INDIAS (BOLIVAR)</v>
          </cell>
          <cell r="E204" t="str">
            <v>OFICIAL</v>
          </cell>
          <cell r="F204" t="str">
            <v>D</v>
          </cell>
          <cell r="G204" t="str">
            <v>116</v>
          </cell>
          <cell r="H204" t="str">
            <v>111</v>
          </cell>
          <cell r="I204" t="str">
            <v>0.5093</v>
          </cell>
          <cell r="J204" t="str">
            <v>0.489</v>
          </cell>
          <cell r="K204" t="str">
            <v>0.4689</v>
          </cell>
          <cell r="L204" t="str">
            <v>0.538</v>
          </cell>
          <cell r="M204" t="str">
            <v>0.5302</v>
          </cell>
          <cell r="N204" t="str">
            <v>0.5035</v>
          </cell>
        </row>
        <row r="205">
          <cell r="A205">
            <v>213001001292</v>
          </cell>
          <cell r="B205" t="str">
            <v>INSTITUCION EDUCATIVA DE SANTA ANA - Sede Única</v>
          </cell>
          <cell r="C205" t="str">
            <v>Establecimiento</v>
          </cell>
          <cell r="D205" t="str">
            <v>CARTAGENA DE INDIAS (BOLIVAR)</v>
          </cell>
          <cell r="E205" t="str">
            <v>OFICIAL</v>
          </cell>
          <cell r="F205" t="str">
            <v>D</v>
          </cell>
          <cell r="G205" t="str">
            <v>129</v>
          </cell>
          <cell r="H205" t="str">
            <v>121</v>
          </cell>
          <cell r="I205" t="str">
            <v>0.5132</v>
          </cell>
          <cell r="J205" t="str">
            <v>0.4947</v>
          </cell>
          <cell r="K205" t="str">
            <v>0.4504</v>
          </cell>
          <cell r="L205" t="str">
            <v>0.5425</v>
          </cell>
          <cell r="M205" t="str">
            <v>0.509</v>
          </cell>
          <cell r="N205" t="str">
            <v>0.5009</v>
          </cell>
        </row>
        <row r="206">
          <cell r="A206">
            <v>213001007401</v>
          </cell>
          <cell r="B206" t="str">
            <v>INSTITUCION EDUCATIVA SANTA CRUZ DEL ISLOTE - Sede Única</v>
          </cell>
          <cell r="C206" t="str">
            <v>Establecimiento</v>
          </cell>
          <cell r="D206" t="str">
            <v>CARTAGENA DE INDIAS (BOLIVAR)</v>
          </cell>
          <cell r="E206" t="str">
            <v>OFICIAL</v>
          </cell>
          <cell r="F206" t="str">
            <v>D</v>
          </cell>
          <cell r="G206" t="str">
            <v>29</v>
          </cell>
          <cell r="H206" t="str">
            <v>29</v>
          </cell>
          <cell r="I206" t="str">
            <v>0.4768</v>
          </cell>
          <cell r="J206" t="str">
            <v>0.4954</v>
          </cell>
          <cell r="K206" t="str">
            <v>0.4624</v>
          </cell>
          <cell r="L206" t="str">
            <v>0.5052</v>
          </cell>
          <cell r="M206" t="str">
            <v>0.5076</v>
          </cell>
          <cell r="N206" t="str">
            <v>0.4867</v>
          </cell>
        </row>
        <row r="207">
          <cell r="A207">
            <v>213001001632</v>
          </cell>
          <cell r="B207" t="str">
            <v>INSTITUCION EDUCATIVA DE LETICIA - Sede Única</v>
          </cell>
          <cell r="C207" t="str">
            <v>Establecimiento</v>
          </cell>
          <cell r="D207" t="str">
            <v>CARTAGENA DE INDIAS (BOLIVAR)</v>
          </cell>
          <cell r="E207" t="str">
            <v>OFICIAL</v>
          </cell>
          <cell r="F207" t="str">
            <v>D</v>
          </cell>
          <cell r="G207" t="str">
            <v>52</v>
          </cell>
          <cell r="H207" t="str">
            <v>50</v>
          </cell>
          <cell r="I207" t="str">
            <v>0.4712</v>
          </cell>
          <cell r="J207" t="str">
            <v>0.4778</v>
          </cell>
          <cell r="K207" t="str">
            <v>0.4561</v>
          </cell>
          <cell r="L207" t="str">
            <v>0.54</v>
          </cell>
          <cell r="M207" t="str">
            <v>0.4881</v>
          </cell>
          <cell r="N207" t="str">
            <v>0.4864</v>
          </cell>
        </row>
        <row r="208">
          <cell r="A208">
            <v>213001001900</v>
          </cell>
          <cell r="B208" t="str">
            <v>INSTITUCION EDUCATIVA DE ARARCA - Sede Única</v>
          </cell>
          <cell r="C208" t="str">
            <v>Establecimiento</v>
          </cell>
          <cell r="D208" t="str">
            <v>CARTAGENA DE INDIAS (BOLIVAR)</v>
          </cell>
          <cell r="E208" t="str">
            <v>OFICIAL</v>
          </cell>
          <cell r="F208" t="str">
            <v>D</v>
          </cell>
          <cell r="G208" t="str">
            <v>49</v>
          </cell>
          <cell r="H208" t="str">
            <v>45</v>
          </cell>
          <cell r="I208" t="str">
            <v>0.4567</v>
          </cell>
          <cell r="J208" t="str">
            <v>0.454</v>
          </cell>
          <cell r="K208" t="str">
            <v>0.4341</v>
          </cell>
          <cell r="L208" t="str">
            <v>0.5145</v>
          </cell>
          <cell r="M208" t="str">
            <v>0.4892</v>
          </cell>
          <cell r="N208" t="str">
            <v>0.4667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DCO02-F010- Seguimiento"/>
      <sheetName val="por genero"/>
      <sheetName val="grado_edad"/>
      <sheetName val="edades_niveles"/>
      <sheetName val="Tasas"/>
      <sheetName val="directorio31,10,2017 "/>
      <sheetName val="Hoja2"/>
      <sheetName val="por IDcol"/>
      <sheetName val="Hoja8"/>
      <sheetName val="forma_Grado"/>
      <sheetName val="Forma_Etnias"/>
      <sheetName val="Hoja1"/>
      <sheetName val="Hoja3"/>
      <sheetName val="Hoja5"/>
      <sheetName val="Hoja4"/>
      <sheetName val="Hoja6"/>
      <sheetName val="Hoja7"/>
      <sheetName val="seleccionmpilar"/>
      <sheetName val="Hoja9"/>
      <sheetName val="etnias"/>
      <sheetName val="discapacidad"/>
      <sheetName val="Hoja12"/>
      <sheetName val="Hoja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A2">
            <v>9</v>
          </cell>
          <cell r="B2">
            <v>1</v>
          </cell>
          <cell r="C2" t="str">
            <v>I.E ARROYO DE PIEDRA</v>
          </cell>
        </row>
        <row r="3">
          <cell r="A3">
            <v>11</v>
          </cell>
          <cell r="B3">
            <v>2</v>
          </cell>
          <cell r="C3" t="str">
            <v>I.E CORAZON DE MARIA</v>
          </cell>
        </row>
        <row r="4">
          <cell r="A4">
            <v>32</v>
          </cell>
          <cell r="B4">
            <v>3</v>
          </cell>
          <cell r="C4" t="str">
            <v>I.E CAMILO TORRES DEL POZON</v>
          </cell>
        </row>
        <row r="5">
          <cell r="A5">
            <v>36</v>
          </cell>
          <cell r="B5">
            <v>4</v>
          </cell>
          <cell r="C5" t="str">
            <v>I.E NUESTRA SRA DEL CARMEN</v>
          </cell>
        </row>
        <row r="6">
          <cell r="A6">
            <v>58</v>
          </cell>
          <cell r="B6">
            <v>5</v>
          </cell>
          <cell r="C6" t="str">
            <v>I.E MANUELA BELTRAN</v>
          </cell>
        </row>
        <row r="7">
          <cell r="A7">
            <v>60</v>
          </cell>
          <cell r="B7">
            <v>6</v>
          </cell>
          <cell r="C7" t="str">
            <v>I.E REPUBLICA DEL LIBANO</v>
          </cell>
        </row>
        <row r="8">
          <cell r="A8">
            <v>64</v>
          </cell>
          <cell r="B8">
            <v>7</v>
          </cell>
          <cell r="C8" t="str">
            <v>I.E JOSE DE LA VEGA</v>
          </cell>
        </row>
        <row r="9">
          <cell r="A9">
            <v>79</v>
          </cell>
          <cell r="B9">
            <v>8</v>
          </cell>
          <cell r="C9" t="str">
            <v>I.E OLGA GONZALEZ ARRAUT</v>
          </cell>
        </row>
        <row r="10">
          <cell r="A10">
            <v>91</v>
          </cell>
          <cell r="B10">
            <v>9</v>
          </cell>
          <cell r="C10" t="str">
            <v>I.E LA MILAGROSA</v>
          </cell>
        </row>
        <row r="11">
          <cell r="A11">
            <v>162</v>
          </cell>
          <cell r="B11">
            <v>10</v>
          </cell>
          <cell r="C11" t="str">
            <v>ESC. NORMAL SUPERIOR DE CARTAGENA DE INDIAS</v>
          </cell>
        </row>
        <row r="12">
          <cell r="A12">
            <v>173</v>
          </cell>
          <cell r="B12">
            <v>11</v>
          </cell>
          <cell r="C12" t="str">
            <v>I.E DE TIERRA BOMBA</v>
          </cell>
        </row>
        <row r="13">
          <cell r="A13">
            <v>176</v>
          </cell>
          <cell r="B13">
            <v>12</v>
          </cell>
          <cell r="C13" t="str">
            <v>I.E DE SANTA ANA</v>
          </cell>
        </row>
        <row r="14">
          <cell r="A14">
            <v>180</v>
          </cell>
          <cell r="B14">
            <v>13</v>
          </cell>
          <cell r="C14" t="str">
            <v>I.E DE ARARCA</v>
          </cell>
        </row>
        <row r="15">
          <cell r="A15">
            <v>183</v>
          </cell>
          <cell r="B15">
            <v>14</v>
          </cell>
          <cell r="C15" t="str">
            <v>I.E MANZANILLO DEL MAR</v>
          </cell>
        </row>
        <row r="16">
          <cell r="A16">
            <v>185</v>
          </cell>
          <cell r="B16">
            <v>15</v>
          </cell>
          <cell r="C16" t="str">
            <v>I.E SAN JOSE CAÑO DEL ORO</v>
          </cell>
        </row>
        <row r="17">
          <cell r="A17">
            <v>189</v>
          </cell>
          <cell r="B17">
            <v>16</v>
          </cell>
          <cell r="C17" t="str">
            <v>I.E DOMINGO BENKOS BIOHO</v>
          </cell>
        </row>
        <row r="18">
          <cell r="A18">
            <v>192</v>
          </cell>
          <cell r="B18">
            <v>17</v>
          </cell>
          <cell r="C18" t="str">
            <v>I.E JOSE MARIA CORDOBA DE PASACABALLOS</v>
          </cell>
        </row>
        <row r="19">
          <cell r="A19">
            <v>202</v>
          </cell>
          <cell r="B19">
            <v>18</v>
          </cell>
          <cell r="C19" t="str">
            <v>I.E TECNICA DE PASACABALLOS</v>
          </cell>
        </row>
        <row r="20">
          <cell r="A20">
            <v>492</v>
          </cell>
          <cell r="B20">
            <v>19</v>
          </cell>
          <cell r="C20" t="str">
            <v>I.E DE LA BOQUILLA</v>
          </cell>
        </row>
        <row r="21">
          <cell r="A21">
            <v>606</v>
          </cell>
          <cell r="B21">
            <v>20</v>
          </cell>
          <cell r="C21" t="str">
            <v>I.E RAFAEL NUÑEZ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&amp;Repro"/>
      <sheetName val="Deserción Intranual"/>
      <sheetName val="SIT_ACAD_OFICIAL"/>
      <sheetName val="Hoja3"/>
      <sheetName val="sit_2020"/>
      <sheetName val="2019"/>
      <sheetName val="Repitencia 2012-2019"/>
      <sheetName val="repitencia x col"/>
      <sheetName val="Hoja1"/>
      <sheetName val="Hoja2"/>
    </sheetNames>
    <sheetDataSet>
      <sheetData sheetId="0">
        <row r="2">
          <cell r="B2" t="str">
            <v>RURAL</v>
          </cell>
        </row>
      </sheetData>
      <sheetData sheetId="1">
        <row r="2">
          <cell r="B2">
            <v>2017</v>
          </cell>
        </row>
      </sheetData>
      <sheetData sheetId="2"/>
      <sheetData sheetId="3"/>
      <sheetData sheetId="4">
        <row r="2">
          <cell r="A2">
            <v>4</v>
          </cell>
          <cell r="B2">
            <v>0.86945962355798423</v>
          </cell>
          <cell r="C2">
            <v>7.7109896782027926E-2</v>
          </cell>
          <cell r="D2">
            <v>5.3430479659987859E-2</v>
          </cell>
        </row>
        <row r="3">
          <cell r="A3">
            <v>9</v>
          </cell>
          <cell r="B3">
            <v>0.94932126696832575</v>
          </cell>
          <cell r="C3">
            <v>1.9004524886877826E-2</v>
          </cell>
          <cell r="D3">
            <v>2.986425339366516E-2</v>
          </cell>
        </row>
        <row r="4">
          <cell r="A4">
            <v>11</v>
          </cell>
          <cell r="B4">
            <v>0.95822454308093996</v>
          </cell>
          <cell r="C4">
            <v>2.2845953002610966E-2</v>
          </cell>
          <cell r="D4">
            <v>1.8276762402088774E-2</v>
          </cell>
        </row>
        <row r="5">
          <cell r="A5">
            <v>18</v>
          </cell>
          <cell r="B5">
            <v>0.80281690140845074</v>
          </cell>
          <cell r="C5">
            <v>0.17346182357301704</v>
          </cell>
          <cell r="D5">
            <v>2.2979985174203115E-2</v>
          </cell>
        </row>
        <row r="6">
          <cell r="A6">
            <v>22</v>
          </cell>
          <cell r="B6">
            <v>0.95816072908036454</v>
          </cell>
          <cell r="C6">
            <v>2.7340513670256836E-2</v>
          </cell>
          <cell r="D6">
            <v>1.2427506213753107E-2</v>
          </cell>
        </row>
        <row r="7">
          <cell r="A7">
            <v>24</v>
          </cell>
          <cell r="B7">
            <v>0.81871345029239762</v>
          </cell>
          <cell r="C7">
            <v>0.10136452241715399</v>
          </cell>
          <cell r="D7">
            <v>7.9922027290448339E-2</v>
          </cell>
        </row>
        <row r="8">
          <cell r="A8">
            <v>25</v>
          </cell>
          <cell r="B8">
            <v>0.88073394495412849</v>
          </cell>
          <cell r="C8">
            <v>6.9462647444298822E-2</v>
          </cell>
          <cell r="D8">
            <v>4.9803407601572737E-2</v>
          </cell>
        </row>
        <row r="9">
          <cell r="A9">
            <v>30</v>
          </cell>
          <cell r="B9">
            <v>0.91543624161073822</v>
          </cell>
          <cell r="C9">
            <v>5.2348993288590606E-2</v>
          </cell>
          <cell r="D9">
            <v>3.087248322147651E-2</v>
          </cell>
        </row>
        <row r="10">
          <cell r="A10">
            <v>31</v>
          </cell>
          <cell r="B10">
            <v>0.92590431738623102</v>
          </cell>
          <cell r="C10">
            <v>1.0501750291715286E-2</v>
          </cell>
          <cell r="D10">
            <v>6.3593932322053681E-2</v>
          </cell>
        </row>
        <row r="11">
          <cell r="A11">
            <v>32</v>
          </cell>
          <cell r="B11">
            <v>0.78441203281677296</v>
          </cell>
          <cell r="C11">
            <v>0.19598906107566089</v>
          </cell>
          <cell r="D11">
            <v>1.5496809480401094E-2</v>
          </cell>
        </row>
        <row r="12">
          <cell r="A12">
            <v>36</v>
          </cell>
          <cell r="B12">
            <v>0.88858970043756313</v>
          </cell>
          <cell r="C12">
            <v>1.0097610232245036E-3</v>
          </cell>
          <cell r="D12">
            <v>0.10838101649276338</v>
          </cell>
        </row>
        <row r="13">
          <cell r="A13">
            <v>37</v>
          </cell>
          <cell r="B13">
            <v>0.83302684810592131</v>
          </cell>
          <cell r="C13">
            <v>3.8984920926811328E-2</v>
          </cell>
          <cell r="D13">
            <v>0.1265171018756896</v>
          </cell>
        </row>
        <row r="14">
          <cell r="A14">
            <v>38</v>
          </cell>
          <cell r="B14">
            <v>0.81892048752176438</v>
          </cell>
          <cell r="C14">
            <v>5.629715612304121E-2</v>
          </cell>
          <cell r="D14">
            <v>0.12130005803830528</v>
          </cell>
        </row>
        <row r="15">
          <cell r="A15">
            <v>42</v>
          </cell>
          <cell r="B15">
            <v>0.91954887218045112</v>
          </cell>
          <cell r="C15">
            <v>0</v>
          </cell>
          <cell r="D15">
            <v>7.9699248120300756E-2</v>
          </cell>
        </row>
        <row r="16">
          <cell r="A16">
            <v>44</v>
          </cell>
          <cell r="B16">
            <v>0.93498988731580468</v>
          </cell>
          <cell r="C16">
            <v>4.9696619474140419E-2</v>
          </cell>
          <cell r="D16">
            <v>1.444669170759896E-2</v>
          </cell>
        </row>
        <row r="17">
          <cell r="A17">
            <v>45</v>
          </cell>
          <cell r="B17">
            <v>0.97894284486463257</v>
          </cell>
          <cell r="C17">
            <v>3.4379028792436614E-3</v>
          </cell>
          <cell r="D17">
            <v>1.3751611516974646E-2</v>
          </cell>
        </row>
        <row r="18">
          <cell r="A18">
            <v>50</v>
          </cell>
          <cell r="B18">
            <v>0.98977751052315088</v>
          </cell>
          <cell r="C18">
            <v>0</v>
          </cell>
          <cell r="D18">
            <v>7.2158749248346366E-3</v>
          </cell>
        </row>
        <row r="19">
          <cell r="A19">
            <v>58</v>
          </cell>
          <cell r="B19">
            <v>0.92982456140350878</v>
          </cell>
          <cell r="C19">
            <v>5.701754385964912E-2</v>
          </cell>
          <cell r="D19">
            <v>1.023391812865497E-2</v>
          </cell>
        </row>
        <row r="20">
          <cell r="A20">
            <v>59</v>
          </cell>
          <cell r="B20">
            <v>0.92523833416959356</v>
          </cell>
          <cell r="C20">
            <v>7.2754641244355239E-2</v>
          </cell>
          <cell r="D20">
            <v>2.007024586051179E-3</v>
          </cell>
        </row>
        <row r="21">
          <cell r="A21">
            <v>60</v>
          </cell>
          <cell r="B21">
            <v>0.92315419387242592</v>
          </cell>
          <cell r="C21">
            <v>3.11401305876444E-2</v>
          </cell>
          <cell r="D21">
            <v>4.5203415369161226E-2</v>
          </cell>
        </row>
        <row r="22">
          <cell r="A22">
            <v>64</v>
          </cell>
          <cell r="B22">
            <v>0.90397350993377479</v>
          </cell>
          <cell r="C22">
            <v>9.2715231788079472E-2</v>
          </cell>
          <cell r="D22">
            <v>3.0102347983142685E-3</v>
          </cell>
        </row>
        <row r="23">
          <cell r="A23">
            <v>66</v>
          </cell>
          <cell r="B23">
            <v>0.97369537547730167</v>
          </cell>
          <cell r="C23">
            <v>2.4183283835383963E-2</v>
          </cell>
          <cell r="D23">
            <v>2.1213406873143827E-3</v>
          </cell>
        </row>
        <row r="24">
          <cell r="A24">
            <v>68</v>
          </cell>
          <cell r="B24">
            <v>0.86317435496481631</v>
          </cell>
          <cell r="C24">
            <v>0.10594214229867084</v>
          </cell>
          <cell r="D24">
            <v>3.0101641907740423E-2</v>
          </cell>
        </row>
        <row r="25">
          <cell r="A25">
            <v>70</v>
          </cell>
          <cell r="B25">
            <v>0.93623188405797098</v>
          </cell>
          <cell r="C25">
            <v>2.782608695652174E-2</v>
          </cell>
          <cell r="D25">
            <v>3.5362318840579707E-2</v>
          </cell>
        </row>
        <row r="26">
          <cell r="A26">
            <v>71</v>
          </cell>
          <cell r="B26">
            <v>0.81971830985915495</v>
          </cell>
          <cell r="C26">
            <v>0.16549295774647887</v>
          </cell>
          <cell r="D26">
            <v>1.4084507042253521E-2</v>
          </cell>
        </row>
        <row r="27">
          <cell r="A27">
            <v>73</v>
          </cell>
          <cell r="B27">
            <v>0.94307304785894208</v>
          </cell>
          <cell r="C27">
            <v>5.2392947103274558E-2</v>
          </cell>
          <cell r="D27">
            <v>4.0302267002518891E-3</v>
          </cell>
        </row>
        <row r="28">
          <cell r="A28">
            <v>79</v>
          </cell>
          <cell r="B28">
            <v>0.97187851518560175</v>
          </cell>
          <cell r="C28">
            <v>0</v>
          </cell>
          <cell r="D28">
            <v>2.81214848143982E-2</v>
          </cell>
        </row>
        <row r="29">
          <cell r="A29">
            <v>83</v>
          </cell>
          <cell r="B29">
            <v>0.86770428015564205</v>
          </cell>
          <cell r="C29">
            <v>0.11575875486381323</v>
          </cell>
          <cell r="D29">
            <v>1.4105058365758755E-2</v>
          </cell>
        </row>
        <row r="30">
          <cell r="A30">
            <v>89</v>
          </cell>
          <cell r="B30">
            <v>0.76998491704374061</v>
          </cell>
          <cell r="C30">
            <v>0.19909502262443438</v>
          </cell>
          <cell r="D30">
            <v>2.4886877828054297E-2</v>
          </cell>
        </row>
        <row r="31">
          <cell r="A31">
            <v>90</v>
          </cell>
          <cell r="B31">
            <v>0.95971563981042651</v>
          </cell>
          <cell r="C31">
            <v>3.1990521327014215E-2</v>
          </cell>
          <cell r="D31">
            <v>8.2938388625592423E-3</v>
          </cell>
        </row>
        <row r="32">
          <cell r="A32">
            <v>91</v>
          </cell>
          <cell r="B32">
            <v>0.97837837837837838</v>
          </cell>
          <cell r="C32">
            <v>1.6216216216216217E-2</v>
          </cell>
          <cell r="D32">
            <v>5.4054054054054057E-3</v>
          </cell>
        </row>
        <row r="33">
          <cell r="A33">
            <v>92</v>
          </cell>
          <cell r="B33">
            <v>0.97451241134751776</v>
          </cell>
          <cell r="C33">
            <v>2.0833333333333332E-2</v>
          </cell>
          <cell r="D33">
            <v>4.6542553191489359E-3</v>
          </cell>
        </row>
        <row r="34">
          <cell r="A34">
            <v>93</v>
          </cell>
          <cell r="B34">
            <v>0.95517609391675562</v>
          </cell>
          <cell r="C34">
            <v>4.1622198505869797E-2</v>
          </cell>
          <cell r="D34">
            <v>3.2017075773745998E-3</v>
          </cell>
        </row>
        <row r="35">
          <cell r="A35">
            <v>94</v>
          </cell>
          <cell r="B35">
            <v>0.82378223495702008</v>
          </cell>
          <cell r="C35">
            <v>0.16189111747851004</v>
          </cell>
          <cell r="D35">
            <v>1.0028653295128941E-2</v>
          </cell>
        </row>
        <row r="36">
          <cell r="A36">
            <v>97</v>
          </cell>
          <cell r="B36">
            <v>0.94269776876267752</v>
          </cell>
          <cell r="C36">
            <v>5.0202839756592295E-2</v>
          </cell>
          <cell r="D36">
            <v>4.0567951318458417E-3</v>
          </cell>
        </row>
        <row r="37">
          <cell r="A37">
            <v>99</v>
          </cell>
          <cell r="B37">
            <v>0.97246804326450342</v>
          </cell>
          <cell r="C37">
            <v>2.6057030481809244E-2</v>
          </cell>
          <cell r="D37">
            <v>4.9164208456243857E-4</v>
          </cell>
        </row>
        <row r="38">
          <cell r="A38">
            <v>104</v>
          </cell>
          <cell r="B38">
            <v>0.92096412556053808</v>
          </cell>
          <cell r="C38">
            <v>7.1748878923766815E-2</v>
          </cell>
          <cell r="D38">
            <v>6.1659192825112103E-3</v>
          </cell>
        </row>
        <row r="39">
          <cell r="A39">
            <v>105</v>
          </cell>
          <cell r="B39">
            <v>0.89056356487549149</v>
          </cell>
          <cell r="C39">
            <v>0.10550458715596331</v>
          </cell>
          <cell r="D39">
            <v>3.27653997378768E-3</v>
          </cell>
        </row>
        <row r="40">
          <cell r="A40">
            <v>106</v>
          </cell>
          <cell r="B40">
            <v>0.9513647642679901</v>
          </cell>
          <cell r="C40">
            <v>4.9627791563275434E-4</v>
          </cell>
          <cell r="D40">
            <v>4.813895781637717E-2</v>
          </cell>
        </row>
        <row r="41">
          <cell r="A41">
            <v>107</v>
          </cell>
          <cell r="B41">
            <v>0.94561650257852792</v>
          </cell>
          <cell r="C41">
            <v>4.9226441631504921E-2</v>
          </cell>
          <cell r="D41">
            <v>4.6882325363338025E-3</v>
          </cell>
        </row>
        <row r="42">
          <cell r="A42">
            <v>111</v>
          </cell>
          <cell r="B42">
            <v>0.82525510204081631</v>
          </cell>
          <cell r="C42">
            <v>0.13137755102040816</v>
          </cell>
          <cell r="D42">
            <v>4.2091836734693876E-2</v>
          </cell>
        </row>
        <row r="43">
          <cell r="A43">
            <v>112</v>
          </cell>
          <cell r="B43">
            <v>0.77959576515880658</v>
          </cell>
          <cell r="C43">
            <v>0.19874879692011549</v>
          </cell>
          <cell r="D43">
            <v>2.0692974013474495E-2</v>
          </cell>
        </row>
        <row r="44">
          <cell r="A44">
            <v>113</v>
          </cell>
          <cell r="B44">
            <v>0.70931952662721898</v>
          </cell>
          <cell r="C44">
            <v>0.28254437869822485</v>
          </cell>
          <cell r="D44">
            <v>6.6568047337278108E-3</v>
          </cell>
        </row>
        <row r="45">
          <cell r="A45">
            <v>120</v>
          </cell>
          <cell r="B45">
            <v>0.92260442260442266</v>
          </cell>
          <cell r="C45">
            <v>4.4226044226044224E-2</v>
          </cell>
          <cell r="D45">
            <v>3.1941031941031942E-2</v>
          </cell>
        </row>
        <row r="46">
          <cell r="A46">
            <v>122</v>
          </cell>
          <cell r="B46">
            <v>0.78555798687089717</v>
          </cell>
          <cell r="C46">
            <v>0.12107950401167031</v>
          </cell>
          <cell r="D46">
            <v>9.3362509117432532E-2</v>
          </cell>
        </row>
        <row r="47">
          <cell r="A47">
            <v>131</v>
          </cell>
          <cell r="B47">
            <v>0.98729227761485827</v>
          </cell>
          <cell r="C47">
            <v>1.4662756598240469E-3</v>
          </cell>
          <cell r="D47">
            <v>1.0752688172043012E-2</v>
          </cell>
        </row>
        <row r="48">
          <cell r="A48">
            <v>139</v>
          </cell>
          <cell r="B48">
            <v>0.99505928853754944</v>
          </cell>
          <cell r="C48">
            <v>0</v>
          </cell>
          <cell r="D48">
            <v>3.952569169960474E-3</v>
          </cell>
        </row>
        <row r="49">
          <cell r="A49">
            <v>148</v>
          </cell>
          <cell r="B49">
            <v>0.86984126984126986</v>
          </cell>
          <cell r="C49">
            <v>0.12380952380952381</v>
          </cell>
          <cell r="D49">
            <v>3.1746031746031746E-3</v>
          </cell>
        </row>
        <row r="50">
          <cell r="A50">
            <v>149</v>
          </cell>
          <cell r="B50">
            <v>0.96017699115044253</v>
          </cell>
          <cell r="C50">
            <v>3.7610619469026552E-2</v>
          </cell>
          <cell r="D50">
            <v>2.2123893805309734E-3</v>
          </cell>
        </row>
        <row r="51">
          <cell r="A51">
            <v>153</v>
          </cell>
          <cell r="B51">
            <v>0.81028938906752412</v>
          </cell>
          <cell r="C51">
            <v>0.11682743837084673</v>
          </cell>
          <cell r="D51">
            <v>7.2883172561629156E-2</v>
          </cell>
        </row>
        <row r="52">
          <cell r="A52">
            <v>156</v>
          </cell>
          <cell r="B52">
            <v>0.93641114982578399</v>
          </cell>
          <cell r="C52">
            <v>3.7456445993031356E-2</v>
          </cell>
          <cell r="D52">
            <v>1.3937282229965157E-2</v>
          </cell>
        </row>
        <row r="53">
          <cell r="A53">
            <v>159</v>
          </cell>
          <cell r="B53">
            <v>0.87056367432150317</v>
          </cell>
          <cell r="C53">
            <v>0</v>
          </cell>
          <cell r="D53">
            <v>0.11969380654140571</v>
          </cell>
        </row>
        <row r="54">
          <cell r="A54">
            <v>162</v>
          </cell>
          <cell r="B54">
            <v>0.97331154684095855</v>
          </cell>
          <cell r="C54">
            <v>0</v>
          </cell>
          <cell r="D54">
            <v>2.6688453159041396E-2</v>
          </cell>
        </row>
        <row r="55">
          <cell r="A55">
            <v>165</v>
          </cell>
          <cell r="B55">
            <v>0.89534883720930236</v>
          </cell>
          <cell r="C55">
            <v>9.6899224806201556E-2</v>
          </cell>
          <cell r="D55">
            <v>7.7519379844961239E-3</v>
          </cell>
        </row>
        <row r="56">
          <cell r="A56">
            <v>167</v>
          </cell>
          <cell r="B56">
            <v>0.83113456464379942</v>
          </cell>
          <cell r="C56">
            <v>0.15831134564643801</v>
          </cell>
          <cell r="D56">
            <v>1.0554089709762533E-2</v>
          </cell>
        </row>
        <row r="57">
          <cell r="A57">
            <v>168</v>
          </cell>
          <cell r="B57">
            <v>0.96943231441048039</v>
          </cell>
          <cell r="C57">
            <v>2.1834061135371178E-2</v>
          </cell>
          <cell r="D57">
            <v>8.7336244541484712E-3</v>
          </cell>
        </row>
        <row r="58">
          <cell r="A58">
            <v>170</v>
          </cell>
          <cell r="B58">
            <v>0.98830409356725146</v>
          </cell>
          <cell r="C58">
            <v>5.8479532163742687E-3</v>
          </cell>
          <cell r="D58">
            <v>5.8479532163742687E-3</v>
          </cell>
        </row>
        <row r="59">
          <cell r="A59">
            <v>173</v>
          </cell>
          <cell r="B59">
            <v>0.8818272095332671</v>
          </cell>
          <cell r="C59">
            <v>8.5402184707050646E-2</v>
          </cell>
          <cell r="D59">
            <v>2.7805362462760674E-2</v>
          </cell>
        </row>
        <row r="60">
          <cell r="A60">
            <v>176</v>
          </cell>
          <cell r="B60">
            <v>0.89525514771709935</v>
          </cell>
          <cell r="C60">
            <v>7.2515666965085046E-2</v>
          </cell>
          <cell r="D60">
            <v>3.043867502238138E-2</v>
          </cell>
        </row>
        <row r="61">
          <cell r="A61">
            <v>177</v>
          </cell>
          <cell r="B61">
            <v>0.97142857142857142</v>
          </cell>
          <cell r="C61">
            <v>1.9548872180451128E-2</v>
          </cell>
          <cell r="D61">
            <v>9.0225563909774441E-3</v>
          </cell>
        </row>
        <row r="62">
          <cell r="A62">
            <v>179</v>
          </cell>
          <cell r="B62">
            <v>1</v>
          </cell>
          <cell r="C62">
            <v>0</v>
          </cell>
          <cell r="D62">
            <v>0</v>
          </cell>
        </row>
        <row r="63">
          <cell r="A63">
            <v>180</v>
          </cell>
          <cell r="B63">
            <v>0.97492163009404387</v>
          </cell>
          <cell r="C63">
            <v>0</v>
          </cell>
          <cell r="D63">
            <v>2.1943573667711599E-2</v>
          </cell>
        </row>
        <row r="64">
          <cell r="A64">
            <v>183</v>
          </cell>
          <cell r="B64">
            <v>0.90109890109890112</v>
          </cell>
          <cell r="C64">
            <v>7.9670329670329665E-2</v>
          </cell>
          <cell r="D64">
            <v>1.9230769230769232E-2</v>
          </cell>
        </row>
        <row r="65">
          <cell r="A65">
            <v>184</v>
          </cell>
          <cell r="B65">
            <v>0.98543273350471294</v>
          </cell>
          <cell r="C65">
            <v>2.8563267637817767E-3</v>
          </cell>
          <cell r="D65">
            <v>1.1425307055127107E-2</v>
          </cell>
        </row>
        <row r="66">
          <cell r="A66">
            <v>185</v>
          </cell>
          <cell r="B66">
            <v>0.90199335548172754</v>
          </cell>
          <cell r="C66">
            <v>9.8006644518272429E-2</v>
          </cell>
          <cell r="D66">
            <v>0</v>
          </cell>
        </row>
        <row r="67">
          <cell r="A67">
            <v>186</v>
          </cell>
          <cell r="B67">
            <v>0.96134020618556704</v>
          </cell>
          <cell r="C67">
            <v>3.7371134020618556E-2</v>
          </cell>
          <cell r="D67">
            <v>1.288659793814433E-3</v>
          </cell>
        </row>
        <row r="68">
          <cell r="A68">
            <v>189</v>
          </cell>
          <cell r="B68">
            <v>0.88423457730388422</v>
          </cell>
          <cell r="C68">
            <v>0.10662604722010663</v>
          </cell>
          <cell r="D68">
            <v>1.5232292460015233E-3</v>
          </cell>
        </row>
        <row r="69">
          <cell r="A69">
            <v>190</v>
          </cell>
          <cell r="B69">
            <v>0.78862004785961182</v>
          </cell>
          <cell r="C69">
            <v>0.2044668971018346</v>
          </cell>
          <cell r="D69">
            <v>6.1153948417973945E-3</v>
          </cell>
        </row>
        <row r="70">
          <cell r="A70">
            <v>191</v>
          </cell>
          <cell r="B70">
            <v>0.9955357142857143</v>
          </cell>
          <cell r="C70">
            <v>0</v>
          </cell>
          <cell r="D70">
            <v>4.464285714285714E-3</v>
          </cell>
        </row>
        <row r="71">
          <cell r="A71">
            <v>192</v>
          </cell>
          <cell r="B71">
            <v>0.99390243902439024</v>
          </cell>
          <cell r="C71">
            <v>2.0325203252032522E-3</v>
          </cell>
          <cell r="D71">
            <v>3.0487804878048782E-3</v>
          </cell>
        </row>
        <row r="72">
          <cell r="A72">
            <v>193</v>
          </cell>
          <cell r="B72">
            <v>0.91927083333333337</v>
          </cell>
          <cell r="C72">
            <v>6.7708333333333329E-2</v>
          </cell>
          <cell r="D72">
            <v>1.3020833333333334E-2</v>
          </cell>
        </row>
        <row r="73">
          <cell r="A73">
            <v>197</v>
          </cell>
          <cell r="B73">
            <v>0.86260623229461753</v>
          </cell>
          <cell r="C73">
            <v>4.6033994334277621E-2</v>
          </cell>
          <cell r="D73">
            <v>8.9235127478753534E-2</v>
          </cell>
        </row>
        <row r="74">
          <cell r="A74">
            <v>198</v>
          </cell>
          <cell r="B74">
            <v>0.94204946996466432</v>
          </cell>
          <cell r="C74">
            <v>4.5229681978798585E-2</v>
          </cell>
          <cell r="D74">
            <v>1.1307420494699646E-2</v>
          </cell>
        </row>
        <row r="75">
          <cell r="A75">
            <v>202</v>
          </cell>
          <cell r="B75">
            <v>0.85334695963208995</v>
          </cell>
          <cell r="C75">
            <v>7.2560040878896268E-2</v>
          </cell>
          <cell r="D75">
            <v>7.358201328564129E-2</v>
          </cell>
        </row>
        <row r="76">
          <cell r="A76">
            <v>203</v>
          </cell>
          <cell r="B76">
            <v>0.97990726429675423</v>
          </cell>
          <cell r="C76">
            <v>1.8547140649149921E-2</v>
          </cell>
          <cell r="D76">
            <v>7.7279752704791343E-4</v>
          </cell>
        </row>
        <row r="77">
          <cell r="A77">
            <v>219</v>
          </cell>
          <cell r="B77">
            <v>0.95690747782002539</v>
          </cell>
          <cell r="C77">
            <v>4.1825095057034217E-2</v>
          </cell>
          <cell r="D77">
            <v>0</v>
          </cell>
        </row>
        <row r="78">
          <cell r="A78">
            <v>240</v>
          </cell>
          <cell r="B78">
            <v>0.99684044233807267</v>
          </cell>
          <cell r="C78">
            <v>0</v>
          </cell>
          <cell r="D78">
            <v>3.1595576619273301E-3</v>
          </cell>
        </row>
        <row r="79">
          <cell r="A79">
            <v>248</v>
          </cell>
          <cell r="B79">
            <v>0.99300699300699302</v>
          </cell>
          <cell r="C79">
            <v>4.662004662004662E-3</v>
          </cell>
          <cell r="D79">
            <v>2.331002331002331E-3</v>
          </cell>
        </row>
        <row r="80">
          <cell r="A80">
            <v>249</v>
          </cell>
          <cell r="B80">
            <v>0.96183206106870234</v>
          </cell>
          <cell r="C80">
            <v>0</v>
          </cell>
          <cell r="D80">
            <v>3.8167938931297711E-2</v>
          </cell>
        </row>
        <row r="81">
          <cell r="A81">
            <v>255</v>
          </cell>
          <cell r="B81">
            <v>0.97812500000000002</v>
          </cell>
          <cell r="C81">
            <v>9.3749999999999997E-3</v>
          </cell>
          <cell r="D81">
            <v>1.2500000000000001E-2</v>
          </cell>
        </row>
        <row r="82">
          <cell r="A82">
            <v>257</v>
          </cell>
          <cell r="B82">
            <v>0.97795591182364727</v>
          </cell>
          <cell r="C82">
            <v>1.4028056112224449E-2</v>
          </cell>
          <cell r="D82">
            <v>8.0160320641282558E-3</v>
          </cell>
        </row>
        <row r="83">
          <cell r="A83">
            <v>270</v>
          </cell>
          <cell r="B83">
            <v>0.89899431569742017</v>
          </cell>
          <cell r="C83">
            <v>3.935286401399213E-3</v>
          </cell>
          <cell r="D83">
            <v>9.6195889811980767E-2</v>
          </cell>
        </row>
        <row r="84">
          <cell r="A84">
            <v>285</v>
          </cell>
          <cell r="B84">
            <v>0.9921875</v>
          </cell>
          <cell r="C84">
            <v>0</v>
          </cell>
          <cell r="D84">
            <v>7.8125E-3</v>
          </cell>
        </row>
        <row r="85">
          <cell r="A85">
            <v>355</v>
          </cell>
          <cell r="B85">
            <v>0.90140023337222874</v>
          </cell>
          <cell r="C85">
            <v>5.0175029171528586E-2</v>
          </cell>
          <cell r="D85">
            <v>4.6674445740956826E-2</v>
          </cell>
        </row>
        <row r="86">
          <cell r="A86">
            <v>492</v>
          </cell>
          <cell r="B86">
            <v>0.91177748804867453</v>
          </cell>
          <cell r="C86">
            <v>7.3880921338548455E-2</v>
          </cell>
          <cell r="D86">
            <v>1.3472403302911778E-2</v>
          </cell>
        </row>
        <row r="87">
          <cell r="A87">
            <v>503</v>
          </cell>
          <cell r="B87">
            <v>0.93893129770992367</v>
          </cell>
          <cell r="C87">
            <v>4.8527808069792802E-2</v>
          </cell>
          <cell r="D87">
            <v>1.1995637949836423E-2</v>
          </cell>
        </row>
        <row r="88">
          <cell r="A88">
            <v>543</v>
          </cell>
          <cell r="B88">
            <v>0.88789237668161436</v>
          </cell>
          <cell r="C88">
            <v>0.11061285500747384</v>
          </cell>
          <cell r="D88">
            <v>0</v>
          </cell>
        </row>
        <row r="89">
          <cell r="A89">
            <v>556</v>
          </cell>
          <cell r="B89">
            <v>0.91374663072776285</v>
          </cell>
          <cell r="C89">
            <v>8.6253369272237201E-2</v>
          </cell>
          <cell r="D89">
            <v>0</v>
          </cell>
        </row>
        <row r="90">
          <cell r="A90">
            <v>566</v>
          </cell>
          <cell r="B90">
            <v>0.97107114933541827</v>
          </cell>
          <cell r="C90">
            <v>2.6583268178264268E-2</v>
          </cell>
          <cell r="D90">
            <v>1.563721657544957E-3</v>
          </cell>
        </row>
        <row r="91">
          <cell r="A91">
            <v>605</v>
          </cell>
          <cell r="B91">
            <v>0.8655172413793103</v>
          </cell>
          <cell r="C91">
            <v>0.13448275862068965</v>
          </cell>
          <cell r="D91">
            <v>0</v>
          </cell>
        </row>
        <row r="92">
          <cell r="A92">
            <v>606</v>
          </cell>
          <cell r="B92">
            <v>0.95303867403314912</v>
          </cell>
          <cell r="C92">
            <v>3.6832412523020261E-2</v>
          </cell>
          <cell r="D92">
            <v>1.0128913443830571E-2</v>
          </cell>
        </row>
        <row r="93">
          <cell r="A93">
            <v>633</v>
          </cell>
          <cell r="B93">
            <v>0.92503072511265871</v>
          </cell>
          <cell r="C93">
            <v>2.8676771814829988E-2</v>
          </cell>
          <cell r="D93">
            <v>4.3834494059811553E-2</v>
          </cell>
        </row>
        <row r="94">
          <cell r="A94">
            <v>636</v>
          </cell>
          <cell r="B94">
            <v>0.97968605724838409</v>
          </cell>
          <cell r="C94">
            <v>1.9390581717451522E-2</v>
          </cell>
          <cell r="D94">
            <v>9.2336103416435823E-4</v>
          </cell>
        </row>
        <row r="95">
          <cell r="A95">
            <v>663</v>
          </cell>
          <cell r="B95">
            <v>0.99402823018458197</v>
          </cell>
          <cell r="C95">
            <v>4.8859934853420191E-3</v>
          </cell>
          <cell r="D95">
            <v>1.0857763300760044E-3</v>
          </cell>
        </row>
        <row r="96">
          <cell r="A96">
            <v>717</v>
          </cell>
          <cell r="B96">
            <v>0.82985257985257987</v>
          </cell>
          <cell r="C96">
            <v>0.12592137592137592</v>
          </cell>
          <cell r="D96">
            <v>4.3611793611793612E-2</v>
          </cell>
        </row>
        <row r="97">
          <cell r="A97">
            <v>788</v>
          </cell>
          <cell r="B97">
            <v>0.96573751451800227</v>
          </cell>
          <cell r="C97">
            <v>2.0905923344947737E-2</v>
          </cell>
          <cell r="D97">
            <v>1.1614401858304297E-2</v>
          </cell>
        </row>
        <row r="98">
          <cell r="A98">
            <v>828</v>
          </cell>
          <cell r="B98">
            <v>0.99561403508771928</v>
          </cell>
          <cell r="C98">
            <v>0</v>
          </cell>
          <cell r="D98">
            <v>4.3859649122807015E-3</v>
          </cell>
        </row>
        <row r="99">
          <cell r="A99">
            <v>839</v>
          </cell>
          <cell r="B99">
            <v>0.87866927592954991</v>
          </cell>
          <cell r="C99">
            <v>0.10632746249184605</v>
          </cell>
          <cell r="D99">
            <v>1.1741682974559686E-2</v>
          </cell>
        </row>
        <row r="100">
          <cell r="A100">
            <v>842</v>
          </cell>
          <cell r="B100">
            <v>0.99506694855532063</v>
          </cell>
          <cell r="C100">
            <v>0</v>
          </cell>
          <cell r="D100">
            <v>4.9330514446793514E-3</v>
          </cell>
        </row>
        <row r="101">
          <cell r="A101">
            <v>857</v>
          </cell>
          <cell r="B101">
            <v>0.99467518636847707</v>
          </cell>
          <cell r="C101">
            <v>0</v>
          </cell>
          <cell r="D101">
            <v>4.2598509052183178E-3</v>
          </cell>
        </row>
        <row r="102">
          <cell r="A102">
            <v>858</v>
          </cell>
          <cell r="B102">
            <v>0.96793437733035048</v>
          </cell>
          <cell r="C102">
            <v>3.1319910514541388E-2</v>
          </cell>
          <cell r="D102">
            <v>7.4571215510812821E-4</v>
          </cell>
        </row>
        <row r="103">
          <cell r="A103">
            <v>873</v>
          </cell>
          <cell r="B103">
            <v>0.95482546201232033</v>
          </cell>
          <cell r="C103">
            <v>4.3121149897330596E-2</v>
          </cell>
          <cell r="D103">
            <v>2.0533880903490761E-3</v>
          </cell>
        </row>
        <row r="104">
          <cell r="A104">
            <v>887</v>
          </cell>
          <cell r="B104">
            <v>0.96829268292682924</v>
          </cell>
          <cell r="C104">
            <v>3.0894308943089432E-2</v>
          </cell>
          <cell r="D104">
            <v>8.1300813008130081E-4</v>
          </cell>
        </row>
        <row r="105">
          <cell r="A105">
            <v>892</v>
          </cell>
          <cell r="B105">
            <v>0.97410207939508509</v>
          </cell>
          <cell r="C105">
            <v>2.2117202268431002E-2</v>
          </cell>
          <cell r="D105">
            <v>1.890359168241966E-3</v>
          </cell>
        </row>
        <row r="106">
          <cell r="A106">
            <v>907</v>
          </cell>
          <cell r="B106">
            <v>0.95929443690637717</v>
          </cell>
          <cell r="C106">
            <v>3.6635006784260515E-2</v>
          </cell>
          <cell r="D106">
            <v>2.7137042062415195E-3</v>
          </cell>
        </row>
      </sheetData>
      <sheetData sheetId="5"/>
      <sheetData sheetId="6">
        <row r="4">
          <cell r="C4">
            <v>2012</v>
          </cell>
        </row>
      </sheetData>
      <sheetData sheetId="7"/>
      <sheetData sheetId="8"/>
      <sheetData sheetId="9">
        <row r="2">
          <cell r="A2">
            <v>4</v>
          </cell>
          <cell r="B2">
            <v>0.77594339622641506</v>
          </cell>
          <cell r="C2">
            <v>0.15625</v>
          </cell>
          <cell r="D2">
            <v>6.0141509433962265E-2</v>
          </cell>
          <cell r="E2">
            <v>7.6650943396226415E-3</v>
          </cell>
        </row>
        <row r="3">
          <cell r="A3">
            <v>9</v>
          </cell>
          <cell r="B3">
            <v>0.87453874538745391</v>
          </cell>
          <cell r="C3">
            <v>6.9188191881918826E-2</v>
          </cell>
          <cell r="D3">
            <v>4.6125461254612546E-2</v>
          </cell>
          <cell r="E3">
            <v>1.014760147601476E-2</v>
          </cell>
        </row>
        <row r="4">
          <cell r="A4">
            <v>11</v>
          </cell>
          <cell r="B4">
            <v>0.81663258350374912</v>
          </cell>
          <cell r="C4">
            <v>8.6571233810497611E-2</v>
          </cell>
          <cell r="D4">
            <v>9.3387866394001359E-2</v>
          </cell>
          <cell r="E4">
            <v>3.4083162917518746E-3</v>
          </cell>
        </row>
        <row r="5">
          <cell r="A5">
            <v>18</v>
          </cell>
          <cell r="B5">
            <v>0.89685737308622082</v>
          </cell>
          <cell r="C5">
            <v>9.0249798549556809E-2</v>
          </cell>
          <cell r="D5">
            <v>8.0580177276390001E-3</v>
          </cell>
          <cell r="E5">
            <v>4.8348106365834007E-3</v>
          </cell>
        </row>
        <row r="6">
          <cell r="A6">
            <v>22</v>
          </cell>
          <cell r="B6">
            <v>0.88156182212581347</v>
          </cell>
          <cell r="C6">
            <v>9.5878524945770066E-2</v>
          </cell>
          <cell r="D6">
            <v>1.735357917570499E-2</v>
          </cell>
          <cell r="E6">
            <v>5.2060737527114967E-3</v>
          </cell>
        </row>
        <row r="7">
          <cell r="A7">
            <v>24</v>
          </cell>
          <cell r="B7">
            <v>0.82304526748971196</v>
          </cell>
          <cell r="C7">
            <v>0.10425240054869685</v>
          </cell>
          <cell r="D7">
            <v>6.5157750342935528E-2</v>
          </cell>
          <cell r="E7">
            <v>7.5445816186556925E-3</v>
          </cell>
        </row>
        <row r="8">
          <cell r="A8">
            <v>25</v>
          </cell>
          <cell r="B8">
            <v>0.89199118295371049</v>
          </cell>
          <cell r="C8">
            <v>7.0536370315944161E-2</v>
          </cell>
          <cell r="D8">
            <v>2.9390154298310066E-2</v>
          </cell>
          <cell r="E8">
            <v>8.0822924320352683E-3</v>
          </cell>
        </row>
        <row r="9">
          <cell r="A9">
            <v>30</v>
          </cell>
          <cell r="B9">
            <v>0.84864507600793126</v>
          </cell>
          <cell r="C9">
            <v>0.12227362855254462</v>
          </cell>
          <cell r="D9">
            <v>2.1810971579643092E-2</v>
          </cell>
          <cell r="E9">
            <v>7.2703238598810314E-3</v>
          </cell>
        </row>
        <row r="10">
          <cell r="A10">
            <v>31</v>
          </cell>
          <cell r="B10">
            <v>0.84606133493686109</v>
          </cell>
          <cell r="C10">
            <v>7.9975947083583881E-2</v>
          </cell>
          <cell r="D10">
            <v>6.8550811785929047E-2</v>
          </cell>
          <cell r="E10">
            <v>5.4119061936259774E-3</v>
          </cell>
        </row>
        <row r="11">
          <cell r="A11">
            <v>32</v>
          </cell>
          <cell r="B11">
            <v>0.83453931500241196</v>
          </cell>
          <cell r="C11">
            <v>0.13796430294259526</v>
          </cell>
          <cell r="D11">
            <v>1.9778099372889532E-2</v>
          </cell>
          <cell r="E11">
            <v>7.7182826821032323E-3</v>
          </cell>
        </row>
        <row r="12">
          <cell r="A12">
            <v>36</v>
          </cell>
          <cell r="B12">
            <v>0.84480986639260025</v>
          </cell>
          <cell r="C12">
            <v>9.4210346008907153E-2</v>
          </cell>
          <cell r="D12">
            <v>5.4813292223364167E-2</v>
          </cell>
          <cell r="E12">
            <v>6.1664953751284684E-3</v>
          </cell>
        </row>
        <row r="13">
          <cell r="A13">
            <v>37</v>
          </cell>
          <cell r="B13">
            <v>0.84146341463414631</v>
          </cell>
          <cell r="C13">
            <v>9.413109756097561E-2</v>
          </cell>
          <cell r="D13">
            <v>5.7164634146341466E-2</v>
          </cell>
          <cell r="E13">
            <v>7.2408536585365857E-3</v>
          </cell>
        </row>
        <row r="14">
          <cell r="A14">
            <v>38</v>
          </cell>
          <cell r="B14">
            <v>0.86003683241252304</v>
          </cell>
          <cell r="C14">
            <v>7.0595457335788828E-2</v>
          </cell>
          <cell r="D14">
            <v>6.0773480662983423E-2</v>
          </cell>
          <cell r="E14">
            <v>8.5942295887047274E-3</v>
          </cell>
        </row>
        <row r="15">
          <cell r="A15">
            <v>42</v>
          </cell>
          <cell r="B15">
            <v>0.88567073170731703</v>
          </cell>
          <cell r="C15">
            <v>8.3841463414634151E-3</v>
          </cell>
          <cell r="D15">
            <v>9.9847560975609762E-2</v>
          </cell>
          <cell r="E15">
            <v>6.0975609756097563E-3</v>
          </cell>
        </row>
        <row r="16">
          <cell r="A16">
            <v>44</v>
          </cell>
          <cell r="B16">
            <v>0.85879488740109555</v>
          </cell>
          <cell r="C16">
            <v>0.101034692635423</v>
          </cell>
          <cell r="D16">
            <v>3.1345100426049911E-2</v>
          </cell>
          <cell r="E16">
            <v>8.825319537431528E-3</v>
          </cell>
        </row>
        <row r="17">
          <cell r="A17">
            <v>45</v>
          </cell>
          <cell r="B17">
            <v>0.84982638888888884</v>
          </cell>
          <cell r="C17">
            <v>8.5503472222222224E-2</v>
          </cell>
          <cell r="D17">
            <v>5.7725694444444448E-2</v>
          </cell>
          <cell r="E17">
            <v>6.9444444444444441E-3</v>
          </cell>
        </row>
        <row r="18">
          <cell r="A18">
            <v>50</v>
          </cell>
          <cell r="B18">
            <v>0.74095989480604862</v>
          </cell>
          <cell r="C18">
            <v>0.16173570019723865</v>
          </cell>
          <cell r="D18">
            <v>9.1387245233399084E-2</v>
          </cell>
          <cell r="E18">
            <v>5.9171597633136093E-3</v>
          </cell>
        </row>
        <row r="19">
          <cell r="A19">
            <v>58</v>
          </cell>
          <cell r="B19">
            <v>0.97463768115942029</v>
          </cell>
          <cell r="C19">
            <v>7.246376811594203E-4</v>
          </cell>
          <cell r="D19">
            <v>1.1594202898550725E-2</v>
          </cell>
          <cell r="E19">
            <v>1.3043478260869565E-2</v>
          </cell>
        </row>
        <row r="20">
          <cell r="A20">
            <v>59</v>
          </cell>
          <cell r="B20">
            <v>0.86754966887417218</v>
          </cell>
          <cell r="C20">
            <v>9.6281202241467148E-2</v>
          </cell>
          <cell r="D20">
            <v>3.2603158430973E-2</v>
          </cell>
          <cell r="E20">
            <v>3.5659704533876719E-3</v>
          </cell>
        </row>
        <row r="21">
          <cell r="A21">
            <v>60</v>
          </cell>
          <cell r="B21">
            <v>0.88091679123069255</v>
          </cell>
          <cell r="C21">
            <v>9.516691579471849E-2</v>
          </cell>
          <cell r="D21">
            <v>2.042850024912805E-2</v>
          </cell>
          <cell r="E21">
            <v>3.4877927254608871E-3</v>
          </cell>
        </row>
        <row r="22">
          <cell r="A22">
            <v>64</v>
          </cell>
          <cell r="B22">
            <v>0.86634615384615388</v>
          </cell>
          <cell r="C22">
            <v>9.6794871794871798E-2</v>
          </cell>
          <cell r="D22">
            <v>3.0448717948717948E-2</v>
          </cell>
          <cell r="E22">
            <v>6.41025641025641E-3</v>
          </cell>
        </row>
        <row r="23">
          <cell r="A23">
            <v>66</v>
          </cell>
          <cell r="B23">
            <v>0.9326334208223972</v>
          </cell>
          <cell r="C23">
            <v>5.774278215223097E-2</v>
          </cell>
          <cell r="D23">
            <v>7.874015748031496E-3</v>
          </cell>
          <cell r="E23">
            <v>1.7497812773403325E-3</v>
          </cell>
        </row>
        <row r="24">
          <cell r="A24">
            <v>68</v>
          </cell>
          <cell r="B24">
            <v>0.79343094578551643</v>
          </cell>
          <cell r="C24">
            <v>0.14998021369212505</v>
          </cell>
          <cell r="D24">
            <v>4.7882865057380292E-2</v>
          </cell>
          <cell r="E24">
            <v>8.7059754649782342E-3</v>
          </cell>
        </row>
        <row r="25">
          <cell r="A25">
            <v>70</v>
          </cell>
          <cell r="B25">
            <v>0.87984278495227397</v>
          </cell>
          <cell r="C25">
            <v>6.7377877596855693E-2</v>
          </cell>
          <cell r="D25">
            <v>4.7164514317798986E-2</v>
          </cell>
          <cell r="E25">
            <v>5.614823133071308E-3</v>
          </cell>
        </row>
        <row r="26">
          <cell r="A26">
            <v>71</v>
          </cell>
          <cell r="B26">
            <v>0.82536231884057976</v>
          </cell>
          <cell r="C26">
            <v>9.492753623188406E-2</v>
          </cell>
          <cell r="D26">
            <v>7.3188405797101452E-2</v>
          </cell>
          <cell r="E26">
            <v>6.5217391304347823E-3</v>
          </cell>
        </row>
        <row r="27">
          <cell r="A27">
            <v>73</v>
          </cell>
          <cell r="B27">
            <v>0.91701680672268904</v>
          </cell>
          <cell r="C27">
            <v>5.619747899159664E-2</v>
          </cell>
          <cell r="D27">
            <v>2.2584033613445378E-2</v>
          </cell>
          <cell r="E27">
            <v>4.2016806722689074E-3</v>
          </cell>
        </row>
        <row r="28">
          <cell r="A28">
            <v>79</v>
          </cell>
          <cell r="B28">
            <v>0.88353863381858899</v>
          </cell>
          <cell r="C28">
            <v>8.9585666293393054E-2</v>
          </cell>
          <cell r="D28">
            <v>2.463605823068309E-2</v>
          </cell>
          <cell r="E28">
            <v>2.2396416573348264E-3</v>
          </cell>
        </row>
        <row r="29">
          <cell r="A29">
            <v>83</v>
          </cell>
          <cell r="B29">
            <v>0.83685503685503682</v>
          </cell>
          <cell r="C29">
            <v>0.11646191646191646</v>
          </cell>
          <cell r="D29">
            <v>4.1769041769041768E-2</v>
          </cell>
          <cell r="E29">
            <v>4.9140049140049139E-3</v>
          </cell>
        </row>
        <row r="30">
          <cell r="A30">
            <v>89</v>
          </cell>
          <cell r="B30">
            <v>0.79666666666666663</v>
          </cell>
          <cell r="C30">
            <v>0.13416666666666666</v>
          </cell>
          <cell r="D30">
            <v>6.0833333333333336E-2</v>
          </cell>
          <cell r="E30">
            <v>8.3333333333333332E-3</v>
          </cell>
        </row>
        <row r="31">
          <cell r="A31">
            <v>90</v>
          </cell>
          <cell r="B31">
            <v>0.85696821515892418</v>
          </cell>
          <cell r="C31">
            <v>9.0464547677261614E-2</v>
          </cell>
          <cell r="D31">
            <v>4.6454767726161368E-2</v>
          </cell>
          <cell r="E31">
            <v>6.1124694376528121E-3</v>
          </cell>
        </row>
        <row r="32">
          <cell r="A32">
            <v>91</v>
          </cell>
          <cell r="B32">
            <v>0.82904411764705888</v>
          </cell>
          <cell r="C32">
            <v>0.13602941176470587</v>
          </cell>
          <cell r="D32">
            <v>2.0220588235294119E-2</v>
          </cell>
          <cell r="E32">
            <v>1.4705882352941176E-2</v>
          </cell>
        </row>
        <row r="33">
          <cell r="A33">
            <v>92</v>
          </cell>
          <cell r="B33">
            <v>0.90989820229586316</v>
          </cell>
          <cell r="C33">
            <v>7.883907299111978E-2</v>
          </cell>
          <cell r="D33">
            <v>8.6636343946285468E-3</v>
          </cell>
          <cell r="E33">
            <v>2.5990903183885639E-3</v>
          </cell>
        </row>
        <row r="34">
          <cell r="A34">
            <v>93</v>
          </cell>
          <cell r="B34">
            <v>0.95953141640042594</v>
          </cell>
          <cell r="C34">
            <v>3.9403620873269436E-2</v>
          </cell>
          <cell r="D34">
            <v>1.0649627263045794E-3</v>
          </cell>
          <cell r="E34">
            <v>0</v>
          </cell>
        </row>
        <row r="35">
          <cell r="A35">
            <v>94</v>
          </cell>
          <cell r="B35">
            <v>0.80654761904761907</v>
          </cell>
          <cell r="C35">
            <v>0.14434523809523808</v>
          </cell>
          <cell r="D35">
            <v>4.6130952380952384E-2</v>
          </cell>
          <cell r="E35">
            <v>2.976190476190476E-3</v>
          </cell>
        </row>
        <row r="36">
          <cell r="A36">
            <v>97</v>
          </cell>
          <cell r="B36">
            <v>0.93858024691358022</v>
          </cell>
          <cell r="C36">
            <v>2.0679012345679013E-2</v>
          </cell>
          <cell r="D36">
            <v>2.7777777777777776E-2</v>
          </cell>
          <cell r="E36">
            <v>1.2962962962962963E-2</v>
          </cell>
        </row>
        <row r="37">
          <cell r="A37">
            <v>99</v>
          </cell>
          <cell r="B37">
            <v>0.86145833333333333</v>
          </cell>
          <cell r="C37">
            <v>0.125</v>
          </cell>
          <cell r="D37">
            <v>8.3333333333333332E-3</v>
          </cell>
          <cell r="E37">
            <v>5.208333333333333E-3</v>
          </cell>
        </row>
        <row r="38">
          <cell r="A38">
            <v>104</v>
          </cell>
          <cell r="B38">
            <v>0.86115527291997884</v>
          </cell>
          <cell r="C38">
            <v>7.5781664016958128E-2</v>
          </cell>
          <cell r="D38">
            <v>5.4054054054054057E-2</v>
          </cell>
          <cell r="E38">
            <v>9.0090090090090089E-3</v>
          </cell>
        </row>
        <row r="39">
          <cell r="A39">
            <v>105</v>
          </cell>
          <cell r="B39">
            <v>0.78602620087336239</v>
          </cell>
          <cell r="C39">
            <v>0.1222707423580786</v>
          </cell>
          <cell r="D39">
            <v>8.0474111041796637E-2</v>
          </cell>
          <cell r="E39">
            <v>1.1228945726762321E-2</v>
          </cell>
        </row>
        <row r="40">
          <cell r="A40">
            <v>106</v>
          </cell>
          <cell r="B40">
            <v>0.84854563691073215</v>
          </cell>
          <cell r="C40">
            <v>9.1273821464393182E-2</v>
          </cell>
          <cell r="D40">
            <v>5.6168505516549651E-2</v>
          </cell>
          <cell r="E40">
            <v>4.0120361083249749E-3</v>
          </cell>
        </row>
        <row r="41">
          <cell r="A41">
            <v>107</v>
          </cell>
          <cell r="B41">
            <v>0.874282982791587</v>
          </cell>
          <cell r="C41">
            <v>8.5086042065009554E-2</v>
          </cell>
          <cell r="D41">
            <v>3.2504780114722756E-2</v>
          </cell>
          <cell r="E41">
            <v>8.126195028680689E-3</v>
          </cell>
        </row>
        <row r="42">
          <cell r="A42">
            <v>111</v>
          </cell>
          <cell r="B42">
            <v>0.82784810126582276</v>
          </cell>
          <cell r="C42">
            <v>8.8607594936708861E-2</v>
          </cell>
          <cell r="D42">
            <v>7.4683544303797464E-2</v>
          </cell>
          <cell r="E42">
            <v>8.8607594936708865E-3</v>
          </cell>
        </row>
        <row r="43">
          <cell r="A43">
            <v>112</v>
          </cell>
          <cell r="B43">
            <v>0.8009389671361502</v>
          </cell>
          <cell r="C43">
            <v>0.14741784037558686</v>
          </cell>
          <cell r="D43">
            <v>4.1784037558685448E-2</v>
          </cell>
          <cell r="E43">
            <v>9.8591549295774655E-3</v>
          </cell>
        </row>
        <row r="44">
          <cell r="A44">
            <v>113</v>
          </cell>
          <cell r="B44">
            <v>0.74816026165167615</v>
          </cell>
          <cell r="C44">
            <v>0.15699100572363042</v>
          </cell>
          <cell r="D44">
            <v>8.5854456255110387E-2</v>
          </cell>
          <cell r="E44">
            <v>8.9942763695829934E-3</v>
          </cell>
        </row>
        <row r="45">
          <cell r="A45">
            <v>120</v>
          </cell>
          <cell r="B45">
            <v>0.71632896305125149</v>
          </cell>
          <cell r="C45">
            <v>0.14302741358760429</v>
          </cell>
          <cell r="D45">
            <v>0.12753277711561384</v>
          </cell>
          <cell r="E45">
            <v>1.3110846245530394E-2</v>
          </cell>
        </row>
        <row r="46">
          <cell r="A46">
            <v>122</v>
          </cell>
          <cell r="B46">
            <v>0.83877840909090906</v>
          </cell>
          <cell r="C46">
            <v>0.14204545454545456</v>
          </cell>
          <cell r="D46">
            <v>1.4914772727272728E-2</v>
          </cell>
          <cell r="E46">
            <v>4.261363636363636E-3</v>
          </cell>
        </row>
        <row r="47">
          <cell r="A47">
            <v>131</v>
          </cell>
          <cell r="B47">
            <v>0.89017341040462428</v>
          </cell>
          <cell r="C47">
            <v>4.8169556840077073E-2</v>
          </cell>
          <cell r="D47">
            <v>5.4913294797687862E-2</v>
          </cell>
          <cell r="E47">
            <v>6.7437379576107898E-3</v>
          </cell>
        </row>
        <row r="48">
          <cell r="A48">
            <v>139</v>
          </cell>
          <cell r="B48">
            <v>0.8173828125</v>
          </cell>
          <cell r="C48">
            <v>0.1728515625</v>
          </cell>
          <cell r="D48">
            <v>8.7890625E-3</v>
          </cell>
          <cell r="E48">
            <v>9.765625E-4</v>
          </cell>
        </row>
        <row r="49">
          <cell r="A49">
            <v>148</v>
          </cell>
          <cell r="B49">
            <v>0.90595611285266453</v>
          </cell>
          <cell r="C49">
            <v>8.4639498432601878E-2</v>
          </cell>
          <cell r="D49">
            <v>3.134796238244514E-3</v>
          </cell>
          <cell r="E49">
            <v>6.269592476489028E-3</v>
          </cell>
        </row>
        <row r="50">
          <cell r="A50">
            <v>149</v>
          </cell>
          <cell r="B50">
            <v>0.82150537634408605</v>
          </cell>
          <cell r="C50">
            <v>0.11935483870967742</v>
          </cell>
          <cell r="D50">
            <v>5.3763440860215055E-2</v>
          </cell>
          <cell r="E50">
            <v>5.3763440860215058E-3</v>
          </cell>
        </row>
        <row r="51">
          <cell r="A51">
            <v>153</v>
          </cell>
          <cell r="B51">
            <v>0.85432639649507114</v>
          </cell>
          <cell r="C51">
            <v>0.11829134720700986</v>
          </cell>
          <cell r="D51">
            <v>2.1905805038335158E-2</v>
          </cell>
          <cell r="E51">
            <v>5.4764512595837896E-3</v>
          </cell>
        </row>
        <row r="52">
          <cell r="A52">
            <v>156</v>
          </cell>
          <cell r="B52">
            <v>0.93256262042389215</v>
          </cell>
          <cell r="C52">
            <v>3.3718689788053952E-2</v>
          </cell>
          <cell r="D52">
            <v>2.4084778420038536E-2</v>
          </cell>
          <cell r="E52">
            <v>9.6339113680154135E-3</v>
          </cell>
        </row>
        <row r="53">
          <cell r="A53">
            <v>159</v>
          </cell>
          <cell r="B53">
            <v>0.9435626102292769</v>
          </cell>
          <cell r="C53">
            <v>6.1728395061728392E-3</v>
          </cell>
          <cell r="D53">
            <v>4.1446208112874777E-2</v>
          </cell>
          <cell r="E53">
            <v>8.8183421516754845E-3</v>
          </cell>
        </row>
        <row r="54">
          <cell r="A54">
            <v>162</v>
          </cell>
          <cell r="B54">
            <v>0.95997947665469474</v>
          </cell>
          <cell r="C54">
            <v>3.1811185223191381E-2</v>
          </cell>
          <cell r="D54">
            <v>5.1308363263211903E-3</v>
          </cell>
          <cell r="E54">
            <v>3.0785017957927143E-3</v>
          </cell>
        </row>
        <row r="55">
          <cell r="A55">
            <v>165</v>
          </cell>
          <cell r="B55">
            <v>0.83514099783080264</v>
          </cell>
          <cell r="C55">
            <v>9.3275488069414311E-2</v>
          </cell>
          <cell r="D55">
            <v>6.2906724511930592E-2</v>
          </cell>
          <cell r="E55">
            <v>8.6767895878524948E-3</v>
          </cell>
        </row>
        <row r="56">
          <cell r="A56">
            <v>167</v>
          </cell>
          <cell r="B56">
            <v>0.78142076502732238</v>
          </cell>
          <cell r="C56">
            <v>0.1721311475409836</v>
          </cell>
          <cell r="D56">
            <v>3.825136612021858E-2</v>
          </cell>
          <cell r="E56">
            <v>8.1967213114754103E-3</v>
          </cell>
        </row>
        <row r="57">
          <cell r="A57">
            <v>168</v>
          </cell>
          <cell r="B57">
            <v>0.82587064676616917</v>
          </cell>
          <cell r="C57">
            <v>0.15920398009950248</v>
          </cell>
          <cell r="D57">
            <v>1.4925373134328358E-2</v>
          </cell>
          <cell r="E57">
            <v>0</v>
          </cell>
        </row>
        <row r="58">
          <cell r="A58">
            <v>170</v>
          </cell>
          <cell r="B58">
            <v>0.85545023696682465</v>
          </cell>
          <cell r="C58">
            <v>6.6350710900473939E-2</v>
          </cell>
          <cell r="D58">
            <v>6.8720379146919433E-2</v>
          </cell>
          <cell r="E58">
            <v>9.4786729857819912E-3</v>
          </cell>
        </row>
        <row r="59">
          <cell r="A59">
            <v>173</v>
          </cell>
          <cell r="B59">
            <v>0.83098591549295775</v>
          </cell>
          <cell r="C59">
            <v>0.10509209100758396</v>
          </cell>
          <cell r="D59">
            <v>5.9588299024918745E-2</v>
          </cell>
          <cell r="E59">
            <v>4.3336944745395447E-3</v>
          </cell>
        </row>
        <row r="60">
          <cell r="A60">
            <v>176</v>
          </cell>
          <cell r="B60">
            <v>0.79475982532751088</v>
          </cell>
          <cell r="C60">
            <v>0.10262008733624454</v>
          </cell>
          <cell r="D60">
            <v>9.606986899563319E-2</v>
          </cell>
          <cell r="E60">
            <v>6.5502183406113534E-3</v>
          </cell>
        </row>
        <row r="61">
          <cell r="A61">
            <v>177</v>
          </cell>
          <cell r="B61">
            <v>0.7929373996789727</v>
          </cell>
          <cell r="C61">
            <v>0.1492776886035313</v>
          </cell>
          <cell r="D61">
            <v>4.49438202247191E-2</v>
          </cell>
          <cell r="E61">
            <v>1.2841091492776886E-2</v>
          </cell>
        </row>
        <row r="62">
          <cell r="A62">
            <v>179</v>
          </cell>
          <cell r="B62">
            <v>0.87437185929648242</v>
          </cell>
          <cell r="C62">
            <v>0.11557788944723618</v>
          </cell>
          <cell r="D62">
            <v>5.0251256281407036E-3</v>
          </cell>
          <cell r="E62">
            <v>5.0251256281407036E-3</v>
          </cell>
        </row>
        <row r="63">
          <cell r="A63">
            <v>180</v>
          </cell>
          <cell r="B63">
            <v>0.86956521739130432</v>
          </cell>
          <cell r="C63">
            <v>9.0909090909090912E-2</v>
          </cell>
          <cell r="D63">
            <v>3.1620553359683792E-2</v>
          </cell>
          <cell r="E63">
            <v>7.9051383399209481E-3</v>
          </cell>
        </row>
        <row r="64">
          <cell r="A64">
            <v>183</v>
          </cell>
          <cell r="B64">
            <v>0.81481481481481477</v>
          </cell>
          <cell r="C64">
            <v>8.9947089947089942E-2</v>
          </cell>
          <cell r="D64">
            <v>9.2592592592592587E-2</v>
          </cell>
          <cell r="E64">
            <v>2.6455026455026454E-3</v>
          </cell>
        </row>
        <row r="65">
          <cell r="A65">
            <v>184</v>
          </cell>
          <cell r="B65">
            <v>0.81323943661971831</v>
          </cell>
          <cell r="C65">
            <v>0.10704225352112676</v>
          </cell>
          <cell r="D65">
            <v>7.3521126760563382E-2</v>
          </cell>
          <cell r="E65">
            <v>6.1971830985915492E-3</v>
          </cell>
        </row>
        <row r="66">
          <cell r="A66">
            <v>185</v>
          </cell>
          <cell r="B66">
            <v>0.86363636363636365</v>
          </cell>
          <cell r="C66">
            <v>0.1048951048951049</v>
          </cell>
          <cell r="D66">
            <v>2.6223776223776224E-2</v>
          </cell>
          <cell r="E66">
            <v>5.244755244755245E-3</v>
          </cell>
        </row>
        <row r="67">
          <cell r="A67">
            <v>186</v>
          </cell>
          <cell r="B67">
            <v>0.84120734908136485</v>
          </cell>
          <cell r="C67">
            <v>9.3175853018372709E-2</v>
          </cell>
          <cell r="D67">
            <v>6.1679790026246718E-2</v>
          </cell>
          <cell r="E67">
            <v>3.937007874015748E-3</v>
          </cell>
        </row>
        <row r="68">
          <cell r="A68">
            <v>189</v>
          </cell>
          <cell r="B68">
            <v>0.8876306620209059</v>
          </cell>
          <cell r="C68">
            <v>0.10888501742160278</v>
          </cell>
          <cell r="D68">
            <v>1.7421602787456446E-3</v>
          </cell>
          <cell r="E68">
            <v>1.7421602787456446E-3</v>
          </cell>
        </row>
        <row r="69">
          <cell r="A69">
            <v>190</v>
          </cell>
          <cell r="B69">
            <v>0.86886564762670959</v>
          </cell>
          <cell r="C69">
            <v>9.6540627514078839E-2</v>
          </cell>
          <cell r="D69">
            <v>2.3866988468758382E-2</v>
          </cell>
          <cell r="E69">
            <v>1.0726736390453205E-2</v>
          </cell>
        </row>
        <row r="70">
          <cell r="A70">
            <v>191</v>
          </cell>
          <cell r="B70">
            <v>0.92274678111587982</v>
          </cell>
          <cell r="C70">
            <v>3.8626609442060089E-2</v>
          </cell>
          <cell r="D70">
            <v>3.4334763948497854E-2</v>
          </cell>
          <cell r="E70">
            <v>4.2918454935622317E-3</v>
          </cell>
        </row>
        <row r="71">
          <cell r="A71">
            <v>192</v>
          </cell>
          <cell r="B71">
            <v>0.8067061143984221</v>
          </cell>
          <cell r="C71">
            <v>0.14792899408284024</v>
          </cell>
          <cell r="D71">
            <v>3.7475345167652857E-2</v>
          </cell>
          <cell r="E71">
            <v>7.889546351084813E-3</v>
          </cell>
        </row>
        <row r="72">
          <cell r="A72">
            <v>193</v>
          </cell>
          <cell r="B72">
            <v>0.8664021164021164</v>
          </cell>
          <cell r="C72">
            <v>7.8042328042328038E-2</v>
          </cell>
          <cell r="D72">
            <v>4.3650793650793648E-2</v>
          </cell>
          <cell r="E72">
            <v>1.1904761904761904E-2</v>
          </cell>
        </row>
        <row r="73">
          <cell r="A73">
            <v>197</v>
          </cell>
          <cell r="B73">
            <v>0.88267288267288269</v>
          </cell>
          <cell r="C73">
            <v>7.3815073815073809E-2</v>
          </cell>
          <cell r="D73">
            <v>3.8073038073038072E-2</v>
          </cell>
          <cell r="E73">
            <v>5.439005439005439E-3</v>
          </cell>
        </row>
        <row r="74">
          <cell r="A74">
            <v>198</v>
          </cell>
          <cell r="B74">
            <v>0.83355176933158581</v>
          </cell>
          <cell r="C74">
            <v>0.12647444298820446</v>
          </cell>
          <cell r="D74">
            <v>3.3420707732634336E-2</v>
          </cell>
          <cell r="E74">
            <v>6.55307994757536E-3</v>
          </cell>
        </row>
        <row r="75">
          <cell r="A75">
            <v>202</v>
          </cell>
          <cell r="B75">
            <v>0.86058851905451039</v>
          </cell>
          <cell r="C75">
            <v>0.10033767486734202</v>
          </cell>
          <cell r="D75">
            <v>3.3767486734201643E-2</v>
          </cell>
          <cell r="E75">
            <v>5.3063193439459718E-3</v>
          </cell>
        </row>
        <row r="76">
          <cell r="A76">
            <v>203</v>
          </cell>
          <cell r="B76">
            <v>0.83063748810656513</v>
          </cell>
          <cell r="C76">
            <v>0.12559467174119887</v>
          </cell>
          <cell r="D76">
            <v>3.3301617507136061E-2</v>
          </cell>
          <cell r="E76">
            <v>1.0466222645099905E-2</v>
          </cell>
        </row>
        <row r="77">
          <cell r="A77">
            <v>219</v>
          </cell>
          <cell r="B77">
            <v>0.94703656998738961</v>
          </cell>
          <cell r="C77">
            <v>4.7919293820933163E-2</v>
          </cell>
          <cell r="D77">
            <v>0</v>
          </cell>
          <cell r="E77">
            <v>5.0441361916771753E-3</v>
          </cell>
        </row>
        <row r="78">
          <cell r="A78">
            <v>240</v>
          </cell>
          <cell r="B78">
            <v>0.95544554455445541</v>
          </cell>
          <cell r="C78">
            <v>3.5753575357535754E-2</v>
          </cell>
          <cell r="D78">
            <v>4.4004400440044002E-3</v>
          </cell>
          <cell r="E78">
            <v>4.4004400440044002E-3</v>
          </cell>
        </row>
        <row r="79">
          <cell r="A79">
            <v>248</v>
          </cell>
          <cell r="B79">
            <v>0.96174863387978138</v>
          </cell>
          <cell r="C79">
            <v>1.912568306010929E-2</v>
          </cell>
          <cell r="D79">
            <v>1.092896174863388E-2</v>
          </cell>
          <cell r="E79">
            <v>8.1967213114754103E-3</v>
          </cell>
        </row>
        <row r="80">
          <cell r="A80">
            <v>249</v>
          </cell>
          <cell r="B80">
            <v>0.90909090909090906</v>
          </cell>
          <cell r="C80">
            <v>0</v>
          </cell>
          <cell r="D80">
            <v>6.363636363636363E-2</v>
          </cell>
          <cell r="E80">
            <v>2.7272727272727271E-2</v>
          </cell>
        </row>
        <row r="81">
          <cell r="A81">
            <v>255</v>
          </cell>
          <cell r="B81">
            <v>0.96231884057971018</v>
          </cell>
          <cell r="C81">
            <v>2.8985507246376812E-3</v>
          </cell>
          <cell r="D81">
            <v>5.7971014492753624E-3</v>
          </cell>
          <cell r="E81">
            <v>2.8985507246376812E-2</v>
          </cell>
        </row>
        <row r="82">
          <cell r="A82">
            <v>257</v>
          </cell>
          <cell r="B82">
            <v>0.94011976047904189</v>
          </cell>
          <cell r="C82">
            <v>5.588822355289421E-2</v>
          </cell>
          <cell r="D82">
            <v>1.996007984031936E-3</v>
          </cell>
          <cell r="E82">
            <v>1.996007984031936E-3</v>
          </cell>
        </row>
        <row r="83">
          <cell r="A83">
            <v>270</v>
          </cell>
          <cell r="B83">
            <v>0.85639458751636843</v>
          </cell>
          <cell r="C83">
            <v>0.11217808817110432</v>
          </cell>
          <cell r="D83">
            <v>2.400698384984723E-2</v>
          </cell>
          <cell r="E83">
            <v>7.4203404626800524E-3</v>
          </cell>
        </row>
        <row r="84">
          <cell r="A84">
            <v>285</v>
          </cell>
          <cell r="B84">
            <v>0.9337349397590361</v>
          </cell>
          <cell r="C84">
            <v>1.8072289156626505E-2</v>
          </cell>
          <cell r="D84">
            <v>2.4096385542168676E-2</v>
          </cell>
          <cell r="E84">
            <v>2.4096385542168676E-2</v>
          </cell>
        </row>
        <row r="85">
          <cell r="A85">
            <v>355</v>
          </cell>
          <cell r="B85">
            <v>0.79413524835427884</v>
          </cell>
          <cell r="C85">
            <v>0.15619389587073609</v>
          </cell>
          <cell r="D85">
            <v>4.3087971274685818E-2</v>
          </cell>
          <cell r="E85">
            <v>6.582884500299222E-3</v>
          </cell>
        </row>
        <row r="86">
          <cell r="A86">
            <v>492</v>
          </cell>
          <cell r="B86">
            <v>0.7887517146776406</v>
          </cell>
          <cell r="C86">
            <v>0.11065386374028349</v>
          </cell>
          <cell r="D86">
            <v>9.6936442615454962E-2</v>
          </cell>
          <cell r="E86">
            <v>3.6579789666209418E-3</v>
          </cell>
        </row>
        <row r="87">
          <cell r="A87">
            <v>503</v>
          </cell>
          <cell r="B87">
            <v>0.87321164282190433</v>
          </cell>
          <cell r="C87">
            <v>0.1050814010853478</v>
          </cell>
          <cell r="D87">
            <v>1.5293537247163296E-2</v>
          </cell>
          <cell r="E87">
            <v>6.4134188455846081E-3</v>
          </cell>
        </row>
        <row r="88">
          <cell r="A88">
            <v>543</v>
          </cell>
          <cell r="B88">
            <v>0.9381761978361669</v>
          </cell>
          <cell r="C88">
            <v>2.009273570324575E-2</v>
          </cell>
          <cell r="D88">
            <v>3.2457496136012363E-2</v>
          </cell>
          <cell r="E88">
            <v>9.2735703245749607E-3</v>
          </cell>
        </row>
        <row r="89">
          <cell r="A89">
            <v>556</v>
          </cell>
          <cell r="B89">
            <v>0.97142857142857142</v>
          </cell>
          <cell r="C89">
            <v>2.5974025974025974E-3</v>
          </cell>
          <cell r="D89">
            <v>1.9913419913419914E-2</v>
          </cell>
          <cell r="E89">
            <v>6.0606060606060606E-3</v>
          </cell>
        </row>
        <row r="90">
          <cell r="A90">
            <v>566</v>
          </cell>
          <cell r="B90">
            <v>0.90440565253532834</v>
          </cell>
          <cell r="C90">
            <v>7.7306733167082295E-2</v>
          </cell>
          <cell r="D90">
            <v>1.4131338320864505E-2</v>
          </cell>
          <cell r="E90">
            <v>4.1562759767248547E-3</v>
          </cell>
        </row>
        <row r="91">
          <cell r="A91">
            <v>605</v>
          </cell>
          <cell r="B91">
            <v>0.67669172932330823</v>
          </cell>
          <cell r="C91">
            <v>0.26315789473684209</v>
          </cell>
          <cell r="D91">
            <v>6.0150375939849621E-2</v>
          </cell>
          <cell r="E91">
            <v>0</v>
          </cell>
        </row>
        <row r="92">
          <cell r="A92">
            <v>606</v>
          </cell>
          <cell r="B92">
            <v>0.8584310189359784</v>
          </cell>
          <cell r="C92">
            <v>0.1127141568981064</v>
          </cell>
          <cell r="D92">
            <v>1.8034265103697024E-2</v>
          </cell>
          <cell r="E92">
            <v>1.0820559062218215E-2</v>
          </cell>
        </row>
        <row r="93">
          <cell r="A93">
            <v>633</v>
          </cell>
          <cell r="B93">
            <v>0.87277867528271402</v>
          </cell>
          <cell r="C93">
            <v>6.4216478190630047E-2</v>
          </cell>
          <cell r="D93">
            <v>5.0080775444264945E-2</v>
          </cell>
          <cell r="E93">
            <v>1.2924071082390954E-2</v>
          </cell>
        </row>
        <row r="94">
          <cell r="A94">
            <v>636</v>
          </cell>
          <cell r="B94">
            <v>0.87084870848708484</v>
          </cell>
          <cell r="C94">
            <v>8.4870848708487087E-2</v>
          </cell>
          <cell r="D94">
            <v>3.8745387453874541E-2</v>
          </cell>
          <cell r="E94">
            <v>5.5350553505535052E-3</v>
          </cell>
        </row>
        <row r="95">
          <cell r="A95">
            <v>663</v>
          </cell>
          <cell r="B95">
            <v>0.86343115124153502</v>
          </cell>
          <cell r="C95">
            <v>0.10665914221218961</v>
          </cell>
          <cell r="D95">
            <v>2.5959367945823927E-2</v>
          </cell>
          <cell r="E95">
            <v>3.9503386004514675E-3</v>
          </cell>
        </row>
        <row r="96">
          <cell r="A96">
            <v>717</v>
          </cell>
          <cell r="B96">
            <v>0.83718028696194635</v>
          </cell>
          <cell r="C96">
            <v>9.7941359950093579E-2</v>
          </cell>
          <cell r="D96">
            <v>5.8016219588271987E-2</v>
          </cell>
          <cell r="E96">
            <v>6.8621334996880846E-3</v>
          </cell>
        </row>
        <row r="97">
          <cell r="A97">
            <v>788</v>
          </cell>
          <cell r="B97">
            <v>0.91306755260243633</v>
          </cell>
          <cell r="C97">
            <v>3.709856035437431E-2</v>
          </cell>
          <cell r="D97">
            <v>4.1528239202657809E-2</v>
          </cell>
          <cell r="E97">
            <v>8.3056478405315621E-3</v>
          </cell>
        </row>
        <row r="98">
          <cell r="A98">
            <v>828</v>
          </cell>
          <cell r="B98">
            <v>0.95101171458998934</v>
          </cell>
          <cell r="C98">
            <v>1.1714589989350373E-2</v>
          </cell>
          <cell r="D98">
            <v>2.5559105431309903E-2</v>
          </cell>
          <cell r="E98">
            <v>1.1714589989350373E-2</v>
          </cell>
        </row>
        <row r="99">
          <cell r="A99">
            <v>839</v>
          </cell>
          <cell r="B99">
            <v>0.94092526690391454</v>
          </cell>
          <cell r="C99">
            <v>0</v>
          </cell>
          <cell r="D99">
            <v>5.1245551601423488E-2</v>
          </cell>
          <cell r="E99">
            <v>7.8291814946619218E-3</v>
          </cell>
        </row>
        <row r="100">
          <cell r="A100">
            <v>842</v>
          </cell>
          <cell r="B100">
            <v>0.9920692141312184</v>
          </cell>
          <cell r="C100">
            <v>0</v>
          </cell>
          <cell r="D100">
            <v>4.3258832011535686E-3</v>
          </cell>
          <cell r="E100">
            <v>3.6049026676279738E-3</v>
          </cell>
        </row>
        <row r="101">
          <cell r="A101">
            <v>857</v>
          </cell>
          <cell r="B101">
            <v>0.81969026548672563</v>
          </cell>
          <cell r="C101">
            <v>0.12831858407079647</v>
          </cell>
          <cell r="D101">
            <v>4.6460176991150445E-2</v>
          </cell>
          <cell r="E101">
            <v>5.5309734513274336E-3</v>
          </cell>
        </row>
        <row r="102">
          <cell r="A102">
            <v>858</v>
          </cell>
          <cell r="B102">
            <v>0.90486725663716816</v>
          </cell>
          <cell r="C102">
            <v>5.6784660766961655E-2</v>
          </cell>
          <cell r="D102">
            <v>3.023598820058997E-2</v>
          </cell>
          <cell r="E102">
            <v>8.1120943952802359E-3</v>
          </cell>
        </row>
        <row r="103">
          <cell r="A103">
            <v>873</v>
          </cell>
          <cell r="B103">
            <v>0.88774811772758389</v>
          </cell>
          <cell r="C103">
            <v>8.1451060917180018E-2</v>
          </cell>
          <cell r="D103">
            <v>2.6694045174537988E-2</v>
          </cell>
          <cell r="E103">
            <v>4.1067761806981521E-3</v>
          </cell>
        </row>
        <row r="104">
          <cell r="A104">
            <v>887</v>
          </cell>
          <cell r="B104">
            <v>0.86959937156323641</v>
          </cell>
          <cell r="C104">
            <v>6.7556952081696778E-2</v>
          </cell>
          <cell r="D104">
            <v>5.6559308719560095E-2</v>
          </cell>
          <cell r="E104">
            <v>6.2843676355066776E-3</v>
          </cell>
        </row>
        <row r="105">
          <cell r="A105">
            <v>892</v>
          </cell>
          <cell r="B105">
            <v>0.87281035795887285</v>
          </cell>
          <cell r="C105">
            <v>9.1012947448591008E-2</v>
          </cell>
          <cell r="D105">
            <v>2.798933739527799E-2</v>
          </cell>
          <cell r="E105">
            <v>8.1873571972581882E-3</v>
          </cell>
        </row>
        <row r="106">
          <cell r="A106">
            <v>907</v>
          </cell>
          <cell r="B106">
            <v>0.81542699724517909</v>
          </cell>
          <cell r="C106">
            <v>0.10055096418732783</v>
          </cell>
          <cell r="D106">
            <v>6.7493112947658404E-2</v>
          </cell>
          <cell r="E106">
            <v>1.6528925619834711E-2</v>
          </cell>
        </row>
        <row r="107">
          <cell r="A107" t="str">
            <v>Total general</v>
          </cell>
          <cell r="B107">
            <v>0.8643746031330396</v>
          </cell>
          <cell r="C107">
            <v>8.9598648852113466E-2</v>
          </cell>
          <cell r="D107">
            <v>3.9153175917621873E-2</v>
          </cell>
          <cell r="E107">
            <v>6.8735720972250411E-3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ula por area"/>
      <sheetName val="consolidado"/>
      <sheetName val="consolidado 2002"/>
      <sheetName val="grafico grados"/>
      <sheetName val="MATRICULA POR ZONA"/>
      <sheetName val="Cuadro Corportamiento96-00"/>
      <sheetName val="CuadroEdad "/>
      <sheetName val="indices 1"/>
      <sheetName val="datos_grafica_NO_VA"/>
      <sheetName val="esta_nivel"/>
      <sheetName val="Docentes_nive"/>
      <sheetName val="censo Causa"/>
      <sheetName val="censo edad"/>
      <sheetName val="ICFES NC"/>
      <sheetName val="ICFES COMPE"/>
      <sheetName val="consolidado 2002 (2)"/>
      <sheetName val="directorio ofici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CARTAGENA -   AÑO 2002</v>
          </cell>
        </row>
      </sheetData>
      <sheetData sheetId="14">
        <row r="3">
          <cell r="A3" t="str">
            <v>CARTAGENA -   AÑO 2002</v>
          </cell>
        </row>
        <row r="10">
          <cell r="B10">
            <v>17.193086624145508</v>
          </cell>
          <cell r="E10">
            <v>29.817241668701172</v>
          </cell>
        </row>
        <row r="19">
          <cell r="B19">
            <v>19.378229141235352</v>
          </cell>
          <cell r="E19">
            <v>19.616607666015625</v>
          </cell>
        </row>
        <row r="31">
          <cell r="B31">
            <v>33.38299560546875</v>
          </cell>
          <cell r="E31">
            <v>27.890344619750977</v>
          </cell>
        </row>
        <row r="38">
          <cell r="B38">
            <v>18.792213439941406</v>
          </cell>
          <cell r="E38">
            <v>34.525226593017578</v>
          </cell>
        </row>
        <row r="45">
          <cell r="B45">
            <v>32.856716156005859</v>
          </cell>
          <cell r="E45">
            <v>40.909091949462891</v>
          </cell>
        </row>
      </sheetData>
      <sheetData sheetId="15"/>
      <sheetData sheetId="1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&amp;Repro"/>
      <sheetName val="Deserción Intranual"/>
      <sheetName val="SIT_ACAD_OFICIAL"/>
      <sheetName val="Hoja3"/>
      <sheetName val="sit_2020"/>
      <sheetName val="2019"/>
      <sheetName val="Repitencia 2012-2019"/>
      <sheetName val="repitencia x col"/>
      <sheetName val="Hoja1"/>
      <sheetName val="Hoja2"/>
    </sheetNames>
    <sheetDataSet>
      <sheetData sheetId="0"/>
      <sheetData sheetId="1"/>
      <sheetData sheetId="2"/>
      <sheetData sheetId="3"/>
      <sheetData sheetId="4">
        <row r="2">
          <cell r="A2">
            <v>4</v>
          </cell>
          <cell r="B2">
            <v>0.86945962355798423</v>
          </cell>
          <cell r="C2">
            <v>7.7109896782027926E-2</v>
          </cell>
          <cell r="D2">
            <v>5.3430479659987859E-2</v>
          </cell>
        </row>
        <row r="3">
          <cell r="A3">
            <v>9</v>
          </cell>
          <cell r="B3">
            <v>0.94932126696832575</v>
          </cell>
          <cell r="C3">
            <v>1.9004524886877826E-2</v>
          </cell>
          <cell r="D3">
            <v>2.986425339366516E-2</v>
          </cell>
        </row>
        <row r="4">
          <cell r="A4">
            <v>11</v>
          </cell>
          <cell r="B4">
            <v>0.95822454308093996</v>
          </cell>
          <cell r="C4">
            <v>2.2845953002610966E-2</v>
          </cell>
          <cell r="D4">
            <v>1.8276762402088774E-2</v>
          </cell>
        </row>
        <row r="5">
          <cell r="A5">
            <v>18</v>
          </cell>
          <cell r="B5">
            <v>0.80281690140845074</v>
          </cell>
          <cell r="C5">
            <v>0.17346182357301704</v>
          </cell>
          <cell r="D5">
            <v>2.2979985174203115E-2</v>
          </cell>
        </row>
        <row r="6">
          <cell r="A6">
            <v>22</v>
          </cell>
          <cell r="B6">
            <v>0.95816072908036454</v>
          </cell>
          <cell r="C6">
            <v>2.7340513670256836E-2</v>
          </cell>
          <cell r="D6">
            <v>1.2427506213753107E-2</v>
          </cell>
        </row>
        <row r="7">
          <cell r="A7">
            <v>24</v>
          </cell>
          <cell r="B7">
            <v>0.81871345029239762</v>
          </cell>
          <cell r="C7">
            <v>0.10136452241715399</v>
          </cell>
          <cell r="D7">
            <v>7.9922027290448339E-2</v>
          </cell>
        </row>
        <row r="8">
          <cell r="A8">
            <v>25</v>
          </cell>
          <cell r="B8">
            <v>0.88073394495412849</v>
          </cell>
          <cell r="C8">
            <v>6.9462647444298822E-2</v>
          </cell>
          <cell r="D8">
            <v>4.9803407601572737E-2</v>
          </cell>
        </row>
        <row r="9">
          <cell r="A9">
            <v>30</v>
          </cell>
          <cell r="B9">
            <v>0.91543624161073822</v>
          </cell>
          <cell r="C9">
            <v>5.2348993288590606E-2</v>
          </cell>
          <cell r="D9">
            <v>3.087248322147651E-2</v>
          </cell>
        </row>
        <row r="10">
          <cell r="A10">
            <v>31</v>
          </cell>
          <cell r="B10">
            <v>0.92590431738623102</v>
          </cell>
          <cell r="C10">
            <v>1.0501750291715286E-2</v>
          </cell>
          <cell r="D10">
            <v>6.3593932322053681E-2</v>
          </cell>
        </row>
        <row r="11">
          <cell r="A11">
            <v>32</v>
          </cell>
          <cell r="B11">
            <v>0.78441203281677296</v>
          </cell>
          <cell r="C11">
            <v>0.19598906107566089</v>
          </cell>
          <cell r="D11">
            <v>1.5496809480401094E-2</v>
          </cell>
        </row>
        <row r="12">
          <cell r="A12">
            <v>36</v>
          </cell>
          <cell r="B12">
            <v>0.88858970043756313</v>
          </cell>
          <cell r="C12">
            <v>1.0097610232245036E-3</v>
          </cell>
          <cell r="D12">
            <v>0.10838101649276338</v>
          </cell>
        </row>
        <row r="13">
          <cell r="A13">
            <v>37</v>
          </cell>
          <cell r="B13">
            <v>0.83302684810592131</v>
          </cell>
          <cell r="C13">
            <v>3.8984920926811328E-2</v>
          </cell>
          <cell r="D13">
            <v>0.1265171018756896</v>
          </cell>
        </row>
        <row r="14">
          <cell r="A14">
            <v>38</v>
          </cell>
          <cell r="B14">
            <v>0.81892048752176438</v>
          </cell>
          <cell r="C14">
            <v>5.629715612304121E-2</v>
          </cell>
          <cell r="D14">
            <v>0.12130005803830528</v>
          </cell>
        </row>
        <row r="15">
          <cell r="A15">
            <v>42</v>
          </cell>
          <cell r="B15">
            <v>0.91954887218045112</v>
          </cell>
          <cell r="C15">
            <v>0</v>
          </cell>
          <cell r="D15">
            <v>7.9699248120300756E-2</v>
          </cell>
        </row>
        <row r="16">
          <cell r="A16">
            <v>44</v>
          </cell>
          <cell r="B16">
            <v>0.93498988731580468</v>
          </cell>
          <cell r="C16">
            <v>4.9696619474140419E-2</v>
          </cell>
          <cell r="D16">
            <v>1.444669170759896E-2</v>
          </cell>
        </row>
        <row r="17">
          <cell r="A17">
            <v>45</v>
          </cell>
          <cell r="B17">
            <v>0.97894284486463257</v>
          </cell>
          <cell r="C17">
            <v>3.4379028792436614E-3</v>
          </cell>
          <cell r="D17">
            <v>1.3751611516974646E-2</v>
          </cell>
        </row>
        <row r="18">
          <cell r="A18">
            <v>50</v>
          </cell>
          <cell r="B18">
            <v>0.98977751052315088</v>
          </cell>
          <cell r="C18">
            <v>0</v>
          </cell>
          <cell r="D18">
            <v>7.2158749248346366E-3</v>
          </cell>
        </row>
        <row r="19">
          <cell r="A19">
            <v>58</v>
          </cell>
          <cell r="B19">
            <v>0.92982456140350878</v>
          </cell>
          <cell r="C19">
            <v>5.701754385964912E-2</v>
          </cell>
          <cell r="D19">
            <v>1.023391812865497E-2</v>
          </cell>
        </row>
        <row r="20">
          <cell r="A20">
            <v>59</v>
          </cell>
          <cell r="B20">
            <v>0.92523833416959356</v>
          </cell>
          <cell r="C20">
            <v>7.2754641244355239E-2</v>
          </cell>
          <cell r="D20">
            <v>2.007024586051179E-3</v>
          </cell>
        </row>
        <row r="21">
          <cell r="A21">
            <v>60</v>
          </cell>
          <cell r="B21">
            <v>0.92315419387242592</v>
          </cell>
          <cell r="C21">
            <v>3.11401305876444E-2</v>
          </cell>
          <cell r="D21">
            <v>4.5203415369161226E-2</v>
          </cell>
        </row>
        <row r="22">
          <cell r="A22">
            <v>64</v>
          </cell>
          <cell r="B22">
            <v>0.90397350993377479</v>
          </cell>
          <cell r="C22">
            <v>9.2715231788079472E-2</v>
          </cell>
          <cell r="D22">
            <v>3.0102347983142685E-3</v>
          </cell>
        </row>
        <row r="23">
          <cell r="A23">
            <v>66</v>
          </cell>
          <cell r="B23">
            <v>0.97369537547730167</v>
          </cell>
          <cell r="C23">
            <v>2.4183283835383963E-2</v>
          </cell>
          <cell r="D23">
            <v>2.1213406873143827E-3</v>
          </cell>
        </row>
        <row r="24">
          <cell r="A24">
            <v>68</v>
          </cell>
          <cell r="B24">
            <v>0.86317435496481631</v>
          </cell>
          <cell r="C24">
            <v>0.10594214229867084</v>
          </cell>
          <cell r="D24">
            <v>3.0101641907740423E-2</v>
          </cell>
        </row>
        <row r="25">
          <cell r="A25">
            <v>70</v>
          </cell>
          <cell r="B25">
            <v>0.93623188405797098</v>
          </cell>
          <cell r="C25">
            <v>2.782608695652174E-2</v>
          </cell>
          <cell r="D25">
            <v>3.5362318840579707E-2</v>
          </cell>
        </row>
        <row r="26">
          <cell r="A26">
            <v>71</v>
          </cell>
          <cell r="B26">
            <v>0.81971830985915495</v>
          </cell>
          <cell r="C26">
            <v>0.16549295774647887</v>
          </cell>
          <cell r="D26">
            <v>1.4084507042253521E-2</v>
          </cell>
        </row>
        <row r="27">
          <cell r="A27">
            <v>73</v>
          </cell>
          <cell r="B27">
            <v>0.94307304785894208</v>
          </cell>
          <cell r="C27">
            <v>5.2392947103274558E-2</v>
          </cell>
          <cell r="D27">
            <v>4.0302267002518891E-3</v>
          </cell>
        </row>
        <row r="28">
          <cell r="A28">
            <v>79</v>
          </cell>
          <cell r="B28">
            <v>0.97187851518560175</v>
          </cell>
          <cell r="C28">
            <v>0</v>
          </cell>
          <cell r="D28">
            <v>2.81214848143982E-2</v>
          </cell>
        </row>
        <row r="29">
          <cell r="A29">
            <v>83</v>
          </cell>
          <cell r="B29">
            <v>0.86770428015564205</v>
          </cell>
          <cell r="C29">
            <v>0.11575875486381323</v>
          </cell>
          <cell r="D29">
            <v>1.4105058365758755E-2</v>
          </cell>
        </row>
        <row r="30">
          <cell r="A30">
            <v>89</v>
          </cell>
          <cell r="B30">
            <v>0.76998491704374061</v>
          </cell>
          <cell r="C30">
            <v>0.19909502262443438</v>
          </cell>
          <cell r="D30">
            <v>2.4886877828054297E-2</v>
          </cell>
        </row>
        <row r="31">
          <cell r="A31">
            <v>90</v>
          </cell>
          <cell r="B31">
            <v>0.95971563981042651</v>
          </cell>
          <cell r="C31">
            <v>3.1990521327014215E-2</v>
          </cell>
          <cell r="D31">
            <v>8.2938388625592423E-3</v>
          </cell>
        </row>
        <row r="32">
          <cell r="A32">
            <v>91</v>
          </cell>
          <cell r="B32">
            <v>0.97837837837837838</v>
          </cell>
          <cell r="C32">
            <v>1.6216216216216217E-2</v>
          </cell>
          <cell r="D32">
            <v>5.4054054054054057E-3</v>
          </cell>
        </row>
        <row r="33">
          <cell r="A33">
            <v>92</v>
          </cell>
          <cell r="B33">
            <v>0.97451241134751776</v>
          </cell>
          <cell r="C33">
            <v>2.0833333333333332E-2</v>
          </cell>
          <cell r="D33">
            <v>4.6542553191489359E-3</v>
          </cell>
        </row>
        <row r="34">
          <cell r="A34">
            <v>93</v>
          </cell>
          <cell r="B34">
            <v>0.95517609391675562</v>
          </cell>
          <cell r="C34">
            <v>4.1622198505869797E-2</v>
          </cell>
          <cell r="D34">
            <v>3.2017075773745998E-3</v>
          </cell>
        </row>
        <row r="35">
          <cell r="A35">
            <v>94</v>
          </cell>
          <cell r="B35">
            <v>0.82378223495702008</v>
          </cell>
          <cell r="C35">
            <v>0.16189111747851004</v>
          </cell>
          <cell r="D35">
            <v>1.0028653295128941E-2</v>
          </cell>
        </row>
        <row r="36">
          <cell r="A36">
            <v>97</v>
          </cell>
          <cell r="B36">
            <v>0.94269776876267752</v>
          </cell>
          <cell r="C36">
            <v>5.0202839756592295E-2</v>
          </cell>
          <cell r="D36">
            <v>4.0567951318458417E-3</v>
          </cell>
        </row>
        <row r="37">
          <cell r="A37">
            <v>99</v>
          </cell>
          <cell r="B37">
            <v>0.97246804326450342</v>
          </cell>
          <cell r="C37">
            <v>2.6057030481809244E-2</v>
          </cell>
          <cell r="D37">
            <v>4.9164208456243857E-4</v>
          </cell>
        </row>
        <row r="38">
          <cell r="A38">
            <v>104</v>
          </cell>
          <cell r="B38">
            <v>0.92096412556053808</v>
          </cell>
          <cell r="C38">
            <v>7.1748878923766815E-2</v>
          </cell>
          <cell r="D38">
            <v>6.1659192825112103E-3</v>
          </cell>
        </row>
        <row r="39">
          <cell r="A39">
            <v>105</v>
          </cell>
          <cell r="B39">
            <v>0.89056356487549149</v>
          </cell>
          <cell r="C39">
            <v>0.10550458715596331</v>
          </cell>
          <cell r="D39">
            <v>3.27653997378768E-3</v>
          </cell>
        </row>
        <row r="40">
          <cell r="A40">
            <v>106</v>
          </cell>
          <cell r="B40">
            <v>0.9513647642679901</v>
          </cell>
          <cell r="C40">
            <v>4.9627791563275434E-4</v>
          </cell>
          <cell r="D40">
            <v>4.813895781637717E-2</v>
          </cell>
        </row>
        <row r="41">
          <cell r="A41">
            <v>107</v>
          </cell>
          <cell r="B41">
            <v>0.94561650257852792</v>
          </cell>
          <cell r="C41">
            <v>4.9226441631504921E-2</v>
          </cell>
          <cell r="D41">
            <v>4.6882325363338025E-3</v>
          </cell>
        </row>
        <row r="42">
          <cell r="A42">
            <v>111</v>
          </cell>
          <cell r="B42">
            <v>0.82525510204081631</v>
          </cell>
          <cell r="C42">
            <v>0.13137755102040816</v>
          </cell>
          <cell r="D42">
            <v>4.2091836734693876E-2</v>
          </cell>
        </row>
        <row r="43">
          <cell r="A43">
            <v>112</v>
          </cell>
          <cell r="B43">
            <v>0.77959576515880658</v>
          </cell>
          <cell r="C43">
            <v>0.19874879692011549</v>
          </cell>
          <cell r="D43">
            <v>2.0692974013474495E-2</v>
          </cell>
        </row>
        <row r="44">
          <cell r="A44">
            <v>113</v>
          </cell>
          <cell r="B44">
            <v>0.70931952662721898</v>
          </cell>
          <cell r="C44">
            <v>0.28254437869822485</v>
          </cell>
          <cell r="D44">
            <v>6.6568047337278108E-3</v>
          </cell>
        </row>
        <row r="45">
          <cell r="A45">
            <v>120</v>
          </cell>
          <cell r="B45">
            <v>0.92260442260442266</v>
          </cell>
          <cell r="C45">
            <v>4.4226044226044224E-2</v>
          </cell>
          <cell r="D45">
            <v>3.1941031941031942E-2</v>
          </cell>
        </row>
        <row r="46">
          <cell r="A46">
            <v>122</v>
          </cell>
          <cell r="B46">
            <v>0.78555798687089717</v>
          </cell>
          <cell r="C46">
            <v>0.12107950401167031</v>
          </cell>
          <cell r="D46">
            <v>9.3362509117432532E-2</v>
          </cell>
        </row>
        <row r="47">
          <cell r="A47">
            <v>131</v>
          </cell>
          <cell r="B47">
            <v>0.98729227761485827</v>
          </cell>
          <cell r="C47">
            <v>1.4662756598240469E-3</v>
          </cell>
          <cell r="D47">
            <v>1.0752688172043012E-2</v>
          </cell>
        </row>
        <row r="48">
          <cell r="A48">
            <v>139</v>
          </cell>
          <cell r="B48">
            <v>0.99505928853754944</v>
          </cell>
          <cell r="C48">
            <v>0</v>
          </cell>
          <cell r="D48">
            <v>3.952569169960474E-3</v>
          </cell>
        </row>
        <row r="49">
          <cell r="A49">
            <v>148</v>
          </cell>
          <cell r="B49">
            <v>0.86984126984126986</v>
          </cell>
          <cell r="C49">
            <v>0.12380952380952381</v>
          </cell>
          <cell r="D49">
            <v>3.1746031746031746E-3</v>
          </cell>
        </row>
        <row r="50">
          <cell r="A50">
            <v>149</v>
          </cell>
          <cell r="B50">
            <v>0.96017699115044253</v>
          </cell>
          <cell r="C50">
            <v>3.7610619469026552E-2</v>
          </cell>
          <cell r="D50">
            <v>2.2123893805309734E-3</v>
          </cell>
        </row>
        <row r="51">
          <cell r="A51">
            <v>153</v>
          </cell>
          <cell r="B51">
            <v>0.81028938906752412</v>
          </cell>
          <cell r="C51">
            <v>0.11682743837084673</v>
          </cell>
          <cell r="D51">
            <v>7.2883172561629156E-2</v>
          </cell>
        </row>
        <row r="52">
          <cell r="A52">
            <v>156</v>
          </cell>
          <cell r="B52">
            <v>0.93641114982578399</v>
          </cell>
          <cell r="C52">
            <v>3.7456445993031356E-2</v>
          </cell>
          <cell r="D52">
            <v>1.3937282229965157E-2</v>
          </cell>
        </row>
        <row r="53">
          <cell r="A53">
            <v>159</v>
          </cell>
          <cell r="B53">
            <v>0.87056367432150317</v>
          </cell>
          <cell r="C53">
            <v>0</v>
          </cell>
          <cell r="D53">
            <v>0.11969380654140571</v>
          </cell>
        </row>
        <row r="54">
          <cell r="A54">
            <v>162</v>
          </cell>
          <cell r="B54">
            <v>0.97331154684095855</v>
          </cell>
          <cell r="C54">
            <v>0</v>
          </cell>
          <cell r="D54">
            <v>2.6688453159041396E-2</v>
          </cell>
        </row>
        <row r="55">
          <cell r="A55">
            <v>165</v>
          </cell>
          <cell r="B55">
            <v>0.89534883720930236</v>
          </cell>
          <cell r="C55">
            <v>9.6899224806201556E-2</v>
          </cell>
          <cell r="D55">
            <v>7.7519379844961239E-3</v>
          </cell>
        </row>
        <row r="56">
          <cell r="A56">
            <v>167</v>
          </cell>
          <cell r="B56">
            <v>0.83113456464379942</v>
          </cell>
          <cell r="C56">
            <v>0.15831134564643801</v>
          </cell>
          <cell r="D56">
            <v>1.0554089709762533E-2</v>
          </cell>
        </row>
        <row r="57">
          <cell r="A57">
            <v>168</v>
          </cell>
          <cell r="B57">
            <v>0.96943231441048039</v>
          </cell>
          <cell r="C57">
            <v>2.1834061135371178E-2</v>
          </cell>
          <cell r="D57">
            <v>8.7336244541484712E-3</v>
          </cell>
        </row>
        <row r="58">
          <cell r="A58">
            <v>170</v>
          </cell>
          <cell r="B58">
            <v>0.98830409356725146</v>
          </cell>
          <cell r="C58">
            <v>5.8479532163742687E-3</v>
          </cell>
          <cell r="D58">
            <v>5.8479532163742687E-3</v>
          </cell>
        </row>
        <row r="59">
          <cell r="A59">
            <v>173</v>
          </cell>
          <cell r="B59">
            <v>0.8818272095332671</v>
          </cell>
          <cell r="C59">
            <v>8.5402184707050646E-2</v>
          </cell>
          <cell r="D59">
            <v>2.7805362462760674E-2</v>
          </cell>
        </row>
        <row r="60">
          <cell r="A60">
            <v>176</v>
          </cell>
          <cell r="B60">
            <v>0.89525514771709935</v>
          </cell>
          <cell r="C60">
            <v>7.2515666965085046E-2</v>
          </cell>
          <cell r="D60">
            <v>3.043867502238138E-2</v>
          </cell>
        </row>
        <row r="61">
          <cell r="A61">
            <v>177</v>
          </cell>
          <cell r="B61">
            <v>0.97142857142857142</v>
          </cell>
          <cell r="C61">
            <v>1.9548872180451128E-2</v>
          </cell>
          <cell r="D61">
            <v>9.0225563909774441E-3</v>
          </cell>
        </row>
        <row r="62">
          <cell r="A62">
            <v>179</v>
          </cell>
          <cell r="B62">
            <v>1</v>
          </cell>
          <cell r="C62">
            <v>0</v>
          </cell>
          <cell r="D62">
            <v>0</v>
          </cell>
        </row>
        <row r="63">
          <cell r="A63">
            <v>180</v>
          </cell>
          <cell r="B63">
            <v>0.97492163009404387</v>
          </cell>
          <cell r="C63">
            <v>0</v>
          </cell>
          <cell r="D63">
            <v>2.1943573667711599E-2</v>
          </cell>
        </row>
        <row r="64">
          <cell r="A64">
            <v>183</v>
          </cell>
          <cell r="B64">
            <v>0.90109890109890112</v>
          </cell>
          <cell r="C64">
            <v>7.9670329670329665E-2</v>
          </cell>
          <cell r="D64">
            <v>1.9230769230769232E-2</v>
          </cell>
        </row>
        <row r="65">
          <cell r="A65">
            <v>184</v>
          </cell>
          <cell r="B65">
            <v>0.98543273350471294</v>
          </cell>
          <cell r="C65">
            <v>2.8563267637817767E-3</v>
          </cell>
          <cell r="D65">
            <v>1.1425307055127107E-2</v>
          </cell>
        </row>
        <row r="66">
          <cell r="A66">
            <v>185</v>
          </cell>
          <cell r="B66">
            <v>0.90199335548172754</v>
          </cell>
          <cell r="C66">
            <v>9.8006644518272429E-2</v>
          </cell>
          <cell r="D66">
            <v>0</v>
          </cell>
        </row>
        <row r="67">
          <cell r="A67">
            <v>186</v>
          </cell>
          <cell r="B67">
            <v>0.96134020618556704</v>
          </cell>
          <cell r="C67">
            <v>3.7371134020618556E-2</v>
          </cell>
          <cell r="D67">
            <v>1.288659793814433E-3</v>
          </cell>
        </row>
        <row r="68">
          <cell r="A68">
            <v>189</v>
          </cell>
          <cell r="B68">
            <v>0.88423457730388422</v>
          </cell>
          <cell r="C68">
            <v>0.10662604722010663</v>
          </cell>
          <cell r="D68">
            <v>1.5232292460015233E-3</v>
          </cell>
        </row>
        <row r="69">
          <cell r="A69">
            <v>190</v>
          </cell>
          <cell r="B69">
            <v>0.78862004785961182</v>
          </cell>
          <cell r="C69">
            <v>0.2044668971018346</v>
          </cell>
          <cell r="D69">
            <v>6.1153948417973945E-3</v>
          </cell>
        </row>
        <row r="70">
          <cell r="A70">
            <v>191</v>
          </cell>
          <cell r="B70">
            <v>0.9955357142857143</v>
          </cell>
          <cell r="C70">
            <v>0</v>
          </cell>
          <cell r="D70">
            <v>4.464285714285714E-3</v>
          </cell>
        </row>
        <row r="71">
          <cell r="A71">
            <v>192</v>
          </cell>
          <cell r="B71">
            <v>0.99390243902439024</v>
          </cell>
          <cell r="C71">
            <v>2.0325203252032522E-3</v>
          </cell>
          <cell r="D71">
            <v>3.0487804878048782E-3</v>
          </cell>
        </row>
        <row r="72">
          <cell r="A72">
            <v>193</v>
          </cell>
          <cell r="B72">
            <v>0.91927083333333337</v>
          </cell>
          <cell r="C72">
            <v>6.7708333333333329E-2</v>
          </cell>
          <cell r="D72">
            <v>1.3020833333333334E-2</v>
          </cell>
        </row>
        <row r="73">
          <cell r="A73">
            <v>197</v>
          </cell>
          <cell r="B73">
            <v>0.86260623229461753</v>
          </cell>
          <cell r="C73">
            <v>4.6033994334277621E-2</v>
          </cell>
          <cell r="D73">
            <v>8.9235127478753534E-2</v>
          </cell>
        </row>
        <row r="74">
          <cell r="A74">
            <v>198</v>
          </cell>
          <cell r="B74">
            <v>0.94204946996466432</v>
          </cell>
          <cell r="C74">
            <v>4.5229681978798585E-2</v>
          </cell>
          <cell r="D74">
            <v>1.1307420494699646E-2</v>
          </cell>
        </row>
        <row r="75">
          <cell r="A75">
            <v>202</v>
          </cell>
          <cell r="B75">
            <v>0.85334695963208995</v>
          </cell>
          <cell r="C75">
            <v>7.2560040878896268E-2</v>
          </cell>
          <cell r="D75">
            <v>7.358201328564129E-2</v>
          </cell>
        </row>
        <row r="76">
          <cell r="A76">
            <v>203</v>
          </cell>
          <cell r="B76">
            <v>0.97990726429675423</v>
          </cell>
          <cell r="C76">
            <v>1.8547140649149921E-2</v>
          </cell>
          <cell r="D76">
            <v>7.7279752704791343E-4</v>
          </cell>
        </row>
        <row r="77">
          <cell r="A77">
            <v>219</v>
          </cell>
          <cell r="B77">
            <v>0.95690747782002539</v>
          </cell>
          <cell r="C77">
            <v>4.1825095057034217E-2</v>
          </cell>
          <cell r="D77">
            <v>0</v>
          </cell>
        </row>
        <row r="78">
          <cell r="A78">
            <v>240</v>
          </cell>
          <cell r="B78">
            <v>0.99684044233807267</v>
          </cell>
          <cell r="C78">
            <v>0</v>
          </cell>
          <cell r="D78">
            <v>3.1595576619273301E-3</v>
          </cell>
        </row>
        <row r="79">
          <cell r="A79">
            <v>248</v>
          </cell>
          <cell r="B79">
            <v>0.99300699300699302</v>
          </cell>
          <cell r="C79">
            <v>4.662004662004662E-3</v>
          </cell>
          <cell r="D79">
            <v>2.331002331002331E-3</v>
          </cell>
        </row>
        <row r="80">
          <cell r="A80">
            <v>249</v>
          </cell>
          <cell r="B80">
            <v>0.96183206106870234</v>
          </cell>
          <cell r="C80">
            <v>0</v>
          </cell>
          <cell r="D80">
            <v>3.8167938931297711E-2</v>
          </cell>
        </row>
        <row r="81">
          <cell r="A81">
            <v>255</v>
          </cell>
          <cell r="B81">
            <v>0.97812500000000002</v>
          </cell>
          <cell r="C81">
            <v>9.3749999999999997E-3</v>
          </cell>
          <cell r="D81">
            <v>1.2500000000000001E-2</v>
          </cell>
        </row>
        <row r="82">
          <cell r="A82">
            <v>257</v>
          </cell>
          <cell r="B82">
            <v>0.97795591182364727</v>
          </cell>
          <cell r="C82">
            <v>1.4028056112224449E-2</v>
          </cell>
          <cell r="D82">
            <v>8.0160320641282558E-3</v>
          </cell>
        </row>
        <row r="83">
          <cell r="A83">
            <v>270</v>
          </cell>
          <cell r="B83">
            <v>0.89899431569742017</v>
          </cell>
          <cell r="C83">
            <v>3.935286401399213E-3</v>
          </cell>
          <cell r="D83">
            <v>9.6195889811980767E-2</v>
          </cell>
        </row>
        <row r="84">
          <cell r="A84">
            <v>285</v>
          </cell>
          <cell r="B84">
            <v>0.9921875</v>
          </cell>
          <cell r="C84">
            <v>0</v>
          </cell>
          <cell r="D84">
            <v>7.8125E-3</v>
          </cell>
        </row>
        <row r="85">
          <cell r="A85">
            <v>355</v>
          </cell>
          <cell r="B85">
            <v>0.90140023337222874</v>
          </cell>
          <cell r="C85">
            <v>5.0175029171528586E-2</v>
          </cell>
          <cell r="D85">
            <v>4.6674445740956826E-2</v>
          </cell>
        </row>
        <row r="86">
          <cell r="A86">
            <v>492</v>
          </cell>
          <cell r="B86">
            <v>0.91177748804867453</v>
          </cell>
          <cell r="C86">
            <v>7.3880921338548455E-2</v>
          </cell>
          <cell r="D86">
            <v>1.3472403302911778E-2</v>
          </cell>
        </row>
        <row r="87">
          <cell r="A87">
            <v>503</v>
          </cell>
          <cell r="B87">
            <v>0.93893129770992367</v>
          </cell>
          <cell r="C87">
            <v>4.8527808069792802E-2</v>
          </cell>
          <cell r="D87">
            <v>1.1995637949836423E-2</v>
          </cell>
        </row>
        <row r="88">
          <cell r="A88">
            <v>543</v>
          </cell>
          <cell r="B88">
            <v>0.88789237668161436</v>
          </cell>
          <cell r="C88">
            <v>0.11061285500747384</v>
          </cell>
          <cell r="D88">
            <v>0</v>
          </cell>
        </row>
        <row r="89">
          <cell r="A89">
            <v>556</v>
          </cell>
          <cell r="B89">
            <v>0.91374663072776285</v>
          </cell>
          <cell r="C89">
            <v>8.6253369272237201E-2</v>
          </cell>
          <cell r="D89">
            <v>0</v>
          </cell>
        </row>
        <row r="90">
          <cell r="A90">
            <v>566</v>
          </cell>
          <cell r="B90">
            <v>0.97107114933541827</v>
          </cell>
          <cell r="C90">
            <v>2.6583268178264268E-2</v>
          </cell>
          <cell r="D90">
            <v>1.563721657544957E-3</v>
          </cell>
        </row>
        <row r="91">
          <cell r="A91">
            <v>605</v>
          </cell>
          <cell r="B91">
            <v>0.8655172413793103</v>
          </cell>
          <cell r="C91">
            <v>0.13448275862068965</v>
          </cell>
          <cell r="D91">
            <v>0</v>
          </cell>
        </row>
        <row r="92">
          <cell r="A92">
            <v>606</v>
          </cell>
          <cell r="B92">
            <v>0.95303867403314912</v>
          </cell>
          <cell r="C92">
            <v>3.6832412523020261E-2</v>
          </cell>
          <cell r="D92">
            <v>1.0128913443830571E-2</v>
          </cell>
        </row>
        <row r="93">
          <cell r="A93">
            <v>633</v>
          </cell>
          <cell r="B93">
            <v>0.92503072511265871</v>
          </cell>
          <cell r="C93">
            <v>2.8676771814829988E-2</v>
          </cell>
          <cell r="D93">
            <v>4.3834494059811553E-2</v>
          </cell>
        </row>
        <row r="94">
          <cell r="A94">
            <v>636</v>
          </cell>
          <cell r="B94">
            <v>0.97968605724838409</v>
          </cell>
          <cell r="C94">
            <v>1.9390581717451522E-2</v>
          </cell>
          <cell r="D94">
            <v>9.2336103416435823E-4</v>
          </cell>
        </row>
        <row r="95">
          <cell r="A95">
            <v>663</v>
          </cell>
          <cell r="B95">
            <v>0.99402823018458197</v>
          </cell>
          <cell r="C95">
            <v>4.8859934853420191E-3</v>
          </cell>
          <cell r="D95">
            <v>1.0857763300760044E-3</v>
          </cell>
        </row>
        <row r="96">
          <cell r="A96">
            <v>717</v>
          </cell>
          <cell r="B96">
            <v>0.82985257985257987</v>
          </cell>
          <cell r="C96">
            <v>0.12592137592137592</v>
          </cell>
          <cell r="D96">
            <v>4.3611793611793612E-2</v>
          </cell>
        </row>
        <row r="97">
          <cell r="A97">
            <v>788</v>
          </cell>
          <cell r="B97">
            <v>0.96573751451800227</v>
          </cell>
          <cell r="C97">
            <v>2.0905923344947737E-2</v>
          </cell>
          <cell r="D97">
            <v>1.1614401858304297E-2</v>
          </cell>
        </row>
        <row r="98">
          <cell r="A98">
            <v>828</v>
          </cell>
          <cell r="B98">
            <v>0.99561403508771928</v>
          </cell>
          <cell r="C98">
            <v>0</v>
          </cell>
          <cell r="D98">
            <v>4.3859649122807015E-3</v>
          </cell>
        </row>
        <row r="99">
          <cell r="A99">
            <v>839</v>
          </cell>
          <cell r="B99">
            <v>0.87866927592954991</v>
          </cell>
          <cell r="C99">
            <v>0.10632746249184605</v>
          </cell>
          <cell r="D99">
            <v>1.1741682974559686E-2</v>
          </cell>
        </row>
        <row r="100">
          <cell r="A100">
            <v>842</v>
          </cell>
          <cell r="B100">
            <v>0.99506694855532063</v>
          </cell>
          <cell r="C100">
            <v>0</v>
          </cell>
          <cell r="D100">
            <v>4.9330514446793514E-3</v>
          </cell>
        </row>
        <row r="101">
          <cell r="A101">
            <v>857</v>
          </cell>
          <cell r="B101">
            <v>0.99467518636847707</v>
          </cell>
          <cell r="C101">
            <v>0</v>
          </cell>
          <cell r="D101">
            <v>4.2598509052183178E-3</v>
          </cell>
        </row>
        <row r="102">
          <cell r="A102">
            <v>858</v>
          </cell>
          <cell r="B102">
            <v>0.96793437733035048</v>
          </cell>
          <cell r="C102">
            <v>3.1319910514541388E-2</v>
          </cell>
          <cell r="D102">
            <v>7.4571215510812821E-4</v>
          </cell>
        </row>
        <row r="103">
          <cell r="A103">
            <v>873</v>
          </cell>
          <cell r="B103">
            <v>0.95482546201232033</v>
          </cell>
          <cell r="C103">
            <v>4.3121149897330596E-2</v>
          </cell>
          <cell r="D103">
            <v>2.0533880903490761E-3</v>
          </cell>
        </row>
        <row r="104">
          <cell r="A104">
            <v>887</v>
          </cell>
          <cell r="B104">
            <v>0.96829268292682924</v>
          </cell>
          <cell r="C104">
            <v>3.0894308943089432E-2</v>
          </cell>
          <cell r="D104">
            <v>8.1300813008130081E-4</v>
          </cell>
        </row>
        <row r="105">
          <cell r="A105">
            <v>892</v>
          </cell>
          <cell r="B105">
            <v>0.97410207939508509</v>
          </cell>
          <cell r="C105">
            <v>2.2117202268431002E-2</v>
          </cell>
          <cell r="D105">
            <v>1.890359168241966E-3</v>
          </cell>
        </row>
        <row r="106">
          <cell r="A106">
            <v>907</v>
          </cell>
          <cell r="B106">
            <v>0.95929443690637717</v>
          </cell>
          <cell r="C106">
            <v>3.6635006784260515E-2</v>
          </cell>
          <cell r="D106">
            <v>2.7137042062415195E-3</v>
          </cell>
        </row>
      </sheetData>
      <sheetData sheetId="5"/>
      <sheetData sheetId="6"/>
      <sheetData sheetId="7"/>
      <sheetData sheetId="8"/>
      <sheetData sheetId="9">
        <row r="2">
          <cell r="A2">
            <v>4</v>
          </cell>
          <cell r="B2">
            <v>0.77594339622641506</v>
          </cell>
          <cell r="C2">
            <v>0.15625</v>
          </cell>
          <cell r="D2">
            <v>6.0141509433962265E-2</v>
          </cell>
          <cell r="E2">
            <v>7.6650943396226415E-3</v>
          </cell>
        </row>
        <row r="3">
          <cell r="A3">
            <v>9</v>
          </cell>
          <cell r="B3">
            <v>0.87453874538745391</v>
          </cell>
          <cell r="C3">
            <v>6.9188191881918826E-2</v>
          </cell>
          <cell r="D3">
            <v>4.6125461254612546E-2</v>
          </cell>
          <cell r="E3">
            <v>1.014760147601476E-2</v>
          </cell>
        </row>
        <row r="4">
          <cell r="A4">
            <v>11</v>
          </cell>
          <cell r="B4">
            <v>0.81663258350374912</v>
          </cell>
          <cell r="C4">
            <v>8.6571233810497611E-2</v>
          </cell>
          <cell r="D4">
            <v>9.3387866394001359E-2</v>
          </cell>
          <cell r="E4">
            <v>3.4083162917518746E-3</v>
          </cell>
        </row>
        <row r="5">
          <cell r="A5">
            <v>18</v>
          </cell>
          <cell r="B5">
            <v>0.89685737308622082</v>
          </cell>
          <cell r="C5">
            <v>9.0249798549556809E-2</v>
          </cell>
          <cell r="D5">
            <v>8.0580177276390001E-3</v>
          </cell>
          <cell r="E5">
            <v>4.8348106365834007E-3</v>
          </cell>
        </row>
        <row r="6">
          <cell r="A6">
            <v>22</v>
          </cell>
          <cell r="B6">
            <v>0.88156182212581347</v>
          </cell>
          <cell r="C6">
            <v>9.5878524945770066E-2</v>
          </cell>
          <cell r="D6">
            <v>1.735357917570499E-2</v>
          </cell>
          <cell r="E6">
            <v>5.2060737527114967E-3</v>
          </cell>
        </row>
        <row r="7">
          <cell r="A7">
            <v>24</v>
          </cell>
          <cell r="B7">
            <v>0.82304526748971196</v>
          </cell>
          <cell r="C7">
            <v>0.10425240054869685</v>
          </cell>
          <cell r="D7">
            <v>6.5157750342935528E-2</v>
          </cell>
          <cell r="E7">
            <v>7.5445816186556925E-3</v>
          </cell>
        </row>
        <row r="8">
          <cell r="A8">
            <v>25</v>
          </cell>
          <cell r="B8">
            <v>0.89199118295371049</v>
          </cell>
          <cell r="C8">
            <v>7.0536370315944161E-2</v>
          </cell>
          <cell r="D8">
            <v>2.9390154298310066E-2</v>
          </cell>
          <cell r="E8">
            <v>8.0822924320352683E-3</v>
          </cell>
        </row>
        <row r="9">
          <cell r="A9">
            <v>30</v>
          </cell>
          <cell r="B9">
            <v>0.84864507600793126</v>
          </cell>
          <cell r="C9">
            <v>0.12227362855254462</v>
          </cell>
          <cell r="D9">
            <v>2.1810971579643092E-2</v>
          </cell>
          <cell r="E9">
            <v>7.2703238598810314E-3</v>
          </cell>
        </row>
        <row r="10">
          <cell r="A10">
            <v>31</v>
          </cell>
          <cell r="B10">
            <v>0.84606133493686109</v>
          </cell>
          <cell r="C10">
            <v>7.9975947083583881E-2</v>
          </cell>
          <cell r="D10">
            <v>6.8550811785929047E-2</v>
          </cell>
          <cell r="E10">
            <v>5.4119061936259774E-3</v>
          </cell>
        </row>
        <row r="11">
          <cell r="A11">
            <v>32</v>
          </cell>
          <cell r="B11">
            <v>0.83453931500241196</v>
          </cell>
          <cell r="C11">
            <v>0.13796430294259526</v>
          </cell>
          <cell r="D11">
            <v>1.9778099372889532E-2</v>
          </cell>
          <cell r="E11">
            <v>7.7182826821032323E-3</v>
          </cell>
        </row>
        <row r="12">
          <cell r="A12">
            <v>36</v>
          </cell>
          <cell r="B12">
            <v>0.84480986639260025</v>
          </cell>
          <cell r="C12">
            <v>9.4210346008907153E-2</v>
          </cell>
          <cell r="D12">
            <v>5.4813292223364167E-2</v>
          </cell>
          <cell r="E12">
            <v>6.1664953751284684E-3</v>
          </cell>
        </row>
        <row r="13">
          <cell r="A13">
            <v>37</v>
          </cell>
          <cell r="B13">
            <v>0.84146341463414631</v>
          </cell>
          <cell r="C13">
            <v>9.413109756097561E-2</v>
          </cell>
          <cell r="D13">
            <v>5.7164634146341466E-2</v>
          </cell>
          <cell r="E13">
            <v>7.2408536585365857E-3</v>
          </cell>
        </row>
        <row r="14">
          <cell r="A14">
            <v>38</v>
          </cell>
          <cell r="B14">
            <v>0.86003683241252304</v>
          </cell>
          <cell r="C14">
            <v>7.0595457335788828E-2</v>
          </cell>
          <cell r="D14">
            <v>6.0773480662983423E-2</v>
          </cell>
          <cell r="E14">
            <v>8.5942295887047274E-3</v>
          </cell>
        </row>
        <row r="15">
          <cell r="A15">
            <v>42</v>
          </cell>
          <cell r="B15">
            <v>0.88567073170731703</v>
          </cell>
          <cell r="C15">
            <v>8.3841463414634151E-3</v>
          </cell>
          <cell r="D15">
            <v>9.9847560975609762E-2</v>
          </cell>
          <cell r="E15">
            <v>6.0975609756097563E-3</v>
          </cell>
        </row>
        <row r="16">
          <cell r="A16">
            <v>44</v>
          </cell>
          <cell r="B16">
            <v>0.85879488740109555</v>
          </cell>
          <cell r="C16">
            <v>0.101034692635423</v>
          </cell>
          <cell r="D16">
            <v>3.1345100426049911E-2</v>
          </cell>
          <cell r="E16">
            <v>8.825319537431528E-3</v>
          </cell>
        </row>
        <row r="17">
          <cell r="A17">
            <v>45</v>
          </cell>
          <cell r="B17">
            <v>0.84982638888888884</v>
          </cell>
          <cell r="C17">
            <v>8.5503472222222224E-2</v>
          </cell>
          <cell r="D17">
            <v>5.7725694444444448E-2</v>
          </cell>
          <cell r="E17">
            <v>6.9444444444444441E-3</v>
          </cell>
        </row>
        <row r="18">
          <cell r="A18">
            <v>50</v>
          </cell>
          <cell r="B18">
            <v>0.74095989480604862</v>
          </cell>
          <cell r="C18">
            <v>0.16173570019723865</v>
          </cell>
          <cell r="D18">
            <v>9.1387245233399084E-2</v>
          </cell>
          <cell r="E18">
            <v>5.9171597633136093E-3</v>
          </cell>
        </row>
        <row r="19">
          <cell r="A19">
            <v>58</v>
          </cell>
          <cell r="B19">
            <v>0.97463768115942029</v>
          </cell>
          <cell r="C19">
            <v>7.246376811594203E-4</v>
          </cell>
          <cell r="D19">
            <v>1.1594202898550725E-2</v>
          </cell>
          <cell r="E19">
            <v>1.3043478260869565E-2</v>
          </cell>
        </row>
        <row r="20">
          <cell r="A20">
            <v>59</v>
          </cell>
          <cell r="B20">
            <v>0.86754966887417218</v>
          </cell>
          <cell r="C20">
            <v>9.6281202241467148E-2</v>
          </cell>
          <cell r="D20">
            <v>3.2603158430973E-2</v>
          </cell>
          <cell r="E20">
            <v>3.5659704533876719E-3</v>
          </cell>
        </row>
        <row r="21">
          <cell r="A21">
            <v>60</v>
          </cell>
          <cell r="B21">
            <v>0.88091679123069255</v>
          </cell>
          <cell r="C21">
            <v>9.516691579471849E-2</v>
          </cell>
          <cell r="D21">
            <v>2.042850024912805E-2</v>
          </cell>
          <cell r="E21">
            <v>3.4877927254608871E-3</v>
          </cell>
        </row>
        <row r="22">
          <cell r="A22">
            <v>64</v>
          </cell>
          <cell r="B22">
            <v>0.86634615384615388</v>
          </cell>
          <cell r="C22">
            <v>9.6794871794871798E-2</v>
          </cell>
          <cell r="D22">
            <v>3.0448717948717948E-2</v>
          </cell>
          <cell r="E22">
            <v>6.41025641025641E-3</v>
          </cell>
        </row>
        <row r="23">
          <cell r="A23">
            <v>66</v>
          </cell>
          <cell r="B23">
            <v>0.9326334208223972</v>
          </cell>
          <cell r="C23">
            <v>5.774278215223097E-2</v>
          </cell>
          <cell r="D23">
            <v>7.874015748031496E-3</v>
          </cell>
          <cell r="E23">
            <v>1.7497812773403325E-3</v>
          </cell>
        </row>
        <row r="24">
          <cell r="A24">
            <v>68</v>
          </cell>
          <cell r="B24">
            <v>0.79343094578551643</v>
          </cell>
          <cell r="C24">
            <v>0.14998021369212505</v>
          </cell>
          <cell r="D24">
            <v>4.7882865057380292E-2</v>
          </cell>
          <cell r="E24">
            <v>8.7059754649782342E-3</v>
          </cell>
        </row>
        <row r="25">
          <cell r="A25">
            <v>70</v>
          </cell>
          <cell r="B25">
            <v>0.87984278495227397</v>
          </cell>
          <cell r="C25">
            <v>6.7377877596855693E-2</v>
          </cell>
          <cell r="D25">
            <v>4.7164514317798986E-2</v>
          </cell>
          <cell r="E25">
            <v>5.614823133071308E-3</v>
          </cell>
        </row>
        <row r="26">
          <cell r="A26">
            <v>71</v>
          </cell>
          <cell r="B26">
            <v>0.82536231884057976</v>
          </cell>
          <cell r="C26">
            <v>9.492753623188406E-2</v>
          </cell>
          <cell r="D26">
            <v>7.3188405797101452E-2</v>
          </cell>
          <cell r="E26">
            <v>6.5217391304347823E-3</v>
          </cell>
        </row>
        <row r="27">
          <cell r="A27">
            <v>73</v>
          </cell>
          <cell r="B27">
            <v>0.91701680672268904</v>
          </cell>
          <cell r="C27">
            <v>5.619747899159664E-2</v>
          </cell>
          <cell r="D27">
            <v>2.2584033613445378E-2</v>
          </cell>
          <cell r="E27">
            <v>4.2016806722689074E-3</v>
          </cell>
        </row>
        <row r="28">
          <cell r="A28">
            <v>79</v>
          </cell>
          <cell r="B28">
            <v>0.88353863381858899</v>
          </cell>
          <cell r="C28">
            <v>8.9585666293393054E-2</v>
          </cell>
          <cell r="D28">
            <v>2.463605823068309E-2</v>
          </cell>
          <cell r="E28">
            <v>2.2396416573348264E-3</v>
          </cell>
        </row>
        <row r="29">
          <cell r="A29">
            <v>83</v>
          </cell>
          <cell r="B29">
            <v>0.83685503685503682</v>
          </cell>
          <cell r="C29">
            <v>0.11646191646191646</v>
          </cell>
          <cell r="D29">
            <v>4.1769041769041768E-2</v>
          </cell>
          <cell r="E29">
            <v>4.9140049140049139E-3</v>
          </cell>
        </row>
        <row r="30">
          <cell r="A30">
            <v>89</v>
          </cell>
          <cell r="B30">
            <v>0.79666666666666663</v>
          </cell>
          <cell r="C30">
            <v>0.13416666666666666</v>
          </cell>
          <cell r="D30">
            <v>6.0833333333333336E-2</v>
          </cell>
          <cell r="E30">
            <v>8.3333333333333332E-3</v>
          </cell>
        </row>
        <row r="31">
          <cell r="A31">
            <v>90</v>
          </cell>
          <cell r="B31">
            <v>0.85696821515892418</v>
          </cell>
          <cell r="C31">
            <v>9.0464547677261614E-2</v>
          </cell>
          <cell r="D31">
            <v>4.6454767726161368E-2</v>
          </cell>
          <cell r="E31">
            <v>6.1124694376528121E-3</v>
          </cell>
        </row>
        <row r="32">
          <cell r="A32">
            <v>91</v>
          </cell>
          <cell r="B32">
            <v>0.82904411764705888</v>
          </cell>
          <cell r="C32">
            <v>0.13602941176470587</v>
          </cell>
          <cell r="D32">
            <v>2.0220588235294119E-2</v>
          </cell>
          <cell r="E32">
            <v>1.4705882352941176E-2</v>
          </cell>
        </row>
        <row r="33">
          <cell r="A33">
            <v>92</v>
          </cell>
          <cell r="B33">
            <v>0.90989820229586316</v>
          </cell>
          <cell r="C33">
            <v>7.883907299111978E-2</v>
          </cell>
          <cell r="D33">
            <v>8.6636343946285468E-3</v>
          </cell>
          <cell r="E33">
            <v>2.5990903183885639E-3</v>
          </cell>
        </row>
        <row r="34">
          <cell r="A34">
            <v>93</v>
          </cell>
          <cell r="B34">
            <v>0.95953141640042594</v>
          </cell>
          <cell r="C34">
            <v>3.9403620873269436E-2</v>
          </cell>
          <cell r="D34">
            <v>1.0649627263045794E-3</v>
          </cell>
          <cell r="E34">
            <v>0</v>
          </cell>
        </row>
        <row r="35">
          <cell r="A35">
            <v>94</v>
          </cell>
          <cell r="B35">
            <v>0.80654761904761907</v>
          </cell>
          <cell r="C35">
            <v>0.14434523809523808</v>
          </cell>
          <cell r="D35">
            <v>4.6130952380952384E-2</v>
          </cell>
          <cell r="E35">
            <v>2.976190476190476E-3</v>
          </cell>
        </row>
        <row r="36">
          <cell r="A36">
            <v>97</v>
          </cell>
          <cell r="B36">
            <v>0.93858024691358022</v>
          </cell>
          <cell r="C36">
            <v>2.0679012345679013E-2</v>
          </cell>
          <cell r="D36">
            <v>2.7777777777777776E-2</v>
          </cell>
          <cell r="E36">
            <v>1.2962962962962963E-2</v>
          </cell>
        </row>
        <row r="37">
          <cell r="A37">
            <v>99</v>
          </cell>
          <cell r="B37">
            <v>0.86145833333333333</v>
          </cell>
          <cell r="C37">
            <v>0.125</v>
          </cell>
          <cell r="D37">
            <v>8.3333333333333332E-3</v>
          </cell>
          <cell r="E37">
            <v>5.208333333333333E-3</v>
          </cell>
        </row>
        <row r="38">
          <cell r="A38">
            <v>104</v>
          </cell>
          <cell r="B38">
            <v>0.86115527291997884</v>
          </cell>
          <cell r="C38">
            <v>7.5781664016958128E-2</v>
          </cell>
          <cell r="D38">
            <v>5.4054054054054057E-2</v>
          </cell>
          <cell r="E38">
            <v>9.0090090090090089E-3</v>
          </cell>
        </row>
        <row r="39">
          <cell r="A39">
            <v>105</v>
          </cell>
          <cell r="B39">
            <v>0.78602620087336239</v>
          </cell>
          <cell r="C39">
            <v>0.1222707423580786</v>
          </cell>
          <cell r="D39">
            <v>8.0474111041796637E-2</v>
          </cell>
          <cell r="E39">
            <v>1.1228945726762321E-2</v>
          </cell>
        </row>
        <row r="40">
          <cell r="A40">
            <v>106</v>
          </cell>
          <cell r="B40">
            <v>0.84854563691073215</v>
          </cell>
          <cell r="C40">
            <v>9.1273821464393182E-2</v>
          </cell>
          <cell r="D40">
            <v>5.6168505516549651E-2</v>
          </cell>
          <cell r="E40">
            <v>4.0120361083249749E-3</v>
          </cell>
        </row>
        <row r="41">
          <cell r="A41">
            <v>107</v>
          </cell>
          <cell r="B41">
            <v>0.874282982791587</v>
          </cell>
          <cell r="C41">
            <v>8.5086042065009554E-2</v>
          </cell>
          <cell r="D41">
            <v>3.2504780114722756E-2</v>
          </cell>
          <cell r="E41">
            <v>8.126195028680689E-3</v>
          </cell>
        </row>
        <row r="42">
          <cell r="A42">
            <v>111</v>
          </cell>
          <cell r="B42">
            <v>0.82784810126582276</v>
          </cell>
          <cell r="C42">
            <v>8.8607594936708861E-2</v>
          </cell>
          <cell r="D42">
            <v>7.4683544303797464E-2</v>
          </cell>
          <cell r="E42">
            <v>8.8607594936708865E-3</v>
          </cell>
        </row>
        <row r="43">
          <cell r="A43">
            <v>112</v>
          </cell>
          <cell r="B43">
            <v>0.8009389671361502</v>
          </cell>
          <cell r="C43">
            <v>0.14741784037558686</v>
          </cell>
          <cell r="D43">
            <v>4.1784037558685448E-2</v>
          </cell>
          <cell r="E43">
            <v>9.8591549295774655E-3</v>
          </cell>
        </row>
        <row r="44">
          <cell r="A44">
            <v>113</v>
          </cell>
          <cell r="B44">
            <v>0.74816026165167615</v>
          </cell>
          <cell r="C44">
            <v>0.15699100572363042</v>
          </cell>
          <cell r="D44">
            <v>8.5854456255110387E-2</v>
          </cell>
          <cell r="E44">
            <v>8.9942763695829934E-3</v>
          </cell>
        </row>
        <row r="45">
          <cell r="A45">
            <v>120</v>
          </cell>
          <cell r="B45">
            <v>0.71632896305125149</v>
          </cell>
          <cell r="C45">
            <v>0.14302741358760429</v>
          </cell>
          <cell r="D45">
            <v>0.12753277711561384</v>
          </cell>
          <cell r="E45">
            <v>1.3110846245530394E-2</v>
          </cell>
        </row>
        <row r="46">
          <cell r="A46">
            <v>122</v>
          </cell>
          <cell r="B46">
            <v>0.83877840909090906</v>
          </cell>
          <cell r="C46">
            <v>0.14204545454545456</v>
          </cell>
          <cell r="D46">
            <v>1.4914772727272728E-2</v>
          </cell>
          <cell r="E46">
            <v>4.261363636363636E-3</v>
          </cell>
        </row>
        <row r="47">
          <cell r="A47">
            <v>131</v>
          </cell>
          <cell r="B47">
            <v>0.89017341040462428</v>
          </cell>
          <cell r="C47">
            <v>4.8169556840077073E-2</v>
          </cell>
          <cell r="D47">
            <v>5.4913294797687862E-2</v>
          </cell>
          <cell r="E47">
            <v>6.7437379576107898E-3</v>
          </cell>
        </row>
        <row r="48">
          <cell r="A48">
            <v>139</v>
          </cell>
          <cell r="B48">
            <v>0.8173828125</v>
          </cell>
          <cell r="C48">
            <v>0.1728515625</v>
          </cell>
          <cell r="D48">
            <v>8.7890625E-3</v>
          </cell>
          <cell r="E48">
            <v>9.765625E-4</v>
          </cell>
        </row>
        <row r="49">
          <cell r="A49">
            <v>148</v>
          </cell>
          <cell r="B49">
            <v>0.90595611285266453</v>
          </cell>
          <cell r="C49">
            <v>8.4639498432601878E-2</v>
          </cell>
          <cell r="D49">
            <v>3.134796238244514E-3</v>
          </cell>
          <cell r="E49">
            <v>6.269592476489028E-3</v>
          </cell>
        </row>
        <row r="50">
          <cell r="A50">
            <v>149</v>
          </cell>
          <cell r="B50">
            <v>0.82150537634408605</v>
          </cell>
          <cell r="C50">
            <v>0.11935483870967742</v>
          </cell>
          <cell r="D50">
            <v>5.3763440860215055E-2</v>
          </cell>
          <cell r="E50">
            <v>5.3763440860215058E-3</v>
          </cell>
        </row>
        <row r="51">
          <cell r="A51">
            <v>153</v>
          </cell>
          <cell r="B51">
            <v>0.85432639649507114</v>
          </cell>
          <cell r="C51">
            <v>0.11829134720700986</v>
          </cell>
          <cell r="D51">
            <v>2.1905805038335158E-2</v>
          </cell>
          <cell r="E51">
            <v>5.4764512595837896E-3</v>
          </cell>
        </row>
        <row r="52">
          <cell r="A52">
            <v>156</v>
          </cell>
          <cell r="B52">
            <v>0.93256262042389215</v>
          </cell>
          <cell r="C52">
            <v>3.3718689788053952E-2</v>
          </cell>
          <cell r="D52">
            <v>2.4084778420038536E-2</v>
          </cell>
          <cell r="E52">
            <v>9.6339113680154135E-3</v>
          </cell>
        </row>
        <row r="53">
          <cell r="A53">
            <v>159</v>
          </cell>
          <cell r="B53">
            <v>0.9435626102292769</v>
          </cell>
          <cell r="C53">
            <v>6.1728395061728392E-3</v>
          </cell>
          <cell r="D53">
            <v>4.1446208112874777E-2</v>
          </cell>
          <cell r="E53">
            <v>8.8183421516754845E-3</v>
          </cell>
        </row>
        <row r="54">
          <cell r="A54">
            <v>162</v>
          </cell>
          <cell r="B54">
            <v>0.95997947665469474</v>
          </cell>
          <cell r="C54">
            <v>3.1811185223191381E-2</v>
          </cell>
          <cell r="D54">
            <v>5.1308363263211903E-3</v>
          </cell>
          <cell r="E54">
            <v>3.0785017957927143E-3</v>
          </cell>
        </row>
        <row r="55">
          <cell r="A55">
            <v>165</v>
          </cell>
          <cell r="B55">
            <v>0.83514099783080264</v>
          </cell>
          <cell r="C55">
            <v>9.3275488069414311E-2</v>
          </cell>
          <cell r="D55">
            <v>6.2906724511930592E-2</v>
          </cell>
          <cell r="E55">
            <v>8.6767895878524948E-3</v>
          </cell>
        </row>
        <row r="56">
          <cell r="A56">
            <v>167</v>
          </cell>
          <cell r="B56">
            <v>0.78142076502732238</v>
          </cell>
          <cell r="C56">
            <v>0.1721311475409836</v>
          </cell>
          <cell r="D56">
            <v>3.825136612021858E-2</v>
          </cell>
          <cell r="E56">
            <v>8.1967213114754103E-3</v>
          </cell>
        </row>
        <row r="57">
          <cell r="A57">
            <v>168</v>
          </cell>
          <cell r="B57">
            <v>0.82587064676616917</v>
          </cell>
          <cell r="C57">
            <v>0.15920398009950248</v>
          </cell>
          <cell r="D57">
            <v>1.4925373134328358E-2</v>
          </cell>
          <cell r="E57">
            <v>0</v>
          </cell>
        </row>
        <row r="58">
          <cell r="A58">
            <v>170</v>
          </cell>
          <cell r="B58">
            <v>0.85545023696682465</v>
          </cell>
          <cell r="C58">
            <v>6.6350710900473939E-2</v>
          </cell>
          <cell r="D58">
            <v>6.8720379146919433E-2</v>
          </cell>
          <cell r="E58">
            <v>9.4786729857819912E-3</v>
          </cell>
        </row>
        <row r="59">
          <cell r="A59">
            <v>173</v>
          </cell>
          <cell r="B59">
            <v>0.83098591549295775</v>
          </cell>
          <cell r="C59">
            <v>0.10509209100758396</v>
          </cell>
          <cell r="D59">
            <v>5.9588299024918745E-2</v>
          </cell>
          <cell r="E59">
            <v>4.3336944745395447E-3</v>
          </cell>
        </row>
        <row r="60">
          <cell r="A60">
            <v>176</v>
          </cell>
          <cell r="B60">
            <v>0.79475982532751088</v>
          </cell>
          <cell r="C60">
            <v>0.10262008733624454</v>
          </cell>
          <cell r="D60">
            <v>9.606986899563319E-2</v>
          </cell>
          <cell r="E60">
            <v>6.5502183406113534E-3</v>
          </cell>
        </row>
        <row r="61">
          <cell r="A61">
            <v>177</v>
          </cell>
          <cell r="B61">
            <v>0.7929373996789727</v>
          </cell>
          <cell r="C61">
            <v>0.1492776886035313</v>
          </cell>
          <cell r="D61">
            <v>4.49438202247191E-2</v>
          </cell>
          <cell r="E61">
            <v>1.2841091492776886E-2</v>
          </cell>
        </row>
        <row r="62">
          <cell r="A62">
            <v>179</v>
          </cell>
          <cell r="B62">
            <v>0.87437185929648242</v>
          </cell>
          <cell r="C62">
            <v>0.11557788944723618</v>
          </cell>
          <cell r="D62">
            <v>5.0251256281407036E-3</v>
          </cell>
          <cell r="E62">
            <v>5.0251256281407036E-3</v>
          </cell>
        </row>
        <row r="63">
          <cell r="A63">
            <v>180</v>
          </cell>
          <cell r="B63">
            <v>0.86956521739130432</v>
          </cell>
          <cell r="C63">
            <v>9.0909090909090912E-2</v>
          </cell>
          <cell r="D63">
            <v>3.1620553359683792E-2</v>
          </cell>
          <cell r="E63">
            <v>7.9051383399209481E-3</v>
          </cell>
        </row>
        <row r="64">
          <cell r="A64">
            <v>183</v>
          </cell>
          <cell r="B64">
            <v>0.81481481481481477</v>
          </cell>
          <cell r="C64">
            <v>8.9947089947089942E-2</v>
          </cell>
          <cell r="D64">
            <v>9.2592592592592587E-2</v>
          </cell>
          <cell r="E64">
            <v>2.6455026455026454E-3</v>
          </cell>
        </row>
        <row r="65">
          <cell r="A65">
            <v>184</v>
          </cell>
          <cell r="B65">
            <v>0.81323943661971831</v>
          </cell>
          <cell r="C65">
            <v>0.10704225352112676</v>
          </cell>
          <cell r="D65">
            <v>7.3521126760563382E-2</v>
          </cell>
          <cell r="E65">
            <v>6.1971830985915492E-3</v>
          </cell>
        </row>
        <row r="66">
          <cell r="A66">
            <v>185</v>
          </cell>
          <cell r="B66">
            <v>0.86363636363636365</v>
          </cell>
          <cell r="C66">
            <v>0.1048951048951049</v>
          </cell>
          <cell r="D66">
            <v>2.6223776223776224E-2</v>
          </cell>
          <cell r="E66">
            <v>5.244755244755245E-3</v>
          </cell>
        </row>
        <row r="67">
          <cell r="A67">
            <v>186</v>
          </cell>
          <cell r="B67">
            <v>0.84120734908136485</v>
          </cell>
          <cell r="C67">
            <v>9.3175853018372709E-2</v>
          </cell>
          <cell r="D67">
            <v>6.1679790026246718E-2</v>
          </cell>
          <cell r="E67">
            <v>3.937007874015748E-3</v>
          </cell>
        </row>
        <row r="68">
          <cell r="A68">
            <v>189</v>
          </cell>
          <cell r="B68">
            <v>0.8876306620209059</v>
          </cell>
          <cell r="C68">
            <v>0.10888501742160278</v>
          </cell>
          <cell r="D68">
            <v>1.7421602787456446E-3</v>
          </cell>
          <cell r="E68">
            <v>1.7421602787456446E-3</v>
          </cell>
        </row>
        <row r="69">
          <cell r="A69">
            <v>190</v>
          </cell>
          <cell r="B69">
            <v>0.86886564762670959</v>
          </cell>
          <cell r="C69">
            <v>9.6540627514078839E-2</v>
          </cell>
          <cell r="D69">
            <v>2.3866988468758382E-2</v>
          </cell>
          <cell r="E69">
            <v>1.0726736390453205E-2</v>
          </cell>
        </row>
        <row r="70">
          <cell r="A70">
            <v>191</v>
          </cell>
          <cell r="B70">
            <v>0.92274678111587982</v>
          </cell>
          <cell r="C70">
            <v>3.8626609442060089E-2</v>
          </cell>
          <cell r="D70">
            <v>3.4334763948497854E-2</v>
          </cell>
          <cell r="E70">
            <v>4.2918454935622317E-3</v>
          </cell>
        </row>
        <row r="71">
          <cell r="A71">
            <v>192</v>
          </cell>
          <cell r="B71">
            <v>0.8067061143984221</v>
          </cell>
          <cell r="C71">
            <v>0.14792899408284024</v>
          </cell>
          <cell r="D71">
            <v>3.7475345167652857E-2</v>
          </cell>
          <cell r="E71">
            <v>7.889546351084813E-3</v>
          </cell>
        </row>
        <row r="72">
          <cell r="A72">
            <v>193</v>
          </cell>
          <cell r="B72">
            <v>0.8664021164021164</v>
          </cell>
          <cell r="C72">
            <v>7.8042328042328038E-2</v>
          </cell>
          <cell r="D72">
            <v>4.3650793650793648E-2</v>
          </cell>
          <cell r="E72">
            <v>1.1904761904761904E-2</v>
          </cell>
        </row>
        <row r="73">
          <cell r="A73">
            <v>197</v>
          </cell>
          <cell r="B73">
            <v>0.88267288267288269</v>
          </cell>
          <cell r="C73">
            <v>7.3815073815073809E-2</v>
          </cell>
          <cell r="D73">
            <v>3.8073038073038072E-2</v>
          </cell>
          <cell r="E73">
            <v>5.439005439005439E-3</v>
          </cell>
        </row>
        <row r="74">
          <cell r="A74">
            <v>198</v>
          </cell>
          <cell r="B74">
            <v>0.83355176933158581</v>
          </cell>
          <cell r="C74">
            <v>0.12647444298820446</v>
          </cell>
          <cell r="D74">
            <v>3.3420707732634336E-2</v>
          </cell>
          <cell r="E74">
            <v>6.55307994757536E-3</v>
          </cell>
        </row>
        <row r="75">
          <cell r="A75">
            <v>202</v>
          </cell>
          <cell r="B75">
            <v>0.86058851905451039</v>
          </cell>
          <cell r="C75">
            <v>0.10033767486734202</v>
          </cell>
          <cell r="D75">
            <v>3.3767486734201643E-2</v>
          </cell>
          <cell r="E75">
            <v>5.3063193439459718E-3</v>
          </cell>
        </row>
        <row r="76">
          <cell r="A76">
            <v>203</v>
          </cell>
          <cell r="B76">
            <v>0.83063748810656513</v>
          </cell>
          <cell r="C76">
            <v>0.12559467174119887</v>
          </cell>
          <cell r="D76">
            <v>3.3301617507136061E-2</v>
          </cell>
          <cell r="E76">
            <v>1.0466222645099905E-2</v>
          </cell>
        </row>
        <row r="77">
          <cell r="A77">
            <v>219</v>
          </cell>
          <cell r="B77">
            <v>0.94703656998738961</v>
          </cell>
          <cell r="C77">
            <v>4.7919293820933163E-2</v>
          </cell>
          <cell r="D77">
            <v>0</v>
          </cell>
          <cell r="E77">
            <v>5.0441361916771753E-3</v>
          </cell>
        </row>
        <row r="78">
          <cell r="A78">
            <v>240</v>
          </cell>
          <cell r="B78">
            <v>0.95544554455445541</v>
          </cell>
          <cell r="C78">
            <v>3.5753575357535754E-2</v>
          </cell>
          <cell r="D78">
            <v>4.4004400440044002E-3</v>
          </cell>
          <cell r="E78">
            <v>4.4004400440044002E-3</v>
          </cell>
        </row>
        <row r="79">
          <cell r="A79">
            <v>248</v>
          </cell>
          <cell r="B79">
            <v>0.96174863387978138</v>
          </cell>
          <cell r="C79">
            <v>1.912568306010929E-2</v>
          </cell>
          <cell r="D79">
            <v>1.092896174863388E-2</v>
          </cell>
          <cell r="E79">
            <v>8.1967213114754103E-3</v>
          </cell>
        </row>
        <row r="80">
          <cell r="A80">
            <v>249</v>
          </cell>
          <cell r="B80">
            <v>0.90909090909090906</v>
          </cell>
          <cell r="C80">
            <v>0</v>
          </cell>
          <cell r="D80">
            <v>6.363636363636363E-2</v>
          </cell>
          <cell r="E80">
            <v>2.7272727272727271E-2</v>
          </cell>
        </row>
        <row r="81">
          <cell r="A81">
            <v>255</v>
          </cell>
          <cell r="B81">
            <v>0.96231884057971018</v>
          </cell>
          <cell r="C81">
            <v>2.8985507246376812E-3</v>
          </cell>
          <cell r="D81">
            <v>5.7971014492753624E-3</v>
          </cell>
          <cell r="E81">
            <v>2.8985507246376812E-2</v>
          </cell>
        </row>
        <row r="82">
          <cell r="A82">
            <v>257</v>
          </cell>
          <cell r="B82">
            <v>0.94011976047904189</v>
          </cell>
          <cell r="C82">
            <v>5.588822355289421E-2</v>
          </cell>
          <cell r="D82">
            <v>1.996007984031936E-3</v>
          </cell>
          <cell r="E82">
            <v>1.996007984031936E-3</v>
          </cell>
        </row>
        <row r="83">
          <cell r="A83">
            <v>270</v>
          </cell>
          <cell r="B83">
            <v>0.85639458751636843</v>
          </cell>
          <cell r="C83">
            <v>0.11217808817110432</v>
          </cell>
          <cell r="D83">
            <v>2.400698384984723E-2</v>
          </cell>
          <cell r="E83">
            <v>7.4203404626800524E-3</v>
          </cell>
        </row>
        <row r="84">
          <cell r="A84">
            <v>285</v>
          </cell>
          <cell r="B84">
            <v>0.9337349397590361</v>
          </cell>
          <cell r="C84">
            <v>1.8072289156626505E-2</v>
          </cell>
          <cell r="D84">
            <v>2.4096385542168676E-2</v>
          </cell>
          <cell r="E84">
            <v>2.4096385542168676E-2</v>
          </cell>
        </row>
        <row r="85">
          <cell r="A85">
            <v>355</v>
          </cell>
          <cell r="B85">
            <v>0.79413524835427884</v>
          </cell>
          <cell r="C85">
            <v>0.15619389587073609</v>
          </cell>
          <cell r="D85">
            <v>4.3087971274685818E-2</v>
          </cell>
          <cell r="E85">
            <v>6.582884500299222E-3</v>
          </cell>
        </row>
        <row r="86">
          <cell r="A86">
            <v>492</v>
          </cell>
          <cell r="B86">
            <v>0.7887517146776406</v>
          </cell>
          <cell r="C86">
            <v>0.11065386374028349</v>
          </cell>
          <cell r="D86">
            <v>9.6936442615454962E-2</v>
          </cell>
          <cell r="E86">
            <v>3.6579789666209418E-3</v>
          </cell>
        </row>
        <row r="87">
          <cell r="A87">
            <v>503</v>
          </cell>
          <cell r="B87">
            <v>0.87321164282190433</v>
          </cell>
          <cell r="C87">
            <v>0.1050814010853478</v>
          </cell>
          <cell r="D87">
            <v>1.5293537247163296E-2</v>
          </cell>
          <cell r="E87">
            <v>6.4134188455846081E-3</v>
          </cell>
        </row>
        <row r="88">
          <cell r="A88">
            <v>543</v>
          </cell>
          <cell r="B88">
            <v>0.9381761978361669</v>
          </cell>
          <cell r="C88">
            <v>2.009273570324575E-2</v>
          </cell>
          <cell r="D88">
            <v>3.2457496136012363E-2</v>
          </cell>
          <cell r="E88">
            <v>9.2735703245749607E-3</v>
          </cell>
        </row>
        <row r="89">
          <cell r="A89">
            <v>556</v>
          </cell>
          <cell r="B89">
            <v>0.97142857142857142</v>
          </cell>
          <cell r="C89">
            <v>2.5974025974025974E-3</v>
          </cell>
          <cell r="D89">
            <v>1.9913419913419914E-2</v>
          </cell>
          <cell r="E89">
            <v>6.0606060606060606E-3</v>
          </cell>
        </row>
        <row r="90">
          <cell r="A90">
            <v>566</v>
          </cell>
          <cell r="B90">
            <v>0.90440565253532834</v>
          </cell>
          <cell r="C90">
            <v>7.7306733167082295E-2</v>
          </cell>
          <cell r="D90">
            <v>1.4131338320864505E-2</v>
          </cell>
          <cell r="E90">
            <v>4.1562759767248547E-3</v>
          </cell>
        </row>
        <row r="91">
          <cell r="A91">
            <v>605</v>
          </cell>
          <cell r="B91">
            <v>0.67669172932330823</v>
          </cell>
          <cell r="C91">
            <v>0.26315789473684209</v>
          </cell>
          <cell r="D91">
            <v>6.0150375939849621E-2</v>
          </cell>
          <cell r="E91">
            <v>0</v>
          </cell>
        </row>
        <row r="92">
          <cell r="A92">
            <v>606</v>
          </cell>
          <cell r="B92">
            <v>0.8584310189359784</v>
          </cell>
          <cell r="C92">
            <v>0.1127141568981064</v>
          </cell>
          <cell r="D92">
            <v>1.8034265103697024E-2</v>
          </cell>
          <cell r="E92">
            <v>1.0820559062218215E-2</v>
          </cell>
        </row>
        <row r="93">
          <cell r="A93">
            <v>633</v>
          </cell>
          <cell r="B93">
            <v>0.87277867528271402</v>
          </cell>
          <cell r="C93">
            <v>6.4216478190630047E-2</v>
          </cell>
          <cell r="D93">
            <v>5.0080775444264945E-2</v>
          </cell>
          <cell r="E93">
            <v>1.2924071082390954E-2</v>
          </cell>
        </row>
        <row r="94">
          <cell r="A94">
            <v>636</v>
          </cell>
          <cell r="B94">
            <v>0.87084870848708484</v>
          </cell>
          <cell r="C94">
            <v>8.4870848708487087E-2</v>
          </cell>
          <cell r="D94">
            <v>3.8745387453874541E-2</v>
          </cell>
          <cell r="E94">
            <v>5.5350553505535052E-3</v>
          </cell>
        </row>
        <row r="95">
          <cell r="A95">
            <v>663</v>
          </cell>
          <cell r="B95">
            <v>0.86343115124153502</v>
          </cell>
          <cell r="C95">
            <v>0.10665914221218961</v>
          </cell>
          <cell r="D95">
            <v>2.5959367945823927E-2</v>
          </cell>
          <cell r="E95">
            <v>3.9503386004514675E-3</v>
          </cell>
        </row>
        <row r="96">
          <cell r="A96">
            <v>717</v>
          </cell>
          <cell r="B96">
            <v>0.83718028696194635</v>
          </cell>
          <cell r="C96">
            <v>9.7941359950093579E-2</v>
          </cell>
          <cell r="D96">
            <v>5.8016219588271987E-2</v>
          </cell>
          <cell r="E96">
            <v>6.8621334996880846E-3</v>
          </cell>
        </row>
        <row r="97">
          <cell r="A97">
            <v>788</v>
          </cell>
          <cell r="B97">
            <v>0.91306755260243633</v>
          </cell>
          <cell r="C97">
            <v>3.709856035437431E-2</v>
          </cell>
          <cell r="D97">
            <v>4.1528239202657809E-2</v>
          </cell>
          <cell r="E97">
            <v>8.3056478405315621E-3</v>
          </cell>
        </row>
        <row r="98">
          <cell r="A98">
            <v>828</v>
          </cell>
          <cell r="B98">
            <v>0.95101171458998934</v>
          </cell>
          <cell r="C98">
            <v>1.1714589989350373E-2</v>
          </cell>
          <cell r="D98">
            <v>2.5559105431309903E-2</v>
          </cell>
          <cell r="E98">
            <v>1.1714589989350373E-2</v>
          </cell>
        </row>
        <row r="99">
          <cell r="A99">
            <v>839</v>
          </cell>
          <cell r="B99">
            <v>0.94092526690391454</v>
          </cell>
          <cell r="C99">
            <v>0</v>
          </cell>
          <cell r="D99">
            <v>5.1245551601423488E-2</v>
          </cell>
          <cell r="E99">
            <v>7.8291814946619218E-3</v>
          </cell>
        </row>
        <row r="100">
          <cell r="A100">
            <v>842</v>
          </cell>
          <cell r="B100">
            <v>0.9920692141312184</v>
          </cell>
          <cell r="C100">
            <v>0</v>
          </cell>
          <cell r="D100">
            <v>4.3258832011535686E-3</v>
          </cell>
          <cell r="E100">
            <v>3.6049026676279738E-3</v>
          </cell>
        </row>
        <row r="101">
          <cell r="A101">
            <v>857</v>
          </cell>
          <cell r="B101">
            <v>0.81969026548672563</v>
          </cell>
          <cell r="C101">
            <v>0.12831858407079647</v>
          </cell>
          <cell r="D101">
            <v>4.6460176991150445E-2</v>
          </cell>
          <cell r="E101">
            <v>5.5309734513274336E-3</v>
          </cell>
        </row>
        <row r="102">
          <cell r="A102">
            <v>858</v>
          </cell>
          <cell r="B102">
            <v>0.90486725663716816</v>
          </cell>
          <cell r="C102">
            <v>5.6784660766961655E-2</v>
          </cell>
          <cell r="D102">
            <v>3.023598820058997E-2</v>
          </cell>
          <cell r="E102">
            <v>8.1120943952802359E-3</v>
          </cell>
        </row>
        <row r="103">
          <cell r="A103">
            <v>873</v>
          </cell>
          <cell r="B103">
            <v>0.88774811772758389</v>
          </cell>
          <cell r="C103">
            <v>8.1451060917180018E-2</v>
          </cell>
          <cell r="D103">
            <v>2.6694045174537988E-2</v>
          </cell>
          <cell r="E103">
            <v>4.1067761806981521E-3</v>
          </cell>
        </row>
        <row r="104">
          <cell r="A104">
            <v>887</v>
          </cell>
          <cell r="B104">
            <v>0.86959937156323641</v>
          </cell>
          <cell r="C104">
            <v>6.7556952081696778E-2</v>
          </cell>
          <cell r="D104">
            <v>5.6559308719560095E-2</v>
          </cell>
          <cell r="E104">
            <v>6.2843676355066776E-3</v>
          </cell>
        </row>
        <row r="105">
          <cell r="A105">
            <v>892</v>
          </cell>
          <cell r="B105">
            <v>0.87281035795887285</v>
          </cell>
          <cell r="C105">
            <v>9.1012947448591008E-2</v>
          </cell>
          <cell r="D105">
            <v>2.798933739527799E-2</v>
          </cell>
          <cell r="E105">
            <v>8.1873571972581882E-3</v>
          </cell>
        </row>
        <row r="106">
          <cell r="A106">
            <v>907</v>
          </cell>
          <cell r="B106">
            <v>0.81542699724517909</v>
          </cell>
          <cell r="C106">
            <v>0.10055096418732783</v>
          </cell>
          <cell r="D106">
            <v>6.7493112947658404E-2</v>
          </cell>
          <cell r="E106">
            <v>1.6528925619834711E-2</v>
          </cell>
        </row>
        <row r="107">
          <cell r="A107" t="str">
            <v>Total general</v>
          </cell>
          <cell r="B107">
            <v>0.8643746031330396</v>
          </cell>
          <cell r="C107">
            <v>8.9598648852113466E-2</v>
          </cell>
          <cell r="D107">
            <v>3.9153175917621873E-2</v>
          </cell>
          <cell r="E107">
            <v>6.8735720972250411E-3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BACION&amp;REPROBACION"/>
      <sheetName val="DESERCION INTRANUAL"/>
      <sheetName val="SIT_2021"/>
      <sheetName val="SIT COL_IEO"/>
      <sheetName val="Hoja1"/>
    </sheetNames>
    <sheetDataSet>
      <sheetData sheetId="0"/>
      <sheetData sheetId="1"/>
      <sheetData sheetId="2">
        <row r="2">
          <cell r="A2">
            <v>4</v>
          </cell>
          <cell r="B2">
            <v>0.79826589595375719</v>
          </cell>
          <cell r="C2">
            <v>0.14971098265895955</v>
          </cell>
          <cell r="D2">
            <v>5.2023121387283239E-2</v>
          </cell>
        </row>
        <row r="3">
          <cell r="A3">
            <v>9</v>
          </cell>
          <cell r="B3">
            <v>0.928379588182632</v>
          </cell>
          <cell r="C3">
            <v>4.2972247090420773E-2</v>
          </cell>
          <cell r="D3">
            <v>2.864816472694718E-2</v>
          </cell>
        </row>
        <row r="4">
          <cell r="A4">
            <v>11</v>
          </cell>
          <cell r="B4">
            <v>0.89166159464394401</v>
          </cell>
          <cell r="C4">
            <v>0.101034692635423</v>
          </cell>
          <cell r="D4">
            <v>7.3037127206329886E-3</v>
          </cell>
        </row>
        <row r="5">
          <cell r="A5">
            <v>18</v>
          </cell>
          <cell r="B5">
            <v>0.85614035087719298</v>
          </cell>
          <cell r="C5">
            <v>0.14105263157894737</v>
          </cell>
          <cell r="D5">
            <v>2.8070175438596489E-3</v>
          </cell>
        </row>
        <row r="6">
          <cell r="A6">
            <v>22</v>
          </cell>
          <cell r="B6">
            <v>0.86766443481685707</v>
          </cell>
          <cell r="C6">
            <v>0.10319023237495077</v>
          </cell>
          <cell r="D6">
            <v>2.91453328081922E-2</v>
          </cell>
        </row>
        <row r="7">
          <cell r="A7">
            <v>24</v>
          </cell>
          <cell r="B7">
            <v>0.77225806451612899</v>
          </cell>
          <cell r="C7">
            <v>0.13032258064516128</v>
          </cell>
          <cell r="D7">
            <v>9.7419354838709671E-2</v>
          </cell>
        </row>
        <row r="8">
          <cell r="A8">
            <v>25</v>
          </cell>
          <cell r="B8">
            <v>0.85046153846153849</v>
          </cell>
          <cell r="C8">
            <v>9.9076923076923076E-2</v>
          </cell>
          <cell r="D8">
            <v>5.046153846153846E-2</v>
          </cell>
        </row>
        <row r="9">
          <cell r="A9">
            <v>30</v>
          </cell>
          <cell r="B9">
            <v>0.87016229712858928</v>
          </cell>
          <cell r="C9">
            <v>9.8626716604244699E-2</v>
          </cell>
          <cell r="D9">
            <v>3.1210986267166042E-2</v>
          </cell>
        </row>
        <row r="10">
          <cell r="A10">
            <v>31</v>
          </cell>
          <cell r="B10">
            <v>0.79539221064179921</v>
          </cell>
          <cell r="C10">
            <v>9.8738343390016456E-2</v>
          </cell>
          <cell r="D10">
            <v>0.10586944596818432</v>
          </cell>
        </row>
        <row r="11">
          <cell r="A11">
            <v>32</v>
          </cell>
          <cell r="B11">
            <v>0.77767527675276749</v>
          </cell>
          <cell r="C11">
            <v>0.11023985239852399</v>
          </cell>
          <cell r="D11">
            <v>0.11208487084870848</v>
          </cell>
        </row>
        <row r="12">
          <cell r="A12">
            <v>36</v>
          </cell>
          <cell r="B12">
            <v>0.86162672966587917</v>
          </cell>
          <cell r="C12">
            <v>6.7499156260546742E-2</v>
          </cell>
          <cell r="D12">
            <v>7.0874114073574079E-2</v>
          </cell>
        </row>
        <row r="13">
          <cell r="A13">
            <v>37</v>
          </cell>
          <cell r="B13">
            <v>0.83867631851085833</v>
          </cell>
          <cell r="C13">
            <v>7.3078248879696661E-2</v>
          </cell>
          <cell r="D13">
            <v>8.8245432609445021E-2</v>
          </cell>
        </row>
        <row r="14">
          <cell r="A14">
            <v>38</v>
          </cell>
          <cell r="B14">
            <v>0.85919540229885061</v>
          </cell>
          <cell r="C14">
            <v>6.5517241379310351E-2</v>
          </cell>
          <cell r="D14">
            <v>7.5287356321839083E-2</v>
          </cell>
        </row>
        <row r="15">
          <cell r="A15">
            <v>42</v>
          </cell>
          <cell r="B15">
            <v>0.87770270270270268</v>
          </cell>
          <cell r="C15">
            <v>3.5135135135135137E-2</v>
          </cell>
          <cell r="D15">
            <v>8.716216216216216E-2</v>
          </cell>
        </row>
        <row r="16">
          <cell r="A16">
            <v>44</v>
          </cell>
          <cell r="B16">
            <v>0.9087232813402657</v>
          </cell>
          <cell r="C16">
            <v>7.3367995378393988E-2</v>
          </cell>
          <cell r="D16">
            <v>1.7908723281340265E-2</v>
          </cell>
        </row>
        <row r="17">
          <cell r="A17">
            <v>45</v>
          </cell>
          <cell r="B17">
            <v>0.87322768974145126</v>
          </cell>
          <cell r="C17">
            <v>9.2160133444537121E-2</v>
          </cell>
          <cell r="D17">
            <v>3.4612176814011679E-2</v>
          </cell>
        </row>
        <row r="18">
          <cell r="A18">
            <v>50</v>
          </cell>
          <cell r="B18">
            <v>0.72504378283712789</v>
          </cell>
          <cell r="C18">
            <v>0.17454757734967893</v>
          </cell>
          <cell r="D18">
            <v>0.10040863981319323</v>
          </cell>
        </row>
        <row r="19">
          <cell r="A19">
            <v>58</v>
          </cell>
          <cell r="B19">
            <v>0.87843704775687415</v>
          </cell>
          <cell r="C19">
            <v>0.10419681620839363</v>
          </cell>
          <cell r="D19">
            <v>1.7366136034732273E-2</v>
          </cell>
        </row>
        <row r="20">
          <cell r="A20">
            <v>59</v>
          </cell>
          <cell r="B20">
            <v>0.8995546759030183</v>
          </cell>
          <cell r="C20">
            <v>5.3933696190004946E-2</v>
          </cell>
          <cell r="D20">
            <v>4.6511627906976744E-2</v>
          </cell>
        </row>
        <row r="21">
          <cell r="A21">
            <v>60</v>
          </cell>
          <cell r="B21">
            <v>0.89140271493212675</v>
          </cell>
          <cell r="C21">
            <v>7.6470588235294124E-2</v>
          </cell>
          <cell r="D21">
            <v>3.2126696832579182E-2</v>
          </cell>
        </row>
        <row r="22">
          <cell r="A22">
            <v>64</v>
          </cell>
          <cell r="B22">
            <v>0.8722479721900348</v>
          </cell>
          <cell r="C22">
            <v>0.10544611819235226</v>
          </cell>
          <cell r="D22">
            <v>2.2305909617612977E-2</v>
          </cell>
        </row>
        <row r="23">
          <cell r="A23">
            <v>66</v>
          </cell>
          <cell r="B23">
            <v>0.98132358911896067</v>
          </cell>
          <cell r="C23">
            <v>1.7458384084449857E-2</v>
          </cell>
          <cell r="D23">
            <v>1.2180267965895249E-3</v>
          </cell>
        </row>
        <row r="24">
          <cell r="A24">
            <v>68</v>
          </cell>
          <cell r="B24">
            <v>0.76115001842978258</v>
          </cell>
          <cell r="C24">
            <v>0.18356063398451899</v>
          </cell>
          <cell r="D24">
            <v>5.5289347585698485E-2</v>
          </cell>
        </row>
        <row r="25">
          <cell r="A25">
            <v>70</v>
          </cell>
          <cell r="B25">
            <v>0.90550305725403002</v>
          </cell>
          <cell r="C25">
            <v>4.2245692051139525E-2</v>
          </cell>
          <cell r="D25">
            <v>5.2251250694830463E-2</v>
          </cell>
        </row>
        <row r="26">
          <cell r="A26">
            <v>71</v>
          </cell>
          <cell r="B26">
            <v>0.81324041811846692</v>
          </cell>
          <cell r="C26">
            <v>9.547038327526132E-2</v>
          </cell>
          <cell r="D26">
            <v>9.1289198606271771E-2</v>
          </cell>
        </row>
        <row r="27">
          <cell r="A27">
            <v>73</v>
          </cell>
          <cell r="B27">
            <v>0.88691902252036414</v>
          </cell>
          <cell r="C27">
            <v>8.8164829899377101E-2</v>
          </cell>
          <cell r="D27">
            <v>2.4916147580258743E-2</v>
          </cell>
        </row>
        <row r="28">
          <cell r="A28">
            <v>79</v>
          </cell>
          <cell r="B28">
            <v>0.91744066047471617</v>
          </cell>
          <cell r="C28">
            <v>7.2239422084623322E-3</v>
          </cell>
          <cell r="D28">
            <v>7.533539731682147E-2</v>
          </cell>
        </row>
        <row r="29">
          <cell r="A29">
            <v>83</v>
          </cell>
          <cell r="B29">
            <v>0.86090775988286972</v>
          </cell>
          <cell r="C29">
            <v>0.10297706198145437</v>
          </cell>
          <cell r="D29">
            <v>3.611517813567594E-2</v>
          </cell>
        </row>
        <row r="30">
          <cell r="A30">
            <v>89</v>
          </cell>
          <cell r="B30">
            <v>0.69420849420849418</v>
          </cell>
          <cell r="C30">
            <v>0.24555984555984556</v>
          </cell>
          <cell r="D30">
            <v>6.0231660231660232E-2</v>
          </cell>
        </row>
        <row r="31">
          <cell r="A31">
            <v>90</v>
          </cell>
          <cell r="B31">
            <v>0.87137891077636154</v>
          </cell>
          <cell r="C31">
            <v>0.11471610660486674</v>
          </cell>
          <cell r="D31">
            <v>1.3904982618771726E-2</v>
          </cell>
        </row>
        <row r="32">
          <cell r="A32">
            <v>91</v>
          </cell>
          <cell r="B32">
            <v>0.88947368421052631</v>
          </cell>
          <cell r="C32">
            <v>0.10350877192982456</v>
          </cell>
          <cell r="D32">
            <v>7.0175438596491229E-3</v>
          </cell>
        </row>
        <row r="33">
          <cell r="A33">
            <v>92</v>
          </cell>
          <cell r="B33">
            <v>0.93813501919169118</v>
          </cell>
          <cell r="C33">
            <v>5.8026642582975844E-2</v>
          </cell>
          <cell r="D33">
            <v>3.8383382253330323E-3</v>
          </cell>
        </row>
        <row r="34">
          <cell r="A34">
            <v>93</v>
          </cell>
          <cell r="B34">
            <v>0.94397463002114168</v>
          </cell>
          <cell r="C34">
            <v>5.4968287526427059E-2</v>
          </cell>
          <cell r="D34">
            <v>1.0570824524312897E-3</v>
          </cell>
        </row>
        <row r="35">
          <cell r="A35">
            <v>94</v>
          </cell>
          <cell r="B35">
            <v>0.76275862068965516</v>
          </cell>
          <cell r="C35">
            <v>0.12</v>
          </cell>
          <cell r="D35">
            <v>0.11724137931034483</v>
          </cell>
        </row>
        <row r="36">
          <cell r="A36">
            <v>97</v>
          </cell>
          <cell r="B36">
            <v>0.90872065165309057</v>
          </cell>
          <cell r="C36">
            <v>3.9530426449448972E-2</v>
          </cell>
          <cell r="D36">
            <v>5.174892189746047E-2</v>
          </cell>
        </row>
        <row r="37">
          <cell r="A37">
            <v>99</v>
          </cell>
          <cell r="B37">
            <v>0.89858382823206939</v>
          </cell>
          <cell r="C37">
            <v>9.9588853357697585E-2</v>
          </cell>
          <cell r="D37">
            <v>1.8273184102329831E-3</v>
          </cell>
        </row>
        <row r="38">
          <cell r="A38">
            <v>104</v>
          </cell>
          <cell r="B38">
            <v>0.98031914893617023</v>
          </cell>
          <cell r="C38">
            <v>4.7872340425531915E-3</v>
          </cell>
          <cell r="D38">
            <v>1.4893617021276596E-2</v>
          </cell>
        </row>
        <row r="39">
          <cell r="A39">
            <v>105</v>
          </cell>
          <cell r="B39">
            <v>0.87468671679197996</v>
          </cell>
          <cell r="C39">
            <v>0.12218045112781954</v>
          </cell>
          <cell r="D39">
            <v>3.1328320802005011E-3</v>
          </cell>
        </row>
        <row r="40">
          <cell r="A40">
            <v>106</v>
          </cell>
          <cell r="B40">
            <v>0.85721107927411655</v>
          </cell>
          <cell r="C40">
            <v>0.10219675262655205</v>
          </cell>
          <cell r="D40">
            <v>4.0592168099331423E-2</v>
          </cell>
        </row>
        <row r="41">
          <cell r="A41">
            <v>107</v>
          </cell>
          <cell r="B41">
            <v>0.87585266030013642</v>
          </cell>
          <cell r="C41">
            <v>8.3674397453387908E-2</v>
          </cell>
          <cell r="D41">
            <v>4.0472942246475671E-2</v>
          </cell>
        </row>
        <row r="42">
          <cell r="A42">
            <v>111</v>
          </cell>
          <cell r="B42">
            <v>0.83376623376623371</v>
          </cell>
          <cell r="C42">
            <v>7.2727272727272724E-2</v>
          </cell>
          <cell r="D42">
            <v>9.350649350649351E-2</v>
          </cell>
        </row>
        <row r="43">
          <cell r="A43">
            <v>112</v>
          </cell>
          <cell r="B43">
            <v>0.77334542157751585</v>
          </cell>
          <cell r="C43">
            <v>0.15956482320942883</v>
          </cell>
          <cell r="D43">
            <v>6.708975521305531E-2</v>
          </cell>
        </row>
        <row r="44">
          <cell r="A44">
            <v>113</v>
          </cell>
          <cell r="B44">
            <v>0.8306916426512968</v>
          </cell>
          <cell r="C44">
            <v>8.3573487031700283E-2</v>
          </cell>
          <cell r="D44">
            <v>8.5734870317002887E-2</v>
          </cell>
        </row>
        <row r="45">
          <cell r="A45">
            <v>120</v>
          </cell>
          <cell r="B45">
            <v>0.8422939068100358</v>
          </cell>
          <cell r="C45">
            <v>0.15412186379928317</v>
          </cell>
          <cell r="D45">
            <v>3.5842293906810036E-3</v>
          </cell>
        </row>
        <row r="46">
          <cell r="A46">
            <v>122</v>
          </cell>
          <cell r="B46">
            <v>0.77643718949609652</v>
          </cell>
          <cell r="C46">
            <v>0.16678495386799147</v>
          </cell>
          <cell r="D46">
            <v>5.6777856635911991E-2</v>
          </cell>
        </row>
        <row r="47">
          <cell r="A47">
            <v>131</v>
          </cell>
          <cell r="B47">
            <v>0.88307402168788307</v>
          </cell>
          <cell r="C47">
            <v>3.583215464403583E-2</v>
          </cell>
          <cell r="D47">
            <v>8.10938236680811E-2</v>
          </cell>
        </row>
        <row r="48">
          <cell r="A48">
            <v>139</v>
          </cell>
          <cell r="B48">
            <v>0.88126919140225179</v>
          </cell>
          <cell r="C48">
            <v>0.10747185261003071</v>
          </cell>
          <cell r="D48">
            <v>1.1258955987717503E-2</v>
          </cell>
        </row>
        <row r="49">
          <cell r="A49">
            <v>148</v>
          </cell>
          <cell r="B49">
            <v>0.84024577572964665</v>
          </cell>
          <cell r="C49">
            <v>7.8341013824884786E-2</v>
          </cell>
          <cell r="D49">
            <v>8.1413210445468509E-2</v>
          </cell>
        </row>
        <row r="50">
          <cell r="A50">
            <v>149</v>
          </cell>
          <cell r="B50">
            <v>0.86466165413533835</v>
          </cell>
          <cell r="C50">
            <v>0.13211600429645542</v>
          </cell>
          <cell r="D50">
            <v>3.22234156820623E-3</v>
          </cell>
        </row>
        <row r="51">
          <cell r="A51">
            <v>153</v>
          </cell>
          <cell r="B51">
            <v>0.79303278688524592</v>
          </cell>
          <cell r="C51">
            <v>0.11782786885245902</v>
          </cell>
          <cell r="D51">
            <v>8.9139344262295084E-2</v>
          </cell>
        </row>
        <row r="52">
          <cell r="A52">
            <v>156</v>
          </cell>
          <cell r="B52">
            <v>0.88544358311800175</v>
          </cell>
          <cell r="C52">
            <v>9.3023255813953487E-2</v>
          </cell>
          <cell r="D52">
            <v>2.1533161068044791E-2</v>
          </cell>
        </row>
        <row r="53">
          <cell r="A53">
            <v>159</v>
          </cell>
          <cell r="B53">
            <v>0.91642857142857148</v>
          </cell>
          <cell r="C53">
            <v>6.6428571428571434E-2</v>
          </cell>
          <cell r="D53">
            <v>1.7142857142857144E-2</v>
          </cell>
        </row>
        <row r="54">
          <cell r="A54">
            <v>162</v>
          </cell>
          <cell r="B54">
            <v>0.95961145194274033</v>
          </cell>
          <cell r="C54">
            <v>8.6912065439672809E-3</v>
          </cell>
          <cell r="D54">
            <v>3.1697341513292433E-2</v>
          </cell>
        </row>
        <row r="55">
          <cell r="A55">
            <v>165</v>
          </cell>
          <cell r="B55">
            <v>0.85009861932938857</v>
          </cell>
          <cell r="C55">
            <v>8.8757396449704137E-2</v>
          </cell>
          <cell r="D55">
            <v>6.1143984220907298E-2</v>
          </cell>
        </row>
        <row r="56">
          <cell r="A56">
            <v>167</v>
          </cell>
          <cell r="B56">
            <v>0.79743589743589749</v>
          </cell>
          <cell r="C56">
            <v>0.12307692307692308</v>
          </cell>
          <cell r="D56">
            <v>7.9487179487179482E-2</v>
          </cell>
        </row>
        <row r="57">
          <cell r="A57">
            <v>168</v>
          </cell>
          <cell r="B57">
            <v>0.95652173913043481</v>
          </cell>
          <cell r="C57">
            <v>3.9130434782608699E-2</v>
          </cell>
          <cell r="D57">
            <v>4.3478260869565218E-3</v>
          </cell>
        </row>
        <row r="58">
          <cell r="A58">
            <v>170</v>
          </cell>
          <cell r="B58">
            <v>0.87295825771324864</v>
          </cell>
          <cell r="C58">
            <v>6.5335753176043551E-2</v>
          </cell>
          <cell r="D58">
            <v>6.1705989110707807E-2</v>
          </cell>
        </row>
        <row r="59">
          <cell r="A59">
            <v>173</v>
          </cell>
          <cell r="B59">
            <v>0.80456349206349209</v>
          </cell>
          <cell r="C59">
            <v>0.19246031746031747</v>
          </cell>
          <cell r="D59">
            <v>2.976190476190476E-3</v>
          </cell>
        </row>
        <row r="60">
          <cell r="A60">
            <v>176</v>
          </cell>
          <cell r="B60">
            <v>0.84533333333333338</v>
          </cell>
          <cell r="C60">
            <v>9.3333333333333338E-2</v>
          </cell>
          <cell r="D60">
            <v>6.133333333333333E-2</v>
          </cell>
        </row>
        <row r="61">
          <cell r="A61">
            <v>177</v>
          </cell>
          <cell r="B61">
            <v>0.84944751381215466</v>
          </cell>
          <cell r="C61">
            <v>5.8011049723756904E-2</v>
          </cell>
          <cell r="D61">
            <v>9.2541436464088397E-2</v>
          </cell>
        </row>
        <row r="62">
          <cell r="A62">
            <v>179</v>
          </cell>
          <cell r="B62">
            <v>0.99</v>
          </cell>
          <cell r="C62">
            <v>0</v>
          </cell>
          <cell r="D62">
            <v>0.01</v>
          </cell>
        </row>
        <row r="63">
          <cell r="A63">
            <v>180</v>
          </cell>
          <cell r="B63">
            <v>0.69863013698630139</v>
          </cell>
          <cell r="C63">
            <v>0.21917808219178081</v>
          </cell>
          <cell r="D63">
            <v>8.2191780821917804E-2</v>
          </cell>
        </row>
        <row r="64">
          <cell r="A64">
            <v>183</v>
          </cell>
          <cell r="B64">
            <v>0.83727034120734911</v>
          </cell>
          <cell r="C64">
            <v>0.15485564304461943</v>
          </cell>
          <cell r="D64">
            <v>7.874015748031496E-3</v>
          </cell>
        </row>
        <row r="65">
          <cell r="A65">
            <v>184</v>
          </cell>
          <cell r="B65">
            <v>0.76959553695955374</v>
          </cell>
          <cell r="C65">
            <v>0.14728033472803348</v>
          </cell>
          <cell r="D65">
            <v>8.3124128312412837E-2</v>
          </cell>
        </row>
        <row r="66">
          <cell r="A66">
            <v>185</v>
          </cell>
          <cell r="B66">
            <v>0.83061889250814336</v>
          </cell>
          <cell r="C66">
            <v>0.10912052117263844</v>
          </cell>
          <cell r="D66">
            <v>6.026058631921824E-2</v>
          </cell>
        </row>
        <row r="67">
          <cell r="A67">
            <v>186</v>
          </cell>
          <cell r="B67">
            <v>0.95304568527918787</v>
          </cell>
          <cell r="C67">
            <v>4.1878172588832488E-2</v>
          </cell>
          <cell r="D67">
            <v>5.076142131979695E-3</v>
          </cell>
        </row>
        <row r="68">
          <cell r="A68">
            <v>189</v>
          </cell>
          <cell r="B68">
            <v>0.84591194968553463</v>
          </cell>
          <cell r="C68">
            <v>0.1470125786163522</v>
          </cell>
          <cell r="D68">
            <v>7.0754716981132077E-3</v>
          </cell>
        </row>
        <row r="69">
          <cell r="A69">
            <v>190</v>
          </cell>
          <cell r="B69">
            <v>0.78853601859024014</v>
          </cell>
          <cell r="C69">
            <v>0.20371804802478699</v>
          </cell>
          <cell r="D69">
            <v>7.7459333849728895E-3</v>
          </cell>
        </row>
        <row r="70">
          <cell r="A70">
            <v>191</v>
          </cell>
          <cell r="B70">
            <v>0.7932489451476793</v>
          </cell>
          <cell r="C70">
            <v>0.19831223628691982</v>
          </cell>
          <cell r="D70">
            <v>8.4388185654008432E-3</v>
          </cell>
        </row>
        <row r="71">
          <cell r="A71">
            <v>192</v>
          </cell>
          <cell r="B71">
            <v>0.79024390243902443</v>
          </cell>
          <cell r="C71">
            <v>0.13560975609756099</v>
          </cell>
          <cell r="D71">
            <v>7.4146341463414631E-2</v>
          </cell>
        </row>
        <row r="72">
          <cell r="A72">
            <v>193</v>
          </cell>
          <cell r="B72">
            <v>0.89580686149936473</v>
          </cell>
          <cell r="C72">
            <v>4.9555273189326558E-2</v>
          </cell>
          <cell r="D72">
            <v>5.4637865311308764E-2</v>
          </cell>
        </row>
        <row r="73">
          <cell r="A73">
            <v>197</v>
          </cell>
          <cell r="B73">
            <v>0.77600510529674538</v>
          </cell>
          <cell r="C73">
            <v>0.11614550095724314</v>
          </cell>
          <cell r="D73">
            <v>0.10784939374601149</v>
          </cell>
        </row>
        <row r="74">
          <cell r="A74">
            <v>198</v>
          </cell>
          <cell r="B74">
            <v>0.86860795454545459</v>
          </cell>
          <cell r="C74">
            <v>0.13068181818181818</v>
          </cell>
          <cell r="D74">
            <v>7.1022727272727275E-4</v>
          </cell>
        </row>
        <row r="75">
          <cell r="A75">
            <v>202</v>
          </cell>
          <cell r="B75">
            <v>0.86640277090549234</v>
          </cell>
          <cell r="C75">
            <v>9.9455714992577937E-2</v>
          </cell>
          <cell r="D75">
            <v>3.414151410192974E-2</v>
          </cell>
        </row>
        <row r="76">
          <cell r="A76">
            <v>203</v>
          </cell>
          <cell r="B76">
            <v>0.91854545454545455</v>
          </cell>
          <cell r="C76">
            <v>3.781818181818182E-2</v>
          </cell>
          <cell r="D76">
            <v>4.363636363636364E-2</v>
          </cell>
        </row>
        <row r="77">
          <cell r="A77">
            <v>219</v>
          </cell>
          <cell r="B77">
            <v>0.95191122071516643</v>
          </cell>
          <cell r="C77">
            <v>4.8088779284833537E-2</v>
          </cell>
          <cell r="D77">
            <v>0</v>
          </cell>
        </row>
        <row r="78">
          <cell r="A78">
            <v>240</v>
          </cell>
          <cell r="B78">
            <v>0.99792960662525876</v>
          </cell>
          <cell r="C78">
            <v>0</v>
          </cell>
          <cell r="D78">
            <v>2.070393374741201E-3</v>
          </cell>
        </row>
        <row r="79">
          <cell r="A79">
            <v>248</v>
          </cell>
          <cell r="B79">
            <v>0.99339207048458145</v>
          </cell>
          <cell r="C79">
            <v>2.2026431718061676E-3</v>
          </cell>
          <cell r="D79">
            <v>4.4052863436123352E-3</v>
          </cell>
        </row>
        <row r="80">
          <cell r="A80">
            <v>249</v>
          </cell>
          <cell r="B80">
            <v>0.9107142857142857</v>
          </cell>
          <cell r="C80">
            <v>0</v>
          </cell>
          <cell r="D80">
            <v>8.9285714285714288E-2</v>
          </cell>
        </row>
        <row r="81">
          <cell r="A81">
            <v>255</v>
          </cell>
          <cell r="B81">
            <v>0.98250728862973757</v>
          </cell>
          <cell r="C81">
            <v>1.4577259475218658E-2</v>
          </cell>
          <cell r="D81">
            <v>2.9154518950437317E-3</v>
          </cell>
        </row>
        <row r="82">
          <cell r="A82">
            <v>257</v>
          </cell>
          <cell r="B82">
            <v>0.99214145383104124</v>
          </cell>
          <cell r="C82">
            <v>7.8585461689587421E-3</v>
          </cell>
          <cell r="D82">
            <v>0</v>
          </cell>
        </row>
        <row r="83">
          <cell r="A83">
            <v>270</v>
          </cell>
          <cell r="B83">
            <v>0.87149122807017543</v>
          </cell>
          <cell r="C83">
            <v>4.7807017543859652E-2</v>
          </cell>
          <cell r="D83">
            <v>8.0701754385964913E-2</v>
          </cell>
        </row>
        <row r="84">
          <cell r="A84">
            <v>285</v>
          </cell>
          <cell r="B84">
            <v>0.99009900990099009</v>
          </cell>
          <cell r="C84">
            <v>0</v>
          </cell>
          <cell r="D84">
            <v>9.9009900990099011E-3</v>
          </cell>
        </row>
        <row r="85">
          <cell r="A85">
            <v>355</v>
          </cell>
          <cell r="B85">
            <v>0.86590499098015639</v>
          </cell>
          <cell r="C85">
            <v>0.12447384245339747</v>
          </cell>
          <cell r="D85">
            <v>9.6211665664461821E-3</v>
          </cell>
        </row>
        <row r="86">
          <cell r="A86">
            <v>492</v>
          </cell>
          <cell r="B86">
            <v>0.87177203918076585</v>
          </cell>
          <cell r="C86">
            <v>0.12110418521816563</v>
          </cell>
          <cell r="D86">
            <v>7.1237756010685662E-3</v>
          </cell>
        </row>
        <row r="87">
          <cell r="A87">
            <v>503</v>
          </cell>
          <cell r="B87">
            <v>0.92697881828316608</v>
          </cell>
          <cell r="C87">
            <v>7.0234113712374577E-2</v>
          </cell>
          <cell r="D87">
            <v>2.787068004459309E-3</v>
          </cell>
        </row>
        <row r="88">
          <cell r="A88">
            <v>543</v>
          </cell>
          <cell r="B88">
            <v>0.87801418439716317</v>
          </cell>
          <cell r="C88">
            <v>0.11773049645390071</v>
          </cell>
          <cell r="D88">
            <v>4.2553191489361703E-3</v>
          </cell>
        </row>
        <row r="89">
          <cell r="A89">
            <v>556</v>
          </cell>
          <cell r="B89">
            <v>0.85490877497827977</v>
          </cell>
          <cell r="C89">
            <v>0.13814074717636837</v>
          </cell>
          <cell r="D89">
            <v>6.9504778453518675E-3</v>
          </cell>
        </row>
        <row r="90">
          <cell r="A90">
            <v>566</v>
          </cell>
          <cell r="B90">
            <v>0.95088257866462012</v>
          </cell>
          <cell r="C90">
            <v>4.6047582501918649E-2</v>
          </cell>
          <cell r="D90">
            <v>3.0698388334612432E-3</v>
          </cell>
        </row>
        <row r="91">
          <cell r="A91">
            <v>605</v>
          </cell>
          <cell r="B91">
            <v>0.61952861952861948</v>
          </cell>
          <cell r="C91">
            <v>0.30976430976430974</v>
          </cell>
          <cell r="D91">
            <v>7.0707070707070704E-2</v>
          </cell>
        </row>
        <row r="92">
          <cell r="A92">
            <v>606</v>
          </cell>
          <cell r="B92">
            <v>0.96029547553093264</v>
          </cell>
          <cell r="C92">
            <v>3.5087719298245612E-2</v>
          </cell>
          <cell r="D92">
            <v>4.6168051708217915E-3</v>
          </cell>
        </row>
        <row r="93">
          <cell r="A93">
            <v>633</v>
          </cell>
          <cell r="B93">
            <v>0.83785793975455558</v>
          </cell>
          <cell r="C93">
            <v>9.5202677575306802E-2</v>
          </cell>
          <cell r="D93">
            <v>6.6939382670137604E-2</v>
          </cell>
        </row>
        <row r="94">
          <cell r="A94">
            <v>636</v>
          </cell>
          <cell r="B94">
            <v>0.98089171974522293</v>
          </cell>
          <cell r="C94">
            <v>1.364877161055505E-2</v>
          </cell>
          <cell r="D94">
            <v>5.4595086442220204E-3</v>
          </cell>
        </row>
        <row r="95">
          <cell r="A95">
            <v>663</v>
          </cell>
          <cell r="B95">
            <v>0.98217094913476666</v>
          </cell>
          <cell r="C95">
            <v>1.6255899318300997E-2</v>
          </cell>
          <cell r="D95">
            <v>1.5731515469323545E-3</v>
          </cell>
        </row>
        <row r="96">
          <cell r="A96">
            <v>717</v>
          </cell>
          <cell r="B96">
            <v>0.83584905660377362</v>
          </cell>
          <cell r="C96">
            <v>7.3584905660377356E-2</v>
          </cell>
          <cell r="D96">
            <v>9.056603773584905E-2</v>
          </cell>
        </row>
        <row r="97">
          <cell r="A97">
            <v>788</v>
          </cell>
          <cell r="B97">
            <v>0.97560975609756095</v>
          </cell>
          <cell r="C97">
            <v>1.6436903499469777E-2</v>
          </cell>
          <cell r="D97">
            <v>7.9533404029692462E-3</v>
          </cell>
        </row>
        <row r="98">
          <cell r="A98">
            <v>828</v>
          </cell>
          <cell r="B98">
            <v>0.94591611479028692</v>
          </cell>
          <cell r="C98">
            <v>4.7461368653421633E-2</v>
          </cell>
          <cell r="D98">
            <v>6.6225165562913907E-3</v>
          </cell>
        </row>
        <row r="99">
          <cell r="A99">
            <v>839</v>
          </cell>
          <cell r="B99">
            <v>0.84550898203592817</v>
          </cell>
          <cell r="C99">
            <v>7.6047904191616764E-2</v>
          </cell>
          <cell r="D99">
            <v>7.8443113772455095E-2</v>
          </cell>
        </row>
        <row r="100">
          <cell r="A100">
            <v>842</v>
          </cell>
          <cell r="B100">
            <v>0.98233695652173914</v>
          </cell>
          <cell r="C100">
            <v>1.6983695652173912E-2</v>
          </cell>
          <cell r="D100">
            <v>6.793478260869565E-4</v>
          </cell>
        </row>
        <row r="101">
          <cell r="A101">
            <v>857</v>
          </cell>
          <cell r="B101">
            <v>0.81488736532810968</v>
          </cell>
          <cell r="C101">
            <v>0.18021547502448579</v>
          </cell>
          <cell r="D101">
            <v>4.8971596474045058E-3</v>
          </cell>
        </row>
        <row r="102">
          <cell r="A102">
            <v>858</v>
          </cell>
          <cell r="B102">
            <v>0.95603628750872294</v>
          </cell>
          <cell r="C102">
            <v>3.4891835310537335E-2</v>
          </cell>
          <cell r="D102">
            <v>9.0718771807397069E-3</v>
          </cell>
        </row>
        <row r="103">
          <cell r="A103">
            <v>873</v>
          </cell>
          <cell r="B103">
            <v>0.90778688524590168</v>
          </cell>
          <cell r="C103">
            <v>8.4699453551912565E-2</v>
          </cell>
          <cell r="D103">
            <v>7.513661202185792E-3</v>
          </cell>
        </row>
        <row r="104">
          <cell r="A104">
            <v>887</v>
          </cell>
          <cell r="B104">
            <v>0.93447098976109211</v>
          </cell>
          <cell r="C104">
            <v>6.0068259385665526E-2</v>
          </cell>
          <cell r="D104">
            <v>5.4607508532423209E-3</v>
          </cell>
        </row>
        <row r="105">
          <cell r="A105">
            <v>892</v>
          </cell>
          <cell r="B105">
            <v>0.91159713287998534</v>
          </cell>
          <cell r="C105">
            <v>8.2154015805918024E-2</v>
          </cell>
          <cell r="D105">
            <v>6.2488513140966737E-3</v>
          </cell>
        </row>
        <row r="106">
          <cell r="A106">
            <v>907</v>
          </cell>
          <cell r="B106">
            <v>0.91789215686274506</v>
          </cell>
          <cell r="C106">
            <v>8.0882352941176475E-2</v>
          </cell>
          <cell r="D106">
            <v>1.2254901960784314E-3</v>
          </cell>
        </row>
        <row r="107">
          <cell r="A107" t="str">
            <v>Total general</v>
          </cell>
          <cell r="B107">
            <v>0.87228035928291681</v>
          </cell>
          <cell r="C107">
            <v>8.9375949789347528E-2</v>
          </cell>
          <cell r="D107">
            <v>3.83436909277357E-2</v>
          </cell>
        </row>
      </sheetData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BACION&amp;REPROBACION"/>
      <sheetName val="DESERCION INTRANUAL"/>
      <sheetName val="SIT_2021"/>
      <sheetName val="SIT COL_IEO"/>
      <sheetName val="Hoja1"/>
    </sheetNames>
    <sheetDataSet>
      <sheetData sheetId="0"/>
      <sheetData sheetId="1"/>
      <sheetData sheetId="2">
        <row r="2">
          <cell r="A2">
            <v>4</v>
          </cell>
          <cell r="B2">
            <v>0.79826589595375719</v>
          </cell>
          <cell r="C2">
            <v>0.14971098265895955</v>
          </cell>
          <cell r="D2">
            <v>5.2023121387283239E-2</v>
          </cell>
        </row>
        <row r="3">
          <cell r="A3">
            <v>9</v>
          </cell>
          <cell r="B3">
            <v>0.928379588182632</v>
          </cell>
          <cell r="C3">
            <v>4.2972247090420773E-2</v>
          </cell>
          <cell r="D3">
            <v>2.864816472694718E-2</v>
          </cell>
        </row>
        <row r="4">
          <cell r="A4">
            <v>11</v>
          </cell>
          <cell r="B4">
            <v>0.89166159464394401</v>
          </cell>
          <cell r="C4">
            <v>0.101034692635423</v>
          </cell>
          <cell r="D4">
            <v>7.3037127206329886E-3</v>
          </cell>
        </row>
        <row r="5">
          <cell r="A5">
            <v>18</v>
          </cell>
          <cell r="B5">
            <v>0.85614035087719298</v>
          </cell>
          <cell r="C5">
            <v>0.14105263157894737</v>
          </cell>
          <cell r="D5">
            <v>2.8070175438596489E-3</v>
          </cell>
        </row>
        <row r="6">
          <cell r="A6">
            <v>22</v>
          </cell>
          <cell r="B6">
            <v>0.86766443481685707</v>
          </cell>
          <cell r="C6">
            <v>0.10319023237495077</v>
          </cell>
          <cell r="D6">
            <v>2.91453328081922E-2</v>
          </cell>
        </row>
        <row r="7">
          <cell r="A7">
            <v>24</v>
          </cell>
          <cell r="B7">
            <v>0.77225806451612899</v>
          </cell>
          <cell r="C7">
            <v>0.13032258064516128</v>
          </cell>
          <cell r="D7">
            <v>9.7419354838709671E-2</v>
          </cell>
        </row>
        <row r="8">
          <cell r="A8">
            <v>25</v>
          </cell>
          <cell r="B8">
            <v>0.85046153846153849</v>
          </cell>
          <cell r="C8">
            <v>9.9076923076923076E-2</v>
          </cell>
          <cell r="D8">
            <v>5.046153846153846E-2</v>
          </cell>
        </row>
        <row r="9">
          <cell r="A9">
            <v>30</v>
          </cell>
          <cell r="B9">
            <v>0.87016229712858928</v>
          </cell>
          <cell r="C9">
            <v>9.8626716604244699E-2</v>
          </cell>
          <cell r="D9">
            <v>3.1210986267166042E-2</v>
          </cell>
        </row>
        <row r="10">
          <cell r="A10">
            <v>31</v>
          </cell>
          <cell r="B10">
            <v>0.79539221064179921</v>
          </cell>
          <cell r="C10">
            <v>9.8738343390016456E-2</v>
          </cell>
          <cell r="D10">
            <v>0.10586944596818432</v>
          </cell>
        </row>
        <row r="11">
          <cell r="A11">
            <v>32</v>
          </cell>
          <cell r="B11">
            <v>0.77767527675276749</v>
          </cell>
          <cell r="C11">
            <v>0.11023985239852399</v>
          </cell>
          <cell r="D11">
            <v>0.11208487084870848</v>
          </cell>
        </row>
        <row r="12">
          <cell r="A12">
            <v>36</v>
          </cell>
          <cell r="B12">
            <v>0.86162672966587917</v>
          </cell>
          <cell r="C12">
            <v>6.7499156260546742E-2</v>
          </cell>
          <cell r="D12">
            <v>7.0874114073574079E-2</v>
          </cell>
        </row>
        <row r="13">
          <cell r="A13">
            <v>37</v>
          </cell>
          <cell r="B13">
            <v>0.83867631851085833</v>
          </cell>
          <cell r="C13">
            <v>7.3078248879696661E-2</v>
          </cell>
          <cell r="D13">
            <v>8.8245432609445021E-2</v>
          </cell>
        </row>
        <row r="14">
          <cell r="A14">
            <v>38</v>
          </cell>
          <cell r="B14">
            <v>0.85919540229885061</v>
          </cell>
          <cell r="C14">
            <v>6.5517241379310351E-2</v>
          </cell>
          <cell r="D14">
            <v>7.5287356321839083E-2</v>
          </cell>
        </row>
        <row r="15">
          <cell r="A15">
            <v>42</v>
          </cell>
          <cell r="B15">
            <v>0.87770270270270268</v>
          </cell>
          <cell r="C15">
            <v>3.5135135135135137E-2</v>
          </cell>
          <cell r="D15">
            <v>8.716216216216216E-2</v>
          </cell>
        </row>
        <row r="16">
          <cell r="A16">
            <v>44</v>
          </cell>
          <cell r="B16">
            <v>0.9087232813402657</v>
          </cell>
          <cell r="C16">
            <v>7.3367995378393988E-2</v>
          </cell>
          <cell r="D16">
            <v>1.7908723281340265E-2</v>
          </cell>
        </row>
        <row r="17">
          <cell r="A17">
            <v>45</v>
          </cell>
          <cell r="B17">
            <v>0.87322768974145126</v>
          </cell>
          <cell r="C17">
            <v>9.2160133444537121E-2</v>
          </cell>
          <cell r="D17">
            <v>3.4612176814011679E-2</v>
          </cell>
        </row>
        <row r="18">
          <cell r="A18">
            <v>50</v>
          </cell>
          <cell r="B18">
            <v>0.72504378283712789</v>
          </cell>
          <cell r="C18">
            <v>0.17454757734967893</v>
          </cell>
          <cell r="D18">
            <v>0.10040863981319323</v>
          </cell>
        </row>
        <row r="19">
          <cell r="A19">
            <v>58</v>
          </cell>
          <cell r="B19">
            <v>0.87843704775687415</v>
          </cell>
          <cell r="C19">
            <v>0.10419681620839363</v>
          </cell>
          <cell r="D19">
            <v>1.7366136034732273E-2</v>
          </cell>
        </row>
        <row r="20">
          <cell r="A20">
            <v>59</v>
          </cell>
          <cell r="B20">
            <v>0.8995546759030183</v>
          </cell>
          <cell r="C20">
            <v>5.3933696190004946E-2</v>
          </cell>
          <cell r="D20">
            <v>4.6511627906976744E-2</v>
          </cell>
        </row>
        <row r="21">
          <cell r="A21">
            <v>60</v>
          </cell>
          <cell r="B21">
            <v>0.89140271493212675</v>
          </cell>
          <cell r="C21">
            <v>7.6470588235294124E-2</v>
          </cell>
          <cell r="D21">
            <v>3.2126696832579182E-2</v>
          </cell>
        </row>
        <row r="22">
          <cell r="A22">
            <v>64</v>
          </cell>
          <cell r="B22">
            <v>0.8722479721900348</v>
          </cell>
          <cell r="C22">
            <v>0.10544611819235226</v>
          </cell>
          <cell r="D22">
            <v>2.2305909617612977E-2</v>
          </cell>
        </row>
        <row r="23">
          <cell r="A23">
            <v>66</v>
          </cell>
          <cell r="B23">
            <v>0.98132358911896067</v>
          </cell>
          <cell r="C23">
            <v>1.7458384084449857E-2</v>
          </cell>
          <cell r="D23">
            <v>1.2180267965895249E-3</v>
          </cell>
        </row>
        <row r="24">
          <cell r="A24">
            <v>68</v>
          </cell>
          <cell r="B24">
            <v>0.76115001842978258</v>
          </cell>
          <cell r="C24">
            <v>0.18356063398451899</v>
          </cell>
          <cell r="D24">
            <v>5.5289347585698485E-2</v>
          </cell>
        </row>
        <row r="25">
          <cell r="A25">
            <v>70</v>
          </cell>
          <cell r="B25">
            <v>0.90550305725403002</v>
          </cell>
          <cell r="C25">
            <v>4.2245692051139525E-2</v>
          </cell>
          <cell r="D25">
            <v>5.2251250694830463E-2</v>
          </cell>
        </row>
        <row r="26">
          <cell r="A26">
            <v>71</v>
          </cell>
          <cell r="B26">
            <v>0.81324041811846692</v>
          </cell>
          <cell r="C26">
            <v>9.547038327526132E-2</v>
          </cell>
          <cell r="D26">
            <v>9.1289198606271771E-2</v>
          </cell>
        </row>
        <row r="27">
          <cell r="A27">
            <v>73</v>
          </cell>
          <cell r="B27">
            <v>0.88691902252036414</v>
          </cell>
          <cell r="C27">
            <v>8.8164829899377101E-2</v>
          </cell>
          <cell r="D27">
            <v>2.4916147580258743E-2</v>
          </cell>
        </row>
        <row r="28">
          <cell r="A28">
            <v>79</v>
          </cell>
          <cell r="B28">
            <v>0.91744066047471617</v>
          </cell>
          <cell r="C28">
            <v>7.2239422084623322E-3</v>
          </cell>
          <cell r="D28">
            <v>7.533539731682147E-2</v>
          </cell>
        </row>
        <row r="29">
          <cell r="A29">
            <v>83</v>
          </cell>
          <cell r="B29">
            <v>0.86090775988286972</v>
          </cell>
          <cell r="C29">
            <v>0.10297706198145437</v>
          </cell>
          <cell r="D29">
            <v>3.611517813567594E-2</v>
          </cell>
        </row>
        <row r="30">
          <cell r="A30">
            <v>89</v>
          </cell>
          <cell r="B30">
            <v>0.69420849420849418</v>
          </cell>
          <cell r="C30">
            <v>0.24555984555984556</v>
          </cell>
          <cell r="D30">
            <v>6.0231660231660232E-2</v>
          </cell>
        </row>
        <row r="31">
          <cell r="A31">
            <v>90</v>
          </cell>
          <cell r="B31">
            <v>0.87137891077636154</v>
          </cell>
          <cell r="C31">
            <v>0.11471610660486674</v>
          </cell>
          <cell r="D31">
            <v>1.3904982618771726E-2</v>
          </cell>
        </row>
        <row r="32">
          <cell r="A32">
            <v>91</v>
          </cell>
          <cell r="B32">
            <v>0.88947368421052631</v>
          </cell>
          <cell r="C32">
            <v>0.10350877192982456</v>
          </cell>
          <cell r="D32">
            <v>7.0175438596491229E-3</v>
          </cell>
        </row>
        <row r="33">
          <cell r="A33">
            <v>92</v>
          </cell>
          <cell r="B33">
            <v>0.93813501919169118</v>
          </cell>
          <cell r="C33">
            <v>5.8026642582975844E-2</v>
          </cell>
          <cell r="D33">
            <v>3.8383382253330323E-3</v>
          </cell>
        </row>
        <row r="34">
          <cell r="A34">
            <v>93</v>
          </cell>
          <cell r="B34">
            <v>0.94397463002114168</v>
          </cell>
          <cell r="C34">
            <v>5.4968287526427059E-2</v>
          </cell>
          <cell r="D34">
            <v>1.0570824524312897E-3</v>
          </cell>
        </row>
        <row r="35">
          <cell r="A35">
            <v>94</v>
          </cell>
          <cell r="B35">
            <v>0.76275862068965516</v>
          </cell>
          <cell r="C35">
            <v>0.12</v>
          </cell>
          <cell r="D35">
            <v>0.11724137931034483</v>
          </cell>
        </row>
        <row r="36">
          <cell r="A36">
            <v>97</v>
          </cell>
          <cell r="B36">
            <v>0.90872065165309057</v>
          </cell>
          <cell r="C36">
            <v>3.9530426449448972E-2</v>
          </cell>
          <cell r="D36">
            <v>5.174892189746047E-2</v>
          </cell>
        </row>
        <row r="37">
          <cell r="A37">
            <v>99</v>
          </cell>
          <cell r="B37">
            <v>0.89858382823206939</v>
          </cell>
          <cell r="C37">
            <v>9.9588853357697585E-2</v>
          </cell>
          <cell r="D37">
            <v>1.8273184102329831E-3</v>
          </cell>
        </row>
        <row r="38">
          <cell r="A38">
            <v>104</v>
          </cell>
          <cell r="B38">
            <v>0.98031914893617023</v>
          </cell>
          <cell r="C38">
            <v>4.7872340425531915E-3</v>
          </cell>
          <cell r="D38">
            <v>1.4893617021276596E-2</v>
          </cell>
        </row>
        <row r="39">
          <cell r="A39">
            <v>105</v>
          </cell>
          <cell r="B39">
            <v>0.87468671679197996</v>
          </cell>
          <cell r="C39">
            <v>0.12218045112781954</v>
          </cell>
          <cell r="D39">
            <v>3.1328320802005011E-3</v>
          </cell>
        </row>
        <row r="40">
          <cell r="A40">
            <v>106</v>
          </cell>
          <cell r="B40">
            <v>0.85721107927411655</v>
          </cell>
          <cell r="C40">
            <v>0.10219675262655205</v>
          </cell>
          <cell r="D40">
            <v>4.0592168099331423E-2</v>
          </cell>
        </row>
        <row r="41">
          <cell r="A41">
            <v>107</v>
          </cell>
          <cell r="B41">
            <v>0.87585266030013642</v>
          </cell>
          <cell r="C41">
            <v>8.3674397453387908E-2</v>
          </cell>
          <cell r="D41">
            <v>4.0472942246475671E-2</v>
          </cell>
        </row>
        <row r="42">
          <cell r="A42">
            <v>111</v>
          </cell>
          <cell r="B42">
            <v>0.83376623376623371</v>
          </cell>
          <cell r="C42">
            <v>7.2727272727272724E-2</v>
          </cell>
          <cell r="D42">
            <v>9.350649350649351E-2</v>
          </cell>
        </row>
        <row r="43">
          <cell r="A43">
            <v>112</v>
          </cell>
          <cell r="B43">
            <v>0.77334542157751585</v>
          </cell>
          <cell r="C43">
            <v>0.15956482320942883</v>
          </cell>
          <cell r="D43">
            <v>6.708975521305531E-2</v>
          </cell>
        </row>
        <row r="44">
          <cell r="A44">
            <v>113</v>
          </cell>
          <cell r="B44">
            <v>0.8306916426512968</v>
          </cell>
          <cell r="C44">
            <v>8.3573487031700283E-2</v>
          </cell>
          <cell r="D44">
            <v>8.5734870317002887E-2</v>
          </cell>
        </row>
        <row r="45">
          <cell r="A45">
            <v>120</v>
          </cell>
          <cell r="B45">
            <v>0.8422939068100358</v>
          </cell>
          <cell r="C45">
            <v>0.15412186379928317</v>
          </cell>
          <cell r="D45">
            <v>3.5842293906810036E-3</v>
          </cell>
        </row>
        <row r="46">
          <cell r="A46">
            <v>122</v>
          </cell>
          <cell r="B46">
            <v>0.77643718949609652</v>
          </cell>
          <cell r="C46">
            <v>0.16678495386799147</v>
          </cell>
          <cell r="D46">
            <v>5.6777856635911991E-2</v>
          </cell>
        </row>
        <row r="47">
          <cell r="A47">
            <v>131</v>
          </cell>
          <cell r="B47">
            <v>0.88307402168788307</v>
          </cell>
          <cell r="C47">
            <v>3.583215464403583E-2</v>
          </cell>
          <cell r="D47">
            <v>8.10938236680811E-2</v>
          </cell>
        </row>
        <row r="48">
          <cell r="A48">
            <v>139</v>
          </cell>
          <cell r="B48">
            <v>0.88126919140225179</v>
          </cell>
          <cell r="C48">
            <v>0.10747185261003071</v>
          </cell>
          <cell r="D48">
            <v>1.1258955987717503E-2</v>
          </cell>
        </row>
        <row r="49">
          <cell r="A49">
            <v>148</v>
          </cell>
          <cell r="B49">
            <v>0.84024577572964665</v>
          </cell>
          <cell r="C49">
            <v>7.8341013824884786E-2</v>
          </cell>
          <cell r="D49">
            <v>8.1413210445468509E-2</v>
          </cell>
        </row>
        <row r="50">
          <cell r="A50">
            <v>149</v>
          </cell>
          <cell r="B50">
            <v>0.86466165413533835</v>
          </cell>
          <cell r="C50">
            <v>0.13211600429645542</v>
          </cell>
          <cell r="D50">
            <v>3.22234156820623E-3</v>
          </cell>
        </row>
        <row r="51">
          <cell r="A51">
            <v>153</v>
          </cell>
          <cell r="B51">
            <v>0.79303278688524592</v>
          </cell>
          <cell r="C51">
            <v>0.11782786885245902</v>
          </cell>
          <cell r="D51">
            <v>8.9139344262295084E-2</v>
          </cell>
        </row>
        <row r="52">
          <cell r="A52">
            <v>156</v>
          </cell>
          <cell r="B52">
            <v>0.88544358311800175</v>
          </cell>
          <cell r="C52">
            <v>9.3023255813953487E-2</v>
          </cell>
          <cell r="D52">
            <v>2.1533161068044791E-2</v>
          </cell>
        </row>
        <row r="53">
          <cell r="A53">
            <v>159</v>
          </cell>
          <cell r="B53">
            <v>0.91642857142857148</v>
          </cell>
          <cell r="C53">
            <v>6.6428571428571434E-2</v>
          </cell>
          <cell r="D53">
            <v>1.7142857142857144E-2</v>
          </cell>
        </row>
        <row r="54">
          <cell r="A54">
            <v>162</v>
          </cell>
          <cell r="B54">
            <v>0.95961145194274033</v>
          </cell>
          <cell r="C54">
            <v>8.6912065439672809E-3</v>
          </cell>
          <cell r="D54">
            <v>3.1697341513292433E-2</v>
          </cell>
        </row>
        <row r="55">
          <cell r="A55">
            <v>165</v>
          </cell>
          <cell r="B55">
            <v>0.85009861932938857</v>
          </cell>
          <cell r="C55">
            <v>8.8757396449704137E-2</v>
          </cell>
          <cell r="D55">
            <v>6.1143984220907298E-2</v>
          </cell>
        </row>
        <row r="56">
          <cell r="A56">
            <v>167</v>
          </cell>
          <cell r="B56">
            <v>0.79743589743589749</v>
          </cell>
          <cell r="C56">
            <v>0.12307692307692308</v>
          </cell>
          <cell r="D56">
            <v>7.9487179487179482E-2</v>
          </cell>
        </row>
        <row r="57">
          <cell r="A57">
            <v>168</v>
          </cell>
          <cell r="B57">
            <v>0.95652173913043481</v>
          </cell>
          <cell r="C57">
            <v>3.9130434782608699E-2</v>
          </cell>
          <cell r="D57">
            <v>4.3478260869565218E-3</v>
          </cell>
        </row>
        <row r="58">
          <cell r="A58">
            <v>170</v>
          </cell>
          <cell r="B58">
            <v>0.87295825771324864</v>
          </cell>
          <cell r="C58">
            <v>6.5335753176043551E-2</v>
          </cell>
          <cell r="D58">
            <v>6.1705989110707807E-2</v>
          </cell>
        </row>
        <row r="59">
          <cell r="A59">
            <v>173</v>
          </cell>
          <cell r="B59">
            <v>0.80456349206349209</v>
          </cell>
          <cell r="C59">
            <v>0.19246031746031747</v>
          </cell>
          <cell r="D59">
            <v>2.976190476190476E-3</v>
          </cell>
        </row>
        <row r="60">
          <cell r="A60">
            <v>176</v>
          </cell>
          <cell r="B60">
            <v>0.84533333333333338</v>
          </cell>
          <cell r="C60">
            <v>9.3333333333333338E-2</v>
          </cell>
          <cell r="D60">
            <v>6.133333333333333E-2</v>
          </cell>
        </row>
        <row r="61">
          <cell r="A61">
            <v>177</v>
          </cell>
          <cell r="B61">
            <v>0.84944751381215466</v>
          </cell>
          <cell r="C61">
            <v>5.8011049723756904E-2</v>
          </cell>
          <cell r="D61">
            <v>9.2541436464088397E-2</v>
          </cell>
        </row>
        <row r="62">
          <cell r="A62">
            <v>179</v>
          </cell>
          <cell r="B62">
            <v>0.99</v>
          </cell>
          <cell r="C62">
            <v>0</v>
          </cell>
          <cell r="D62">
            <v>0.01</v>
          </cell>
        </row>
        <row r="63">
          <cell r="A63">
            <v>180</v>
          </cell>
          <cell r="B63">
            <v>0.69863013698630139</v>
          </cell>
          <cell r="C63">
            <v>0.21917808219178081</v>
          </cell>
          <cell r="D63">
            <v>8.2191780821917804E-2</v>
          </cell>
        </row>
        <row r="64">
          <cell r="A64">
            <v>183</v>
          </cell>
          <cell r="B64">
            <v>0.83727034120734911</v>
          </cell>
          <cell r="C64">
            <v>0.15485564304461943</v>
          </cell>
          <cell r="D64">
            <v>7.874015748031496E-3</v>
          </cell>
        </row>
        <row r="65">
          <cell r="A65">
            <v>184</v>
          </cell>
          <cell r="B65">
            <v>0.76959553695955374</v>
          </cell>
          <cell r="C65">
            <v>0.14728033472803348</v>
          </cell>
          <cell r="D65">
            <v>8.3124128312412837E-2</v>
          </cell>
        </row>
        <row r="66">
          <cell r="A66">
            <v>185</v>
          </cell>
          <cell r="B66">
            <v>0.83061889250814336</v>
          </cell>
          <cell r="C66">
            <v>0.10912052117263844</v>
          </cell>
          <cell r="D66">
            <v>6.026058631921824E-2</v>
          </cell>
        </row>
        <row r="67">
          <cell r="A67">
            <v>186</v>
          </cell>
          <cell r="B67">
            <v>0.95304568527918787</v>
          </cell>
          <cell r="C67">
            <v>4.1878172588832488E-2</v>
          </cell>
          <cell r="D67">
            <v>5.076142131979695E-3</v>
          </cell>
        </row>
        <row r="68">
          <cell r="A68">
            <v>189</v>
          </cell>
          <cell r="B68">
            <v>0.84591194968553463</v>
          </cell>
          <cell r="C68">
            <v>0.1470125786163522</v>
          </cell>
          <cell r="D68">
            <v>7.0754716981132077E-3</v>
          </cell>
        </row>
        <row r="69">
          <cell r="A69">
            <v>190</v>
          </cell>
          <cell r="B69">
            <v>0.78853601859024014</v>
          </cell>
          <cell r="C69">
            <v>0.20371804802478699</v>
          </cell>
          <cell r="D69">
            <v>7.7459333849728895E-3</v>
          </cell>
        </row>
        <row r="70">
          <cell r="A70">
            <v>191</v>
          </cell>
          <cell r="B70">
            <v>0.7932489451476793</v>
          </cell>
          <cell r="C70">
            <v>0.19831223628691982</v>
          </cell>
          <cell r="D70">
            <v>8.4388185654008432E-3</v>
          </cell>
        </row>
        <row r="71">
          <cell r="A71">
            <v>192</v>
          </cell>
          <cell r="B71">
            <v>0.79024390243902443</v>
          </cell>
          <cell r="C71">
            <v>0.13560975609756099</v>
          </cell>
          <cell r="D71">
            <v>7.4146341463414631E-2</v>
          </cell>
        </row>
        <row r="72">
          <cell r="A72">
            <v>193</v>
          </cell>
          <cell r="B72">
            <v>0.89580686149936473</v>
          </cell>
          <cell r="C72">
            <v>4.9555273189326558E-2</v>
          </cell>
          <cell r="D72">
            <v>5.4637865311308764E-2</v>
          </cell>
        </row>
        <row r="73">
          <cell r="A73">
            <v>197</v>
          </cell>
          <cell r="B73">
            <v>0.77600510529674538</v>
          </cell>
          <cell r="C73">
            <v>0.11614550095724314</v>
          </cell>
          <cell r="D73">
            <v>0.10784939374601149</v>
          </cell>
        </row>
        <row r="74">
          <cell r="A74">
            <v>198</v>
          </cell>
          <cell r="B74">
            <v>0.86860795454545459</v>
          </cell>
          <cell r="C74">
            <v>0.13068181818181818</v>
          </cell>
          <cell r="D74">
            <v>7.1022727272727275E-4</v>
          </cell>
        </row>
        <row r="75">
          <cell r="A75">
            <v>202</v>
          </cell>
          <cell r="B75">
            <v>0.86640277090549234</v>
          </cell>
          <cell r="C75">
            <v>9.9455714992577937E-2</v>
          </cell>
          <cell r="D75">
            <v>3.414151410192974E-2</v>
          </cell>
        </row>
        <row r="76">
          <cell r="A76">
            <v>203</v>
          </cell>
          <cell r="B76">
            <v>0.91854545454545455</v>
          </cell>
          <cell r="C76">
            <v>3.781818181818182E-2</v>
          </cell>
          <cell r="D76">
            <v>4.363636363636364E-2</v>
          </cell>
        </row>
        <row r="77">
          <cell r="A77">
            <v>219</v>
          </cell>
          <cell r="B77">
            <v>0.95191122071516643</v>
          </cell>
          <cell r="C77">
            <v>4.8088779284833537E-2</v>
          </cell>
          <cell r="D77">
            <v>0</v>
          </cell>
        </row>
        <row r="78">
          <cell r="A78">
            <v>240</v>
          </cell>
          <cell r="B78">
            <v>0.99792960662525876</v>
          </cell>
          <cell r="C78">
            <v>0</v>
          </cell>
          <cell r="D78">
            <v>2.070393374741201E-3</v>
          </cell>
        </row>
        <row r="79">
          <cell r="A79">
            <v>248</v>
          </cell>
          <cell r="B79">
            <v>0.99339207048458145</v>
          </cell>
          <cell r="C79">
            <v>2.2026431718061676E-3</v>
          </cell>
          <cell r="D79">
            <v>4.4052863436123352E-3</v>
          </cell>
        </row>
        <row r="80">
          <cell r="A80">
            <v>249</v>
          </cell>
          <cell r="B80">
            <v>0.9107142857142857</v>
          </cell>
          <cell r="C80">
            <v>0</v>
          </cell>
          <cell r="D80">
            <v>8.9285714285714288E-2</v>
          </cell>
        </row>
        <row r="81">
          <cell r="A81">
            <v>255</v>
          </cell>
          <cell r="B81">
            <v>0.98250728862973757</v>
          </cell>
          <cell r="C81">
            <v>1.4577259475218658E-2</v>
          </cell>
          <cell r="D81">
            <v>2.9154518950437317E-3</v>
          </cell>
        </row>
        <row r="82">
          <cell r="A82">
            <v>257</v>
          </cell>
          <cell r="B82">
            <v>0.99214145383104124</v>
          </cell>
          <cell r="C82">
            <v>7.8585461689587421E-3</v>
          </cell>
          <cell r="D82">
            <v>0</v>
          </cell>
        </row>
        <row r="83">
          <cell r="A83">
            <v>270</v>
          </cell>
          <cell r="B83">
            <v>0.87149122807017543</v>
          </cell>
          <cell r="C83">
            <v>4.7807017543859652E-2</v>
          </cell>
          <cell r="D83">
            <v>8.0701754385964913E-2</v>
          </cell>
        </row>
        <row r="84">
          <cell r="A84">
            <v>285</v>
          </cell>
          <cell r="B84">
            <v>0.99009900990099009</v>
          </cell>
          <cell r="C84">
            <v>0</v>
          </cell>
          <cell r="D84">
            <v>9.9009900990099011E-3</v>
          </cell>
        </row>
        <row r="85">
          <cell r="A85">
            <v>355</v>
          </cell>
          <cell r="B85">
            <v>0.86590499098015639</v>
          </cell>
          <cell r="C85">
            <v>0.12447384245339747</v>
          </cell>
          <cell r="D85">
            <v>9.6211665664461821E-3</v>
          </cell>
        </row>
        <row r="86">
          <cell r="A86">
            <v>492</v>
          </cell>
          <cell r="B86">
            <v>0.87177203918076585</v>
          </cell>
          <cell r="C86">
            <v>0.12110418521816563</v>
          </cell>
          <cell r="D86">
            <v>7.1237756010685662E-3</v>
          </cell>
        </row>
        <row r="87">
          <cell r="A87">
            <v>503</v>
          </cell>
          <cell r="B87">
            <v>0.92697881828316608</v>
          </cell>
          <cell r="C87">
            <v>7.0234113712374577E-2</v>
          </cell>
          <cell r="D87">
            <v>2.787068004459309E-3</v>
          </cell>
        </row>
        <row r="88">
          <cell r="A88">
            <v>543</v>
          </cell>
          <cell r="B88">
            <v>0.87801418439716317</v>
          </cell>
          <cell r="C88">
            <v>0.11773049645390071</v>
          </cell>
          <cell r="D88">
            <v>4.2553191489361703E-3</v>
          </cell>
        </row>
        <row r="89">
          <cell r="A89">
            <v>556</v>
          </cell>
          <cell r="B89">
            <v>0.85490877497827977</v>
          </cell>
          <cell r="C89">
            <v>0.13814074717636837</v>
          </cell>
          <cell r="D89">
            <v>6.9504778453518675E-3</v>
          </cell>
        </row>
        <row r="90">
          <cell r="A90">
            <v>566</v>
          </cell>
          <cell r="B90">
            <v>0.95088257866462012</v>
          </cell>
          <cell r="C90">
            <v>4.6047582501918649E-2</v>
          </cell>
          <cell r="D90">
            <v>3.0698388334612432E-3</v>
          </cell>
        </row>
        <row r="91">
          <cell r="A91">
            <v>605</v>
          </cell>
          <cell r="B91">
            <v>0.61952861952861948</v>
          </cell>
          <cell r="C91">
            <v>0.30976430976430974</v>
          </cell>
          <cell r="D91">
            <v>7.0707070707070704E-2</v>
          </cell>
        </row>
        <row r="92">
          <cell r="A92">
            <v>606</v>
          </cell>
          <cell r="B92">
            <v>0.96029547553093264</v>
          </cell>
          <cell r="C92">
            <v>3.5087719298245612E-2</v>
          </cell>
          <cell r="D92">
            <v>4.6168051708217915E-3</v>
          </cell>
        </row>
        <row r="93">
          <cell r="A93">
            <v>633</v>
          </cell>
          <cell r="B93">
            <v>0.83785793975455558</v>
          </cell>
          <cell r="C93">
            <v>9.5202677575306802E-2</v>
          </cell>
          <cell r="D93">
            <v>6.6939382670137604E-2</v>
          </cell>
        </row>
        <row r="94">
          <cell r="A94">
            <v>636</v>
          </cell>
          <cell r="B94">
            <v>0.98089171974522293</v>
          </cell>
          <cell r="C94">
            <v>1.364877161055505E-2</v>
          </cell>
          <cell r="D94">
            <v>5.4595086442220204E-3</v>
          </cell>
        </row>
        <row r="95">
          <cell r="A95">
            <v>663</v>
          </cell>
          <cell r="B95">
            <v>0.98217094913476666</v>
          </cell>
          <cell r="C95">
            <v>1.6255899318300997E-2</v>
          </cell>
          <cell r="D95">
            <v>1.5731515469323545E-3</v>
          </cell>
        </row>
        <row r="96">
          <cell r="A96">
            <v>717</v>
          </cell>
          <cell r="B96">
            <v>0.83584905660377362</v>
          </cell>
          <cell r="C96">
            <v>7.3584905660377356E-2</v>
          </cell>
          <cell r="D96">
            <v>9.056603773584905E-2</v>
          </cell>
        </row>
        <row r="97">
          <cell r="A97">
            <v>788</v>
          </cell>
          <cell r="B97">
            <v>0.97560975609756095</v>
          </cell>
          <cell r="C97">
            <v>1.6436903499469777E-2</v>
          </cell>
          <cell r="D97">
            <v>7.9533404029692462E-3</v>
          </cell>
        </row>
        <row r="98">
          <cell r="A98">
            <v>828</v>
          </cell>
          <cell r="B98">
            <v>0.94591611479028692</v>
          </cell>
          <cell r="C98">
            <v>4.7461368653421633E-2</v>
          </cell>
          <cell r="D98">
            <v>6.6225165562913907E-3</v>
          </cell>
        </row>
        <row r="99">
          <cell r="A99">
            <v>839</v>
          </cell>
          <cell r="B99">
            <v>0.84550898203592817</v>
          </cell>
          <cell r="C99">
            <v>7.6047904191616764E-2</v>
          </cell>
          <cell r="D99">
            <v>7.8443113772455095E-2</v>
          </cell>
        </row>
        <row r="100">
          <cell r="A100">
            <v>842</v>
          </cell>
          <cell r="B100">
            <v>0.98233695652173914</v>
          </cell>
          <cell r="C100">
            <v>1.6983695652173912E-2</v>
          </cell>
          <cell r="D100">
            <v>6.793478260869565E-4</v>
          </cell>
        </row>
        <row r="101">
          <cell r="A101">
            <v>857</v>
          </cell>
          <cell r="B101">
            <v>0.81488736532810968</v>
          </cell>
          <cell r="C101">
            <v>0.18021547502448579</v>
          </cell>
          <cell r="D101">
            <v>4.8971596474045058E-3</v>
          </cell>
        </row>
        <row r="102">
          <cell r="A102">
            <v>858</v>
          </cell>
          <cell r="B102">
            <v>0.95603628750872294</v>
          </cell>
          <cell r="C102">
            <v>3.4891835310537335E-2</v>
          </cell>
          <cell r="D102">
            <v>9.0718771807397069E-3</v>
          </cell>
        </row>
        <row r="103">
          <cell r="A103">
            <v>873</v>
          </cell>
          <cell r="B103">
            <v>0.90778688524590168</v>
          </cell>
          <cell r="C103">
            <v>8.4699453551912565E-2</v>
          </cell>
          <cell r="D103">
            <v>7.513661202185792E-3</v>
          </cell>
        </row>
        <row r="104">
          <cell r="A104">
            <v>887</v>
          </cell>
          <cell r="B104">
            <v>0.93447098976109211</v>
          </cell>
          <cell r="C104">
            <v>6.0068259385665526E-2</v>
          </cell>
          <cell r="D104">
            <v>5.4607508532423209E-3</v>
          </cell>
        </row>
        <row r="105">
          <cell r="A105">
            <v>892</v>
          </cell>
          <cell r="B105">
            <v>0.91159713287998534</v>
          </cell>
          <cell r="C105">
            <v>8.2154015805918024E-2</v>
          </cell>
          <cell r="D105">
            <v>6.2488513140966737E-3</v>
          </cell>
        </row>
        <row r="106">
          <cell r="A106">
            <v>907</v>
          </cell>
          <cell r="B106">
            <v>0.91789215686274506</v>
          </cell>
          <cell r="C106">
            <v>8.0882352941176475E-2</v>
          </cell>
          <cell r="D106">
            <v>1.2254901960784314E-3</v>
          </cell>
        </row>
        <row r="107">
          <cell r="A107" t="str">
            <v>Total general</v>
          </cell>
          <cell r="B107">
            <v>0.87228035928291681</v>
          </cell>
          <cell r="C107">
            <v>8.9375949789347528E-2</v>
          </cell>
          <cell r="D107">
            <v>3.83436909277357E-2</v>
          </cell>
        </row>
      </sheetData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_ACAD_OFICIAL 2010-2013"/>
      <sheetName val="Hoja3"/>
      <sheetName val="td"/>
      <sheetName val="Hoja2"/>
      <sheetName val="Hoja4"/>
      <sheetName val="Deserción 2007-2013"/>
    </sheetNames>
    <sheetDataSet>
      <sheetData sheetId="0"/>
      <sheetData sheetId="1"/>
      <sheetData sheetId="2"/>
      <sheetData sheetId="3">
        <row r="2">
          <cell r="A2">
            <v>4</v>
          </cell>
        </row>
      </sheetData>
      <sheetData sheetId="4">
        <row r="2">
          <cell r="A2">
            <v>4</v>
          </cell>
          <cell r="B2">
            <v>1445</v>
          </cell>
          <cell r="C2">
            <v>198</v>
          </cell>
          <cell r="D2">
            <v>113</v>
          </cell>
          <cell r="E2">
            <v>9</v>
          </cell>
          <cell r="F2">
            <v>1765</v>
          </cell>
          <cell r="G2">
            <v>0.81869688385269124</v>
          </cell>
          <cell r="H2">
            <v>0.11218130311614731</v>
          </cell>
          <cell r="I2">
            <v>6.4022662889518411E-2</v>
          </cell>
          <cell r="J2">
            <v>5.0991501416430595E-3</v>
          </cell>
        </row>
        <row r="3">
          <cell r="A3">
            <v>9</v>
          </cell>
          <cell r="B3">
            <v>1016</v>
          </cell>
          <cell r="C3">
            <v>22</v>
          </cell>
          <cell r="D3">
            <v>14</v>
          </cell>
          <cell r="E3">
            <v>5</v>
          </cell>
          <cell r="F3">
            <v>1057</v>
          </cell>
          <cell r="G3">
            <v>0.96121097445600756</v>
          </cell>
          <cell r="H3">
            <v>2.0813623462630087E-2</v>
          </cell>
          <cell r="I3">
            <v>1.3245033112582781E-2</v>
          </cell>
          <cell r="J3">
            <v>4.7303689687795648E-3</v>
          </cell>
        </row>
        <row r="4">
          <cell r="A4">
            <v>11</v>
          </cell>
          <cell r="B4">
            <v>1195</v>
          </cell>
          <cell r="C4">
            <v>289</v>
          </cell>
          <cell r="D4">
            <v>99</v>
          </cell>
          <cell r="E4">
            <v>8</v>
          </cell>
          <cell r="F4">
            <v>1591</v>
          </cell>
          <cell r="G4">
            <v>0.75109993714644874</v>
          </cell>
          <cell r="H4">
            <v>0.18164676304211189</v>
          </cell>
          <cell r="I4">
            <v>6.2225015713387809E-2</v>
          </cell>
          <cell r="J4">
            <v>5.02828409805154E-3</v>
          </cell>
        </row>
        <row r="5">
          <cell r="A5">
            <v>18</v>
          </cell>
          <cell r="B5">
            <v>1773</v>
          </cell>
          <cell r="C5">
            <v>166</v>
          </cell>
          <cell r="D5">
            <v>87</v>
          </cell>
          <cell r="E5">
            <v>11</v>
          </cell>
          <cell r="F5">
            <v>2037</v>
          </cell>
          <cell r="G5">
            <v>0.8703976435935199</v>
          </cell>
          <cell r="H5">
            <v>8.1492390770741288E-2</v>
          </cell>
          <cell r="I5">
            <v>4.2709867452135494E-2</v>
          </cell>
          <cell r="J5">
            <v>5.4000981836033381E-3</v>
          </cell>
        </row>
        <row r="6">
          <cell r="A6">
            <v>22</v>
          </cell>
          <cell r="B6">
            <v>2743</v>
          </cell>
          <cell r="C6">
            <v>201</v>
          </cell>
          <cell r="D6">
            <v>242</v>
          </cell>
          <cell r="E6">
            <v>33</v>
          </cell>
          <cell r="F6">
            <v>3219</v>
          </cell>
          <cell r="G6">
            <v>0.85212799005902451</v>
          </cell>
          <cell r="H6">
            <v>6.2441752096924513E-2</v>
          </cell>
          <cell r="I6">
            <v>7.5178626902764834E-2</v>
          </cell>
          <cell r="J6">
            <v>1.0251630941286114E-2</v>
          </cell>
        </row>
        <row r="7">
          <cell r="A7">
            <v>24</v>
          </cell>
          <cell r="B7">
            <v>1084</v>
          </cell>
          <cell r="C7">
            <v>187</v>
          </cell>
          <cell r="D7">
            <v>51</v>
          </cell>
          <cell r="E7">
            <v>9</v>
          </cell>
          <cell r="F7">
            <v>1331</v>
          </cell>
          <cell r="G7">
            <v>0.81442524417731033</v>
          </cell>
          <cell r="H7">
            <v>0.14049586776859505</v>
          </cell>
          <cell r="I7">
            <v>3.8317054845980462E-2</v>
          </cell>
          <cell r="J7">
            <v>6.7618332081141996E-3</v>
          </cell>
        </row>
        <row r="8">
          <cell r="A8">
            <v>25</v>
          </cell>
          <cell r="B8">
            <v>845</v>
          </cell>
          <cell r="C8">
            <v>83</v>
          </cell>
          <cell r="D8">
            <v>88</v>
          </cell>
          <cell r="E8">
            <v>26</v>
          </cell>
          <cell r="F8">
            <v>1042</v>
          </cell>
          <cell r="G8">
            <v>0.81094049904030707</v>
          </cell>
          <cell r="H8">
            <v>7.9654510556621885E-2</v>
          </cell>
          <cell r="I8">
            <v>8.4452975047984644E-2</v>
          </cell>
          <cell r="J8">
            <v>2.4952015355086371E-2</v>
          </cell>
        </row>
        <row r="9">
          <cell r="A9">
            <v>30</v>
          </cell>
          <cell r="B9">
            <v>1117</v>
          </cell>
          <cell r="C9">
            <v>233</v>
          </cell>
          <cell r="D9">
            <v>58</v>
          </cell>
          <cell r="E9">
            <v>12</v>
          </cell>
          <cell r="F9">
            <v>1420</v>
          </cell>
          <cell r="G9">
            <v>0.78661971830985911</v>
          </cell>
          <cell r="H9">
            <v>0.16408450704225352</v>
          </cell>
          <cell r="I9">
            <v>4.0845070422535212E-2</v>
          </cell>
          <cell r="J9">
            <v>8.4507042253521118E-3</v>
          </cell>
        </row>
        <row r="10">
          <cell r="A10">
            <v>31</v>
          </cell>
          <cell r="B10">
            <v>1689</v>
          </cell>
          <cell r="C10">
            <v>177</v>
          </cell>
          <cell r="D10">
            <v>119</v>
          </cell>
          <cell r="E10">
            <v>15</v>
          </cell>
          <cell r="F10">
            <v>2000</v>
          </cell>
          <cell r="G10">
            <v>0.84450000000000003</v>
          </cell>
          <cell r="H10">
            <v>8.8499999999999995E-2</v>
          </cell>
          <cell r="I10">
            <v>5.9499999999999997E-2</v>
          </cell>
          <cell r="J10">
            <v>7.4999999999999997E-3</v>
          </cell>
        </row>
        <row r="11">
          <cell r="A11">
            <v>32</v>
          </cell>
          <cell r="B11">
            <v>2186</v>
          </cell>
          <cell r="C11">
            <v>271</v>
          </cell>
          <cell r="D11">
            <v>100</v>
          </cell>
          <cell r="E11">
            <v>12</v>
          </cell>
          <cell r="F11">
            <v>2569</v>
          </cell>
          <cell r="G11">
            <v>0.85091475282210982</v>
          </cell>
          <cell r="H11">
            <v>0.10548851693265862</v>
          </cell>
          <cell r="I11">
            <v>3.8925652004671081E-2</v>
          </cell>
          <cell r="J11">
            <v>4.6710782405605293E-3</v>
          </cell>
        </row>
        <row r="12">
          <cell r="A12">
            <v>36</v>
          </cell>
          <cell r="B12">
            <v>2719</v>
          </cell>
          <cell r="C12">
            <v>437</v>
          </cell>
          <cell r="D12">
            <v>150</v>
          </cell>
          <cell r="E12">
            <v>34</v>
          </cell>
          <cell r="F12">
            <v>3340</v>
          </cell>
          <cell r="G12">
            <v>0.81407185628742518</v>
          </cell>
          <cell r="H12">
            <v>0.1308383233532934</v>
          </cell>
          <cell r="I12">
            <v>4.4910179640718563E-2</v>
          </cell>
          <cell r="J12">
            <v>1.0179640718562874E-2</v>
          </cell>
        </row>
        <row r="13">
          <cell r="A13">
            <v>37</v>
          </cell>
          <cell r="B13">
            <v>2419</v>
          </cell>
          <cell r="C13">
            <v>218</v>
          </cell>
          <cell r="D13">
            <v>122</v>
          </cell>
          <cell r="E13">
            <v>21</v>
          </cell>
          <cell r="F13">
            <v>2780</v>
          </cell>
          <cell r="G13">
            <v>0.87014388489208638</v>
          </cell>
          <cell r="H13">
            <v>7.8417266187050361E-2</v>
          </cell>
          <cell r="I13">
            <v>4.3884892086330937E-2</v>
          </cell>
          <cell r="J13">
            <v>7.5539568345323743E-3</v>
          </cell>
        </row>
        <row r="14">
          <cell r="A14">
            <v>38</v>
          </cell>
          <cell r="B14">
            <v>1584</v>
          </cell>
          <cell r="C14">
            <v>118</v>
          </cell>
          <cell r="D14">
            <v>65</v>
          </cell>
          <cell r="E14">
            <v>20</v>
          </cell>
          <cell r="F14">
            <v>1787</v>
          </cell>
          <cell r="G14">
            <v>0.88640179071068825</v>
          </cell>
          <cell r="H14">
            <v>6.603245663122552E-2</v>
          </cell>
          <cell r="I14">
            <v>3.6373810856183547E-2</v>
          </cell>
          <cell r="J14">
            <v>1.119194180190263E-2</v>
          </cell>
        </row>
        <row r="15">
          <cell r="A15">
            <v>42</v>
          </cell>
          <cell r="B15">
            <v>1011</v>
          </cell>
          <cell r="C15">
            <v>205</v>
          </cell>
          <cell r="D15">
            <v>154</v>
          </cell>
          <cell r="E15">
            <v>8</v>
          </cell>
          <cell r="F15">
            <v>1378</v>
          </cell>
          <cell r="G15">
            <v>0.73367198838896952</v>
          </cell>
          <cell r="H15">
            <v>0.14876632801161102</v>
          </cell>
          <cell r="I15">
            <v>0.11175616835994194</v>
          </cell>
          <cell r="J15">
            <v>5.8055152394775036E-3</v>
          </cell>
        </row>
        <row r="16">
          <cell r="A16">
            <v>44</v>
          </cell>
          <cell r="B16">
            <v>2814</v>
          </cell>
          <cell r="C16">
            <v>382</v>
          </cell>
          <cell r="D16">
            <v>64</v>
          </cell>
          <cell r="E16">
            <v>24</v>
          </cell>
          <cell r="F16">
            <v>3284</v>
          </cell>
          <cell r="G16">
            <v>0.85688185140073081</v>
          </cell>
          <cell r="H16">
            <v>0.11632155907429964</v>
          </cell>
          <cell r="I16">
            <v>1.9488428745432398E-2</v>
          </cell>
          <cell r="J16">
            <v>7.3081607795371494E-3</v>
          </cell>
        </row>
        <row r="17">
          <cell r="A17">
            <v>45</v>
          </cell>
          <cell r="B17">
            <v>2204</v>
          </cell>
          <cell r="C17">
            <v>241</v>
          </cell>
          <cell r="D17">
            <v>313</v>
          </cell>
          <cell r="E17">
            <v>27</v>
          </cell>
          <cell r="F17">
            <v>2785</v>
          </cell>
          <cell r="G17">
            <v>0.7913824057450628</v>
          </cell>
          <cell r="H17">
            <v>8.6535008976660679E-2</v>
          </cell>
          <cell r="I17">
            <v>0.11238779174147218</v>
          </cell>
          <cell r="J17">
            <v>9.6947935368043095E-3</v>
          </cell>
        </row>
        <row r="18">
          <cell r="A18">
            <v>50</v>
          </cell>
          <cell r="B18">
            <v>1341</v>
          </cell>
          <cell r="C18">
            <v>244</v>
          </cell>
          <cell r="D18">
            <v>62</v>
          </cell>
          <cell r="E18">
            <v>8</v>
          </cell>
          <cell r="F18">
            <v>1655</v>
          </cell>
          <cell r="G18">
            <v>0.81027190332326282</v>
          </cell>
          <cell r="H18">
            <v>0.1474320241691843</v>
          </cell>
          <cell r="I18">
            <v>3.7462235649546829E-2</v>
          </cell>
          <cell r="J18">
            <v>4.8338368580060423E-3</v>
          </cell>
        </row>
        <row r="19">
          <cell r="A19">
            <v>58</v>
          </cell>
          <cell r="B19">
            <v>1156</v>
          </cell>
          <cell r="C19">
            <v>114</v>
          </cell>
          <cell r="D19">
            <v>80</v>
          </cell>
          <cell r="E19">
            <v>7</v>
          </cell>
          <cell r="F19">
            <v>1357</v>
          </cell>
          <cell r="G19">
            <v>0.85187914517317609</v>
          </cell>
          <cell r="H19">
            <v>8.400884303610906E-2</v>
          </cell>
          <cell r="I19">
            <v>5.8953574060427415E-2</v>
          </cell>
          <cell r="J19">
            <v>5.1584377302873984E-3</v>
          </cell>
        </row>
        <row r="20">
          <cell r="A20">
            <v>59</v>
          </cell>
          <cell r="B20">
            <v>1688</v>
          </cell>
          <cell r="C20">
            <v>235</v>
          </cell>
          <cell r="D20">
            <v>52</v>
          </cell>
          <cell r="E20">
            <v>12</v>
          </cell>
          <cell r="F20">
            <v>1987</v>
          </cell>
          <cell r="G20">
            <v>0.84952189229994968</v>
          </cell>
          <cell r="H20">
            <v>0.1182687468545546</v>
          </cell>
          <cell r="I20">
            <v>2.6170105686965275E-2</v>
          </cell>
          <cell r="J20">
            <v>6.0392551585304478E-3</v>
          </cell>
        </row>
        <row r="21">
          <cell r="A21">
            <v>60</v>
          </cell>
          <cell r="B21">
            <v>2248</v>
          </cell>
          <cell r="C21">
            <v>264</v>
          </cell>
          <cell r="D21">
            <v>150</v>
          </cell>
          <cell r="E21">
            <v>16</v>
          </cell>
          <cell r="F21">
            <v>2678</v>
          </cell>
          <cell r="G21">
            <v>0.83943241224794618</v>
          </cell>
          <cell r="H21">
            <v>9.8581030619865576E-2</v>
          </cell>
          <cell r="I21">
            <v>5.6011949215832711E-2</v>
          </cell>
          <cell r="J21">
            <v>5.9746079163554896E-3</v>
          </cell>
        </row>
        <row r="22">
          <cell r="A22">
            <v>64</v>
          </cell>
          <cell r="B22">
            <v>3294</v>
          </cell>
          <cell r="C22">
            <v>368</v>
          </cell>
          <cell r="D22">
            <v>118</v>
          </cell>
          <cell r="E22">
            <v>22</v>
          </cell>
          <cell r="F22">
            <v>3802</v>
          </cell>
          <cell r="G22">
            <v>0.86638611257233034</v>
          </cell>
          <cell r="H22">
            <v>9.6791162546028403E-2</v>
          </cell>
          <cell r="I22">
            <v>3.103629668595476E-2</v>
          </cell>
          <cell r="J22">
            <v>5.7864281956864806E-3</v>
          </cell>
        </row>
        <row r="23">
          <cell r="A23">
            <v>66</v>
          </cell>
          <cell r="B23">
            <v>2230</v>
          </cell>
          <cell r="C23">
            <v>56</v>
          </cell>
          <cell r="D23">
            <v>31</v>
          </cell>
          <cell r="E23">
            <v>10</v>
          </cell>
          <cell r="F23">
            <v>2327</v>
          </cell>
          <cell r="G23">
            <v>0.95831542758917065</v>
          </cell>
          <cell r="H23">
            <v>2.4065320154705628E-2</v>
          </cell>
          <cell r="I23">
            <v>1.3321873657069187E-2</v>
          </cell>
          <cell r="J23">
            <v>4.2973785990545769E-3</v>
          </cell>
        </row>
        <row r="24">
          <cell r="A24">
            <v>68</v>
          </cell>
          <cell r="B24">
            <v>2304</v>
          </cell>
          <cell r="C24">
            <v>379</v>
          </cell>
          <cell r="D24">
            <v>218</v>
          </cell>
          <cell r="E24">
            <v>29</v>
          </cell>
          <cell r="F24">
            <v>2930</v>
          </cell>
          <cell r="G24">
            <v>0.78634812286689415</v>
          </cell>
          <cell r="H24">
            <v>0.12935153583617748</v>
          </cell>
          <cell r="I24">
            <v>7.4402730375426621E-2</v>
          </cell>
          <cell r="J24">
            <v>9.8976109215017059E-3</v>
          </cell>
        </row>
        <row r="25">
          <cell r="A25">
            <v>70</v>
          </cell>
          <cell r="B25">
            <v>1696</v>
          </cell>
          <cell r="C25">
            <v>190</v>
          </cell>
          <cell r="D25">
            <v>146</v>
          </cell>
          <cell r="E25">
            <v>11</v>
          </cell>
          <cell r="F25">
            <v>2043</v>
          </cell>
          <cell r="G25">
            <v>0.83015173764072447</v>
          </cell>
          <cell r="H25">
            <v>9.3000489476260398E-2</v>
          </cell>
          <cell r="I25">
            <v>7.1463534018600103E-2</v>
          </cell>
          <cell r="J25">
            <v>5.3842388644150755E-3</v>
          </cell>
        </row>
        <row r="26">
          <cell r="A26">
            <v>71</v>
          </cell>
          <cell r="B26">
            <v>1216</v>
          </cell>
          <cell r="C26">
            <v>144</v>
          </cell>
          <cell r="D26">
            <v>82</v>
          </cell>
          <cell r="E26">
            <v>8</v>
          </cell>
          <cell r="F26">
            <v>1450</v>
          </cell>
          <cell r="G26">
            <v>0.83862068965517245</v>
          </cell>
          <cell r="H26">
            <v>9.9310344827586203E-2</v>
          </cell>
          <cell r="I26">
            <v>5.6551724137931032E-2</v>
          </cell>
          <cell r="J26">
            <v>5.5172413793103444E-3</v>
          </cell>
        </row>
        <row r="27">
          <cell r="A27">
            <v>73</v>
          </cell>
          <cell r="B27">
            <v>1701</v>
          </cell>
          <cell r="C27">
            <v>177</v>
          </cell>
          <cell r="D27">
            <v>58</v>
          </cell>
          <cell r="E27">
            <v>12</v>
          </cell>
          <cell r="F27">
            <v>1948</v>
          </cell>
          <cell r="G27">
            <v>0.87320328542094461</v>
          </cell>
          <cell r="H27">
            <v>9.0862422997946612E-2</v>
          </cell>
          <cell r="I27">
            <v>2.9774127310061602E-2</v>
          </cell>
          <cell r="J27">
            <v>6.1601642710472282E-3</v>
          </cell>
        </row>
        <row r="28">
          <cell r="A28">
            <v>79</v>
          </cell>
          <cell r="B28">
            <v>1064</v>
          </cell>
          <cell r="C28">
            <v>89</v>
          </cell>
          <cell r="D28">
            <v>70</v>
          </cell>
          <cell r="E28">
            <v>6</v>
          </cell>
          <cell r="F28">
            <v>1229</v>
          </cell>
          <cell r="G28">
            <v>0.86574450772986167</v>
          </cell>
          <cell r="H28">
            <v>7.2416598860862491E-2</v>
          </cell>
          <cell r="I28">
            <v>5.6956875508543531E-2</v>
          </cell>
          <cell r="J28">
            <v>4.8820179007323028E-3</v>
          </cell>
        </row>
        <row r="29">
          <cell r="A29">
            <v>83</v>
          </cell>
          <cell r="B29">
            <v>2018</v>
          </cell>
          <cell r="C29">
            <v>333</v>
          </cell>
          <cell r="D29">
            <v>137</v>
          </cell>
          <cell r="E29">
            <v>17</v>
          </cell>
          <cell r="F29">
            <v>2505</v>
          </cell>
          <cell r="G29">
            <v>0.80558882235528939</v>
          </cell>
          <cell r="H29">
            <v>0.13293413173652693</v>
          </cell>
          <cell r="I29">
            <v>5.4690618762475052E-2</v>
          </cell>
          <cell r="J29">
            <v>6.7864271457085826E-3</v>
          </cell>
        </row>
        <row r="30">
          <cell r="A30">
            <v>89</v>
          </cell>
          <cell r="B30">
            <v>787</v>
          </cell>
          <cell r="C30">
            <v>105</v>
          </cell>
          <cell r="D30">
            <v>78</v>
          </cell>
          <cell r="E30">
            <v>7</v>
          </cell>
          <cell r="F30">
            <v>977</v>
          </cell>
          <cell r="G30">
            <v>0.80552712384851588</v>
          </cell>
          <cell r="H30">
            <v>0.10747185261003071</v>
          </cell>
          <cell r="I30">
            <v>7.9836233367451381E-2</v>
          </cell>
          <cell r="J30">
            <v>7.164790174002047E-3</v>
          </cell>
        </row>
        <row r="31">
          <cell r="A31">
            <v>90</v>
          </cell>
          <cell r="B31">
            <v>871</v>
          </cell>
          <cell r="C31">
            <v>149</v>
          </cell>
          <cell r="D31">
            <v>83</v>
          </cell>
          <cell r="E31">
            <v>3</v>
          </cell>
          <cell r="F31">
            <v>1106</v>
          </cell>
          <cell r="G31">
            <v>0.78752260397830021</v>
          </cell>
          <cell r="H31">
            <v>0.13471971066907776</v>
          </cell>
          <cell r="I31">
            <v>7.5045207956600357E-2</v>
          </cell>
          <cell r="J31">
            <v>2.7124773960216998E-3</v>
          </cell>
        </row>
        <row r="32">
          <cell r="A32">
            <v>91</v>
          </cell>
          <cell r="B32">
            <v>386</v>
          </cell>
          <cell r="C32">
            <v>66</v>
          </cell>
          <cell r="D32">
            <v>16</v>
          </cell>
          <cell r="E32">
            <v>8</v>
          </cell>
          <cell r="F32">
            <v>476</v>
          </cell>
          <cell r="G32">
            <v>0.81092436974789917</v>
          </cell>
          <cell r="H32">
            <v>0.13865546218487396</v>
          </cell>
          <cell r="I32">
            <v>3.3613445378151259E-2</v>
          </cell>
          <cell r="J32">
            <v>1.680672268907563E-2</v>
          </cell>
        </row>
        <row r="33">
          <cell r="A33">
            <v>92</v>
          </cell>
          <cell r="B33">
            <v>3791</v>
          </cell>
          <cell r="C33">
            <v>393</v>
          </cell>
          <cell r="D33">
            <v>57</v>
          </cell>
          <cell r="E33">
            <v>20</v>
          </cell>
          <cell r="F33">
            <v>4261</v>
          </cell>
          <cell r="G33">
            <v>0.88969725416568879</v>
          </cell>
          <cell r="H33">
            <v>9.2231870452945314E-2</v>
          </cell>
          <cell r="I33">
            <v>1.3377141516076038E-2</v>
          </cell>
          <cell r="J33">
            <v>4.6937338652898383E-3</v>
          </cell>
        </row>
        <row r="34">
          <cell r="A34">
            <v>93</v>
          </cell>
          <cell r="B34">
            <v>864</v>
          </cell>
          <cell r="C34">
            <v>70</v>
          </cell>
          <cell r="D34">
            <v>11</v>
          </cell>
          <cell r="E34">
            <v>2</v>
          </cell>
          <cell r="F34">
            <v>947</v>
          </cell>
          <cell r="G34">
            <v>0.91235480464625129</v>
          </cell>
          <cell r="H34">
            <v>7.3917634635691662E-2</v>
          </cell>
          <cell r="I34">
            <v>1.1615628299894404E-2</v>
          </cell>
          <cell r="J34">
            <v>2.1119324181626186E-3</v>
          </cell>
        </row>
        <row r="35">
          <cell r="A35">
            <v>94</v>
          </cell>
          <cell r="B35">
            <v>661</v>
          </cell>
          <cell r="C35">
            <v>91</v>
          </cell>
          <cell r="D35">
            <v>23</v>
          </cell>
          <cell r="E35">
            <v>5</v>
          </cell>
          <cell r="F35">
            <v>780</v>
          </cell>
          <cell r="G35">
            <v>0.84743589743589742</v>
          </cell>
          <cell r="H35">
            <v>0.11666666666666667</v>
          </cell>
          <cell r="I35">
            <v>2.9487179487179487E-2</v>
          </cell>
          <cell r="J35">
            <v>6.41025641025641E-3</v>
          </cell>
        </row>
        <row r="36">
          <cell r="A36">
            <v>97</v>
          </cell>
          <cell r="B36">
            <v>2948</v>
          </cell>
          <cell r="C36">
            <v>285</v>
          </cell>
          <cell r="D36">
            <v>53</v>
          </cell>
          <cell r="E36">
            <v>35</v>
          </cell>
          <cell r="F36">
            <v>3321</v>
          </cell>
          <cell r="G36">
            <v>0.8876844323998796</v>
          </cell>
          <cell r="H36">
            <v>8.5817524841915085E-2</v>
          </cell>
          <cell r="I36">
            <v>1.5959048479373683E-2</v>
          </cell>
          <cell r="J36">
            <v>1.0538994278831678E-2</v>
          </cell>
        </row>
        <row r="37">
          <cell r="A37">
            <v>99</v>
          </cell>
          <cell r="B37">
            <v>1788</v>
          </cell>
          <cell r="C37">
            <v>212</v>
          </cell>
          <cell r="D37">
            <v>57</v>
          </cell>
          <cell r="E37">
            <v>11</v>
          </cell>
          <cell r="F37">
            <v>2068</v>
          </cell>
          <cell r="G37">
            <v>0.8646034816247582</v>
          </cell>
          <cell r="H37">
            <v>0.10251450676982592</v>
          </cell>
          <cell r="I37">
            <v>2.7562862669245649E-2</v>
          </cell>
          <cell r="J37">
            <v>5.3191489361702126E-3</v>
          </cell>
        </row>
        <row r="38">
          <cell r="A38">
            <v>104</v>
          </cell>
          <cell r="B38">
            <v>1665</v>
          </cell>
          <cell r="C38">
            <v>215</v>
          </cell>
          <cell r="D38">
            <v>88</v>
          </cell>
          <cell r="E38">
            <v>32</v>
          </cell>
          <cell r="F38">
            <v>2000</v>
          </cell>
          <cell r="G38">
            <v>0.83250000000000002</v>
          </cell>
          <cell r="H38">
            <v>0.1075</v>
          </cell>
          <cell r="I38">
            <v>4.3999999999999997E-2</v>
          </cell>
          <cell r="J38">
            <v>1.6E-2</v>
          </cell>
        </row>
        <row r="39">
          <cell r="A39">
            <v>105</v>
          </cell>
          <cell r="B39">
            <v>1621</v>
          </cell>
          <cell r="C39">
            <v>277</v>
          </cell>
          <cell r="D39">
            <v>182</v>
          </cell>
          <cell r="E39">
            <v>9</v>
          </cell>
          <cell r="F39">
            <v>2089</v>
          </cell>
          <cell r="G39">
            <v>0.77596936333173772</v>
          </cell>
          <cell r="H39">
            <v>0.13259932982288175</v>
          </cell>
          <cell r="I39">
            <v>8.7123025370990911E-2</v>
          </cell>
          <cell r="J39">
            <v>4.3082814743896601E-3</v>
          </cell>
        </row>
        <row r="40">
          <cell r="A40">
            <v>106</v>
          </cell>
          <cell r="B40">
            <v>1843</v>
          </cell>
          <cell r="C40">
            <v>365</v>
          </cell>
          <cell r="D40">
            <v>59</v>
          </cell>
          <cell r="E40">
            <v>10</v>
          </cell>
          <cell r="F40">
            <v>2277</v>
          </cell>
          <cell r="G40">
            <v>0.80939833113746162</v>
          </cell>
          <cell r="H40">
            <v>0.16029863855950813</v>
          </cell>
          <cell r="I40">
            <v>2.5911286780852E-2</v>
          </cell>
          <cell r="J40">
            <v>4.391743522178305E-3</v>
          </cell>
        </row>
        <row r="41">
          <cell r="A41">
            <v>107</v>
          </cell>
          <cell r="B41">
            <v>2022</v>
          </cell>
          <cell r="C41">
            <v>166</v>
          </cell>
          <cell r="D41">
            <v>56</v>
          </cell>
          <cell r="E41">
            <v>25</v>
          </cell>
          <cell r="F41">
            <v>2269</v>
          </cell>
          <cell r="G41">
            <v>0.8911414720141031</v>
          </cell>
          <cell r="H41">
            <v>7.3159982371088589E-2</v>
          </cell>
          <cell r="I41">
            <v>2.4680475980608199E-2</v>
          </cell>
          <cell r="J41">
            <v>1.1018069634200088E-2</v>
          </cell>
        </row>
        <row r="42">
          <cell r="A42">
            <v>111</v>
          </cell>
          <cell r="B42">
            <v>1035</v>
          </cell>
          <cell r="C42">
            <v>72</v>
          </cell>
          <cell r="D42">
            <v>62</v>
          </cell>
          <cell r="E42">
            <v>8</v>
          </cell>
          <cell r="F42">
            <v>1177</v>
          </cell>
          <cell r="G42">
            <v>0.87935429056924386</v>
          </cell>
          <cell r="H42">
            <v>6.117247238742566E-2</v>
          </cell>
          <cell r="I42">
            <v>5.2676295666949875E-2</v>
          </cell>
          <cell r="J42">
            <v>6.7969413763806288E-3</v>
          </cell>
        </row>
        <row r="43">
          <cell r="A43">
            <v>112</v>
          </cell>
          <cell r="B43">
            <v>1885</v>
          </cell>
          <cell r="C43">
            <v>230</v>
          </cell>
          <cell r="D43">
            <v>108</v>
          </cell>
          <cell r="E43">
            <v>8</v>
          </cell>
          <cell r="F43">
            <v>2231</v>
          </cell>
          <cell r="G43">
            <v>0.84491259524876738</v>
          </cell>
          <cell r="H43">
            <v>0.10309278350515463</v>
          </cell>
          <cell r="I43">
            <v>4.8408785298072611E-2</v>
          </cell>
          <cell r="J43">
            <v>3.5858359480053789E-3</v>
          </cell>
        </row>
        <row r="44">
          <cell r="A44">
            <v>113</v>
          </cell>
          <cell r="B44">
            <v>1054</v>
          </cell>
          <cell r="C44">
            <v>226</v>
          </cell>
          <cell r="D44">
            <v>122</v>
          </cell>
          <cell r="E44">
            <v>10</v>
          </cell>
          <cell r="F44">
            <v>1412</v>
          </cell>
          <cell r="G44">
            <v>0.7464589235127479</v>
          </cell>
          <cell r="H44">
            <v>0.16005665722379603</v>
          </cell>
          <cell r="I44">
            <v>8.640226628895184E-2</v>
          </cell>
          <cell r="J44">
            <v>7.0821529745042494E-3</v>
          </cell>
        </row>
        <row r="45">
          <cell r="A45">
            <v>120</v>
          </cell>
          <cell r="B45">
            <v>831</v>
          </cell>
          <cell r="C45">
            <v>137</v>
          </cell>
          <cell r="D45">
            <v>88</v>
          </cell>
          <cell r="E45">
            <v>2</v>
          </cell>
          <cell r="F45">
            <v>1058</v>
          </cell>
          <cell r="G45">
            <v>0.78544423440453681</v>
          </cell>
          <cell r="H45">
            <v>0.12948960302457466</v>
          </cell>
          <cell r="I45">
            <v>8.3175803402646506E-2</v>
          </cell>
          <cell r="J45">
            <v>1.890359168241966E-3</v>
          </cell>
        </row>
        <row r="46">
          <cell r="A46">
            <v>122</v>
          </cell>
          <cell r="B46">
            <v>1529</v>
          </cell>
          <cell r="C46">
            <v>168</v>
          </cell>
          <cell r="D46">
            <v>72</v>
          </cell>
          <cell r="E46">
            <v>13</v>
          </cell>
          <cell r="F46">
            <v>1782</v>
          </cell>
          <cell r="G46">
            <v>0.85802469135802473</v>
          </cell>
          <cell r="H46">
            <v>9.4276094276094277E-2</v>
          </cell>
          <cell r="I46">
            <v>4.0404040404040407E-2</v>
          </cell>
          <cell r="J46">
            <v>7.2951739618406283E-3</v>
          </cell>
        </row>
        <row r="47">
          <cell r="A47">
            <v>131</v>
          </cell>
          <cell r="B47">
            <v>1758</v>
          </cell>
          <cell r="C47">
            <v>166</v>
          </cell>
          <cell r="D47">
            <v>81</v>
          </cell>
          <cell r="E47">
            <v>15</v>
          </cell>
          <cell r="F47">
            <v>2020</v>
          </cell>
          <cell r="G47">
            <v>0.87029702970297029</v>
          </cell>
          <cell r="H47">
            <v>8.2178217821782182E-2</v>
          </cell>
          <cell r="I47">
            <v>4.00990099009901E-2</v>
          </cell>
          <cell r="J47">
            <v>7.4257425742574254E-3</v>
          </cell>
        </row>
        <row r="48">
          <cell r="A48">
            <v>139</v>
          </cell>
          <cell r="B48">
            <v>1097</v>
          </cell>
          <cell r="C48">
            <v>136</v>
          </cell>
          <cell r="D48">
            <v>43</v>
          </cell>
          <cell r="E48">
            <v>9</v>
          </cell>
          <cell r="F48">
            <v>1285</v>
          </cell>
          <cell r="G48">
            <v>0.85369649805447467</v>
          </cell>
          <cell r="H48">
            <v>0.10583657587548638</v>
          </cell>
          <cell r="I48">
            <v>3.3463035019455252E-2</v>
          </cell>
          <cell r="J48">
            <v>7.0038910505836579E-3</v>
          </cell>
        </row>
        <row r="49">
          <cell r="A49">
            <v>148</v>
          </cell>
          <cell r="B49">
            <v>615</v>
          </cell>
          <cell r="C49">
            <v>78</v>
          </cell>
          <cell r="D49">
            <v>22</v>
          </cell>
          <cell r="E49">
            <v>3</v>
          </cell>
          <cell r="F49">
            <v>718</v>
          </cell>
          <cell r="G49">
            <v>0.85654596100278546</v>
          </cell>
          <cell r="H49">
            <v>0.10863509749303621</v>
          </cell>
          <cell r="I49">
            <v>3.0640668523676879E-2</v>
          </cell>
          <cell r="J49">
            <v>4.178272980501393E-3</v>
          </cell>
        </row>
        <row r="50">
          <cell r="A50">
            <v>149</v>
          </cell>
          <cell r="B50">
            <v>674</v>
          </cell>
          <cell r="C50">
            <v>123</v>
          </cell>
          <cell r="D50">
            <v>52</v>
          </cell>
          <cell r="E50">
            <v>5</v>
          </cell>
          <cell r="F50">
            <v>854</v>
          </cell>
          <cell r="G50">
            <v>0.78922716627634659</v>
          </cell>
          <cell r="H50">
            <v>0.14402810304449648</v>
          </cell>
          <cell r="I50">
            <v>6.0889929742388757E-2</v>
          </cell>
          <cell r="J50">
            <v>5.8548009367681503E-3</v>
          </cell>
        </row>
        <row r="51">
          <cell r="A51">
            <v>153</v>
          </cell>
          <cell r="B51">
            <v>990</v>
          </cell>
          <cell r="C51">
            <v>156</v>
          </cell>
          <cell r="D51">
            <v>17</v>
          </cell>
          <cell r="E51">
            <v>6</v>
          </cell>
          <cell r="F51">
            <v>1169</v>
          </cell>
          <cell r="G51">
            <v>0.84687767322497864</v>
          </cell>
          <cell r="H51">
            <v>0.13344739093242086</v>
          </cell>
          <cell r="I51">
            <v>1.4542343883661249E-2</v>
          </cell>
          <cell r="J51">
            <v>5.1325919589392645E-3</v>
          </cell>
        </row>
        <row r="52">
          <cell r="A52">
            <v>156</v>
          </cell>
          <cell r="B52">
            <v>950</v>
          </cell>
          <cell r="C52">
            <v>45</v>
          </cell>
          <cell r="D52">
            <v>74</v>
          </cell>
          <cell r="E52">
            <v>20</v>
          </cell>
          <cell r="F52">
            <v>1089</v>
          </cell>
          <cell r="G52">
            <v>0.87235996326905418</v>
          </cell>
          <cell r="H52">
            <v>4.1322314049586778E-2</v>
          </cell>
          <cell r="I52">
            <v>6.7952249770431586E-2</v>
          </cell>
          <cell r="J52">
            <v>1.8365472910927456E-2</v>
          </cell>
        </row>
        <row r="53">
          <cell r="A53">
            <v>159</v>
          </cell>
          <cell r="B53">
            <v>1103</v>
          </cell>
          <cell r="C53">
            <v>198</v>
          </cell>
          <cell r="D53">
            <v>114</v>
          </cell>
          <cell r="E53">
            <v>10</v>
          </cell>
          <cell r="F53">
            <v>1425</v>
          </cell>
          <cell r="G53">
            <v>0.7740350877192983</v>
          </cell>
          <cell r="H53">
            <v>0.13894736842105262</v>
          </cell>
          <cell r="I53">
            <v>0.08</v>
          </cell>
          <cell r="J53">
            <v>7.0175438596491229E-3</v>
          </cell>
        </row>
        <row r="54">
          <cell r="A54">
            <v>162</v>
          </cell>
          <cell r="B54">
            <v>1697</v>
          </cell>
          <cell r="C54">
            <v>122</v>
          </cell>
          <cell r="D54">
            <v>28</v>
          </cell>
          <cell r="E54">
            <v>6</v>
          </cell>
          <cell r="F54">
            <v>1853</v>
          </cell>
          <cell r="G54">
            <v>0.91581219643820833</v>
          </cell>
          <cell r="H54">
            <v>6.5839179708580678E-2</v>
          </cell>
          <cell r="I54">
            <v>1.5110631408526714E-2</v>
          </cell>
          <cell r="J54">
            <v>3.2379924446842958E-3</v>
          </cell>
        </row>
        <row r="55">
          <cell r="A55">
            <v>165</v>
          </cell>
          <cell r="B55">
            <v>317</v>
          </cell>
          <cell r="C55">
            <v>23</v>
          </cell>
          <cell r="D55">
            <v>9</v>
          </cell>
          <cell r="E55">
            <v>1</v>
          </cell>
          <cell r="F55">
            <v>350</v>
          </cell>
          <cell r="G55">
            <v>0.90571428571428569</v>
          </cell>
          <cell r="H55">
            <v>6.5714285714285711E-2</v>
          </cell>
          <cell r="I55">
            <v>2.5714285714285714E-2</v>
          </cell>
          <cell r="J55">
            <v>2.8571428571428571E-3</v>
          </cell>
        </row>
        <row r="56">
          <cell r="A56">
            <v>167</v>
          </cell>
          <cell r="B56">
            <v>318</v>
          </cell>
          <cell r="C56">
            <v>40</v>
          </cell>
          <cell r="D56">
            <v>13</v>
          </cell>
          <cell r="E56">
            <v>7</v>
          </cell>
          <cell r="F56">
            <v>378</v>
          </cell>
          <cell r="G56">
            <v>0.84126984126984128</v>
          </cell>
          <cell r="H56">
            <v>0.10582010582010581</v>
          </cell>
          <cell r="I56">
            <v>3.439153439153439E-2</v>
          </cell>
          <cell r="J56">
            <v>1.8518518518518517E-2</v>
          </cell>
        </row>
        <row r="57">
          <cell r="A57">
            <v>168</v>
          </cell>
          <cell r="B57">
            <v>208</v>
          </cell>
          <cell r="C57">
            <v>17</v>
          </cell>
          <cell r="D57">
            <v>2</v>
          </cell>
          <cell r="E57">
            <v>2</v>
          </cell>
          <cell r="F57">
            <v>229</v>
          </cell>
          <cell r="G57">
            <v>0.90829694323144106</v>
          </cell>
          <cell r="H57">
            <v>7.4235807860262015E-2</v>
          </cell>
          <cell r="I57">
            <v>8.7336244541484712E-3</v>
          </cell>
          <cell r="J57">
            <v>8.7336244541484712E-3</v>
          </cell>
        </row>
        <row r="58">
          <cell r="A58">
            <v>170</v>
          </cell>
          <cell r="B58">
            <v>246</v>
          </cell>
          <cell r="C58">
            <v>32</v>
          </cell>
          <cell r="D58">
            <v>8</v>
          </cell>
          <cell r="E58">
            <v>4</v>
          </cell>
          <cell r="F58">
            <v>290</v>
          </cell>
          <cell r="G58">
            <v>0.84827586206896555</v>
          </cell>
          <cell r="H58">
            <v>0.1103448275862069</v>
          </cell>
          <cell r="I58">
            <v>2.7586206896551724E-2</v>
          </cell>
          <cell r="J58">
            <v>1.3793103448275862E-2</v>
          </cell>
        </row>
        <row r="59">
          <cell r="A59">
            <v>173</v>
          </cell>
          <cell r="B59">
            <v>758</v>
          </cell>
          <cell r="C59">
            <v>103</v>
          </cell>
          <cell r="D59">
            <v>38</v>
          </cell>
          <cell r="E59">
            <v>2</v>
          </cell>
          <cell r="F59">
            <v>901</v>
          </cell>
          <cell r="G59">
            <v>0.8412874583795783</v>
          </cell>
          <cell r="H59">
            <v>0.11431742508324085</v>
          </cell>
          <cell r="I59">
            <v>4.2175360710321866E-2</v>
          </cell>
          <cell r="J59">
            <v>2.2197558268590455E-3</v>
          </cell>
        </row>
        <row r="60">
          <cell r="A60">
            <v>176</v>
          </cell>
          <cell r="B60">
            <v>733</v>
          </cell>
          <cell r="C60">
            <v>108</v>
          </cell>
          <cell r="D60">
            <v>38</v>
          </cell>
          <cell r="E60">
            <v>3</v>
          </cell>
          <cell r="F60">
            <v>882</v>
          </cell>
          <cell r="G60">
            <v>0.83106575963718821</v>
          </cell>
          <cell r="H60">
            <v>0.12244897959183673</v>
          </cell>
          <cell r="I60">
            <v>4.3083900226757371E-2</v>
          </cell>
          <cell r="J60">
            <v>3.4013605442176869E-3</v>
          </cell>
        </row>
        <row r="61">
          <cell r="A61">
            <v>177</v>
          </cell>
          <cell r="B61">
            <v>530</v>
          </cell>
          <cell r="C61">
            <v>98</v>
          </cell>
          <cell r="D61">
            <v>51</v>
          </cell>
          <cell r="E61">
            <v>11</v>
          </cell>
          <cell r="F61">
            <v>690</v>
          </cell>
          <cell r="G61">
            <v>0.76811594202898548</v>
          </cell>
          <cell r="H61">
            <v>0.14202898550724638</v>
          </cell>
          <cell r="I61">
            <v>7.3913043478260873E-2</v>
          </cell>
          <cell r="J61">
            <v>1.5942028985507246E-2</v>
          </cell>
        </row>
        <row r="62">
          <cell r="A62">
            <v>180</v>
          </cell>
          <cell r="B62">
            <v>238</v>
          </cell>
          <cell r="C62">
            <v>34</v>
          </cell>
          <cell r="D62">
            <v>28</v>
          </cell>
          <cell r="E62">
            <v>1</v>
          </cell>
          <cell r="F62">
            <v>301</v>
          </cell>
          <cell r="G62">
            <v>0.79069767441860461</v>
          </cell>
          <cell r="H62">
            <v>0.11295681063122924</v>
          </cell>
          <cell r="I62">
            <v>9.3023255813953487E-2</v>
          </cell>
          <cell r="J62">
            <v>3.3222591362126247E-3</v>
          </cell>
        </row>
        <row r="63">
          <cell r="A63">
            <v>183</v>
          </cell>
          <cell r="B63">
            <v>340</v>
          </cell>
          <cell r="C63">
            <v>33</v>
          </cell>
          <cell r="D63">
            <v>8</v>
          </cell>
          <cell r="E63">
            <v>5</v>
          </cell>
          <cell r="F63">
            <v>386</v>
          </cell>
          <cell r="G63">
            <v>0.88082901554404147</v>
          </cell>
          <cell r="H63">
            <v>8.549222797927461E-2</v>
          </cell>
          <cell r="I63">
            <v>2.072538860103627E-2</v>
          </cell>
          <cell r="J63">
            <v>1.2953367875647668E-2</v>
          </cell>
        </row>
        <row r="64">
          <cell r="A64">
            <v>184</v>
          </cell>
          <cell r="B64">
            <v>3071</v>
          </cell>
          <cell r="C64">
            <v>354</v>
          </cell>
          <cell r="D64">
            <v>228</v>
          </cell>
          <cell r="E64">
            <v>22</v>
          </cell>
          <cell r="F64">
            <v>3675</v>
          </cell>
          <cell r="G64">
            <v>0.83564625850340135</v>
          </cell>
          <cell r="H64">
            <v>9.6326530612244901E-2</v>
          </cell>
          <cell r="I64">
            <v>6.2040816326530614E-2</v>
          </cell>
          <cell r="J64">
            <v>5.9863945578231296E-3</v>
          </cell>
        </row>
        <row r="65">
          <cell r="A65">
            <v>185</v>
          </cell>
          <cell r="B65">
            <v>487</v>
          </cell>
          <cell r="C65">
            <v>32</v>
          </cell>
          <cell r="D65">
            <v>38</v>
          </cell>
          <cell r="E65">
            <v>3</v>
          </cell>
          <cell r="F65">
            <v>560</v>
          </cell>
          <cell r="G65">
            <v>0.86964285714285716</v>
          </cell>
          <cell r="H65">
            <v>5.7142857142857141E-2</v>
          </cell>
          <cell r="I65">
            <v>6.7857142857142852E-2</v>
          </cell>
          <cell r="J65">
            <v>5.3571428571428572E-3</v>
          </cell>
        </row>
        <row r="66">
          <cell r="A66">
            <v>186</v>
          </cell>
          <cell r="B66">
            <v>719</v>
          </cell>
          <cell r="C66">
            <v>106</v>
          </cell>
          <cell r="D66">
            <v>24</v>
          </cell>
          <cell r="E66">
            <v>7</v>
          </cell>
          <cell r="F66">
            <v>856</v>
          </cell>
          <cell r="G66">
            <v>0.83995327102803741</v>
          </cell>
          <cell r="H66">
            <v>0.12383177570093458</v>
          </cell>
          <cell r="I66">
            <v>2.8037383177570093E-2</v>
          </cell>
          <cell r="J66">
            <v>8.1775700934579431E-3</v>
          </cell>
        </row>
        <row r="67">
          <cell r="A67">
            <v>189</v>
          </cell>
          <cell r="B67">
            <v>1091</v>
          </cell>
          <cell r="C67">
            <v>172</v>
          </cell>
          <cell r="D67">
            <v>32</v>
          </cell>
          <cell r="E67">
            <v>2</v>
          </cell>
          <cell r="F67">
            <v>1297</v>
          </cell>
          <cell r="G67">
            <v>0.8411719352351581</v>
          </cell>
          <cell r="H67">
            <v>0.13261372397841173</v>
          </cell>
          <cell r="I67">
            <v>2.4672320740169621E-2</v>
          </cell>
          <cell r="J67">
            <v>1.5420200462606013E-3</v>
          </cell>
        </row>
        <row r="68">
          <cell r="A68">
            <v>190</v>
          </cell>
          <cell r="B68">
            <v>3662</v>
          </cell>
          <cell r="C68">
            <v>276</v>
          </cell>
          <cell r="D68">
            <v>154</v>
          </cell>
          <cell r="E68">
            <v>35</v>
          </cell>
          <cell r="F68">
            <v>4127</v>
          </cell>
          <cell r="G68">
            <v>0.88732735643324445</v>
          </cell>
          <cell r="H68">
            <v>6.687666585897746E-2</v>
          </cell>
          <cell r="I68">
            <v>3.7315241095226555E-2</v>
          </cell>
          <cell r="J68">
            <v>8.4807366125514896E-3</v>
          </cell>
        </row>
        <row r="69">
          <cell r="A69">
            <v>191</v>
          </cell>
          <cell r="B69">
            <v>141</v>
          </cell>
          <cell r="C69">
            <v>6</v>
          </cell>
          <cell r="D69">
            <v>12</v>
          </cell>
          <cell r="E69">
            <v>0</v>
          </cell>
          <cell r="F69">
            <v>159</v>
          </cell>
          <cell r="G69">
            <v>0.8867924528301887</v>
          </cell>
          <cell r="H69">
            <v>3.7735849056603772E-2</v>
          </cell>
          <cell r="I69">
            <v>7.5471698113207544E-2</v>
          </cell>
          <cell r="J69">
            <v>0</v>
          </cell>
        </row>
        <row r="70">
          <cell r="A70">
            <v>192</v>
          </cell>
          <cell r="B70">
            <v>973</v>
          </cell>
          <cell r="C70">
            <v>89</v>
          </cell>
          <cell r="D70">
            <v>121</v>
          </cell>
          <cell r="E70">
            <v>7</v>
          </cell>
          <cell r="F70">
            <v>1190</v>
          </cell>
          <cell r="G70">
            <v>0.81764705882352939</v>
          </cell>
          <cell r="H70">
            <v>7.4789915966386553E-2</v>
          </cell>
          <cell r="I70">
            <v>0.10168067226890756</v>
          </cell>
          <cell r="J70">
            <v>5.8823529411764705E-3</v>
          </cell>
        </row>
        <row r="71">
          <cell r="A71">
            <v>193</v>
          </cell>
          <cell r="B71">
            <v>597</v>
          </cell>
          <cell r="C71">
            <v>71</v>
          </cell>
          <cell r="D71">
            <v>29</v>
          </cell>
          <cell r="E71">
            <v>5</v>
          </cell>
          <cell r="F71">
            <v>702</v>
          </cell>
          <cell r="G71">
            <v>0.8504273504273504</v>
          </cell>
          <cell r="H71">
            <v>0.10113960113960115</v>
          </cell>
          <cell r="I71">
            <v>4.1310541310541307E-2</v>
          </cell>
          <cell r="J71">
            <v>7.1225071225071226E-3</v>
          </cell>
        </row>
        <row r="72">
          <cell r="A72">
            <v>197</v>
          </cell>
          <cell r="B72">
            <v>1036</v>
          </cell>
          <cell r="C72">
            <v>122</v>
          </cell>
          <cell r="D72">
            <v>55</v>
          </cell>
          <cell r="E72">
            <v>10</v>
          </cell>
          <cell r="F72">
            <v>1223</v>
          </cell>
          <cell r="G72">
            <v>0.84709730171708908</v>
          </cell>
          <cell r="H72">
            <v>9.9754701553556827E-2</v>
          </cell>
          <cell r="I72">
            <v>4.4971381847914965E-2</v>
          </cell>
          <cell r="J72">
            <v>8.1766148814390836E-3</v>
          </cell>
        </row>
        <row r="73">
          <cell r="A73">
            <v>198</v>
          </cell>
          <cell r="B73">
            <v>1044</v>
          </cell>
          <cell r="C73">
            <v>116</v>
          </cell>
          <cell r="D73">
            <v>79</v>
          </cell>
          <cell r="E73">
            <v>13</v>
          </cell>
          <cell r="F73">
            <v>1252</v>
          </cell>
          <cell r="G73">
            <v>0.83386581469648557</v>
          </cell>
          <cell r="H73">
            <v>9.2651757188498399E-2</v>
          </cell>
          <cell r="I73">
            <v>6.3099041533546327E-2</v>
          </cell>
          <cell r="J73">
            <v>1.0383386581469648E-2</v>
          </cell>
        </row>
        <row r="74">
          <cell r="A74">
            <v>202</v>
          </cell>
          <cell r="B74">
            <v>1826</v>
          </cell>
          <cell r="C74">
            <v>176</v>
          </cell>
          <cell r="D74">
            <v>43</v>
          </cell>
          <cell r="E74">
            <v>6</v>
          </cell>
          <cell r="F74">
            <v>2051</v>
          </cell>
          <cell r="G74">
            <v>0.89029741589468547</v>
          </cell>
          <cell r="H74">
            <v>8.5811799122379323E-2</v>
          </cell>
          <cell r="I74">
            <v>2.0965382740126767E-2</v>
          </cell>
          <cell r="J74">
            <v>2.9254022428083864E-3</v>
          </cell>
        </row>
        <row r="75">
          <cell r="A75">
            <v>203</v>
          </cell>
          <cell r="B75">
            <v>1057</v>
          </cell>
          <cell r="C75">
            <v>97</v>
          </cell>
          <cell r="D75">
            <v>27</v>
          </cell>
          <cell r="E75">
            <v>4</v>
          </cell>
          <cell r="F75">
            <v>1185</v>
          </cell>
          <cell r="G75">
            <v>0.89198312236286925</v>
          </cell>
          <cell r="H75">
            <v>8.1856540084388182E-2</v>
          </cell>
          <cell r="I75">
            <v>2.2784810126582278E-2</v>
          </cell>
          <cell r="J75">
            <v>3.3755274261603376E-3</v>
          </cell>
        </row>
        <row r="76">
          <cell r="A76">
            <v>205</v>
          </cell>
          <cell r="B76">
            <v>93</v>
          </cell>
          <cell r="C76">
            <v>4</v>
          </cell>
          <cell r="D76">
            <v>12</v>
          </cell>
          <cell r="E76">
            <v>2</v>
          </cell>
          <cell r="F76">
            <v>111</v>
          </cell>
          <cell r="G76">
            <v>0.83783783783783783</v>
          </cell>
          <cell r="H76">
            <v>3.6036036036036036E-2</v>
          </cell>
          <cell r="I76">
            <v>0.10810810810810811</v>
          </cell>
          <cell r="J76">
            <v>1.8018018018018018E-2</v>
          </cell>
        </row>
        <row r="77">
          <cell r="A77">
            <v>207</v>
          </cell>
          <cell r="B77">
            <v>321</v>
          </cell>
          <cell r="C77">
            <v>25</v>
          </cell>
          <cell r="D77">
            <v>10</v>
          </cell>
          <cell r="E77">
            <v>0</v>
          </cell>
          <cell r="F77">
            <v>356</v>
          </cell>
          <cell r="G77">
            <v>0.901685393258427</v>
          </cell>
          <cell r="H77">
            <v>7.02247191011236E-2</v>
          </cell>
          <cell r="I77">
            <v>2.8089887640449437E-2</v>
          </cell>
          <cell r="J77">
            <v>0</v>
          </cell>
        </row>
        <row r="78">
          <cell r="A78">
            <v>208</v>
          </cell>
          <cell r="B78">
            <v>72</v>
          </cell>
          <cell r="C78">
            <v>1</v>
          </cell>
          <cell r="D78">
            <v>19</v>
          </cell>
          <cell r="E78">
            <v>1</v>
          </cell>
          <cell r="F78">
            <v>93</v>
          </cell>
          <cell r="G78">
            <v>0.77419354838709675</v>
          </cell>
          <cell r="H78">
            <v>1.0752688172043012E-2</v>
          </cell>
          <cell r="I78">
            <v>0.20430107526881722</v>
          </cell>
          <cell r="J78">
            <v>1.0752688172043012E-2</v>
          </cell>
        </row>
        <row r="79">
          <cell r="A79">
            <v>209</v>
          </cell>
          <cell r="B79">
            <v>209</v>
          </cell>
          <cell r="C79">
            <v>0</v>
          </cell>
          <cell r="D79">
            <v>26</v>
          </cell>
          <cell r="E79">
            <v>0</v>
          </cell>
          <cell r="F79">
            <v>235</v>
          </cell>
          <cell r="G79">
            <v>0.88936170212765953</v>
          </cell>
          <cell r="H79">
            <v>0</v>
          </cell>
          <cell r="I79">
            <v>0.11063829787234042</v>
          </cell>
          <cell r="J79">
            <v>0</v>
          </cell>
        </row>
        <row r="80">
          <cell r="A80">
            <v>211</v>
          </cell>
          <cell r="B80">
            <v>268</v>
          </cell>
          <cell r="C80">
            <v>22</v>
          </cell>
          <cell r="D80">
            <v>12</v>
          </cell>
          <cell r="E80">
            <v>2</v>
          </cell>
          <cell r="F80">
            <v>304</v>
          </cell>
          <cell r="G80">
            <v>0.88157894736842102</v>
          </cell>
          <cell r="H80">
            <v>7.2368421052631582E-2</v>
          </cell>
          <cell r="I80">
            <v>3.9473684210526314E-2</v>
          </cell>
          <cell r="J80">
            <v>6.5789473684210523E-3</v>
          </cell>
        </row>
        <row r="81">
          <cell r="A81">
            <v>213</v>
          </cell>
          <cell r="B81">
            <v>482</v>
          </cell>
          <cell r="C81">
            <v>6</v>
          </cell>
          <cell r="D81">
            <v>2</v>
          </cell>
          <cell r="E81">
            <v>5</v>
          </cell>
          <cell r="F81">
            <v>495</v>
          </cell>
          <cell r="G81">
            <v>0.97373737373737379</v>
          </cell>
          <cell r="H81">
            <v>1.2121212121212121E-2</v>
          </cell>
          <cell r="I81">
            <v>4.0404040404040404E-3</v>
          </cell>
          <cell r="J81">
            <v>1.0101010101010102E-2</v>
          </cell>
        </row>
        <row r="82">
          <cell r="A82">
            <v>214</v>
          </cell>
          <cell r="B82">
            <v>34</v>
          </cell>
          <cell r="C82">
            <v>9</v>
          </cell>
          <cell r="D82">
            <v>2</v>
          </cell>
          <cell r="E82">
            <v>3</v>
          </cell>
          <cell r="F82">
            <v>48</v>
          </cell>
          <cell r="G82">
            <v>0.70833333333333337</v>
          </cell>
          <cell r="H82">
            <v>0.1875</v>
          </cell>
          <cell r="I82">
            <v>4.1666666666666664E-2</v>
          </cell>
          <cell r="J82">
            <v>6.25E-2</v>
          </cell>
        </row>
        <row r="83">
          <cell r="A83">
            <v>216</v>
          </cell>
          <cell r="B83">
            <v>391</v>
          </cell>
          <cell r="C83">
            <v>33</v>
          </cell>
          <cell r="D83">
            <v>9</v>
          </cell>
          <cell r="E83">
            <v>2</v>
          </cell>
          <cell r="F83">
            <v>435</v>
          </cell>
          <cell r="G83">
            <v>0.89885057471264362</v>
          </cell>
          <cell r="H83">
            <v>7.586206896551724E-2</v>
          </cell>
          <cell r="I83">
            <v>2.0689655172413793E-2</v>
          </cell>
          <cell r="J83">
            <v>4.5977011494252873E-3</v>
          </cell>
        </row>
        <row r="84">
          <cell r="A84">
            <v>217</v>
          </cell>
          <cell r="B84">
            <v>316</v>
          </cell>
          <cell r="C84">
            <v>17</v>
          </cell>
          <cell r="D84">
            <v>18</v>
          </cell>
          <cell r="E84">
            <v>3</v>
          </cell>
          <cell r="F84">
            <v>354</v>
          </cell>
          <cell r="G84">
            <v>0.89265536723163841</v>
          </cell>
          <cell r="H84">
            <v>4.8022598870056499E-2</v>
          </cell>
          <cell r="I84">
            <v>5.0847457627118647E-2</v>
          </cell>
          <cell r="J84">
            <v>8.4745762711864406E-3</v>
          </cell>
        </row>
        <row r="85">
          <cell r="A85">
            <v>218</v>
          </cell>
          <cell r="B85">
            <v>897</v>
          </cell>
          <cell r="C85">
            <v>36</v>
          </cell>
          <cell r="D85">
            <v>30</v>
          </cell>
          <cell r="E85">
            <v>6</v>
          </cell>
          <cell r="F85">
            <v>969</v>
          </cell>
          <cell r="G85">
            <v>0.92569659442724461</v>
          </cell>
          <cell r="H85">
            <v>3.7151702786377708E-2</v>
          </cell>
          <cell r="I85">
            <v>3.0959752321981424E-2</v>
          </cell>
          <cell r="J85">
            <v>6.1919504643962852E-3</v>
          </cell>
        </row>
        <row r="86">
          <cell r="A86">
            <v>219</v>
          </cell>
          <cell r="B86">
            <v>705</v>
          </cell>
          <cell r="C86">
            <v>65</v>
          </cell>
          <cell r="D86">
            <v>7</v>
          </cell>
          <cell r="E86">
            <v>2</v>
          </cell>
          <cell r="F86">
            <v>779</v>
          </cell>
          <cell r="G86">
            <v>0.90500641848523744</v>
          </cell>
          <cell r="H86">
            <v>8.3440308087291401E-2</v>
          </cell>
          <cell r="I86">
            <v>8.9858793324775355E-3</v>
          </cell>
          <cell r="J86">
            <v>2.5673940949935813E-3</v>
          </cell>
        </row>
        <row r="87">
          <cell r="A87">
            <v>222</v>
          </cell>
          <cell r="B87">
            <v>152</v>
          </cell>
          <cell r="C87">
            <v>13</v>
          </cell>
          <cell r="D87">
            <v>13</v>
          </cell>
          <cell r="E87">
            <v>0</v>
          </cell>
          <cell r="F87">
            <v>178</v>
          </cell>
          <cell r="G87">
            <v>0.8539325842696629</v>
          </cell>
          <cell r="H87">
            <v>7.3033707865168537E-2</v>
          </cell>
          <cell r="I87">
            <v>7.3033707865168537E-2</v>
          </cell>
          <cell r="J87">
            <v>0</v>
          </cell>
        </row>
        <row r="88">
          <cell r="A88">
            <v>223</v>
          </cell>
          <cell r="B88">
            <v>1053</v>
          </cell>
          <cell r="C88">
            <v>53</v>
          </cell>
          <cell r="D88">
            <v>65</v>
          </cell>
          <cell r="E88">
            <v>11</v>
          </cell>
          <cell r="F88">
            <v>1182</v>
          </cell>
          <cell r="G88">
            <v>0.8908629441624365</v>
          </cell>
          <cell r="H88">
            <v>4.4839255499153977E-2</v>
          </cell>
          <cell r="I88">
            <v>5.499153976311337E-2</v>
          </cell>
          <cell r="J88">
            <v>9.3062605752961079E-3</v>
          </cell>
        </row>
        <row r="89">
          <cell r="A89">
            <v>227</v>
          </cell>
          <cell r="B89">
            <v>237</v>
          </cell>
          <cell r="C89">
            <v>25</v>
          </cell>
          <cell r="D89">
            <v>12</v>
          </cell>
          <cell r="E89">
            <v>0</v>
          </cell>
          <cell r="F89">
            <v>274</v>
          </cell>
          <cell r="G89">
            <v>0.86496350364963503</v>
          </cell>
          <cell r="H89">
            <v>9.1240875912408759E-2</v>
          </cell>
          <cell r="I89">
            <v>4.3795620437956206E-2</v>
          </cell>
          <cell r="J89">
            <v>0</v>
          </cell>
        </row>
        <row r="90">
          <cell r="A90">
            <v>228</v>
          </cell>
          <cell r="B90">
            <v>1253</v>
          </cell>
          <cell r="C90">
            <v>34</v>
          </cell>
          <cell r="D90">
            <v>45</v>
          </cell>
          <cell r="E90">
            <v>12</v>
          </cell>
          <cell r="F90">
            <v>1344</v>
          </cell>
          <cell r="G90">
            <v>0.93229166666666663</v>
          </cell>
          <cell r="H90">
            <v>2.5297619047619048E-2</v>
          </cell>
          <cell r="I90">
            <v>3.3482142857142856E-2</v>
          </cell>
          <cell r="J90">
            <v>8.9285714285714281E-3</v>
          </cell>
        </row>
        <row r="91">
          <cell r="A91">
            <v>230</v>
          </cell>
          <cell r="B91">
            <v>0</v>
          </cell>
          <cell r="C91">
            <v>0</v>
          </cell>
          <cell r="D91">
            <v>4</v>
          </cell>
          <cell r="E91">
            <v>0</v>
          </cell>
          <cell r="F91">
            <v>4</v>
          </cell>
          <cell r="G91">
            <v>0</v>
          </cell>
          <cell r="H91">
            <v>0</v>
          </cell>
          <cell r="I91">
            <v>1</v>
          </cell>
          <cell r="J91">
            <v>0</v>
          </cell>
        </row>
        <row r="92">
          <cell r="A92">
            <v>231</v>
          </cell>
          <cell r="B92">
            <v>612</v>
          </cell>
          <cell r="C92">
            <v>36</v>
          </cell>
          <cell r="D92">
            <v>23</v>
          </cell>
          <cell r="E92">
            <v>8</v>
          </cell>
          <cell r="F92">
            <v>679</v>
          </cell>
          <cell r="G92">
            <v>0.90132547864506629</v>
          </cell>
          <cell r="H92">
            <v>5.3019145802650956E-2</v>
          </cell>
          <cell r="I92">
            <v>3.3873343151693665E-2</v>
          </cell>
          <cell r="J92">
            <v>1.1782032400589101E-2</v>
          </cell>
        </row>
        <row r="93">
          <cell r="A93">
            <v>233</v>
          </cell>
          <cell r="B93">
            <v>1262</v>
          </cell>
          <cell r="C93">
            <v>19</v>
          </cell>
          <cell r="D93">
            <v>28</v>
          </cell>
          <cell r="E93">
            <v>10</v>
          </cell>
          <cell r="F93">
            <v>1319</v>
          </cell>
          <cell r="G93">
            <v>0.95678544351781658</v>
          </cell>
          <cell r="H93">
            <v>1.4404852160727824E-2</v>
          </cell>
          <cell r="I93">
            <v>2.1228203184230479E-2</v>
          </cell>
          <cell r="J93">
            <v>7.5815011372251705E-3</v>
          </cell>
        </row>
        <row r="94">
          <cell r="A94">
            <v>234</v>
          </cell>
          <cell r="B94">
            <v>619</v>
          </cell>
          <cell r="C94">
            <v>4</v>
          </cell>
          <cell r="D94">
            <v>21</v>
          </cell>
          <cell r="E94">
            <v>4</v>
          </cell>
          <cell r="F94">
            <v>648</v>
          </cell>
          <cell r="G94">
            <v>0.95524691358024694</v>
          </cell>
          <cell r="H94">
            <v>6.1728395061728392E-3</v>
          </cell>
          <cell r="I94">
            <v>3.2407407407407406E-2</v>
          </cell>
          <cell r="J94">
            <v>6.1728395061728392E-3</v>
          </cell>
        </row>
        <row r="95">
          <cell r="A95">
            <v>235</v>
          </cell>
          <cell r="B95">
            <v>573</v>
          </cell>
          <cell r="C95">
            <v>15</v>
          </cell>
          <cell r="D95">
            <v>7</v>
          </cell>
          <cell r="E95">
            <v>1</v>
          </cell>
          <cell r="F95">
            <v>596</v>
          </cell>
          <cell r="G95">
            <v>0.96140939597315433</v>
          </cell>
          <cell r="H95">
            <v>2.5167785234899327E-2</v>
          </cell>
          <cell r="I95">
            <v>1.1744966442953021E-2</v>
          </cell>
          <cell r="J95">
            <v>1.6778523489932886E-3</v>
          </cell>
        </row>
        <row r="96">
          <cell r="A96">
            <v>239</v>
          </cell>
          <cell r="B96">
            <v>165</v>
          </cell>
          <cell r="C96">
            <v>6</v>
          </cell>
          <cell r="D96">
            <v>9</v>
          </cell>
          <cell r="E96">
            <v>8</v>
          </cell>
          <cell r="F96">
            <v>188</v>
          </cell>
          <cell r="G96">
            <v>0.87765957446808507</v>
          </cell>
          <cell r="H96">
            <v>3.1914893617021274E-2</v>
          </cell>
          <cell r="I96">
            <v>4.7872340425531915E-2</v>
          </cell>
          <cell r="J96">
            <v>4.2553191489361701E-2</v>
          </cell>
        </row>
        <row r="97">
          <cell r="A97">
            <v>240</v>
          </cell>
          <cell r="B97">
            <v>1814</v>
          </cell>
          <cell r="C97">
            <v>62</v>
          </cell>
          <cell r="D97">
            <v>46</v>
          </cell>
          <cell r="E97">
            <v>14</v>
          </cell>
          <cell r="F97">
            <v>1936</v>
          </cell>
          <cell r="G97">
            <v>0.93698347107438018</v>
          </cell>
          <cell r="H97">
            <v>3.2024793388429749E-2</v>
          </cell>
          <cell r="I97">
            <v>2.3760330578512397E-2</v>
          </cell>
          <cell r="J97">
            <v>7.2314049586776862E-3</v>
          </cell>
        </row>
        <row r="98">
          <cell r="A98">
            <v>241</v>
          </cell>
          <cell r="B98">
            <v>284</v>
          </cell>
          <cell r="C98">
            <v>9</v>
          </cell>
          <cell r="D98">
            <v>6</v>
          </cell>
          <cell r="E98">
            <v>3</v>
          </cell>
          <cell r="F98">
            <v>302</v>
          </cell>
          <cell r="G98">
            <v>0.94039735099337751</v>
          </cell>
          <cell r="H98">
            <v>2.9801324503311258E-2</v>
          </cell>
          <cell r="I98">
            <v>1.9867549668874173E-2</v>
          </cell>
          <cell r="J98">
            <v>9.9337748344370865E-3</v>
          </cell>
        </row>
        <row r="99">
          <cell r="A99">
            <v>242</v>
          </cell>
          <cell r="B99">
            <v>368</v>
          </cell>
          <cell r="C99">
            <v>19</v>
          </cell>
          <cell r="D99">
            <v>5</v>
          </cell>
          <cell r="E99">
            <v>0</v>
          </cell>
          <cell r="F99">
            <v>392</v>
          </cell>
          <cell r="G99">
            <v>0.93877551020408168</v>
          </cell>
          <cell r="H99">
            <v>4.8469387755102039E-2</v>
          </cell>
          <cell r="I99">
            <v>1.2755102040816327E-2</v>
          </cell>
          <cell r="J99">
            <v>0</v>
          </cell>
        </row>
        <row r="100">
          <cell r="A100">
            <v>246</v>
          </cell>
          <cell r="B100">
            <v>45</v>
          </cell>
          <cell r="C100">
            <v>5</v>
          </cell>
          <cell r="D100">
            <v>0</v>
          </cell>
          <cell r="E100">
            <v>0</v>
          </cell>
          <cell r="F100">
            <v>50</v>
          </cell>
          <cell r="G100">
            <v>0.9</v>
          </cell>
          <cell r="H100">
            <v>0.1</v>
          </cell>
          <cell r="I100">
            <v>0</v>
          </cell>
          <cell r="J100">
            <v>0</v>
          </cell>
        </row>
        <row r="101">
          <cell r="A101">
            <v>248</v>
          </cell>
          <cell r="B101">
            <v>271</v>
          </cell>
          <cell r="C101">
            <v>33</v>
          </cell>
          <cell r="D101">
            <v>7</v>
          </cell>
          <cell r="E101">
            <v>4</v>
          </cell>
          <cell r="F101">
            <v>315</v>
          </cell>
          <cell r="G101">
            <v>0.86031746031746037</v>
          </cell>
          <cell r="H101">
            <v>0.10476190476190476</v>
          </cell>
          <cell r="I101">
            <v>2.2222222222222223E-2</v>
          </cell>
          <cell r="J101">
            <v>1.2698412698412698E-2</v>
          </cell>
        </row>
        <row r="102">
          <cell r="A102">
            <v>249</v>
          </cell>
          <cell r="B102">
            <v>85</v>
          </cell>
          <cell r="C102">
            <v>4</v>
          </cell>
          <cell r="D102">
            <v>25</v>
          </cell>
          <cell r="E102">
            <v>7</v>
          </cell>
          <cell r="F102">
            <v>121</v>
          </cell>
          <cell r="G102">
            <v>0.7024793388429752</v>
          </cell>
          <cell r="H102">
            <v>3.3057851239669422E-2</v>
          </cell>
          <cell r="I102">
            <v>0.20661157024793389</v>
          </cell>
          <cell r="J102">
            <v>5.7851239669421489E-2</v>
          </cell>
        </row>
        <row r="103">
          <cell r="A103">
            <v>250</v>
          </cell>
          <cell r="B103">
            <v>667</v>
          </cell>
          <cell r="C103">
            <v>12</v>
          </cell>
          <cell r="D103">
            <v>13</v>
          </cell>
          <cell r="E103">
            <v>4</v>
          </cell>
          <cell r="F103">
            <v>696</v>
          </cell>
          <cell r="G103">
            <v>0.95833333333333337</v>
          </cell>
          <cell r="H103">
            <v>1.7241379310344827E-2</v>
          </cell>
          <cell r="I103">
            <v>1.8678160919540231E-2</v>
          </cell>
          <cell r="J103">
            <v>5.7471264367816091E-3</v>
          </cell>
        </row>
        <row r="104">
          <cell r="A104">
            <v>251</v>
          </cell>
          <cell r="B104">
            <v>234</v>
          </cell>
          <cell r="C104">
            <v>3</v>
          </cell>
          <cell r="D104">
            <v>14</v>
          </cell>
          <cell r="E104">
            <v>1</v>
          </cell>
          <cell r="F104">
            <v>252</v>
          </cell>
          <cell r="G104">
            <v>0.9285714285714286</v>
          </cell>
          <cell r="H104">
            <v>1.1904761904761904E-2</v>
          </cell>
          <cell r="I104">
            <v>5.5555555555555552E-2</v>
          </cell>
          <cell r="J104">
            <v>3.968253968253968E-3</v>
          </cell>
        </row>
        <row r="105">
          <cell r="A105">
            <v>252</v>
          </cell>
          <cell r="B105">
            <v>248</v>
          </cell>
          <cell r="C105">
            <v>11</v>
          </cell>
          <cell r="D105">
            <v>23</v>
          </cell>
          <cell r="E105">
            <v>0</v>
          </cell>
          <cell r="F105">
            <v>282</v>
          </cell>
          <cell r="G105">
            <v>0.87943262411347523</v>
          </cell>
          <cell r="H105">
            <v>3.9007092198581561E-2</v>
          </cell>
          <cell r="I105">
            <v>8.1560283687943269E-2</v>
          </cell>
          <cell r="J105">
            <v>0</v>
          </cell>
        </row>
        <row r="106">
          <cell r="A106">
            <v>255</v>
          </cell>
          <cell r="B106">
            <v>337</v>
          </cell>
          <cell r="C106">
            <v>17</v>
          </cell>
          <cell r="D106">
            <v>23</v>
          </cell>
          <cell r="E106">
            <v>20</v>
          </cell>
          <cell r="F106">
            <v>397</v>
          </cell>
          <cell r="G106">
            <v>0.8488664987405542</v>
          </cell>
          <cell r="H106">
            <v>4.2821158690176324E-2</v>
          </cell>
          <cell r="I106">
            <v>5.793450881612091E-2</v>
          </cell>
          <cell r="J106">
            <v>5.0377833753148617E-2</v>
          </cell>
        </row>
        <row r="107">
          <cell r="A107">
            <v>257</v>
          </cell>
          <cell r="B107">
            <v>451</v>
          </cell>
          <cell r="C107">
            <v>46</v>
          </cell>
          <cell r="D107">
            <v>6</v>
          </cell>
          <cell r="E107">
            <v>3</v>
          </cell>
          <cell r="F107">
            <v>506</v>
          </cell>
          <cell r="G107">
            <v>0.89130434782608692</v>
          </cell>
          <cell r="H107">
            <v>9.0909090909090912E-2</v>
          </cell>
          <cell r="I107">
            <v>1.1857707509881422E-2</v>
          </cell>
          <cell r="J107">
            <v>5.9288537549407111E-3</v>
          </cell>
        </row>
        <row r="108">
          <cell r="A108">
            <v>259</v>
          </cell>
          <cell r="B108">
            <v>3864</v>
          </cell>
          <cell r="C108">
            <v>68</v>
          </cell>
          <cell r="D108">
            <v>291</v>
          </cell>
          <cell r="E108">
            <v>9</v>
          </cell>
          <cell r="F108">
            <v>4232</v>
          </cell>
          <cell r="G108">
            <v>0.91304347826086951</v>
          </cell>
          <cell r="H108">
            <v>1.6068052930056712E-2</v>
          </cell>
          <cell r="I108">
            <v>6.8761814744801517E-2</v>
          </cell>
          <cell r="J108">
            <v>2.1266540642722116E-3</v>
          </cell>
        </row>
        <row r="109">
          <cell r="A109">
            <v>260</v>
          </cell>
          <cell r="B109">
            <v>303</v>
          </cell>
          <cell r="C109">
            <v>12</v>
          </cell>
          <cell r="D109">
            <v>3</v>
          </cell>
          <cell r="E109">
            <v>0</v>
          </cell>
          <cell r="F109">
            <v>318</v>
          </cell>
          <cell r="G109">
            <v>0.95283018867924529</v>
          </cell>
          <cell r="H109">
            <v>3.7735849056603772E-2</v>
          </cell>
          <cell r="I109">
            <v>9.433962264150943E-3</v>
          </cell>
          <cell r="J109">
            <v>0</v>
          </cell>
        </row>
        <row r="110">
          <cell r="A110">
            <v>263</v>
          </cell>
          <cell r="B110">
            <v>239</v>
          </cell>
          <cell r="C110">
            <v>3</v>
          </cell>
          <cell r="D110">
            <v>2</v>
          </cell>
          <cell r="E110">
            <v>2</v>
          </cell>
          <cell r="F110">
            <v>246</v>
          </cell>
          <cell r="G110">
            <v>0.97154471544715448</v>
          </cell>
          <cell r="H110">
            <v>1.2195121951219513E-2</v>
          </cell>
          <cell r="I110">
            <v>8.130081300813009E-3</v>
          </cell>
          <cell r="J110">
            <v>8.130081300813009E-3</v>
          </cell>
        </row>
        <row r="111">
          <cell r="A111">
            <v>264</v>
          </cell>
          <cell r="B111">
            <v>346</v>
          </cell>
          <cell r="C111">
            <v>15</v>
          </cell>
          <cell r="D111">
            <v>4</v>
          </cell>
          <cell r="E111">
            <v>0</v>
          </cell>
          <cell r="F111">
            <v>365</v>
          </cell>
          <cell r="G111">
            <v>0.94794520547945205</v>
          </cell>
          <cell r="H111">
            <v>4.1095890410958902E-2</v>
          </cell>
          <cell r="I111">
            <v>1.0958904109589041E-2</v>
          </cell>
          <cell r="J111">
            <v>0</v>
          </cell>
        </row>
        <row r="112">
          <cell r="A112">
            <v>266</v>
          </cell>
          <cell r="B112">
            <v>681</v>
          </cell>
          <cell r="C112">
            <v>9</v>
          </cell>
          <cell r="D112">
            <v>2</v>
          </cell>
          <cell r="E112">
            <v>0</v>
          </cell>
          <cell r="F112">
            <v>692</v>
          </cell>
          <cell r="G112">
            <v>0.98410404624277459</v>
          </cell>
          <cell r="H112">
            <v>1.300578034682081E-2</v>
          </cell>
          <cell r="I112">
            <v>2.8901734104046241E-3</v>
          </cell>
          <cell r="J112">
            <v>0</v>
          </cell>
        </row>
        <row r="113">
          <cell r="A113">
            <v>268</v>
          </cell>
          <cell r="B113">
            <v>64</v>
          </cell>
          <cell r="C113">
            <v>5</v>
          </cell>
          <cell r="D113">
            <v>21</v>
          </cell>
          <cell r="E113">
            <v>1</v>
          </cell>
          <cell r="F113">
            <v>91</v>
          </cell>
          <cell r="G113">
            <v>0.70329670329670335</v>
          </cell>
          <cell r="H113">
            <v>5.4945054945054944E-2</v>
          </cell>
          <cell r="I113">
            <v>0.23076923076923078</v>
          </cell>
          <cell r="J113">
            <v>1.098901098901099E-2</v>
          </cell>
        </row>
        <row r="114">
          <cell r="A114">
            <v>270</v>
          </cell>
          <cell r="B114">
            <v>2286</v>
          </cell>
          <cell r="C114">
            <v>270</v>
          </cell>
          <cell r="D114">
            <v>181</v>
          </cell>
          <cell r="E114">
            <v>16</v>
          </cell>
          <cell r="F114">
            <v>2753</v>
          </cell>
          <cell r="G114">
            <v>0.83036687250272434</v>
          </cell>
          <cell r="H114">
            <v>9.8074827460951683E-2</v>
          </cell>
          <cell r="I114">
            <v>6.5746458409008349E-2</v>
          </cell>
          <cell r="J114">
            <v>5.8118416273156559E-3</v>
          </cell>
        </row>
        <row r="115">
          <cell r="A115">
            <v>271</v>
          </cell>
          <cell r="B115">
            <v>527</v>
          </cell>
          <cell r="C115">
            <v>11</v>
          </cell>
          <cell r="D115">
            <v>13</v>
          </cell>
          <cell r="E115">
            <v>2</v>
          </cell>
          <cell r="F115">
            <v>553</v>
          </cell>
          <cell r="G115">
            <v>0.9529837251356239</v>
          </cell>
          <cell r="H115">
            <v>1.9891500904159132E-2</v>
          </cell>
          <cell r="I115">
            <v>2.3508137432188065E-2</v>
          </cell>
          <cell r="J115">
            <v>3.616636528028933E-3</v>
          </cell>
        </row>
        <row r="116">
          <cell r="A116">
            <v>274</v>
          </cell>
          <cell r="B116">
            <v>88</v>
          </cell>
          <cell r="C116">
            <v>1</v>
          </cell>
          <cell r="D116">
            <v>3</v>
          </cell>
          <cell r="E116">
            <v>0</v>
          </cell>
          <cell r="F116">
            <v>92</v>
          </cell>
          <cell r="G116">
            <v>0.95652173913043481</v>
          </cell>
          <cell r="H116">
            <v>1.0869565217391304E-2</v>
          </cell>
          <cell r="I116">
            <v>3.2608695652173912E-2</v>
          </cell>
          <cell r="J116">
            <v>0</v>
          </cell>
        </row>
        <row r="117">
          <cell r="A117">
            <v>276</v>
          </cell>
          <cell r="B117">
            <v>643</v>
          </cell>
          <cell r="C117">
            <v>10</v>
          </cell>
          <cell r="D117">
            <v>22</v>
          </cell>
          <cell r="E117">
            <v>5</v>
          </cell>
          <cell r="F117">
            <v>680</v>
          </cell>
          <cell r="G117">
            <v>0.94558823529411762</v>
          </cell>
          <cell r="H117">
            <v>1.4705882352941176E-2</v>
          </cell>
          <cell r="I117">
            <v>3.2352941176470591E-2</v>
          </cell>
          <cell r="J117">
            <v>7.3529411764705881E-3</v>
          </cell>
        </row>
        <row r="118">
          <cell r="A118">
            <v>278</v>
          </cell>
          <cell r="B118">
            <v>156</v>
          </cell>
          <cell r="C118">
            <v>9</v>
          </cell>
          <cell r="D118">
            <v>15</v>
          </cell>
          <cell r="E118">
            <v>1</v>
          </cell>
          <cell r="F118">
            <v>181</v>
          </cell>
          <cell r="G118">
            <v>0.86187845303867405</v>
          </cell>
          <cell r="H118">
            <v>4.9723756906077346E-2</v>
          </cell>
          <cell r="I118">
            <v>8.2872928176795577E-2</v>
          </cell>
          <cell r="J118">
            <v>5.5248618784530384E-3</v>
          </cell>
        </row>
        <row r="119">
          <cell r="A119">
            <v>283</v>
          </cell>
          <cell r="B119">
            <v>1062</v>
          </cell>
          <cell r="C119">
            <v>95</v>
          </cell>
          <cell r="D119">
            <v>23</v>
          </cell>
          <cell r="E119">
            <v>3</v>
          </cell>
          <cell r="F119">
            <v>1183</v>
          </cell>
          <cell r="G119">
            <v>0.89771766694843613</v>
          </cell>
          <cell r="H119">
            <v>8.0304311073541843E-2</v>
          </cell>
          <cell r="I119">
            <v>1.944209636517329E-2</v>
          </cell>
          <cell r="J119">
            <v>2.5359256128486898E-3</v>
          </cell>
        </row>
        <row r="120">
          <cell r="A120">
            <v>284</v>
          </cell>
          <cell r="B120">
            <v>146</v>
          </cell>
          <cell r="C120">
            <v>18</v>
          </cell>
          <cell r="D120">
            <v>11</v>
          </cell>
          <cell r="E120">
            <v>1</v>
          </cell>
          <cell r="F120">
            <v>176</v>
          </cell>
          <cell r="G120">
            <v>0.82954545454545459</v>
          </cell>
          <cell r="H120">
            <v>0.10227272727272728</v>
          </cell>
          <cell r="I120">
            <v>6.25E-2</v>
          </cell>
          <cell r="J120">
            <v>5.681818181818182E-3</v>
          </cell>
        </row>
        <row r="121">
          <cell r="A121">
            <v>285</v>
          </cell>
          <cell r="B121">
            <v>154</v>
          </cell>
          <cell r="C121">
            <v>1</v>
          </cell>
          <cell r="D121">
            <v>39</v>
          </cell>
          <cell r="E121">
            <v>0</v>
          </cell>
          <cell r="F121">
            <v>194</v>
          </cell>
          <cell r="G121">
            <v>0.79381443298969068</v>
          </cell>
          <cell r="H121">
            <v>5.1546391752577319E-3</v>
          </cell>
          <cell r="I121">
            <v>0.20103092783505155</v>
          </cell>
          <cell r="J121">
            <v>0</v>
          </cell>
        </row>
        <row r="122">
          <cell r="A122">
            <v>286</v>
          </cell>
          <cell r="B122">
            <v>209</v>
          </cell>
          <cell r="C122">
            <v>9</v>
          </cell>
          <cell r="D122">
            <v>20</v>
          </cell>
          <cell r="E122">
            <v>4</v>
          </cell>
          <cell r="F122">
            <v>242</v>
          </cell>
          <cell r="G122">
            <v>0.86363636363636365</v>
          </cell>
          <cell r="H122">
            <v>3.71900826446281E-2</v>
          </cell>
          <cell r="I122">
            <v>8.2644628099173556E-2</v>
          </cell>
          <cell r="J122">
            <v>1.6528925619834711E-2</v>
          </cell>
        </row>
        <row r="123">
          <cell r="A123">
            <v>287</v>
          </cell>
          <cell r="B123">
            <v>179</v>
          </cell>
          <cell r="C123">
            <v>6</v>
          </cell>
          <cell r="D123">
            <v>12</v>
          </cell>
          <cell r="E123">
            <v>0</v>
          </cell>
          <cell r="F123">
            <v>197</v>
          </cell>
          <cell r="G123">
            <v>0.90862944162436543</v>
          </cell>
          <cell r="H123">
            <v>3.0456852791878174E-2</v>
          </cell>
          <cell r="I123">
            <v>6.0913705583756347E-2</v>
          </cell>
          <cell r="J123">
            <v>0</v>
          </cell>
        </row>
        <row r="124">
          <cell r="A124">
            <v>289</v>
          </cell>
          <cell r="B124">
            <v>18</v>
          </cell>
          <cell r="C124">
            <v>0</v>
          </cell>
          <cell r="D124">
            <v>7</v>
          </cell>
          <cell r="E124">
            <v>1</v>
          </cell>
          <cell r="F124">
            <v>26</v>
          </cell>
          <cell r="G124">
            <v>0.69230769230769229</v>
          </cell>
          <cell r="H124">
            <v>0</v>
          </cell>
          <cell r="I124">
            <v>0.26923076923076922</v>
          </cell>
          <cell r="J124">
            <v>3.8461538461538464E-2</v>
          </cell>
        </row>
        <row r="125">
          <cell r="A125">
            <v>290</v>
          </cell>
          <cell r="B125">
            <v>118</v>
          </cell>
          <cell r="C125">
            <v>36</v>
          </cell>
          <cell r="D125">
            <v>22</v>
          </cell>
          <cell r="E125">
            <v>1</v>
          </cell>
          <cell r="F125">
            <v>177</v>
          </cell>
          <cell r="G125">
            <v>0.66666666666666663</v>
          </cell>
          <cell r="H125">
            <v>0.20338983050847459</v>
          </cell>
          <cell r="I125">
            <v>0.12429378531073447</v>
          </cell>
          <cell r="J125">
            <v>5.6497175141242938E-3</v>
          </cell>
        </row>
        <row r="126">
          <cell r="A126">
            <v>293</v>
          </cell>
          <cell r="B126">
            <v>325</v>
          </cell>
          <cell r="C126">
            <v>15</v>
          </cell>
          <cell r="D126">
            <v>34</v>
          </cell>
          <cell r="E126">
            <v>2</v>
          </cell>
          <cell r="F126">
            <v>376</v>
          </cell>
          <cell r="G126">
            <v>0.86436170212765961</v>
          </cell>
          <cell r="H126">
            <v>3.9893617021276598E-2</v>
          </cell>
          <cell r="I126">
            <v>9.0425531914893623E-2</v>
          </cell>
          <cell r="J126">
            <v>5.3191489361702126E-3</v>
          </cell>
        </row>
        <row r="127">
          <cell r="A127">
            <v>294</v>
          </cell>
          <cell r="B127">
            <v>546</v>
          </cell>
          <cell r="C127">
            <v>26</v>
          </cell>
          <cell r="D127">
            <v>37</v>
          </cell>
          <cell r="E127">
            <v>9</v>
          </cell>
          <cell r="F127">
            <v>618</v>
          </cell>
          <cell r="G127">
            <v>0.88349514563106801</v>
          </cell>
          <cell r="H127">
            <v>4.2071197411003236E-2</v>
          </cell>
          <cell r="I127">
            <v>5.9870550161812294E-2</v>
          </cell>
          <cell r="J127">
            <v>1.4563106796116505E-2</v>
          </cell>
        </row>
        <row r="128">
          <cell r="A128">
            <v>298</v>
          </cell>
          <cell r="B128">
            <v>135</v>
          </cell>
          <cell r="C128">
            <v>3</v>
          </cell>
          <cell r="D128">
            <v>52</v>
          </cell>
          <cell r="E128">
            <v>1</v>
          </cell>
          <cell r="F128">
            <v>191</v>
          </cell>
          <cell r="G128">
            <v>0.70680628272251311</v>
          </cell>
          <cell r="H128">
            <v>1.5706806282722512E-2</v>
          </cell>
          <cell r="I128">
            <v>0.27225130890052357</v>
          </cell>
          <cell r="J128">
            <v>5.235602094240838E-3</v>
          </cell>
        </row>
        <row r="129">
          <cell r="A129">
            <v>299</v>
          </cell>
          <cell r="B129">
            <v>355</v>
          </cell>
          <cell r="C129">
            <v>11</v>
          </cell>
          <cell r="D129">
            <v>31</v>
          </cell>
          <cell r="E129">
            <v>5</v>
          </cell>
          <cell r="F129">
            <v>402</v>
          </cell>
          <cell r="G129">
            <v>0.88308457711442789</v>
          </cell>
          <cell r="H129">
            <v>2.736318407960199E-2</v>
          </cell>
          <cell r="I129">
            <v>7.7114427860696513E-2</v>
          </cell>
          <cell r="J129">
            <v>1.2437810945273632E-2</v>
          </cell>
        </row>
        <row r="130">
          <cell r="A130">
            <v>302</v>
          </cell>
          <cell r="B130">
            <v>280</v>
          </cell>
          <cell r="C130">
            <v>9</v>
          </cell>
          <cell r="D130">
            <v>6</v>
          </cell>
          <cell r="E130">
            <v>1</v>
          </cell>
          <cell r="F130">
            <v>296</v>
          </cell>
          <cell r="G130">
            <v>0.94594594594594594</v>
          </cell>
          <cell r="H130">
            <v>3.0405405405405407E-2</v>
          </cell>
          <cell r="I130">
            <v>2.0270270270270271E-2</v>
          </cell>
          <cell r="J130">
            <v>3.3783783783783786E-3</v>
          </cell>
        </row>
        <row r="131">
          <cell r="A131">
            <v>303</v>
          </cell>
          <cell r="B131">
            <v>389</v>
          </cell>
          <cell r="C131">
            <v>27</v>
          </cell>
          <cell r="D131">
            <v>9</v>
          </cell>
          <cell r="E131">
            <v>2</v>
          </cell>
          <cell r="F131">
            <v>427</v>
          </cell>
          <cell r="G131">
            <v>0.91100702576112413</v>
          </cell>
          <cell r="H131">
            <v>6.323185011709602E-2</v>
          </cell>
          <cell r="I131">
            <v>2.1077283372365339E-2</v>
          </cell>
          <cell r="J131">
            <v>4.6838407494145199E-3</v>
          </cell>
        </row>
        <row r="132">
          <cell r="A132">
            <v>305</v>
          </cell>
          <cell r="B132">
            <v>730</v>
          </cell>
          <cell r="C132">
            <v>35</v>
          </cell>
          <cell r="D132">
            <v>7</v>
          </cell>
          <cell r="E132">
            <v>3</v>
          </cell>
          <cell r="F132">
            <v>775</v>
          </cell>
          <cell r="G132">
            <v>0.9419354838709677</v>
          </cell>
          <cell r="H132">
            <v>4.5161290322580643E-2</v>
          </cell>
          <cell r="I132">
            <v>9.0322580645161299E-3</v>
          </cell>
          <cell r="J132">
            <v>3.8709677419354839E-3</v>
          </cell>
        </row>
        <row r="133">
          <cell r="A133">
            <v>306</v>
          </cell>
          <cell r="B133">
            <v>72</v>
          </cell>
          <cell r="C133">
            <v>16</v>
          </cell>
          <cell r="D133">
            <v>53</v>
          </cell>
          <cell r="E133">
            <v>0</v>
          </cell>
          <cell r="F133">
            <v>141</v>
          </cell>
          <cell r="G133">
            <v>0.51063829787234039</v>
          </cell>
          <cell r="H133">
            <v>0.11347517730496454</v>
          </cell>
          <cell r="I133">
            <v>0.37588652482269502</v>
          </cell>
          <cell r="J133">
            <v>0</v>
          </cell>
        </row>
        <row r="134">
          <cell r="A134">
            <v>310</v>
          </cell>
          <cell r="B134">
            <v>251</v>
          </cell>
          <cell r="C134">
            <v>13</v>
          </cell>
          <cell r="D134">
            <v>18</v>
          </cell>
          <cell r="E134">
            <v>2</v>
          </cell>
          <cell r="F134">
            <v>284</v>
          </cell>
          <cell r="G134">
            <v>0.88380281690140849</v>
          </cell>
          <cell r="H134">
            <v>4.5774647887323945E-2</v>
          </cell>
          <cell r="I134">
            <v>6.3380281690140844E-2</v>
          </cell>
          <cell r="J134">
            <v>7.0422535211267607E-3</v>
          </cell>
        </row>
        <row r="135">
          <cell r="A135">
            <v>311</v>
          </cell>
          <cell r="B135">
            <v>319</v>
          </cell>
          <cell r="C135">
            <v>19</v>
          </cell>
          <cell r="D135">
            <v>5</v>
          </cell>
          <cell r="E135">
            <v>0</v>
          </cell>
          <cell r="F135">
            <v>343</v>
          </cell>
          <cell r="G135">
            <v>0.93002915451895041</v>
          </cell>
          <cell r="H135">
            <v>5.5393586005830907E-2</v>
          </cell>
          <cell r="I135">
            <v>1.4577259475218658E-2</v>
          </cell>
          <cell r="J135">
            <v>0</v>
          </cell>
        </row>
        <row r="136">
          <cell r="A136">
            <v>312</v>
          </cell>
          <cell r="B136">
            <v>249</v>
          </cell>
          <cell r="C136">
            <v>4</v>
          </cell>
          <cell r="D136">
            <v>33</v>
          </cell>
          <cell r="E136">
            <v>0</v>
          </cell>
          <cell r="F136">
            <v>286</v>
          </cell>
          <cell r="G136">
            <v>0.87062937062937062</v>
          </cell>
          <cell r="H136">
            <v>1.3986013986013986E-2</v>
          </cell>
          <cell r="I136">
            <v>0.11538461538461539</v>
          </cell>
          <cell r="J136">
            <v>0</v>
          </cell>
        </row>
        <row r="137">
          <cell r="A137">
            <v>313</v>
          </cell>
          <cell r="B137">
            <v>302</v>
          </cell>
          <cell r="C137">
            <v>6</v>
          </cell>
          <cell r="D137">
            <v>12</v>
          </cell>
          <cell r="E137">
            <v>1</v>
          </cell>
          <cell r="F137">
            <v>321</v>
          </cell>
          <cell r="G137">
            <v>0.94080996884735202</v>
          </cell>
          <cell r="H137">
            <v>1.8691588785046728E-2</v>
          </cell>
          <cell r="I137">
            <v>3.7383177570093455E-2</v>
          </cell>
          <cell r="J137">
            <v>3.1152647975077881E-3</v>
          </cell>
        </row>
        <row r="138">
          <cell r="A138">
            <v>314</v>
          </cell>
          <cell r="B138">
            <v>6154</v>
          </cell>
          <cell r="C138">
            <v>174</v>
          </cell>
          <cell r="D138">
            <v>86</v>
          </cell>
          <cell r="E138">
            <v>7</v>
          </cell>
          <cell r="F138">
            <v>6421</v>
          </cell>
          <cell r="G138">
            <v>0.95841769194829463</v>
          </cell>
          <cell r="H138">
            <v>2.7098582775268651E-2</v>
          </cell>
          <cell r="I138">
            <v>1.3393552406167264E-2</v>
          </cell>
          <cell r="J138">
            <v>1.0901728702694285E-3</v>
          </cell>
        </row>
        <row r="139">
          <cell r="A139">
            <v>315</v>
          </cell>
          <cell r="B139">
            <v>277</v>
          </cell>
          <cell r="C139">
            <v>24</v>
          </cell>
          <cell r="D139">
            <v>12</v>
          </cell>
          <cell r="E139">
            <v>0</v>
          </cell>
          <cell r="F139">
            <v>313</v>
          </cell>
          <cell r="G139">
            <v>0.88498402555910538</v>
          </cell>
          <cell r="H139">
            <v>7.6677316293929709E-2</v>
          </cell>
          <cell r="I139">
            <v>3.8338658146964855E-2</v>
          </cell>
          <cell r="J139">
            <v>0</v>
          </cell>
        </row>
        <row r="140">
          <cell r="A140">
            <v>319</v>
          </cell>
          <cell r="B140">
            <v>734</v>
          </cell>
          <cell r="C140">
            <v>27</v>
          </cell>
          <cell r="D140">
            <v>37</v>
          </cell>
          <cell r="E140">
            <v>3</v>
          </cell>
          <cell r="F140">
            <v>801</v>
          </cell>
          <cell r="G140">
            <v>0.91635455680399502</v>
          </cell>
          <cell r="H140">
            <v>3.3707865168539325E-2</v>
          </cell>
          <cell r="I140">
            <v>4.6192259675405745E-2</v>
          </cell>
          <cell r="J140">
            <v>3.7453183520599251E-3</v>
          </cell>
        </row>
        <row r="141">
          <cell r="A141">
            <v>320</v>
          </cell>
          <cell r="B141">
            <v>461</v>
          </cell>
          <cell r="C141">
            <v>9</v>
          </cell>
          <cell r="D141">
            <v>5</v>
          </cell>
          <cell r="E141">
            <v>0</v>
          </cell>
          <cell r="F141">
            <v>475</v>
          </cell>
          <cell r="G141">
            <v>0.97052631578947368</v>
          </cell>
          <cell r="H141">
            <v>1.8947368421052633E-2</v>
          </cell>
          <cell r="I141">
            <v>1.0526315789473684E-2</v>
          </cell>
          <cell r="J141">
            <v>0</v>
          </cell>
        </row>
        <row r="142">
          <cell r="A142">
            <v>321</v>
          </cell>
          <cell r="B142">
            <v>425</v>
          </cell>
          <cell r="C142">
            <v>7</v>
          </cell>
          <cell r="D142">
            <v>24</v>
          </cell>
          <cell r="E142">
            <v>0</v>
          </cell>
          <cell r="F142">
            <v>456</v>
          </cell>
          <cell r="G142">
            <v>0.93201754385964908</v>
          </cell>
          <cell r="H142">
            <v>1.5350877192982455E-2</v>
          </cell>
          <cell r="I142">
            <v>5.2631578947368418E-2</v>
          </cell>
          <cell r="J142">
            <v>0</v>
          </cell>
        </row>
        <row r="143">
          <cell r="A143">
            <v>323</v>
          </cell>
          <cell r="B143">
            <v>202</v>
          </cell>
          <cell r="C143">
            <v>6</v>
          </cell>
          <cell r="D143">
            <v>5</v>
          </cell>
          <cell r="E143">
            <v>0</v>
          </cell>
          <cell r="F143">
            <v>213</v>
          </cell>
          <cell r="G143">
            <v>0.94835680751173712</v>
          </cell>
          <cell r="H143">
            <v>2.8169014084507043E-2</v>
          </cell>
          <cell r="I143">
            <v>2.3474178403755867E-2</v>
          </cell>
          <cell r="J143">
            <v>0</v>
          </cell>
        </row>
        <row r="144">
          <cell r="A144">
            <v>324</v>
          </cell>
          <cell r="B144">
            <v>1442</v>
          </cell>
          <cell r="C144">
            <v>125</v>
          </cell>
          <cell r="D144">
            <v>33</v>
          </cell>
          <cell r="E144">
            <v>0</v>
          </cell>
          <cell r="F144">
            <v>1600</v>
          </cell>
          <cell r="G144">
            <v>0.90125</v>
          </cell>
          <cell r="H144">
            <v>7.8125E-2</v>
          </cell>
          <cell r="I144">
            <v>2.0625000000000001E-2</v>
          </cell>
          <cell r="J144">
            <v>0</v>
          </cell>
        </row>
        <row r="145">
          <cell r="A145">
            <v>326</v>
          </cell>
          <cell r="B145">
            <v>101</v>
          </cell>
          <cell r="C145">
            <v>27</v>
          </cell>
          <cell r="D145">
            <v>1</v>
          </cell>
          <cell r="E145">
            <v>0</v>
          </cell>
          <cell r="F145">
            <v>129</v>
          </cell>
          <cell r="G145">
            <v>0.78294573643410847</v>
          </cell>
          <cell r="H145">
            <v>0.20930232558139536</v>
          </cell>
          <cell r="I145">
            <v>7.7519379844961239E-3</v>
          </cell>
          <cell r="J145">
            <v>0</v>
          </cell>
        </row>
        <row r="146">
          <cell r="A146">
            <v>327</v>
          </cell>
          <cell r="B146">
            <v>112</v>
          </cell>
          <cell r="C146">
            <v>2</v>
          </cell>
          <cell r="D146">
            <v>0</v>
          </cell>
          <cell r="E146">
            <v>0</v>
          </cell>
          <cell r="F146">
            <v>114</v>
          </cell>
          <cell r="G146">
            <v>0.98245614035087714</v>
          </cell>
          <cell r="H146">
            <v>1.7543859649122806E-2</v>
          </cell>
          <cell r="I146">
            <v>0</v>
          </cell>
          <cell r="J146">
            <v>0</v>
          </cell>
        </row>
        <row r="147">
          <cell r="A147">
            <v>328</v>
          </cell>
          <cell r="B147">
            <v>181</v>
          </cell>
          <cell r="C147">
            <v>9</v>
          </cell>
          <cell r="D147">
            <v>5</v>
          </cell>
          <cell r="E147">
            <v>1</v>
          </cell>
          <cell r="F147">
            <v>196</v>
          </cell>
          <cell r="G147">
            <v>0.92346938775510201</v>
          </cell>
          <cell r="H147">
            <v>4.5918367346938778E-2</v>
          </cell>
          <cell r="I147">
            <v>2.5510204081632654E-2</v>
          </cell>
          <cell r="J147">
            <v>5.1020408163265302E-3</v>
          </cell>
        </row>
        <row r="148">
          <cell r="A148">
            <v>329</v>
          </cell>
          <cell r="B148">
            <v>39</v>
          </cell>
          <cell r="C148">
            <v>14</v>
          </cell>
          <cell r="D148">
            <v>7</v>
          </cell>
          <cell r="E148">
            <v>1</v>
          </cell>
          <cell r="F148">
            <v>61</v>
          </cell>
          <cell r="G148">
            <v>0.63934426229508201</v>
          </cell>
          <cell r="H148">
            <v>0.22950819672131148</v>
          </cell>
          <cell r="I148">
            <v>0.11475409836065574</v>
          </cell>
          <cell r="J148">
            <v>1.6393442622950821E-2</v>
          </cell>
        </row>
        <row r="149">
          <cell r="A149">
            <v>334</v>
          </cell>
          <cell r="B149">
            <v>25</v>
          </cell>
          <cell r="C149">
            <v>1</v>
          </cell>
          <cell r="D149">
            <v>1</v>
          </cell>
          <cell r="E149">
            <v>0</v>
          </cell>
          <cell r="F149">
            <v>27</v>
          </cell>
          <cell r="G149">
            <v>0.92592592592592593</v>
          </cell>
          <cell r="H149">
            <v>3.7037037037037035E-2</v>
          </cell>
          <cell r="I149">
            <v>3.7037037037037035E-2</v>
          </cell>
          <cell r="J149">
            <v>0</v>
          </cell>
        </row>
        <row r="150">
          <cell r="A150">
            <v>335</v>
          </cell>
          <cell r="B150">
            <v>1018</v>
          </cell>
          <cell r="C150">
            <v>21</v>
          </cell>
          <cell r="D150">
            <v>23</v>
          </cell>
          <cell r="E150">
            <v>4</v>
          </cell>
          <cell r="F150">
            <v>1066</v>
          </cell>
          <cell r="G150">
            <v>0.95497185741088175</v>
          </cell>
          <cell r="H150">
            <v>1.9699812382739212E-2</v>
          </cell>
          <cell r="I150">
            <v>2.1575984990619138E-2</v>
          </cell>
          <cell r="J150">
            <v>3.7523452157598499E-3</v>
          </cell>
        </row>
        <row r="151">
          <cell r="A151">
            <v>336</v>
          </cell>
          <cell r="B151">
            <v>59</v>
          </cell>
          <cell r="C151">
            <v>0</v>
          </cell>
          <cell r="D151">
            <v>11</v>
          </cell>
          <cell r="E151">
            <v>0</v>
          </cell>
          <cell r="F151">
            <v>70</v>
          </cell>
          <cell r="G151">
            <v>0.84285714285714286</v>
          </cell>
          <cell r="H151">
            <v>0</v>
          </cell>
          <cell r="I151">
            <v>0.15714285714285714</v>
          </cell>
          <cell r="J151">
            <v>0</v>
          </cell>
        </row>
        <row r="152">
          <cell r="A152">
            <v>337</v>
          </cell>
          <cell r="B152">
            <v>445</v>
          </cell>
          <cell r="C152">
            <v>53</v>
          </cell>
          <cell r="D152">
            <v>21</v>
          </cell>
          <cell r="E152">
            <v>0</v>
          </cell>
          <cell r="F152">
            <v>519</v>
          </cell>
          <cell r="G152">
            <v>0.8574181117533719</v>
          </cell>
          <cell r="H152">
            <v>0.10211946050096339</v>
          </cell>
          <cell r="I152">
            <v>4.046242774566474E-2</v>
          </cell>
          <cell r="J152">
            <v>0</v>
          </cell>
        </row>
        <row r="153">
          <cell r="A153">
            <v>339</v>
          </cell>
          <cell r="B153">
            <v>190</v>
          </cell>
          <cell r="C153">
            <v>84</v>
          </cell>
          <cell r="D153">
            <v>3</v>
          </cell>
          <cell r="E153">
            <v>1</v>
          </cell>
          <cell r="F153">
            <v>278</v>
          </cell>
          <cell r="G153">
            <v>0.68345323741007191</v>
          </cell>
          <cell r="H153">
            <v>0.30215827338129497</v>
          </cell>
          <cell r="I153">
            <v>1.0791366906474821E-2</v>
          </cell>
          <cell r="J153">
            <v>3.5971223021582736E-3</v>
          </cell>
        </row>
        <row r="154">
          <cell r="A154">
            <v>340</v>
          </cell>
          <cell r="B154">
            <v>85</v>
          </cell>
          <cell r="C154">
            <v>12</v>
          </cell>
          <cell r="D154">
            <v>1</v>
          </cell>
          <cell r="E154">
            <v>0</v>
          </cell>
          <cell r="F154">
            <v>98</v>
          </cell>
          <cell r="G154">
            <v>0.86734693877551017</v>
          </cell>
          <cell r="H154">
            <v>0.12244897959183673</v>
          </cell>
          <cell r="I154">
            <v>1.020408163265306E-2</v>
          </cell>
          <cell r="J154">
            <v>0</v>
          </cell>
        </row>
        <row r="155">
          <cell r="A155">
            <v>341</v>
          </cell>
          <cell r="B155">
            <v>26</v>
          </cell>
          <cell r="C155">
            <v>4</v>
          </cell>
          <cell r="D155">
            <v>6</v>
          </cell>
          <cell r="E155">
            <v>0</v>
          </cell>
          <cell r="F155">
            <v>36</v>
          </cell>
          <cell r="G155">
            <v>0.72222222222222221</v>
          </cell>
          <cell r="H155">
            <v>0.1111111111111111</v>
          </cell>
          <cell r="I155">
            <v>0.16666666666666666</v>
          </cell>
          <cell r="J155">
            <v>0</v>
          </cell>
        </row>
        <row r="156">
          <cell r="A156">
            <v>342</v>
          </cell>
          <cell r="B156">
            <v>224</v>
          </cell>
          <cell r="C156">
            <v>13</v>
          </cell>
          <cell r="D156">
            <v>6</v>
          </cell>
          <cell r="E156">
            <v>0</v>
          </cell>
          <cell r="F156">
            <v>243</v>
          </cell>
          <cell r="G156">
            <v>0.92181069958847739</v>
          </cell>
          <cell r="H156">
            <v>5.3497942386831275E-2</v>
          </cell>
          <cell r="I156">
            <v>2.4691358024691357E-2</v>
          </cell>
          <cell r="J156">
            <v>0</v>
          </cell>
        </row>
        <row r="157">
          <cell r="A157">
            <v>343</v>
          </cell>
          <cell r="B157">
            <v>1119</v>
          </cell>
          <cell r="C157">
            <v>124</v>
          </cell>
          <cell r="D157">
            <v>29</v>
          </cell>
          <cell r="E157">
            <v>4</v>
          </cell>
          <cell r="F157">
            <v>1276</v>
          </cell>
          <cell r="G157">
            <v>0.87695924764890287</v>
          </cell>
          <cell r="H157">
            <v>9.7178683385579931E-2</v>
          </cell>
          <cell r="I157">
            <v>2.2727272727272728E-2</v>
          </cell>
          <cell r="J157">
            <v>3.134796238244514E-3</v>
          </cell>
        </row>
        <row r="158">
          <cell r="A158">
            <v>345</v>
          </cell>
          <cell r="B158">
            <v>170</v>
          </cell>
          <cell r="C158">
            <v>4</v>
          </cell>
          <cell r="D158">
            <v>5</v>
          </cell>
          <cell r="E158">
            <v>1</v>
          </cell>
          <cell r="F158">
            <v>180</v>
          </cell>
          <cell r="G158">
            <v>0.94444444444444442</v>
          </cell>
          <cell r="H158">
            <v>2.2222222222222223E-2</v>
          </cell>
          <cell r="I158">
            <v>2.7777777777777776E-2</v>
          </cell>
          <cell r="J158">
            <v>5.5555555555555558E-3</v>
          </cell>
        </row>
        <row r="159">
          <cell r="A159">
            <v>346</v>
          </cell>
          <cell r="B159">
            <v>21</v>
          </cell>
          <cell r="C159">
            <v>9</v>
          </cell>
          <cell r="D159">
            <v>14</v>
          </cell>
          <cell r="E159">
            <v>0</v>
          </cell>
          <cell r="F159">
            <v>44</v>
          </cell>
          <cell r="G159">
            <v>0.47727272727272729</v>
          </cell>
          <cell r="H159">
            <v>0.20454545454545456</v>
          </cell>
          <cell r="I159">
            <v>0.31818181818181818</v>
          </cell>
          <cell r="J159">
            <v>0</v>
          </cell>
        </row>
        <row r="160">
          <cell r="A160">
            <v>349</v>
          </cell>
          <cell r="B160">
            <v>45</v>
          </cell>
          <cell r="C160">
            <v>4</v>
          </cell>
          <cell r="D160">
            <v>1</v>
          </cell>
          <cell r="E160">
            <v>0</v>
          </cell>
          <cell r="F160">
            <v>50</v>
          </cell>
          <cell r="G160">
            <v>0.9</v>
          </cell>
          <cell r="H160">
            <v>0.08</v>
          </cell>
          <cell r="I160">
            <v>0.02</v>
          </cell>
          <cell r="J160">
            <v>0</v>
          </cell>
        </row>
        <row r="161">
          <cell r="A161">
            <v>352</v>
          </cell>
          <cell r="B161">
            <v>354</v>
          </cell>
          <cell r="C161">
            <v>36</v>
          </cell>
          <cell r="D161">
            <v>9</v>
          </cell>
          <cell r="E161">
            <v>1</v>
          </cell>
          <cell r="F161">
            <v>400</v>
          </cell>
          <cell r="G161">
            <v>0.88500000000000001</v>
          </cell>
          <cell r="H161">
            <v>0.09</v>
          </cell>
          <cell r="I161">
            <v>2.2499999999999999E-2</v>
          </cell>
          <cell r="J161">
            <v>2.5000000000000001E-3</v>
          </cell>
        </row>
        <row r="162">
          <cell r="A162">
            <v>353</v>
          </cell>
          <cell r="B162">
            <v>657</v>
          </cell>
          <cell r="C162">
            <v>25</v>
          </cell>
          <cell r="D162">
            <v>5</v>
          </cell>
          <cell r="E162">
            <v>2</v>
          </cell>
          <cell r="F162">
            <v>689</v>
          </cell>
          <cell r="G162">
            <v>0.95355587808417996</v>
          </cell>
          <cell r="H162">
            <v>3.6284470246734396E-2</v>
          </cell>
          <cell r="I162">
            <v>7.2568940493468797E-3</v>
          </cell>
          <cell r="J162">
            <v>2.9027576197387518E-3</v>
          </cell>
        </row>
        <row r="163">
          <cell r="A163">
            <v>354</v>
          </cell>
          <cell r="B163">
            <v>182</v>
          </cell>
          <cell r="C163">
            <v>15</v>
          </cell>
          <cell r="D163">
            <v>11</v>
          </cell>
          <cell r="E163">
            <v>0</v>
          </cell>
          <cell r="F163">
            <v>208</v>
          </cell>
          <cell r="G163">
            <v>0.875</v>
          </cell>
          <cell r="H163">
            <v>7.2115384615384609E-2</v>
          </cell>
          <cell r="I163">
            <v>5.2884615384615384E-2</v>
          </cell>
          <cell r="J163">
            <v>0</v>
          </cell>
        </row>
        <row r="164">
          <cell r="A164">
            <v>355</v>
          </cell>
          <cell r="B164">
            <v>1634</v>
          </cell>
          <cell r="C164">
            <v>164</v>
          </cell>
          <cell r="D164">
            <v>83</v>
          </cell>
          <cell r="E164">
            <v>14</v>
          </cell>
          <cell r="F164">
            <v>1895</v>
          </cell>
          <cell r="G164">
            <v>0.86226912928759891</v>
          </cell>
          <cell r="H164">
            <v>8.6543535620052764E-2</v>
          </cell>
          <cell r="I164">
            <v>4.3799472295514515E-2</v>
          </cell>
          <cell r="J164">
            <v>7.3878627968337728E-3</v>
          </cell>
        </row>
        <row r="165">
          <cell r="A165">
            <v>356</v>
          </cell>
          <cell r="B165">
            <v>186</v>
          </cell>
          <cell r="C165">
            <v>0</v>
          </cell>
          <cell r="D165">
            <v>6</v>
          </cell>
          <cell r="E165">
            <v>5</v>
          </cell>
          <cell r="F165">
            <v>197</v>
          </cell>
          <cell r="G165">
            <v>0.9441624365482234</v>
          </cell>
          <cell r="H165">
            <v>0</v>
          </cell>
          <cell r="I165">
            <v>3.0456852791878174E-2</v>
          </cell>
          <cell r="J165">
            <v>2.5380710659898477E-2</v>
          </cell>
        </row>
        <row r="166">
          <cell r="A166">
            <v>359</v>
          </cell>
          <cell r="B166">
            <v>481</v>
          </cell>
          <cell r="C166">
            <v>5</v>
          </cell>
          <cell r="D166">
            <v>12</v>
          </cell>
          <cell r="E166">
            <v>3</v>
          </cell>
          <cell r="F166">
            <v>501</v>
          </cell>
          <cell r="G166">
            <v>0.96007984031936133</v>
          </cell>
          <cell r="H166">
            <v>9.9800399201596807E-3</v>
          </cell>
          <cell r="I166">
            <v>2.3952095808383235E-2</v>
          </cell>
          <cell r="J166">
            <v>5.9880239520958087E-3</v>
          </cell>
        </row>
        <row r="167">
          <cell r="A167">
            <v>362</v>
          </cell>
          <cell r="B167">
            <v>0</v>
          </cell>
          <cell r="C167">
            <v>0</v>
          </cell>
          <cell r="D167">
            <v>3</v>
          </cell>
          <cell r="E167">
            <v>0</v>
          </cell>
          <cell r="F167">
            <v>3</v>
          </cell>
          <cell r="G167">
            <v>0</v>
          </cell>
          <cell r="H167">
            <v>0</v>
          </cell>
          <cell r="I167">
            <v>1</v>
          </cell>
          <cell r="J167">
            <v>0</v>
          </cell>
        </row>
        <row r="168">
          <cell r="A168">
            <v>363</v>
          </cell>
          <cell r="B168">
            <v>717</v>
          </cell>
          <cell r="C168">
            <v>4</v>
          </cell>
          <cell r="D168">
            <v>21</v>
          </cell>
          <cell r="E168">
            <v>2</v>
          </cell>
          <cell r="F168">
            <v>744</v>
          </cell>
          <cell r="G168">
            <v>0.96370967741935487</v>
          </cell>
          <cell r="H168">
            <v>5.3763440860215058E-3</v>
          </cell>
          <cell r="I168">
            <v>2.8225806451612902E-2</v>
          </cell>
          <cell r="J168">
            <v>2.6881720430107529E-3</v>
          </cell>
        </row>
        <row r="169">
          <cell r="A169">
            <v>364</v>
          </cell>
          <cell r="B169">
            <v>441</v>
          </cell>
          <cell r="C169">
            <v>3</v>
          </cell>
          <cell r="D169">
            <v>9</v>
          </cell>
          <cell r="E169">
            <v>0</v>
          </cell>
          <cell r="F169">
            <v>453</v>
          </cell>
          <cell r="G169">
            <v>0.97350993377483441</v>
          </cell>
          <cell r="H169">
            <v>6.6225165562913907E-3</v>
          </cell>
          <cell r="I169">
            <v>1.9867549668874173E-2</v>
          </cell>
          <cell r="J169">
            <v>0</v>
          </cell>
        </row>
        <row r="170">
          <cell r="A170">
            <v>365</v>
          </cell>
          <cell r="B170">
            <v>164</v>
          </cell>
          <cell r="C170">
            <v>11</v>
          </cell>
          <cell r="D170">
            <v>11</v>
          </cell>
          <cell r="E170">
            <v>6</v>
          </cell>
          <cell r="F170">
            <v>192</v>
          </cell>
          <cell r="G170">
            <v>0.85416666666666663</v>
          </cell>
          <cell r="H170">
            <v>5.7291666666666664E-2</v>
          </cell>
          <cell r="I170">
            <v>5.7291666666666664E-2</v>
          </cell>
          <cell r="J170">
            <v>3.125E-2</v>
          </cell>
        </row>
        <row r="171">
          <cell r="A171">
            <v>366</v>
          </cell>
          <cell r="B171">
            <v>48</v>
          </cell>
          <cell r="C171">
            <v>2</v>
          </cell>
          <cell r="D171">
            <v>8</v>
          </cell>
          <cell r="E171">
            <v>0</v>
          </cell>
          <cell r="F171">
            <v>58</v>
          </cell>
          <cell r="G171">
            <v>0.82758620689655171</v>
          </cell>
          <cell r="H171">
            <v>3.4482758620689655E-2</v>
          </cell>
          <cell r="I171">
            <v>0.13793103448275862</v>
          </cell>
          <cell r="J171">
            <v>0</v>
          </cell>
        </row>
        <row r="172">
          <cell r="A172">
            <v>367</v>
          </cell>
          <cell r="B172">
            <v>10</v>
          </cell>
          <cell r="C172">
            <v>5</v>
          </cell>
          <cell r="D172">
            <v>0</v>
          </cell>
          <cell r="E172">
            <v>0</v>
          </cell>
          <cell r="F172">
            <v>15</v>
          </cell>
          <cell r="G172">
            <v>0.66666666666666663</v>
          </cell>
          <cell r="H172">
            <v>0.33333333333333331</v>
          </cell>
          <cell r="I172">
            <v>0</v>
          </cell>
          <cell r="J172">
            <v>0</v>
          </cell>
        </row>
        <row r="173">
          <cell r="A173">
            <v>370</v>
          </cell>
          <cell r="B173">
            <v>46</v>
          </cell>
          <cell r="C173">
            <v>0</v>
          </cell>
          <cell r="D173">
            <v>10</v>
          </cell>
          <cell r="E173">
            <v>1</v>
          </cell>
          <cell r="F173">
            <v>57</v>
          </cell>
          <cell r="G173">
            <v>0.80701754385964908</v>
          </cell>
          <cell r="H173">
            <v>0</v>
          </cell>
          <cell r="I173">
            <v>0.17543859649122806</v>
          </cell>
          <cell r="J173">
            <v>1.7543859649122806E-2</v>
          </cell>
        </row>
        <row r="174">
          <cell r="A174">
            <v>374</v>
          </cell>
          <cell r="B174">
            <v>421</v>
          </cell>
          <cell r="C174">
            <v>5</v>
          </cell>
          <cell r="D174">
            <v>22</v>
          </cell>
          <cell r="E174">
            <v>2</v>
          </cell>
          <cell r="F174">
            <v>450</v>
          </cell>
          <cell r="G174">
            <v>0.93555555555555558</v>
          </cell>
          <cell r="H174">
            <v>1.1111111111111112E-2</v>
          </cell>
          <cell r="I174">
            <v>4.8888888888888891E-2</v>
          </cell>
          <cell r="J174">
            <v>4.4444444444444444E-3</v>
          </cell>
        </row>
        <row r="175">
          <cell r="A175">
            <v>378</v>
          </cell>
          <cell r="B175">
            <v>112</v>
          </cell>
          <cell r="C175">
            <v>9</v>
          </cell>
          <cell r="D175">
            <v>12</v>
          </cell>
          <cell r="E175">
            <v>0</v>
          </cell>
          <cell r="F175">
            <v>133</v>
          </cell>
          <cell r="G175">
            <v>0.84210526315789469</v>
          </cell>
          <cell r="H175">
            <v>6.7669172932330823E-2</v>
          </cell>
          <cell r="I175">
            <v>9.0225563909774431E-2</v>
          </cell>
          <cell r="J175">
            <v>0</v>
          </cell>
        </row>
        <row r="176">
          <cell r="A176">
            <v>381</v>
          </cell>
          <cell r="B176">
            <v>170</v>
          </cell>
          <cell r="C176">
            <v>6</v>
          </cell>
          <cell r="D176">
            <v>18</v>
          </cell>
          <cell r="E176">
            <v>1</v>
          </cell>
          <cell r="F176">
            <v>195</v>
          </cell>
          <cell r="G176">
            <v>0.87179487179487181</v>
          </cell>
          <cell r="H176">
            <v>3.0769230769230771E-2</v>
          </cell>
          <cell r="I176">
            <v>9.2307692307692313E-2</v>
          </cell>
          <cell r="J176">
            <v>5.1282051282051282E-3</v>
          </cell>
        </row>
        <row r="177">
          <cell r="A177">
            <v>384</v>
          </cell>
          <cell r="B177">
            <v>297</v>
          </cell>
          <cell r="C177">
            <v>13</v>
          </cell>
          <cell r="D177">
            <v>22</v>
          </cell>
          <cell r="E177">
            <v>0</v>
          </cell>
          <cell r="F177">
            <v>332</v>
          </cell>
          <cell r="G177">
            <v>0.89457831325301207</v>
          </cell>
          <cell r="H177">
            <v>3.9156626506024098E-2</v>
          </cell>
          <cell r="I177">
            <v>6.6265060240963861E-2</v>
          </cell>
          <cell r="J177">
            <v>0</v>
          </cell>
        </row>
        <row r="178">
          <cell r="A178">
            <v>386</v>
          </cell>
          <cell r="B178">
            <v>75</v>
          </cell>
          <cell r="C178">
            <v>4</v>
          </cell>
          <cell r="D178">
            <v>0</v>
          </cell>
          <cell r="E178">
            <v>0</v>
          </cell>
          <cell r="F178">
            <v>79</v>
          </cell>
          <cell r="G178">
            <v>0.94936708860759489</v>
          </cell>
          <cell r="H178">
            <v>5.0632911392405063E-2</v>
          </cell>
          <cell r="I178">
            <v>0</v>
          </cell>
          <cell r="J178">
            <v>0</v>
          </cell>
        </row>
        <row r="179">
          <cell r="A179">
            <v>387</v>
          </cell>
          <cell r="B179">
            <v>188</v>
          </cell>
          <cell r="C179">
            <v>67</v>
          </cell>
          <cell r="D179">
            <v>9</v>
          </cell>
          <cell r="E179">
            <v>0</v>
          </cell>
          <cell r="F179">
            <v>264</v>
          </cell>
          <cell r="G179">
            <v>0.71212121212121215</v>
          </cell>
          <cell r="H179">
            <v>0.25378787878787878</v>
          </cell>
          <cell r="I179">
            <v>3.4090909090909088E-2</v>
          </cell>
          <cell r="J179">
            <v>0</v>
          </cell>
        </row>
        <row r="180">
          <cell r="A180">
            <v>389</v>
          </cell>
          <cell r="B180">
            <v>150</v>
          </cell>
          <cell r="C180">
            <v>37</v>
          </cell>
          <cell r="D180">
            <v>25</v>
          </cell>
          <cell r="E180">
            <v>0</v>
          </cell>
          <cell r="F180">
            <v>212</v>
          </cell>
          <cell r="G180">
            <v>0.70754716981132071</v>
          </cell>
          <cell r="H180">
            <v>0.17452830188679244</v>
          </cell>
          <cell r="I180">
            <v>0.11792452830188679</v>
          </cell>
          <cell r="J180">
            <v>0</v>
          </cell>
        </row>
        <row r="181">
          <cell r="A181">
            <v>393</v>
          </cell>
          <cell r="B181">
            <v>19</v>
          </cell>
          <cell r="C181">
            <v>10</v>
          </cell>
          <cell r="D181">
            <v>11</v>
          </cell>
          <cell r="E181">
            <v>0</v>
          </cell>
          <cell r="F181">
            <v>40</v>
          </cell>
          <cell r="G181">
            <v>0.47499999999999998</v>
          </cell>
          <cell r="H181">
            <v>0.25</v>
          </cell>
          <cell r="I181">
            <v>0.27500000000000002</v>
          </cell>
          <cell r="J181">
            <v>0</v>
          </cell>
        </row>
        <row r="182">
          <cell r="A182">
            <v>394</v>
          </cell>
          <cell r="B182">
            <v>176</v>
          </cell>
          <cell r="C182">
            <v>6</v>
          </cell>
          <cell r="D182">
            <v>27</v>
          </cell>
          <cell r="E182">
            <v>0</v>
          </cell>
          <cell r="F182">
            <v>209</v>
          </cell>
          <cell r="G182">
            <v>0.84210526315789469</v>
          </cell>
          <cell r="H182">
            <v>2.8708133971291867E-2</v>
          </cell>
          <cell r="I182">
            <v>0.12918660287081341</v>
          </cell>
          <cell r="J182">
            <v>0</v>
          </cell>
        </row>
        <row r="183">
          <cell r="A183">
            <v>395</v>
          </cell>
          <cell r="B183">
            <v>42</v>
          </cell>
          <cell r="C183">
            <v>9</v>
          </cell>
          <cell r="D183">
            <v>6</v>
          </cell>
          <cell r="E183">
            <v>1</v>
          </cell>
          <cell r="F183">
            <v>58</v>
          </cell>
          <cell r="G183">
            <v>0.72413793103448276</v>
          </cell>
          <cell r="H183">
            <v>0.15517241379310345</v>
          </cell>
          <cell r="I183">
            <v>0.10344827586206896</v>
          </cell>
          <cell r="J183">
            <v>1.7241379310344827E-2</v>
          </cell>
        </row>
        <row r="184">
          <cell r="A184">
            <v>396</v>
          </cell>
          <cell r="B184">
            <v>94</v>
          </cell>
          <cell r="C184">
            <v>1</v>
          </cell>
          <cell r="D184">
            <v>0</v>
          </cell>
          <cell r="E184">
            <v>0</v>
          </cell>
          <cell r="F184">
            <v>95</v>
          </cell>
          <cell r="G184">
            <v>0.98947368421052628</v>
          </cell>
          <cell r="H184">
            <v>1.0526315789473684E-2</v>
          </cell>
          <cell r="I184">
            <v>0</v>
          </cell>
          <cell r="J184">
            <v>0</v>
          </cell>
        </row>
        <row r="185">
          <cell r="A185">
            <v>400</v>
          </cell>
          <cell r="B185">
            <v>107</v>
          </cell>
          <cell r="C185">
            <v>20</v>
          </cell>
          <cell r="D185">
            <v>15</v>
          </cell>
          <cell r="E185">
            <v>0</v>
          </cell>
          <cell r="F185">
            <v>142</v>
          </cell>
          <cell r="G185">
            <v>0.75352112676056338</v>
          </cell>
          <cell r="H185">
            <v>0.14084507042253522</v>
          </cell>
          <cell r="I185">
            <v>0.10563380281690141</v>
          </cell>
          <cell r="J185">
            <v>0</v>
          </cell>
        </row>
        <row r="186">
          <cell r="A186">
            <v>402</v>
          </cell>
          <cell r="B186">
            <v>437</v>
          </cell>
          <cell r="C186">
            <v>90</v>
          </cell>
          <cell r="D186">
            <v>0</v>
          </cell>
          <cell r="E186">
            <v>4</v>
          </cell>
          <cell r="F186">
            <v>531</v>
          </cell>
          <cell r="G186">
            <v>0.82297551789077217</v>
          </cell>
          <cell r="H186">
            <v>0.16949152542372881</v>
          </cell>
          <cell r="I186">
            <v>0</v>
          </cell>
          <cell r="J186">
            <v>7.5329566854990581E-3</v>
          </cell>
        </row>
        <row r="187">
          <cell r="A187">
            <v>403</v>
          </cell>
          <cell r="B187">
            <v>275</v>
          </cell>
          <cell r="C187">
            <v>9</v>
          </cell>
          <cell r="D187">
            <v>80</v>
          </cell>
          <cell r="E187">
            <v>1</v>
          </cell>
          <cell r="F187">
            <v>365</v>
          </cell>
          <cell r="G187">
            <v>0.75342465753424659</v>
          </cell>
          <cell r="H187">
            <v>2.4657534246575342E-2</v>
          </cell>
          <cell r="I187">
            <v>0.21917808219178081</v>
          </cell>
          <cell r="J187">
            <v>2.7397260273972603E-3</v>
          </cell>
        </row>
        <row r="188">
          <cell r="A188">
            <v>405</v>
          </cell>
          <cell r="B188">
            <v>0</v>
          </cell>
          <cell r="C188">
            <v>0</v>
          </cell>
          <cell r="D188">
            <v>9</v>
          </cell>
          <cell r="E188">
            <v>0</v>
          </cell>
          <cell r="F188">
            <v>9</v>
          </cell>
          <cell r="G188">
            <v>0</v>
          </cell>
          <cell r="H188">
            <v>0</v>
          </cell>
          <cell r="I188">
            <v>1</v>
          </cell>
          <cell r="J188">
            <v>0</v>
          </cell>
        </row>
        <row r="189">
          <cell r="A189">
            <v>406</v>
          </cell>
          <cell r="B189">
            <v>85</v>
          </cell>
          <cell r="C189">
            <v>4</v>
          </cell>
          <cell r="D189">
            <v>4</v>
          </cell>
          <cell r="E189">
            <v>0</v>
          </cell>
          <cell r="F189">
            <v>93</v>
          </cell>
          <cell r="G189">
            <v>0.91397849462365588</v>
          </cell>
          <cell r="H189">
            <v>4.3010752688172046E-2</v>
          </cell>
          <cell r="I189">
            <v>4.3010752688172046E-2</v>
          </cell>
          <cell r="J189">
            <v>0</v>
          </cell>
        </row>
        <row r="190">
          <cell r="A190">
            <v>408</v>
          </cell>
          <cell r="B190">
            <v>68</v>
          </cell>
          <cell r="C190">
            <v>36</v>
          </cell>
          <cell r="D190">
            <v>8</v>
          </cell>
          <cell r="E190">
            <v>1</v>
          </cell>
          <cell r="F190">
            <v>113</v>
          </cell>
          <cell r="G190">
            <v>0.60176991150442483</v>
          </cell>
          <cell r="H190">
            <v>0.31858407079646017</v>
          </cell>
          <cell r="I190">
            <v>7.0796460176991149E-2</v>
          </cell>
          <cell r="J190">
            <v>8.8495575221238937E-3</v>
          </cell>
        </row>
        <row r="191">
          <cell r="A191">
            <v>409</v>
          </cell>
          <cell r="B191">
            <v>359</v>
          </cell>
          <cell r="C191">
            <v>7</v>
          </cell>
          <cell r="D191">
            <v>13</v>
          </cell>
          <cell r="E191">
            <v>4</v>
          </cell>
          <cell r="F191">
            <v>383</v>
          </cell>
          <cell r="G191">
            <v>0.93733681462140994</v>
          </cell>
          <cell r="H191">
            <v>1.8276762402088774E-2</v>
          </cell>
          <cell r="I191">
            <v>3.3942558746736295E-2</v>
          </cell>
          <cell r="J191">
            <v>1.0443864229765013E-2</v>
          </cell>
        </row>
        <row r="192">
          <cell r="A192">
            <v>412</v>
          </cell>
          <cell r="B192">
            <v>227</v>
          </cell>
          <cell r="C192">
            <v>2</v>
          </cell>
          <cell r="D192">
            <v>39</v>
          </cell>
          <cell r="E192">
            <v>1</v>
          </cell>
          <cell r="F192">
            <v>269</v>
          </cell>
          <cell r="G192">
            <v>0.84386617100371752</v>
          </cell>
          <cell r="H192">
            <v>7.4349442379182153E-3</v>
          </cell>
          <cell r="I192">
            <v>0.1449814126394052</v>
          </cell>
          <cell r="J192">
            <v>3.7174721189591076E-3</v>
          </cell>
        </row>
        <row r="193">
          <cell r="A193">
            <v>414</v>
          </cell>
          <cell r="B193">
            <v>2</v>
          </cell>
          <cell r="C193">
            <v>3</v>
          </cell>
          <cell r="D193">
            <v>2</v>
          </cell>
          <cell r="E193">
            <v>0</v>
          </cell>
          <cell r="F193">
            <v>7</v>
          </cell>
          <cell r="G193">
            <v>0.2857142857142857</v>
          </cell>
          <cell r="H193">
            <v>0.42857142857142855</v>
          </cell>
          <cell r="I193">
            <v>0.2857142857142857</v>
          </cell>
          <cell r="J193">
            <v>0</v>
          </cell>
        </row>
        <row r="194">
          <cell r="A194">
            <v>415</v>
          </cell>
          <cell r="B194">
            <v>331</v>
          </cell>
          <cell r="C194">
            <v>18</v>
          </cell>
          <cell r="D194">
            <v>33</v>
          </cell>
          <cell r="E194">
            <v>1</v>
          </cell>
          <cell r="F194">
            <v>383</v>
          </cell>
          <cell r="G194">
            <v>0.86422976501305482</v>
          </cell>
          <cell r="H194">
            <v>4.6997389033942558E-2</v>
          </cell>
          <cell r="I194">
            <v>8.6161879895561358E-2</v>
          </cell>
          <cell r="J194">
            <v>2.6109660574412533E-3</v>
          </cell>
        </row>
        <row r="195">
          <cell r="A195">
            <v>417</v>
          </cell>
          <cell r="B195">
            <v>503</v>
          </cell>
          <cell r="C195">
            <v>6</v>
          </cell>
          <cell r="D195">
            <v>5</v>
          </cell>
          <cell r="E195">
            <v>2</v>
          </cell>
          <cell r="F195">
            <v>516</v>
          </cell>
          <cell r="G195">
            <v>0.97480620155038755</v>
          </cell>
          <cell r="H195">
            <v>1.1627906976744186E-2</v>
          </cell>
          <cell r="I195">
            <v>9.6899224806201549E-3</v>
          </cell>
          <cell r="J195">
            <v>3.875968992248062E-3</v>
          </cell>
        </row>
        <row r="196">
          <cell r="A196">
            <v>418</v>
          </cell>
          <cell r="B196">
            <v>355</v>
          </cell>
          <cell r="C196">
            <v>2</v>
          </cell>
          <cell r="D196">
            <v>49</v>
          </cell>
          <cell r="E196">
            <v>1</v>
          </cell>
          <cell r="F196">
            <v>407</v>
          </cell>
          <cell r="G196">
            <v>0.87223587223587229</v>
          </cell>
          <cell r="H196">
            <v>4.9140049140049139E-3</v>
          </cell>
          <cell r="I196">
            <v>0.12039312039312039</v>
          </cell>
          <cell r="J196">
            <v>2.4570024570024569E-3</v>
          </cell>
        </row>
        <row r="197">
          <cell r="A197">
            <v>419</v>
          </cell>
          <cell r="B197">
            <v>57</v>
          </cell>
          <cell r="C197">
            <v>5</v>
          </cell>
          <cell r="D197">
            <v>8</v>
          </cell>
          <cell r="E197">
            <v>0</v>
          </cell>
          <cell r="F197">
            <v>70</v>
          </cell>
          <cell r="G197">
            <v>0.81428571428571428</v>
          </cell>
          <cell r="H197">
            <v>7.1428571428571425E-2</v>
          </cell>
          <cell r="I197">
            <v>0.11428571428571428</v>
          </cell>
          <cell r="J197">
            <v>0</v>
          </cell>
        </row>
        <row r="198">
          <cell r="A198">
            <v>420</v>
          </cell>
          <cell r="B198">
            <v>756</v>
          </cell>
          <cell r="C198">
            <v>5</v>
          </cell>
          <cell r="D198">
            <v>19</v>
          </cell>
          <cell r="E198">
            <v>3</v>
          </cell>
          <cell r="F198">
            <v>783</v>
          </cell>
          <cell r="G198">
            <v>0.96551724137931039</v>
          </cell>
          <cell r="H198">
            <v>6.3856960408684551E-3</v>
          </cell>
          <cell r="I198">
            <v>2.4265644955300127E-2</v>
          </cell>
          <cell r="J198">
            <v>3.8314176245210726E-3</v>
          </cell>
        </row>
        <row r="199">
          <cell r="A199">
            <v>421</v>
          </cell>
          <cell r="B199">
            <v>30</v>
          </cell>
          <cell r="C199">
            <v>0</v>
          </cell>
          <cell r="D199">
            <v>0</v>
          </cell>
          <cell r="E199">
            <v>0</v>
          </cell>
          <cell r="F199">
            <v>30</v>
          </cell>
          <cell r="G199">
            <v>1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422</v>
          </cell>
          <cell r="B200">
            <v>94</v>
          </cell>
          <cell r="C200">
            <v>7</v>
          </cell>
          <cell r="D200">
            <v>55</v>
          </cell>
          <cell r="E200">
            <v>0</v>
          </cell>
          <cell r="F200">
            <v>156</v>
          </cell>
          <cell r="G200">
            <v>0.60256410256410253</v>
          </cell>
          <cell r="H200">
            <v>4.4871794871794872E-2</v>
          </cell>
          <cell r="I200">
            <v>0.35256410256410259</v>
          </cell>
          <cell r="J200">
            <v>0</v>
          </cell>
        </row>
        <row r="201">
          <cell r="A201">
            <v>426</v>
          </cell>
          <cell r="B201">
            <v>472</v>
          </cell>
          <cell r="C201">
            <v>22</v>
          </cell>
          <cell r="D201">
            <v>2</v>
          </cell>
          <cell r="E201">
            <v>1</v>
          </cell>
          <cell r="F201">
            <v>497</v>
          </cell>
          <cell r="G201">
            <v>0.94969818913480886</v>
          </cell>
          <cell r="H201">
            <v>4.4265593561368208E-2</v>
          </cell>
          <cell r="I201">
            <v>4.0241448692152921E-3</v>
          </cell>
          <cell r="J201">
            <v>2.012072434607646E-3</v>
          </cell>
        </row>
        <row r="202">
          <cell r="A202">
            <v>428</v>
          </cell>
          <cell r="B202">
            <v>159</v>
          </cell>
          <cell r="C202">
            <v>14</v>
          </cell>
          <cell r="D202">
            <v>80</v>
          </cell>
          <cell r="E202">
            <v>0</v>
          </cell>
          <cell r="F202">
            <v>253</v>
          </cell>
          <cell r="G202">
            <v>0.62845849802371545</v>
          </cell>
          <cell r="H202">
            <v>5.533596837944664E-2</v>
          </cell>
          <cell r="I202">
            <v>0.31620553359683795</v>
          </cell>
          <cell r="J202">
            <v>0</v>
          </cell>
        </row>
        <row r="203">
          <cell r="A203">
            <v>433</v>
          </cell>
          <cell r="B203">
            <v>94</v>
          </cell>
          <cell r="C203">
            <v>1</v>
          </cell>
          <cell r="D203">
            <v>16</v>
          </cell>
          <cell r="E203">
            <v>0</v>
          </cell>
          <cell r="F203">
            <v>111</v>
          </cell>
          <cell r="G203">
            <v>0.84684684684684686</v>
          </cell>
          <cell r="H203">
            <v>9.0090090090090089E-3</v>
          </cell>
          <cell r="I203">
            <v>0.14414414414414414</v>
          </cell>
          <cell r="J203">
            <v>0</v>
          </cell>
        </row>
        <row r="204">
          <cell r="A204">
            <v>434</v>
          </cell>
          <cell r="B204">
            <v>53</v>
          </cell>
          <cell r="C204">
            <v>13</v>
          </cell>
          <cell r="D204">
            <v>5</v>
          </cell>
          <cell r="E204">
            <v>0</v>
          </cell>
          <cell r="F204">
            <v>71</v>
          </cell>
          <cell r="G204">
            <v>0.74647887323943662</v>
          </cell>
          <cell r="H204">
            <v>0.18309859154929578</v>
          </cell>
          <cell r="I204">
            <v>7.0422535211267609E-2</v>
          </cell>
          <cell r="J204">
            <v>0</v>
          </cell>
        </row>
        <row r="205">
          <cell r="A205">
            <v>435</v>
          </cell>
          <cell r="B205">
            <v>345</v>
          </cell>
          <cell r="C205">
            <v>12</v>
          </cell>
          <cell r="D205">
            <v>5</v>
          </cell>
          <cell r="E205">
            <v>1</v>
          </cell>
          <cell r="F205">
            <v>363</v>
          </cell>
          <cell r="G205">
            <v>0.95041322314049592</v>
          </cell>
          <cell r="H205">
            <v>3.3057851239669422E-2</v>
          </cell>
          <cell r="I205">
            <v>1.3774104683195593E-2</v>
          </cell>
          <cell r="J205">
            <v>2.7548209366391185E-3</v>
          </cell>
        </row>
        <row r="206">
          <cell r="A206">
            <v>436</v>
          </cell>
          <cell r="B206">
            <v>247</v>
          </cell>
          <cell r="C206">
            <v>7</v>
          </cell>
          <cell r="D206">
            <v>47</v>
          </cell>
          <cell r="E206">
            <v>0</v>
          </cell>
          <cell r="F206">
            <v>301</v>
          </cell>
          <cell r="G206">
            <v>0.82059800664451832</v>
          </cell>
          <cell r="H206">
            <v>2.3255813953488372E-2</v>
          </cell>
          <cell r="I206">
            <v>0.15614617940199335</v>
          </cell>
          <cell r="J206">
            <v>0</v>
          </cell>
        </row>
        <row r="207">
          <cell r="A207">
            <v>437</v>
          </cell>
          <cell r="B207">
            <v>423</v>
          </cell>
          <cell r="C207">
            <v>3</v>
          </cell>
          <cell r="D207">
            <v>9</v>
          </cell>
          <cell r="E207">
            <v>1</v>
          </cell>
          <cell r="F207">
            <v>436</v>
          </cell>
          <cell r="G207">
            <v>0.97018348623853212</v>
          </cell>
          <cell r="H207">
            <v>6.8807339449541288E-3</v>
          </cell>
          <cell r="I207">
            <v>2.0642201834862386E-2</v>
          </cell>
          <cell r="J207">
            <v>2.2935779816513763E-3</v>
          </cell>
        </row>
        <row r="208">
          <cell r="A208">
            <v>439</v>
          </cell>
          <cell r="B208">
            <v>17</v>
          </cell>
          <cell r="C208">
            <v>1</v>
          </cell>
          <cell r="D208">
            <v>1</v>
          </cell>
          <cell r="E208">
            <v>1</v>
          </cell>
          <cell r="F208">
            <v>20</v>
          </cell>
          <cell r="G208">
            <v>0.85</v>
          </cell>
          <cell r="H208">
            <v>0.05</v>
          </cell>
          <cell r="I208">
            <v>0.05</v>
          </cell>
          <cell r="J208">
            <v>0.05</v>
          </cell>
        </row>
        <row r="209">
          <cell r="A209">
            <v>440</v>
          </cell>
          <cell r="B209">
            <v>151</v>
          </cell>
          <cell r="C209">
            <v>2</v>
          </cell>
          <cell r="D209">
            <v>38</v>
          </cell>
          <cell r="E209">
            <v>2</v>
          </cell>
          <cell r="F209">
            <v>193</v>
          </cell>
          <cell r="G209">
            <v>0.78238341968911918</v>
          </cell>
          <cell r="H209">
            <v>1.0362694300518135E-2</v>
          </cell>
          <cell r="I209">
            <v>0.19689119170984457</v>
          </cell>
          <cell r="J209">
            <v>1.0362694300518135E-2</v>
          </cell>
        </row>
        <row r="210">
          <cell r="A210">
            <v>441</v>
          </cell>
          <cell r="B210">
            <v>83</v>
          </cell>
          <cell r="C210">
            <v>9</v>
          </cell>
          <cell r="D210">
            <v>10</v>
          </cell>
          <cell r="E210">
            <v>0</v>
          </cell>
          <cell r="F210">
            <v>102</v>
          </cell>
          <cell r="G210">
            <v>0.81372549019607843</v>
          </cell>
          <cell r="H210">
            <v>8.8235294117647065E-2</v>
          </cell>
          <cell r="I210">
            <v>9.8039215686274508E-2</v>
          </cell>
          <cell r="J210">
            <v>0</v>
          </cell>
        </row>
        <row r="211">
          <cell r="A211">
            <v>449</v>
          </cell>
          <cell r="B211">
            <v>14</v>
          </cell>
          <cell r="C211">
            <v>3</v>
          </cell>
          <cell r="D211">
            <v>6</v>
          </cell>
          <cell r="E211">
            <v>0</v>
          </cell>
          <cell r="F211">
            <v>23</v>
          </cell>
          <cell r="G211">
            <v>0.60869565217391308</v>
          </cell>
          <cell r="H211">
            <v>0.13043478260869565</v>
          </cell>
          <cell r="I211">
            <v>0.2608695652173913</v>
          </cell>
          <cell r="J211">
            <v>0</v>
          </cell>
        </row>
        <row r="212">
          <cell r="A212">
            <v>450</v>
          </cell>
          <cell r="B212">
            <v>24</v>
          </cell>
          <cell r="C212">
            <v>1</v>
          </cell>
          <cell r="D212">
            <v>6</v>
          </cell>
          <cell r="E212">
            <v>0</v>
          </cell>
          <cell r="F212">
            <v>31</v>
          </cell>
          <cell r="G212">
            <v>0.77419354838709675</v>
          </cell>
          <cell r="H212">
            <v>3.2258064516129031E-2</v>
          </cell>
          <cell r="I212">
            <v>0.19354838709677419</v>
          </cell>
          <cell r="J212">
            <v>0</v>
          </cell>
        </row>
        <row r="213">
          <cell r="A213">
            <v>453</v>
          </cell>
          <cell r="B213">
            <v>53</v>
          </cell>
          <cell r="C213">
            <v>15</v>
          </cell>
          <cell r="D213">
            <v>6</v>
          </cell>
          <cell r="E213">
            <v>0</v>
          </cell>
          <cell r="F213">
            <v>74</v>
          </cell>
          <cell r="G213">
            <v>0.71621621621621623</v>
          </cell>
          <cell r="H213">
            <v>0.20270270270270271</v>
          </cell>
          <cell r="I213">
            <v>8.1081081081081086E-2</v>
          </cell>
          <cell r="J213">
            <v>0</v>
          </cell>
        </row>
        <row r="214">
          <cell r="A214">
            <v>459</v>
          </cell>
          <cell r="B214">
            <v>14</v>
          </cell>
          <cell r="C214">
            <v>12</v>
          </cell>
          <cell r="D214">
            <v>0</v>
          </cell>
          <cell r="E214">
            <v>1</v>
          </cell>
          <cell r="F214">
            <v>27</v>
          </cell>
          <cell r="G214">
            <v>0.51851851851851849</v>
          </cell>
          <cell r="H214">
            <v>0.44444444444444442</v>
          </cell>
          <cell r="I214">
            <v>0</v>
          </cell>
          <cell r="J214">
            <v>3.7037037037037035E-2</v>
          </cell>
        </row>
        <row r="215">
          <cell r="A215">
            <v>462</v>
          </cell>
          <cell r="B215">
            <v>93</v>
          </cell>
          <cell r="C215">
            <v>1</v>
          </cell>
          <cell r="D215">
            <v>14</v>
          </cell>
          <cell r="E215">
            <v>0</v>
          </cell>
          <cell r="F215">
            <v>108</v>
          </cell>
          <cell r="G215">
            <v>0.86111111111111116</v>
          </cell>
          <cell r="H215">
            <v>9.2592592592592587E-3</v>
          </cell>
          <cell r="I215">
            <v>0.12962962962962962</v>
          </cell>
          <cell r="J215">
            <v>0</v>
          </cell>
        </row>
        <row r="216">
          <cell r="A216">
            <v>463</v>
          </cell>
          <cell r="B216">
            <v>52</v>
          </cell>
          <cell r="C216">
            <v>0</v>
          </cell>
          <cell r="D216">
            <v>2</v>
          </cell>
          <cell r="E216">
            <v>0</v>
          </cell>
          <cell r="F216">
            <v>54</v>
          </cell>
          <cell r="G216">
            <v>0.96296296296296291</v>
          </cell>
          <cell r="H216">
            <v>0</v>
          </cell>
          <cell r="I216">
            <v>3.7037037037037035E-2</v>
          </cell>
          <cell r="J216">
            <v>0</v>
          </cell>
        </row>
        <row r="217">
          <cell r="A217">
            <v>464</v>
          </cell>
          <cell r="B217">
            <v>115</v>
          </cell>
          <cell r="C217">
            <v>1</v>
          </cell>
          <cell r="D217">
            <v>29</v>
          </cell>
          <cell r="E217">
            <v>0</v>
          </cell>
          <cell r="F217">
            <v>145</v>
          </cell>
          <cell r="G217">
            <v>0.7931034482758621</v>
          </cell>
          <cell r="H217">
            <v>6.8965517241379309E-3</v>
          </cell>
          <cell r="I217">
            <v>0.2</v>
          </cell>
          <cell r="J217">
            <v>0</v>
          </cell>
        </row>
        <row r="218">
          <cell r="A218">
            <v>465</v>
          </cell>
          <cell r="B218">
            <v>107</v>
          </cell>
          <cell r="C218">
            <v>10</v>
          </cell>
          <cell r="D218">
            <v>8</v>
          </cell>
          <cell r="E218">
            <v>0</v>
          </cell>
          <cell r="F218">
            <v>125</v>
          </cell>
          <cell r="G218">
            <v>0.85599999999999998</v>
          </cell>
          <cell r="H218">
            <v>0.08</v>
          </cell>
          <cell r="I218">
            <v>6.4000000000000001E-2</v>
          </cell>
          <cell r="J218">
            <v>0</v>
          </cell>
        </row>
        <row r="219">
          <cell r="A219">
            <v>466</v>
          </cell>
          <cell r="B219">
            <v>57</v>
          </cell>
          <cell r="C219">
            <v>6</v>
          </cell>
          <cell r="D219">
            <v>1</v>
          </cell>
          <cell r="E219">
            <v>1</v>
          </cell>
          <cell r="F219">
            <v>65</v>
          </cell>
          <cell r="G219">
            <v>0.87692307692307692</v>
          </cell>
          <cell r="H219">
            <v>9.2307692307692313E-2</v>
          </cell>
          <cell r="I219">
            <v>1.5384615384615385E-2</v>
          </cell>
          <cell r="J219">
            <v>1.5384615384615385E-2</v>
          </cell>
        </row>
        <row r="220">
          <cell r="A220">
            <v>469</v>
          </cell>
          <cell r="B220">
            <v>70</v>
          </cell>
          <cell r="C220">
            <v>2</v>
          </cell>
          <cell r="D220">
            <v>0</v>
          </cell>
          <cell r="E220">
            <v>0</v>
          </cell>
          <cell r="F220">
            <v>72</v>
          </cell>
          <cell r="G220">
            <v>0.97222222222222221</v>
          </cell>
          <cell r="H220">
            <v>2.7777777777777776E-2</v>
          </cell>
          <cell r="I220">
            <v>0</v>
          </cell>
          <cell r="J220">
            <v>0</v>
          </cell>
        </row>
        <row r="221">
          <cell r="A221">
            <v>472</v>
          </cell>
          <cell r="B221">
            <v>420</v>
          </cell>
          <cell r="C221">
            <v>10</v>
          </cell>
          <cell r="D221">
            <v>7</v>
          </cell>
          <cell r="E221">
            <v>2</v>
          </cell>
          <cell r="F221">
            <v>439</v>
          </cell>
          <cell r="G221">
            <v>0.9567198177676538</v>
          </cell>
          <cell r="H221">
            <v>2.2779043280182234E-2</v>
          </cell>
          <cell r="I221">
            <v>1.5945330296127564E-2</v>
          </cell>
          <cell r="J221">
            <v>4.5558086560364463E-3</v>
          </cell>
        </row>
        <row r="222">
          <cell r="A222">
            <v>474</v>
          </cell>
          <cell r="B222">
            <v>172</v>
          </cell>
          <cell r="C222">
            <v>7</v>
          </cell>
          <cell r="D222">
            <v>9</v>
          </cell>
          <cell r="E222">
            <v>0</v>
          </cell>
          <cell r="F222">
            <v>188</v>
          </cell>
          <cell r="G222">
            <v>0.91489361702127658</v>
          </cell>
          <cell r="H222">
            <v>3.7234042553191488E-2</v>
          </cell>
          <cell r="I222">
            <v>4.7872340425531915E-2</v>
          </cell>
          <cell r="J222">
            <v>0</v>
          </cell>
        </row>
        <row r="223">
          <cell r="A223">
            <v>475</v>
          </cell>
          <cell r="B223">
            <v>88</v>
          </cell>
          <cell r="C223">
            <v>6</v>
          </cell>
          <cell r="D223">
            <v>2</v>
          </cell>
          <cell r="E223">
            <v>0</v>
          </cell>
          <cell r="F223">
            <v>96</v>
          </cell>
          <cell r="G223">
            <v>0.91666666666666663</v>
          </cell>
          <cell r="H223">
            <v>6.25E-2</v>
          </cell>
          <cell r="I223">
            <v>2.0833333333333332E-2</v>
          </cell>
          <cell r="J223">
            <v>0</v>
          </cell>
        </row>
        <row r="224">
          <cell r="A224">
            <v>476</v>
          </cell>
          <cell r="B224">
            <v>31</v>
          </cell>
          <cell r="C224">
            <v>14</v>
          </cell>
          <cell r="D224">
            <v>1</v>
          </cell>
          <cell r="E224">
            <v>2</v>
          </cell>
          <cell r="F224">
            <v>48</v>
          </cell>
          <cell r="G224">
            <v>0.64583333333333337</v>
          </cell>
          <cell r="H224">
            <v>0.29166666666666669</v>
          </cell>
          <cell r="I224">
            <v>2.0833333333333332E-2</v>
          </cell>
          <cell r="J224">
            <v>4.1666666666666664E-2</v>
          </cell>
        </row>
        <row r="225">
          <cell r="A225">
            <v>477</v>
          </cell>
          <cell r="B225">
            <v>46</v>
          </cell>
          <cell r="C225">
            <v>12</v>
          </cell>
          <cell r="D225">
            <v>3</v>
          </cell>
          <cell r="E225">
            <v>0</v>
          </cell>
          <cell r="F225">
            <v>61</v>
          </cell>
          <cell r="G225">
            <v>0.75409836065573765</v>
          </cell>
          <cell r="H225">
            <v>0.19672131147540983</v>
          </cell>
          <cell r="I225">
            <v>4.9180327868852458E-2</v>
          </cell>
          <cell r="J225">
            <v>0</v>
          </cell>
        </row>
        <row r="226">
          <cell r="A226">
            <v>478</v>
          </cell>
          <cell r="B226">
            <v>132</v>
          </cell>
          <cell r="C226">
            <v>3</v>
          </cell>
          <cell r="D226">
            <v>37</v>
          </cell>
          <cell r="E226">
            <v>2</v>
          </cell>
          <cell r="F226">
            <v>174</v>
          </cell>
          <cell r="G226">
            <v>0.75862068965517238</v>
          </cell>
          <cell r="H226">
            <v>1.7241379310344827E-2</v>
          </cell>
          <cell r="I226">
            <v>0.21264367816091953</v>
          </cell>
          <cell r="J226">
            <v>1.1494252873563218E-2</v>
          </cell>
        </row>
        <row r="227">
          <cell r="A227">
            <v>480</v>
          </cell>
          <cell r="B227">
            <v>259</v>
          </cell>
          <cell r="C227">
            <v>9</v>
          </cell>
          <cell r="D227">
            <v>7</v>
          </cell>
          <cell r="E227">
            <v>1</v>
          </cell>
          <cell r="F227">
            <v>276</v>
          </cell>
          <cell r="G227">
            <v>0.93840579710144922</v>
          </cell>
          <cell r="H227">
            <v>3.2608695652173912E-2</v>
          </cell>
          <cell r="I227">
            <v>2.5362318840579712E-2</v>
          </cell>
          <cell r="J227">
            <v>3.6231884057971015E-3</v>
          </cell>
        </row>
        <row r="228">
          <cell r="A228">
            <v>481</v>
          </cell>
          <cell r="B228">
            <v>222</v>
          </cell>
          <cell r="C228">
            <v>14</v>
          </cell>
          <cell r="D228">
            <v>7</v>
          </cell>
          <cell r="E228">
            <v>0</v>
          </cell>
          <cell r="F228">
            <v>243</v>
          </cell>
          <cell r="G228">
            <v>0.9135802469135802</v>
          </cell>
          <cell r="H228">
            <v>5.7613168724279837E-2</v>
          </cell>
          <cell r="I228">
            <v>2.8806584362139918E-2</v>
          </cell>
          <cell r="J228">
            <v>0</v>
          </cell>
        </row>
        <row r="229">
          <cell r="A229">
            <v>482</v>
          </cell>
          <cell r="B229">
            <v>1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0</v>
          </cell>
          <cell r="I229">
            <v>0</v>
          </cell>
          <cell r="J229">
            <v>0</v>
          </cell>
        </row>
        <row r="230">
          <cell r="A230">
            <v>485</v>
          </cell>
          <cell r="B230">
            <v>855</v>
          </cell>
          <cell r="C230">
            <v>40</v>
          </cell>
          <cell r="D230">
            <v>20</v>
          </cell>
          <cell r="E230">
            <v>3</v>
          </cell>
          <cell r="F230">
            <v>918</v>
          </cell>
          <cell r="G230">
            <v>0.93137254901960786</v>
          </cell>
          <cell r="H230">
            <v>4.357298474945534E-2</v>
          </cell>
          <cell r="I230">
            <v>2.178649237472767E-2</v>
          </cell>
          <cell r="J230">
            <v>3.2679738562091504E-3</v>
          </cell>
        </row>
        <row r="231">
          <cell r="A231">
            <v>486</v>
          </cell>
          <cell r="B231">
            <v>378</v>
          </cell>
          <cell r="C231">
            <v>62</v>
          </cell>
          <cell r="D231">
            <v>20</v>
          </cell>
          <cell r="E231">
            <v>2</v>
          </cell>
          <cell r="F231">
            <v>462</v>
          </cell>
          <cell r="G231">
            <v>0.81818181818181823</v>
          </cell>
          <cell r="H231">
            <v>0.13419913419913421</v>
          </cell>
          <cell r="I231">
            <v>4.3290043290043288E-2</v>
          </cell>
          <cell r="J231">
            <v>4.329004329004329E-3</v>
          </cell>
        </row>
        <row r="232">
          <cell r="A232">
            <v>487</v>
          </cell>
          <cell r="B232">
            <v>20</v>
          </cell>
          <cell r="C232">
            <v>3</v>
          </cell>
          <cell r="D232">
            <v>4</v>
          </cell>
          <cell r="E232">
            <v>0</v>
          </cell>
          <cell r="F232">
            <v>27</v>
          </cell>
          <cell r="G232">
            <v>0.7407407407407407</v>
          </cell>
          <cell r="H232">
            <v>0.1111111111111111</v>
          </cell>
          <cell r="I232">
            <v>0.14814814814814814</v>
          </cell>
          <cell r="J232">
            <v>0</v>
          </cell>
        </row>
        <row r="233">
          <cell r="A233">
            <v>488</v>
          </cell>
          <cell r="B233">
            <v>150</v>
          </cell>
          <cell r="C233">
            <v>2</v>
          </cell>
          <cell r="D233">
            <v>21</v>
          </cell>
          <cell r="E233">
            <v>3</v>
          </cell>
          <cell r="F233">
            <v>176</v>
          </cell>
          <cell r="G233">
            <v>0.85227272727272729</v>
          </cell>
          <cell r="H233">
            <v>1.1363636363636364E-2</v>
          </cell>
          <cell r="I233">
            <v>0.11931818181818182</v>
          </cell>
          <cell r="J233">
            <v>1.7045454545454544E-2</v>
          </cell>
        </row>
        <row r="234">
          <cell r="A234">
            <v>489</v>
          </cell>
          <cell r="B234">
            <v>78</v>
          </cell>
          <cell r="C234">
            <v>10</v>
          </cell>
          <cell r="D234">
            <v>13</v>
          </cell>
          <cell r="E234">
            <v>0</v>
          </cell>
          <cell r="F234">
            <v>101</v>
          </cell>
          <cell r="G234">
            <v>0.7722772277227723</v>
          </cell>
          <cell r="H234">
            <v>9.9009900990099015E-2</v>
          </cell>
          <cell r="I234">
            <v>0.12871287128712872</v>
          </cell>
          <cell r="J234">
            <v>0</v>
          </cell>
        </row>
        <row r="235">
          <cell r="A235">
            <v>490</v>
          </cell>
          <cell r="B235">
            <v>432</v>
          </cell>
          <cell r="C235">
            <v>7</v>
          </cell>
          <cell r="D235">
            <v>2</v>
          </cell>
          <cell r="E235">
            <v>0</v>
          </cell>
          <cell r="F235">
            <v>441</v>
          </cell>
          <cell r="G235">
            <v>0.97959183673469385</v>
          </cell>
          <cell r="H235">
            <v>1.5873015873015872E-2</v>
          </cell>
          <cell r="I235">
            <v>4.5351473922902496E-3</v>
          </cell>
          <cell r="J235">
            <v>0</v>
          </cell>
        </row>
        <row r="236">
          <cell r="A236">
            <v>492</v>
          </cell>
          <cell r="B236">
            <v>2315</v>
          </cell>
          <cell r="C236">
            <v>289</v>
          </cell>
          <cell r="D236">
            <v>201</v>
          </cell>
          <cell r="E236">
            <v>15</v>
          </cell>
          <cell r="F236">
            <v>2820</v>
          </cell>
          <cell r="G236">
            <v>0.82092198581560283</v>
          </cell>
          <cell r="H236">
            <v>0.10248226950354609</v>
          </cell>
          <cell r="I236">
            <v>7.1276595744680857E-2</v>
          </cell>
          <cell r="J236">
            <v>5.3191489361702126E-3</v>
          </cell>
        </row>
        <row r="237">
          <cell r="A237">
            <v>495</v>
          </cell>
          <cell r="B237">
            <v>201</v>
          </cell>
          <cell r="C237">
            <v>11</v>
          </cell>
          <cell r="D237">
            <v>15</v>
          </cell>
          <cell r="E237">
            <v>0</v>
          </cell>
          <cell r="F237">
            <v>227</v>
          </cell>
          <cell r="G237">
            <v>0.88546255506607929</v>
          </cell>
          <cell r="H237">
            <v>4.8458149779735685E-2</v>
          </cell>
          <cell r="I237">
            <v>6.6079295154185022E-2</v>
          </cell>
          <cell r="J237">
            <v>0</v>
          </cell>
        </row>
        <row r="238">
          <cell r="A238">
            <v>496</v>
          </cell>
          <cell r="B238">
            <v>69</v>
          </cell>
          <cell r="C238">
            <v>0</v>
          </cell>
          <cell r="D238">
            <v>0</v>
          </cell>
          <cell r="E238">
            <v>0</v>
          </cell>
          <cell r="F238">
            <v>69</v>
          </cell>
          <cell r="G238">
            <v>1</v>
          </cell>
          <cell r="H238">
            <v>0</v>
          </cell>
          <cell r="I238">
            <v>0</v>
          </cell>
          <cell r="J238">
            <v>0</v>
          </cell>
        </row>
        <row r="239">
          <cell r="A239">
            <v>497</v>
          </cell>
          <cell r="B239">
            <v>4</v>
          </cell>
          <cell r="C239">
            <v>4</v>
          </cell>
          <cell r="D239">
            <v>0</v>
          </cell>
          <cell r="E239">
            <v>1</v>
          </cell>
          <cell r="F239">
            <v>9</v>
          </cell>
          <cell r="G239">
            <v>0.44444444444444442</v>
          </cell>
          <cell r="H239">
            <v>0.44444444444444442</v>
          </cell>
          <cell r="I239">
            <v>0</v>
          </cell>
          <cell r="J239">
            <v>0.1111111111111111</v>
          </cell>
        </row>
        <row r="240">
          <cell r="A240">
            <v>498</v>
          </cell>
          <cell r="B240">
            <v>253</v>
          </cell>
          <cell r="C240">
            <v>13</v>
          </cell>
          <cell r="D240">
            <v>11</v>
          </cell>
          <cell r="E240">
            <v>1</v>
          </cell>
          <cell r="F240">
            <v>278</v>
          </cell>
          <cell r="G240">
            <v>0.91007194244604317</v>
          </cell>
          <cell r="H240">
            <v>4.6762589928057555E-2</v>
          </cell>
          <cell r="I240">
            <v>3.9568345323741004E-2</v>
          </cell>
          <cell r="J240">
            <v>3.5971223021582736E-3</v>
          </cell>
        </row>
        <row r="241">
          <cell r="A241">
            <v>500</v>
          </cell>
          <cell r="B241">
            <v>272</v>
          </cell>
          <cell r="C241">
            <v>4</v>
          </cell>
          <cell r="D241">
            <v>1</v>
          </cell>
          <cell r="E241">
            <v>0</v>
          </cell>
          <cell r="F241">
            <v>277</v>
          </cell>
          <cell r="G241">
            <v>0.98194945848375448</v>
          </cell>
          <cell r="H241">
            <v>1.444043321299639E-2</v>
          </cell>
          <cell r="I241">
            <v>3.6101083032490976E-3</v>
          </cell>
          <cell r="J241">
            <v>0</v>
          </cell>
        </row>
        <row r="242">
          <cell r="A242">
            <v>501</v>
          </cell>
          <cell r="B242">
            <v>707</v>
          </cell>
          <cell r="C242">
            <v>14</v>
          </cell>
          <cell r="D242">
            <v>20</v>
          </cell>
          <cell r="E242">
            <v>9</v>
          </cell>
          <cell r="F242">
            <v>750</v>
          </cell>
          <cell r="G242">
            <v>0.94266666666666665</v>
          </cell>
          <cell r="H242">
            <v>1.8666666666666668E-2</v>
          </cell>
          <cell r="I242">
            <v>2.6666666666666668E-2</v>
          </cell>
          <cell r="J242">
            <v>1.2E-2</v>
          </cell>
        </row>
        <row r="243">
          <cell r="A243">
            <v>503</v>
          </cell>
          <cell r="B243">
            <v>1666</v>
          </cell>
          <cell r="C243">
            <v>226</v>
          </cell>
          <cell r="D243">
            <v>76</v>
          </cell>
          <cell r="E243">
            <v>15</v>
          </cell>
          <cell r="F243">
            <v>1983</v>
          </cell>
          <cell r="G243">
            <v>0.84014120020171457</v>
          </cell>
          <cell r="H243">
            <v>0.11396873424104892</v>
          </cell>
          <cell r="I243">
            <v>3.8325769036812909E-2</v>
          </cell>
          <cell r="J243">
            <v>7.5642965204236008E-3</v>
          </cell>
        </row>
        <row r="244">
          <cell r="A244">
            <v>504</v>
          </cell>
          <cell r="B244">
            <v>12</v>
          </cell>
          <cell r="C244">
            <v>3</v>
          </cell>
          <cell r="D244">
            <v>0</v>
          </cell>
          <cell r="E244">
            <v>0</v>
          </cell>
          <cell r="F244">
            <v>15</v>
          </cell>
          <cell r="G244">
            <v>0.8</v>
          </cell>
          <cell r="H244">
            <v>0.2</v>
          </cell>
          <cell r="I244">
            <v>0</v>
          </cell>
          <cell r="J244">
            <v>0</v>
          </cell>
        </row>
        <row r="245">
          <cell r="A245">
            <v>505</v>
          </cell>
          <cell r="B245">
            <v>260</v>
          </cell>
          <cell r="C245">
            <v>11</v>
          </cell>
          <cell r="D245">
            <v>16</v>
          </cell>
          <cell r="E245">
            <v>4</v>
          </cell>
          <cell r="F245">
            <v>291</v>
          </cell>
          <cell r="G245">
            <v>0.89347079037800692</v>
          </cell>
          <cell r="H245">
            <v>3.7800687285223365E-2</v>
          </cell>
          <cell r="I245">
            <v>5.4982817869415807E-2</v>
          </cell>
          <cell r="J245">
            <v>1.3745704467353952E-2</v>
          </cell>
        </row>
        <row r="246">
          <cell r="A246">
            <v>506</v>
          </cell>
          <cell r="B246">
            <v>135</v>
          </cell>
          <cell r="C246">
            <v>12</v>
          </cell>
          <cell r="D246">
            <v>1</v>
          </cell>
          <cell r="E246">
            <v>0</v>
          </cell>
          <cell r="F246">
            <v>148</v>
          </cell>
          <cell r="G246">
            <v>0.91216216216216217</v>
          </cell>
          <cell r="H246">
            <v>8.1081081081081086E-2</v>
          </cell>
          <cell r="I246">
            <v>6.7567567567567571E-3</v>
          </cell>
          <cell r="J246">
            <v>0</v>
          </cell>
        </row>
        <row r="247">
          <cell r="A247">
            <v>507</v>
          </cell>
          <cell r="B247">
            <v>93</v>
          </cell>
          <cell r="C247">
            <v>4</v>
          </cell>
          <cell r="D247">
            <v>34</v>
          </cell>
          <cell r="E247">
            <v>2</v>
          </cell>
          <cell r="F247">
            <v>133</v>
          </cell>
          <cell r="G247">
            <v>0.6992481203007519</v>
          </cell>
          <cell r="H247">
            <v>3.007518796992481E-2</v>
          </cell>
          <cell r="I247">
            <v>0.25563909774436089</v>
          </cell>
          <cell r="J247">
            <v>1.5037593984962405E-2</v>
          </cell>
        </row>
        <row r="248">
          <cell r="A248">
            <v>514</v>
          </cell>
          <cell r="B248">
            <v>92</v>
          </cell>
          <cell r="C248">
            <v>8</v>
          </cell>
          <cell r="D248">
            <v>12</v>
          </cell>
          <cell r="E248">
            <v>0</v>
          </cell>
          <cell r="F248">
            <v>112</v>
          </cell>
          <cell r="G248">
            <v>0.8214285714285714</v>
          </cell>
          <cell r="H248">
            <v>7.1428571428571425E-2</v>
          </cell>
          <cell r="I248">
            <v>0.10714285714285714</v>
          </cell>
          <cell r="J248">
            <v>0</v>
          </cell>
        </row>
        <row r="249">
          <cell r="A249">
            <v>515</v>
          </cell>
          <cell r="B249">
            <v>169</v>
          </cell>
          <cell r="C249">
            <v>15</v>
          </cell>
          <cell r="D249">
            <v>4</v>
          </cell>
          <cell r="E249">
            <v>2</v>
          </cell>
          <cell r="F249">
            <v>190</v>
          </cell>
          <cell r="G249">
            <v>0.88947368421052631</v>
          </cell>
          <cell r="H249">
            <v>7.8947368421052627E-2</v>
          </cell>
          <cell r="I249">
            <v>2.1052631578947368E-2</v>
          </cell>
          <cell r="J249">
            <v>1.0526315789473684E-2</v>
          </cell>
        </row>
        <row r="250">
          <cell r="A250">
            <v>522</v>
          </cell>
          <cell r="B250">
            <v>91</v>
          </cell>
          <cell r="C250">
            <v>13</v>
          </cell>
          <cell r="D250">
            <v>1</v>
          </cell>
          <cell r="E250">
            <v>0</v>
          </cell>
          <cell r="F250">
            <v>105</v>
          </cell>
          <cell r="G250">
            <v>0.8666666666666667</v>
          </cell>
          <cell r="H250">
            <v>0.12380952380952381</v>
          </cell>
          <cell r="I250">
            <v>9.5238095238095247E-3</v>
          </cell>
          <cell r="J250">
            <v>0</v>
          </cell>
        </row>
        <row r="251">
          <cell r="A251">
            <v>524</v>
          </cell>
          <cell r="B251">
            <v>204</v>
          </cell>
          <cell r="C251">
            <v>46</v>
          </cell>
          <cell r="D251">
            <v>0</v>
          </cell>
          <cell r="E251">
            <v>1</v>
          </cell>
          <cell r="F251">
            <v>251</v>
          </cell>
          <cell r="G251">
            <v>0.8127490039840638</v>
          </cell>
          <cell r="H251">
            <v>0.18326693227091634</v>
          </cell>
          <cell r="I251">
            <v>0</v>
          </cell>
          <cell r="J251">
            <v>3.9840637450199202E-3</v>
          </cell>
        </row>
        <row r="252">
          <cell r="A252">
            <v>526</v>
          </cell>
          <cell r="B252">
            <v>382</v>
          </cell>
          <cell r="C252">
            <v>39</v>
          </cell>
          <cell r="D252">
            <v>13</v>
          </cell>
          <cell r="E252">
            <v>0</v>
          </cell>
          <cell r="F252">
            <v>434</v>
          </cell>
          <cell r="G252">
            <v>0.88018433179723499</v>
          </cell>
          <cell r="H252">
            <v>8.9861751152073732E-2</v>
          </cell>
          <cell r="I252">
            <v>2.9953917050691243E-2</v>
          </cell>
          <cell r="J252">
            <v>0</v>
          </cell>
        </row>
        <row r="253">
          <cell r="A253">
            <v>528</v>
          </cell>
          <cell r="B253">
            <v>176</v>
          </cell>
          <cell r="C253">
            <v>2</v>
          </cell>
          <cell r="D253">
            <v>22</v>
          </cell>
          <cell r="E253">
            <v>2</v>
          </cell>
          <cell r="F253">
            <v>202</v>
          </cell>
          <cell r="G253">
            <v>0.87128712871287128</v>
          </cell>
          <cell r="H253">
            <v>9.9009900990099011E-3</v>
          </cell>
          <cell r="I253">
            <v>0.10891089108910891</v>
          </cell>
          <cell r="J253">
            <v>9.9009900990099011E-3</v>
          </cell>
        </row>
        <row r="254">
          <cell r="A254">
            <v>529</v>
          </cell>
          <cell r="B254">
            <v>232</v>
          </cell>
          <cell r="C254">
            <v>28</v>
          </cell>
          <cell r="D254">
            <v>17</v>
          </cell>
          <cell r="E254">
            <v>1</v>
          </cell>
          <cell r="F254">
            <v>278</v>
          </cell>
          <cell r="G254">
            <v>0.83453237410071945</v>
          </cell>
          <cell r="H254">
            <v>0.10071942446043165</v>
          </cell>
          <cell r="I254">
            <v>6.1151079136690649E-2</v>
          </cell>
          <cell r="J254">
            <v>3.5971223021582736E-3</v>
          </cell>
        </row>
        <row r="255">
          <cell r="A255">
            <v>530</v>
          </cell>
          <cell r="B255">
            <v>89</v>
          </cell>
          <cell r="C255">
            <v>3</v>
          </cell>
          <cell r="D255">
            <v>19</v>
          </cell>
          <cell r="E255">
            <v>2</v>
          </cell>
          <cell r="F255">
            <v>113</v>
          </cell>
          <cell r="G255">
            <v>0.78761061946902655</v>
          </cell>
          <cell r="H255">
            <v>2.6548672566371681E-2</v>
          </cell>
          <cell r="I255">
            <v>0.16814159292035399</v>
          </cell>
          <cell r="J255">
            <v>1.7699115044247787E-2</v>
          </cell>
        </row>
        <row r="256">
          <cell r="A256">
            <v>534</v>
          </cell>
          <cell r="B256">
            <v>163</v>
          </cell>
          <cell r="C256">
            <v>1</v>
          </cell>
          <cell r="D256">
            <v>2</v>
          </cell>
          <cell r="E256">
            <v>2</v>
          </cell>
          <cell r="F256">
            <v>168</v>
          </cell>
          <cell r="G256">
            <v>0.97023809523809523</v>
          </cell>
          <cell r="H256">
            <v>5.9523809523809521E-3</v>
          </cell>
          <cell r="I256">
            <v>1.1904761904761904E-2</v>
          </cell>
          <cell r="J256">
            <v>1.1904761904761904E-2</v>
          </cell>
        </row>
        <row r="257">
          <cell r="A257">
            <v>536</v>
          </cell>
          <cell r="B257">
            <v>90</v>
          </cell>
          <cell r="C257">
            <v>15</v>
          </cell>
          <cell r="D257">
            <v>8</v>
          </cell>
          <cell r="E257">
            <v>0</v>
          </cell>
          <cell r="F257">
            <v>113</v>
          </cell>
          <cell r="G257">
            <v>0.79646017699115046</v>
          </cell>
          <cell r="H257">
            <v>0.13274336283185842</v>
          </cell>
          <cell r="I257">
            <v>7.0796460176991149E-2</v>
          </cell>
          <cell r="J257">
            <v>0</v>
          </cell>
        </row>
        <row r="258">
          <cell r="A258">
            <v>537</v>
          </cell>
          <cell r="B258">
            <v>173</v>
          </cell>
          <cell r="C258">
            <v>3</v>
          </cell>
          <cell r="D258">
            <v>0</v>
          </cell>
          <cell r="E258">
            <v>0</v>
          </cell>
          <cell r="F258">
            <v>176</v>
          </cell>
          <cell r="G258">
            <v>0.98295454545454541</v>
          </cell>
          <cell r="H258">
            <v>1.7045454545454544E-2</v>
          </cell>
          <cell r="I258">
            <v>0</v>
          </cell>
          <cell r="J258">
            <v>0</v>
          </cell>
        </row>
        <row r="259">
          <cell r="A259">
            <v>543</v>
          </cell>
          <cell r="B259">
            <v>397</v>
          </cell>
          <cell r="C259">
            <v>42</v>
          </cell>
          <cell r="D259">
            <v>40</v>
          </cell>
          <cell r="E259">
            <v>2</v>
          </cell>
          <cell r="F259">
            <v>481</v>
          </cell>
          <cell r="G259">
            <v>0.82536382536382535</v>
          </cell>
          <cell r="H259">
            <v>8.7318087318087323E-2</v>
          </cell>
          <cell r="I259">
            <v>8.3160083160083165E-2</v>
          </cell>
          <cell r="J259">
            <v>4.1580041580041582E-3</v>
          </cell>
        </row>
        <row r="260">
          <cell r="A260">
            <v>544</v>
          </cell>
          <cell r="B260">
            <v>119</v>
          </cell>
          <cell r="C260">
            <v>104</v>
          </cell>
          <cell r="D260">
            <v>21</v>
          </cell>
          <cell r="E260">
            <v>0</v>
          </cell>
          <cell r="F260">
            <v>244</v>
          </cell>
          <cell r="G260">
            <v>0.48770491803278687</v>
          </cell>
          <cell r="H260">
            <v>0.42622950819672129</v>
          </cell>
          <cell r="I260">
            <v>8.6065573770491802E-2</v>
          </cell>
          <cell r="J260">
            <v>0</v>
          </cell>
        </row>
        <row r="261">
          <cell r="A261">
            <v>545</v>
          </cell>
          <cell r="B261">
            <v>97</v>
          </cell>
          <cell r="C261">
            <v>25</v>
          </cell>
          <cell r="D261">
            <v>2</v>
          </cell>
          <cell r="E261">
            <v>0</v>
          </cell>
          <cell r="F261">
            <v>124</v>
          </cell>
          <cell r="G261">
            <v>0.782258064516129</v>
          </cell>
          <cell r="H261">
            <v>0.20161290322580644</v>
          </cell>
          <cell r="I261">
            <v>1.6129032258064516E-2</v>
          </cell>
          <cell r="J261">
            <v>0</v>
          </cell>
        </row>
        <row r="262">
          <cell r="A262">
            <v>550</v>
          </cell>
          <cell r="B262">
            <v>56</v>
          </cell>
          <cell r="C262">
            <v>1</v>
          </cell>
          <cell r="D262">
            <v>3</v>
          </cell>
          <cell r="E262">
            <v>0</v>
          </cell>
          <cell r="F262">
            <v>60</v>
          </cell>
          <cell r="G262">
            <v>0.93333333333333335</v>
          </cell>
          <cell r="H262">
            <v>1.6666666666666666E-2</v>
          </cell>
          <cell r="I262">
            <v>0.05</v>
          </cell>
          <cell r="J262">
            <v>0</v>
          </cell>
        </row>
        <row r="263">
          <cell r="A263">
            <v>554</v>
          </cell>
          <cell r="B263">
            <v>180</v>
          </cell>
          <cell r="C263">
            <v>17</v>
          </cell>
          <cell r="D263">
            <v>5</v>
          </cell>
          <cell r="E263">
            <v>0</v>
          </cell>
          <cell r="F263">
            <v>202</v>
          </cell>
          <cell r="G263">
            <v>0.8910891089108911</v>
          </cell>
          <cell r="H263">
            <v>8.4158415841584164E-2</v>
          </cell>
          <cell r="I263">
            <v>2.4752475247524754E-2</v>
          </cell>
          <cell r="J263">
            <v>0</v>
          </cell>
        </row>
        <row r="264">
          <cell r="A264">
            <v>556</v>
          </cell>
          <cell r="B264">
            <v>863</v>
          </cell>
          <cell r="C264">
            <v>40</v>
          </cell>
          <cell r="D264">
            <v>35</v>
          </cell>
          <cell r="E264">
            <v>7</v>
          </cell>
          <cell r="F264">
            <v>945</v>
          </cell>
          <cell r="G264">
            <v>0.91322751322751328</v>
          </cell>
          <cell r="H264">
            <v>4.2328042328042326E-2</v>
          </cell>
          <cell r="I264">
            <v>3.7037037037037035E-2</v>
          </cell>
          <cell r="J264">
            <v>7.4074074074074077E-3</v>
          </cell>
        </row>
        <row r="265">
          <cell r="A265">
            <v>557</v>
          </cell>
          <cell r="B265">
            <v>150</v>
          </cell>
          <cell r="C265">
            <v>19</v>
          </cell>
          <cell r="D265">
            <v>7</v>
          </cell>
          <cell r="E265">
            <v>2</v>
          </cell>
          <cell r="F265">
            <v>178</v>
          </cell>
          <cell r="G265">
            <v>0.84269662921348309</v>
          </cell>
          <cell r="H265">
            <v>0.10674157303370786</v>
          </cell>
          <cell r="I265">
            <v>3.9325842696629212E-2</v>
          </cell>
          <cell r="J265">
            <v>1.1235955056179775E-2</v>
          </cell>
        </row>
        <row r="266">
          <cell r="A266">
            <v>558</v>
          </cell>
          <cell r="B266">
            <v>1094</v>
          </cell>
          <cell r="C266">
            <v>26</v>
          </cell>
          <cell r="D266">
            <v>61</v>
          </cell>
          <cell r="E266">
            <v>13</v>
          </cell>
          <cell r="F266">
            <v>1194</v>
          </cell>
          <cell r="G266">
            <v>0.91624790619765495</v>
          </cell>
          <cell r="H266">
            <v>2.1775544388609715E-2</v>
          </cell>
          <cell r="I266">
            <v>5.1088777219430483E-2</v>
          </cell>
          <cell r="J266">
            <v>1.0887772194304857E-2</v>
          </cell>
        </row>
        <row r="267">
          <cell r="A267">
            <v>561</v>
          </cell>
          <cell r="B267">
            <v>549</v>
          </cell>
          <cell r="C267">
            <v>16</v>
          </cell>
          <cell r="D267">
            <v>7</v>
          </cell>
          <cell r="E267">
            <v>0</v>
          </cell>
          <cell r="F267">
            <v>572</v>
          </cell>
          <cell r="G267">
            <v>0.95979020979020979</v>
          </cell>
          <cell r="H267">
            <v>2.7972027972027972E-2</v>
          </cell>
          <cell r="I267">
            <v>1.2237762237762238E-2</v>
          </cell>
          <cell r="J267">
            <v>0</v>
          </cell>
        </row>
        <row r="268">
          <cell r="A268">
            <v>562</v>
          </cell>
          <cell r="B268">
            <v>69</v>
          </cell>
          <cell r="C268">
            <v>7</v>
          </cell>
          <cell r="D268">
            <v>7</v>
          </cell>
          <cell r="E268">
            <v>0</v>
          </cell>
          <cell r="F268">
            <v>83</v>
          </cell>
          <cell r="G268">
            <v>0.83132530120481929</v>
          </cell>
          <cell r="H268">
            <v>8.4337349397590355E-2</v>
          </cell>
          <cell r="I268">
            <v>8.4337349397590355E-2</v>
          </cell>
          <cell r="J268">
            <v>0</v>
          </cell>
        </row>
        <row r="269">
          <cell r="A269">
            <v>564</v>
          </cell>
          <cell r="B269">
            <v>336</v>
          </cell>
          <cell r="C269">
            <v>15</v>
          </cell>
          <cell r="D269">
            <v>4</v>
          </cell>
          <cell r="E269">
            <v>2</v>
          </cell>
          <cell r="F269">
            <v>357</v>
          </cell>
          <cell r="G269">
            <v>0.94117647058823528</v>
          </cell>
          <cell r="H269">
            <v>4.2016806722689079E-2</v>
          </cell>
          <cell r="I269">
            <v>1.1204481792717087E-2</v>
          </cell>
          <cell r="J269">
            <v>5.6022408963585435E-3</v>
          </cell>
        </row>
        <row r="270">
          <cell r="A270">
            <v>566</v>
          </cell>
          <cell r="B270">
            <v>1079</v>
          </cell>
          <cell r="C270">
            <v>128</v>
          </cell>
          <cell r="D270">
            <v>17</v>
          </cell>
          <cell r="E270">
            <v>6</v>
          </cell>
          <cell r="F270">
            <v>1230</v>
          </cell>
          <cell r="G270">
            <v>0.87723577235772354</v>
          </cell>
          <cell r="H270">
            <v>0.1040650406504065</v>
          </cell>
          <cell r="I270">
            <v>1.3821138211382113E-2</v>
          </cell>
          <cell r="J270">
            <v>4.8780487804878049E-3</v>
          </cell>
        </row>
        <row r="271">
          <cell r="A271">
            <v>567</v>
          </cell>
          <cell r="B271">
            <v>164</v>
          </cell>
          <cell r="C271">
            <v>12</v>
          </cell>
          <cell r="D271">
            <v>12</v>
          </cell>
          <cell r="E271">
            <v>0</v>
          </cell>
          <cell r="F271">
            <v>188</v>
          </cell>
          <cell r="G271">
            <v>0.87234042553191493</v>
          </cell>
          <cell r="H271">
            <v>6.3829787234042548E-2</v>
          </cell>
          <cell r="I271">
            <v>6.3829787234042548E-2</v>
          </cell>
          <cell r="J271">
            <v>0</v>
          </cell>
        </row>
        <row r="272">
          <cell r="A272">
            <v>568</v>
          </cell>
          <cell r="B272">
            <v>518</v>
          </cell>
          <cell r="C272">
            <v>3</v>
          </cell>
          <cell r="D272">
            <v>8</v>
          </cell>
          <cell r="E272">
            <v>2</v>
          </cell>
          <cell r="F272">
            <v>531</v>
          </cell>
          <cell r="G272">
            <v>0.97551789077212803</v>
          </cell>
          <cell r="H272">
            <v>5.6497175141242938E-3</v>
          </cell>
          <cell r="I272">
            <v>1.5065913370998116E-2</v>
          </cell>
          <cell r="J272">
            <v>3.766478342749529E-3</v>
          </cell>
        </row>
        <row r="273">
          <cell r="A273">
            <v>569</v>
          </cell>
          <cell r="B273">
            <v>188</v>
          </cell>
          <cell r="C273">
            <v>19</v>
          </cell>
          <cell r="D273">
            <v>27</v>
          </cell>
          <cell r="E273">
            <v>2</v>
          </cell>
          <cell r="F273">
            <v>236</v>
          </cell>
          <cell r="G273">
            <v>0.79661016949152541</v>
          </cell>
          <cell r="H273">
            <v>8.050847457627118E-2</v>
          </cell>
          <cell r="I273">
            <v>0.11440677966101695</v>
          </cell>
          <cell r="J273">
            <v>8.4745762711864406E-3</v>
          </cell>
        </row>
        <row r="274">
          <cell r="A274">
            <v>570</v>
          </cell>
          <cell r="B274">
            <v>58</v>
          </cell>
          <cell r="C274">
            <v>4</v>
          </cell>
          <cell r="D274">
            <v>9</v>
          </cell>
          <cell r="E274">
            <v>0</v>
          </cell>
          <cell r="F274">
            <v>71</v>
          </cell>
          <cell r="G274">
            <v>0.81690140845070425</v>
          </cell>
          <cell r="H274">
            <v>5.6338028169014086E-2</v>
          </cell>
          <cell r="I274">
            <v>0.12676056338028169</v>
          </cell>
          <cell r="J274">
            <v>0</v>
          </cell>
        </row>
        <row r="275">
          <cell r="A275">
            <v>573</v>
          </cell>
          <cell r="B275">
            <v>661</v>
          </cell>
          <cell r="C275">
            <v>108</v>
          </cell>
          <cell r="D275">
            <v>19</v>
          </cell>
          <cell r="E275">
            <v>1</v>
          </cell>
          <cell r="F275">
            <v>789</v>
          </cell>
          <cell r="G275">
            <v>0.83776932826362482</v>
          </cell>
          <cell r="H275">
            <v>0.13688212927756654</v>
          </cell>
          <cell r="I275">
            <v>2.4081115335868188E-2</v>
          </cell>
          <cell r="J275">
            <v>1.2674271229404308E-3</v>
          </cell>
        </row>
        <row r="276">
          <cell r="A276">
            <v>574</v>
          </cell>
          <cell r="B276">
            <v>333</v>
          </cell>
          <cell r="C276">
            <v>28</v>
          </cell>
          <cell r="D276">
            <v>3</v>
          </cell>
          <cell r="E276">
            <v>1</v>
          </cell>
          <cell r="F276">
            <v>365</v>
          </cell>
          <cell r="G276">
            <v>0.9123287671232877</v>
          </cell>
          <cell r="H276">
            <v>7.6712328767123292E-2</v>
          </cell>
          <cell r="I276">
            <v>8.21917808219178E-3</v>
          </cell>
          <cell r="J276">
            <v>2.7397260273972603E-3</v>
          </cell>
        </row>
        <row r="277">
          <cell r="A277">
            <v>577</v>
          </cell>
          <cell r="B277">
            <v>464</v>
          </cell>
          <cell r="C277">
            <v>36</v>
          </cell>
          <cell r="D277">
            <v>87</v>
          </cell>
          <cell r="E277">
            <v>8</v>
          </cell>
          <cell r="F277">
            <v>595</v>
          </cell>
          <cell r="G277">
            <v>0.77983193277310925</v>
          </cell>
          <cell r="H277">
            <v>6.0504201680672269E-2</v>
          </cell>
          <cell r="I277">
            <v>0.14621848739495799</v>
          </cell>
          <cell r="J277">
            <v>1.3445378151260505E-2</v>
          </cell>
        </row>
        <row r="278">
          <cell r="A278">
            <v>578</v>
          </cell>
          <cell r="B278">
            <v>84</v>
          </cell>
          <cell r="C278">
            <v>23</v>
          </cell>
          <cell r="D278">
            <v>30</v>
          </cell>
          <cell r="E278">
            <v>0</v>
          </cell>
          <cell r="F278">
            <v>137</v>
          </cell>
          <cell r="G278">
            <v>0.61313868613138689</v>
          </cell>
          <cell r="H278">
            <v>0.16788321167883211</v>
          </cell>
          <cell r="I278">
            <v>0.21897810218978103</v>
          </cell>
          <cell r="J278">
            <v>0</v>
          </cell>
        </row>
        <row r="279">
          <cell r="A279">
            <v>580</v>
          </cell>
          <cell r="B279">
            <v>109</v>
          </cell>
          <cell r="C279">
            <v>10</v>
          </cell>
          <cell r="D279">
            <v>3</v>
          </cell>
          <cell r="E279">
            <v>1</v>
          </cell>
          <cell r="F279">
            <v>123</v>
          </cell>
          <cell r="G279">
            <v>0.88617886178861793</v>
          </cell>
          <cell r="H279">
            <v>8.1300813008130079E-2</v>
          </cell>
          <cell r="I279">
            <v>2.4390243902439025E-2</v>
          </cell>
          <cell r="J279">
            <v>8.130081300813009E-3</v>
          </cell>
        </row>
        <row r="280">
          <cell r="A280">
            <v>581</v>
          </cell>
          <cell r="B280">
            <v>74</v>
          </cell>
          <cell r="C280">
            <v>9</v>
          </cell>
          <cell r="D280">
            <v>7</v>
          </cell>
          <cell r="E280">
            <v>0</v>
          </cell>
          <cell r="F280">
            <v>90</v>
          </cell>
          <cell r="G280">
            <v>0.82222222222222219</v>
          </cell>
          <cell r="H280">
            <v>0.1</v>
          </cell>
          <cell r="I280">
            <v>7.7777777777777779E-2</v>
          </cell>
          <cell r="J280">
            <v>0</v>
          </cell>
        </row>
        <row r="281">
          <cell r="A281">
            <v>582</v>
          </cell>
          <cell r="B281">
            <v>3</v>
          </cell>
          <cell r="C281">
            <v>9</v>
          </cell>
          <cell r="D281">
            <v>2</v>
          </cell>
          <cell r="E281">
            <v>0</v>
          </cell>
          <cell r="F281">
            <v>14</v>
          </cell>
          <cell r="G281">
            <v>0.21428571428571427</v>
          </cell>
          <cell r="H281">
            <v>0.6428571428571429</v>
          </cell>
          <cell r="I281">
            <v>0.14285714285714285</v>
          </cell>
          <cell r="J281">
            <v>0</v>
          </cell>
        </row>
        <row r="282">
          <cell r="A282">
            <v>588</v>
          </cell>
          <cell r="B282">
            <v>573</v>
          </cell>
          <cell r="C282">
            <v>55</v>
          </cell>
          <cell r="D282">
            <v>25</v>
          </cell>
          <cell r="E282">
            <v>2</v>
          </cell>
          <cell r="F282">
            <v>655</v>
          </cell>
          <cell r="G282">
            <v>0.8748091603053435</v>
          </cell>
          <cell r="H282">
            <v>8.3969465648854963E-2</v>
          </cell>
          <cell r="I282">
            <v>3.8167938931297711E-2</v>
          </cell>
          <cell r="J282">
            <v>3.0534351145038168E-3</v>
          </cell>
        </row>
        <row r="283">
          <cell r="A283">
            <v>591</v>
          </cell>
          <cell r="B283">
            <v>6</v>
          </cell>
          <cell r="C283">
            <v>0</v>
          </cell>
          <cell r="D283">
            <v>0</v>
          </cell>
          <cell r="E283">
            <v>1</v>
          </cell>
          <cell r="F283">
            <v>7</v>
          </cell>
          <cell r="G283">
            <v>0.8571428571428571</v>
          </cell>
          <cell r="H283">
            <v>0</v>
          </cell>
          <cell r="I283">
            <v>0</v>
          </cell>
          <cell r="J283">
            <v>0.14285714285714285</v>
          </cell>
        </row>
        <row r="284">
          <cell r="A284">
            <v>592</v>
          </cell>
          <cell r="B284">
            <v>279</v>
          </cell>
          <cell r="C284">
            <v>10</v>
          </cell>
          <cell r="D284">
            <v>5</v>
          </cell>
          <cell r="E284">
            <v>0</v>
          </cell>
          <cell r="F284">
            <v>294</v>
          </cell>
          <cell r="G284">
            <v>0.94897959183673475</v>
          </cell>
          <cell r="H284">
            <v>3.4013605442176874E-2</v>
          </cell>
          <cell r="I284">
            <v>1.7006802721088437E-2</v>
          </cell>
          <cell r="J284">
            <v>0</v>
          </cell>
        </row>
        <row r="285">
          <cell r="A285">
            <v>596</v>
          </cell>
          <cell r="B285">
            <v>0</v>
          </cell>
          <cell r="C285">
            <v>0</v>
          </cell>
          <cell r="D285">
            <v>15</v>
          </cell>
          <cell r="E285">
            <v>0</v>
          </cell>
          <cell r="F285">
            <v>15</v>
          </cell>
          <cell r="G285">
            <v>0</v>
          </cell>
          <cell r="H285">
            <v>0</v>
          </cell>
          <cell r="I285">
            <v>1</v>
          </cell>
          <cell r="J285">
            <v>0</v>
          </cell>
        </row>
        <row r="286">
          <cell r="A286">
            <v>602</v>
          </cell>
          <cell r="B286">
            <v>369</v>
          </cell>
          <cell r="C286">
            <v>10</v>
          </cell>
          <cell r="D286">
            <v>29</v>
          </cell>
          <cell r="E286">
            <v>2</v>
          </cell>
          <cell r="F286">
            <v>410</v>
          </cell>
          <cell r="G286">
            <v>0.9</v>
          </cell>
          <cell r="H286">
            <v>2.4390243902439025E-2</v>
          </cell>
          <cell r="I286">
            <v>7.0731707317073164E-2</v>
          </cell>
          <cell r="J286">
            <v>4.8780487804878049E-3</v>
          </cell>
        </row>
        <row r="287">
          <cell r="A287">
            <v>604</v>
          </cell>
          <cell r="B287">
            <v>340</v>
          </cell>
          <cell r="C287">
            <v>25</v>
          </cell>
          <cell r="D287">
            <v>6</v>
          </cell>
          <cell r="E287">
            <v>2</v>
          </cell>
          <cell r="F287">
            <v>373</v>
          </cell>
          <cell r="G287">
            <v>0.91152815013404831</v>
          </cell>
          <cell r="H287">
            <v>6.7024128686327081E-2</v>
          </cell>
          <cell r="I287">
            <v>1.6085790884718499E-2</v>
          </cell>
          <cell r="J287">
            <v>5.3619302949061663E-3</v>
          </cell>
        </row>
        <row r="288">
          <cell r="A288">
            <v>605</v>
          </cell>
          <cell r="B288">
            <v>130</v>
          </cell>
          <cell r="C288">
            <v>13</v>
          </cell>
          <cell r="D288">
            <v>12</v>
          </cell>
          <cell r="E288">
            <v>0</v>
          </cell>
          <cell r="F288">
            <v>155</v>
          </cell>
          <cell r="G288">
            <v>0.83870967741935487</v>
          </cell>
          <cell r="H288">
            <v>8.387096774193549E-2</v>
          </cell>
          <cell r="I288">
            <v>7.7419354838709681E-2</v>
          </cell>
          <cell r="J288">
            <v>0</v>
          </cell>
        </row>
        <row r="289">
          <cell r="A289">
            <v>606</v>
          </cell>
          <cell r="B289">
            <v>924</v>
          </cell>
          <cell r="C289">
            <v>61</v>
          </cell>
          <cell r="D289">
            <v>41</v>
          </cell>
          <cell r="E289">
            <v>11</v>
          </cell>
          <cell r="F289">
            <v>1037</v>
          </cell>
          <cell r="G289">
            <v>0.89103182256509161</v>
          </cell>
          <cell r="H289">
            <v>5.8823529411764705E-2</v>
          </cell>
          <cell r="I289">
            <v>3.9537126325940211E-2</v>
          </cell>
          <cell r="J289">
            <v>1.0607521697203472E-2</v>
          </cell>
        </row>
        <row r="290">
          <cell r="A290">
            <v>608</v>
          </cell>
          <cell r="B290">
            <v>113</v>
          </cell>
          <cell r="C290">
            <v>6</v>
          </cell>
          <cell r="D290">
            <v>6</v>
          </cell>
          <cell r="E290">
            <v>0</v>
          </cell>
          <cell r="F290">
            <v>125</v>
          </cell>
          <cell r="G290">
            <v>0.90400000000000003</v>
          </cell>
          <cell r="H290">
            <v>4.8000000000000001E-2</v>
          </cell>
          <cell r="I290">
            <v>4.8000000000000001E-2</v>
          </cell>
          <cell r="J290">
            <v>0</v>
          </cell>
        </row>
        <row r="291">
          <cell r="A291">
            <v>610</v>
          </cell>
          <cell r="B291">
            <v>55</v>
          </cell>
          <cell r="C291">
            <v>0</v>
          </cell>
          <cell r="D291">
            <v>11</v>
          </cell>
          <cell r="E291">
            <v>0</v>
          </cell>
          <cell r="F291">
            <v>66</v>
          </cell>
          <cell r="G291">
            <v>0.83333333333333337</v>
          </cell>
          <cell r="H291">
            <v>0</v>
          </cell>
          <cell r="I291">
            <v>0.16666666666666666</v>
          </cell>
          <cell r="J291">
            <v>0</v>
          </cell>
        </row>
        <row r="292">
          <cell r="A292">
            <v>611</v>
          </cell>
          <cell r="B292">
            <v>302</v>
          </cell>
          <cell r="C292">
            <v>26</v>
          </cell>
          <cell r="D292">
            <v>17</v>
          </cell>
          <cell r="E292">
            <v>0</v>
          </cell>
          <cell r="F292">
            <v>345</v>
          </cell>
          <cell r="G292">
            <v>0.87536231884057969</v>
          </cell>
          <cell r="H292">
            <v>7.5362318840579715E-2</v>
          </cell>
          <cell r="I292">
            <v>4.9275362318840582E-2</v>
          </cell>
          <cell r="J292">
            <v>0</v>
          </cell>
        </row>
        <row r="293">
          <cell r="A293">
            <v>612</v>
          </cell>
          <cell r="B293">
            <v>11</v>
          </cell>
          <cell r="C293">
            <v>0</v>
          </cell>
          <cell r="D293">
            <v>5</v>
          </cell>
          <cell r="E293">
            <v>0</v>
          </cell>
          <cell r="F293">
            <v>16</v>
          </cell>
          <cell r="G293">
            <v>0.6875</v>
          </cell>
          <cell r="H293">
            <v>0</v>
          </cell>
          <cell r="I293">
            <v>0.3125</v>
          </cell>
          <cell r="J293">
            <v>0</v>
          </cell>
        </row>
        <row r="294">
          <cell r="A294">
            <v>614</v>
          </cell>
          <cell r="B294">
            <v>91</v>
          </cell>
          <cell r="C294">
            <v>43</v>
          </cell>
          <cell r="D294">
            <v>3</v>
          </cell>
          <cell r="E294">
            <v>0</v>
          </cell>
          <cell r="F294">
            <v>137</v>
          </cell>
          <cell r="G294">
            <v>0.66423357664233573</v>
          </cell>
          <cell r="H294">
            <v>0.31386861313868614</v>
          </cell>
          <cell r="I294">
            <v>2.1897810218978103E-2</v>
          </cell>
          <cell r="J294">
            <v>0</v>
          </cell>
        </row>
        <row r="295">
          <cell r="A295">
            <v>615</v>
          </cell>
          <cell r="B295">
            <v>169</v>
          </cell>
          <cell r="C295">
            <v>20</v>
          </cell>
          <cell r="D295">
            <v>6</v>
          </cell>
          <cell r="E295">
            <v>1</v>
          </cell>
          <cell r="F295">
            <v>196</v>
          </cell>
          <cell r="G295">
            <v>0.86224489795918369</v>
          </cell>
          <cell r="H295">
            <v>0.10204081632653061</v>
          </cell>
          <cell r="I295">
            <v>3.0612244897959183E-2</v>
          </cell>
          <cell r="J295">
            <v>5.1020408163265302E-3</v>
          </cell>
        </row>
        <row r="296">
          <cell r="A296">
            <v>618</v>
          </cell>
          <cell r="B296">
            <v>66</v>
          </cell>
          <cell r="C296">
            <v>8</v>
          </cell>
          <cell r="D296">
            <v>6</v>
          </cell>
          <cell r="E296">
            <v>0</v>
          </cell>
          <cell r="F296">
            <v>80</v>
          </cell>
          <cell r="G296">
            <v>0.82499999999999996</v>
          </cell>
          <cell r="H296">
            <v>0.1</v>
          </cell>
          <cell r="I296">
            <v>7.4999999999999997E-2</v>
          </cell>
          <cell r="J296">
            <v>0</v>
          </cell>
        </row>
        <row r="297">
          <cell r="A297">
            <v>619</v>
          </cell>
          <cell r="B297">
            <v>16</v>
          </cell>
          <cell r="C297">
            <v>5</v>
          </cell>
          <cell r="D297">
            <v>104</v>
          </cell>
          <cell r="E297">
            <v>2</v>
          </cell>
          <cell r="F297">
            <v>127</v>
          </cell>
          <cell r="G297">
            <v>0.12598425196850394</v>
          </cell>
          <cell r="H297">
            <v>3.937007874015748E-2</v>
          </cell>
          <cell r="I297">
            <v>0.81889763779527558</v>
          </cell>
          <cell r="J297">
            <v>1.5748031496062992E-2</v>
          </cell>
        </row>
        <row r="298">
          <cell r="A298">
            <v>620</v>
          </cell>
          <cell r="B298">
            <v>467</v>
          </cell>
          <cell r="C298">
            <v>14</v>
          </cell>
          <cell r="D298">
            <v>1</v>
          </cell>
          <cell r="E298">
            <v>3</v>
          </cell>
          <cell r="F298">
            <v>485</v>
          </cell>
          <cell r="G298">
            <v>0.96288659793814435</v>
          </cell>
          <cell r="H298">
            <v>2.88659793814433E-2</v>
          </cell>
          <cell r="I298">
            <v>2.0618556701030928E-3</v>
          </cell>
          <cell r="J298">
            <v>6.1855670103092781E-3</v>
          </cell>
        </row>
        <row r="299">
          <cell r="A299">
            <v>621</v>
          </cell>
          <cell r="B299">
            <v>111</v>
          </cell>
          <cell r="C299">
            <v>0</v>
          </cell>
          <cell r="D299">
            <v>13</v>
          </cell>
          <cell r="E299">
            <v>0</v>
          </cell>
          <cell r="F299">
            <v>124</v>
          </cell>
          <cell r="G299">
            <v>0.89516129032258063</v>
          </cell>
          <cell r="H299">
            <v>0</v>
          </cell>
          <cell r="I299">
            <v>0.10483870967741936</v>
          </cell>
          <cell r="J299">
            <v>0</v>
          </cell>
        </row>
        <row r="300">
          <cell r="A300">
            <v>622</v>
          </cell>
          <cell r="B300">
            <v>32</v>
          </cell>
          <cell r="C300">
            <v>0</v>
          </cell>
          <cell r="D300">
            <v>4</v>
          </cell>
          <cell r="E300">
            <v>0</v>
          </cell>
          <cell r="F300">
            <v>36</v>
          </cell>
          <cell r="G300">
            <v>0.88888888888888884</v>
          </cell>
          <cell r="H300">
            <v>0</v>
          </cell>
          <cell r="I300">
            <v>0.1111111111111111</v>
          </cell>
          <cell r="J300">
            <v>0</v>
          </cell>
        </row>
        <row r="301">
          <cell r="A301">
            <v>625</v>
          </cell>
          <cell r="B301">
            <v>99</v>
          </cell>
          <cell r="C301">
            <v>2</v>
          </cell>
          <cell r="D301">
            <v>9</v>
          </cell>
          <cell r="E301">
            <v>0</v>
          </cell>
          <cell r="F301">
            <v>110</v>
          </cell>
          <cell r="G301">
            <v>0.9</v>
          </cell>
          <cell r="H301">
            <v>1.8181818181818181E-2</v>
          </cell>
          <cell r="I301">
            <v>8.1818181818181818E-2</v>
          </cell>
          <cell r="J301">
            <v>0</v>
          </cell>
        </row>
        <row r="302">
          <cell r="A302">
            <v>626</v>
          </cell>
          <cell r="B302">
            <v>18</v>
          </cell>
          <cell r="C302">
            <v>0</v>
          </cell>
          <cell r="D302">
            <v>3</v>
          </cell>
          <cell r="E302">
            <v>0</v>
          </cell>
          <cell r="F302">
            <v>21</v>
          </cell>
          <cell r="G302">
            <v>0.8571428571428571</v>
          </cell>
          <cell r="H302">
            <v>0</v>
          </cell>
          <cell r="I302">
            <v>0.14285714285714285</v>
          </cell>
          <cell r="J302">
            <v>0</v>
          </cell>
        </row>
        <row r="303">
          <cell r="A303">
            <v>629</v>
          </cell>
          <cell r="B303">
            <v>11</v>
          </cell>
          <cell r="C303">
            <v>0</v>
          </cell>
          <cell r="D303">
            <v>1</v>
          </cell>
          <cell r="E303">
            <v>0</v>
          </cell>
          <cell r="F303">
            <v>12</v>
          </cell>
          <cell r="G303">
            <v>0.91666666666666663</v>
          </cell>
          <cell r="H303">
            <v>0</v>
          </cell>
          <cell r="I303">
            <v>8.3333333333333329E-2</v>
          </cell>
          <cell r="J303">
            <v>0</v>
          </cell>
        </row>
        <row r="304">
          <cell r="A304">
            <v>630</v>
          </cell>
          <cell r="B304">
            <v>232</v>
          </cell>
          <cell r="C304">
            <v>129</v>
          </cell>
          <cell r="D304">
            <v>2</v>
          </cell>
          <cell r="E304">
            <v>1</v>
          </cell>
          <cell r="F304">
            <v>364</v>
          </cell>
          <cell r="G304">
            <v>0.63736263736263732</v>
          </cell>
          <cell r="H304">
            <v>0.35439560439560441</v>
          </cell>
          <cell r="I304">
            <v>5.4945054945054949E-3</v>
          </cell>
          <cell r="J304">
            <v>2.7472527472527475E-3</v>
          </cell>
        </row>
        <row r="305">
          <cell r="A305">
            <v>633</v>
          </cell>
          <cell r="B305">
            <v>2503</v>
          </cell>
          <cell r="C305">
            <v>379</v>
          </cell>
          <cell r="D305">
            <v>228</v>
          </cell>
          <cell r="E305">
            <v>41</v>
          </cell>
          <cell r="F305">
            <v>3151</v>
          </cell>
          <cell r="G305">
            <v>0.79435099968264045</v>
          </cell>
          <cell r="H305">
            <v>0.12027927642018407</v>
          </cell>
          <cell r="I305">
            <v>7.2357981593145035E-2</v>
          </cell>
          <cell r="J305">
            <v>1.3011742304030467E-2</v>
          </cell>
        </row>
        <row r="306">
          <cell r="A306">
            <v>636</v>
          </cell>
          <cell r="B306">
            <v>1043</v>
          </cell>
          <cell r="C306">
            <v>60</v>
          </cell>
          <cell r="D306">
            <v>54</v>
          </cell>
          <cell r="E306">
            <v>11</v>
          </cell>
          <cell r="F306">
            <v>1168</v>
          </cell>
          <cell r="G306">
            <v>0.89297945205479456</v>
          </cell>
          <cell r="H306">
            <v>5.1369863013698627E-2</v>
          </cell>
          <cell r="I306">
            <v>4.6232876712328765E-2</v>
          </cell>
          <cell r="J306">
            <v>9.4178082191780817E-3</v>
          </cell>
        </row>
        <row r="307">
          <cell r="A307">
            <v>637</v>
          </cell>
          <cell r="B307">
            <v>238</v>
          </cell>
          <cell r="C307">
            <v>6</v>
          </cell>
          <cell r="D307">
            <v>2</v>
          </cell>
          <cell r="E307">
            <v>0</v>
          </cell>
          <cell r="F307">
            <v>246</v>
          </cell>
          <cell r="G307">
            <v>0.96747967479674801</v>
          </cell>
          <cell r="H307">
            <v>2.4390243902439025E-2</v>
          </cell>
          <cell r="I307">
            <v>8.130081300813009E-3</v>
          </cell>
          <cell r="J307">
            <v>0</v>
          </cell>
        </row>
        <row r="308">
          <cell r="A308">
            <v>641</v>
          </cell>
          <cell r="B308">
            <v>143</v>
          </cell>
          <cell r="C308">
            <v>7</v>
          </cell>
          <cell r="D308">
            <v>14</v>
          </cell>
          <cell r="E308">
            <v>0</v>
          </cell>
          <cell r="F308">
            <v>164</v>
          </cell>
          <cell r="G308">
            <v>0.87195121951219512</v>
          </cell>
          <cell r="H308">
            <v>4.2682926829268296E-2</v>
          </cell>
          <cell r="I308">
            <v>8.5365853658536592E-2</v>
          </cell>
          <cell r="J308">
            <v>0</v>
          </cell>
        </row>
        <row r="309">
          <cell r="A309">
            <v>642</v>
          </cell>
          <cell r="B309">
            <v>16</v>
          </cell>
          <cell r="C309">
            <v>2</v>
          </cell>
          <cell r="D309">
            <v>0</v>
          </cell>
          <cell r="E309">
            <v>0</v>
          </cell>
          <cell r="F309">
            <v>18</v>
          </cell>
          <cell r="G309">
            <v>0.88888888888888884</v>
          </cell>
          <cell r="H309">
            <v>0.1111111111111111</v>
          </cell>
          <cell r="I309">
            <v>0</v>
          </cell>
          <cell r="J309">
            <v>0</v>
          </cell>
        </row>
        <row r="310">
          <cell r="A310">
            <v>652</v>
          </cell>
          <cell r="B310">
            <v>437</v>
          </cell>
          <cell r="C310">
            <v>47</v>
          </cell>
          <cell r="D310">
            <v>16</v>
          </cell>
          <cell r="E310">
            <v>7</v>
          </cell>
          <cell r="F310">
            <v>507</v>
          </cell>
          <cell r="G310">
            <v>0.86193293885601574</v>
          </cell>
          <cell r="H310">
            <v>9.270216962524655E-2</v>
          </cell>
          <cell r="I310">
            <v>3.1558185404339252E-2</v>
          </cell>
          <cell r="J310">
            <v>1.3806706114398421E-2</v>
          </cell>
        </row>
        <row r="311">
          <cell r="A311">
            <v>653</v>
          </cell>
          <cell r="B311">
            <v>33</v>
          </cell>
          <cell r="C311">
            <v>9</v>
          </cell>
          <cell r="D311">
            <v>1</v>
          </cell>
          <cell r="E311">
            <v>0</v>
          </cell>
          <cell r="F311">
            <v>43</v>
          </cell>
          <cell r="G311">
            <v>0.76744186046511631</v>
          </cell>
          <cell r="H311">
            <v>0.20930232558139536</v>
          </cell>
          <cell r="I311">
            <v>2.3255813953488372E-2</v>
          </cell>
          <cell r="J311">
            <v>0</v>
          </cell>
        </row>
        <row r="312">
          <cell r="A312">
            <v>654</v>
          </cell>
          <cell r="B312">
            <v>863</v>
          </cell>
          <cell r="C312">
            <v>45</v>
          </cell>
          <cell r="D312">
            <v>20</v>
          </cell>
          <cell r="E312">
            <v>2</v>
          </cell>
          <cell r="F312">
            <v>930</v>
          </cell>
          <cell r="G312">
            <v>0.92795698924731185</v>
          </cell>
          <cell r="H312">
            <v>4.8387096774193547E-2</v>
          </cell>
          <cell r="I312">
            <v>2.1505376344086023E-2</v>
          </cell>
          <cell r="J312">
            <v>2.1505376344086021E-3</v>
          </cell>
        </row>
        <row r="313">
          <cell r="A313">
            <v>655</v>
          </cell>
          <cell r="B313">
            <v>96</v>
          </cell>
          <cell r="C313">
            <v>0</v>
          </cell>
          <cell r="D313">
            <v>0</v>
          </cell>
          <cell r="E313">
            <v>2</v>
          </cell>
          <cell r="F313">
            <v>98</v>
          </cell>
          <cell r="G313">
            <v>0.97959183673469385</v>
          </cell>
          <cell r="H313">
            <v>0</v>
          </cell>
          <cell r="I313">
            <v>0</v>
          </cell>
          <cell r="J313">
            <v>2.0408163265306121E-2</v>
          </cell>
        </row>
        <row r="314">
          <cell r="A314">
            <v>656</v>
          </cell>
          <cell r="B314">
            <v>34</v>
          </cell>
          <cell r="C314">
            <v>7</v>
          </cell>
          <cell r="D314">
            <v>3</v>
          </cell>
          <cell r="E314">
            <v>0</v>
          </cell>
          <cell r="F314">
            <v>44</v>
          </cell>
          <cell r="G314">
            <v>0.77272727272727271</v>
          </cell>
          <cell r="H314">
            <v>0.15909090909090909</v>
          </cell>
          <cell r="I314">
            <v>6.8181818181818177E-2</v>
          </cell>
          <cell r="J314">
            <v>0</v>
          </cell>
        </row>
        <row r="315">
          <cell r="A315">
            <v>663</v>
          </cell>
          <cell r="B315">
            <v>1794</v>
          </cell>
          <cell r="C315">
            <v>138</v>
          </cell>
          <cell r="D315">
            <v>37</v>
          </cell>
          <cell r="E315">
            <v>9</v>
          </cell>
          <cell r="F315">
            <v>1978</v>
          </cell>
          <cell r="G315">
            <v>0.90697674418604646</v>
          </cell>
          <cell r="H315">
            <v>6.9767441860465115E-2</v>
          </cell>
          <cell r="I315">
            <v>1.8705763397371081E-2</v>
          </cell>
          <cell r="J315">
            <v>4.5500505561172902E-3</v>
          </cell>
        </row>
        <row r="316">
          <cell r="A316">
            <v>680</v>
          </cell>
          <cell r="B316">
            <v>206</v>
          </cell>
          <cell r="C316">
            <v>12</v>
          </cell>
          <cell r="D316">
            <v>16</v>
          </cell>
          <cell r="E316">
            <v>2</v>
          </cell>
          <cell r="F316">
            <v>236</v>
          </cell>
          <cell r="G316">
            <v>0.8728813559322034</v>
          </cell>
          <cell r="H316">
            <v>5.0847457627118647E-2</v>
          </cell>
          <cell r="I316">
            <v>6.7796610169491525E-2</v>
          </cell>
          <cell r="J316">
            <v>8.4745762711864406E-3</v>
          </cell>
        </row>
        <row r="317">
          <cell r="A317">
            <v>717</v>
          </cell>
          <cell r="B317">
            <v>1343</v>
          </cell>
          <cell r="C317">
            <v>122</v>
          </cell>
          <cell r="D317">
            <v>97</v>
          </cell>
          <cell r="E317">
            <v>11</v>
          </cell>
          <cell r="F317">
            <v>1573</v>
          </cell>
          <cell r="G317">
            <v>0.85378258105530835</v>
          </cell>
          <cell r="H317">
            <v>7.7558804831532102E-2</v>
          </cell>
          <cell r="I317">
            <v>6.1665607120152573E-2</v>
          </cell>
          <cell r="J317">
            <v>6.993006993006993E-3</v>
          </cell>
        </row>
        <row r="318">
          <cell r="A318">
            <v>719</v>
          </cell>
          <cell r="B318">
            <v>32</v>
          </cell>
          <cell r="C318">
            <v>0</v>
          </cell>
          <cell r="D318">
            <v>3</v>
          </cell>
          <cell r="E318">
            <v>0</v>
          </cell>
          <cell r="F318">
            <v>35</v>
          </cell>
          <cell r="G318">
            <v>0.91428571428571426</v>
          </cell>
          <cell r="H318">
            <v>0</v>
          </cell>
          <cell r="I318">
            <v>8.5714285714285715E-2</v>
          </cell>
          <cell r="J318">
            <v>0</v>
          </cell>
        </row>
        <row r="319">
          <cell r="A319">
            <v>720</v>
          </cell>
          <cell r="B319">
            <v>75</v>
          </cell>
          <cell r="C319">
            <v>5</v>
          </cell>
          <cell r="D319">
            <v>2</v>
          </cell>
          <cell r="E319">
            <v>1</v>
          </cell>
          <cell r="F319">
            <v>83</v>
          </cell>
          <cell r="G319">
            <v>0.90361445783132532</v>
          </cell>
          <cell r="H319">
            <v>6.0240963855421686E-2</v>
          </cell>
          <cell r="I319">
            <v>2.4096385542168676E-2</v>
          </cell>
          <cell r="J319">
            <v>1.2048192771084338E-2</v>
          </cell>
        </row>
        <row r="320">
          <cell r="A320">
            <v>721</v>
          </cell>
          <cell r="B320">
            <v>210</v>
          </cell>
          <cell r="C320">
            <v>9</v>
          </cell>
          <cell r="D320">
            <v>15</v>
          </cell>
          <cell r="E320">
            <v>1</v>
          </cell>
          <cell r="F320">
            <v>235</v>
          </cell>
          <cell r="G320">
            <v>0.8936170212765957</v>
          </cell>
          <cell r="H320">
            <v>3.8297872340425532E-2</v>
          </cell>
          <cell r="I320">
            <v>6.3829787234042548E-2</v>
          </cell>
          <cell r="J320">
            <v>4.2553191489361703E-3</v>
          </cell>
        </row>
        <row r="321">
          <cell r="A321">
            <v>722</v>
          </cell>
          <cell r="B321">
            <v>130</v>
          </cell>
          <cell r="C321">
            <v>74</v>
          </cell>
          <cell r="D321">
            <v>28</v>
          </cell>
          <cell r="E321">
            <v>0</v>
          </cell>
          <cell r="F321">
            <v>232</v>
          </cell>
          <cell r="G321">
            <v>0.56034482758620685</v>
          </cell>
          <cell r="H321">
            <v>0.31896551724137934</v>
          </cell>
          <cell r="I321">
            <v>0.1206896551724138</v>
          </cell>
          <cell r="J321">
            <v>0</v>
          </cell>
        </row>
        <row r="322">
          <cell r="A322">
            <v>723</v>
          </cell>
          <cell r="B322">
            <v>21</v>
          </cell>
          <cell r="C322">
            <v>0</v>
          </cell>
          <cell r="D322">
            <v>16</v>
          </cell>
          <cell r="E322">
            <v>0</v>
          </cell>
          <cell r="F322">
            <v>37</v>
          </cell>
          <cell r="G322">
            <v>0.56756756756756754</v>
          </cell>
          <cell r="H322">
            <v>0</v>
          </cell>
          <cell r="I322">
            <v>0.43243243243243246</v>
          </cell>
          <cell r="J322">
            <v>0</v>
          </cell>
        </row>
        <row r="323">
          <cell r="A323">
            <v>725</v>
          </cell>
          <cell r="B323">
            <v>30</v>
          </cell>
          <cell r="C323">
            <v>2</v>
          </cell>
          <cell r="D323">
            <v>0</v>
          </cell>
          <cell r="E323">
            <v>0</v>
          </cell>
          <cell r="F323">
            <v>32</v>
          </cell>
          <cell r="G323">
            <v>0.9375</v>
          </cell>
          <cell r="H323">
            <v>6.25E-2</v>
          </cell>
          <cell r="I323">
            <v>0</v>
          </cell>
          <cell r="J323">
            <v>0</v>
          </cell>
        </row>
        <row r="324">
          <cell r="A324">
            <v>727</v>
          </cell>
          <cell r="B324">
            <v>47</v>
          </cell>
          <cell r="C324">
            <v>9</v>
          </cell>
          <cell r="D324">
            <v>2</v>
          </cell>
          <cell r="E324">
            <v>0</v>
          </cell>
          <cell r="F324">
            <v>58</v>
          </cell>
          <cell r="G324">
            <v>0.81034482758620685</v>
          </cell>
          <cell r="H324">
            <v>0.15517241379310345</v>
          </cell>
          <cell r="I324">
            <v>3.4482758620689655E-2</v>
          </cell>
          <cell r="J324">
            <v>0</v>
          </cell>
        </row>
        <row r="325">
          <cell r="A325">
            <v>731</v>
          </cell>
          <cell r="B325">
            <v>110</v>
          </cell>
          <cell r="C325">
            <v>16</v>
          </cell>
          <cell r="D325">
            <v>3</v>
          </cell>
          <cell r="E325">
            <v>0</v>
          </cell>
          <cell r="F325">
            <v>129</v>
          </cell>
          <cell r="G325">
            <v>0.8527131782945736</v>
          </cell>
          <cell r="H325">
            <v>0.12403100775193798</v>
          </cell>
          <cell r="I325">
            <v>2.3255813953488372E-2</v>
          </cell>
          <cell r="J325">
            <v>0</v>
          </cell>
        </row>
        <row r="326">
          <cell r="A326">
            <v>738</v>
          </cell>
          <cell r="B326">
            <v>3060</v>
          </cell>
          <cell r="C326">
            <v>11</v>
          </cell>
          <cell r="D326">
            <v>7</v>
          </cell>
          <cell r="E326">
            <v>1</v>
          </cell>
          <cell r="F326">
            <v>3079</v>
          </cell>
          <cell r="G326">
            <v>0.99382916531341348</v>
          </cell>
          <cell r="H326">
            <v>3.5725885027606367E-3</v>
          </cell>
          <cell r="I326">
            <v>2.2734654108476776E-3</v>
          </cell>
          <cell r="J326">
            <v>3.2478077297823967E-4</v>
          </cell>
        </row>
        <row r="327">
          <cell r="A327">
            <v>743</v>
          </cell>
          <cell r="B327">
            <v>233</v>
          </cell>
          <cell r="C327">
            <v>12</v>
          </cell>
          <cell r="D327">
            <v>9</v>
          </cell>
          <cell r="E327">
            <v>0</v>
          </cell>
          <cell r="F327">
            <v>254</v>
          </cell>
          <cell r="G327">
            <v>0.91732283464566933</v>
          </cell>
          <cell r="H327">
            <v>4.7244094488188976E-2</v>
          </cell>
          <cell r="I327">
            <v>3.5433070866141732E-2</v>
          </cell>
          <cell r="J327">
            <v>0</v>
          </cell>
        </row>
        <row r="328">
          <cell r="A328">
            <v>746</v>
          </cell>
          <cell r="B328">
            <v>66</v>
          </cell>
          <cell r="C328">
            <v>29</v>
          </cell>
          <cell r="D328">
            <v>5</v>
          </cell>
          <cell r="E328">
            <v>0</v>
          </cell>
          <cell r="F328">
            <v>100</v>
          </cell>
          <cell r="G328">
            <v>0.66</v>
          </cell>
          <cell r="H328">
            <v>0.28999999999999998</v>
          </cell>
          <cell r="I328">
            <v>0.05</v>
          </cell>
          <cell r="J328">
            <v>0</v>
          </cell>
        </row>
        <row r="329">
          <cell r="A329">
            <v>748</v>
          </cell>
          <cell r="B329">
            <v>343</v>
          </cell>
          <cell r="C329">
            <v>32</v>
          </cell>
          <cell r="D329">
            <v>22</v>
          </cell>
          <cell r="E329">
            <v>8</v>
          </cell>
          <cell r="F329">
            <v>405</v>
          </cell>
          <cell r="G329">
            <v>0.84691358024691354</v>
          </cell>
          <cell r="H329">
            <v>7.9012345679012344E-2</v>
          </cell>
          <cell r="I329">
            <v>5.4320987654320987E-2</v>
          </cell>
          <cell r="J329">
            <v>1.9753086419753086E-2</v>
          </cell>
        </row>
        <row r="330">
          <cell r="A330">
            <v>788</v>
          </cell>
          <cell r="B330">
            <v>1998</v>
          </cell>
          <cell r="C330">
            <v>156</v>
          </cell>
          <cell r="D330">
            <v>51</v>
          </cell>
          <cell r="E330">
            <v>9</v>
          </cell>
          <cell r="F330">
            <v>2214</v>
          </cell>
          <cell r="G330">
            <v>0.90243902439024393</v>
          </cell>
          <cell r="H330">
            <v>7.0460704607046065E-2</v>
          </cell>
          <cell r="I330">
            <v>2.3035230352303523E-2</v>
          </cell>
          <cell r="J330">
            <v>4.0650406504065045E-3</v>
          </cell>
        </row>
        <row r="331">
          <cell r="A331">
            <v>789</v>
          </cell>
          <cell r="B331">
            <v>349</v>
          </cell>
          <cell r="C331">
            <v>2</v>
          </cell>
          <cell r="D331">
            <v>23</v>
          </cell>
          <cell r="E331">
            <v>7</v>
          </cell>
          <cell r="F331">
            <v>381</v>
          </cell>
          <cell r="G331">
            <v>0.91601049868766404</v>
          </cell>
          <cell r="H331">
            <v>5.2493438320209973E-3</v>
          </cell>
          <cell r="I331">
            <v>6.0367454068241469E-2</v>
          </cell>
          <cell r="J331">
            <v>1.8372703412073491E-2</v>
          </cell>
        </row>
        <row r="332">
          <cell r="A332">
            <v>790</v>
          </cell>
          <cell r="B332">
            <v>36</v>
          </cell>
          <cell r="C332">
            <v>7</v>
          </cell>
          <cell r="D332">
            <v>6</v>
          </cell>
          <cell r="E332">
            <v>0</v>
          </cell>
          <cell r="F332">
            <v>49</v>
          </cell>
          <cell r="G332">
            <v>0.73469387755102045</v>
          </cell>
          <cell r="H332">
            <v>0.14285714285714285</v>
          </cell>
          <cell r="I332">
            <v>0.12244897959183673</v>
          </cell>
          <cell r="J332">
            <v>0</v>
          </cell>
        </row>
        <row r="333">
          <cell r="A333">
            <v>792</v>
          </cell>
          <cell r="B333">
            <v>72</v>
          </cell>
          <cell r="C333">
            <v>6</v>
          </cell>
          <cell r="D333">
            <v>2</v>
          </cell>
          <cell r="E333">
            <v>0</v>
          </cell>
          <cell r="F333">
            <v>80</v>
          </cell>
          <cell r="G333">
            <v>0.9</v>
          </cell>
          <cell r="H333">
            <v>7.4999999999999997E-2</v>
          </cell>
          <cell r="I333">
            <v>2.5000000000000001E-2</v>
          </cell>
          <cell r="J333">
            <v>0</v>
          </cell>
        </row>
        <row r="334">
          <cell r="A334">
            <v>793</v>
          </cell>
          <cell r="B334">
            <v>6</v>
          </cell>
          <cell r="C334">
            <v>15</v>
          </cell>
          <cell r="D334">
            <v>0</v>
          </cell>
          <cell r="E334">
            <v>0</v>
          </cell>
          <cell r="F334">
            <v>21</v>
          </cell>
          <cell r="G334">
            <v>0.2857142857142857</v>
          </cell>
          <cell r="H334">
            <v>0.7142857142857143</v>
          </cell>
          <cell r="I334">
            <v>0</v>
          </cell>
          <cell r="J334">
            <v>0</v>
          </cell>
        </row>
        <row r="335">
          <cell r="A335">
            <v>794</v>
          </cell>
          <cell r="B335">
            <v>41</v>
          </cell>
          <cell r="C335">
            <v>0</v>
          </cell>
          <cell r="D335">
            <v>33</v>
          </cell>
          <cell r="E335">
            <v>0</v>
          </cell>
          <cell r="F335">
            <v>74</v>
          </cell>
          <cell r="G335">
            <v>0.55405405405405406</v>
          </cell>
          <cell r="H335">
            <v>0</v>
          </cell>
          <cell r="I335">
            <v>0.44594594594594594</v>
          </cell>
          <cell r="J335">
            <v>0</v>
          </cell>
        </row>
        <row r="336">
          <cell r="A336">
            <v>797</v>
          </cell>
          <cell r="B336">
            <v>78</v>
          </cell>
          <cell r="C336">
            <v>16</v>
          </cell>
          <cell r="D336">
            <v>30</v>
          </cell>
          <cell r="E336">
            <v>0</v>
          </cell>
          <cell r="F336">
            <v>124</v>
          </cell>
          <cell r="G336">
            <v>0.62903225806451613</v>
          </cell>
          <cell r="H336">
            <v>0.12903225806451613</v>
          </cell>
          <cell r="I336">
            <v>0.24193548387096775</v>
          </cell>
          <cell r="J336">
            <v>0</v>
          </cell>
        </row>
        <row r="337">
          <cell r="A337">
            <v>798</v>
          </cell>
          <cell r="B337">
            <v>311</v>
          </cell>
          <cell r="C337">
            <v>12</v>
          </cell>
          <cell r="D337">
            <v>10</v>
          </cell>
          <cell r="E337">
            <v>1</v>
          </cell>
          <cell r="F337">
            <v>334</v>
          </cell>
          <cell r="G337">
            <v>0.93113772455089816</v>
          </cell>
          <cell r="H337">
            <v>3.5928143712574849E-2</v>
          </cell>
          <cell r="I337">
            <v>2.9940119760479042E-2</v>
          </cell>
          <cell r="J337">
            <v>2.9940119760479044E-3</v>
          </cell>
        </row>
        <row r="338">
          <cell r="A338">
            <v>801</v>
          </cell>
          <cell r="B338">
            <v>11</v>
          </cell>
          <cell r="C338">
            <v>0</v>
          </cell>
          <cell r="D338">
            <v>1</v>
          </cell>
          <cell r="E338">
            <v>0</v>
          </cell>
          <cell r="F338">
            <v>12</v>
          </cell>
          <cell r="G338">
            <v>0.91666666666666663</v>
          </cell>
          <cell r="H338">
            <v>0</v>
          </cell>
          <cell r="I338">
            <v>8.3333333333333329E-2</v>
          </cell>
          <cell r="J338">
            <v>0</v>
          </cell>
        </row>
        <row r="339">
          <cell r="A339">
            <v>805</v>
          </cell>
          <cell r="B339">
            <v>30</v>
          </cell>
          <cell r="C339">
            <v>0</v>
          </cell>
          <cell r="D339">
            <v>22</v>
          </cell>
          <cell r="E339">
            <v>1</v>
          </cell>
          <cell r="F339">
            <v>53</v>
          </cell>
          <cell r="G339">
            <v>0.56603773584905659</v>
          </cell>
          <cell r="H339">
            <v>0</v>
          </cell>
          <cell r="I339">
            <v>0.41509433962264153</v>
          </cell>
          <cell r="J339">
            <v>1.8867924528301886E-2</v>
          </cell>
        </row>
        <row r="340">
          <cell r="A340">
            <v>806</v>
          </cell>
          <cell r="B340">
            <v>560</v>
          </cell>
          <cell r="C340">
            <v>2</v>
          </cell>
          <cell r="D340">
            <v>55</v>
          </cell>
          <cell r="E340">
            <v>5</v>
          </cell>
          <cell r="F340">
            <v>622</v>
          </cell>
          <cell r="G340">
            <v>0.90032154340836013</v>
          </cell>
          <cell r="H340">
            <v>3.2154340836012861E-3</v>
          </cell>
          <cell r="I340">
            <v>8.8424437299035374E-2</v>
          </cell>
          <cell r="J340">
            <v>8.0385852090032149E-3</v>
          </cell>
        </row>
        <row r="341">
          <cell r="A341">
            <v>807</v>
          </cell>
          <cell r="B341">
            <v>84</v>
          </cell>
          <cell r="C341">
            <v>6</v>
          </cell>
          <cell r="D341">
            <v>5</v>
          </cell>
          <cell r="E341">
            <v>0</v>
          </cell>
          <cell r="F341">
            <v>95</v>
          </cell>
          <cell r="G341">
            <v>0.88421052631578945</v>
          </cell>
          <cell r="H341">
            <v>6.3157894736842107E-2</v>
          </cell>
          <cell r="I341">
            <v>5.2631578947368418E-2</v>
          </cell>
          <cell r="J341">
            <v>0</v>
          </cell>
        </row>
        <row r="342">
          <cell r="A342">
            <v>808</v>
          </cell>
          <cell r="B342">
            <v>146</v>
          </cell>
          <cell r="C342">
            <v>24</v>
          </cell>
          <cell r="D342">
            <v>14</v>
          </cell>
          <cell r="E342">
            <v>0</v>
          </cell>
          <cell r="F342">
            <v>184</v>
          </cell>
          <cell r="G342">
            <v>0.79347826086956519</v>
          </cell>
          <cell r="H342">
            <v>0.13043478260869565</v>
          </cell>
          <cell r="I342">
            <v>7.6086956521739135E-2</v>
          </cell>
          <cell r="J342">
            <v>0</v>
          </cell>
        </row>
        <row r="343">
          <cell r="A343">
            <v>809</v>
          </cell>
          <cell r="B343">
            <v>803</v>
          </cell>
          <cell r="C343">
            <v>63</v>
          </cell>
          <cell r="D343">
            <v>105</v>
          </cell>
          <cell r="E343">
            <v>9</v>
          </cell>
          <cell r="F343">
            <v>980</v>
          </cell>
          <cell r="G343">
            <v>0.81938775510204087</v>
          </cell>
          <cell r="H343">
            <v>6.4285714285714279E-2</v>
          </cell>
          <cell r="I343">
            <v>0.10714285714285714</v>
          </cell>
          <cell r="J343">
            <v>9.1836734693877559E-3</v>
          </cell>
        </row>
        <row r="344">
          <cell r="A344">
            <v>816</v>
          </cell>
          <cell r="B344">
            <v>57</v>
          </cell>
          <cell r="C344">
            <v>2</v>
          </cell>
          <cell r="D344">
            <v>5</v>
          </cell>
          <cell r="E344">
            <v>0</v>
          </cell>
          <cell r="F344">
            <v>64</v>
          </cell>
          <cell r="G344">
            <v>0.890625</v>
          </cell>
          <cell r="H344">
            <v>3.125E-2</v>
          </cell>
          <cell r="I344">
            <v>7.8125E-2</v>
          </cell>
          <cell r="J344">
            <v>0</v>
          </cell>
        </row>
        <row r="345">
          <cell r="A345">
            <v>817</v>
          </cell>
          <cell r="B345">
            <v>36</v>
          </cell>
          <cell r="C345">
            <v>10</v>
          </cell>
          <cell r="D345">
            <v>5</v>
          </cell>
          <cell r="E345">
            <v>1</v>
          </cell>
          <cell r="F345">
            <v>52</v>
          </cell>
          <cell r="G345">
            <v>0.69230769230769229</v>
          </cell>
          <cell r="H345">
            <v>0.19230769230769232</v>
          </cell>
          <cell r="I345">
            <v>9.6153846153846159E-2</v>
          </cell>
          <cell r="J345">
            <v>1.9230769230769232E-2</v>
          </cell>
        </row>
        <row r="346">
          <cell r="A346">
            <v>819</v>
          </cell>
          <cell r="B346">
            <v>127</v>
          </cell>
          <cell r="C346">
            <v>6</v>
          </cell>
          <cell r="D346">
            <v>8</v>
          </cell>
          <cell r="E346">
            <v>2</v>
          </cell>
          <cell r="F346">
            <v>143</v>
          </cell>
          <cell r="G346">
            <v>0.88811188811188813</v>
          </cell>
          <cell r="H346">
            <v>4.195804195804196E-2</v>
          </cell>
          <cell r="I346">
            <v>5.5944055944055944E-2</v>
          </cell>
          <cell r="J346">
            <v>1.3986013986013986E-2</v>
          </cell>
        </row>
        <row r="347">
          <cell r="A347">
            <v>820</v>
          </cell>
          <cell r="B347">
            <v>82</v>
          </cell>
          <cell r="C347">
            <v>1</v>
          </cell>
          <cell r="D347">
            <v>9</v>
          </cell>
          <cell r="E347">
            <v>2</v>
          </cell>
          <cell r="F347">
            <v>94</v>
          </cell>
          <cell r="G347">
            <v>0.87234042553191493</v>
          </cell>
          <cell r="H347">
            <v>1.0638297872340425E-2</v>
          </cell>
          <cell r="I347">
            <v>9.5744680851063829E-2</v>
          </cell>
          <cell r="J347">
            <v>2.1276595744680851E-2</v>
          </cell>
        </row>
        <row r="348">
          <cell r="A348">
            <v>821</v>
          </cell>
          <cell r="B348">
            <v>64</v>
          </cell>
          <cell r="C348">
            <v>23</v>
          </cell>
          <cell r="D348">
            <v>8</v>
          </cell>
          <cell r="E348">
            <v>2</v>
          </cell>
          <cell r="F348">
            <v>97</v>
          </cell>
          <cell r="G348">
            <v>0.65979381443298968</v>
          </cell>
          <cell r="H348">
            <v>0.23711340206185566</v>
          </cell>
          <cell r="I348">
            <v>8.247422680412371E-2</v>
          </cell>
          <cell r="J348">
            <v>2.0618556701030927E-2</v>
          </cell>
        </row>
        <row r="349">
          <cell r="A349">
            <v>822</v>
          </cell>
          <cell r="B349">
            <v>31</v>
          </cell>
          <cell r="C349">
            <v>12</v>
          </cell>
          <cell r="D349">
            <v>4</v>
          </cell>
          <cell r="E349">
            <v>0</v>
          </cell>
          <cell r="F349">
            <v>47</v>
          </cell>
          <cell r="G349">
            <v>0.65957446808510634</v>
          </cell>
          <cell r="H349">
            <v>0.25531914893617019</v>
          </cell>
          <cell r="I349">
            <v>8.5106382978723402E-2</v>
          </cell>
          <cell r="J349">
            <v>0</v>
          </cell>
        </row>
        <row r="350">
          <cell r="A350">
            <v>823</v>
          </cell>
          <cell r="B350">
            <v>13</v>
          </cell>
          <cell r="C350">
            <v>6</v>
          </cell>
          <cell r="D350">
            <v>9</v>
          </cell>
          <cell r="E350">
            <v>0</v>
          </cell>
          <cell r="F350">
            <v>28</v>
          </cell>
          <cell r="G350">
            <v>0.4642857142857143</v>
          </cell>
          <cell r="H350">
            <v>0.21428571428571427</v>
          </cell>
          <cell r="I350">
            <v>0.32142857142857145</v>
          </cell>
          <cell r="J350">
            <v>0</v>
          </cell>
        </row>
        <row r="351">
          <cell r="A351">
            <v>824</v>
          </cell>
          <cell r="B351">
            <v>52</v>
          </cell>
          <cell r="C351">
            <v>4</v>
          </cell>
          <cell r="D351">
            <v>3</v>
          </cell>
          <cell r="E351">
            <v>0</v>
          </cell>
          <cell r="F351">
            <v>59</v>
          </cell>
          <cell r="G351">
            <v>0.88135593220338981</v>
          </cell>
          <cell r="H351">
            <v>6.7796610169491525E-2</v>
          </cell>
          <cell r="I351">
            <v>5.0847457627118647E-2</v>
          </cell>
          <cell r="J351">
            <v>0</v>
          </cell>
        </row>
        <row r="352">
          <cell r="A352">
            <v>825</v>
          </cell>
          <cell r="B352">
            <v>60</v>
          </cell>
          <cell r="C352">
            <v>4</v>
          </cell>
          <cell r="D352">
            <v>17</v>
          </cell>
          <cell r="E352">
            <v>2</v>
          </cell>
          <cell r="F352">
            <v>83</v>
          </cell>
          <cell r="G352">
            <v>0.72289156626506024</v>
          </cell>
          <cell r="H352">
            <v>4.8192771084337352E-2</v>
          </cell>
          <cell r="I352">
            <v>0.20481927710843373</v>
          </cell>
          <cell r="J352">
            <v>2.4096385542168676E-2</v>
          </cell>
        </row>
        <row r="353">
          <cell r="A353">
            <v>827</v>
          </cell>
          <cell r="B353">
            <v>35</v>
          </cell>
          <cell r="C353">
            <v>0</v>
          </cell>
          <cell r="D353">
            <v>13</v>
          </cell>
          <cell r="E353">
            <v>1</v>
          </cell>
          <cell r="F353">
            <v>49</v>
          </cell>
          <cell r="G353">
            <v>0.7142857142857143</v>
          </cell>
          <cell r="H353">
            <v>0</v>
          </cell>
          <cell r="I353">
            <v>0.26530612244897961</v>
          </cell>
          <cell r="J353">
            <v>2.0408163265306121E-2</v>
          </cell>
        </row>
        <row r="354">
          <cell r="A354">
            <v>828</v>
          </cell>
          <cell r="B354">
            <v>866</v>
          </cell>
          <cell r="C354">
            <v>101</v>
          </cell>
          <cell r="D354">
            <v>65</v>
          </cell>
          <cell r="E354">
            <v>12</v>
          </cell>
          <cell r="F354">
            <v>1044</v>
          </cell>
          <cell r="G354">
            <v>0.82950191570881227</v>
          </cell>
          <cell r="H354">
            <v>9.6743295019157086E-2</v>
          </cell>
          <cell r="I354">
            <v>6.2260536398467431E-2</v>
          </cell>
          <cell r="J354">
            <v>1.1494252873563218E-2</v>
          </cell>
        </row>
        <row r="355">
          <cell r="A355">
            <v>829</v>
          </cell>
          <cell r="B355">
            <v>60</v>
          </cell>
          <cell r="C355">
            <v>5</v>
          </cell>
          <cell r="D355">
            <v>0</v>
          </cell>
          <cell r="E355">
            <v>0</v>
          </cell>
          <cell r="F355">
            <v>65</v>
          </cell>
          <cell r="G355">
            <v>0.92307692307692313</v>
          </cell>
          <cell r="H355">
            <v>7.6923076923076927E-2</v>
          </cell>
          <cell r="I355">
            <v>0</v>
          </cell>
          <cell r="J355">
            <v>0</v>
          </cell>
        </row>
        <row r="356">
          <cell r="A356">
            <v>834</v>
          </cell>
          <cell r="B356">
            <v>139</v>
          </cell>
          <cell r="C356">
            <v>1</v>
          </cell>
          <cell r="D356">
            <v>37</v>
          </cell>
          <cell r="E356">
            <v>1</v>
          </cell>
          <cell r="F356">
            <v>178</v>
          </cell>
          <cell r="G356">
            <v>0.7808988764044944</v>
          </cell>
          <cell r="H356">
            <v>5.6179775280898875E-3</v>
          </cell>
          <cell r="I356">
            <v>0.20786516853932585</v>
          </cell>
          <cell r="J356">
            <v>5.6179775280898875E-3</v>
          </cell>
        </row>
        <row r="357">
          <cell r="A357">
            <v>836</v>
          </cell>
          <cell r="B357">
            <v>49</v>
          </cell>
          <cell r="C357">
            <v>24</v>
          </cell>
          <cell r="D357">
            <v>10</v>
          </cell>
          <cell r="E357">
            <v>0</v>
          </cell>
          <cell r="F357">
            <v>83</v>
          </cell>
          <cell r="G357">
            <v>0.59036144578313254</v>
          </cell>
          <cell r="H357">
            <v>0.28915662650602408</v>
          </cell>
          <cell r="I357">
            <v>0.12048192771084337</v>
          </cell>
          <cell r="J357">
            <v>0</v>
          </cell>
        </row>
        <row r="358">
          <cell r="A358">
            <v>837</v>
          </cell>
          <cell r="B358">
            <v>32</v>
          </cell>
          <cell r="C358">
            <v>12</v>
          </cell>
          <cell r="D358">
            <v>6</v>
          </cell>
          <cell r="E358">
            <v>0</v>
          </cell>
          <cell r="F358">
            <v>50</v>
          </cell>
          <cell r="G358">
            <v>0.64</v>
          </cell>
          <cell r="H358">
            <v>0.24</v>
          </cell>
          <cell r="I358">
            <v>0.12</v>
          </cell>
          <cell r="J358">
            <v>0</v>
          </cell>
        </row>
        <row r="359">
          <cell r="A359">
            <v>838</v>
          </cell>
          <cell r="B359">
            <v>218</v>
          </cell>
          <cell r="C359">
            <v>16</v>
          </cell>
          <cell r="D359">
            <v>33</v>
          </cell>
          <cell r="E359">
            <v>4</v>
          </cell>
          <cell r="F359">
            <v>271</v>
          </cell>
          <cell r="G359">
            <v>0.80442804428044279</v>
          </cell>
          <cell r="H359">
            <v>5.9040590405904057E-2</v>
          </cell>
          <cell r="I359">
            <v>0.12177121771217712</v>
          </cell>
          <cell r="J359">
            <v>1.4760147601476014E-2</v>
          </cell>
        </row>
        <row r="360">
          <cell r="A360">
            <v>839</v>
          </cell>
          <cell r="B360">
            <v>729</v>
          </cell>
          <cell r="C360">
            <v>47</v>
          </cell>
          <cell r="D360">
            <v>107</v>
          </cell>
          <cell r="E360">
            <v>1</v>
          </cell>
          <cell r="F360">
            <v>884</v>
          </cell>
          <cell r="G360">
            <v>0.82466063348416285</v>
          </cell>
          <cell r="H360">
            <v>5.3167420814479636E-2</v>
          </cell>
          <cell r="I360">
            <v>0.12104072398190045</v>
          </cell>
          <cell r="J360">
            <v>1.1312217194570137E-3</v>
          </cell>
        </row>
        <row r="361">
          <cell r="A361">
            <v>841</v>
          </cell>
          <cell r="B361">
            <v>91</v>
          </cell>
          <cell r="C361">
            <v>2</v>
          </cell>
          <cell r="D361">
            <v>3</v>
          </cell>
          <cell r="E361">
            <v>0</v>
          </cell>
          <cell r="F361">
            <v>96</v>
          </cell>
          <cell r="G361">
            <v>0.94791666666666663</v>
          </cell>
          <cell r="H361">
            <v>2.0833333333333332E-2</v>
          </cell>
          <cell r="I361">
            <v>3.125E-2</v>
          </cell>
          <cell r="J361">
            <v>0</v>
          </cell>
        </row>
        <row r="362">
          <cell r="A362">
            <v>842</v>
          </cell>
          <cell r="B362">
            <v>1252</v>
          </cell>
          <cell r="C362">
            <v>21</v>
          </cell>
          <cell r="D362">
            <v>88</v>
          </cell>
          <cell r="E362">
            <v>17</v>
          </cell>
          <cell r="F362">
            <v>1378</v>
          </cell>
          <cell r="G362">
            <v>0.90856313497822927</v>
          </cell>
          <cell r="H362">
            <v>1.5239477503628448E-2</v>
          </cell>
          <cell r="I362">
            <v>6.3860667634252535E-2</v>
          </cell>
          <cell r="J362">
            <v>1.2336719883889695E-2</v>
          </cell>
        </row>
        <row r="363">
          <cell r="A363">
            <v>843</v>
          </cell>
          <cell r="B363">
            <v>44</v>
          </cell>
          <cell r="C363">
            <v>0</v>
          </cell>
          <cell r="D363">
            <v>15</v>
          </cell>
          <cell r="E363">
            <v>2</v>
          </cell>
          <cell r="F363">
            <v>61</v>
          </cell>
          <cell r="G363">
            <v>0.72131147540983609</v>
          </cell>
          <cell r="H363">
            <v>0</v>
          </cell>
          <cell r="I363">
            <v>0.24590163934426229</v>
          </cell>
          <cell r="J363">
            <v>3.2786885245901641E-2</v>
          </cell>
        </row>
        <row r="364">
          <cell r="A364">
            <v>844</v>
          </cell>
          <cell r="B364">
            <v>183</v>
          </cell>
          <cell r="C364">
            <v>13</v>
          </cell>
          <cell r="D364">
            <v>16</v>
          </cell>
          <cell r="E364">
            <v>3</v>
          </cell>
          <cell r="F364">
            <v>215</v>
          </cell>
          <cell r="G364">
            <v>0.85116279069767442</v>
          </cell>
          <cell r="H364">
            <v>6.0465116279069767E-2</v>
          </cell>
          <cell r="I364">
            <v>7.441860465116279E-2</v>
          </cell>
          <cell r="J364">
            <v>1.3953488372093023E-2</v>
          </cell>
        </row>
        <row r="365">
          <cell r="A365">
            <v>845</v>
          </cell>
          <cell r="B365">
            <v>66</v>
          </cell>
          <cell r="C365">
            <v>1</v>
          </cell>
          <cell r="D365">
            <v>16</v>
          </cell>
          <cell r="E365">
            <v>0</v>
          </cell>
          <cell r="F365">
            <v>83</v>
          </cell>
          <cell r="G365">
            <v>0.79518072289156627</v>
          </cell>
          <cell r="H365">
            <v>1.2048192771084338E-2</v>
          </cell>
          <cell r="I365">
            <v>0.19277108433734941</v>
          </cell>
          <cell r="J365">
            <v>0</v>
          </cell>
        </row>
        <row r="366">
          <cell r="A366">
            <v>846</v>
          </cell>
          <cell r="B366">
            <v>118</v>
          </cell>
          <cell r="C366">
            <v>1</v>
          </cell>
          <cell r="D366">
            <v>5</v>
          </cell>
          <cell r="E366">
            <v>1</v>
          </cell>
          <cell r="F366">
            <v>125</v>
          </cell>
          <cell r="G366">
            <v>0.94399999999999995</v>
          </cell>
          <cell r="H366">
            <v>8.0000000000000002E-3</v>
          </cell>
          <cell r="I366">
            <v>0.04</v>
          </cell>
          <cell r="J366">
            <v>8.0000000000000002E-3</v>
          </cell>
        </row>
        <row r="367">
          <cell r="A367">
            <v>847</v>
          </cell>
          <cell r="B367">
            <v>100</v>
          </cell>
          <cell r="C367">
            <v>5</v>
          </cell>
          <cell r="D367">
            <v>7</v>
          </cell>
          <cell r="E367">
            <v>2</v>
          </cell>
          <cell r="F367">
            <v>114</v>
          </cell>
          <cell r="G367">
            <v>0.8771929824561403</v>
          </cell>
          <cell r="H367">
            <v>4.3859649122807015E-2</v>
          </cell>
          <cell r="I367">
            <v>6.1403508771929821E-2</v>
          </cell>
          <cell r="J367">
            <v>1.7543859649122806E-2</v>
          </cell>
        </row>
        <row r="368">
          <cell r="A368">
            <v>848</v>
          </cell>
          <cell r="B368">
            <v>152</v>
          </cell>
          <cell r="C368">
            <v>2</v>
          </cell>
          <cell r="D368">
            <v>26</v>
          </cell>
          <cell r="E368">
            <v>0</v>
          </cell>
          <cell r="F368">
            <v>180</v>
          </cell>
          <cell r="G368">
            <v>0.84444444444444444</v>
          </cell>
          <cell r="H368">
            <v>1.1111111111111112E-2</v>
          </cell>
          <cell r="I368">
            <v>0.14444444444444443</v>
          </cell>
          <cell r="J368">
            <v>0</v>
          </cell>
        </row>
        <row r="369">
          <cell r="A369">
            <v>849</v>
          </cell>
          <cell r="B369">
            <v>117</v>
          </cell>
          <cell r="C369">
            <v>25</v>
          </cell>
          <cell r="D369">
            <v>7</v>
          </cell>
          <cell r="E369">
            <v>0</v>
          </cell>
          <cell r="F369">
            <v>149</v>
          </cell>
          <cell r="G369">
            <v>0.78523489932885904</v>
          </cell>
          <cell r="H369">
            <v>0.16778523489932887</v>
          </cell>
          <cell r="I369">
            <v>4.6979865771812082E-2</v>
          </cell>
          <cell r="J369">
            <v>0</v>
          </cell>
        </row>
        <row r="370">
          <cell r="A370">
            <v>850</v>
          </cell>
          <cell r="B370">
            <v>58</v>
          </cell>
          <cell r="C370">
            <v>20</v>
          </cell>
          <cell r="D370">
            <v>17</v>
          </cell>
          <cell r="E370">
            <v>1</v>
          </cell>
          <cell r="F370">
            <v>96</v>
          </cell>
          <cell r="G370">
            <v>0.60416666666666663</v>
          </cell>
          <cell r="H370">
            <v>0.20833333333333334</v>
          </cell>
          <cell r="I370">
            <v>0.17708333333333334</v>
          </cell>
          <cell r="J370">
            <v>1.0416666666666666E-2</v>
          </cell>
        </row>
        <row r="371">
          <cell r="A371">
            <v>851</v>
          </cell>
          <cell r="B371">
            <v>337</v>
          </cell>
          <cell r="C371">
            <v>31</v>
          </cell>
          <cell r="D371">
            <v>1</v>
          </cell>
          <cell r="E371">
            <v>0</v>
          </cell>
          <cell r="F371">
            <v>369</v>
          </cell>
          <cell r="G371">
            <v>0.91327913279132789</v>
          </cell>
          <cell r="H371">
            <v>8.4010840108401083E-2</v>
          </cell>
          <cell r="I371">
            <v>2.7100271002710027E-3</v>
          </cell>
          <cell r="J371">
            <v>0</v>
          </cell>
        </row>
        <row r="372">
          <cell r="A372">
            <v>852</v>
          </cell>
          <cell r="B372">
            <v>35</v>
          </cell>
          <cell r="C372">
            <v>1</v>
          </cell>
          <cell r="D372">
            <v>3</v>
          </cell>
          <cell r="E372">
            <v>1</v>
          </cell>
          <cell r="F372">
            <v>40</v>
          </cell>
          <cell r="G372">
            <v>0.875</v>
          </cell>
          <cell r="H372">
            <v>2.5000000000000001E-2</v>
          </cell>
          <cell r="I372">
            <v>7.4999999999999997E-2</v>
          </cell>
          <cell r="J372">
            <v>2.5000000000000001E-2</v>
          </cell>
        </row>
        <row r="373">
          <cell r="A373">
            <v>853</v>
          </cell>
          <cell r="B373">
            <v>9</v>
          </cell>
          <cell r="C373">
            <v>10</v>
          </cell>
          <cell r="D373">
            <v>6</v>
          </cell>
          <cell r="E373">
            <v>0</v>
          </cell>
          <cell r="F373">
            <v>25</v>
          </cell>
          <cell r="G373">
            <v>0.36</v>
          </cell>
          <cell r="H373">
            <v>0.4</v>
          </cell>
          <cell r="I373">
            <v>0.24</v>
          </cell>
          <cell r="J373">
            <v>0</v>
          </cell>
        </row>
        <row r="374">
          <cell r="A374">
            <v>854</v>
          </cell>
          <cell r="B374">
            <v>74</v>
          </cell>
          <cell r="C374">
            <v>6</v>
          </cell>
          <cell r="D374">
            <v>12</v>
          </cell>
          <cell r="E374">
            <v>1</v>
          </cell>
          <cell r="F374">
            <v>93</v>
          </cell>
          <cell r="G374">
            <v>0.79569892473118276</v>
          </cell>
          <cell r="H374">
            <v>6.4516129032258063E-2</v>
          </cell>
          <cell r="I374">
            <v>0.12903225806451613</v>
          </cell>
          <cell r="J374">
            <v>1.0752688172043012E-2</v>
          </cell>
        </row>
        <row r="375">
          <cell r="A375">
            <v>855</v>
          </cell>
          <cell r="B375">
            <v>104</v>
          </cell>
          <cell r="C375">
            <v>3</v>
          </cell>
          <cell r="D375">
            <v>11</v>
          </cell>
          <cell r="E375">
            <v>2</v>
          </cell>
          <cell r="F375">
            <v>120</v>
          </cell>
          <cell r="G375">
            <v>0.8666666666666667</v>
          </cell>
          <cell r="H375">
            <v>2.5000000000000001E-2</v>
          </cell>
          <cell r="I375">
            <v>9.166666666666666E-2</v>
          </cell>
          <cell r="J375">
            <v>1.6666666666666666E-2</v>
          </cell>
        </row>
        <row r="376">
          <cell r="A376">
            <v>856</v>
          </cell>
          <cell r="B376">
            <v>144</v>
          </cell>
          <cell r="C376">
            <v>18</v>
          </cell>
          <cell r="D376">
            <v>29</v>
          </cell>
          <cell r="E376">
            <v>0</v>
          </cell>
          <cell r="F376">
            <v>191</v>
          </cell>
          <cell r="G376">
            <v>0.75392670157068065</v>
          </cell>
          <cell r="H376">
            <v>9.4240837696335081E-2</v>
          </cell>
          <cell r="I376">
            <v>0.15183246073298429</v>
          </cell>
          <cell r="J376">
            <v>0</v>
          </cell>
        </row>
        <row r="377">
          <cell r="A377">
            <v>857</v>
          </cell>
          <cell r="B377">
            <v>869</v>
          </cell>
          <cell r="C377">
            <v>120</v>
          </cell>
          <cell r="D377">
            <v>81</v>
          </cell>
          <cell r="E377">
            <v>8</v>
          </cell>
          <cell r="F377">
            <v>1078</v>
          </cell>
          <cell r="G377">
            <v>0.80612244897959184</v>
          </cell>
          <cell r="H377">
            <v>0.11131725417439703</v>
          </cell>
          <cell r="I377">
            <v>7.5139146567718001E-2</v>
          </cell>
          <cell r="J377">
            <v>7.4211502782931356E-3</v>
          </cell>
        </row>
        <row r="378">
          <cell r="A378">
            <v>858</v>
          </cell>
          <cell r="B378">
            <v>1016</v>
          </cell>
          <cell r="C378">
            <v>113</v>
          </cell>
          <cell r="D378">
            <v>48</v>
          </cell>
          <cell r="E378">
            <v>7</v>
          </cell>
          <cell r="F378">
            <v>1184</v>
          </cell>
          <cell r="G378">
            <v>0.85810810810810811</v>
          </cell>
          <cell r="H378">
            <v>9.5439189189189186E-2</v>
          </cell>
          <cell r="I378">
            <v>4.0540540540540543E-2</v>
          </cell>
          <cell r="J378">
            <v>5.9121621621621625E-3</v>
          </cell>
        </row>
        <row r="379">
          <cell r="A379">
            <v>859</v>
          </cell>
          <cell r="B379">
            <v>114</v>
          </cell>
          <cell r="C379">
            <v>3</v>
          </cell>
          <cell r="D379">
            <v>3</v>
          </cell>
          <cell r="E379">
            <v>0</v>
          </cell>
          <cell r="F379">
            <v>120</v>
          </cell>
          <cell r="G379">
            <v>0.95</v>
          </cell>
          <cell r="H379">
            <v>2.5000000000000001E-2</v>
          </cell>
          <cell r="I379">
            <v>2.5000000000000001E-2</v>
          </cell>
          <cell r="J379">
            <v>0</v>
          </cell>
        </row>
        <row r="380">
          <cell r="A380">
            <v>861</v>
          </cell>
          <cell r="B380">
            <v>4</v>
          </cell>
          <cell r="C380">
            <v>0</v>
          </cell>
          <cell r="D380">
            <v>0</v>
          </cell>
          <cell r="E380">
            <v>0</v>
          </cell>
          <cell r="F380">
            <v>4</v>
          </cell>
          <cell r="G380">
            <v>1</v>
          </cell>
          <cell r="H380">
            <v>0</v>
          </cell>
          <cell r="I380">
            <v>0</v>
          </cell>
          <cell r="J380">
            <v>0</v>
          </cell>
        </row>
        <row r="381">
          <cell r="A381">
            <v>862</v>
          </cell>
          <cell r="B381">
            <v>7</v>
          </cell>
          <cell r="C381">
            <v>0</v>
          </cell>
          <cell r="D381">
            <v>0</v>
          </cell>
          <cell r="E381">
            <v>0</v>
          </cell>
          <cell r="F381">
            <v>7</v>
          </cell>
          <cell r="G381">
            <v>1</v>
          </cell>
          <cell r="H381">
            <v>0</v>
          </cell>
          <cell r="I381">
            <v>0</v>
          </cell>
          <cell r="J381">
            <v>0</v>
          </cell>
        </row>
        <row r="382">
          <cell r="A382">
            <v>863</v>
          </cell>
          <cell r="B382">
            <v>1</v>
          </cell>
          <cell r="C382">
            <v>0</v>
          </cell>
          <cell r="D382">
            <v>0</v>
          </cell>
          <cell r="E382">
            <v>0</v>
          </cell>
          <cell r="F382">
            <v>1</v>
          </cell>
          <cell r="G382">
            <v>1</v>
          </cell>
          <cell r="H382">
            <v>0</v>
          </cell>
          <cell r="I382">
            <v>0</v>
          </cell>
          <cell r="J382">
            <v>0</v>
          </cell>
        </row>
      </sheetData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_ACAD_OFICIAL 2010-2013"/>
      <sheetName val="Hoja3"/>
      <sheetName val="td"/>
      <sheetName val="Hoja2"/>
      <sheetName val="Hoja4"/>
      <sheetName val="Deserción 2007-2013"/>
    </sheetNames>
    <sheetDataSet>
      <sheetData sheetId="0"/>
      <sheetData sheetId="1"/>
      <sheetData sheetId="2"/>
      <sheetData sheetId="3">
        <row r="2">
          <cell r="A2">
            <v>4</v>
          </cell>
        </row>
      </sheetData>
      <sheetData sheetId="4">
        <row r="2">
          <cell r="A2">
            <v>4</v>
          </cell>
          <cell r="B2">
            <v>1445</v>
          </cell>
          <cell r="C2">
            <v>198</v>
          </cell>
          <cell r="D2">
            <v>113</v>
          </cell>
          <cell r="E2">
            <v>9</v>
          </cell>
          <cell r="F2">
            <v>1765</v>
          </cell>
          <cell r="G2">
            <v>0.81869688385269124</v>
          </cell>
          <cell r="H2">
            <v>0.11218130311614731</v>
          </cell>
          <cell r="I2">
            <v>6.4022662889518411E-2</v>
          </cell>
          <cell r="J2">
            <v>5.0991501416430595E-3</v>
          </cell>
        </row>
        <row r="3">
          <cell r="A3">
            <v>9</v>
          </cell>
          <cell r="B3">
            <v>1016</v>
          </cell>
          <cell r="C3">
            <v>22</v>
          </cell>
          <cell r="D3">
            <v>14</v>
          </cell>
          <cell r="E3">
            <v>5</v>
          </cell>
          <cell r="F3">
            <v>1057</v>
          </cell>
          <cell r="G3">
            <v>0.96121097445600756</v>
          </cell>
          <cell r="H3">
            <v>2.0813623462630087E-2</v>
          </cell>
          <cell r="I3">
            <v>1.3245033112582781E-2</v>
          </cell>
          <cell r="J3">
            <v>4.7303689687795648E-3</v>
          </cell>
        </row>
        <row r="4">
          <cell r="A4">
            <v>11</v>
          </cell>
          <cell r="B4">
            <v>1195</v>
          </cell>
          <cell r="C4">
            <v>289</v>
          </cell>
          <cell r="D4">
            <v>99</v>
          </cell>
          <cell r="E4">
            <v>8</v>
          </cell>
          <cell r="F4">
            <v>1591</v>
          </cell>
          <cell r="G4">
            <v>0.75109993714644874</v>
          </cell>
          <cell r="H4">
            <v>0.18164676304211189</v>
          </cell>
          <cell r="I4">
            <v>6.2225015713387809E-2</v>
          </cell>
          <cell r="J4">
            <v>5.02828409805154E-3</v>
          </cell>
        </row>
        <row r="5">
          <cell r="A5">
            <v>18</v>
          </cell>
          <cell r="B5">
            <v>1773</v>
          </cell>
          <cell r="C5">
            <v>166</v>
          </cell>
          <cell r="D5">
            <v>87</v>
          </cell>
          <cell r="E5">
            <v>11</v>
          </cell>
          <cell r="F5">
            <v>2037</v>
          </cell>
          <cell r="G5">
            <v>0.8703976435935199</v>
          </cell>
          <cell r="H5">
            <v>8.1492390770741288E-2</v>
          </cell>
          <cell r="I5">
            <v>4.2709867452135494E-2</v>
          </cell>
          <cell r="J5">
            <v>5.4000981836033381E-3</v>
          </cell>
        </row>
        <row r="6">
          <cell r="A6">
            <v>22</v>
          </cell>
          <cell r="B6">
            <v>2743</v>
          </cell>
          <cell r="C6">
            <v>201</v>
          </cell>
          <cell r="D6">
            <v>242</v>
          </cell>
          <cell r="E6">
            <v>33</v>
          </cell>
          <cell r="F6">
            <v>3219</v>
          </cell>
          <cell r="G6">
            <v>0.85212799005902451</v>
          </cell>
          <cell r="H6">
            <v>6.2441752096924513E-2</v>
          </cell>
          <cell r="I6">
            <v>7.5178626902764834E-2</v>
          </cell>
          <cell r="J6">
            <v>1.0251630941286114E-2</v>
          </cell>
        </row>
        <row r="7">
          <cell r="A7">
            <v>24</v>
          </cell>
          <cell r="B7">
            <v>1084</v>
          </cell>
          <cell r="C7">
            <v>187</v>
          </cell>
          <cell r="D7">
            <v>51</v>
          </cell>
          <cell r="E7">
            <v>9</v>
          </cell>
          <cell r="F7">
            <v>1331</v>
          </cell>
          <cell r="G7">
            <v>0.81442524417731033</v>
          </cell>
          <cell r="H7">
            <v>0.14049586776859505</v>
          </cell>
          <cell r="I7">
            <v>3.8317054845980462E-2</v>
          </cell>
          <cell r="J7">
            <v>6.7618332081141996E-3</v>
          </cell>
        </row>
        <row r="8">
          <cell r="A8">
            <v>25</v>
          </cell>
          <cell r="B8">
            <v>845</v>
          </cell>
          <cell r="C8">
            <v>83</v>
          </cell>
          <cell r="D8">
            <v>88</v>
          </cell>
          <cell r="E8">
            <v>26</v>
          </cell>
          <cell r="F8">
            <v>1042</v>
          </cell>
          <cell r="G8">
            <v>0.81094049904030707</v>
          </cell>
          <cell r="H8">
            <v>7.9654510556621885E-2</v>
          </cell>
          <cell r="I8">
            <v>8.4452975047984644E-2</v>
          </cell>
          <cell r="J8">
            <v>2.4952015355086371E-2</v>
          </cell>
        </row>
        <row r="9">
          <cell r="A9">
            <v>30</v>
          </cell>
          <cell r="B9">
            <v>1117</v>
          </cell>
          <cell r="C9">
            <v>233</v>
          </cell>
          <cell r="D9">
            <v>58</v>
          </cell>
          <cell r="E9">
            <v>12</v>
          </cell>
          <cell r="F9">
            <v>1420</v>
          </cell>
          <cell r="G9">
            <v>0.78661971830985911</v>
          </cell>
          <cell r="H9">
            <v>0.16408450704225352</v>
          </cell>
          <cell r="I9">
            <v>4.0845070422535212E-2</v>
          </cell>
          <cell r="J9">
            <v>8.4507042253521118E-3</v>
          </cell>
        </row>
        <row r="10">
          <cell r="A10">
            <v>31</v>
          </cell>
          <cell r="B10">
            <v>1689</v>
          </cell>
          <cell r="C10">
            <v>177</v>
          </cell>
          <cell r="D10">
            <v>119</v>
          </cell>
          <cell r="E10">
            <v>15</v>
          </cell>
          <cell r="F10">
            <v>2000</v>
          </cell>
          <cell r="G10">
            <v>0.84450000000000003</v>
          </cell>
          <cell r="H10">
            <v>8.8499999999999995E-2</v>
          </cell>
          <cell r="I10">
            <v>5.9499999999999997E-2</v>
          </cell>
          <cell r="J10">
            <v>7.4999999999999997E-3</v>
          </cell>
        </row>
        <row r="11">
          <cell r="A11">
            <v>32</v>
          </cell>
          <cell r="B11">
            <v>2186</v>
          </cell>
          <cell r="C11">
            <v>271</v>
          </cell>
          <cell r="D11">
            <v>100</v>
          </cell>
          <cell r="E11">
            <v>12</v>
          </cell>
          <cell r="F11">
            <v>2569</v>
          </cell>
          <cell r="G11">
            <v>0.85091475282210982</v>
          </cell>
          <cell r="H11">
            <v>0.10548851693265862</v>
          </cell>
          <cell r="I11">
            <v>3.8925652004671081E-2</v>
          </cell>
          <cell r="J11">
            <v>4.6710782405605293E-3</v>
          </cell>
        </row>
        <row r="12">
          <cell r="A12">
            <v>36</v>
          </cell>
          <cell r="B12">
            <v>2719</v>
          </cell>
          <cell r="C12">
            <v>437</v>
          </cell>
          <cell r="D12">
            <v>150</v>
          </cell>
          <cell r="E12">
            <v>34</v>
          </cell>
          <cell r="F12">
            <v>3340</v>
          </cell>
          <cell r="G12">
            <v>0.81407185628742518</v>
          </cell>
          <cell r="H12">
            <v>0.1308383233532934</v>
          </cell>
          <cell r="I12">
            <v>4.4910179640718563E-2</v>
          </cell>
          <cell r="J12">
            <v>1.0179640718562874E-2</v>
          </cell>
        </row>
        <row r="13">
          <cell r="A13">
            <v>37</v>
          </cell>
          <cell r="B13">
            <v>2419</v>
          </cell>
          <cell r="C13">
            <v>218</v>
          </cell>
          <cell r="D13">
            <v>122</v>
          </cell>
          <cell r="E13">
            <v>21</v>
          </cell>
          <cell r="F13">
            <v>2780</v>
          </cell>
          <cell r="G13">
            <v>0.87014388489208638</v>
          </cell>
          <cell r="H13">
            <v>7.8417266187050361E-2</v>
          </cell>
          <cell r="I13">
            <v>4.3884892086330937E-2</v>
          </cell>
          <cell r="J13">
            <v>7.5539568345323743E-3</v>
          </cell>
        </row>
        <row r="14">
          <cell r="A14">
            <v>38</v>
          </cell>
          <cell r="B14">
            <v>1584</v>
          </cell>
          <cell r="C14">
            <v>118</v>
          </cell>
          <cell r="D14">
            <v>65</v>
          </cell>
          <cell r="E14">
            <v>20</v>
          </cell>
          <cell r="F14">
            <v>1787</v>
          </cell>
          <cell r="G14">
            <v>0.88640179071068825</v>
          </cell>
          <cell r="H14">
            <v>6.603245663122552E-2</v>
          </cell>
          <cell r="I14">
            <v>3.6373810856183547E-2</v>
          </cell>
          <cell r="J14">
            <v>1.119194180190263E-2</v>
          </cell>
        </row>
        <row r="15">
          <cell r="A15">
            <v>42</v>
          </cell>
          <cell r="B15">
            <v>1011</v>
          </cell>
          <cell r="C15">
            <v>205</v>
          </cell>
          <cell r="D15">
            <v>154</v>
          </cell>
          <cell r="E15">
            <v>8</v>
          </cell>
          <cell r="F15">
            <v>1378</v>
          </cell>
          <cell r="G15">
            <v>0.73367198838896952</v>
          </cell>
          <cell r="H15">
            <v>0.14876632801161102</v>
          </cell>
          <cell r="I15">
            <v>0.11175616835994194</v>
          </cell>
          <cell r="J15">
            <v>5.8055152394775036E-3</v>
          </cell>
        </row>
        <row r="16">
          <cell r="A16">
            <v>44</v>
          </cell>
          <cell r="B16">
            <v>2814</v>
          </cell>
          <cell r="C16">
            <v>382</v>
          </cell>
          <cell r="D16">
            <v>64</v>
          </cell>
          <cell r="E16">
            <v>24</v>
          </cell>
          <cell r="F16">
            <v>3284</v>
          </cell>
          <cell r="G16">
            <v>0.85688185140073081</v>
          </cell>
          <cell r="H16">
            <v>0.11632155907429964</v>
          </cell>
          <cell r="I16">
            <v>1.9488428745432398E-2</v>
          </cell>
          <cell r="J16">
            <v>7.3081607795371494E-3</v>
          </cell>
        </row>
        <row r="17">
          <cell r="A17">
            <v>45</v>
          </cell>
          <cell r="B17">
            <v>2204</v>
          </cell>
          <cell r="C17">
            <v>241</v>
          </cell>
          <cell r="D17">
            <v>313</v>
          </cell>
          <cell r="E17">
            <v>27</v>
          </cell>
          <cell r="F17">
            <v>2785</v>
          </cell>
          <cell r="G17">
            <v>0.7913824057450628</v>
          </cell>
          <cell r="H17">
            <v>8.6535008976660679E-2</v>
          </cell>
          <cell r="I17">
            <v>0.11238779174147218</v>
          </cell>
          <cell r="J17">
            <v>9.6947935368043095E-3</v>
          </cell>
        </row>
        <row r="18">
          <cell r="A18">
            <v>50</v>
          </cell>
          <cell r="B18">
            <v>1341</v>
          </cell>
          <cell r="C18">
            <v>244</v>
          </cell>
          <cell r="D18">
            <v>62</v>
          </cell>
          <cell r="E18">
            <v>8</v>
          </cell>
          <cell r="F18">
            <v>1655</v>
          </cell>
          <cell r="G18">
            <v>0.81027190332326282</v>
          </cell>
          <cell r="H18">
            <v>0.1474320241691843</v>
          </cell>
          <cell r="I18">
            <v>3.7462235649546829E-2</v>
          </cell>
          <cell r="J18">
            <v>4.8338368580060423E-3</v>
          </cell>
        </row>
        <row r="19">
          <cell r="A19">
            <v>58</v>
          </cell>
          <cell r="B19">
            <v>1156</v>
          </cell>
          <cell r="C19">
            <v>114</v>
          </cell>
          <cell r="D19">
            <v>80</v>
          </cell>
          <cell r="E19">
            <v>7</v>
          </cell>
          <cell r="F19">
            <v>1357</v>
          </cell>
          <cell r="G19">
            <v>0.85187914517317609</v>
          </cell>
          <cell r="H19">
            <v>8.400884303610906E-2</v>
          </cell>
          <cell r="I19">
            <v>5.8953574060427415E-2</v>
          </cell>
          <cell r="J19">
            <v>5.1584377302873984E-3</v>
          </cell>
        </row>
        <row r="20">
          <cell r="A20">
            <v>59</v>
          </cell>
          <cell r="B20">
            <v>1688</v>
          </cell>
          <cell r="C20">
            <v>235</v>
          </cell>
          <cell r="D20">
            <v>52</v>
          </cell>
          <cell r="E20">
            <v>12</v>
          </cell>
          <cell r="F20">
            <v>1987</v>
          </cell>
          <cell r="G20">
            <v>0.84952189229994968</v>
          </cell>
          <cell r="H20">
            <v>0.1182687468545546</v>
          </cell>
          <cell r="I20">
            <v>2.6170105686965275E-2</v>
          </cell>
          <cell r="J20">
            <v>6.0392551585304478E-3</v>
          </cell>
        </row>
        <row r="21">
          <cell r="A21">
            <v>60</v>
          </cell>
          <cell r="B21">
            <v>2248</v>
          </cell>
          <cell r="C21">
            <v>264</v>
          </cell>
          <cell r="D21">
            <v>150</v>
          </cell>
          <cell r="E21">
            <v>16</v>
          </cell>
          <cell r="F21">
            <v>2678</v>
          </cell>
          <cell r="G21">
            <v>0.83943241224794618</v>
          </cell>
          <cell r="H21">
            <v>9.8581030619865576E-2</v>
          </cell>
          <cell r="I21">
            <v>5.6011949215832711E-2</v>
          </cell>
          <cell r="J21">
            <v>5.9746079163554896E-3</v>
          </cell>
        </row>
        <row r="22">
          <cell r="A22">
            <v>64</v>
          </cell>
          <cell r="B22">
            <v>3294</v>
          </cell>
          <cell r="C22">
            <v>368</v>
          </cell>
          <cell r="D22">
            <v>118</v>
          </cell>
          <cell r="E22">
            <v>22</v>
          </cell>
          <cell r="F22">
            <v>3802</v>
          </cell>
          <cell r="G22">
            <v>0.86638611257233034</v>
          </cell>
          <cell r="H22">
            <v>9.6791162546028403E-2</v>
          </cell>
          <cell r="I22">
            <v>3.103629668595476E-2</v>
          </cell>
          <cell r="J22">
            <v>5.7864281956864806E-3</v>
          </cell>
        </row>
        <row r="23">
          <cell r="A23">
            <v>66</v>
          </cell>
          <cell r="B23">
            <v>2230</v>
          </cell>
          <cell r="C23">
            <v>56</v>
          </cell>
          <cell r="D23">
            <v>31</v>
          </cell>
          <cell r="E23">
            <v>10</v>
          </cell>
          <cell r="F23">
            <v>2327</v>
          </cell>
          <cell r="G23">
            <v>0.95831542758917065</v>
          </cell>
          <cell r="H23">
            <v>2.4065320154705628E-2</v>
          </cell>
          <cell r="I23">
            <v>1.3321873657069187E-2</v>
          </cell>
          <cell r="J23">
            <v>4.2973785990545769E-3</v>
          </cell>
        </row>
        <row r="24">
          <cell r="A24">
            <v>68</v>
          </cell>
          <cell r="B24">
            <v>2304</v>
          </cell>
          <cell r="C24">
            <v>379</v>
          </cell>
          <cell r="D24">
            <v>218</v>
          </cell>
          <cell r="E24">
            <v>29</v>
          </cell>
          <cell r="F24">
            <v>2930</v>
          </cell>
          <cell r="G24">
            <v>0.78634812286689415</v>
          </cell>
          <cell r="H24">
            <v>0.12935153583617748</v>
          </cell>
          <cell r="I24">
            <v>7.4402730375426621E-2</v>
          </cell>
          <cell r="J24">
            <v>9.8976109215017059E-3</v>
          </cell>
        </row>
        <row r="25">
          <cell r="A25">
            <v>70</v>
          </cell>
          <cell r="B25">
            <v>1696</v>
          </cell>
          <cell r="C25">
            <v>190</v>
          </cell>
          <cell r="D25">
            <v>146</v>
          </cell>
          <cell r="E25">
            <v>11</v>
          </cell>
          <cell r="F25">
            <v>2043</v>
          </cell>
          <cell r="G25">
            <v>0.83015173764072447</v>
          </cell>
          <cell r="H25">
            <v>9.3000489476260398E-2</v>
          </cell>
          <cell r="I25">
            <v>7.1463534018600103E-2</v>
          </cell>
          <cell r="J25">
            <v>5.3842388644150755E-3</v>
          </cell>
        </row>
        <row r="26">
          <cell r="A26">
            <v>71</v>
          </cell>
          <cell r="B26">
            <v>1216</v>
          </cell>
          <cell r="C26">
            <v>144</v>
          </cell>
          <cell r="D26">
            <v>82</v>
          </cell>
          <cell r="E26">
            <v>8</v>
          </cell>
          <cell r="F26">
            <v>1450</v>
          </cell>
          <cell r="G26">
            <v>0.83862068965517245</v>
          </cell>
          <cell r="H26">
            <v>9.9310344827586203E-2</v>
          </cell>
          <cell r="I26">
            <v>5.6551724137931032E-2</v>
          </cell>
          <cell r="J26">
            <v>5.5172413793103444E-3</v>
          </cell>
        </row>
        <row r="27">
          <cell r="A27">
            <v>73</v>
          </cell>
          <cell r="B27">
            <v>1701</v>
          </cell>
          <cell r="C27">
            <v>177</v>
          </cell>
          <cell r="D27">
            <v>58</v>
          </cell>
          <cell r="E27">
            <v>12</v>
          </cell>
          <cell r="F27">
            <v>1948</v>
          </cell>
          <cell r="G27">
            <v>0.87320328542094461</v>
          </cell>
          <cell r="H27">
            <v>9.0862422997946612E-2</v>
          </cell>
          <cell r="I27">
            <v>2.9774127310061602E-2</v>
          </cell>
          <cell r="J27">
            <v>6.1601642710472282E-3</v>
          </cell>
        </row>
        <row r="28">
          <cell r="A28">
            <v>79</v>
          </cell>
          <cell r="B28">
            <v>1064</v>
          </cell>
          <cell r="C28">
            <v>89</v>
          </cell>
          <cell r="D28">
            <v>70</v>
          </cell>
          <cell r="E28">
            <v>6</v>
          </cell>
          <cell r="F28">
            <v>1229</v>
          </cell>
          <cell r="G28">
            <v>0.86574450772986167</v>
          </cell>
          <cell r="H28">
            <v>7.2416598860862491E-2</v>
          </cell>
          <cell r="I28">
            <v>5.6956875508543531E-2</v>
          </cell>
          <cell r="J28">
            <v>4.8820179007323028E-3</v>
          </cell>
        </row>
        <row r="29">
          <cell r="A29">
            <v>83</v>
          </cell>
          <cell r="B29">
            <v>2018</v>
          </cell>
          <cell r="C29">
            <v>333</v>
          </cell>
          <cell r="D29">
            <v>137</v>
          </cell>
          <cell r="E29">
            <v>17</v>
          </cell>
          <cell r="F29">
            <v>2505</v>
          </cell>
          <cell r="G29">
            <v>0.80558882235528939</v>
          </cell>
          <cell r="H29">
            <v>0.13293413173652693</v>
          </cell>
          <cell r="I29">
            <v>5.4690618762475052E-2</v>
          </cell>
          <cell r="J29">
            <v>6.7864271457085826E-3</v>
          </cell>
        </row>
        <row r="30">
          <cell r="A30">
            <v>89</v>
          </cell>
          <cell r="B30">
            <v>787</v>
          </cell>
          <cell r="C30">
            <v>105</v>
          </cell>
          <cell r="D30">
            <v>78</v>
          </cell>
          <cell r="E30">
            <v>7</v>
          </cell>
          <cell r="F30">
            <v>977</v>
          </cell>
          <cell r="G30">
            <v>0.80552712384851588</v>
          </cell>
          <cell r="H30">
            <v>0.10747185261003071</v>
          </cell>
          <cell r="I30">
            <v>7.9836233367451381E-2</v>
          </cell>
          <cell r="J30">
            <v>7.164790174002047E-3</v>
          </cell>
        </row>
        <row r="31">
          <cell r="A31">
            <v>90</v>
          </cell>
          <cell r="B31">
            <v>871</v>
          </cell>
          <cell r="C31">
            <v>149</v>
          </cell>
          <cell r="D31">
            <v>83</v>
          </cell>
          <cell r="E31">
            <v>3</v>
          </cell>
          <cell r="F31">
            <v>1106</v>
          </cell>
          <cell r="G31">
            <v>0.78752260397830021</v>
          </cell>
          <cell r="H31">
            <v>0.13471971066907776</v>
          </cell>
          <cell r="I31">
            <v>7.5045207956600357E-2</v>
          </cell>
          <cell r="J31">
            <v>2.7124773960216998E-3</v>
          </cell>
        </row>
        <row r="32">
          <cell r="A32">
            <v>91</v>
          </cell>
          <cell r="B32">
            <v>386</v>
          </cell>
          <cell r="C32">
            <v>66</v>
          </cell>
          <cell r="D32">
            <v>16</v>
          </cell>
          <cell r="E32">
            <v>8</v>
          </cell>
          <cell r="F32">
            <v>476</v>
          </cell>
          <cell r="G32">
            <v>0.81092436974789917</v>
          </cell>
          <cell r="H32">
            <v>0.13865546218487396</v>
          </cell>
          <cell r="I32">
            <v>3.3613445378151259E-2</v>
          </cell>
          <cell r="J32">
            <v>1.680672268907563E-2</v>
          </cell>
        </row>
        <row r="33">
          <cell r="A33">
            <v>92</v>
          </cell>
          <cell r="B33">
            <v>3791</v>
          </cell>
          <cell r="C33">
            <v>393</v>
          </cell>
          <cell r="D33">
            <v>57</v>
          </cell>
          <cell r="E33">
            <v>20</v>
          </cell>
          <cell r="F33">
            <v>4261</v>
          </cell>
          <cell r="G33">
            <v>0.88969725416568879</v>
          </cell>
          <cell r="H33">
            <v>9.2231870452945314E-2</v>
          </cell>
          <cell r="I33">
            <v>1.3377141516076038E-2</v>
          </cell>
          <cell r="J33">
            <v>4.6937338652898383E-3</v>
          </cell>
        </row>
        <row r="34">
          <cell r="A34">
            <v>93</v>
          </cell>
          <cell r="B34">
            <v>864</v>
          </cell>
          <cell r="C34">
            <v>70</v>
          </cell>
          <cell r="D34">
            <v>11</v>
          </cell>
          <cell r="E34">
            <v>2</v>
          </cell>
          <cell r="F34">
            <v>947</v>
          </cell>
          <cell r="G34">
            <v>0.91235480464625129</v>
          </cell>
          <cell r="H34">
            <v>7.3917634635691662E-2</v>
          </cell>
          <cell r="I34">
            <v>1.1615628299894404E-2</v>
          </cell>
          <cell r="J34">
            <v>2.1119324181626186E-3</v>
          </cell>
        </row>
        <row r="35">
          <cell r="A35">
            <v>94</v>
          </cell>
          <cell r="B35">
            <v>661</v>
          </cell>
          <cell r="C35">
            <v>91</v>
          </cell>
          <cell r="D35">
            <v>23</v>
          </cell>
          <cell r="E35">
            <v>5</v>
          </cell>
          <cell r="F35">
            <v>780</v>
          </cell>
          <cell r="G35">
            <v>0.84743589743589742</v>
          </cell>
          <cell r="H35">
            <v>0.11666666666666667</v>
          </cell>
          <cell r="I35">
            <v>2.9487179487179487E-2</v>
          </cell>
          <cell r="J35">
            <v>6.41025641025641E-3</v>
          </cell>
        </row>
        <row r="36">
          <cell r="A36">
            <v>97</v>
          </cell>
          <cell r="B36">
            <v>2948</v>
          </cell>
          <cell r="C36">
            <v>285</v>
          </cell>
          <cell r="D36">
            <v>53</v>
          </cell>
          <cell r="E36">
            <v>35</v>
          </cell>
          <cell r="F36">
            <v>3321</v>
          </cell>
          <cell r="G36">
            <v>0.8876844323998796</v>
          </cell>
          <cell r="H36">
            <v>8.5817524841915085E-2</v>
          </cell>
          <cell r="I36">
            <v>1.5959048479373683E-2</v>
          </cell>
          <cell r="J36">
            <v>1.0538994278831678E-2</v>
          </cell>
        </row>
        <row r="37">
          <cell r="A37">
            <v>99</v>
          </cell>
          <cell r="B37">
            <v>1788</v>
          </cell>
          <cell r="C37">
            <v>212</v>
          </cell>
          <cell r="D37">
            <v>57</v>
          </cell>
          <cell r="E37">
            <v>11</v>
          </cell>
          <cell r="F37">
            <v>2068</v>
          </cell>
          <cell r="G37">
            <v>0.8646034816247582</v>
          </cell>
          <cell r="H37">
            <v>0.10251450676982592</v>
          </cell>
          <cell r="I37">
            <v>2.7562862669245649E-2</v>
          </cell>
          <cell r="J37">
            <v>5.3191489361702126E-3</v>
          </cell>
        </row>
        <row r="38">
          <cell r="A38">
            <v>104</v>
          </cell>
          <cell r="B38">
            <v>1665</v>
          </cell>
          <cell r="C38">
            <v>215</v>
          </cell>
          <cell r="D38">
            <v>88</v>
          </cell>
          <cell r="E38">
            <v>32</v>
          </cell>
          <cell r="F38">
            <v>2000</v>
          </cell>
          <cell r="G38">
            <v>0.83250000000000002</v>
          </cell>
          <cell r="H38">
            <v>0.1075</v>
          </cell>
          <cell r="I38">
            <v>4.3999999999999997E-2</v>
          </cell>
          <cell r="J38">
            <v>1.6E-2</v>
          </cell>
        </row>
        <row r="39">
          <cell r="A39">
            <v>105</v>
          </cell>
          <cell r="B39">
            <v>1621</v>
          </cell>
          <cell r="C39">
            <v>277</v>
          </cell>
          <cell r="D39">
            <v>182</v>
          </cell>
          <cell r="E39">
            <v>9</v>
          </cell>
          <cell r="F39">
            <v>2089</v>
          </cell>
          <cell r="G39">
            <v>0.77596936333173772</v>
          </cell>
          <cell r="H39">
            <v>0.13259932982288175</v>
          </cell>
          <cell r="I39">
            <v>8.7123025370990911E-2</v>
          </cell>
          <cell r="J39">
            <v>4.3082814743896601E-3</v>
          </cell>
        </row>
        <row r="40">
          <cell r="A40">
            <v>106</v>
          </cell>
          <cell r="B40">
            <v>1843</v>
          </cell>
          <cell r="C40">
            <v>365</v>
          </cell>
          <cell r="D40">
            <v>59</v>
          </cell>
          <cell r="E40">
            <v>10</v>
          </cell>
          <cell r="F40">
            <v>2277</v>
          </cell>
          <cell r="G40">
            <v>0.80939833113746162</v>
          </cell>
          <cell r="H40">
            <v>0.16029863855950813</v>
          </cell>
          <cell r="I40">
            <v>2.5911286780852E-2</v>
          </cell>
          <cell r="J40">
            <v>4.391743522178305E-3</v>
          </cell>
        </row>
        <row r="41">
          <cell r="A41">
            <v>107</v>
          </cell>
          <cell r="B41">
            <v>2022</v>
          </cell>
          <cell r="C41">
            <v>166</v>
          </cell>
          <cell r="D41">
            <v>56</v>
          </cell>
          <cell r="E41">
            <v>25</v>
          </cell>
          <cell r="F41">
            <v>2269</v>
          </cell>
          <cell r="G41">
            <v>0.8911414720141031</v>
          </cell>
          <cell r="H41">
            <v>7.3159982371088589E-2</v>
          </cell>
          <cell r="I41">
            <v>2.4680475980608199E-2</v>
          </cell>
          <cell r="J41">
            <v>1.1018069634200088E-2</v>
          </cell>
        </row>
        <row r="42">
          <cell r="A42">
            <v>111</v>
          </cell>
          <cell r="B42">
            <v>1035</v>
          </cell>
          <cell r="C42">
            <v>72</v>
          </cell>
          <cell r="D42">
            <v>62</v>
          </cell>
          <cell r="E42">
            <v>8</v>
          </cell>
          <cell r="F42">
            <v>1177</v>
          </cell>
          <cell r="G42">
            <v>0.87935429056924386</v>
          </cell>
          <cell r="H42">
            <v>6.117247238742566E-2</v>
          </cell>
          <cell r="I42">
            <v>5.2676295666949875E-2</v>
          </cell>
          <cell r="J42">
            <v>6.7969413763806288E-3</v>
          </cell>
        </row>
        <row r="43">
          <cell r="A43">
            <v>112</v>
          </cell>
          <cell r="B43">
            <v>1885</v>
          </cell>
          <cell r="C43">
            <v>230</v>
          </cell>
          <cell r="D43">
            <v>108</v>
          </cell>
          <cell r="E43">
            <v>8</v>
          </cell>
          <cell r="F43">
            <v>2231</v>
          </cell>
          <cell r="G43">
            <v>0.84491259524876738</v>
          </cell>
          <cell r="H43">
            <v>0.10309278350515463</v>
          </cell>
          <cell r="I43">
            <v>4.8408785298072611E-2</v>
          </cell>
          <cell r="J43">
            <v>3.5858359480053789E-3</v>
          </cell>
        </row>
        <row r="44">
          <cell r="A44">
            <v>113</v>
          </cell>
          <cell r="B44">
            <v>1054</v>
          </cell>
          <cell r="C44">
            <v>226</v>
          </cell>
          <cell r="D44">
            <v>122</v>
          </cell>
          <cell r="E44">
            <v>10</v>
          </cell>
          <cell r="F44">
            <v>1412</v>
          </cell>
          <cell r="G44">
            <v>0.7464589235127479</v>
          </cell>
          <cell r="H44">
            <v>0.16005665722379603</v>
          </cell>
          <cell r="I44">
            <v>8.640226628895184E-2</v>
          </cell>
          <cell r="J44">
            <v>7.0821529745042494E-3</v>
          </cell>
        </row>
        <row r="45">
          <cell r="A45">
            <v>120</v>
          </cell>
          <cell r="B45">
            <v>831</v>
          </cell>
          <cell r="C45">
            <v>137</v>
          </cell>
          <cell r="D45">
            <v>88</v>
          </cell>
          <cell r="E45">
            <v>2</v>
          </cell>
          <cell r="F45">
            <v>1058</v>
          </cell>
          <cell r="G45">
            <v>0.78544423440453681</v>
          </cell>
          <cell r="H45">
            <v>0.12948960302457466</v>
          </cell>
          <cell r="I45">
            <v>8.3175803402646506E-2</v>
          </cell>
          <cell r="J45">
            <v>1.890359168241966E-3</v>
          </cell>
        </row>
        <row r="46">
          <cell r="A46">
            <v>122</v>
          </cell>
          <cell r="B46">
            <v>1529</v>
          </cell>
          <cell r="C46">
            <v>168</v>
          </cell>
          <cell r="D46">
            <v>72</v>
          </cell>
          <cell r="E46">
            <v>13</v>
          </cell>
          <cell r="F46">
            <v>1782</v>
          </cell>
          <cell r="G46">
            <v>0.85802469135802473</v>
          </cell>
          <cell r="H46">
            <v>9.4276094276094277E-2</v>
          </cell>
          <cell r="I46">
            <v>4.0404040404040407E-2</v>
          </cell>
          <cell r="J46">
            <v>7.2951739618406283E-3</v>
          </cell>
        </row>
        <row r="47">
          <cell r="A47">
            <v>131</v>
          </cell>
          <cell r="B47">
            <v>1758</v>
          </cell>
          <cell r="C47">
            <v>166</v>
          </cell>
          <cell r="D47">
            <v>81</v>
          </cell>
          <cell r="E47">
            <v>15</v>
          </cell>
          <cell r="F47">
            <v>2020</v>
          </cell>
          <cell r="G47">
            <v>0.87029702970297029</v>
          </cell>
          <cell r="H47">
            <v>8.2178217821782182E-2</v>
          </cell>
          <cell r="I47">
            <v>4.00990099009901E-2</v>
          </cell>
          <cell r="J47">
            <v>7.4257425742574254E-3</v>
          </cell>
        </row>
        <row r="48">
          <cell r="A48">
            <v>139</v>
          </cell>
          <cell r="B48">
            <v>1097</v>
          </cell>
          <cell r="C48">
            <v>136</v>
          </cell>
          <cell r="D48">
            <v>43</v>
          </cell>
          <cell r="E48">
            <v>9</v>
          </cell>
          <cell r="F48">
            <v>1285</v>
          </cell>
          <cell r="G48">
            <v>0.85369649805447467</v>
          </cell>
          <cell r="H48">
            <v>0.10583657587548638</v>
          </cell>
          <cell r="I48">
            <v>3.3463035019455252E-2</v>
          </cell>
          <cell r="J48">
            <v>7.0038910505836579E-3</v>
          </cell>
        </row>
        <row r="49">
          <cell r="A49">
            <v>148</v>
          </cell>
          <cell r="B49">
            <v>615</v>
          </cell>
          <cell r="C49">
            <v>78</v>
          </cell>
          <cell r="D49">
            <v>22</v>
          </cell>
          <cell r="E49">
            <v>3</v>
          </cell>
          <cell r="F49">
            <v>718</v>
          </cell>
          <cell r="G49">
            <v>0.85654596100278546</v>
          </cell>
          <cell r="H49">
            <v>0.10863509749303621</v>
          </cell>
          <cell r="I49">
            <v>3.0640668523676879E-2</v>
          </cell>
          <cell r="J49">
            <v>4.178272980501393E-3</v>
          </cell>
        </row>
        <row r="50">
          <cell r="A50">
            <v>149</v>
          </cell>
          <cell r="B50">
            <v>674</v>
          </cell>
          <cell r="C50">
            <v>123</v>
          </cell>
          <cell r="D50">
            <v>52</v>
          </cell>
          <cell r="E50">
            <v>5</v>
          </cell>
          <cell r="F50">
            <v>854</v>
          </cell>
          <cell r="G50">
            <v>0.78922716627634659</v>
          </cell>
          <cell r="H50">
            <v>0.14402810304449648</v>
          </cell>
          <cell r="I50">
            <v>6.0889929742388757E-2</v>
          </cell>
          <cell r="J50">
            <v>5.8548009367681503E-3</v>
          </cell>
        </row>
        <row r="51">
          <cell r="A51">
            <v>153</v>
          </cell>
          <cell r="B51">
            <v>990</v>
          </cell>
          <cell r="C51">
            <v>156</v>
          </cell>
          <cell r="D51">
            <v>17</v>
          </cell>
          <cell r="E51">
            <v>6</v>
          </cell>
          <cell r="F51">
            <v>1169</v>
          </cell>
          <cell r="G51">
            <v>0.84687767322497864</v>
          </cell>
          <cell r="H51">
            <v>0.13344739093242086</v>
          </cell>
          <cell r="I51">
            <v>1.4542343883661249E-2</v>
          </cell>
          <cell r="J51">
            <v>5.1325919589392645E-3</v>
          </cell>
        </row>
        <row r="52">
          <cell r="A52">
            <v>156</v>
          </cell>
          <cell r="B52">
            <v>950</v>
          </cell>
          <cell r="C52">
            <v>45</v>
          </cell>
          <cell r="D52">
            <v>74</v>
          </cell>
          <cell r="E52">
            <v>20</v>
          </cell>
          <cell r="F52">
            <v>1089</v>
          </cell>
          <cell r="G52">
            <v>0.87235996326905418</v>
          </cell>
          <cell r="H52">
            <v>4.1322314049586778E-2</v>
          </cell>
          <cell r="I52">
            <v>6.7952249770431586E-2</v>
          </cell>
          <cell r="J52">
            <v>1.8365472910927456E-2</v>
          </cell>
        </row>
        <row r="53">
          <cell r="A53">
            <v>159</v>
          </cell>
          <cell r="B53">
            <v>1103</v>
          </cell>
          <cell r="C53">
            <v>198</v>
          </cell>
          <cell r="D53">
            <v>114</v>
          </cell>
          <cell r="E53">
            <v>10</v>
          </cell>
          <cell r="F53">
            <v>1425</v>
          </cell>
          <cell r="G53">
            <v>0.7740350877192983</v>
          </cell>
          <cell r="H53">
            <v>0.13894736842105262</v>
          </cell>
          <cell r="I53">
            <v>0.08</v>
          </cell>
          <cell r="J53">
            <v>7.0175438596491229E-3</v>
          </cell>
        </row>
        <row r="54">
          <cell r="A54">
            <v>162</v>
          </cell>
          <cell r="B54">
            <v>1697</v>
          </cell>
          <cell r="C54">
            <v>122</v>
          </cell>
          <cell r="D54">
            <v>28</v>
          </cell>
          <cell r="E54">
            <v>6</v>
          </cell>
          <cell r="F54">
            <v>1853</v>
          </cell>
          <cell r="G54">
            <v>0.91581219643820833</v>
          </cell>
          <cell r="H54">
            <v>6.5839179708580678E-2</v>
          </cell>
          <cell r="I54">
            <v>1.5110631408526714E-2</v>
          </cell>
          <cell r="J54">
            <v>3.2379924446842958E-3</v>
          </cell>
        </row>
        <row r="55">
          <cell r="A55">
            <v>165</v>
          </cell>
          <cell r="B55">
            <v>317</v>
          </cell>
          <cell r="C55">
            <v>23</v>
          </cell>
          <cell r="D55">
            <v>9</v>
          </cell>
          <cell r="E55">
            <v>1</v>
          </cell>
          <cell r="F55">
            <v>350</v>
          </cell>
          <cell r="G55">
            <v>0.90571428571428569</v>
          </cell>
          <cell r="H55">
            <v>6.5714285714285711E-2</v>
          </cell>
          <cell r="I55">
            <v>2.5714285714285714E-2</v>
          </cell>
          <cell r="J55">
            <v>2.8571428571428571E-3</v>
          </cell>
        </row>
        <row r="56">
          <cell r="A56">
            <v>167</v>
          </cell>
          <cell r="B56">
            <v>318</v>
          </cell>
          <cell r="C56">
            <v>40</v>
          </cell>
          <cell r="D56">
            <v>13</v>
          </cell>
          <cell r="E56">
            <v>7</v>
          </cell>
          <cell r="F56">
            <v>378</v>
          </cell>
          <cell r="G56">
            <v>0.84126984126984128</v>
          </cell>
          <cell r="H56">
            <v>0.10582010582010581</v>
          </cell>
          <cell r="I56">
            <v>3.439153439153439E-2</v>
          </cell>
          <cell r="J56">
            <v>1.8518518518518517E-2</v>
          </cell>
        </row>
        <row r="57">
          <cell r="A57">
            <v>168</v>
          </cell>
          <cell r="B57">
            <v>208</v>
          </cell>
          <cell r="C57">
            <v>17</v>
          </cell>
          <cell r="D57">
            <v>2</v>
          </cell>
          <cell r="E57">
            <v>2</v>
          </cell>
          <cell r="F57">
            <v>229</v>
          </cell>
          <cell r="G57">
            <v>0.90829694323144106</v>
          </cell>
          <cell r="H57">
            <v>7.4235807860262015E-2</v>
          </cell>
          <cell r="I57">
            <v>8.7336244541484712E-3</v>
          </cell>
          <cell r="J57">
            <v>8.7336244541484712E-3</v>
          </cell>
        </row>
        <row r="58">
          <cell r="A58">
            <v>170</v>
          </cell>
          <cell r="B58">
            <v>246</v>
          </cell>
          <cell r="C58">
            <v>32</v>
          </cell>
          <cell r="D58">
            <v>8</v>
          </cell>
          <cell r="E58">
            <v>4</v>
          </cell>
          <cell r="F58">
            <v>290</v>
          </cell>
          <cell r="G58">
            <v>0.84827586206896555</v>
          </cell>
          <cell r="H58">
            <v>0.1103448275862069</v>
          </cell>
          <cell r="I58">
            <v>2.7586206896551724E-2</v>
          </cell>
          <cell r="J58">
            <v>1.3793103448275862E-2</v>
          </cell>
        </row>
        <row r="59">
          <cell r="A59">
            <v>173</v>
          </cell>
          <cell r="B59">
            <v>758</v>
          </cell>
          <cell r="C59">
            <v>103</v>
          </cell>
          <cell r="D59">
            <v>38</v>
          </cell>
          <cell r="E59">
            <v>2</v>
          </cell>
          <cell r="F59">
            <v>901</v>
          </cell>
          <cell r="G59">
            <v>0.8412874583795783</v>
          </cell>
          <cell r="H59">
            <v>0.11431742508324085</v>
          </cell>
          <cell r="I59">
            <v>4.2175360710321866E-2</v>
          </cell>
          <cell r="J59">
            <v>2.2197558268590455E-3</v>
          </cell>
        </row>
        <row r="60">
          <cell r="A60">
            <v>176</v>
          </cell>
          <cell r="B60">
            <v>733</v>
          </cell>
          <cell r="C60">
            <v>108</v>
          </cell>
          <cell r="D60">
            <v>38</v>
          </cell>
          <cell r="E60">
            <v>3</v>
          </cell>
          <cell r="F60">
            <v>882</v>
          </cell>
          <cell r="G60">
            <v>0.83106575963718821</v>
          </cell>
          <cell r="H60">
            <v>0.12244897959183673</v>
          </cell>
          <cell r="I60">
            <v>4.3083900226757371E-2</v>
          </cell>
          <cell r="J60">
            <v>3.4013605442176869E-3</v>
          </cell>
        </row>
        <row r="61">
          <cell r="A61">
            <v>177</v>
          </cell>
          <cell r="B61">
            <v>530</v>
          </cell>
          <cell r="C61">
            <v>98</v>
          </cell>
          <cell r="D61">
            <v>51</v>
          </cell>
          <cell r="E61">
            <v>11</v>
          </cell>
          <cell r="F61">
            <v>690</v>
          </cell>
          <cell r="G61">
            <v>0.76811594202898548</v>
          </cell>
          <cell r="H61">
            <v>0.14202898550724638</v>
          </cell>
          <cell r="I61">
            <v>7.3913043478260873E-2</v>
          </cell>
          <cell r="J61">
            <v>1.5942028985507246E-2</v>
          </cell>
        </row>
        <row r="62">
          <cell r="A62">
            <v>180</v>
          </cell>
          <cell r="B62">
            <v>238</v>
          </cell>
          <cell r="C62">
            <v>34</v>
          </cell>
          <cell r="D62">
            <v>28</v>
          </cell>
          <cell r="E62">
            <v>1</v>
          </cell>
          <cell r="F62">
            <v>301</v>
          </cell>
          <cell r="G62">
            <v>0.79069767441860461</v>
          </cell>
          <cell r="H62">
            <v>0.11295681063122924</v>
          </cell>
          <cell r="I62">
            <v>9.3023255813953487E-2</v>
          </cell>
          <cell r="J62">
            <v>3.3222591362126247E-3</v>
          </cell>
        </row>
        <row r="63">
          <cell r="A63">
            <v>183</v>
          </cell>
          <cell r="B63">
            <v>340</v>
          </cell>
          <cell r="C63">
            <v>33</v>
          </cell>
          <cell r="D63">
            <v>8</v>
          </cell>
          <cell r="E63">
            <v>5</v>
          </cell>
          <cell r="F63">
            <v>386</v>
          </cell>
          <cell r="G63">
            <v>0.88082901554404147</v>
          </cell>
          <cell r="H63">
            <v>8.549222797927461E-2</v>
          </cell>
          <cell r="I63">
            <v>2.072538860103627E-2</v>
          </cell>
          <cell r="J63">
            <v>1.2953367875647668E-2</v>
          </cell>
        </row>
        <row r="64">
          <cell r="A64">
            <v>184</v>
          </cell>
          <cell r="B64">
            <v>3071</v>
          </cell>
          <cell r="C64">
            <v>354</v>
          </cell>
          <cell r="D64">
            <v>228</v>
          </cell>
          <cell r="E64">
            <v>22</v>
          </cell>
          <cell r="F64">
            <v>3675</v>
          </cell>
          <cell r="G64">
            <v>0.83564625850340135</v>
          </cell>
          <cell r="H64">
            <v>9.6326530612244901E-2</v>
          </cell>
          <cell r="I64">
            <v>6.2040816326530614E-2</v>
          </cell>
          <cell r="J64">
            <v>5.9863945578231296E-3</v>
          </cell>
        </row>
        <row r="65">
          <cell r="A65">
            <v>185</v>
          </cell>
          <cell r="B65">
            <v>487</v>
          </cell>
          <cell r="C65">
            <v>32</v>
          </cell>
          <cell r="D65">
            <v>38</v>
          </cell>
          <cell r="E65">
            <v>3</v>
          </cell>
          <cell r="F65">
            <v>560</v>
          </cell>
          <cell r="G65">
            <v>0.86964285714285716</v>
          </cell>
          <cell r="H65">
            <v>5.7142857142857141E-2</v>
          </cell>
          <cell r="I65">
            <v>6.7857142857142852E-2</v>
          </cell>
          <cell r="J65">
            <v>5.3571428571428572E-3</v>
          </cell>
        </row>
        <row r="66">
          <cell r="A66">
            <v>186</v>
          </cell>
          <cell r="B66">
            <v>719</v>
          </cell>
          <cell r="C66">
            <v>106</v>
          </cell>
          <cell r="D66">
            <v>24</v>
          </cell>
          <cell r="E66">
            <v>7</v>
          </cell>
          <cell r="F66">
            <v>856</v>
          </cell>
          <cell r="G66">
            <v>0.83995327102803741</v>
          </cell>
          <cell r="H66">
            <v>0.12383177570093458</v>
          </cell>
          <cell r="I66">
            <v>2.8037383177570093E-2</v>
          </cell>
          <cell r="J66">
            <v>8.1775700934579431E-3</v>
          </cell>
        </row>
        <row r="67">
          <cell r="A67">
            <v>189</v>
          </cell>
          <cell r="B67">
            <v>1091</v>
          </cell>
          <cell r="C67">
            <v>172</v>
          </cell>
          <cell r="D67">
            <v>32</v>
          </cell>
          <cell r="E67">
            <v>2</v>
          </cell>
          <cell r="F67">
            <v>1297</v>
          </cell>
          <cell r="G67">
            <v>0.8411719352351581</v>
          </cell>
          <cell r="H67">
            <v>0.13261372397841173</v>
          </cell>
          <cell r="I67">
            <v>2.4672320740169621E-2</v>
          </cell>
          <cell r="J67">
            <v>1.5420200462606013E-3</v>
          </cell>
        </row>
        <row r="68">
          <cell r="A68">
            <v>190</v>
          </cell>
          <cell r="B68">
            <v>3662</v>
          </cell>
          <cell r="C68">
            <v>276</v>
          </cell>
          <cell r="D68">
            <v>154</v>
          </cell>
          <cell r="E68">
            <v>35</v>
          </cell>
          <cell r="F68">
            <v>4127</v>
          </cell>
          <cell r="G68">
            <v>0.88732735643324445</v>
          </cell>
          <cell r="H68">
            <v>6.687666585897746E-2</v>
          </cell>
          <cell r="I68">
            <v>3.7315241095226555E-2</v>
          </cell>
          <cell r="J68">
            <v>8.4807366125514896E-3</v>
          </cell>
        </row>
        <row r="69">
          <cell r="A69">
            <v>191</v>
          </cell>
          <cell r="B69">
            <v>141</v>
          </cell>
          <cell r="C69">
            <v>6</v>
          </cell>
          <cell r="D69">
            <v>12</v>
          </cell>
          <cell r="E69">
            <v>0</v>
          </cell>
          <cell r="F69">
            <v>159</v>
          </cell>
          <cell r="G69">
            <v>0.8867924528301887</v>
          </cell>
          <cell r="H69">
            <v>3.7735849056603772E-2</v>
          </cell>
          <cell r="I69">
            <v>7.5471698113207544E-2</v>
          </cell>
          <cell r="J69">
            <v>0</v>
          </cell>
        </row>
        <row r="70">
          <cell r="A70">
            <v>192</v>
          </cell>
          <cell r="B70">
            <v>973</v>
          </cell>
          <cell r="C70">
            <v>89</v>
          </cell>
          <cell r="D70">
            <v>121</v>
          </cell>
          <cell r="E70">
            <v>7</v>
          </cell>
          <cell r="F70">
            <v>1190</v>
          </cell>
          <cell r="G70">
            <v>0.81764705882352939</v>
          </cell>
          <cell r="H70">
            <v>7.4789915966386553E-2</v>
          </cell>
          <cell r="I70">
            <v>0.10168067226890756</v>
          </cell>
          <cell r="J70">
            <v>5.8823529411764705E-3</v>
          </cell>
        </row>
        <row r="71">
          <cell r="A71">
            <v>193</v>
          </cell>
          <cell r="B71">
            <v>597</v>
          </cell>
          <cell r="C71">
            <v>71</v>
          </cell>
          <cell r="D71">
            <v>29</v>
          </cell>
          <cell r="E71">
            <v>5</v>
          </cell>
          <cell r="F71">
            <v>702</v>
          </cell>
          <cell r="G71">
            <v>0.8504273504273504</v>
          </cell>
          <cell r="H71">
            <v>0.10113960113960115</v>
          </cell>
          <cell r="I71">
            <v>4.1310541310541307E-2</v>
          </cell>
          <cell r="J71">
            <v>7.1225071225071226E-3</v>
          </cell>
        </row>
        <row r="72">
          <cell r="A72">
            <v>197</v>
          </cell>
          <cell r="B72">
            <v>1036</v>
          </cell>
          <cell r="C72">
            <v>122</v>
          </cell>
          <cell r="D72">
            <v>55</v>
          </cell>
          <cell r="E72">
            <v>10</v>
          </cell>
          <cell r="F72">
            <v>1223</v>
          </cell>
          <cell r="G72">
            <v>0.84709730171708908</v>
          </cell>
          <cell r="H72">
            <v>9.9754701553556827E-2</v>
          </cell>
          <cell r="I72">
            <v>4.4971381847914965E-2</v>
          </cell>
          <cell r="J72">
            <v>8.1766148814390836E-3</v>
          </cell>
        </row>
        <row r="73">
          <cell r="A73">
            <v>198</v>
          </cell>
          <cell r="B73">
            <v>1044</v>
          </cell>
          <cell r="C73">
            <v>116</v>
          </cell>
          <cell r="D73">
            <v>79</v>
          </cell>
          <cell r="E73">
            <v>13</v>
          </cell>
          <cell r="F73">
            <v>1252</v>
          </cell>
          <cell r="G73">
            <v>0.83386581469648557</v>
          </cell>
          <cell r="H73">
            <v>9.2651757188498399E-2</v>
          </cell>
          <cell r="I73">
            <v>6.3099041533546327E-2</v>
          </cell>
          <cell r="J73">
            <v>1.0383386581469648E-2</v>
          </cell>
        </row>
        <row r="74">
          <cell r="A74">
            <v>202</v>
          </cell>
          <cell r="B74">
            <v>1826</v>
          </cell>
          <cell r="C74">
            <v>176</v>
          </cell>
          <cell r="D74">
            <v>43</v>
          </cell>
          <cell r="E74">
            <v>6</v>
          </cell>
          <cell r="F74">
            <v>2051</v>
          </cell>
          <cell r="G74">
            <v>0.89029741589468547</v>
          </cell>
          <cell r="H74">
            <v>8.5811799122379323E-2</v>
          </cell>
          <cell r="I74">
            <v>2.0965382740126767E-2</v>
          </cell>
          <cell r="J74">
            <v>2.9254022428083864E-3</v>
          </cell>
        </row>
        <row r="75">
          <cell r="A75">
            <v>203</v>
          </cell>
          <cell r="B75">
            <v>1057</v>
          </cell>
          <cell r="C75">
            <v>97</v>
          </cell>
          <cell r="D75">
            <v>27</v>
          </cell>
          <cell r="E75">
            <v>4</v>
          </cell>
          <cell r="F75">
            <v>1185</v>
          </cell>
          <cell r="G75">
            <v>0.89198312236286925</v>
          </cell>
          <cell r="H75">
            <v>8.1856540084388182E-2</v>
          </cell>
          <cell r="I75">
            <v>2.2784810126582278E-2</v>
          </cell>
          <cell r="J75">
            <v>3.3755274261603376E-3</v>
          </cell>
        </row>
        <row r="76">
          <cell r="A76">
            <v>205</v>
          </cell>
          <cell r="B76">
            <v>93</v>
          </cell>
          <cell r="C76">
            <v>4</v>
          </cell>
          <cell r="D76">
            <v>12</v>
          </cell>
          <cell r="E76">
            <v>2</v>
          </cell>
          <cell r="F76">
            <v>111</v>
          </cell>
          <cell r="G76">
            <v>0.83783783783783783</v>
          </cell>
          <cell r="H76">
            <v>3.6036036036036036E-2</v>
          </cell>
          <cell r="I76">
            <v>0.10810810810810811</v>
          </cell>
          <cell r="J76">
            <v>1.8018018018018018E-2</v>
          </cell>
        </row>
        <row r="77">
          <cell r="A77">
            <v>207</v>
          </cell>
          <cell r="B77">
            <v>321</v>
          </cell>
          <cell r="C77">
            <v>25</v>
          </cell>
          <cell r="D77">
            <v>10</v>
          </cell>
          <cell r="E77">
            <v>0</v>
          </cell>
          <cell r="F77">
            <v>356</v>
          </cell>
          <cell r="G77">
            <v>0.901685393258427</v>
          </cell>
          <cell r="H77">
            <v>7.02247191011236E-2</v>
          </cell>
          <cell r="I77">
            <v>2.8089887640449437E-2</v>
          </cell>
          <cell r="J77">
            <v>0</v>
          </cell>
        </row>
        <row r="78">
          <cell r="A78">
            <v>208</v>
          </cell>
          <cell r="B78">
            <v>72</v>
          </cell>
          <cell r="C78">
            <v>1</v>
          </cell>
          <cell r="D78">
            <v>19</v>
          </cell>
          <cell r="E78">
            <v>1</v>
          </cell>
          <cell r="F78">
            <v>93</v>
          </cell>
          <cell r="G78">
            <v>0.77419354838709675</v>
          </cell>
          <cell r="H78">
            <v>1.0752688172043012E-2</v>
          </cell>
          <cell r="I78">
            <v>0.20430107526881722</v>
          </cell>
          <cell r="J78">
            <v>1.0752688172043012E-2</v>
          </cell>
        </row>
        <row r="79">
          <cell r="A79">
            <v>209</v>
          </cell>
          <cell r="B79">
            <v>209</v>
          </cell>
          <cell r="C79">
            <v>0</v>
          </cell>
          <cell r="D79">
            <v>26</v>
          </cell>
          <cell r="E79">
            <v>0</v>
          </cell>
          <cell r="F79">
            <v>235</v>
          </cell>
          <cell r="G79">
            <v>0.88936170212765953</v>
          </cell>
          <cell r="H79">
            <v>0</v>
          </cell>
          <cell r="I79">
            <v>0.11063829787234042</v>
          </cell>
          <cell r="J79">
            <v>0</v>
          </cell>
        </row>
        <row r="80">
          <cell r="A80">
            <v>211</v>
          </cell>
          <cell r="B80">
            <v>268</v>
          </cell>
          <cell r="C80">
            <v>22</v>
          </cell>
          <cell r="D80">
            <v>12</v>
          </cell>
          <cell r="E80">
            <v>2</v>
          </cell>
          <cell r="F80">
            <v>304</v>
          </cell>
          <cell r="G80">
            <v>0.88157894736842102</v>
          </cell>
          <cell r="H80">
            <v>7.2368421052631582E-2</v>
          </cell>
          <cell r="I80">
            <v>3.9473684210526314E-2</v>
          </cell>
          <cell r="J80">
            <v>6.5789473684210523E-3</v>
          </cell>
        </row>
        <row r="81">
          <cell r="A81">
            <v>213</v>
          </cell>
          <cell r="B81">
            <v>482</v>
          </cell>
          <cell r="C81">
            <v>6</v>
          </cell>
          <cell r="D81">
            <v>2</v>
          </cell>
          <cell r="E81">
            <v>5</v>
          </cell>
          <cell r="F81">
            <v>495</v>
          </cell>
          <cell r="G81">
            <v>0.97373737373737379</v>
          </cell>
          <cell r="H81">
            <v>1.2121212121212121E-2</v>
          </cell>
          <cell r="I81">
            <v>4.0404040404040404E-3</v>
          </cell>
          <cell r="J81">
            <v>1.0101010101010102E-2</v>
          </cell>
        </row>
        <row r="82">
          <cell r="A82">
            <v>214</v>
          </cell>
          <cell r="B82">
            <v>34</v>
          </cell>
          <cell r="C82">
            <v>9</v>
          </cell>
          <cell r="D82">
            <v>2</v>
          </cell>
          <cell r="E82">
            <v>3</v>
          </cell>
          <cell r="F82">
            <v>48</v>
          </cell>
          <cell r="G82">
            <v>0.70833333333333337</v>
          </cell>
          <cell r="H82">
            <v>0.1875</v>
          </cell>
          <cell r="I82">
            <v>4.1666666666666664E-2</v>
          </cell>
          <cell r="J82">
            <v>6.25E-2</v>
          </cell>
        </row>
        <row r="83">
          <cell r="A83">
            <v>216</v>
          </cell>
          <cell r="B83">
            <v>391</v>
          </cell>
          <cell r="C83">
            <v>33</v>
          </cell>
          <cell r="D83">
            <v>9</v>
          </cell>
          <cell r="E83">
            <v>2</v>
          </cell>
          <cell r="F83">
            <v>435</v>
          </cell>
          <cell r="G83">
            <v>0.89885057471264362</v>
          </cell>
          <cell r="H83">
            <v>7.586206896551724E-2</v>
          </cell>
          <cell r="I83">
            <v>2.0689655172413793E-2</v>
          </cell>
          <cell r="J83">
            <v>4.5977011494252873E-3</v>
          </cell>
        </row>
        <row r="84">
          <cell r="A84">
            <v>217</v>
          </cell>
          <cell r="B84">
            <v>316</v>
          </cell>
          <cell r="C84">
            <v>17</v>
          </cell>
          <cell r="D84">
            <v>18</v>
          </cell>
          <cell r="E84">
            <v>3</v>
          </cell>
          <cell r="F84">
            <v>354</v>
          </cell>
          <cell r="G84">
            <v>0.89265536723163841</v>
          </cell>
          <cell r="H84">
            <v>4.8022598870056499E-2</v>
          </cell>
          <cell r="I84">
            <v>5.0847457627118647E-2</v>
          </cell>
          <cell r="J84">
            <v>8.4745762711864406E-3</v>
          </cell>
        </row>
        <row r="85">
          <cell r="A85">
            <v>218</v>
          </cell>
          <cell r="B85">
            <v>897</v>
          </cell>
          <cell r="C85">
            <v>36</v>
          </cell>
          <cell r="D85">
            <v>30</v>
          </cell>
          <cell r="E85">
            <v>6</v>
          </cell>
          <cell r="F85">
            <v>969</v>
          </cell>
          <cell r="G85">
            <v>0.92569659442724461</v>
          </cell>
          <cell r="H85">
            <v>3.7151702786377708E-2</v>
          </cell>
          <cell r="I85">
            <v>3.0959752321981424E-2</v>
          </cell>
          <cell r="J85">
            <v>6.1919504643962852E-3</v>
          </cell>
        </row>
        <row r="86">
          <cell r="A86">
            <v>219</v>
          </cell>
          <cell r="B86">
            <v>705</v>
          </cell>
          <cell r="C86">
            <v>65</v>
          </cell>
          <cell r="D86">
            <v>7</v>
          </cell>
          <cell r="E86">
            <v>2</v>
          </cell>
          <cell r="F86">
            <v>779</v>
          </cell>
          <cell r="G86">
            <v>0.90500641848523744</v>
          </cell>
          <cell r="H86">
            <v>8.3440308087291401E-2</v>
          </cell>
          <cell r="I86">
            <v>8.9858793324775355E-3</v>
          </cell>
          <cell r="J86">
            <v>2.5673940949935813E-3</v>
          </cell>
        </row>
        <row r="87">
          <cell r="A87">
            <v>222</v>
          </cell>
          <cell r="B87">
            <v>152</v>
          </cell>
          <cell r="C87">
            <v>13</v>
          </cell>
          <cell r="D87">
            <v>13</v>
          </cell>
          <cell r="E87">
            <v>0</v>
          </cell>
          <cell r="F87">
            <v>178</v>
          </cell>
          <cell r="G87">
            <v>0.8539325842696629</v>
          </cell>
          <cell r="H87">
            <v>7.3033707865168537E-2</v>
          </cell>
          <cell r="I87">
            <v>7.3033707865168537E-2</v>
          </cell>
          <cell r="J87">
            <v>0</v>
          </cell>
        </row>
        <row r="88">
          <cell r="A88">
            <v>223</v>
          </cell>
          <cell r="B88">
            <v>1053</v>
          </cell>
          <cell r="C88">
            <v>53</v>
          </cell>
          <cell r="D88">
            <v>65</v>
          </cell>
          <cell r="E88">
            <v>11</v>
          </cell>
          <cell r="F88">
            <v>1182</v>
          </cell>
          <cell r="G88">
            <v>0.8908629441624365</v>
          </cell>
          <cell r="H88">
            <v>4.4839255499153977E-2</v>
          </cell>
          <cell r="I88">
            <v>5.499153976311337E-2</v>
          </cell>
          <cell r="J88">
            <v>9.3062605752961079E-3</v>
          </cell>
        </row>
        <row r="89">
          <cell r="A89">
            <v>227</v>
          </cell>
          <cell r="B89">
            <v>237</v>
          </cell>
          <cell r="C89">
            <v>25</v>
          </cell>
          <cell r="D89">
            <v>12</v>
          </cell>
          <cell r="E89">
            <v>0</v>
          </cell>
          <cell r="F89">
            <v>274</v>
          </cell>
          <cell r="G89">
            <v>0.86496350364963503</v>
          </cell>
          <cell r="H89">
            <v>9.1240875912408759E-2</v>
          </cell>
          <cell r="I89">
            <v>4.3795620437956206E-2</v>
          </cell>
          <cell r="J89">
            <v>0</v>
          </cell>
        </row>
        <row r="90">
          <cell r="A90">
            <v>228</v>
          </cell>
          <cell r="B90">
            <v>1253</v>
          </cell>
          <cell r="C90">
            <v>34</v>
          </cell>
          <cell r="D90">
            <v>45</v>
          </cell>
          <cell r="E90">
            <v>12</v>
          </cell>
          <cell r="F90">
            <v>1344</v>
          </cell>
          <cell r="G90">
            <v>0.93229166666666663</v>
          </cell>
          <cell r="H90">
            <v>2.5297619047619048E-2</v>
          </cell>
          <cell r="I90">
            <v>3.3482142857142856E-2</v>
          </cell>
          <cell r="J90">
            <v>8.9285714285714281E-3</v>
          </cell>
        </row>
        <row r="91">
          <cell r="A91">
            <v>230</v>
          </cell>
          <cell r="B91">
            <v>0</v>
          </cell>
          <cell r="C91">
            <v>0</v>
          </cell>
          <cell r="D91">
            <v>4</v>
          </cell>
          <cell r="E91">
            <v>0</v>
          </cell>
          <cell r="F91">
            <v>4</v>
          </cell>
          <cell r="G91">
            <v>0</v>
          </cell>
          <cell r="H91">
            <v>0</v>
          </cell>
          <cell r="I91">
            <v>1</v>
          </cell>
          <cell r="J91">
            <v>0</v>
          </cell>
        </row>
        <row r="92">
          <cell r="A92">
            <v>231</v>
          </cell>
          <cell r="B92">
            <v>612</v>
          </cell>
          <cell r="C92">
            <v>36</v>
          </cell>
          <cell r="D92">
            <v>23</v>
          </cell>
          <cell r="E92">
            <v>8</v>
          </cell>
          <cell r="F92">
            <v>679</v>
          </cell>
          <cell r="G92">
            <v>0.90132547864506629</v>
          </cell>
          <cell r="H92">
            <v>5.3019145802650956E-2</v>
          </cell>
          <cell r="I92">
            <v>3.3873343151693665E-2</v>
          </cell>
          <cell r="J92">
            <v>1.1782032400589101E-2</v>
          </cell>
        </row>
        <row r="93">
          <cell r="A93">
            <v>233</v>
          </cell>
          <cell r="B93">
            <v>1262</v>
          </cell>
          <cell r="C93">
            <v>19</v>
          </cell>
          <cell r="D93">
            <v>28</v>
          </cell>
          <cell r="E93">
            <v>10</v>
          </cell>
          <cell r="F93">
            <v>1319</v>
          </cell>
          <cell r="G93">
            <v>0.95678544351781658</v>
          </cell>
          <cell r="H93">
            <v>1.4404852160727824E-2</v>
          </cell>
          <cell r="I93">
            <v>2.1228203184230479E-2</v>
          </cell>
          <cell r="J93">
            <v>7.5815011372251705E-3</v>
          </cell>
        </row>
        <row r="94">
          <cell r="A94">
            <v>234</v>
          </cell>
          <cell r="B94">
            <v>619</v>
          </cell>
          <cell r="C94">
            <v>4</v>
          </cell>
          <cell r="D94">
            <v>21</v>
          </cell>
          <cell r="E94">
            <v>4</v>
          </cell>
          <cell r="F94">
            <v>648</v>
          </cell>
          <cell r="G94">
            <v>0.95524691358024694</v>
          </cell>
          <cell r="H94">
            <v>6.1728395061728392E-3</v>
          </cell>
          <cell r="I94">
            <v>3.2407407407407406E-2</v>
          </cell>
          <cell r="J94">
            <v>6.1728395061728392E-3</v>
          </cell>
        </row>
        <row r="95">
          <cell r="A95">
            <v>235</v>
          </cell>
          <cell r="B95">
            <v>573</v>
          </cell>
          <cell r="C95">
            <v>15</v>
          </cell>
          <cell r="D95">
            <v>7</v>
          </cell>
          <cell r="E95">
            <v>1</v>
          </cell>
          <cell r="F95">
            <v>596</v>
          </cell>
          <cell r="G95">
            <v>0.96140939597315433</v>
          </cell>
          <cell r="H95">
            <v>2.5167785234899327E-2</v>
          </cell>
          <cell r="I95">
            <v>1.1744966442953021E-2</v>
          </cell>
          <cell r="J95">
            <v>1.6778523489932886E-3</v>
          </cell>
        </row>
        <row r="96">
          <cell r="A96">
            <v>239</v>
          </cell>
          <cell r="B96">
            <v>165</v>
          </cell>
          <cell r="C96">
            <v>6</v>
          </cell>
          <cell r="D96">
            <v>9</v>
          </cell>
          <cell r="E96">
            <v>8</v>
          </cell>
          <cell r="F96">
            <v>188</v>
          </cell>
          <cell r="G96">
            <v>0.87765957446808507</v>
          </cell>
          <cell r="H96">
            <v>3.1914893617021274E-2</v>
          </cell>
          <cell r="I96">
            <v>4.7872340425531915E-2</v>
          </cell>
          <cell r="J96">
            <v>4.2553191489361701E-2</v>
          </cell>
        </row>
        <row r="97">
          <cell r="A97">
            <v>240</v>
          </cell>
          <cell r="B97">
            <v>1814</v>
          </cell>
          <cell r="C97">
            <v>62</v>
          </cell>
          <cell r="D97">
            <v>46</v>
          </cell>
          <cell r="E97">
            <v>14</v>
          </cell>
          <cell r="F97">
            <v>1936</v>
          </cell>
          <cell r="G97">
            <v>0.93698347107438018</v>
          </cell>
          <cell r="H97">
            <v>3.2024793388429749E-2</v>
          </cell>
          <cell r="I97">
            <v>2.3760330578512397E-2</v>
          </cell>
          <cell r="J97">
            <v>7.2314049586776862E-3</v>
          </cell>
        </row>
        <row r="98">
          <cell r="A98">
            <v>241</v>
          </cell>
          <cell r="B98">
            <v>284</v>
          </cell>
          <cell r="C98">
            <v>9</v>
          </cell>
          <cell r="D98">
            <v>6</v>
          </cell>
          <cell r="E98">
            <v>3</v>
          </cell>
          <cell r="F98">
            <v>302</v>
          </cell>
          <cell r="G98">
            <v>0.94039735099337751</v>
          </cell>
          <cell r="H98">
            <v>2.9801324503311258E-2</v>
          </cell>
          <cell r="I98">
            <v>1.9867549668874173E-2</v>
          </cell>
          <cell r="J98">
            <v>9.9337748344370865E-3</v>
          </cell>
        </row>
        <row r="99">
          <cell r="A99">
            <v>242</v>
          </cell>
          <cell r="B99">
            <v>368</v>
          </cell>
          <cell r="C99">
            <v>19</v>
          </cell>
          <cell r="D99">
            <v>5</v>
          </cell>
          <cell r="E99">
            <v>0</v>
          </cell>
          <cell r="F99">
            <v>392</v>
          </cell>
          <cell r="G99">
            <v>0.93877551020408168</v>
          </cell>
          <cell r="H99">
            <v>4.8469387755102039E-2</v>
          </cell>
          <cell r="I99">
            <v>1.2755102040816327E-2</v>
          </cell>
          <cell r="J99">
            <v>0</v>
          </cell>
        </row>
        <row r="100">
          <cell r="A100">
            <v>246</v>
          </cell>
          <cell r="B100">
            <v>45</v>
          </cell>
          <cell r="C100">
            <v>5</v>
          </cell>
          <cell r="D100">
            <v>0</v>
          </cell>
          <cell r="E100">
            <v>0</v>
          </cell>
          <cell r="F100">
            <v>50</v>
          </cell>
          <cell r="G100">
            <v>0.9</v>
          </cell>
          <cell r="H100">
            <v>0.1</v>
          </cell>
          <cell r="I100">
            <v>0</v>
          </cell>
          <cell r="J100">
            <v>0</v>
          </cell>
        </row>
        <row r="101">
          <cell r="A101">
            <v>248</v>
          </cell>
          <cell r="B101">
            <v>271</v>
          </cell>
          <cell r="C101">
            <v>33</v>
          </cell>
          <cell r="D101">
            <v>7</v>
          </cell>
          <cell r="E101">
            <v>4</v>
          </cell>
          <cell r="F101">
            <v>315</v>
          </cell>
          <cell r="G101">
            <v>0.86031746031746037</v>
          </cell>
          <cell r="H101">
            <v>0.10476190476190476</v>
          </cell>
          <cell r="I101">
            <v>2.2222222222222223E-2</v>
          </cell>
          <cell r="J101">
            <v>1.2698412698412698E-2</v>
          </cell>
        </row>
        <row r="102">
          <cell r="A102">
            <v>249</v>
          </cell>
          <cell r="B102">
            <v>85</v>
          </cell>
          <cell r="C102">
            <v>4</v>
          </cell>
          <cell r="D102">
            <v>25</v>
          </cell>
          <cell r="E102">
            <v>7</v>
          </cell>
          <cell r="F102">
            <v>121</v>
          </cell>
          <cell r="G102">
            <v>0.7024793388429752</v>
          </cell>
          <cell r="H102">
            <v>3.3057851239669422E-2</v>
          </cell>
          <cell r="I102">
            <v>0.20661157024793389</v>
          </cell>
          <cell r="J102">
            <v>5.7851239669421489E-2</v>
          </cell>
        </row>
        <row r="103">
          <cell r="A103">
            <v>250</v>
          </cell>
          <cell r="B103">
            <v>667</v>
          </cell>
          <cell r="C103">
            <v>12</v>
          </cell>
          <cell r="D103">
            <v>13</v>
          </cell>
          <cell r="E103">
            <v>4</v>
          </cell>
          <cell r="F103">
            <v>696</v>
          </cell>
          <cell r="G103">
            <v>0.95833333333333337</v>
          </cell>
          <cell r="H103">
            <v>1.7241379310344827E-2</v>
          </cell>
          <cell r="I103">
            <v>1.8678160919540231E-2</v>
          </cell>
          <cell r="J103">
            <v>5.7471264367816091E-3</v>
          </cell>
        </row>
        <row r="104">
          <cell r="A104">
            <v>251</v>
          </cell>
          <cell r="B104">
            <v>234</v>
          </cell>
          <cell r="C104">
            <v>3</v>
          </cell>
          <cell r="D104">
            <v>14</v>
          </cell>
          <cell r="E104">
            <v>1</v>
          </cell>
          <cell r="F104">
            <v>252</v>
          </cell>
          <cell r="G104">
            <v>0.9285714285714286</v>
          </cell>
          <cell r="H104">
            <v>1.1904761904761904E-2</v>
          </cell>
          <cell r="I104">
            <v>5.5555555555555552E-2</v>
          </cell>
          <cell r="J104">
            <v>3.968253968253968E-3</v>
          </cell>
        </row>
        <row r="105">
          <cell r="A105">
            <v>252</v>
          </cell>
          <cell r="B105">
            <v>248</v>
          </cell>
          <cell r="C105">
            <v>11</v>
          </cell>
          <cell r="D105">
            <v>23</v>
          </cell>
          <cell r="E105">
            <v>0</v>
          </cell>
          <cell r="F105">
            <v>282</v>
          </cell>
          <cell r="G105">
            <v>0.87943262411347523</v>
          </cell>
          <cell r="H105">
            <v>3.9007092198581561E-2</v>
          </cell>
          <cell r="I105">
            <v>8.1560283687943269E-2</v>
          </cell>
          <cell r="J105">
            <v>0</v>
          </cell>
        </row>
        <row r="106">
          <cell r="A106">
            <v>255</v>
          </cell>
          <cell r="B106">
            <v>337</v>
          </cell>
          <cell r="C106">
            <v>17</v>
          </cell>
          <cell r="D106">
            <v>23</v>
          </cell>
          <cell r="E106">
            <v>20</v>
          </cell>
          <cell r="F106">
            <v>397</v>
          </cell>
          <cell r="G106">
            <v>0.8488664987405542</v>
          </cell>
          <cell r="H106">
            <v>4.2821158690176324E-2</v>
          </cell>
          <cell r="I106">
            <v>5.793450881612091E-2</v>
          </cell>
          <cell r="J106">
            <v>5.0377833753148617E-2</v>
          </cell>
        </row>
        <row r="107">
          <cell r="A107">
            <v>257</v>
          </cell>
          <cell r="B107">
            <v>451</v>
          </cell>
          <cell r="C107">
            <v>46</v>
          </cell>
          <cell r="D107">
            <v>6</v>
          </cell>
          <cell r="E107">
            <v>3</v>
          </cell>
          <cell r="F107">
            <v>506</v>
          </cell>
          <cell r="G107">
            <v>0.89130434782608692</v>
          </cell>
          <cell r="H107">
            <v>9.0909090909090912E-2</v>
          </cell>
          <cell r="I107">
            <v>1.1857707509881422E-2</v>
          </cell>
          <cell r="J107">
            <v>5.9288537549407111E-3</v>
          </cell>
        </row>
        <row r="108">
          <cell r="A108">
            <v>259</v>
          </cell>
          <cell r="B108">
            <v>3864</v>
          </cell>
          <cell r="C108">
            <v>68</v>
          </cell>
          <cell r="D108">
            <v>291</v>
          </cell>
          <cell r="E108">
            <v>9</v>
          </cell>
          <cell r="F108">
            <v>4232</v>
          </cell>
          <cell r="G108">
            <v>0.91304347826086951</v>
          </cell>
          <cell r="H108">
            <v>1.6068052930056712E-2</v>
          </cell>
          <cell r="I108">
            <v>6.8761814744801517E-2</v>
          </cell>
          <cell r="J108">
            <v>2.1266540642722116E-3</v>
          </cell>
        </row>
        <row r="109">
          <cell r="A109">
            <v>260</v>
          </cell>
          <cell r="B109">
            <v>303</v>
          </cell>
          <cell r="C109">
            <v>12</v>
          </cell>
          <cell r="D109">
            <v>3</v>
          </cell>
          <cell r="E109">
            <v>0</v>
          </cell>
          <cell r="F109">
            <v>318</v>
          </cell>
          <cell r="G109">
            <v>0.95283018867924529</v>
          </cell>
          <cell r="H109">
            <v>3.7735849056603772E-2</v>
          </cell>
          <cell r="I109">
            <v>9.433962264150943E-3</v>
          </cell>
          <cell r="J109">
            <v>0</v>
          </cell>
        </row>
        <row r="110">
          <cell r="A110">
            <v>263</v>
          </cell>
          <cell r="B110">
            <v>239</v>
          </cell>
          <cell r="C110">
            <v>3</v>
          </cell>
          <cell r="D110">
            <v>2</v>
          </cell>
          <cell r="E110">
            <v>2</v>
          </cell>
          <cell r="F110">
            <v>246</v>
          </cell>
          <cell r="G110">
            <v>0.97154471544715448</v>
          </cell>
          <cell r="H110">
            <v>1.2195121951219513E-2</v>
          </cell>
          <cell r="I110">
            <v>8.130081300813009E-3</v>
          </cell>
          <cell r="J110">
            <v>8.130081300813009E-3</v>
          </cell>
        </row>
        <row r="111">
          <cell r="A111">
            <v>264</v>
          </cell>
          <cell r="B111">
            <v>346</v>
          </cell>
          <cell r="C111">
            <v>15</v>
          </cell>
          <cell r="D111">
            <v>4</v>
          </cell>
          <cell r="E111">
            <v>0</v>
          </cell>
          <cell r="F111">
            <v>365</v>
          </cell>
          <cell r="G111">
            <v>0.94794520547945205</v>
          </cell>
          <cell r="H111">
            <v>4.1095890410958902E-2</v>
          </cell>
          <cell r="I111">
            <v>1.0958904109589041E-2</v>
          </cell>
          <cell r="J111">
            <v>0</v>
          </cell>
        </row>
        <row r="112">
          <cell r="A112">
            <v>266</v>
          </cell>
          <cell r="B112">
            <v>681</v>
          </cell>
          <cell r="C112">
            <v>9</v>
          </cell>
          <cell r="D112">
            <v>2</v>
          </cell>
          <cell r="E112">
            <v>0</v>
          </cell>
          <cell r="F112">
            <v>692</v>
          </cell>
          <cell r="G112">
            <v>0.98410404624277459</v>
          </cell>
          <cell r="H112">
            <v>1.300578034682081E-2</v>
          </cell>
          <cell r="I112">
            <v>2.8901734104046241E-3</v>
          </cell>
          <cell r="J112">
            <v>0</v>
          </cell>
        </row>
        <row r="113">
          <cell r="A113">
            <v>268</v>
          </cell>
          <cell r="B113">
            <v>64</v>
          </cell>
          <cell r="C113">
            <v>5</v>
          </cell>
          <cell r="D113">
            <v>21</v>
          </cell>
          <cell r="E113">
            <v>1</v>
          </cell>
          <cell r="F113">
            <v>91</v>
          </cell>
          <cell r="G113">
            <v>0.70329670329670335</v>
          </cell>
          <cell r="H113">
            <v>5.4945054945054944E-2</v>
          </cell>
          <cell r="I113">
            <v>0.23076923076923078</v>
          </cell>
          <cell r="J113">
            <v>1.098901098901099E-2</v>
          </cell>
        </row>
        <row r="114">
          <cell r="A114">
            <v>270</v>
          </cell>
          <cell r="B114">
            <v>2286</v>
          </cell>
          <cell r="C114">
            <v>270</v>
          </cell>
          <cell r="D114">
            <v>181</v>
          </cell>
          <cell r="E114">
            <v>16</v>
          </cell>
          <cell r="F114">
            <v>2753</v>
          </cell>
          <cell r="G114">
            <v>0.83036687250272434</v>
          </cell>
          <cell r="H114">
            <v>9.8074827460951683E-2</v>
          </cell>
          <cell r="I114">
            <v>6.5746458409008349E-2</v>
          </cell>
          <cell r="J114">
            <v>5.8118416273156559E-3</v>
          </cell>
        </row>
        <row r="115">
          <cell r="A115">
            <v>271</v>
          </cell>
          <cell r="B115">
            <v>527</v>
          </cell>
          <cell r="C115">
            <v>11</v>
          </cell>
          <cell r="D115">
            <v>13</v>
          </cell>
          <cell r="E115">
            <v>2</v>
          </cell>
          <cell r="F115">
            <v>553</v>
          </cell>
          <cell r="G115">
            <v>0.9529837251356239</v>
          </cell>
          <cell r="H115">
            <v>1.9891500904159132E-2</v>
          </cell>
          <cell r="I115">
            <v>2.3508137432188065E-2</v>
          </cell>
          <cell r="J115">
            <v>3.616636528028933E-3</v>
          </cell>
        </row>
        <row r="116">
          <cell r="A116">
            <v>274</v>
          </cell>
          <cell r="B116">
            <v>88</v>
          </cell>
          <cell r="C116">
            <v>1</v>
          </cell>
          <cell r="D116">
            <v>3</v>
          </cell>
          <cell r="E116">
            <v>0</v>
          </cell>
          <cell r="F116">
            <v>92</v>
          </cell>
          <cell r="G116">
            <v>0.95652173913043481</v>
          </cell>
          <cell r="H116">
            <v>1.0869565217391304E-2</v>
          </cell>
          <cell r="I116">
            <v>3.2608695652173912E-2</v>
          </cell>
          <cell r="J116">
            <v>0</v>
          </cell>
        </row>
        <row r="117">
          <cell r="A117">
            <v>276</v>
          </cell>
          <cell r="B117">
            <v>643</v>
          </cell>
          <cell r="C117">
            <v>10</v>
          </cell>
          <cell r="D117">
            <v>22</v>
          </cell>
          <cell r="E117">
            <v>5</v>
          </cell>
          <cell r="F117">
            <v>680</v>
          </cell>
          <cell r="G117">
            <v>0.94558823529411762</v>
          </cell>
          <cell r="H117">
            <v>1.4705882352941176E-2</v>
          </cell>
          <cell r="I117">
            <v>3.2352941176470591E-2</v>
          </cell>
          <cell r="J117">
            <v>7.3529411764705881E-3</v>
          </cell>
        </row>
        <row r="118">
          <cell r="A118">
            <v>278</v>
          </cell>
          <cell r="B118">
            <v>156</v>
          </cell>
          <cell r="C118">
            <v>9</v>
          </cell>
          <cell r="D118">
            <v>15</v>
          </cell>
          <cell r="E118">
            <v>1</v>
          </cell>
          <cell r="F118">
            <v>181</v>
          </cell>
          <cell r="G118">
            <v>0.86187845303867405</v>
          </cell>
          <cell r="H118">
            <v>4.9723756906077346E-2</v>
          </cell>
          <cell r="I118">
            <v>8.2872928176795577E-2</v>
          </cell>
          <cell r="J118">
            <v>5.5248618784530384E-3</v>
          </cell>
        </row>
        <row r="119">
          <cell r="A119">
            <v>283</v>
          </cell>
          <cell r="B119">
            <v>1062</v>
          </cell>
          <cell r="C119">
            <v>95</v>
          </cell>
          <cell r="D119">
            <v>23</v>
          </cell>
          <cell r="E119">
            <v>3</v>
          </cell>
          <cell r="F119">
            <v>1183</v>
          </cell>
          <cell r="G119">
            <v>0.89771766694843613</v>
          </cell>
          <cell r="H119">
            <v>8.0304311073541843E-2</v>
          </cell>
          <cell r="I119">
            <v>1.944209636517329E-2</v>
          </cell>
          <cell r="J119">
            <v>2.5359256128486898E-3</v>
          </cell>
        </row>
        <row r="120">
          <cell r="A120">
            <v>284</v>
          </cell>
          <cell r="B120">
            <v>146</v>
          </cell>
          <cell r="C120">
            <v>18</v>
          </cell>
          <cell r="D120">
            <v>11</v>
          </cell>
          <cell r="E120">
            <v>1</v>
          </cell>
          <cell r="F120">
            <v>176</v>
          </cell>
          <cell r="G120">
            <v>0.82954545454545459</v>
          </cell>
          <cell r="H120">
            <v>0.10227272727272728</v>
          </cell>
          <cell r="I120">
            <v>6.25E-2</v>
          </cell>
          <cell r="J120">
            <v>5.681818181818182E-3</v>
          </cell>
        </row>
        <row r="121">
          <cell r="A121">
            <v>285</v>
          </cell>
          <cell r="B121">
            <v>154</v>
          </cell>
          <cell r="C121">
            <v>1</v>
          </cell>
          <cell r="D121">
            <v>39</v>
          </cell>
          <cell r="E121">
            <v>0</v>
          </cell>
          <cell r="F121">
            <v>194</v>
          </cell>
          <cell r="G121">
            <v>0.79381443298969068</v>
          </cell>
          <cell r="H121">
            <v>5.1546391752577319E-3</v>
          </cell>
          <cell r="I121">
            <v>0.20103092783505155</v>
          </cell>
          <cell r="J121">
            <v>0</v>
          </cell>
        </row>
        <row r="122">
          <cell r="A122">
            <v>286</v>
          </cell>
          <cell r="B122">
            <v>209</v>
          </cell>
          <cell r="C122">
            <v>9</v>
          </cell>
          <cell r="D122">
            <v>20</v>
          </cell>
          <cell r="E122">
            <v>4</v>
          </cell>
          <cell r="F122">
            <v>242</v>
          </cell>
          <cell r="G122">
            <v>0.86363636363636365</v>
          </cell>
          <cell r="H122">
            <v>3.71900826446281E-2</v>
          </cell>
          <cell r="I122">
            <v>8.2644628099173556E-2</v>
          </cell>
          <cell r="J122">
            <v>1.6528925619834711E-2</v>
          </cell>
        </row>
        <row r="123">
          <cell r="A123">
            <v>287</v>
          </cell>
          <cell r="B123">
            <v>179</v>
          </cell>
          <cell r="C123">
            <v>6</v>
          </cell>
          <cell r="D123">
            <v>12</v>
          </cell>
          <cell r="E123">
            <v>0</v>
          </cell>
          <cell r="F123">
            <v>197</v>
          </cell>
          <cell r="G123">
            <v>0.90862944162436543</v>
          </cell>
          <cell r="H123">
            <v>3.0456852791878174E-2</v>
          </cell>
          <cell r="I123">
            <v>6.0913705583756347E-2</v>
          </cell>
          <cell r="J123">
            <v>0</v>
          </cell>
        </row>
        <row r="124">
          <cell r="A124">
            <v>289</v>
          </cell>
          <cell r="B124">
            <v>18</v>
          </cell>
          <cell r="C124">
            <v>0</v>
          </cell>
          <cell r="D124">
            <v>7</v>
          </cell>
          <cell r="E124">
            <v>1</v>
          </cell>
          <cell r="F124">
            <v>26</v>
          </cell>
          <cell r="G124">
            <v>0.69230769230769229</v>
          </cell>
          <cell r="H124">
            <v>0</v>
          </cell>
          <cell r="I124">
            <v>0.26923076923076922</v>
          </cell>
          <cell r="J124">
            <v>3.8461538461538464E-2</v>
          </cell>
        </row>
        <row r="125">
          <cell r="A125">
            <v>290</v>
          </cell>
          <cell r="B125">
            <v>118</v>
          </cell>
          <cell r="C125">
            <v>36</v>
          </cell>
          <cell r="D125">
            <v>22</v>
          </cell>
          <cell r="E125">
            <v>1</v>
          </cell>
          <cell r="F125">
            <v>177</v>
          </cell>
          <cell r="G125">
            <v>0.66666666666666663</v>
          </cell>
          <cell r="H125">
            <v>0.20338983050847459</v>
          </cell>
          <cell r="I125">
            <v>0.12429378531073447</v>
          </cell>
          <cell r="J125">
            <v>5.6497175141242938E-3</v>
          </cell>
        </row>
        <row r="126">
          <cell r="A126">
            <v>293</v>
          </cell>
          <cell r="B126">
            <v>325</v>
          </cell>
          <cell r="C126">
            <v>15</v>
          </cell>
          <cell r="D126">
            <v>34</v>
          </cell>
          <cell r="E126">
            <v>2</v>
          </cell>
          <cell r="F126">
            <v>376</v>
          </cell>
          <cell r="G126">
            <v>0.86436170212765961</v>
          </cell>
          <cell r="H126">
            <v>3.9893617021276598E-2</v>
          </cell>
          <cell r="I126">
            <v>9.0425531914893623E-2</v>
          </cell>
          <cell r="J126">
            <v>5.3191489361702126E-3</v>
          </cell>
        </row>
        <row r="127">
          <cell r="A127">
            <v>294</v>
          </cell>
          <cell r="B127">
            <v>546</v>
          </cell>
          <cell r="C127">
            <v>26</v>
          </cell>
          <cell r="D127">
            <v>37</v>
          </cell>
          <cell r="E127">
            <v>9</v>
          </cell>
          <cell r="F127">
            <v>618</v>
          </cell>
          <cell r="G127">
            <v>0.88349514563106801</v>
          </cell>
          <cell r="H127">
            <v>4.2071197411003236E-2</v>
          </cell>
          <cell r="I127">
            <v>5.9870550161812294E-2</v>
          </cell>
          <cell r="J127">
            <v>1.4563106796116505E-2</v>
          </cell>
        </row>
        <row r="128">
          <cell r="A128">
            <v>298</v>
          </cell>
          <cell r="B128">
            <v>135</v>
          </cell>
          <cell r="C128">
            <v>3</v>
          </cell>
          <cell r="D128">
            <v>52</v>
          </cell>
          <cell r="E128">
            <v>1</v>
          </cell>
          <cell r="F128">
            <v>191</v>
          </cell>
          <cell r="G128">
            <v>0.70680628272251311</v>
          </cell>
          <cell r="H128">
            <v>1.5706806282722512E-2</v>
          </cell>
          <cell r="I128">
            <v>0.27225130890052357</v>
          </cell>
          <cell r="J128">
            <v>5.235602094240838E-3</v>
          </cell>
        </row>
        <row r="129">
          <cell r="A129">
            <v>299</v>
          </cell>
          <cell r="B129">
            <v>355</v>
          </cell>
          <cell r="C129">
            <v>11</v>
          </cell>
          <cell r="D129">
            <v>31</v>
          </cell>
          <cell r="E129">
            <v>5</v>
          </cell>
          <cell r="F129">
            <v>402</v>
          </cell>
          <cell r="G129">
            <v>0.88308457711442789</v>
          </cell>
          <cell r="H129">
            <v>2.736318407960199E-2</v>
          </cell>
          <cell r="I129">
            <v>7.7114427860696513E-2</v>
          </cell>
          <cell r="J129">
            <v>1.2437810945273632E-2</v>
          </cell>
        </row>
        <row r="130">
          <cell r="A130">
            <v>302</v>
          </cell>
          <cell r="B130">
            <v>280</v>
          </cell>
          <cell r="C130">
            <v>9</v>
          </cell>
          <cell r="D130">
            <v>6</v>
          </cell>
          <cell r="E130">
            <v>1</v>
          </cell>
          <cell r="F130">
            <v>296</v>
          </cell>
          <cell r="G130">
            <v>0.94594594594594594</v>
          </cell>
          <cell r="H130">
            <v>3.0405405405405407E-2</v>
          </cell>
          <cell r="I130">
            <v>2.0270270270270271E-2</v>
          </cell>
          <cell r="J130">
            <v>3.3783783783783786E-3</v>
          </cell>
        </row>
        <row r="131">
          <cell r="A131">
            <v>303</v>
          </cell>
          <cell r="B131">
            <v>389</v>
          </cell>
          <cell r="C131">
            <v>27</v>
          </cell>
          <cell r="D131">
            <v>9</v>
          </cell>
          <cell r="E131">
            <v>2</v>
          </cell>
          <cell r="F131">
            <v>427</v>
          </cell>
          <cell r="G131">
            <v>0.91100702576112413</v>
          </cell>
          <cell r="H131">
            <v>6.323185011709602E-2</v>
          </cell>
          <cell r="I131">
            <v>2.1077283372365339E-2</v>
          </cell>
          <cell r="J131">
            <v>4.6838407494145199E-3</v>
          </cell>
        </row>
        <row r="132">
          <cell r="A132">
            <v>305</v>
          </cell>
          <cell r="B132">
            <v>730</v>
          </cell>
          <cell r="C132">
            <v>35</v>
          </cell>
          <cell r="D132">
            <v>7</v>
          </cell>
          <cell r="E132">
            <v>3</v>
          </cell>
          <cell r="F132">
            <v>775</v>
          </cell>
          <cell r="G132">
            <v>0.9419354838709677</v>
          </cell>
          <cell r="H132">
            <v>4.5161290322580643E-2</v>
          </cell>
          <cell r="I132">
            <v>9.0322580645161299E-3</v>
          </cell>
          <cell r="J132">
            <v>3.8709677419354839E-3</v>
          </cell>
        </row>
        <row r="133">
          <cell r="A133">
            <v>306</v>
          </cell>
          <cell r="B133">
            <v>72</v>
          </cell>
          <cell r="C133">
            <v>16</v>
          </cell>
          <cell r="D133">
            <v>53</v>
          </cell>
          <cell r="E133">
            <v>0</v>
          </cell>
          <cell r="F133">
            <v>141</v>
          </cell>
          <cell r="G133">
            <v>0.51063829787234039</v>
          </cell>
          <cell r="H133">
            <v>0.11347517730496454</v>
          </cell>
          <cell r="I133">
            <v>0.37588652482269502</v>
          </cell>
          <cell r="J133">
            <v>0</v>
          </cell>
        </row>
        <row r="134">
          <cell r="A134">
            <v>310</v>
          </cell>
          <cell r="B134">
            <v>251</v>
          </cell>
          <cell r="C134">
            <v>13</v>
          </cell>
          <cell r="D134">
            <v>18</v>
          </cell>
          <cell r="E134">
            <v>2</v>
          </cell>
          <cell r="F134">
            <v>284</v>
          </cell>
          <cell r="G134">
            <v>0.88380281690140849</v>
          </cell>
          <cell r="H134">
            <v>4.5774647887323945E-2</v>
          </cell>
          <cell r="I134">
            <v>6.3380281690140844E-2</v>
          </cell>
          <cell r="J134">
            <v>7.0422535211267607E-3</v>
          </cell>
        </row>
        <row r="135">
          <cell r="A135">
            <v>311</v>
          </cell>
          <cell r="B135">
            <v>319</v>
          </cell>
          <cell r="C135">
            <v>19</v>
          </cell>
          <cell r="D135">
            <v>5</v>
          </cell>
          <cell r="E135">
            <v>0</v>
          </cell>
          <cell r="F135">
            <v>343</v>
          </cell>
          <cell r="G135">
            <v>0.93002915451895041</v>
          </cell>
          <cell r="H135">
            <v>5.5393586005830907E-2</v>
          </cell>
          <cell r="I135">
            <v>1.4577259475218658E-2</v>
          </cell>
          <cell r="J135">
            <v>0</v>
          </cell>
        </row>
        <row r="136">
          <cell r="A136">
            <v>312</v>
          </cell>
          <cell r="B136">
            <v>249</v>
          </cell>
          <cell r="C136">
            <v>4</v>
          </cell>
          <cell r="D136">
            <v>33</v>
          </cell>
          <cell r="E136">
            <v>0</v>
          </cell>
          <cell r="F136">
            <v>286</v>
          </cell>
          <cell r="G136">
            <v>0.87062937062937062</v>
          </cell>
          <cell r="H136">
            <v>1.3986013986013986E-2</v>
          </cell>
          <cell r="I136">
            <v>0.11538461538461539</v>
          </cell>
          <cell r="J136">
            <v>0</v>
          </cell>
        </row>
        <row r="137">
          <cell r="A137">
            <v>313</v>
          </cell>
          <cell r="B137">
            <v>302</v>
          </cell>
          <cell r="C137">
            <v>6</v>
          </cell>
          <cell r="D137">
            <v>12</v>
          </cell>
          <cell r="E137">
            <v>1</v>
          </cell>
          <cell r="F137">
            <v>321</v>
          </cell>
          <cell r="G137">
            <v>0.94080996884735202</v>
          </cell>
          <cell r="H137">
            <v>1.8691588785046728E-2</v>
          </cell>
          <cell r="I137">
            <v>3.7383177570093455E-2</v>
          </cell>
          <cell r="J137">
            <v>3.1152647975077881E-3</v>
          </cell>
        </row>
        <row r="138">
          <cell r="A138">
            <v>314</v>
          </cell>
          <cell r="B138">
            <v>6154</v>
          </cell>
          <cell r="C138">
            <v>174</v>
          </cell>
          <cell r="D138">
            <v>86</v>
          </cell>
          <cell r="E138">
            <v>7</v>
          </cell>
          <cell r="F138">
            <v>6421</v>
          </cell>
          <cell r="G138">
            <v>0.95841769194829463</v>
          </cell>
          <cell r="H138">
            <v>2.7098582775268651E-2</v>
          </cell>
          <cell r="I138">
            <v>1.3393552406167264E-2</v>
          </cell>
          <cell r="J138">
            <v>1.0901728702694285E-3</v>
          </cell>
        </row>
        <row r="139">
          <cell r="A139">
            <v>315</v>
          </cell>
          <cell r="B139">
            <v>277</v>
          </cell>
          <cell r="C139">
            <v>24</v>
          </cell>
          <cell r="D139">
            <v>12</v>
          </cell>
          <cell r="E139">
            <v>0</v>
          </cell>
          <cell r="F139">
            <v>313</v>
          </cell>
          <cell r="G139">
            <v>0.88498402555910538</v>
          </cell>
          <cell r="H139">
            <v>7.6677316293929709E-2</v>
          </cell>
          <cell r="I139">
            <v>3.8338658146964855E-2</v>
          </cell>
          <cell r="J139">
            <v>0</v>
          </cell>
        </row>
        <row r="140">
          <cell r="A140">
            <v>319</v>
          </cell>
          <cell r="B140">
            <v>734</v>
          </cell>
          <cell r="C140">
            <v>27</v>
          </cell>
          <cell r="D140">
            <v>37</v>
          </cell>
          <cell r="E140">
            <v>3</v>
          </cell>
          <cell r="F140">
            <v>801</v>
          </cell>
          <cell r="G140">
            <v>0.91635455680399502</v>
          </cell>
          <cell r="H140">
            <v>3.3707865168539325E-2</v>
          </cell>
          <cell r="I140">
            <v>4.6192259675405745E-2</v>
          </cell>
          <cell r="J140">
            <v>3.7453183520599251E-3</v>
          </cell>
        </row>
        <row r="141">
          <cell r="A141">
            <v>320</v>
          </cell>
          <cell r="B141">
            <v>461</v>
          </cell>
          <cell r="C141">
            <v>9</v>
          </cell>
          <cell r="D141">
            <v>5</v>
          </cell>
          <cell r="E141">
            <v>0</v>
          </cell>
          <cell r="F141">
            <v>475</v>
          </cell>
          <cell r="G141">
            <v>0.97052631578947368</v>
          </cell>
          <cell r="H141">
            <v>1.8947368421052633E-2</v>
          </cell>
          <cell r="I141">
            <v>1.0526315789473684E-2</v>
          </cell>
          <cell r="J141">
            <v>0</v>
          </cell>
        </row>
        <row r="142">
          <cell r="A142">
            <v>321</v>
          </cell>
          <cell r="B142">
            <v>425</v>
          </cell>
          <cell r="C142">
            <v>7</v>
          </cell>
          <cell r="D142">
            <v>24</v>
          </cell>
          <cell r="E142">
            <v>0</v>
          </cell>
          <cell r="F142">
            <v>456</v>
          </cell>
          <cell r="G142">
            <v>0.93201754385964908</v>
          </cell>
          <cell r="H142">
            <v>1.5350877192982455E-2</v>
          </cell>
          <cell r="I142">
            <v>5.2631578947368418E-2</v>
          </cell>
          <cell r="J142">
            <v>0</v>
          </cell>
        </row>
        <row r="143">
          <cell r="A143">
            <v>323</v>
          </cell>
          <cell r="B143">
            <v>202</v>
          </cell>
          <cell r="C143">
            <v>6</v>
          </cell>
          <cell r="D143">
            <v>5</v>
          </cell>
          <cell r="E143">
            <v>0</v>
          </cell>
          <cell r="F143">
            <v>213</v>
          </cell>
          <cell r="G143">
            <v>0.94835680751173712</v>
          </cell>
          <cell r="H143">
            <v>2.8169014084507043E-2</v>
          </cell>
          <cell r="I143">
            <v>2.3474178403755867E-2</v>
          </cell>
          <cell r="J143">
            <v>0</v>
          </cell>
        </row>
        <row r="144">
          <cell r="A144">
            <v>324</v>
          </cell>
          <cell r="B144">
            <v>1442</v>
          </cell>
          <cell r="C144">
            <v>125</v>
          </cell>
          <cell r="D144">
            <v>33</v>
          </cell>
          <cell r="E144">
            <v>0</v>
          </cell>
          <cell r="F144">
            <v>1600</v>
          </cell>
          <cell r="G144">
            <v>0.90125</v>
          </cell>
          <cell r="H144">
            <v>7.8125E-2</v>
          </cell>
          <cell r="I144">
            <v>2.0625000000000001E-2</v>
          </cell>
          <cell r="J144">
            <v>0</v>
          </cell>
        </row>
        <row r="145">
          <cell r="A145">
            <v>326</v>
          </cell>
          <cell r="B145">
            <v>101</v>
          </cell>
          <cell r="C145">
            <v>27</v>
          </cell>
          <cell r="D145">
            <v>1</v>
          </cell>
          <cell r="E145">
            <v>0</v>
          </cell>
          <cell r="F145">
            <v>129</v>
          </cell>
          <cell r="G145">
            <v>0.78294573643410847</v>
          </cell>
          <cell r="H145">
            <v>0.20930232558139536</v>
          </cell>
          <cell r="I145">
            <v>7.7519379844961239E-3</v>
          </cell>
          <cell r="J145">
            <v>0</v>
          </cell>
        </row>
        <row r="146">
          <cell r="A146">
            <v>327</v>
          </cell>
          <cell r="B146">
            <v>112</v>
          </cell>
          <cell r="C146">
            <v>2</v>
          </cell>
          <cell r="D146">
            <v>0</v>
          </cell>
          <cell r="E146">
            <v>0</v>
          </cell>
          <cell r="F146">
            <v>114</v>
          </cell>
          <cell r="G146">
            <v>0.98245614035087714</v>
          </cell>
          <cell r="H146">
            <v>1.7543859649122806E-2</v>
          </cell>
          <cell r="I146">
            <v>0</v>
          </cell>
          <cell r="J146">
            <v>0</v>
          </cell>
        </row>
        <row r="147">
          <cell r="A147">
            <v>328</v>
          </cell>
          <cell r="B147">
            <v>181</v>
          </cell>
          <cell r="C147">
            <v>9</v>
          </cell>
          <cell r="D147">
            <v>5</v>
          </cell>
          <cell r="E147">
            <v>1</v>
          </cell>
          <cell r="F147">
            <v>196</v>
          </cell>
          <cell r="G147">
            <v>0.92346938775510201</v>
          </cell>
          <cell r="H147">
            <v>4.5918367346938778E-2</v>
          </cell>
          <cell r="I147">
            <v>2.5510204081632654E-2</v>
          </cell>
          <cell r="J147">
            <v>5.1020408163265302E-3</v>
          </cell>
        </row>
        <row r="148">
          <cell r="A148">
            <v>329</v>
          </cell>
          <cell r="B148">
            <v>39</v>
          </cell>
          <cell r="C148">
            <v>14</v>
          </cell>
          <cell r="D148">
            <v>7</v>
          </cell>
          <cell r="E148">
            <v>1</v>
          </cell>
          <cell r="F148">
            <v>61</v>
          </cell>
          <cell r="G148">
            <v>0.63934426229508201</v>
          </cell>
          <cell r="H148">
            <v>0.22950819672131148</v>
          </cell>
          <cell r="I148">
            <v>0.11475409836065574</v>
          </cell>
          <cell r="J148">
            <v>1.6393442622950821E-2</v>
          </cell>
        </row>
        <row r="149">
          <cell r="A149">
            <v>334</v>
          </cell>
          <cell r="B149">
            <v>25</v>
          </cell>
          <cell r="C149">
            <v>1</v>
          </cell>
          <cell r="D149">
            <v>1</v>
          </cell>
          <cell r="E149">
            <v>0</v>
          </cell>
          <cell r="F149">
            <v>27</v>
          </cell>
          <cell r="G149">
            <v>0.92592592592592593</v>
          </cell>
          <cell r="H149">
            <v>3.7037037037037035E-2</v>
          </cell>
          <cell r="I149">
            <v>3.7037037037037035E-2</v>
          </cell>
          <cell r="J149">
            <v>0</v>
          </cell>
        </row>
        <row r="150">
          <cell r="A150">
            <v>335</v>
          </cell>
          <cell r="B150">
            <v>1018</v>
          </cell>
          <cell r="C150">
            <v>21</v>
          </cell>
          <cell r="D150">
            <v>23</v>
          </cell>
          <cell r="E150">
            <v>4</v>
          </cell>
          <cell r="F150">
            <v>1066</v>
          </cell>
          <cell r="G150">
            <v>0.95497185741088175</v>
          </cell>
          <cell r="H150">
            <v>1.9699812382739212E-2</v>
          </cell>
          <cell r="I150">
            <v>2.1575984990619138E-2</v>
          </cell>
          <cell r="J150">
            <v>3.7523452157598499E-3</v>
          </cell>
        </row>
        <row r="151">
          <cell r="A151">
            <v>336</v>
          </cell>
          <cell r="B151">
            <v>59</v>
          </cell>
          <cell r="C151">
            <v>0</v>
          </cell>
          <cell r="D151">
            <v>11</v>
          </cell>
          <cell r="E151">
            <v>0</v>
          </cell>
          <cell r="F151">
            <v>70</v>
          </cell>
          <cell r="G151">
            <v>0.84285714285714286</v>
          </cell>
          <cell r="H151">
            <v>0</v>
          </cell>
          <cell r="I151">
            <v>0.15714285714285714</v>
          </cell>
          <cell r="J151">
            <v>0</v>
          </cell>
        </row>
        <row r="152">
          <cell r="A152">
            <v>337</v>
          </cell>
          <cell r="B152">
            <v>445</v>
          </cell>
          <cell r="C152">
            <v>53</v>
          </cell>
          <cell r="D152">
            <v>21</v>
          </cell>
          <cell r="E152">
            <v>0</v>
          </cell>
          <cell r="F152">
            <v>519</v>
          </cell>
          <cell r="G152">
            <v>0.8574181117533719</v>
          </cell>
          <cell r="H152">
            <v>0.10211946050096339</v>
          </cell>
          <cell r="I152">
            <v>4.046242774566474E-2</v>
          </cell>
          <cell r="J152">
            <v>0</v>
          </cell>
        </row>
        <row r="153">
          <cell r="A153">
            <v>339</v>
          </cell>
          <cell r="B153">
            <v>190</v>
          </cell>
          <cell r="C153">
            <v>84</v>
          </cell>
          <cell r="D153">
            <v>3</v>
          </cell>
          <cell r="E153">
            <v>1</v>
          </cell>
          <cell r="F153">
            <v>278</v>
          </cell>
          <cell r="G153">
            <v>0.68345323741007191</v>
          </cell>
          <cell r="H153">
            <v>0.30215827338129497</v>
          </cell>
          <cell r="I153">
            <v>1.0791366906474821E-2</v>
          </cell>
          <cell r="J153">
            <v>3.5971223021582736E-3</v>
          </cell>
        </row>
        <row r="154">
          <cell r="A154">
            <v>340</v>
          </cell>
          <cell r="B154">
            <v>85</v>
          </cell>
          <cell r="C154">
            <v>12</v>
          </cell>
          <cell r="D154">
            <v>1</v>
          </cell>
          <cell r="E154">
            <v>0</v>
          </cell>
          <cell r="F154">
            <v>98</v>
          </cell>
          <cell r="G154">
            <v>0.86734693877551017</v>
          </cell>
          <cell r="H154">
            <v>0.12244897959183673</v>
          </cell>
          <cell r="I154">
            <v>1.020408163265306E-2</v>
          </cell>
          <cell r="J154">
            <v>0</v>
          </cell>
        </row>
        <row r="155">
          <cell r="A155">
            <v>341</v>
          </cell>
          <cell r="B155">
            <v>26</v>
          </cell>
          <cell r="C155">
            <v>4</v>
          </cell>
          <cell r="D155">
            <v>6</v>
          </cell>
          <cell r="E155">
            <v>0</v>
          </cell>
          <cell r="F155">
            <v>36</v>
          </cell>
          <cell r="G155">
            <v>0.72222222222222221</v>
          </cell>
          <cell r="H155">
            <v>0.1111111111111111</v>
          </cell>
          <cell r="I155">
            <v>0.16666666666666666</v>
          </cell>
          <cell r="J155">
            <v>0</v>
          </cell>
        </row>
        <row r="156">
          <cell r="A156">
            <v>342</v>
          </cell>
          <cell r="B156">
            <v>224</v>
          </cell>
          <cell r="C156">
            <v>13</v>
          </cell>
          <cell r="D156">
            <v>6</v>
          </cell>
          <cell r="E156">
            <v>0</v>
          </cell>
          <cell r="F156">
            <v>243</v>
          </cell>
          <cell r="G156">
            <v>0.92181069958847739</v>
          </cell>
          <cell r="H156">
            <v>5.3497942386831275E-2</v>
          </cell>
          <cell r="I156">
            <v>2.4691358024691357E-2</v>
          </cell>
          <cell r="J156">
            <v>0</v>
          </cell>
        </row>
        <row r="157">
          <cell r="A157">
            <v>343</v>
          </cell>
          <cell r="B157">
            <v>1119</v>
          </cell>
          <cell r="C157">
            <v>124</v>
          </cell>
          <cell r="D157">
            <v>29</v>
          </cell>
          <cell r="E157">
            <v>4</v>
          </cell>
          <cell r="F157">
            <v>1276</v>
          </cell>
          <cell r="G157">
            <v>0.87695924764890287</v>
          </cell>
          <cell r="H157">
            <v>9.7178683385579931E-2</v>
          </cell>
          <cell r="I157">
            <v>2.2727272727272728E-2</v>
          </cell>
          <cell r="J157">
            <v>3.134796238244514E-3</v>
          </cell>
        </row>
        <row r="158">
          <cell r="A158">
            <v>345</v>
          </cell>
          <cell r="B158">
            <v>170</v>
          </cell>
          <cell r="C158">
            <v>4</v>
          </cell>
          <cell r="D158">
            <v>5</v>
          </cell>
          <cell r="E158">
            <v>1</v>
          </cell>
          <cell r="F158">
            <v>180</v>
          </cell>
          <cell r="G158">
            <v>0.94444444444444442</v>
          </cell>
          <cell r="H158">
            <v>2.2222222222222223E-2</v>
          </cell>
          <cell r="I158">
            <v>2.7777777777777776E-2</v>
          </cell>
          <cell r="J158">
            <v>5.5555555555555558E-3</v>
          </cell>
        </row>
        <row r="159">
          <cell r="A159">
            <v>346</v>
          </cell>
          <cell r="B159">
            <v>21</v>
          </cell>
          <cell r="C159">
            <v>9</v>
          </cell>
          <cell r="D159">
            <v>14</v>
          </cell>
          <cell r="E159">
            <v>0</v>
          </cell>
          <cell r="F159">
            <v>44</v>
          </cell>
          <cell r="G159">
            <v>0.47727272727272729</v>
          </cell>
          <cell r="H159">
            <v>0.20454545454545456</v>
          </cell>
          <cell r="I159">
            <v>0.31818181818181818</v>
          </cell>
          <cell r="J159">
            <v>0</v>
          </cell>
        </row>
        <row r="160">
          <cell r="A160">
            <v>349</v>
          </cell>
          <cell r="B160">
            <v>45</v>
          </cell>
          <cell r="C160">
            <v>4</v>
          </cell>
          <cell r="D160">
            <v>1</v>
          </cell>
          <cell r="E160">
            <v>0</v>
          </cell>
          <cell r="F160">
            <v>50</v>
          </cell>
          <cell r="G160">
            <v>0.9</v>
          </cell>
          <cell r="H160">
            <v>0.08</v>
          </cell>
          <cell r="I160">
            <v>0.02</v>
          </cell>
          <cell r="J160">
            <v>0</v>
          </cell>
        </row>
        <row r="161">
          <cell r="A161">
            <v>352</v>
          </cell>
          <cell r="B161">
            <v>354</v>
          </cell>
          <cell r="C161">
            <v>36</v>
          </cell>
          <cell r="D161">
            <v>9</v>
          </cell>
          <cell r="E161">
            <v>1</v>
          </cell>
          <cell r="F161">
            <v>400</v>
          </cell>
          <cell r="G161">
            <v>0.88500000000000001</v>
          </cell>
          <cell r="H161">
            <v>0.09</v>
          </cell>
          <cell r="I161">
            <v>2.2499999999999999E-2</v>
          </cell>
          <cell r="J161">
            <v>2.5000000000000001E-3</v>
          </cell>
        </row>
        <row r="162">
          <cell r="A162">
            <v>353</v>
          </cell>
          <cell r="B162">
            <v>657</v>
          </cell>
          <cell r="C162">
            <v>25</v>
          </cell>
          <cell r="D162">
            <v>5</v>
          </cell>
          <cell r="E162">
            <v>2</v>
          </cell>
          <cell r="F162">
            <v>689</v>
          </cell>
          <cell r="G162">
            <v>0.95355587808417996</v>
          </cell>
          <cell r="H162">
            <v>3.6284470246734396E-2</v>
          </cell>
          <cell r="I162">
            <v>7.2568940493468797E-3</v>
          </cell>
          <cell r="J162">
            <v>2.9027576197387518E-3</v>
          </cell>
        </row>
        <row r="163">
          <cell r="A163">
            <v>354</v>
          </cell>
          <cell r="B163">
            <v>182</v>
          </cell>
          <cell r="C163">
            <v>15</v>
          </cell>
          <cell r="D163">
            <v>11</v>
          </cell>
          <cell r="E163">
            <v>0</v>
          </cell>
          <cell r="F163">
            <v>208</v>
          </cell>
          <cell r="G163">
            <v>0.875</v>
          </cell>
          <cell r="H163">
            <v>7.2115384615384609E-2</v>
          </cell>
          <cell r="I163">
            <v>5.2884615384615384E-2</v>
          </cell>
          <cell r="J163">
            <v>0</v>
          </cell>
        </row>
        <row r="164">
          <cell r="A164">
            <v>355</v>
          </cell>
          <cell r="B164">
            <v>1634</v>
          </cell>
          <cell r="C164">
            <v>164</v>
          </cell>
          <cell r="D164">
            <v>83</v>
          </cell>
          <cell r="E164">
            <v>14</v>
          </cell>
          <cell r="F164">
            <v>1895</v>
          </cell>
          <cell r="G164">
            <v>0.86226912928759891</v>
          </cell>
          <cell r="H164">
            <v>8.6543535620052764E-2</v>
          </cell>
          <cell r="I164">
            <v>4.3799472295514515E-2</v>
          </cell>
          <cell r="J164">
            <v>7.3878627968337728E-3</v>
          </cell>
        </row>
        <row r="165">
          <cell r="A165">
            <v>356</v>
          </cell>
          <cell r="B165">
            <v>186</v>
          </cell>
          <cell r="C165">
            <v>0</v>
          </cell>
          <cell r="D165">
            <v>6</v>
          </cell>
          <cell r="E165">
            <v>5</v>
          </cell>
          <cell r="F165">
            <v>197</v>
          </cell>
          <cell r="G165">
            <v>0.9441624365482234</v>
          </cell>
          <cell r="H165">
            <v>0</v>
          </cell>
          <cell r="I165">
            <v>3.0456852791878174E-2</v>
          </cell>
          <cell r="J165">
            <v>2.5380710659898477E-2</v>
          </cell>
        </row>
        <row r="166">
          <cell r="A166">
            <v>359</v>
          </cell>
          <cell r="B166">
            <v>481</v>
          </cell>
          <cell r="C166">
            <v>5</v>
          </cell>
          <cell r="D166">
            <v>12</v>
          </cell>
          <cell r="E166">
            <v>3</v>
          </cell>
          <cell r="F166">
            <v>501</v>
          </cell>
          <cell r="G166">
            <v>0.96007984031936133</v>
          </cell>
          <cell r="H166">
            <v>9.9800399201596807E-3</v>
          </cell>
          <cell r="I166">
            <v>2.3952095808383235E-2</v>
          </cell>
          <cell r="J166">
            <v>5.9880239520958087E-3</v>
          </cell>
        </row>
        <row r="167">
          <cell r="A167">
            <v>362</v>
          </cell>
          <cell r="B167">
            <v>0</v>
          </cell>
          <cell r="C167">
            <v>0</v>
          </cell>
          <cell r="D167">
            <v>3</v>
          </cell>
          <cell r="E167">
            <v>0</v>
          </cell>
          <cell r="F167">
            <v>3</v>
          </cell>
          <cell r="G167">
            <v>0</v>
          </cell>
          <cell r="H167">
            <v>0</v>
          </cell>
          <cell r="I167">
            <v>1</v>
          </cell>
          <cell r="J167">
            <v>0</v>
          </cell>
        </row>
        <row r="168">
          <cell r="A168">
            <v>363</v>
          </cell>
          <cell r="B168">
            <v>717</v>
          </cell>
          <cell r="C168">
            <v>4</v>
          </cell>
          <cell r="D168">
            <v>21</v>
          </cell>
          <cell r="E168">
            <v>2</v>
          </cell>
          <cell r="F168">
            <v>744</v>
          </cell>
          <cell r="G168">
            <v>0.96370967741935487</v>
          </cell>
          <cell r="H168">
            <v>5.3763440860215058E-3</v>
          </cell>
          <cell r="I168">
            <v>2.8225806451612902E-2</v>
          </cell>
          <cell r="J168">
            <v>2.6881720430107529E-3</v>
          </cell>
        </row>
        <row r="169">
          <cell r="A169">
            <v>364</v>
          </cell>
          <cell r="B169">
            <v>441</v>
          </cell>
          <cell r="C169">
            <v>3</v>
          </cell>
          <cell r="D169">
            <v>9</v>
          </cell>
          <cell r="E169">
            <v>0</v>
          </cell>
          <cell r="F169">
            <v>453</v>
          </cell>
          <cell r="G169">
            <v>0.97350993377483441</v>
          </cell>
          <cell r="H169">
            <v>6.6225165562913907E-3</v>
          </cell>
          <cell r="I169">
            <v>1.9867549668874173E-2</v>
          </cell>
          <cell r="J169">
            <v>0</v>
          </cell>
        </row>
        <row r="170">
          <cell r="A170">
            <v>365</v>
          </cell>
          <cell r="B170">
            <v>164</v>
          </cell>
          <cell r="C170">
            <v>11</v>
          </cell>
          <cell r="D170">
            <v>11</v>
          </cell>
          <cell r="E170">
            <v>6</v>
          </cell>
          <cell r="F170">
            <v>192</v>
          </cell>
          <cell r="G170">
            <v>0.85416666666666663</v>
          </cell>
          <cell r="H170">
            <v>5.7291666666666664E-2</v>
          </cell>
          <cell r="I170">
            <v>5.7291666666666664E-2</v>
          </cell>
          <cell r="J170">
            <v>3.125E-2</v>
          </cell>
        </row>
        <row r="171">
          <cell r="A171">
            <v>366</v>
          </cell>
          <cell r="B171">
            <v>48</v>
          </cell>
          <cell r="C171">
            <v>2</v>
          </cell>
          <cell r="D171">
            <v>8</v>
          </cell>
          <cell r="E171">
            <v>0</v>
          </cell>
          <cell r="F171">
            <v>58</v>
          </cell>
          <cell r="G171">
            <v>0.82758620689655171</v>
          </cell>
          <cell r="H171">
            <v>3.4482758620689655E-2</v>
          </cell>
          <cell r="I171">
            <v>0.13793103448275862</v>
          </cell>
          <cell r="J171">
            <v>0</v>
          </cell>
        </row>
        <row r="172">
          <cell r="A172">
            <v>367</v>
          </cell>
          <cell r="B172">
            <v>10</v>
          </cell>
          <cell r="C172">
            <v>5</v>
          </cell>
          <cell r="D172">
            <v>0</v>
          </cell>
          <cell r="E172">
            <v>0</v>
          </cell>
          <cell r="F172">
            <v>15</v>
          </cell>
          <cell r="G172">
            <v>0.66666666666666663</v>
          </cell>
          <cell r="H172">
            <v>0.33333333333333331</v>
          </cell>
          <cell r="I172">
            <v>0</v>
          </cell>
          <cell r="J172">
            <v>0</v>
          </cell>
        </row>
        <row r="173">
          <cell r="A173">
            <v>370</v>
          </cell>
          <cell r="B173">
            <v>46</v>
          </cell>
          <cell r="C173">
            <v>0</v>
          </cell>
          <cell r="D173">
            <v>10</v>
          </cell>
          <cell r="E173">
            <v>1</v>
          </cell>
          <cell r="F173">
            <v>57</v>
          </cell>
          <cell r="G173">
            <v>0.80701754385964908</v>
          </cell>
          <cell r="H173">
            <v>0</v>
          </cell>
          <cell r="I173">
            <v>0.17543859649122806</v>
          </cell>
          <cell r="J173">
            <v>1.7543859649122806E-2</v>
          </cell>
        </row>
        <row r="174">
          <cell r="A174">
            <v>374</v>
          </cell>
          <cell r="B174">
            <v>421</v>
          </cell>
          <cell r="C174">
            <v>5</v>
          </cell>
          <cell r="D174">
            <v>22</v>
          </cell>
          <cell r="E174">
            <v>2</v>
          </cell>
          <cell r="F174">
            <v>450</v>
          </cell>
          <cell r="G174">
            <v>0.93555555555555558</v>
          </cell>
          <cell r="H174">
            <v>1.1111111111111112E-2</v>
          </cell>
          <cell r="I174">
            <v>4.8888888888888891E-2</v>
          </cell>
          <cell r="J174">
            <v>4.4444444444444444E-3</v>
          </cell>
        </row>
        <row r="175">
          <cell r="A175">
            <v>378</v>
          </cell>
          <cell r="B175">
            <v>112</v>
          </cell>
          <cell r="C175">
            <v>9</v>
          </cell>
          <cell r="D175">
            <v>12</v>
          </cell>
          <cell r="E175">
            <v>0</v>
          </cell>
          <cell r="F175">
            <v>133</v>
          </cell>
          <cell r="G175">
            <v>0.84210526315789469</v>
          </cell>
          <cell r="H175">
            <v>6.7669172932330823E-2</v>
          </cell>
          <cell r="I175">
            <v>9.0225563909774431E-2</v>
          </cell>
          <cell r="J175">
            <v>0</v>
          </cell>
        </row>
        <row r="176">
          <cell r="A176">
            <v>381</v>
          </cell>
          <cell r="B176">
            <v>170</v>
          </cell>
          <cell r="C176">
            <v>6</v>
          </cell>
          <cell r="D176">
            <v>18</v>
          </cell>
          <cell r="E176">
            <v>1</v>
          </cell>
          <cell r="F176">
            <v>195</v>
          </cell>
          <cell r="G176">
            <v>0.87179487179487181</v>
          </cell>
          <cell r="H176">
            <v>3.0769230769230771E-2</v>
          </cell>
          <cell r="I176">
            <v>9.2307692307692313E-2</v>
          </cell>
          <cell r="J176">
            <v>5.1282051282051282E-3</v>
          </cell>
        </row>
        <row r="177">
          <cell r="A177">
            <v>384</v>
          </cell>
          <cell r="B177">
            <v>297</v>
          </cell>
          <cell r="C177">
            <v>13</v>
          </cell>
          <cell r="D177">
            <v>22</v>
          </cell>
          <cell r="E177">
            <v>0</v>
          </cell>
          <cell r="F177">
            <v>332</v>
          </cell>
          <cell r="G177">
            <v>0.89457831325301207</v>
          </cell>
          <cell r="H177">
            <v>3.9156626506024098E-2</v>
          </cell>
          <cell r="I177">
            <v>6.6265060240963861E-2</v>
          </cell>
          <cell r="J177">
            <v>0</v>
          </cell>
        </row>
        <row r="178">
          <cell r="A178">
            <v>386</v>
          </cell>
          <cell r="B178">
            <v>75</v>
          </cell>
          <cell r="C178">
            <v>4</v>
          </cell>
          <cell r="D178">
            <v>0</v>
          </cell>
          <cell r="E178">
            <v>0</v>
          </cell>
          <cell r="F178">
            <v>79</v>
          </cell>
          <cell r="G178">
            <v>0.94936708860759489</v>
          </cell>
          <cell r="H178">
            <v>5.0632911392405063E-2</v>
          </cell>
          <cell r="I178">
            <v>0</v>
          </cell>
          <cell r="J178">
            <v>0</v>
          </cell>
        </row>
        <row r="179">
          <cell r="A179">
            <v>387</v>
          </cell>
          <cell r="B179">
            <v>188</v>
          </cell>
          <cell r="C179">
            <v>67</v>
          </cell>
          <cell r="D179">
            <v>9</v>
          </cell>
          <cell r="E179">
            <v>0</v>
          </cell>
          <cell r="F179">
            <v>264</v>
          </cell>
          <cell r="G179">
            <v>0.71212121212121215</v>
          </cell>
          <cell r="H179">
            <v>0.25378787878787878</v>
          </cell>
          <cell r="I179">
            <v>3.4090909090909088E-2</v>
          </cell>
          <cell r="J179">
            <v>0</v>
          </cell>
        </row>
        <row r="180">
          <cell r="A180">
            <v>389</v>
          </cell>
          <cell r="B180">
            <v>150</v>
          </cell>
          <cell r="C180">
            <v>37</v>
          </cell>
          <cell r="D180">
            <v>25</v>
          </cell>
          <cell r="E180">
            <v>0</v>
          </cell>
          <cell r="F180">
            <v>212</v>
          </cell>
          <cell r="G180">
            <v>0.70754716981132071</v>
          </cell>
          <cell r="H180">
            <v>0.17452830188679244</v>
          </cell>
          <cell r="I180">
            <v>0.11792452830188679</v>
          </cell>
          <cell r="J180">
            <v>0</v>
          </cell>
        </row>
        <row r="181">
          <cell r="A181">
            <v>393</v>
          </cell>
          <cell r="B181">
            <v>19</v>
          </cell>
          <cell r="C181">
            <v>10</v>
          </cell>
          <cell r="D181">
            <v>11</v>
          </cell>
          <cell r="E181">
            <v>0</v>
          </cell>
          <cell r="F181">
            <v>40</v>
          </cell>
          <cell r="G181">
            <v>0.47499999999999998</v>
          </cell>
          <cell r="H181">
            <v>0.25</v>
          </cell>
          <cell r="I181">
            <v>0.27500000000000002</v>
          </cell>
          <cell r="J181">
            <v>0</v>
          </cell>
        </row>
        <row r="182">
          <cell r="A182">
            <v>394</v>
          </cell>
          <cell r="B182">
            <v>176</v>
          </cell>
          <cell r="C182">
            <v>6</v>
          </cell>
          <cell r="D182">
            <v>27</v>
          </cell>
          <cell r="E182">
            <v>0</v>
          </cell>
          <cell r="F182">
            <v>209</v>
          </cell>
          <cell r="G182">
            <v>0.84210526315789469</v>
          </cell>
          <cell r="H182">
            <v>2.8708133971291867E-2</v>
          </cell>
          <cell r="I182">
            <v>0.12918660287081341</v>
          </cell>
          <cell r="J182">
            <v>0</v>
          </cell>
        </row>
        <row r="183">
          <cell r="A183">
            <v>395</v>
          </cell>
          <cell r="B183">
            <v>42</v>
          </cell>
          <cell r="C183">
            <v>9</v>
          </cell>
          <cell r="D183">
            <v>6</v>
          </cell>
          <cell r="E183">
            <v>1</v>
          </cell>
          <cell r="F183">
            <v>58</v>
          </cell>
          <cell r="G183">
            <v>0.72413793103448276</v>
          </cell>
          <cell r="H183">
            <v>0.15517241379310345</v>
          </cell>
          <cell r="I183">
            <v>0.10344827586206896</v>
          </cell>
          <cell r="J183">
            <v>1.7241379310344827E-2</v>
          </cell>
        </row>
        <row r="184">
          <cell r="A184">
            <v>396</v>
          </cell>
          <cell r="B184">
            <v>94</v>
          </cell>
          <cell r="C184">
            <v>1</v>
          </cell>
          <cell r="D184">
            <v>0</v>
          </cell>
          <cell r="E184">
            <v>0</v>
          </cell>
          <cell r="F184">
            <v>95</v>
          </cell>
          <cell r="G184">
            <v>0.98947368421052628</v>
          </cell>
          <cell r="H184">
            <v>1.0526315789473684E-2</v>
          </cell>
          <cell r="I184">
            <v>0</v>
          </cell>
          <cell r="J184">
            <v>0</v>
          </cell>
        </row>
        <row r="185">
          <cell r="A185">
            <v>400</v>
          </cell>
          <cell r="B185">
            <v>107</v>
          </cell>
          <cell r="C185">
            <v>20</v>
          </cell>
          <cell r="D185">
            <v>15</v>
          </cell>
          <cell r="E185">
            <v>0</v>
          </cell>
          <cell r="F185">
            <v>142</v>
          </cell>
          <cell r="G185">
            <v>0.75352112676056338</v>
          </cell>
          <cell r="H185">
            <v>0.14084507042253522</v>
          </cell>
          <cell r="I185">
            <v>0.10563380281690141</v>
          </cell>
          <cell r="J185">
            <v>0</v>
          </cell>
        </row>
        <row r="186">
          <cell r="A186">
            <v>402</v>
          </cell>
          <cell r="B186">
            <v>437</v>
          </cell>
          <cell r="C186">
            <v>90</v>
          </cell>
          <cell r="D186">
            <v>0</v>
          </cell>
          <cell r="E186">
            <v>4</v>
          </cell>
          <cell r="F186">
            <v>531</v>
          </cell>
          <cell r="G186">
            <v>0.82297551789077217</v>
          </cell>
          <cell r="H186">
            <v>0.16949152542372881</v>
          </cell>
          <cell r="I186">
            <v>0</v>
          </cell>
          <cell r="J186">
            <v>7.5329566854990581E-3</v>
          </cell>
        </row>
        <row r="187">
          <cell r="A187">
            <v>403</v>
          </cell>
          <cell r="B187">
            <v>275</v>
          </cell>
          <cell r="C187">
            <v>9</v>
          </cell>
          <cell r="D187">
            <v>80</v>
          </cell>
          <cell r="E187">
            <v>1</v>
          </cell>
          <cell r="F187">
            <v>365</v>
          </cell>
          <cell r="G187">
            <v>0.75342465753424659</v>
          </cell>
          <cell r="H187">
            <v>2.4657534246575342E-2</v>
          </cell>
          <cell r="I187">
            <v>0.21917808219178081</v>
          </cell>
          <cell r="J187">
            <v>2.7397260273972603E-3</v>
          </cell>
        </row>
        <row r="188">
          <cell r="A188">
            <v>405</v>
          </cell>
          <cell r="B188">
            <v>0</v>
          </cell>
          <cell r="C188">
            <v>0</v>
          </cell>
          <cell r="D188">
            <v>9</v>
          </cell>
          <cell r="E188">
            <v>0</v>
          </cell>
          <cell r="F188">
            <v>9</v>
          </cell>
          <cell r="G188">
            <v>0</v>
          </cell>
          <cell r="H188">
            <v>0</v>
          </cell>
          <cell r="I188">
            <v>1</v>
          </cell>
          <cell r="J188">
            <v>0</v>
          </cell>
        </row>
        <row r="189">
          <cell r="A189">
            <v>406</v>
          </cell>
          <cell r="B189">
            <v>85</v>
          </cell>
          <cell r="C189">
            <v>4</v>
          </cell>
          <cell r="D189">
            <v>4</v>
          </cell>
          <cell r="E189">
            <v>0</v>
          </cell>
          <cell r="F189">
            <v>93</v>
          </cell>
          <cell r="G189">
            <v>0.91397849462365588</v>
          </cell>
          <cell r="H189">
            <v>4.3010752688172046E-2</v>
          </cell>
          <cell r="I189">
            <v>4.3010752688172046E-2</v>
          </cell>
          <cell r="J189">
            <v>0</v>
          </cell>
        </row>
        <row r="190">
          <cell r="A190">
            <v>408</v>
          </cell>
          <cell r="B190">
            <v>68</v>
          </cell>
          <cell r="C190">
            <v>36</v>
          </cell>
          <cell r="D190">
            <v>8</v>
          </cell>
          <cell r="E190">
            <v>1</v>
          </cell>
          <cell r="F190">
            <v>113</v>
          </cell>
          <cell r="G190">
            <v>0.60176991150442483</v>
          </cell>
          <cell r="H190">
            <v>0.31858407079646017</v>
          </cell>
          <cell r="I190">
            <v>7.0796460176991149E-2</v>
          </cell>
          <cell r="J190">
            <v>8.8495575221238937E-3</v>
          </cell>
        </row>
        <row r="191">
          <cell r="A191">
            <v>409</v>
          </cell>
          <cell r="B191">
            <v>359</v>
          </cell>
          <cell r="C191">
            <v>7</v>
          </cell>
          <cell r="D191">
            <v>13</v>
          </cell>
          <cell r="E191">
            <v>4</v>
          </cell>
          <cell r="F191">
            <v>383</v>
          </cell>
          <cell r="G191">
            <v>0.93733681462140994</v>
          </cell>
          <cell r="H191">
            <v>1.8276762402088774E-2</v>
          </cell>
          <cell r="I191">
            <v>3.3942558746736295E-2</v>
          </cell>
          <cell r="J191">
            <v>1.0443864229765013E-2</v>
          </cell>
        </row>
        <row r="192">
          <cell r="A192">
            <v>412</v>
          </cell>
          <cell r="B192">
            <v>227</v>
          </cell>
          <cell r="C192">
            <v>2</v>
          </cell>
          <cell r="D192">
            <v>39</v>
          </cell>
          <cell r="E192">
            <v>1</v>
          </cell>
          <cell r="F192">
            <v>269</v>
          </cell>
          <cell r="G192">
            <v>0.84386617100371752</v>
          </cell>
          <cell r="H192">
            <v>7.4349442379182153E-3</v>
          </cell>
          <cell r="I192">
            <v>0.1449814126394052</v>
          </cell>
          <cell r="J192">
            <v>3.7174721189591076E-3</v>
          </cell>
        </row>
        <row r="193">
          <cell r="A193">
            <v>414</v>
          </cell>
          <cell r="B193">
            <v>2</v>
          </cell>
          <cell r="C193">
            <v>3</v>
          </cell>
          <cell r="D193">
            <v>2</v>
          </cell>
          <cell r="E193">
            <v>0</v>
          </cell>
          <cell r="F193">
            <v>7</v>
          </cell>
          <cell r="G193">
            <v>0.2857142857142857</v>
          </cell>
          <cell r="H193">
            <v>0.42857142857142855</v>
          </cell>
          <cell r="I193">
            <v>0.2857142857142857</v>
          </cell>
          <cell r="J193">
            <v>0</v>
          </cell>
        </row>
        <row r="194">
          <cell r="A194">
            <v>415</v>
          </cell>
          <cell r="B194">
            <v>331</v>
          </cell>
          <cell r="C194">
            <v>18</v>
          </cell>
          <cell r="D194">
            <v>33</v>
          </cell>
          <cell r="E194">
            <v>1</v>
          </cell>
          <cell r="F194">
            <v>383</v>
          </cell>
          <cell r="G194">
            <v>0.86422976501305482</v>
          </cell>
          <cell r="H194">
            <v>4.6997389033942558E-2</v>
          </cell>
          <cell r="I194">
            <v>8.6161879895561358E-2</v>
          </cell>
          <cell r="J194">
            <v>2.6109660574412533E-3</v>
          </cell>
        </row>
        <row r="195">
          <cell r="A195">
            <v>417</v>
          </cell>
          <cell r="B195">
            <v>503</v>
          </cell>
          <cell r="C195">
            <v>6</v>
          </cell>
          <cell r="D195">
            <v>5</v>
          </cell>
          <cell r="E195">
            <v>2</v>
          </cell>
          <cell r="F195">
            <v>516</v>
          </cell>
          <cell r="G195">
            <v>0.97480620155038755</v>
          </cell>
          <cell r="H195">
            <v>1.1627906976744186E-2</v>
          </cell>
          <cell r="I195">
            <v>9.6899224806201549E-3</v>
          </cell>
          <cell r="J195">
            <v>3.875968992248062E-3</v>
          </cell>
        </row>
        <row r="196">
          <cell r="A196">
            <v>418</v>
          </cell>
          <cell r="B196">
            <v>355</v>
          </cell>
          <cell r="C196">
            <v>2</v>
          </cell>
          <cell r="D196">
            <v>49</v>
          </cell>
          <cell r="E196">
            <v>1</v>
          </cell>
          <cell r="F196">
            <v>407</v>
          </cell>
          <cell r="G196">
            <v>0.87223587223587229</v>
          </cell>
          <cell r="H196">
            <v>4.9140049140049139E-3</v>
          </cell>
          <cell r="I196">
            <v>0.12039312039312039</v>
          </cell>
          <cell r="J196">
            <v>2.4570024570024569E-3</v>
          </cell>
        </row>
        <row r="197">
          <cell r="A197">
            <v>419</v>
          </cell>
          <cell r="B197">
            <v>57</v>
          </cell>
          <cell r="C197">
            <v>5</v>
          </cell>
          <cell r="D197">
            <v>8</v>
          </cell>
          <cell r="E197">
            <v>0</v>
          </cell>
          <cell r="F197">
            <v>70</v>
          </cell>
          <cell r="G197">
            <v>0.81428571428571428</v>
          </cell>
          <cell r="H197">
            <v>7.1428571428571425E-2</v>
          </cell>
          <cell r="I197">
            <v>0.11428571428571428</v>
          </cell>
          <cell r="J197">
            <v>0</v>
          </cell>
        </row>
        <row r="198">
          <cell r="A198">
            <v>420</v>
          </cell>
          <cell r="B198">
            <v>756</v>
          </cell>
          <cell r="C198">
            <v>5</v>
          </cell>
          <cell r="D198">
            <v>19</v>
          </cell>
          <cell r="E198">
            <v>3</v>
          </cell>
          <cell r="F198">
            <v>783</v>
          </cell>
          <cell r="G198">
            <v>0.96551724137931039</v>
          </cell>
          <cell r="H198">
            <v>6.3856960408684551E-3</v>
          </cell>
          <cell r="I198">
            <v>2.4265644955300127E-2</v>
          </cell>
          <cell r="J198">
            <v>3.8314176245210726E-3</v>
          </cell>
        </row>
        <row r="199">
          <cell r="A199">
            <v>421</v>
          </cell>
          <cell r="B199">
            <v>30</v>
          </cell>
          <cell r="C199">
            <v>0</v>
          </cell>
          <cell r="D199">
            <v>0</v>
          </cell>
          <cell r="E199">
            <v>0</v>
          </cell>
          <cell r="F199">
            <v>30</v>
          </cell>
          <cell r="G199">
            <v>1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422</v>
          </cell>
          <cell r="B200">
            <v>94</v>
          </cell>
          <cell r="C200">
            <v>7</v>
          </cell>
          <cell r="D200">
            <v>55</v>
          </cell>
          <cell r="E200">
            <v>0</v>
          </cell>
          <cell r="F200">
            <v>156</v>
          </cell>
          <cell r="G200">
            <v>0.60256410256410253</v>
          </cell>
          <cell r="H200">
            <v>4.4871794871794872E-2</v>
          </cell>
          <cell r="I200">
            <v>0.35256410256410259</v>
          </cell>
          <cell r="J200">
            <v>0</v>
          </cell>
        </row>
        <row r="201">
          <cell r="A201">
            <v>426</v>
          </cell>
          <cell r="B201">
            <v>472</v>
          </cell>
          <cell r="C201">
            <v>22</v>
          </cell>
          <cell r="D201">
            <v>2</v>
          </cell>
          <cell r="E201">
            <v>1</v>
          </cell>
          <cell r="F201">
            <v>497</v>
          </cell>
          <cell r="G201">
            <v>0.94969818913480886</v>
          </cell>
          <cell r="H201">
            <v>4.4265593561368208E-2</v>
          </cell>
          <cell r="I201">
            <v>4.0241448692152921E-3</v>
          </cell>
          <cell r="J201">
            <v>2.012072434607646E-3</v>
          </cell>
        </row>
        <row r="202">
          <cell r="A202">
            <v>428</v>
          </cell>
          <cell r="B202">
            <v>159</v>
          </cell>
          <cell r="C202">
            <v>14</v>
          </cell>
          <cell r="D202">
            <v>80</v>
          </cell>
          <cell r="E202">
            <v>0</v>
          </cell>
          <cell r="F202">
            <v>253</v>
          </cell>
          <cell r="G202">
            <v>0.62845849802371545</v>
          </cell>
          <cell r="H202">
            <v>5.533596837944664E-2</v>
          </cell>
          <cell r="I202">
            <v>0.31620553359683795</v>
          </cell>
          <cell r="J202">
            <v>0</v>
          </cell>
        </row>
        <row r="203">
          <cell r="A203">
            <v>433</v>
          </cell>
          <cell r="B203">
            <v>94</v>
          </cell>
          <cell r="C203">
            <v>1</v>
          </cell>
          <cell r="D203">
            <v>16</v>
          </cell>
          <cell r="E203">
            <v>0</v>
          </cell>
          <cell r="F203">
            <v>111</v>
          </cell>
          <cell r="G203">
            <v>0.84684684684684686</v>
          </cell>
          <cell r="H203">
            <v>9.0090090090090089E-3</v>
          </cell>
          <cell r="I203">
            <v>0.14414414414414414</v>
          </cell>
          <cell r="J203">
            <v>0</v>
          </cell>
        </row>
        <row r="204">
          <cell r="A204">
            <v>434</v>
          </cell>
          <cell r="B204">
            <v>53</v>
          </cell>
          <cell r="C204">
            <v>13</v>
          </cell>
          <cell r="D204">
            <v>5</v>
          </cell>
          <cell r="E204">
            <v>0</v>
          </cell>
          <cell r="F204">
            <v>71</v>
          </cell>
          <cell r="G204">
            <v>0.74647887323943662</v>
          </cell>
          <cell r="H204">
            <v>0.18309859154929578</v>
          </cell>
          <cell r="I204">
            <v>7.0422535211267609E-2</v>
          </cell>
          <cell r="J204">
            <v>0</v>
          </cell>
        </row>
        <row r="205">
          <cell r="A205">
            <v>435</v>
          </cell>
          <cell r="B205">
            <v>345</v>
          </cell>
          <cell r="C205">
            <v>12</v>
          </cell>
          <cell r="D205">
            <v>5</v>
          </cell>
          <cell r="E205">
            <v>1</v>
          </cell>
          <cell r="F205">
            <v>363</v>
          </cell>
          <cell r="G205">
            <v>0.95041322314049592</v>
          </cell>
          <cell r="H205">
            <v>3.3057851239669422E-2</v>
          </cell>
          <cell r="I205">
            <v>1.3774104683195593E-2</v>
          </cell>
          <cell r="J205">
            <v>2.7548209366391185E-3</v>
          </cell>
        </row>
        <row r="206">
          <cell r="A206">
            <v>436</v>
          </cell>
          <cell r="B206">
            <v>247</v>
          </cell>
          <cell r="C206">
            <v>7</v>
          </cell>
          <cell r="D206">
            <v>47</v>
          </cell>
          <cell r="E206">
            <v>0</v>
          </cell>
          <cell r="F206">
            <v>301</v>
          </cell>
          <cell r="G206">
            <v>0.82059800664451832</v>
          </cell>
          <cell r="H206">
            <v>2.3255813953488372E-2</v>
          </cell>
          <cell r="I206">
            <v>0.15614617940199335</v>
          </cell>
          <cell r="J206">
            <v>0</v>
          </cell>
        </row>
        <row r="207">
          <cell r="A207">
            <v>437</v>
          </cell>
          <cell r="B207">
            <v>423</v>
          </cell>
          <cell r="C207">
            <v>3</v>
          </cell>
          <cell r="D207">
            <v>9</v>
          </cell>
          <cell r="E207">
            <v>1</v>
          </cell>
          <cell r="F207">
            <v>436</v>
          </cell>
          <cell r="G207">
            <v>0.97018348623853212</v>
          </cell>
          <cell r="H207">
            <v>6.8807339449541288E-3</v>
          </cell>
          <cell r="I207">
            <v>2.0642201834862386E-2</v>
          </cell>
          <cell r="J207">
            <v>2.2935779816513763E-3</v>
          </cell>
        </row>
        <row r="208">
          <cell r="A208">
            <v>439</v>
          </cell>
          <cell r="B208">
            <v>17</v>
          </cell>
          <cell r="C208">
            <v>1</v>
          </cell>
          <cell r="D208">
            <v>1</v>
          </cell>
          <cell r="E208">
            <v>1</v>
          </cell>
          <cell r="F208">
            <v>20</v>
          </cell>
          <cell r="G208">
            <v>0.85</v>
          </cell>
          <cell r="H208">
            <v>0.05</v>
          </cell>
          <cell r="I208">
            <v>0.05</v>
          </cell>
          <cell r="J208">
            <v>0.05</v>
          </cell>
        </row>
        <row r="209">
          <cell r="A209">
            <v>440</v>
          </cell>
          <cell r="B209">
            <v>151</v>
          </cell>
          <cell r="C209">
            <v>2</v>
          </cell>
          <cell r="D209">
            <v>38</v>
          </cell>
          <cell r="E209">
            <v>2</v>
          </cell>
          <cell r="F209">
            <v>193</v>
          </cell>
          <cell r="G209">
            <v>0.78238341968911918</v>
          </cell>
          <cell r="H209">
            <v>1.0362694300518135E-2</v>
          </cell>
          <cell r="I209">
            <v>0.19689119170984457</v>
          </cell>
          <cell r="J209">
            <v>1.0362694300518135E-2</v>
          </cell>
        </row>
        <row r="210">
          <cell r="A210">
            <v>441</v>
          </cell>
          <cell r="B210">
            <v>83</v>
          </cell>
          <cell r="C210">
            <v>9</v>
          </cell>
          <cell r="D210">
            <v>10</v>
          </cell>
          <cell r="E210">
            <v>0</v>
          </cell>
          <cell r="F210">
            <v>102</v>
          </cell>
          <cell r="G210">
            <v>0.81372549019607843</v>
          </cell>
          <cell r="H210">
            <v>8.8235294117647065E-2</v>
          </cell>
          <cell r="I210">
            <v>9.8039215686274508E-2</v>
          </cell>
          <cell r="J210">
            <v>0</v>
          </cell>
        </row>
        <row r="211">
          <cell r="A211">
            <v>449</v>
          </cell>
          <cell r="B211">
            <v>14</v>
          </cell>
          <cell r="C211">
            <v>3</v>
          </cell>
          <cell r="D211">
            <v>6</v>
          </cell>
          <cell r="E211">
            <v>0</v>
          </cell>
          <cell r="F211">
            <v>23</v>
          </cell>
          <cell r="G211">
            <v>0.60869565217391308</v>
          </cell>
          <cell r="H211">
            <v>0.13043478260869565</v>
          </cell>
          <cell r="I211">
            <v>0.2608695652173913</v>
          </cell>
          <cell r="J211">
            <v>0</v>
          </cell>
        </row>
        <row r="212">
          <cell r="A212">
            <v>450</v>
          </cell>
          <cell r="B212">
            <v>24</v>
          </cell>
          <cell r="C212">
            <v>1</v>
          </cell>
          <cell r="D212">
            <v>6</v>
          </cell>
          <cell r="E212">
            <v>0</v>
          </cell>
          <cell r="F212">
            <v>31</v>
          </cell>
          <cell r="G212">
            <v>0.77419354838709675</v>
          </cell>
          <cell r="H212">
            <v>3.2258064516129031E-2</v>
          </cell>
          <cell r="I212">
            <v>0.19354838709677419</v>
          </cell>
          <cell r="J212">
            <v>0</v>
          </cell>
        </row>
        <row r="213">
          <cell r="A213">
            <v>453</v>
          </cell>
          <cell r="B213">
            <v>53</v>
          </cell>
          <cell r="C213">
            <v>15</v>
          </cell>
          <cell r="D213">
            <v>6</v>
          </cell>
          <cell r="E213">
            <v>0</v>
          </cell>
          <cell r="F213">
            <v>74</v>
          </cell>
          <cell r="G213">
            <v>0.71621621621621623</v>
          </cell>
          <cell r="H213">
            <v>0.20270270270270271</v>
          </cell>
          <cell r="I213">
            <v>8.1081081081081086E-2</v>
          </cell>
          <cell r="J213">
            <v>0</v>
          </cell>
        </row>
        <row r="214">
          <cell r="A214">
            <v>459</v>
          </cell>
          <cell r="B214">
            <v>14</v>
          </cell>
          <cell r="C214">
            <v>12</v>
          </cell>
          <cell r="D214">
            <v>0</v>
          </cell>
          <cell r="E214">
            <v>1</v>
          </cell>
          <cell r="F214">
            <v>27</v>
          </cell>
          <cell r="G214">
            <v>0.51851851851851849</v>
          </cell>
          <cell r="H214">
            <v>0.44444444444444442</v>
          </cell>
          <cell r="I214">
            <v>0</v>
          </cell>
          <cell r="J214">
            <v>3.7037037037037035E-2</v>
          </cell>
        </row>
        <row r="215">
          <cell r="A215">
            <v>462</v>
          </cell>
          <cell r="B215">
            <v>93</v>
          </cell>
          <cell r="C215">
            <v>1</v>
          </cell>
          <cell r="D215">
            <v>14</v>
          </cell>
          <cell r="E215">
            <v>0</v>
          </cell>
          <cell r="F215">
            <v>108</v>
          </cell>
          <cell r="G215">
            <v>0.86111111111111116</v>
          </cell>
          <cell r="H215">
            <v>9.2592592592592587E-3</v>
          </cell>
          <cell r="I215">
            <v>0.12962962962962962</v>
          </cell>
          <cell r="J215">
            <v>0</v>
          </cell>
        </row>
        <row r="216">
          <cell r="A216">
            <v>463</v>
          </cell>
          <cell r="B216">
            <v>52</v>
          </cell>
          <cell r="C216">
            <v>0</v>
          </cell>
          <cell r="D216">
            <v>2</v>
          </cell>
          <cell r="E216">
            <v>0</v>
          </cell>
          <cell r="F216">
            <v>54</v>
          </cell>
          <cell r="G216">
            <v>0.96296296296296291</v>
          </cell>
          <cell r="H216">
            <v>0</v>
          </cell>
          <cell r="I216">
            <v>3.7037037037037035E-2</v>
          </cell>
          <cell r="J216">
            <v>0</v>
          </cell>
        </row>
        <row r="217">
          <cell r="A217">
            <v>464</v>
          </cell>
          <cell r="B217">
            <v>115</v>
          </cell>
          <cell r="C217">
            <v>1</v>
          </cell>
          <cell r="D217">
            <v>29</v>
          </cell>
          <cell r="E217">
            <v>0</v>
          </cell>
          <cell r="F217">
            <v>145</v>
          </cell>
          <cell r="G217">
            <v>0.7931034482758621</v>
          </cell>
          <cell r="H217">
            <v>6.8965517241379309E-3</v>
          </cell>
          <cell r="I217">
            <v>0.2</v>
          </cell>
          <cell r="J217">
            <v>0</v>
          </cell>
        </row>
        <row r="218">
          <cell r="A218">
            <v>465</v>
          </cell>
          <cell r="B218">
            <v>107</v>
          </cell>
          <cell r="C218">
            <v>10</v>
          </cell>
          <cell r="D218">
            <v>8</v>
          </cell>
          <cell r="E218">
            <v>0</v>
          </cell>
          <cell r="F218">
            <v>125</v>
          </cell>
          <cell r="G218">
            <v>0.85599999999999998</v>
          </cell>
          <cell r="H218">
            <v>0.08</v>
          </cell>
          <cell r="I218">
            <v>6.4000000000000001E-2</v>
          </cell>
          <cell r="J218">
            <v>0</v>
          </cell>
        </row>
        <row r="219">
          <cell r="A219">
            <v>466</v>
          </cell>
          <cell r="B219">
            <v>57</v>
          </cell>
          <cell r="C219">
            <v>6</v>
          </cell>
          <cell r="D219">
            <v>1</v>
          </cell>
          <cell r="E219">
            <v>1</v>
          </cell>
          <cell r="F219">
            <v>65</v>
          </cell>
          <cell r="G219">
            <v>0.87692307692307692</v>
          </cell>
          <cell r="H219">
            <v>9.2307692307692313E-2</v>
          </cell>
          <cell r="I219">
            <v>1.5384615384615385E-2</v>
          </cell>
          <cell r="J219">
            <v>1.5384615384615385E-2</v>
          </cell>
        </row>
        <row r="220">
          <cell r="A220">
            <v>469</v>
          </cell>
          <cell r="B220">
            <v>70</v>
          </cell>
          <cell r="C220">
            <v>2</v>
          </cell>
          <cell r="D220">
            <v>0</v>
          </cell>
          <cell r="E220">
            <v>0</v>
          </cell>
          <cell r="F220">
            <v>72</v>
          </cell>
          <cell r="G220">
            <v>0.97222222222222221</v>
          </cell>
          <cell r="H220">
            <v>2.7777777777777776E-2</v>
          </cell>
          <cell r="I220">
            <v>0</v>
          </cell>
          <cell r="J220">
            <v>0</v>
          </cell>
        </row>
        <row r="221">
          <cell r="A221">
            <v>472</v>
          </cell>
          <cell r="B221">
            <v>420</v>
          </cell>
          <cell r="C221">
            <v>10</v>
          </cell>
          <cell r="D221">
            <v>7</v>
          </cell>
          <cell r="E221">
            <v>2</v>
          </cell>
          <cell r="F221">
            <v>439</v>
          </cell>
          <cell r="G221">
            <v>0.9567198177676538</v>
          </cell>
          <cell r="H221">
            <v>2.2779043280182234E-2</v>
          </cell>
          <cell r="I221">
            <v>1.5945330296127564E-2</v>
          </cell>
          <cell r="J221">
            <v>4.5558086560364463E-3</v>
          </cell>
        </row>
        <row r="222">
          <cell r="A222">
            <v>474</v>
          </cell>
          <cell r="B222">
            <v>172</v>
          </cell>
          <cell r="C222">
            <v>7</v>
          </cell>
          <cell r="D222">
            <v>9</v>
          </cell>
          <cell r="E222">
            <v>0</v>
          </cell>
          <cell r="F222">
            <v>188</v>
          </cell>
          <cell r="G222">
            <v>0.91489361702127658</v>
          </cell>
          <cell r="H222">
            <v>3.7234042553191488E-2</v>
          </cell>
          <cell r="I222">
            <v>4.7872340425531915E-2</v>
          </cell>
          <cell r="J222">
            <v>0</v>
          </cell>
        </row>
        <row r="223">
          <cell r="A223">
            <v>475</v>
          </cell>
          <cell r="B223">
            <v>88</v>
          </cell>
          <cell r="C223">
            <v>6</v>
          </cell>
          <cell r="D223">
            <v>2</v>
          </cell>
          <cell r="E223">
            <v>0</v>
          </cell>
          <cell r="F223">
            <v>96</v>
          </cell>
          <cell r="G223">
            <v>0.91666666666666663</v>
          </cell>
          <cell r="H223">
            <v>6.25E-2</v>
          </cell>
          <cell r="I223">
            <v>2.0833333333333332E-2</v>
          </cell>
          <cell r="J223">
            <v>0</v>
          </cell>
        </row>
        <row r="224">
          <cell r="A224">
            <v>476</v>
          </cell>
          <cell r="B224">
            <v>31</v>
          </cell>
          <cell r="C224">
            <v>14</v>
          </cell>
          <cell r="D224">
            <v>1</v>
          </cell>
          <cell r="E224">
            <v>2</v>
          </cell>
          <cell r="F224">
            <v>48</v>
          </cell>
          <cell r="G224">
            <v>0.64583333333333337</v>
          </cell>
          <cell r="H224">
            <v>0.29166666666666669</v>
          </cell>
          <cell r="I224">
            <v>2.0833333333333332E-2</v>
          </cell>
          <cell r="J224">
            <v>4.1666666666666664E-2</v>
          </cell>
        </row>
        <row r="225">
          <cell r="A225">
            <v>477</v>
          </cell>
          <cell r="B225">
            <v>46</v>
          </cell>
          <cell r="C225">
            <v>12</v>
          </cell>
          <cell r="D225">
            <v>3</v>
          </cell>
          <cell r="E225">
            <v>0</v>
          </cell>
          <cell r="F225">
            <v>61</v>
          </cell>
          <cell r="G225">
            <v>0.75409836065573765</v>
          </cell>
          <cell r="H225">
            <v>0.19672131147540983</v>
          </cell>
          <cell r="I225">
            <v>4.9180327868852458E-2</v>
          </cell>
          <cell r="J225">
            <v>0</v>
          </cell>
        </row>
        <row r="226">
          <cell r="A226">
            <v>478</v>
          </cell>
          <cell r="B226">
            <v>132</v>
          </cell>
          <cell r="C226">
            <v>3</v>
          </cell>
          <cell r="D226">
            <v>37</v>
          </cell>
          <cell r="E226">
            <v>2</v>
          </cell>
          <cell r="F226">
            <v>174</v>
          </cell>
          <cell r="G226">
            <v>0.75862068965517238</v>
          </cell>
          <cell r="H226">
            <v>1.7241379310344827E-2</v>
          </cell>
          <cell r="I226">
            <v>0.21264367816091953</v>
          </cell>
          <cell r="J226">
            <v>1.1494252873563218E-2</v>
          </cell>
        </row>
        <row r="227">
          <cell r="A227">
            <v>480</v>
          </cell>
          <cell r="B227">
            <v>259</v>
          </cell>
          <cell r="C227">
            <v>9</v>
          </cell>
          <cell r="D227">
            <v>7</v>
          </cell>
          <cell r="E227">
            <v>1</v>
          </cell>
          <cell r="F227">
            <v>276</v>
          </cell>
          <cell r="G227">
            <v>0.93840579710144922</v>
          </cell>
          <cell r="H227">
            <v>3.2608695652173912E-2</v>
          </cell>
          <cell r="I227">
            <v>2.5362318840579712E-2</v>
          </cell>
          <cell r="J227">
            <v>3.6231884057971015E-3</v>
          </cell>
        </row>
        <row r="228">
          <cell r="A228">
            <v>481</v>
          </cell>
          <cell r="B228">
            <v>222</v>
          </cell>
          <cell r="C228">
            <v>14</v>
          </cell>
          <cell r="D228">
            <v>7</v>
          </cell>
          <cell r="E228">
            <v>0</v>
          </cell>
          <cell r="F228">
            <v>243</v>
          </cell>
          <cell r="G228">
            <v>0.9135802469135802</v>
          </cell>
          <cell r="H228">
            <v>5.7613168724279837E-2</v>
          </cell>
          <cell r="I228">
            <v>2.8806584362139918E-2</v>
          </cell>
          <cell r="J228">
            <v>0</v>
          </cell>
        </row>
        <row r="229">
          <cell r="A229">
            <v>482</v>
          </cell>
          <cell r="B229">
            <v>1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0</v>
          </cell>
          <cell r="I229">
            <v>0</v>
          </cell>
          <cell r="J229">
            <v>0</v>
          </cell>
        </row>
        <row r="230">
          <cell r="A230">
            <v>485</v>
          </cell>
          <cell r="B230">
            <v>855</v>
          </cell>
          <cell r="C230">
            <v>40</v>
          </cell>
          <cell r="D230">
            <v>20</v>
          </cell>
          <cell r="E230">
            <v>3</v>
          </cell>
          <cell r="F230">
            <v>918</v>
          </cell>
          <cell r="G230">
            <v>0.93137254901960786</v>
          </cell>
          <cell r="H230">
            <v>4.357298474945534E-2</v>
          </cell>
          <cell r="I230">
            <v>2.178649237472767E-2</v>
          </cell>
          <cell r="J230">
            <v>3.2679738562091504E-3</v>
          </cell>
        </row>
        <row r="231">
          <cell r="A231">
            <v>486</v>
          </cell>
          <cell r="B231">
            <v>378</v>
          </cell>
          <cell r="C231">
            <v>62</v>
          </cell>
          <cell r="D231">
            <v>20</v>
          </cell>
          <cell r="E231">
            <v>2</v>
          </cell>
          <cell r="F231">
            <v>462</v>
          </cell>
          <cell r="G231">
            <v>0.81818181818181823</v>
          </cell>
          <cell r="H231">
            <v>0.13419913419913421</v>
          </cell>
          <cell r="I231">
            <v>4.3290043290043288E-2</v>
          </cell>
          <cell r="J231">
            <v>4.329004329004329E-3</v>
          </cell>
        </row>
        <row r="232">
          <cell r="A232">
            <v>487</v>
          </cell>
          <cell r="B232">
            <v>20</v>
          </cell>
          <cell r="C232">
            <v>3</v>
          </cell>
          <cell r="D232">
            <v>4</v>
          </cell>
          <cell r="E232">
            <v>0</v>
          </cell>
          <cell r="F232">
            <v>27</v>
          </cell>
          <cell r="G232">
            <v>0.7407407407407407</v>
          </cell>
          <cell r="H232">
            <v>0.1111111111111111</v>
          </cell>
          <cell r="I232">
            <v>0.14814814814814814</v>
          </cell>
          <cell r="J232">
            <v>0</v>
          </cell>
        </row>
        <row r="233">
          <cell r="A233">
            <v>488</v>
          </cell>
          <cell r="B233">
            <v>150</v>
          </cell>
          <cell r="C233">
            <v>2</v>
          </cell>
          <cell r="D233">
            <v>21</v>
          </cell>
          <cell r="E233">
            <v>3</v>
          </cell>
          <cell r="F233">
            <v>176</v>
          </cell>
          <cell r="G233">
            <v>0.85227272727272729</v>
          </cell>
          <cell r="H233">
            <v>1.1363636363636364E-2</v>
          </cell>
          <cell r="I233">
            <v>0.11931818181818182</v>
          </cell>
          <cell r="J233">
            <v>1.7045454545454544E-2</v>
          </cell>
        </row>
        <row r="234">
          <cell r="A234">
            <v>489</v>
          </cell>
          <cell r="B234">
            <v>78</v>
          </cell>
          <cell r="C234">
            <v>10</v>
          </cell>
          <cell r="D234">
            <v>13</v>
          </cell>
          <cell r="E234">
            <v>0</v>
          </cell>
          <cell r="F234">
            <v>101</v>
          </cell>
          <cell r="G234">
            <v>0.7722772277227723</v>
          </cell>
          <cell r="H234">
            <v>9.9009900990099015E-2</v>
          </cell>
          <cell r="I234">
            <v>0.12871287128712872</v>
          </cell>
          <cell r="J234">
            <v>0</v>
          </cell>
        </row>
        <row r="235">
          <cell r="A235">
            <v>490</v>
          </cell>
          <cell r="B235">
            <v>432</v>
          </cell>
          <cell r="C235">
            <v>7</v>
          </cell>
          <cell r="D235">
            <v>2</v>
          </cell>
          <cell r="E235">
            <v>0</v>
          </cell>
          <cell r="F235">
            <v>441</v>
          </cell>
          <cell r="G235">
            <v>0.97959183673469385</v>
          </cell>
          <cell r="H235">
            <v>1.5873015873015872E-2</v>
          </cell>
          <cell r="I235">
            <v>4.5351473922902496E-3</v>
          </cell>
          <cell r="J235">
            <v>0</v>
          </cell>
        </row>
        <row r="236">
          <cell r="A236">
            <v>492</v>
          </cell>
          <cell r="B236">
            <v>2315</v>
          </cell>
          <cell r="C236">
            <v>289</v>
          </cell>
          <cell r="D236">
            <v>201</v>
          </cell>
          <cell r="E236">
            <v>15</v>
          </cell>
          <cell r="F236">
            <v>2820</v>
          </cell>
          <cell r="G236">
            <v>0.82092198581560283</v>
          </cell>
          <cell r="H236">
            <v>0.10248226950354609</v>
          </cell>
          <cell r="I236">
            <v>7.1276595744680857E-2</v>
          </cell>
          <cell r="J236">
            <v>5.3191489361702126E-3</v>
          </cell>
        </row>
        <row r="237">
          <cell r="A237">
            <v>495</v>
          </cell>
          <cell r="B237">
            <v>201</v>
          </cell>
          <cell r="C237">
            <v>11</v>
          </cell>
          <cell r="D237">
            <v>15</v>
          </cell>
          <cell r="E237">
            <v>0</v>
          </cell>
          <cell r="F237">
            <v>227</v>
          </cell>
          <cell r="G237">
            <v>0.88546255506607929</v>
          </cell>
          <cell r="H237">
            <v>4.8458149779735685E-2</v>
          </cell>
          <cell r="I237">
            <v>6.6079295154185022E-2</v>
          </cell>
          <cell r="J237">
            <v>0</v>
          </cell>
        </row>
        <row r="238">
          <cell r="A238">
            <v>496</v>
          </cell>
          <cell r="B238">
            <v>69</v>
          </cell>
          <cell r="C238">
            <v>0</v>
          </cell>
          <cell r="D238">
            <v>0</v>
          </cell>
          <cell r="E238">
            <v>0</v>
          </cell>
          <cell r="F238">
            <v>69</v>
          </cell>
          <cell r="G238">
            <v>1</v>
          </cell>
          <cell r="H238">
            <v>0</v>
          </cell>
          <cell r="I238">
            <v>0</v>
          </cell>
          <cell r="J238">
            <v>0</v>
          </cell>
        </row>
        <row r="239">
          <cell r="A239">
            <v>497</v>
          </cell>
          <cell r="B239">
            <v>4</v>
          </cell>
          <cell r="C239">
            <v>4</v>
          </cell>
          <cell r="D239">
            <v>0</v>
          </cell>
          <cell r="E239">
            <v>1</v>
          </cell>
          <cell r="F239">
            <v>9</v>
          </cell>
          <cell r="G239">
            <v>0.44444444444444442</v>
          </cell>
          <cell r="H239">
            <v>0.44444444444444442</v>
          </cell>
          <cell r="I239">
            <v>0</v>
          </cell>
          <cell r="J239">
            <v>0.1111111111111111</v>
          </cell>
        </row>
        <row r="240">
          <cell r="A240">
            <v>498</v>
          </cell>
          <cell r="B240">
            <v>253</v>
          </cell>
          <cell r="C240">
            <v>13</v>
          </cell>
          <cell r="D240">
            <v>11</v>
          </cell>
          <cell r="E240">
            <v>1</v>
          </cell>
          <cell r="F240">
            <v>278</v>
          </cell>
          <cell r="G240">
            <v>0.91007194244604317</v>
          </cell>
          <cell r="H240">
            <v>4.6762589928057555E-2</v>
          </cell>
          <cell r="I240">
            <v>3.9568345323741004E-2</v>
          </cell>
          <cell r="J240">
            <v>3.5971223021582736E-3</v>
          </cell>
        </row>
        <row r="241">
          <cell r="A241">
            <v>500</v>
          </cell>
          <cell r="B241">
            <v>272</v>
          </cell>
          <cell r="C241">
            <v>4</v>
          </cell>
          <cell r="D241">
            <v>1</v>
          </cell>
          <cell r="E241">
            <v>0</v>
          </cell>
          <cell r="F241">
            <v>277</v>
          </cell>
          <cell r="G241">
            <v>0.98194945848375448</v>
          </cell>
          <cell r="H241">
            <v>1.444043321299639E-2</v>
          </cell>
          <cell r="I241">
            <v>3.6101083032490976E-3</v>
          </cell>
          <cell r="J241">
            <v>0</v>
          </cell>
        </row>
        <row r="242">
          <cell r="A242">
            <v>501</v>
          </cell>
          <cell r="B242">
            <v>707</v>
          </cell>
          <cell r="C242">
            <v>14</v>
          </cell>
          <cell r="D242">
            <v>20</v>
          </cell>
          <cell r="E242">
            <v>9</v>
          </cell>
          <cell r="F242">
            <v>750</v>
          </cell>
          <cell r="G242">
            <v>0.94266666666666665</v>
          </cell>
          <cell r="H242">
            <v>1.8666666666666668E-2</v>
          </cell>
          <cell r="I242">
            <v>2.6666666666666668E-2</v>
          </cell>
          <cell r="J242">
            <v>1.2E-2</v>
          </cell>
        </row>
        <row r="243">
          <cell r="A243">
            <v>503</v>
          </cell>
          <cell r="B243">
            <v>1666</v>
          </cell>
          <cell r="C243">
            <v>226</v>
          </cell>
          <cell r="D243">
            <v>76</v>
          </cell>
          <cell r="E243">
            <v>15</v>
          </cell>
          <cell r="F243">
            <v>1983</v>
          </cell>
          <cell r="G243">
            <v>0.84014120020171457</v>
          </cell>
          <cell r="H243">
            <v>0.11396873424104892</v>
          </cell>
          <cell r="I243">
            <v>3.8325769036812909E-2</v>
          </cell>
          <cell r="J243">
            <v>7.5642965204236008E-3</v>
          </cell>
        </row>
        <row r="244">
          <cell r="A244">
            <v>504</v>
          </cell>
          <cell r="B244">
            <v>12</v>
          </cell>
          <cell r="C244">
            <v>3</v>
          </cell>
          <cell r="D244">
            <v>0</v>
          </cell>
          <cell r="E244">
            <v>0</v>
          </cell>
          <cell r="F244">
            <v>15</v>
          </cell>
          <cell r="G244">
            <v>0.8</v>
          </cell>
          <cell r="H244">
            <v>0.2</v>
          </cell>
          <cell r="I244">
            <v>0</v>
          </cell>
          <cell r="J244">
            <v>0</v>
          </cell>
        </row>
        <row r="245">
          <cell r="A245">
            <v>505</v>
          </cell>
          <cell r="B245">
            <v>260</v>
          </cell>
          <cell r="C245">
            <v>11</v>
          </cell>
          <cell r="D245">
            <v>16</v>
          </cell>
          <cell r="E245">
            <v>4</v>
          </cell>
          <cell r="F245">
            <v>291</v>
          </cell>
          <cell r="G245">
            <v>0.89347079037800692</v>
          </cell>
          <cell r="H245">
            <v>3.7800687285223365E-2</v>
          </cell>
          <cell r="I245">
            <v>5.4982817869415807E-2</v>
          </cell>
          <cell r="J245">
            <v>1.3745704467353952E-2</v>
          </cell>
        </row>
        <row r="246">
          <cell r="A246">
            <v>506</v>
          </cell>
          <cell r="B246">
            <v>135</v>
          </cell>
          <cell r="C246">
            <v>12</v>
          </cell>
          <cell r="D246">
            <v>1</v>
          </cell>
          <cell r="E246">
            <v>0</v>
          </cell>
          <cell r="F246">
            <v>148</v>
          </cell>
          <cell r="G246">
            <v>0.91216216216216217</v>
          </cell>
          <cell r="H246">
            <v>8.1081081081081086E-2</v>
          </cell>
          <cell r="I246">
            <v>6.7567567567567571E-3</v>
          </cell>
          <cell r="J246">
            <v>0</v>
          </cell>
        </row>
        <row r="247">
          <cell r="A247">
            <v>507</v>
          </cell>
          <cell r="B247">
            <v>93</v>
          </cell>
          <cell r="C247">
            <v>4</v>
          </cell>
          <cell r="D247">
            <v>34</v>
          </cell>
          <cell r="E247">
            <v>2</v>
          </cell>
          <cell r="F247">
            <v>133</v>
          </cell>
          <cell r="G247">
            <v>0.6992481203007519</v>
          </cell>
          <cell r="H247">
            <v>3.007518796992481E-2</v>
          </cell>
          <cell r="I247">
            <v>0.25563909774436089</v>
          </cell>
          <cell r="J247">
            <v>1.5037593984962405E-2</v>
          </cell>
        </row>
        <row r="248">
          <cell r="A248">
            <v>514</v>
          </cell>
          <cell r="B248">
            <v>92</v>
          </cell>
          <cell r="C248">
            <v>8</v>
          </cell>
          <cell r="D248">
            <v>12</v>
          </cell>
          <cell r="E248">
            <v>0</v>
          </cell>
          <cell r="F248">
            <v>112</v>
          </cell>
          <cell r="G248">
            <v>0.8214285714285714</v>
          </cell>
          <cell r="H248">
            <v>7.1428571428571425E-2</v>
          </cell>
          <cell r="I248">
            <v>0.10714285714285714</v>
          </cell>
          <cell r="J248">
            <v>0</v>
          </cell>
        </row>
        <row r="249">
          <cell r="A249">
            <v>515</v>
          </cell>
          <cell r="B249">
            <v>169</v>
          </cell>
          <cell r="C249">
            <v>15</v>
          </cell>
          <cell r="D249">
            <v>4</v>
          </cell>
          <cell r="E249">
            <v>2</v>
          </cell>
          <cell r="F249">
            <v>190</v>
          </cell>
          <cell r="G249">
            <v>0.88947368421052631</v>
          </cell>
          <cell r="H249">
            <v>7.8947368421052627E-2</v>
          </cell>
          <cell r="I249">
            <v>2.1052631578947368E-2</v>
          </cell>
          <cell r="J249">
            <v>1.0526315789473684E-2</v>
          </cell>
        </row>
        <row r="250">
          <cell r="A250">
            <v>522</v>
          </cell>
          <cell r="B250">
            <v>91</v>
          </cell>
          <cell r="C250">
            <v>13</v>
          </cell>
          <cell r="D250">
            <v>1</v>
          </cell>
          <cell r="E250">
            <v>0</v>
          </cell>
          <cell r="F250">
            <v>105</v>
          </cell>
          <cell r="G250">
            <v>0.8666666666666667</v>
          </cell>
          <cell r="H250">
            <v>0.12380952380952381</v>
          </cell>
          <cell r="I250">
            <v>9.5238095238095247E-3</v>
          </cell>
          <cell r="J250">
            <v>0</v>
          </cell>
        </row>
        <row r="251">
          <cell r="A251">
            <v>524</v>
          </cell>
          <cell r="B251">
            <v>204</v>
          </cell>
          <cell r="C251">
            <v>46</v>
          </cell>
          <cell r="D251">
            <v>0</v>
          </cell>
          <cell r="E251">
            <v>1</v>
          </cell>
          <cell r="F251">
            <v>251</v>
          </cell>
          <cell r="G251">
            <v>0.8127490039840638</v>
          </cell>
          <cell r="H251">
            <v>0.18326693227091634</v>
          </cell>
          <cell r="I251">
            <v>0</v>
          </cell>
          <cell r="J251">
            <v>3.9840637450199202E-3</v>
          </cell>
        </row>
        <row r="252">
          <cell r="A252">
            <v>526</v>
          </cell>
          <cell r="B252">
            <v>382</v>
          </cell>
          <cell r="C252">
            <v>39</v>
          </cell>
          <cell r="D252">
            <v>13</v>
          </cell>
          <cell r="E252">
            <v>0</v>
          </cell>
          <cell r="F252">
            <v>434</v>
          </cell>
          <cell r="G252">
            <v>0.88018433179723499</v>
          </cell>
          <cell r="H252">
            <v>8.9861751152073732E-2</v>
          </cell>
          <cell r="I252">
            <v>2.9953917050691243E-2</v>
          </cell>
          <cell r="J252">
            <v>0</v>
          </cell>
        </row>
        <row r="253">
          <cell r="A253">
            <v>528</v>
          </cell>
          <cell r="B253">
            <v>176</v>
          </cell>
          <cell r="C253">
            <v>2</v>
          </cell>
          <cell r="D253">
            <v>22</v>
          </cell>
          <cell r="E253">
            <v>2</v>
          </cell>
          <cell r="F253">
            <v>202</v>
          </cell>
          <cell r="G253">
            <v>0.87128712871287128</v>
          </cell>
          <cell r="H253">
            <v>9.9009900990099011E-3</v>
          </cell>
          <cell r="I253">
            <v>0.10891089108910891</v>
          </cell>
          <cell r="J253">
            <v>9.9009900990099011E-3</v>
          </cell>
        </row>
        <row r="254">
          <cell r="A254">
            <v>529</v>
          </cell>
          <cell r="B254">
            <v>232</v>
          </cell>
          <cell r="C254">
            <v>28</v>
          </cell>
          <cell r="D254">
            <v>17</v>
          </cell>
          <cell r="E254">
            <v>1</v>
          </cell>
          <cell r="F254">
            <v>278</v>
          </cell>
          <cell r="G254">
            <v>0.83453237410071945</v>
          </cell>
          <cell r="H254">
            <v>0.10071942446043165</v>
          </cell>
          <cell r="I254">
            <v>6.1151079136690649E-2</v>
          </cell>
          <cell r="J254">
            <v>3.5971223021582736E-3</v>
          </cell>
        </row>
        <row r="255">
          <cell r="A255">
            <v>530</v>
          </cell>
          <cell r="B255">
            <v>89</v>
          </cell>
          <cell r="C255">
            <v>3</v>
          </cell>
          <cell r="D255">
            <v>19</v>
          </cell>
          <cell r="E255">
            <v>2</v>
          </cell>
          <cell r="F255">
            <v>113</v>
          </cell>
          <cell r="G255">
            <v>0.78761061946902655</v>
          </cell>
          <cell r="H255">
            <v>2.6548672566371681E-2</v>
          </cell>
          <cell r="I255">
            <v>0.16814159292035399</v>
          </cell>
          <cell r="J255">
            <v>1.7699115044247787E-2</v>
          </cell>
        </row>
        <row r="256">
          <cell r="A256">
            <v>534</v>
          </cell>
          <cell r="B256">
            <v>163</v>
          </cell>
          <cell r="C256">
            <v>1</v>
          </cell>
          <cell r="D256">
            <v>2</v>
          </cell>
          <cell r="E256">
            <v>2</v>
          </cell>
          <cell r="F256">
            <v>168</v>
          </cell>
          <cell r="G256">
            <v>0.97023809523809523</v>
          </cell>
          <cell r="H256">
            <v>5.9523809523809521E-3</v>
          </cell>
          <cell r="I256">
            <v>1.1904761904761904E-2</v>
          </cell>
          <cell r="J256">
            <v>1.1904761904761904E-2</v>
          </cell>
        </row>
        <row r="257">
          <cell r="A257">
            <v>536</v>
          </cell>
          <cell r="B257">
            <v>90</v>
          </cell>
          <cell r="C257">
            <v>15</v>
          </cell>
          <cell r="D257">
            <v>8</v>
          </cell>
          <cell r="E257">
            <v>0</v>
          </cell>
          <cell r="F257">
            <v>113</v>
          </cell>
          <cell r="G257">
            <v>0.79646017699115046</v>
          </cell>
          <cell r="H257">
            <v>0.13274336283185842</v>
          </cell>
          <cell r="I257">
            <v>7.0796460176991149E-2</v>
          </cell>
          <cell r="J257">
            <v>0</v>
          </cell>
        </row>
        <row r="258">
          <cell r="A258">
            <v>537</v>
          </cell>
          <cell r="B258">
            <v>173</v>
          </cell>
          <cell r="C258">
            <v>3</v>
          </cell>
          <cell r="D258">
            <v>0</v>
          </cell>
          <cell r="E258">
            <v>0</v>
          </cell>
          <cell r="F258">
            <v>176</v>
          </cell>
          <cell r="G258">
            <v>0.98295454545454541</v>
          </cell>
          <cell r="H258">
            <v>1.7045454545454544E-2</v>
          </cell>
          <cell r="I258">
            <v>0</v>
          </cell>
          <cell r="J258">
            <v>0</v>
          </cell>
        </row>
        <row r="259">
          <cell r="A259">
            <v>543</v>
          </cell>
          <cell r="B259">
            <v>397</v>
          </cell>
          <cell r="C259">
            <v>42</v>
          </cell>
          <cell r="D259">
            <v>40</v>
          </cell>
          <cell r="E259">
            <v>2</v>
          </cell>
          <cell r="F259">
            <v>481</v>
          </cell>
          <cell r="G259">
            <v>0.82536382536382535</v>
          </cell>
          <cell r="H259">
            <v>8.7318087318087323E-2</v>
          </cell>
          <cell r="I259">
            <v>8.3160083160083165E-2</v>
          </cell>
          <cell r="J259">
            <v>4.1580041580041582E-3</v>
          </cell>
        </row>
        <row r="260">
          <cell r="A260">
            <v>544</v>
          </cell>
          <cell r="B260">
            <v>119</v>
          </cell>
          <cell r="C260">
            <v>104</v>
          </cell>
          <cell r="D260">
            <v>21</v>
          </cell>
          <cell r="E260">
            <v>0</v>
          </cell>
          <cell r="F260">
            <v>244</v>
          </cell>
          <cell r="G260">
            <v>0.48770491803278687</v>
          </cell>
          <cell r="H260">
            <v>0.42622950819672129</v>
          </cell>
          <cell r="I260">
            <v>8.6065573770491802E-2</v>
          </cell>
          <cell r="J260">
            <v>0</v>
          </cell>
        </row>
        <row r="261">
          <cell r="A261">
            <v>545</v>
          </cell>
          <cell r="B261">
            <v>97</v>
          </cell>
          <cell r="C261">
            <v>25</v>
          </cell>
          <cell r="D261">
            <v>2</v>
          </cell>
          <cell r="E261">
            <v>0</v>
          </cell>
          <cell r="F261">
            <v>124</v>
          </cell>
          <cell r="G261">
            <v>0.782258064516129</v>
          </cell>
          <cell r="H261">
            <v>0.20161290322580644</v>
          </cell>
          <cell r="I261">
            <v>1.6129032258064516E-2</v>
          </cell>
          <cell r="J261">
            <v>0</v>
          </cell>
        </row>
        <row r="262">
          <cell r="A262">
            <v>550</v>
          </cell>
          <cell r="B262">
            <v>56</v>
          </cell>
          <cell r="C262">
            <v>1</v>
          </cell>
          <cell r="D262">
            <v>3</v>
          </cell>
          <cell r="E262">
            <v>0</v>
          </cell>
          <cell r="F262">
            <v>60</v>
          </cell>
          <cell r="G262">
            <v>0.93333333333333335</v>
          </cell>
          <cell r="H262">
            <v>1.6666666666666666E-2</v>
          </cell>
          <cell r="I262">
            <v>0.05</v>
          </cell>
          <cell r="J262">
            <v>0</v>
          </cell>
        </row>
        <row r="263">
          <cell r="A263">
            <v>554</v>
          </cell>
          <cell r="B263">
            <v>180</v>
          </cell>
          <cell r="C263">
            <v>17</v>
          </cell>
          <cell r="D263">
            <v>5</v>
          </cell>
          <cell r="E263">
            <v>0</v>
          </cell>
          <cell r="F263">
            <v>202</v>
          </cell>
          <cell r="G263">
            <v>0.8910891089108911</v>
          </cell>
          <cell r="H263">
            <v>8.4158415841584164E-2</v>
          </cell>
          <cell r="I263">
            <v>2.4752475247524754E-2</v>
          </cell>
          <cell r="J263">
            <v>0</v>
          </cell>
        </row>
        <row r="264">
          <cell r="A264">
            <v>556</v>
          </cell>
          <cell r="B264">
            <v>863</v>
          </cell>
          <cell r="C264">
            <v>40</v>
          </cell>
          <cell r="D264">
            <v>35</v>
          </cell>
          <cell r="E264">
            <v>7</v>
          </cell>
          <cell r="F264">
            <v>945</v>
          </cell>
          <cell r="G264">
            <v>0.91322751322751328</v>
          </cell>
          <cell r="H264">
            <v>4.2328042328042326E-2</v>
          </cell>
          <cell r="I264">
            <v>3.7037037037037035E-2</v>
          </cell>
          <cell r="J264">
            <v>7.4074074074074077E-3</v>
          </cell>
        </row>
        <row r="265">
          <cell r="A265">
            <v>557</v>
          </cell>
          <cell r="B265">
            <v>150</v>
          </cell>
          <cell r="C265">
            <v>19</v>
          </cell>
          <cell r="D265">
            <v>7</v>
          </cell>
          <cell r="E265">
            <v>2</v>
          </cell>
          <cell r="F265">
            <v>178</v>
          </cell>
          <cell r="G265">
            <v>0.84269662921348309</v>
          </cell>
          <cell r="H265">
            <v>0.10674157303370786</v>
          </cell>
          <cell r="I265">
            <v>3.9325842696629212E-2</v>
          </cell>
          <cell r="J265">
            <v>1.1235955056179775E-2</v>
          </cell>
        </row>
        <row r="266">
          <cell r="A266">
            <v>558</v>
          </cell>
          <cell r="B266">
            <v>1094</v>
          </cell>
          <cell r="C266">
            <v>26</v>
          </cell>
          <cell r="D266">
            <v>61</v>
          </cell>
          <cell r="E266">
            <v>13</v>
          </cell>
          <cell r="F266">
            <v>1194</v>
          </cell>
          <cell r="G266">
            <v>0.91624790619765495</v>
          </cell>
          <cell r="H266">
            <v>2.1775544388609715E-2</v>
          </cell>
          <cell r="I266">
            <v>5.1088777219430483E-2</v>
          </cell>
          <cell r="J266">
            <v>1.0887772194304857E-2</v>
          </cell>
        </row>
        <row r="267">
          <cell r="A267">
            <v>561</v>
          </cell>
          <cell r="B267">
            <v>549</v>
          </cell>
          <cell r="C267">
            <v>16</v>
          </cell>
          <cell r="D267">
            <v>7</v>
          </cell>
          <cell r="E267">
            <v>0</v>
          </cell>
          <cell r="F267">
            <v>572</v>
          </cell>
          <cell r="G267">
            <v>0.95979020979020979</v>
          </cell>
          <cell r="H267">
            <v>2.7972027972027972E-2</v>
          </cell>
          <cell r="I267">
            <v>1.2237762237762238E-2</v>
          </cell>
          <cell r="J267">
            <v>0</v>
          </cell>
        </row>
        <row r="268">
          <cell r="A268">
            <v>562</v>
          </cell>
          <cell r="B268">
            <v>69</v>
          </cell>
          <cell r="C268">
            <v>7</v>
          </cell>
          <cell r="D268">
            <v>7</v>
          </cell>
          <cell r="E268">
            <v>0</v>
          </cell>
          <cell r="F268">
            <v>83</v>
          </cell>
          <cell r="G268">
            <v>0.83132530120481929</v>
          </cell>
          <cell r="H268">
            <v>8.4337349397590355E-2</v>
          </cell>
          <cell r="I268">
            <v>8.4337349397590355E-2</v>
          </cell>
          <cell r="J268">
            <v>0</v>
          </cell>
        </row>
        <row r="269">
          <cell r="A269">
            <v>564</v>
          </cell>
          <cell r="B269">
            <v>336</v>
          </cell>
          <cell r="C269">
            <v>15</v>
          </cell>
          <cell r="D269">
            <v>4</v>
          </cell>
          <cell r="E269">
            <v>2</v>
          </cell>
          <cell r="F269">
            <v>357</v>
          </cell>
          <cell r="G269">
            <v>0.94117647058823528</v>
          </cell>
          <cell r="H269">
            <v>4.2016806722689079E-2</v>
          </cell>
          <cell r="I269">
            <v>1.1204481792717087E-2</v>
          </cell>
          <cell r="J269">
            <v>5.6022408963585435E-3</v>
          </cell>
        </row>
        <row r="270">
          <cell r="A270">
            <v>566</v>
          </cell>
          <cell r="B270">
            <v>1079</v>
          </cell>
          <cell r="C270">
            <v>128</v>
          </cell>
          <cell r="D270">
            <v>17</v>
          </cell>
          <cell r="E270">
            <v>6</v>
          </cell>
          <cell r="F270">
            <v>1230</v>
          </cell>
          <cell r="G270">
            <v>0.87723577235772354</v>
          </cell>
          <cell r="H270">
            <v>0.1040650406504065</v>
          </cell>
          <cell r="I270">
            <v>1.3821138211382113E-2</v>
          </cell>
          <cell r="J270">
            <v>4.8780487804878049E-3</v>
          </cell>
        </row>
        <row r="271">
          <cell r="A271">
            <v>567</v>
          </cell>
          <cell r="B271">
            <v>164</v>
          </cell>
          <cell r="C271">
            <v>12</v>
          </cell>
          <cell r="D271">
            <v>12</v>
          </cell>
          <cell r="E271">
            <v>0</v>
          </cell>
          <cell r="F271">
            <v>188</v>
          </cell>
          <cell r="G271">
            <v>0.87234042553191493</v>
          </cell>
          <cell r="H271">
            <v>6.3829787234042548E-2</v>
          </cell>
          <cell r="I271">
            <v>6.3829787234042548E-2</v>
          </cell>
          <cell r="J271">
            <v>0</v>
          </cell>
        </row>
        <row r="272">
          <cell r="A272">
            <v>568</v>
          </cell>
          <cell r="B272">
            <v>518</v>
          </cell>
          <cell r="C272">
            <v>3</v>
          </cell>
          <cell r="D272">
            <v>8</v>
          </cell>
          <cell r="E272">
            <v>2</v>
          </cell>
          <cell r="F272">
            <v>531</v>
          </cell>
          <cell r="G272">
            <v>0.97551789077212803</v>
          </cell>
          <cell r="H272">
            <v>5.6497175141242938E-3</v>
          </cell>
          <cell r="I272">
            <v>1.5065913370998116E-2</v>
          </cell>
          <cell r="J272">
            <v>3.766478342749529E-3</v>
          </cell>
        </row>
        <row r="273">
          <cell r="A273">
            <v>569</v>
          </cell>
          <cell r="B273">
            <v>188</v>
          </cell>
          <cell r="C273">
            <v>19</v>
          </cell>
          <cell r="D273">
            <v>27</v>
          </cell>
          <cell r="E273">
            <v>2</v>
          </cell>
          <cell r="F273">
            <v>236</v>
          </cell>
          <cell r="G273">
            <v>0.79661016949152541</v>
          </cell>
          <cell r="H273">
            <v>8.050847457627118E-2</v>
          </cell>
          <cell r="I273">
            <v>0.11440677966101695</v>
          </cell>
          <cell r="J273">
            <v>8.4745762711864406E-3</v>
          </cell>
        </row>
        <row r="274">
          <cell r="A274">
            <v>570</v>
          </cell>
          <cell r="B274">
            <v>58</v>
          </cell>
          <cell r="C274">
            <v>4</v>
          </cell>
          <cell r="D274">
            <v>9</v>
          </cell>
          <cell r="E274">
            <v>0</v>
          </cell>
          <cell r="F274">
            <v>71</v>
          </cell>
          <cell r="G274">
            <v>0.81690140845070425</v>
          </cell>
          <cell r="H274">
            <v>5.6338028169014086E-2</v>
          </cell>
          <cell r="I274">
            <v>0.12676056338028169</v>
          </cell>
          <cell r="J274">
            <v>0</v>
          </cell>
        </row>
        <row r="275">
          <cell r="A275">
            <v>573</v>
          </cell>
          <cell r="B275">
            <v>661</v>
          </cell>
          <cell r="C275">
            <v>108</v>
          </cell>
          <cell r="D275">
            <v>19</v>
          </cell>
          <cell r="E275">
            <v>1</v>
          </cell>
          <cell r="F275">
            <v>789</v>
          </cell>
          <cell r="G275">
            <v>0.83776932826362482</v>
          </cell>
          <cell r="H275">
            <v>0.13688212927756654</v>
          </cell>
          <cell r="I275">
            <v>2.4081115335868188E-2</v>
          </cell>
          <cell r="J275">
            <v>1.2674271229404308E-3</v>
          </cell>
        </row>
        <row r="276">
          <cell r="A276">
            <v>574</v>
          </cell>
          <cell r="B276">
            <v>333</v>
          </cell>
          <cell r="C276">
            <v>28</v>
          </cell>
          <cell r="D276">
            <v>3</v>
          </cell>
          <cell r="E276">
            <v>1</v>
          </cell>
          <cell r="F276">
            <v>365</v>
          </cell>
          <cell r="G276">
            <v>0.9123287671232877</v>
          </cell>
          <cell r="H276">
            <v>7.6712328767123292E-2</v>
          </cell>
          <cell r="I276">
            <v>8.21917808219178E-3</v>
          </cell>
          <cell r="J276">
            <v>2.7397260273972603E-3</v>
          </cell>
        </row>
        <row r="277">
          <cell r="A277">
            <v>577</v>
          </cell>
          <cell r="B277">
            <v>464</v>
          </cell>
          <cell r="C277">
            <v>36</v>
          </cell>
          <cell r="D277">
            <v>87</v>
          </cell>
          <cell r="E277">
            <v>8</v>
          </cell>
          <cell r="F277">
            <v>595</v>
          </cell>
          <cell r="G277">
            <v>0.77983193277310925</v>
          </cell>
          <cell r="H277">
            <v>6.0504201680672269E-2</v>
          </cell>
          <cell r="I277">
            <v>0.14621848739495799</v>
          </cell>
          <cell r="J277">
            <v>1.3445378151260505E-2</v>
          </cell>
        </row>
        <row r="278">
          <cell r="A278">
            <v>578</v>
          </cell>
          <cell r="B278">
            <v>84</v>
          </cell>
          <cell r="C278">
            <v>23</v>
          </cell>
          <cell r="D278">
            <v>30</v>
          </cell>
          <cell r="E278">
            <v>0</v>
          </cell>
          <cell r="F278">
            <v>137</v>
          </cell>
          <cell r="G278">
            <v>0.61313868613138689</v>
          </cell>
          <cell r="H278">
            <v>0.16788321167883211</v>
          </cell>
          <cell r="I278">
            <v>0.21897810218978103</v>
          </cell>
          <cell r="J278">
            <v>0</v>
          </cell>
        </row>
        <row r="279">
          <cell r="A279">
            <v>580</v>
          </cell>
          <cell r="B279">
            <v>109</v>
          </cell>
          <cell r="C279">
            <v>10</v>
          </cell>
          <cell r="D279">
            <v>3</v>
          </cell>
          <cell r="E279">
            <v>1</v>
          </cell>
          <cell r="F279">
            <v>123</v>
          </cell>
          <cell r="G279">
            <v>0.88617886178861793</v>
          </cell>
          <cell r="H279">
            <v>8.1300813008130079E-2</v>
          </cell>
          <cell r="I279">
            <v>2.4390243902439025E-2</v>
          </cell>
          <cell r="J279">
            <v>8.130081300813009E-3</v>
          </cell>
        </row>
        <row r="280">
          <cell r="A280">
            <v>581</v>
          </cell>
          <cell r="B280">
            <v>74</v>
          </cell>
          <cell r="C280">
            <v>9</v>
          </cell>
          <cell r="D280">
            <v>7</v>
          </cell>
          <cell r="E280">
            <v>0</v>
          </cell>
          <cell r="F280">
            <v>90</v>
          </cell>
          <cell r="G280">
            <v>0.82222222222222219</v>
          </cell>
          <cell r="H280">
            <v>0.1</v>
          </cell>
          <cell r="I280">
            <v>7.7777777777777779E-2</v>
          </cell>
          <cell r="J280">
            <v>0</v>
          </cell>
        </row>
        <row r="281">
          <cell r="A281">
            <v>582</v>
          </cell>
          <cell r="B281">
            <v>3</v>
          </cell>
          <cell r="C281">
            <v>9</v>
          </cell>
          <cell r="D281">
            <v>2</v>
          </cell>
          <cell r="E281">
            <v>0</v>
          </cell>
          <cell r="F281">
            <v>14</v>
          </cell>
          <cell r="G281">
            <v>0.21428571428571427</v>
          </cell>
          <cell r="H281">
            <v>0.6428571428571429</v>
          </cell>
          <cell r="I281">
            <v>0.14285714285714285</v>
          </cell>
          <cell r="J281">
            <v>0</v>
          </cell>
        </row>
        <row r="282">
          <cell r="A282">
            <v>588</v>
          </cell>
          <cell r="B282">
            <v>573</v>
          </cell>
          <cell r="C282">
            <v>55</v>
          </cell>
          <cell r="D282">
            <v>25</v>
          </cell>
          <cell r="E282">
            <v>2</v>
          </cell>
          <cell r="F282">
            <v>655</v>
          </cell>
          <cell r="G282">
            <v>0.8748091603053435</v>
          </cell>
          <cell r="H282">
            <v>8.3969465648854963E-2</v>
          </cell>
          <cell r="I282">
            <v>3.8167938931297711E-2</v>
          </cell>
          <cell r="J282">
            <v>3.0534351145038168E-3</v>
          </cell>
        </row>
        <row r="283">
          <cell r="A283">
            <v>591</v>
          </cell>
          <cell r="B283">
            <v>6</v>
          </cell>
          <cell r="C283">
            <v>0</v>
          </cell>
          <cell r="D283">
            <v>0</v>
          </cell>
          <cell r="E283">
            <v>1</v>
          </cell>
          <cell r="F283">
            <v>7</v>
          </cell>
          <cell r="G283">
            <v>0.8571428571428571</v>
          </cell>
          <cell r="H283">
            <v>0</v>
          </cell>
          <cell r="I283">
            <v>0</v>
          </cell>
          <cell r="J283">
            <v>0.14285714285714285</v>
          </cell>
        </row>
        <row r="284">
          <cell r="A284">
            <v>592</v>
          </cell>
          <cell r="B284">
            <v>279</v>
          </cell>
          <cell r="C284">
            <v>10</v>
          </cell>
          <cell r="D284">
            <v>5</v>
          </cell>
          <cell r="E284">
            <v>0</v>
          </cell>
          <cell r="F284">
            <v>294</v>
          </cell>
          <cell r="G284">
            <v>0.94897959183673475</v>
          </cell>
          <cell r="H284">
            <v>3.4013605442176874E-2</v>
          </cell>
          <cell r="I284">
            <v>1.7006802721088437E-2</v>
          </cell>
          <cell r="J284">
            <v>0</v>
          </cell>
        </row>
        <row r="285">
          <cell r="A285">
            <v>596</v>
          </cell>
          <cell r="B285">
            <v>0</v>
          </cell>
          <cell r="C285">
            <v>0</v>
          </cell>
          <cell r="D285">
            <v>15</v>
          </cell>
          <cell r="E285">
            <v>0</v>
          </cell>
          <cell r="F285">
            <v>15</v>
          </cell>
          <cell r="G285">
            <v>0</v>
          </cell>
          <cell r="H285">
            <v>0</v>
          </cell>
          <cell r="I285">
            <v>1</v>
          </cell>
          <cell r="J285">
            <v>0</v>
          </cell>
        </row>
        <row r="286">
          <cell r="A286">
            <v>602</v>
          </cell>
          <cell r="B286">
            <v>369</v>
          </cell>
          <cell r="C286">
            <v>10</v>
          </cell>
          <cell r="D286">
            <v>29</v>
          </cell>
          <cell r="E286">
            <v>2</v>
          </cell>
          <cell r="F286">
            <v>410</v>
          </cell>
          <cell r="G286">
            <v>0.9</v>
          </cell>
          <cell r="H286">
            <v>2.4390243902439025E-2</v>
          </cell>
          <cell r="I286">
            <v>7.0731707317073164E-2</v>
          </cell>
          <cell r="J286">
            <v>4.8780487804878049E-3</v>
          </cell>
        </row>
        <row r="287">
          <cell r="A287">
            <v>604</v>
          </cell>
          <cell r="B287">
            <v>340</v>
          </cell>
          <cell r="C287">
            <v>25</v>
          </cell>
          <cell r="D287">
            <v>6</v>
          </cell>
          <cell r="E287">
            <v>2</v>
          </cell>
          <cell r="F287">
            <v>373</v>
          </cell>
          <cell r="G287">
            <v>0.91152815013404831</v>
          </cell>
          <cell r="H287">
            <v>6.7024128686327081E-2</v>
          </cell>
          <cell r="I287">
            <v>1.6085790884718499E-2</v>
          </cell>
          <cell r="J287">
            <v>5.3619302949061663E-3</v>
          </cell>
        </row>
        <row r="288">
          <cell r="A288">
            <v>605</v>
          </cell>
          <cell r="B288">
            <v>130</v>
          </cell>
          <cell r="C288">
            <v>13</v>
          </cell>
          <cell r="D288">
            <v>12</v>
          </cell>
          <cell r="E288">
            <v>0</v>
          </cell>
          <cell r="F288">
            <v>155</v>
          </cell>
          <cell r="G288">
            <v>0.83870967741935487</v>
          </cell>
          <cell r="H288">
            <v>8.387096774193549E-2</v>
          </cell>
          <cell r="I288">
            <v>7.7419354838709681E-2</v>
          </cell>
          <cell r="J288">
            <v>0</v>
          </cell>
        </row>
        <row r="289">
          <cell r="A289">
            <v>606</v>
          </cell>
          <cell r="B289">
            <v>924</v>
          </cell>
          <cell r="C289">
            <v>61</v>
          </cell>
          <cell r="D289">
            <v>41</v>
          </cell>
          <cell r="E289">
            <v>11</v>
          </cell>
          <cell r="F289">
            <v>1037</v>
          </cell>
          <cell r="G289">
            <v>0.89103182256509161</v>
          </cell>
          <cell r="H289">
            <v>5.8823529411764705E-2</v>
          </cell>
          <cell r="I289">
            <v>3.9537126325940211E-2</v>
          </cell>
          <cell r="J289">
            <v>1.0607521697203472E-2</v>
          </cell>
        </row>
        <row r="290">
          <cell r="A290">
            <v>608</v>
          </cell>
          <cell r="B290">
            <v>113</v>
          </cell>
          <cell r="C290">
            <v>6</v>
          </cell>
          <cell r="D290">
            <v>6</v>
          </cell>
          <cell r="E290">
            <v>0</v>
          </cell>
          <cell r="F290">
            <v>125</v>
          </cell>
          <cell r="G290">
            <v>0.90400000000000003</v>
          </cell>
          <cell r="H290">
            <v>4.8000000000000001E-2</v>
          </cell>
          <cell r="I290">
            <v>4.8000000000000001E-2</v>
          </cell>
          <cell r="J290">
            <v>0</v>
          </cell>
        </row>
        <row r="291">
          <cell r="A291">
            <v>610</v>
          </cell>
          <cell r="B291">
            <v>55</v>
          </cell>
          <cell r="C291">
            <v>0</v>
          </cell>
          <cell r="D291">
            <v>11</v>
          </cell>
          <cell r="E291">
            <v>0</v>
          </cell>
          <cell r="F291">
            <v>66</v>
          </cell>
          <cell r="G291">
            <v>0.83333333333333337</v>
          </cell>
          <cell r="H291">
            <v>0</v>
          </cell>
          <cell r="I291">
            <v>0.16666666666666666</v>
          </cell>
          <cell r="J291">
            <v>0</v>
          </cell>
        </row>
        <row r="292">
          <cell r="A292">
            <v>611</v>
          </cell>
          <cell r="B292">
            <v>302</v>
          </cell>
          <cell r="C292">
            <v>26</v>
          </cell>
          <cell r="D292">
            <v>17</v>
          </cell>
          <cell r="E292">
            <v>0</v>
          </cell>
          <cell r="F292">
            <v>345</v>
          </cell>
          <cell r="G292">
            <v>0.87536231884057969</v>
          </cell>
          <cell r="H292">
            <v>7.5362318840579715E-2</v>
          </cell>
          <cell r="I292">
            <v>4.9275362318840582E-2</v>
          </cell>
          <cell r="J292">
            <v>0</v>
          </cell>
        </row>
        <row r="293">
          <cell r="A293">
            <v>612</v>
          </cell>
          <cell r="B293">
            <v>11</v>
          </cell>
          <cell r="C293">
            <v>0</v>
          </cell>
          <cell r="D293">
            <v>5</v>
          </cell>
          <cell r="E293">
            <v>0</v>
          </cell>
          <cell r="F293">
            <v>16</v>
          </cell>
          <cell r="G293">
            <v>0.6875</v>
          </cell>
          <cell r="H293">
            <v>0</v>
          </cell>
          <cell r="I293">
            <v>0.3125</v>
          </cell>
          <cell r="J293">
            <v>0</v>
          </cell>
        </row>
        <row r="294">
          <cell r="A294">
            <v>614</v>
          </cell>
          <cell r="B294">
            <v>91</v>
          </cell>
          <cell r="C294">
            <v>43</v>
          </cell>
          <cell r="D294">
            <v>3</v>
          </cell>
          <cell r="E294">
            <v>0</v>
          </cell>
          <cell r="F294">
            <v>137</v>
          </cell>
          <cell r="G294">
            <v>0.66423357664233573</v>
          </cell>
          <cell r="H294">
            <v>0.31386861313868614</v>
          </cell>
          <cell r="I294">
            <v>2.1897810218978103E-2</v>
          </cell>
          <cell r="J294">
            <v>0</v>
          </cell>
        </row>
        <row r="295">
          <cell r="A295">
            <v>615</v>
          </cell>
          <cell r="B295">
            <v>169</v>
          </cell>
          <cell r="C295">
            <v>20</v>
          </cell>
          <cell r="D295">
            <v>6</v>
          </cell>
          <cell r="E295">
            <v>1</v>
          </cell>
          <cell r="F295">
            <v>196</v>
          </cell>
          <cell r="G295">
            <v>0.86224489795918369</v>
          </cell>
          <cell r="H295">
            <v>0.10204081632653061</v>
          </cell>
          <cell r="I295">
            <v>3.0612244897959183E-2</v>
          </cell>
          <cell r="J295">
            <v>5.1020408163265302E-3</v>
          </cell>
        </row>
        <row r="296">
          <cell r="A296">
            <v>618</v>
          </cell>
          <cell r="B296">
            <v>66</v>
          </cell>
          <cell r="C296">
            <v>8</v>
          </cell>
          <cell r="D296">
            <v>6</v>
          </cell>
          <cell r="E296">
            <v>0</v>
          </cell>
          <cell r="F296">
            <v>80</v>
          </cell>
          <cell r="G296">
            <v>0.82499999999999996</v>
          </cell>
          <cell r="H296">
            <v>0.1</v>
          </cell>
          <cell r="I296">
            <v>7.4999999999999997E-2</v>
          </cell>
          <cell r="J296">
            <v>0</v>
          </cell>
        </row>
        <row r="297">
          <cell r="A297">
            <v>619</v>
          </cell>
          <cell r="B297">
            <v>16</v>
          </cell>
          <cell r="C297">
            <v>5</v>
          </cell>
          <cell r="D297">
            <v>104</v>
          </cell>
          <cell r="E297">
            <v>2</v>
          </cell>
          <cell r="F297">
            <v>127</v>
          </cell>
          <cell r="G297">
            <v>0.12598425196850394</v>
          </cell>
          <cell r="H297">
            <v>3.937007874015748E-2</v>
          </cell>
          <cell r="I297">
            <v>0.81889763779527558</v>
          </cell>
          <cell r="J297">
            <v>1.5748031496062992E-2</v>
          </cell>
        </row>
        <row r="298">
          <cell r="A298">
            <v>620</v>
          </cell>
          <cell r="B298">
            <v>467</v>
          </cell>
          <cell r="C298">
            <v>14</v>
          </cell>
          <cell r="D298">
            <v>1</v>
          </cell>
          <cell r="E298">
            <v>3</v>
          </cell>
          <cell r="F298">
            <v>485</v>
          </cell>
          <cell r="G298">
            <v>0.96288659793814435</v>
          </cell>
          <cell r="H298">
            <v>2.88659793814433E-2</v>
          </cell>
          <cell r="I298">
            <v>2.0618556701030928E-3</v>
          </cell>
          <cell r="J298">
            <v>6.1855670103092781E-3</v>
          </cell>
        </row>
        <row r="299">
          <cell r="A299">
            <v>621</v>
          </cell>
          <cell r="B299">
            <v>111</v>
          </cell>
          <cell r="C299">
            <v>0</v>
          </cell>
          <cell r="D299">
            <v>13</v>
          </cell>
          <cell r="E299">
            <v>0</v>
          </cell>
          <cell r="F299">
            <v>124</v>
          </cell>
          <cell r="G299">
            <v>0.89516129032258063</v>
          </cell>
          <cell r="H299">
            <v>0</v>
          </cell>
          <cell r="I299">
            <v>0.10483870967741936</v>
          </cell>
          <cell r="J299">
            <v>0</v>
          </cell>
        </row>
        <row r="300">
          <cell r="A300">
            <v>622</v>
          </cell>
          <cell r="B300">
            <v>32</v>
          </cell>
          <cell r="C300">
            <v>0</v>
          </cell>
          <cell r="D300">
            <v>4</v>
          </cell>
          <cell r="E300">
            <v>0</v>
          </cell>
          <cell r="F300">
            <v>36</v>
          </cell>
          <cell r="G300">
            <v>0.88888888888888884</v>
          </cell>
          <cell r="H300">
            <v>0</v>
          </cell>
          <cell r="I300">
            <v>0.1111111111111111</v>
          </cell>
          <cell r="J300">
            <v>0</v>
          </cell>
        </row>
        <row r="301">
          <cell r="A301">
            <v>625</v>
          </cell>
          <cell r="B301">
            <v>99</v>
          </cell>
          <cell r="C301">
            <v>2</v>
          </cell>
          <cell r="D301">
            <v>9</v>
          </cell>
          <cell r="E301">
            <v>0</v>
          </cell>
          <cell r="F301">
            <v>110</v>
          </cell>
          <cell r="G301">
            <v>0.9</v>
          </cell>
          <cell r="H301">
            <v>1.8181818181818181E-2</v>
          </cell>
          <cell r="I301">
            <v>8.1818181818181818E-2</v>
          </cell>
          <cell r="J301">
            <v>0</v>
          </cell>
        </row>
        <row r="302">
          <cell r="A302">
            <v>626</v>
          </cell>
          <cell r="B302">
            <v>18</v>
          </cell>
          <cell r="C302">
            <v>0</v>
          </cell>
          <cell r="D302">
            <v>3</v>
          </cell>
          <cell r="E302">
            <v>0</v>
          </cell>
          <cell r="F302">
            <v>21</v>
          </cell>
          <cell r="G302">
            <v>0.8571428571428571</v>
          </cell>
          <cell r="H302">
            <v>0</v>
          </cell>
          <cell r="I302">
            <v>0.14285714285714285</v>
          </cell>
          <cell r="J302">
            <v>0</v>
          </cell>
        </row>
        <row r="303">
          <cell r="A303">
            <v>629</v>
          </cell>
          <cell r="B303">
            <v>11</v>
          </cell>
          <cell r="C303">
            <v>0</v>
          </cell>
          <cell r="D303">
            <v>1</v>
          </cell>
          <cell r="E303">
            <v>0</v>
          </cell>
          <cell r="F303">
            <v>12</v>
          </cell>
          <cell r="G303">
            <v>0.91666666666666663</v>
          </cell>
          <cell r="H303">
            <v>0</v>
          </cell>
          <cell r="I303">
            <v>8.3333333333333329E-2</v>
          </cell>
          <cell r="J303">
            <v>0</v>
          </cell>
        </row>
        <row r="304">
          <cell r="A304">
            <v>630</v>
          </cell>
          <cell r="B304">
            <v>232</v>
          </cell>
          <cell r="C304">
            <v>129</v>
          </cell>
          <cell r="D304">
            <v>2</v>
          </cell>
          <cell r="E304">
            <v>1</v>
          </cell>
          <cell r="F304">
            <v>364</v>
          </cell>
          <cell r="G304">
            <v>0.63736263736263732</v>
          </cell>
          <cell r="H304">
            <v>0.35439560439560441</v>
          </cell>
          <cell r="I304">
            <v>5.4945054945054949E-3</v>
          </cell>
          <cell r="J304">
            <v>2.7472527472527475E-3</v>
          </cell>
        </row>
        <row r="305">
          <cell r="A305">
            <v>633</v>
          </cell>
          <cell r="B305">
            <v>2503</v>
          </cell>
          <cell r="C305">
            <v>379</v>
          </cell>
          <cell r="D305">
            <v>228</v>
          </cell>
          <cell r="E305">
            <v>41</v>
          </cell>
          <cell r="F305">
            <v>3151</v>
          </cell>
          <cell r="G305">
            <v>0.79435099968264045</v>
          </cell>
          <cell r="H305">
            <v>0.12027927642018407</v>
          </cell>
          <cell r="I305">
            <v>7.2357981593145035E-2</v>
          </cell>
          <cell r="J305">
            <v>1.3011742304030467E-2</v>
          </cell>
        </row>
        <row r="306">
          <cell r="A306">
            <v>636</v>
          </cell>
          <cell r="B306">
            <v>1043</v>
          </cell>
          <cell r="C306">
            <v>60</v>
          </cell>
          <cell r="D306">
            <v>54</v>
          </cell>
          <cell r="E306">
            <v>11</v>
          </cell>
          <cell r="F306">
            <v>1168</v>
          </cell>
          <cell r="G306">
            <v>0.89297945205479456</v>
          </cell>
          <cell r="H306">
            <v>5.1369863013698627E-2</v>
          </cell>
          <cell r="I306">
            <v>4.6232876712328765E-2</v>
          </cell>
          <cell r="J306">
            <v>9.4178082191780817E-3</v>
          </cell>
        </row>
        <row r="307">
          <cell r="A307">
            <v>637</v>
          </cell>
          <cell r="B307">
            <v>238</v>
          </cell>
          <cell r="C307">
            <v>6</v>
          </cell>
          <cell r="D307">
            <v>2</v>
          </cell>
          <cell r="E307">
            <v>0</v>
          </cell>
          <cell r="F307">
            <v>246</v>
          </cell>
          <cell r="G307">
            <v>0.96747967479674801</v>
          </cell>
          <cell r="H307">
            <v>2.4390243902439025E-2</v>
          </cell>
          <cell r="I307">
            <v>8.130081300813009E-3</v>
          </cell>
          <cell r="J307">
            <v>0</v>
          </cell>
        </row>
        <row r="308">
          <cell r="A308">
            <v>641</v>
          </cell>
          <cell r="B308">
            <v>143</v>
          </cell>
          <cell r="C308">
            <v>7</v>
          </cell>
          <cell r="D308">
            <v>14</v>
          </cell>
          <cell r="E308">
            <v>0</v>
          </cell>
          <cell r="F308">
            <v>164</v>
          </cell>
          <cell r="G308">
            <v>0.87195121951219512</v>
          </cell>
          <cell r="H308">
            <v>4.2682926829268296E-2</v>
          </cell>
          <cell r="I308">
            <v>8.5365853658536592E-2</v>
          </cell>
          <cell r="J308">
            <v>0</v>
          </cell>
        </row>
        <row r="309">
          <cell r="A309">
            <v>642</v>
          </cell>
          <cell r="B309">
            <v>16</v>
          </cell>
          <cell r="C309">
            <v>2</v>
          </cell>
          <cell r="D309">
            <v>0</v>
          </cell>
          <cell r="E309">
            <v>0</v>
          </cell>
          <cell r="F309">
            <v>18</v>
          </cell>
          <cell r="G309">
            <v>0.88888888888888884</v>
          </cell>
          <cell r="H309">
            <v>0.1111111111111111</v>
          </cell>
          <cell r="I309">
            <v>0</v>
          </cell>
          <cell r="J309">
            <v>0</v>
          </cell>
        </row>
        <row r="310">
          <cell r="A310">
            <v>652</v>
          </cell>
          <cell r="B310">
            <v>437</v>
          </cell>
          <cell r="C310">
            <v>47</v>
          </cell>
          <cell r="D310">
            <v>16</v>
          </cell>
          <cell r="E310">
            <v>7</v>
          </cell>
          <cell r="F310">
            <v>507</v>
          </cell>
          <cell r="G310">
            <v>0.86193293885601574</v>
          </cell>
          <cell r="H310">
            <v>9.270216962524655E-2</v>
          </cell>
          <cell r="I310">
            <v>3.1558185404339252E-2</v>
          </cell>
          <cell r="J310">
            <v>1.3806706114398421E-2</v>
          </cell>
        </row>
        <row r="311">
          <cell r="A311">
            <v>653</v>
          </cell>
          <cell r="B311">
            <v>33</v>
          </cell>
          <cell r="C311">
            <v>9</v>
          </cell>
          <cell r="D311">
            <v>1</v>
          </cell>
          <cell r="E311">
            <v>0</v>
          </cell>
          <cell r="F311">
            <v>43</v>
          </cell>
          <cell r="G311">
            <v>0.76744186046511631</v>
          </cell>
          <cell r="H311">
            <v>0.20930232558139536</v>
          </cell>
          <cell r="I311">
            <v>2.3255813953488372E-2</v>
          </cell>
          <cell r="J311">
            <v>0</v>
          </cell>
        </row>
        <row r="312">
          <cell r="A312">
            <v>654</v>
          </cell>
          <cell r="B312">
            <v>863</v>
          </cell>
          <cell r="C312">
            <v>45</v>
          </cell>
          <cell r="D312">
            <v>20</v>
          </cell>
          <cell r="E312">
            <v>2</v>
          </cell>
          <cell r="F312">
            <v>930</v>
          </cell>
          <cell r="G312">
            <v>0.92795698924731185</v>
          </cell>
          <cell r="H312">
            <v>4.8387096774193547E-2</v>
          </cell>
          <cell r="I312">
            <v>2.1505376344086023E-2</v>
          </cell>
          <cell r="J312">
            <v>2.1505376344086021E-3</v>
          </cell>
        </row>
        <row r="313">
          <cell r="A313">
            <v>655</v>
          </cell>
          <cell r="B313">
            <v>96</v>
          </cell>
          <cell r="C313">
            <v>0</v>
          </cell>
          <cell r="D313">
            <v>0</v>
          </cell>
          <cell r="E313">
            <v>2</v>
          </cell>
          <cell r="F313">
            <v>98</v>
          </cell>
          <cell r="G313">
            <v>0.97959183673469385</v>
          </cell>
          <cell r="H313">
            <v>0</v>
          </cell>
          <cell r="I313">
            <v>0</v>
          </cell>
          <cell r="J313">
            <v>2.0408163265306121E-2</v>
          </cell>
        </row>
        <row r="314">
          <cell r="A314">
            <v>656</v>
          </cell>
          <cell r="B314">
            <v>34</v>
          </cell>
          <cell r="C314">
            <v>7</v>
          </cell>
          <cell r="D314">
            <v>3</v>
          </cell>
          <cell r="E314">
            <v>0</v>
          </cell>
          <cell r="F314">
            <v>44</v>
          </cell>
          <cell r="G314">
            <v>0.77272727272727271</v>
          </cell>
          <cell r="H314">
            <v>0.15909090909090909</v>
          </cell>
          <cell r="I314">
            <v>6.8181818181818177E-2</v>
          </cell>
          <cell r="J314">
            <v>0</v>
          </cell>
        </row>
        <row r="315">
          <cell r="A315">
            <v>663</v>
          </cell>
          <cell r="B315">
            <v>1794</v>
          </cell>
          <cell r="C315">
            <v>138</v>
          </cell>
          <cell r="D315">
            <v>37</v>
          </cell>
          <cell r="E315">
            <v>9</v>
          </cell>
          <cell r="F315">
            <v>1978</v>
          </cell>
          <cell r="G315">
            <v>0.90697674418604646</v>
          </cell>
          <cell r="H315">
            <v>6.9767441860465115E-2</v>
          </cell>
          <cell r="I315">
            <v>1.8705763397371081E-2</v>
          </cell>
          <cell r="J315">
            <v>4.5500505561172902E-3</v>
          </cell>
        </row>
        <row r="316">
          <cell r="A316">
            <v>680</v>
          </cell>
          <cell r="B316">
            <v>206</v>
          </cell>
          <cell r="C316">
            <v>12</v>
          </cell>
          <cell r="D316">
            <v>16</v>
          </cell>
          <cell r="E316">
            <v>2</v>
          </cell>
          <cell r="F316">
            <v>236</v>
          </cell>
          <cell r="G316">
            <v>0.8728813559322034</v>
          </cell>
          <cell r="H316">
            <v>5.0847457627118647E-2</v>
          </cell>
          <cell r="I316">
            <v>6.7796610169491525E-2</v>
          </cell>
          <cell r="J316">
            <v>8.4745762711864406E-3</v>
          </cell>
        </row>
        <row r="317">
          <cell r="A317">
            <v>717</v>
          </cell>
          <cell r="B317">
            <v>1343</v>
          </cell>
          <cell r="C317">
            <v>122</v>
          </cell>
          <cell r="D317">
            <v>97</v>
          </cell>
          <cell r="E317">
            <v>11</v>
          </cell>
          <cell r="F317">
            <v>1573</v>
          </cell>
          <cell r="G317">
            <v>0.85378258105530835</v>
          </cell>
          <cell r="H317">
            <v>7.7558804831532102E-2</v>
          </cell>
          <cell r="I317">
            <v>6.1665607120152573E-2</v>
          </cell>
          <cell r="J317">
            <v>6.993006993006993E-3</v>
          </cell>
        </row>
        <row r="318">
          <cell r="A318">
            <v>719</v>
          </cell>
          <cell r="B318">
            <v>32</v>
          </cell>
          <cell r="C318">
            <v>0</v>
          </cell>
          <cell r="D318">
            <v>3</v>
          </cell>
          <cell r="E318">
            <v>0</v>
          </cell>
          <cell r="F318">
            <v>35</v>
          </cell>
          <cell r="G318">
            <v>0.91428571428571426</v>
          </cell>
          <cell r="H318">
            <v>0</v>
          </cell>
          <cell r="I318">
            <v>8.5714285714285715E-2</v>
          </cell>
          <cell r="J318">
            <v>0</v>
          </cell>
        </row>
        <row r="319">
          <cell r="A319">
            <v>720</v>
          </cell>
          <cell r="B319">
            <v>75</v>
          </cell>
          <cell r="C319">
            <v>5</v>
          </cell>
          <cell r="D319">
            <v>2</v>
          </cell>
          <cell r="E319">
            <v>1</v>
          </cell>
          <cell r="F319">
            <v>83</v>
          </cell>
          <cell r="G319">
            <v>0.90361445783132532</v>
          </cell>
          <cell r="H319">
            <v>6.0240963855421686E-2</v>
          </cell>
          <cell r="I319">
            <v>2.4096385542168676E-2</v>
          </cell>
          <cell r="J319">
            <v>1.2048192771084338E-2</v>
          </cell>
        </row>
        <row r="320">
          <cell r="A320">
            <v>721</v>
          </cell>
          <cell r="B320">
            <v>210</v>
          </cell>
          <cell r="C320">
            <v>9</v>
          </cell>
          <cell r="D320">
            <v>15</v>
          </cell>
          <cell r="E320">
            <v>1</v>
          </cell>
          <cell r="F320">
            <v>235</v>
          </cell>
          <cell r="G320">
            <v>0.8936170212765957</v>
          </cell>
          <cell r="H320">
            <v>3.8297872340425532E-2</v>
          </cell>
          <cell r="I320">
            <v>6.3829787234042548E-2</v>
          </cell>
          <cell r="J320">
            <v>4.2553191489361703E-3</v>
          </cell>
        </row>
        <row r="321">
          <cell r="A321">
            <v>722</v>
          </cell>
          <cell r="B321">
            <v>130</v>
          </cell>
          <cell r="C321">
            <v>74</v>
          </cell>
          <cell r="D321">
            <v>28</v>
          </cell>
          <cell r="E321">
            <v>0</v>
          </cell>
          <cell r="F321">
            <v>232</v>
          </cell>
          <cell r="G321">
            <v>0.56034482758620685</v>
          </cell>
          <cell r="H321">
            <v>0.31896551724137934</v>
          </cell>
          <cell r="I321">
            <v>0.1206896551724138</v>
          </cell>
          <cell r="J321">
            <v>0</v>
          </cell>
        </row>
        <row r="322">
          <cell r="A322">
            <v>723</v>
          </cell>
          <cell r="B322">
            <v>21</v>
          </cell>
          <cell r="C322">
            <v>0</v>
          </cell>
          <cell r="D322">
            <v>16</v>
          </cell>
          <cell r="E322">
            <v>0</v>
          </cell>
          <cell r="F322">
            <v>37</v>
          </cell>
          <cell r="G322">
            <v>0.56756756756756754</v>
          </cell>
          <cell r="H322">
            <v>0</v>
          </cell>
          <cell r="I322">
            <v>0.43243243243243246</v>
          </cell>
          <cell r="J322">
            <v>0</v>
          </cell>
        </row>
        <row r="323">
          <cell r="A323">
            <v>725</v>
          </cell>
          <cell r="B323">
            <v>30</v>
          </cell>
          <cell r="C323">
            <v>2</v>
          </cell>
          <cell r="D323">
            <v>0</v>
          </cell>
          <cell r="E323">
            <v>0</v>
          </cell>
          <cell r="F323">
            <v>32</v>
          </cell>
          <cell r="G323">
            <v>0.9375</v>
          </cell>
          <cell r="H323">
            <v>6.25E-2</v>
          </cell>
          <cell r="I323">
            <v>0</v>
          </cell>
          <cell r="J323">
            <v>0</v>
          </cell>
        </row>
        <row r="324">
          <cell r="A324">
            <v>727</v>
          </cell>
          <cell r="B324">
            <v>47</v>
          </cell>
          <cell r="C324">
            <v>9</v>
          </cell>
          <cell r="D324">
            <v>2</v>
          </cell>
          <cell r="E324">
            <v>0</v>
          </cell>
          <cell r="F324">
            <v>58</v>
          </cell>
          <cell r="G324">
            <v>0.81034482758620685</v>
          </cell>
          <cell r="H324">
            <v>0.15517241379310345</v>
          </cell>
          <cell r="I324">
            <v>3.4482758620689655E-2</v>
          </cell>
          <cell r="J324">
            <v>0</v>
          </cell>
        </row>
        <row r="325">
          <cell r="A325">
            <v>731</v>
          </cell>
          <cell r="B325">
            <v>110</v>
          </cell>
          <cell r="C325">
            <v>16</v>
          </cell>
          <cell r="D325">
            <v>3</v>
          </cell>
          <cell r="E325">
            <v>0</v>
          </cell>
          <cell r="F325">
            <v>129</v>
          </cell>
          <cell r="G325">
            <v>0.8527131782945736</v>
          </cell>
          <cell r="H325">
            <v>0.12403100775193798</v>
          </cell>
          <cell r="I325">
            <v>2.3255813953488372E-2</v>
          </cell>
          <cell r="J325">
            <v>0</v>
          </cell>
        </row>
        <row r="326">
          <cell r="A326">
            <v>738</v>
          </cell>
          <cell r="B326">
            <v>3060</v>
          </cell>
          <cell r="C326">
            <v>11</v>
          </cell>
          <cell r="D326">
            <v>7</v>
          </cell>
          <cell r="E326">
            <v>1</v>
          </cell>
          <cell r="F326">
            <v>3079</v>
          </cell>
          <cell r="G326">
            <v>0.99382916531341348</v>
          </cell>
          <cell r="H326">
            <v>3.5725885027606367E-3</v>
          </cell>
          <cell r="I326">
            <v>2.2734654108476776E-3</v>
          </cell>
          <cell r="J326">
            <v>3.2478077297823967E-4</v>
          </cell>
        </row>
        <row r="327">
          <cell r="A327">
            <v>743</v>
          </cell>
          <cell r="B327">
            <v>233</v>
          </cell>
          <cell r="C327">
            <v>12</v>
          </cell>
          <cell r="D327">
            <v>9</v>
          </cell>
          <cell r="E327">
            <v>0</v>
          </cell>
          <cell r="F327">
            <v>254</v>
          </cell>
          <cell r="G327">
            <v>0.91732283464566933</v>
          </cell>
          <cell r="H327">
            <v>4.7244094488188976E-2</v>
          </cell>
          <cell r="I327">
            <v>3.5433070866141732E-2</v>
          </cell>
          <cell r="J327">
            <v>0</v>
          </cell>
        </row>
        <row r="328">
          <cell r="A328">
            <v>746</v>
          </cell>
          <cell r="B328">
            <v>66</v>
          </cell>
          <cell r="C328">
            <v>29</v>
          </cell>
          <cell r="D328">
            <v>5</v>
          </cell>
          <cell r="E328">
            <v>0</v>
          </cell>
          <cell r="F328">
            <v>100</v>
          </cell>
          <cell r="G328">
            <v>0.66</v>
          </cell>
          <cell r="H328">
            <v>0.28999999999999998</v>
          </cell>
          <cell r="I328">
            <v>0.05</v>
          </cell>
          <cell r="J328">
            <v>0</v>
          </cell>
        </row>
        <row r="329">
          <cell r="A329">
            <v>748</v>
          </cell>
          <cell r="B329">
            <v>343</v>
          </cell>
          <cell r="C329">
            <v>32</v>
          </cell>
          <cell r="D329">
            <v>22</v>
          </cell>
          <cell r="E329">
            <v>8</v>
          </cell>
          <cell r="F329">
            <v>405</v>
          </cell>
          <cell r="G329">
            <v>0.84691358024691354</v>
          </cell>
          <cell r="H329">
            <v>7.9012345679012344E-2</v>
          </cell>
          <cell r="I329">
            <v>5.4320987654320987E-2</v>
          </cell>
          <cell r="J329">
            <v>1.9753086419753086E-2</v>
          </cell>
        </row>
        <row r="330">
          <cell r="A330">
            <v>788</v>
          </cell>
          <cell r="B330">
            <v>1998</v>
          </cell>
          <cell r="C330">
            <v>156</v>
          </cell>
          <cell r="D330">
            <v>51</v>
          </cell>
          <cell r="E330">
            <v>9</v>
          </cell>
          <cell r="F330">
            <v>2214</v>
          </cell>
          <cell r="G330">
            <v>0.90243902439024393</v>
          </cell>
          <cell r="H330">
            <v>7.0460704607046065E-2</v>
          </cell>
          <cell r="I330">
            <v>2.3035230352303523E-2</v>
          </cell>
          <cell r="J330">
            <v>4.0650406504065045E-3</v>
          </cell>
        </row>
        <row r="331">
          <cell r="A331">
            <v>789</v>
          </cell>
          <cell r="B331">
            <v>349</v>
          </cell>
          <cell r="C331">
            <v>2</v>
          </cell>
          <cell r="D331">
            <v>23</v>
          </cell>
          <cell r="E331">
            <v>7</v>
          </cell>
          <cell r="F331">
            <v>381</v>
          </cell>
          <cell r="G331">
            <v>0.91601049868766404</v>
          </cell>
          <cell r="H331">
            <v>5.2493438320209973E-3</v>
          </cell>
          <cell r="I331">
            <v>6.0367454068241469E-2</v>
          </cell>
          <cell r="J331">
            <v>1.8372703412073491E-2</v>
          </cell>
        </row>
        <row r="332">
          <cell r="A332">
            <v>790</v>
          </cell>
          <cell r="B332">
            <v>36</v>
          </cell>
          <cell r="C332">
            <v>7</v>
          </cell>
          <cell r="D332">
            <v>6</v>
          </cell>
          <cell r="E332">
            <v>0</v>
          </cell>
          <cell r="F332">
            <v>49</v>
          </cell>
          <cell r="G332">
            <v>0.73469387755102045</v>
          </cell>
          <cell r="H332">
            <v>0.14285714285714285</v>
          </cell>
          <cell r="I332">
            <v>0.12244897959183673</v>
          </cell>
          <cell r="J332">
            <v>0</v>
          </cell>
        </row>
        <row r="333">
          <cell r="A333">
            <v>792</v>
          </cell>
          <cell r="B333">
            <v>72</v>
          </cell>
          <cell r="C333">
            <v>6</v>
          </cell>
          <cell r="D333">
            <v>2</v>
          </cell>
          <cell r="E333">
            <v>0</v>
          </cell>
          <cell r="F333">
            <v>80</v>
          </cell>
          <cell r="G333">
            <v>0.9</v>
          </cell>
          <cell r="H333">
            <v>7.4999999999999997E-2</v>
          </cell>
          <cell r="I333">
            <v>2.5000000000000001E-2</v>
          </cell>
          <cell r="J333">
            <v>0</v>
          </cell>
        </row>
        <row r="334">
          <cell r="A334">
            <v>793</v>
          </cell>
          <cell r="B334">
            <v>6</v>
          </cell>
          <cell r="C334">
            <v>15</v>
          </cell>
          <cell r="D334">
            <v>0</v>
          </cell>
          <cell r="E334">
            <v>0</v>
          </cell>
          <cell r="F334">
            <v>21</v>
          </cell>
          <cell r="G334">
            <v>0.2857142857142857</v>
          </cell>
          <cell r="H334">
            <v>0.7142857142857143</v>
          </cell>
          <cell r="I334">
            <v>0</v>
          </cell>
          <cell r="J334">
            <v>0</v>
          </cell>
        </row>
        <row r="335">
          <cell r="A335">
            <v>794</v>
          </cell>
          <cell r="B335">
            <v>41</v>
          </cell>
          <cell r="C335">
            <v>0</v>
          </cell>
          <cell r="D335">
            <v>33</v>
          </cell>
          <cell r="E335">
            <v>0</v>
          </cell>
          <cell r="F335">
            <v>74</v>
          </cell>
          <cell r="G335">
            <v>0.55405405405405406</v>
          </cell>
          <cell r="H335">
            <v>0</v>
          </cell>
          <cell r="I335">
            <v>0.44594594594594594</v>
          </cell>
          <cell r="J335">
            <v>0</v>
          </cell>
        </row>
        <row r="336">
          <cell r="A336">
            <v>797</v>
          </cell>
          <cell r="B336">
            <v>78</v>
          </cell>
          <cell r="C336">
            <v>16</v>
          </cell>
          <cell r="D336">
            <v>30</v>
          </cell>
          <cell r="E336">
            <v>0</v>
          </cell>
          <cell r="F336">
            <v>124</v>
          </cell>
          <cell r="G336">
            <v>0.62903225806451613</v>
          </cell>
          <cell r="H336">
            <v>0.12903225806451613</v>
          </cell>
          <cell r="I336">
            <v>0.24193548387096775</v>
          </cell>
          <cell r="J336">
            <v>0</v>
          </cell>
        </row>
        <row r="337">
          <cell r="A337">
            <v>798</v>
          </cell>
          <cell r="B337">
            <v>311</v>
          </cell>
          <cell r="C337">
            <v>12</v>
          </cell>
          <cell r="D337">
            <v>10</v>
          </cell>
          <cell r="E337">
            <v>1</v>
          </cell>
          <cell r="F337">
            <v>334</v>
          </cell>
          <cell r="G337">
            <v>0.93113772455089816</v>
          </cell>
          <cell r="H337">
            <v>3.5928143712574849E-2</v>
          </cell>
          <cell r="I337">
            <v>2.9940119760479042E-2</v>
          </cell>
          <cell r="J337">
            <v>2.9940119760479044E-3</v>
          </cell>
        </row>
        <row r="338">
          <cell r="A338">
            <v>801</v>
          </cell>
          <cell r="B338">
            <v>11</v>
          </cell>
          <cell r="C338">
            <v>0</v>
          </cell>
          <cell r="D338">
            <v>1</v>
          </cell>
          <cell r="E338">
            <v>0</v>
          </cell>
          <cell r="F338">
            <v>12</v>
          </cell>
          <cell r="G338">
            <v>0.91666666666666663</v>
          </cell>
          <cell r="H338">
            <v>0</v>
          </cell>
          <cell r="I338">
            <v>8.3333333333333329E-2</v>
          </cell>
          <cell r="J338">
            <v>0</v>
          </cell>
        </row>
        <row r="339">
          <cell r="A339">
            <v>805</v>
          </cell>
          <cell r="B339">
            <v>30</v>
          </cell>
          <cell r="C339">
            <v>0</v>
          </cell>
          <cell r="D339">
            <v>22</v>
          </cell>
          <cell r="E339">
            <v>1</v>
          </cell>
          <cell r="F339">
            <v>53</v>
          </cell>
          <cell r="G339">
            <v>0.56603773584905659</v>
          </cell>
          <cell r="H339">
            <v>0</v>
          </cell>
          <cell r="I339">
            <v>0.41509433962264153</v>
          </cell>
          <cell r="J339">
            <v>1.8867924528301886E-2</v>
          </cell>
        </row>
        <row r="340">
          <cell r="A340">
            <v>806</v>
          </cell>
          <cell r="B340">
            <v>560</v>
          </cell>
          <cell r="C340">
            <v>2</v>
          </cell>
          <cell r="D340">
            <v>55</v>
          </cell>
          <cell r="E340">
            <v>5</v>
          </cell>
          <cell r="F340">
            <v>622</v>
          </cell>
          <cell r="G340">
            <v>0.90032154340836013</v>
          </cell>
          <cell r="H340">
            <v>3.2154340836012861E-3</v>
          </cell>
          <cell r="I340">
            <v>8.8424437299035374E-2</v>
          </cell>
          <cell r="J340">
            <v>8.0385852090032149E-3</v>
          </cell>
        </row>
        <row r="341">
          <cell r="A341">
            <v>807</v>
          </cell>
          <cell r="B341">
            <v>84</v>
          </cell>
          <cell r="C341">
            <v>6</v>
          </cell>
          <cell r="D341">
            <v>5</v>
          </cell>
          <cell r="E341">
            <v>0</v>
          </cell>
          <cell r="F341">
            <v>95</v>
          </cell>
          <cell r="G341">
            <v>0.88421052631578945</v>
          </cell>
          <cell r="H341">
            <v>6.3157894736842107E-2</v>
          </cell>
          <cell r="I341">
            <v>5.2631578947368418E-2</v>
          </cell>
          <cell r="J341">
            <v>0</v>
          </cell>
        </row>
        <row r="342">
          <cell r="A342">
            <v>808</v>
          </cell>
          <cell r="B342">
            <v>146</v>
          </cell>
          <cell r="C342">
            <v>24</v>
          </cell>
          <cell r="D342">
            <v>14</v>
          </cell>
          <cell r="E342">
            <v>0</v>
          </cell>
          <cell r="F342">
            <v>184</v>
          </cell>
          <cell r="G342">
            <v>0.79347826086956519</v>
          </cell>
          <cell r="H342">
            <v>0.13043478260869565</v>
          </cell>
          <cell r="I342">
            <v>7.6086956521739135E-2</v>
          </cell>
          <cell r="J342">
            <v>0</v>
          </cell>
        </row>
        <row r="343">
          <cell r="A343">
            <v>809</v>
          </cell>
          <cell r="B343">
            <v>803</v>
          </cell>
          <cell r="C343">
            <v>63</v>
          </cell>
          <cell r="D343">
            <v>105</v>
          </cell>
          <cell r="E343">
            <v>9</v>
          </cell>
          <cell r="F343">
            <v>980</v>
          </cell>
          <cell r="G343">
            <v>0.81938775510204087</v>
          </cell>
          <cell r="H343">
            <v>6.4285714285714279E-2</v>
          </cell>
          <cell r="I343">
            <v>0.10714285714285714</v>
          </cell>
          <cell r="J343">
            <v>9.1836734693877559E-3</v>
          </cell>
        </row>
        <row r="344">
          <cell r="A344">
            <v>816</v>
          </cell>
          <cell r="B344">
            <v>57</v>
          </cell>
          <cell r="C344">
            <v>2</v>
          </cell>
          <cell r="D344">
            <v>5</v>
          </cell>
          <cell r="E344">
            <v>0</v>
          </cell>
          <cell r="F344">
            <v>64</v>
          </cell>
          <cell r="G344">
            <v>0.890625</v>
          </cell>
          <cell r="H344">
            <v>3.125E-2</v>
          </cell>
          <cell r="I344">
            <v>7.8125E-2</v>
          </cell>
          <cell r="J344">
            <v>0</v>
          </cell>
        </row>
        <row r="345">
          <cell r="A345">
            <v>817</v>
          </cell>
          <cell r="B345">
            <v>36</v>
          </cell>
          <cell r="C345">
            <v>10</v>
          </cell>
          <cell r="D345">
            <v>5</v>
          </cell>
          <cell r="E345">
            <v>1</v>
          </cell>
          <cell r="F345">
            <v>52</v>
          </cell>
          <cell r="G345">
            <v>0.69230769230769229</v>
          </cell>
          <cell r="H345">
            <v>0.19230769230769232</v>
          </cell>
          <cell r="I345">
            <v>9.6153846153846159E-2</v>
          </cell>
          <cell r="J345">
            <v>1.9230769230769232E-2</v>
          </cell>
        </row>
        <row r="346">
          <cell r="A346">
            <v>819</v>
          </cell>
          <cell r="B346">
            <v>127</v>
          </cell>
          <cell r="C346">
            <v>6</v>
          </cell>
          <cell r="D346">
            <v>8</v>
          </cell>
          <cell r="E346">
            <v>2</v>
          </cell>
          <cell r="F346">
            <v>143</v>
          </cell>
          <cell r="G346">
            <v>0.88811188811188813</v>
          </cell>
          <cell r="H346">
            <v>4.195804195804196E-2</v>
          </cell>
          <cell r="I346">
            <v>5.5944055944055944E-2</v>
          </cell>
          <cell r="J346">
            <v>1.3986013986013986E-2</v>
          </cell>
        </row>
        <row r="347">
          <cell r="A347">
            <v>820</v>
          </cell>
          <cell r="B347">
            <v>82</v>
          </cell>
          <cell r="C347">
            <v>1</v>
          </cell>
          <cell r="D347">
            <v>9</v>
          </cell>
          <cell r="E347">
            <v>2</v>
          </cell>
          <cell r="F347">
            <v>94</v>
          </cell>
          <cell r="G347">
            <v>0.87234042553191493</v>
          </cell>
          <cell r="H347">
            <v>1.0638297872340425E-2</v>
          </cell>
          <cell r="I347">
            <v>9.5744680851063829E-2</v>
          </cell>
          <cell r="J347">
            <v>2.1276595744680851E-2</v>
          </cell>
        </row>
        <row r="348">
          <cell r="A348">
            <v>821</v>
          </cell>
          <cell r="B348">
            <v>64</v>
          </cell>
          <cell r="C348">
            <v>23</v>
          </cell>
          <cell r="D348">
            <v>8</v>
          </cell>
          <cell r="E348">
            <v>2</v>
          </cell>
          <cell r="F348">
            <v>97</v>
          </cell>
          <cell r="G348">
            <v>0.65979381443298968</v>
          </cell>
          <cell r="H348">
            <v>0.23711340206185566</v>
          </cell>
          <cell r="I348">
            <v>8.247422680412371E-2</v>
          </cell>
          <cell r="J348">
            <v>2.0618556701030927E-2</v>
          </cell>
        </row>
        <row r="349">
          <cell r="A349">
            <v>822</v>
          </cell>
          <cell r="B349">
            <v>31</v>
          </cell>
          <cell r="C349">
            <v>12</v>
          </cell>
          <cell r="D349">
            <v>4</v>
          </cell>
          <cell r="E349">
            <v>0</v>
          </cell>
          <cell r="F349">
            <v>47</v>
          </cell>
          <cell r="G349">
            <v>0.65957446808510634</v>
          </cell>
          <cell r="H349">
            <v>0.25531914893617019</v>
          </cell>
          <cell r="I349">
            <v>8.5106382978723402E-2</v>
          </cell>
          <cell r="J349">
            <v>0</v>
          </cell>
        </row>
        <row r="350">
          <cell r="A350">
            <v>823</v>
          </cell>
          <cell r="B350">
            <v>13</v>
          </cell>
          <cell r="C350">
            <v>6</v>
          </cell>
          <cell r="D350">
            <v>9</v>
          </cell>
          <cell r="E350">
            <v>0</v>
          </cell>
          <cell r="F350">
            <v>28</v>
          </cell>
          <cell r="G350">
            <v>0.4642857142857143</v>
          </cell>
          <cell r="H350">
            <v>0.21428571428571427</v>
          </cell>
          <cell r="I350">
            <v>0.32142857142857145</v>
          </cell>
          <cell r="J350">
            <v>0</v>
          </cell>
        </row>
        <row r="351">
          <cell r="A351">
            <v>824</v>
          </cell>
          <cell r="B351">
            <v>52</v>
          </cell>
          <cell r="C351">
            <v>4</v>
          </cell>
          <cell r="D351">
            <v>3</v>
          </cell>
          <cell r="E351">
            <v>0</v>
          </cell>
          <cell r="F351">
            <v>59</v>
          </cell>
          <cell r="G351">
            <v>0.88135593220338981</v>
          </cell>
          <cell r="H351">
            <v>6.7796610169491525E-2</v>
          </cell>
          <cell r="I351">
            <v>5.0847457627118647E-2</v>
          </cell>
          <cell r="J351">
            <v>0</v>
          </cell>
        </row>
        <row r="352">
          <cell r="A352">
            <v>825</v>
          </cell>
          <cell r="B352">
            <v>60</v>
          </cell>
          <cell r="C352">
            <v>4</v>
          </cell>
          <cell r="D352">
            <v>17</v>
          </cell>
          <cell r="E352">
            <v>2</v>
          </cell>
          <cell r="F352">
            <v>83</v>
          </cell>
          <cell r="G352">
            <v>0.72289156626506024</v>
          </cell>
          <cell r="H352">
            <v>4.8192771084337352E-2</v>
          </cell>
          <cell r="I352">
            <v>0.20481927710843373</v>
          </cell>
          <cell r="J352">
            <v>2.4096385542168676E-2</v>
          </cell>
        </row>
        <row r="353">
          <cell r="A353">
            <v>827</v>
          </cell>
          <cell r="B353">
            <v>35</v>
          </cell>
          <cell r="C353">
            <v>0</v>
          </cell>
          <cell r="D353">
            <v>13</v>
          </cell>
          <cell r="E353">
            <v>1</v>
          </cell>
          <cell r="F353">
            <v>49</v>
          </cell>
          <cell r="G353">
            <v>0.7142857142857143</v>
          </cell>
          <cell r="H353">
            <v>0</v>
          </cell>
          <cell r="I353">
            <v>0.26530612244897961</v>
          </cell>
          <cell r="J353">
            <v>2.0408163265306121E-2</v>
          </cell>
        </row>
        <row r="354">
          <cell r="A354">
            <v>828</v>
          </cell>
          <cell r="B354">
            <v>866</v>
          </cell>
          <cell r="C354">
            <v>101</v>
          </cell>
          <cell r="D354">
            <v>65</v>
          </cell>
          <cell r="E354">
            <v>12</v>
          </cell>
          <cell r="F354">
            <v>1044</v>
          </cell>
          <cell r="G354">
            <v>0.82950191570881227</v>
          </cell>
          <cell r="H354">
            <v>9.6743295019157086E-2</v>
          </cell>
          <cell r="I354">
            <v>6.2260536398467431E-2</v>
          </cell>
          <cell r="J354">
            <v>1.1494252873563218E-2</v>
          </cell>
        </row>
        <row r="355">
          <cell r="A355">
            <v>829</v>
          </cell>
          <cell r="B355">
            <v>60</v>
          </cell>
          <cell r="C355">
            <v>5</v>
          </cell>
          <cell r="D355">
            <v>0</v>
          </cell>
          <cell r="E355">
            <v>0</v>
          </cell>
          <cell r="F355">
            <v>65</v>
          </cell>
          <cell r="G355">
            <v>0.92307692307692313</v>
          </cell>
          <cell r="H355">
            <v>7.6923076923076927E-2</v>
          </cell>
          <cell r="I355">
            <v>0</v>
          </cell>
          <cell r="J355">
            <v>0</v>
          </cell>
        </row>
        <row r="356">
          <cell r="A356">
            <v>834</v>
          </cell>
          <cell r="B356">
            <v>139</v>
          </cell>
          <cell r="C356">
            <v>1</v>
          </cell>
          <cell r="D356">
            <v>37</v>
          </cell>
          <cell r="E356">
            <v>1</v>
          </cell>
          <cell r="F356">
            <v>178</v>
          </cell>
          <cell r="G356">
            <v>0.7808988764044944</v>
          </cell>
          <cell r="H356">
            <v>5.6179775280898875E-3</v>
          </cell>
          <cell r="I356">
            <v>0.20786516853932585</v>
          </cell>
          <cell r="J356">
            <v>5.6179775280898875E-3</v>
          </cell>
        </row>
        <row r="357">
          <cell r="A357">
            <v>836</v>
          </cell>
          <cell r="B357">
            <v>49</v>
          </cell>
          <cell r="C357">
            <v>24</v>
          </cell>
          <cell r="D357">
            <v>10</v>
          </cell>
          <cell r="E357">
            <v>0</v>
          </cell>
          <cell r="F357">
            <v>83</v>
          </cell>
          <cell r="G357">
            <v>0.59036144578313254</v>
          </cell>
          <cell r="H357">
            <v>0.28915662650602408</v>
          </cell>
          <cell r="I357">
            <v>0.12048192771084337</v>
          </cell>
          <cell r="J357">
            <v>0</v>
          </cell>
        </row>
        <row r="358">
          <cell r="A358">
            <v>837</v>
          </cell>
          <cell r="B358">
            <v>32</v>
          </cell>
          <cell r="C358">
            <v>12</v>
          </cell>
          <cell r="D358">
            <v>6</v>
          </cell>
          <cell r="E358">
            <v>0</v>
          </cell>
          <cell r="F358">
            <v>50</v>
          </cell>
          <cell r="G358">
            <v>0.64</v>
          </cell>
          <cell r="H358">
            <v>0.24</v>
          </cell>
          <cell r="I358">
            <v>0.12</v>
          </cell>
          <cell r="J358">
            <v>0</v>
          </cell>
        </row>
        <row r="359">
          <cell r="A359">
            <v>838</v>
          </cell>
          <cell r="B359">
            <v>218</v>
          </cell>
          <cell r="C359">
            <v>16</v>
          </cell>
          <cell r="D359">
            <v>33</v>
          </cell>
          <cell r="E359">
            <v>4</v>
          </cell>
          <cell r="F359">
            <v>271</v>
          </cell>
          <cell r="G359">
            <v>0.80442804428044279</v>
          </cell>
          <cell r="H359">
            <v>5.9040590405904057E-2</v>
          </cell>
          <cell r="I359">
            <v>0.12177121771217712</v>
          </cell>
          <cell r="J359">
            <v>1.4760147601476014E-2</v>
          </cell>
        </row>
        <row r="360">
          <cell r="A360">
            <v>839</v>
          </cell>
          <cell r="B360">
            <v>729</v>
          </cell>
          <cell r="C360">
            <v>47</v>
          </cell>
          <cell r="D360">
            <v>107</v>
          </cell>
          <cell r="E360">
            <v>1</v>
          </cell>
          <cell r="F360">
            <v>884</v>
          </cell>
          <cell r="G360">
            <v>0.82466063348416285</v>
          </cell>
          <cell r="H360">
            <v>5.3167420814479636E-2</v>
          </cell>
          <cell r="I360">
            <v>0.12104072398190045</v>
          </cell>
          <cell r="J360">
            <v>1.1312217194570137E-3</v>
          </cell>
        </row>
        <row r="361">
          <cell r="A361">
            <v>841</v>
          </cell>
          <cell r="B361">
            <v>91</v>
          </cell>
          <cell r="C361">
            <v>2</v>
          </cell>
          <cell r="D361">
            <v>3</v>
          </cell>
          <cell r="E361">
            <v>0</v>
          </cell>
          <cell r="F361">
            <v>96</v>
          </cell>
          <cell r="G361">
            <v>0.94791666666666663</v>
          </cell>
          <cell r="H361">
            <v>2.0833333333333332E-2</v>
          </cell>
          <cell r="I361">
            <v>3.125E-2</v>
          </cell>
          <cell r="J361">
            <v>0</v>
          </cell>
        </row>
        <row r="362">
          <cell r="A362">
            <v>842</v>
          </cell>
          <cell r="B362">
            <v>1252</v>
          </cell>
          <cell r="C362">
            <v>21</v>
          </cell>
          <cell r="D362">
            <v>88</v>
          </cell>
          <cell r="E362">
            <v>17</v>
          </cell>
          <cell r="F362">
            <v>1378</v>
          </cell>
          <cell r="G362">
            <v>0.90856313497822927</v>
          </cell>
          <cell r="H362">
            <v>1.5239477503628448E-2</v>
          </cell>
          <cell r="I362">
            <v>6.3860667634252535E-2</v>
          </cell>
          <cell r="J362">
            <v>1.2336719883889695E-2</v>
          </cell>
        </row>
        <row r="363">
          <cell r="A363">
            <v>843</v>
          </cell>
          <cell r="B363">
            <v>44</v>
          </cell>
          <cell r="C363">
            <v>0</v>
          </cell>
          <cell r="D363">
            <v>15</v>
          </cell>
          <cell r="E363">
            <v>2</v>
          </cell>
          <cell r="F363">
            <v>61</v>
          </cell>
          <cell r="G363">
            <v>0.72131147540983609</v>
          </cell>
          <cell r="H363">
            <v>0</v>
          </cell>
          <cell r="I363">
            <v>0.24590163934426229</v>
          </cell>
          <cell r="J363">
            <v>3.2786885245901641E-2</v>
          </cell>
        </row>
        <row r="364">
          <cell r="A364">
            <v>844</v>
          </cell>
          <cell r="B364">
            <v>183</v>
          </cell>
          <cell r="C364">
            <v>13</v>
          </cell>
          <cell r="D364">
            <v>16</v>
          </cell>
          <cell r="E364">
            <v>3</v>
          </cell>
          <cell r="F364">
            <v>215</v>
          </cell>
          <cell r="G364">
            <v>0.85116279069767442</v>
          </cell>
          <cell r="H364">
            <v>6.0465116279069767E-2</v>
          </cell>
          <cell r="I364">
            <v>7.441860465116279E-2</v>
          </cell>
          <cell r="J364">
            <v>1.3953488372093023E-2</v>
          </cell>
        </row>
        <row r="365">
          <cell r="A365">
            <v>845</v>
          </cell>
          <cell r="B365">
            <v>66</v>
          </cell>
          <cell r="C365">
            <v>1</v>
          </cell>
          <cell r="D365">
            <v>16</v>
          </cell>
          <cell r="E365">
            <v>0</v>
          </cell>
          <cell r="F365">
            <v>83</v>
          </cell>
          <cell r="G365">
            <v>0.79518072289156627</v>
          </cell>
          <cell r="H365">
            <v>1.2048192771084338E-2</v>
          </cell>
          <cell r="I365">
            <v>0.19277108433734941</v>
          </cell>
          <cell r="J365">
            <v>0</v>
          </cell>
        </row>
        <row r="366">
          <cell r="A366">
            <v>846</v>
          </cell>
          <cell r="B366">
            <v>118</v>
          </cell>
          <cell r="C366">
            <v>1</v>
          </cell>
          <cell r="D366">
            <v>5</v>
          </cell>
          <cell r="E366">
            <v>1</v>
          </cell>
          <cell r="F366">
            <v>125</v>
          </cell>
          <cell r="G366">
            <v>0.94399999999999995</v>
          </cell>
          <cell r="H366">
            <v>8.0000000000000002E-3</v>
          </cell>
          <cell r="I366">
            <v>0.04</v>
          </cell>
          <cell r="J366">
            <v>8.0000000000000002E-3</v>
          </cell>
        </row>
        <row r="367">
          <cell r="A367">
            <v>847</v>
          </cell>
          <cell r="B367">
            <v>100</v>
          </cell>
          <cell r="C367">
            <v>5</v>
          </cell>
          <cell r="D367">
            <v>7</v>
          </cell>
          <cell r="E367">
            <v>2</v>
          </cell>
          <cell r="F367">
            <v>114</v>
          </cell>
          <cell r="G367">
            <v>0.8771929824561403</v>
          </cell>
          <cell r="H367">
            <v>4.3859649122807015E-2</v>
          </cell>
          <cell r="I367">
            <v>6.1403508771929821E-2</v>
          </cell>
          <cell r="J367">
            <v>1.7543859649122806E-2</v>
          </cell>
        </row>
        <row r="368">
          <cell r="A368">
            <v>848</v>
          </cell>
          <cell r="B368">
            <v>152</v>
          </cell>
          <cell r="C368">
            <v>2</v>
          </cell>
          <cell r="D368">
            <v>26</v>
          </cell>
          <cell r="E368">
            <v>0</v>
          </cell>
          <cell r="F368">
            <v>180</v>
          </cell>
          <cell r="G368">
            <v>0.84444444444444444</v>
          </cell>
          <cell r="H368">
            <v>1.1111111111111112E-2</v>
          </cell>
          <cell r="I368">
            <v>0.14444444444444443</v>
          </cell>
          <cell r="J368">
            <v>0</v>
          </cell>
        </row>
        <row r="369">
          <cell r="A369">
            <v>849</v>
          </cell>
          <cell r="B369">
            <v>117</v>
          </cell>
          <cell r="C369">
            <v>25</v>
          </cell>
          <cell r="D369">
            <v>7</v>
          </cell>
          <cell r="E369">
            <v>0</v>
          </cell>
          <cell r="F369">
            <v>149</v>
          </cell>
          <cell r="G369">
            <v>0.78523489932885904</v>
          </cell>
          <cell r="H369">
            <v>0.16778523489932887</v>
          </cell>
          <cell r="I369">
            <v>4.6979865771812082E-2</v>
          </cell>
          <cell r="J369">
            <v>0</v>
          </cell>
        </row>
        <row r="370">
          <cell r="A370">
            <v>850</v>
          </cell>
          <cell r="B370">
            <v>58</v>
          </cell>
          <cell r="C370">
            <v>20</v>
          </cell>
          <cell r="D370">
            <v>17</v>
          </cell>
          <cell r="E370">
            <v>1</v>
          </cell>
          <cell r="F370">
            <v>96</v>
          </cell>
          <cell r="G370">
            <v>0.60416666666666663</v>
          </cell>
          <cell r="H370">
            <v>0.20833333333333334</v>
          </cell>
          <cell r="I370">
            <v>0.17708333333333334</v>
          </cell>
          <cell r="J370">
            <v>1.0416666666666666E-2</v>
          </cell>
        </row>
        <row r="371">
          <cell r="A371">
            <v>851</v>
          </cell>
          <cell r="B371">
            <v>337</v>
          </cell>
          <cell r="C371">
            <v>31</v>
          </cell>
          <cell r="D371">
            <v>1</v>
          </cell>
          <cell r="E371">
            <v>0</v>
          </cell>
          <cell r="F371">
            <v>369</v>
          </cell>
          <cell r="G371">
            <v>0.91327913279132789</v>
          </cell>
          <cell r="H371">
            <v>8.4010840108401083E-2</v>
          </cell>
          <cell r="I371">
            <v>2.7100271002710027E-3</v>
          </cell>
          <cell r="J371">
            <v>0</v>
          </cell>
        </row>
        <row r="372">
          <cell r="A372">
            <v>852</v>
          </cell>
          <cell r="B372">
            <v>35</v>
          </cell>
          <cell r="C372">
            <v>1</v>
          </cell>
          <cell r="D372">
            <v>3</v>
          </cell>
          <cell r="E372">
            <v>1</v>
          </cell>
          <cell r="F372">
            <v>40</v>
          </cell>
          <cell r="G372">
            <v>0.875</v>
          </cell>
          <cell r="H372">
            <v>2.5000000000000001E-2</v>
          </cell>
          <cell r="I372">
            <v>7.4999999999999997E-2</v>
          </cell>
          <cell r="J372">
            <v>2.5000000000000001E-2</v>
          </cell>
        </row>
        <row r="373">
          <cell r="A373">
            <v>853</v>
          </cell>
          <cell r="B373">
            <v>9</v>
          </cell>
          <cell r="C373">
            <v>10</v>
          </cell>
          <cell r="D373">
            <v>6</v>
          </cell>
          <cell r="E373">
            <v>0</v>
          </cell>
          <cell r="F373">
            <v>25</v>
          </cell>
          <cell r="G373">
            <v>0.36</v>
          </cell>
          <cell r="H373">
            <v>0.4</v>
          </cell>
          <cell r="I373">
            <v>0.24</v>
          </cell>
          <cell r="J373">
            <v>0</v>
          </cell>
        </row>
        <row r="374">
          <cell r="A374">
            <v>854</v>
          </cell>
          <cell r="B374">
            <v>74</v>
          </cell>
          <cell r="C374">
            <v>6</v>
          </cell>
          <cell r="D374">
            <v>12</v>
          </cell>
          <cell r="E374">
            <v>1</v>
          </cell>
          <cell r="F374">
            <v>93</v>
          </cell>
          <cell r="G374">
            <v>0.79569892473118276</v>
          </cell>
          <cell r="H374">
            <v>6.4516129032258063E-2</v>
          </cell>
          <cell r="I374">
            <v>0.12903225806451613</v>
          </cell>
          <cell r="J374">
            <v>1.0752688172043012E-2</v>
          </cell>
        </row>
        <row r="375">
          <cell r="A375">
            <v>855</v>
          </cell>
          <cell r="B375">
            <v>104</v>
          </cell>
          <cell r="C375">
            <v>3</v>
          </cell>
          <cell r="D375">
            <v>11</v>
          </cell>
          <cell r="E375">
            <v>2</v>
          </cell>
          <cell r="F375">
            <v>120</v>
          </cell>
          <cell r="G375">
            <v>0.8666666666666667</v>
          </cell>
          <cell r="H375">
            <v>2.5000000000000001E-2</v>
          </cell>
          <cell r="I375">
            <v>9.166666666666666E-2</v>
          </cell>
          <cell r="J375">
            <v>1.6666666666666666E-2</v>
          </cell>
        </row>
        <row r="376">
          <cell r="A376">
            <v>856</v>
          </cell>
          <cell r="B376">
            <v>144</v>
          </cell>
          <cell r="C376">
            <v>18</v>
          </cell>
          <cell r="D376">
            <v>29</v>
          </cell>
          <cell r="E376">
            <v>0</v>
          </cell>
          <cell r="F376">
            <v>191</v>
          </cell>
          <cell r="G376">
            <v>0.75392670157068065</v>
          </cell>
          <cell r="H376">
            <v>9.4240837696335081E-2</v>
          </cell>
          <cell r="I376">
            <v>0.15183246073298429</v>
          </cell>
          <cell r="J376">
            <v>0</v>
          </cell>
        </row>
        <row r="377">
          <cell r="A377">
            <v>857</v>
          </cell>
          <cell r="B377">
            <v>869</v>
          </cell>
          <cell r="C377">
            <v>120</v>
          </cell>
          <cell r="D377">
            <v>81</v>
          </cell>
          <cell r="E377">
            <v>8</v>
          </cell>
          <cell r="F377">
            <v>1078</v>
          </cell>
          <cell r="G377">
            <v>0.80612244897959184</v>
          </cell>
          <cell r="H377">
            <v>0.11131725417439703</v>
          </cell>
          <cell r="I377">
            <v>7.5139146567718001E-2</v>
          </cell>
          <cell r="J377">
            <v>7.4211502782931356E-3</v>
          </cell>
        </row>
        <row r="378">
          <cell r="A378">
            <v>858</v>
          </cell>
          <cell r="B378">
            <v>1016</v>
          </cell>
          <cell r="C378">
            <v>113</v>
          </cell>
          <cell r="D378">
            <v>48</v>
          </cell>
          <cell r="E378">
            <v>7</v>
          </cell>
          <cell r="F378">
            <v>1184</v>
          </cell>
          <cell r="G378">
            <v>0.85810810810810811</v>
          </cell>
          <cell r="H378">
            <v>9.5439189189189186E-2</v>
          </cell>
          <cell r="I378">
            <v>4.0540540540540543E-2</v>
          </cell>
          <cell r="J378">
            <v>5.9121621621621625E-3</v>
          </cell>
        </row>
        <row r="379">
          <cell r="A379">
            <v>859</v>
          </cell>
          <cell r="B379">
            <v>114</v>
          </cell>
          <cell r="C379">
            <v>3</v>
          </cell>
          <cell r="D379">
            <v>3</v>
          </cell>
          <cell r="E379">
            <v>0</v>
          </cell>
          <cell r="F379">
            <v>120</v>
          </cell>
          <cell r="G379">
            <v>0.95</v>
          </cell>
          <cell r="H379">
            <v>2.5000000000000001E-2</v>
          </cell>
          <cell r="I379">
            <v>2.5000000000000001E-2</v>
          </cell>
          <cell r="J379">
            <v>0</v>
          </cell>
        </row>
        <row r="380">
          <cell r="A380">
            <v>861</v>
          </cell>
          <cell r="B380">
            <v>4</v>
          </cell>
          <cell r="C380">
            <v>0</v>
          </cell>
          <cell r="D380">
            <v>0</v>
          </cell>
          <cell r="E380">
            <v>0</v>
          </cell>
          <cell r="F380">
            <v>4</v>
          </cell>
          <cell r="G380">
            <v>1</v>
          </cell>
          <cell r="H380">
            <v>0</v>
          </cell>
          <cell r="I380">
            <v>0</v>
          </cell>
          <cell r="J380">
            <v>0</v>
          </cell>
        </row>
        <row r="381">
          <cell r="A381">
            <v>862</v>
          </cell>
          <cell r="B381">
            <v>7</v>
          </cell>
          <cell r="C381">
            <v>0</v>
          </cell>
          <cell r="D381">
            <v>0</v>
          </cell>
          <cell r="E381">
            <v>0</v>
          </cell>
          <cell r="F381">
            <v>7</v>
          </cell>
          <cell r="G381">
            <v>1</v>
          </cell>
          <cell r="H381">
            <v>0</v>
          </cell>
          <cell r="I381">
            <v>0</v>
          </cell>
          <cell r="J381">
            <v>0</v>
          </cell>
        </row>
        <row r="382">
          <cell r="A382">
            <v>863</v>
          </cell>
          <cell r="B382">
            <v>1</v>
          </cell>
          <cell r="C382">
            <v>0</v>
          </cell>
          <cell r="D382">
            <v>0</v>
          </cell>
          <cell r="E382">
            <v>0</v>
          </cell>
          <cell r="F382">
            <v>1</v>
          </cell>
          <cell r="G382">
            <v>1</v>
          </cell>
          <cell r="H382">
            <v>0</v>
          </cell>
          <cell r="I382">
            <v>0</v>
          </cell>
          <cell r="J382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4"/>
      <sheetName val="Hoja1"/>
      <sheetName val="Hoja3"/>
      <sheetName val="Hoja6"/>
      <sheetName val="Hoja5"/>
      <sheetName val="Hoja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2">
          <cell r="A2">
            <v>4</v>
          </cell>
          <cell r="B2">
            <v>0.853494623655914</v>
          </cell>
          <cell r="C2">
            <v>8.4005376344086016E-2</v>
          </cell>
          <cell r="D2">
            <v>5.040322580645161E-2</v>
          </cell>
          <cell r="E2">
            <v>1.2096774193548387E-2</v>
          </cell>
        </row>
        <row r="3">
          <cell r="A3">
            <v>9</v>
          </cell>
          <cell r="B3">
            <v>0.88496376811594202</v>
          </cell>
          <cell r="C3">
            <v>4.9818840579710144E-2</v>
          </cell>
          <cell r="D3">
            <v>6.25E-2</v>
          </cell>
          <cell r="E3">
            <v>2.717391304347826E-3</v>
          </cell>
        </row>
        <row r="4">
          <cell r="A4">
            <v>11</v>
          </cell>
          <cell r="B4">
            <v>0.8546348314606742</v>
          </cell>
          <cell r="C4">
            <v>9.5505617977528087E-2</v>
          </cell>
          <cell r="D4">
            <v>4.4241573033707862E-2</v>
          </cell>
          <cell r="E4">
            <v>5.6179775280898875E-3</v>
          </cell>
        </row>
        <row r="5">
          <cell r="A5">
            <v>18</v>
          </cell>
          <cell r="B5">
            <v>0.84461867426942272</v>
          </cell>
          <cell r="C5">
            <v>9.1945830363506773E-2</v>
          </cell>
          <cell r="D5">
            <v>5.2744119743406988E-2</v>
          </cell>
          <cell r="E5">
            <v>1.0691375623663579E-2</v>
          </cell>
        </row>
        <row r="6">
          <cell r="A6">
            <v>22</v>
          </cell>
          <cell r="B6">
            <v>0.86156941649899399</v>
          </cell>
          <cell r="C6">
            <v>7.484909456740442E-2</v>
          </cell>
          <cell r="D6">
            <v>5.3521126760563378E-2</v>
          </cell>
          <cell r="E6">
            <v>1.0060362173038229E-2</v>
          </cell>
        </row>
        <row r="7">
          <cell r="A7">
            <v>24</v>
          </cell>
          <cell r="B7">
            <v>0.83797653958944285</v>
          </cell>
          <cell r="C7">
            <v>7.7712609970674487E-2</v>
          </cell>
          <cell r="D7">
            <v>6.8181818181818177E-2</v>
          </cell>
          <cell r="E7">
            <v>1.6129032258064516E-2</v>
          </cell>
        </row>
        <row r="8">
          <cell r="A8">
            <v>25</v>
          </cell>
          <cell r="B8">
            <v>0.84661016949152545</v>
          </cell>
          <cell r="C8">
            <v>9.152542372881356E-2</v>
          </cell>
          <cell r="D8">
            <v>4.2372881355932202E-2</v>
          </cell>
          <cell r="E8">
            <v>1.9491525423728815E-2</v>
          </cell>
        </row>
        <row r="9">
          <cell r="A9">
            <v>30</v>
          </cell>
          <cell r="B9">
            <v>0.85324483775811211</v>
          </cell>
          <cell r="C9">
            <v>8.1120943952802366E-2</v>
          </cell>
          <cell r="D9">
            <v>5.3834808259587023E-2</v>
          </cell>
          <cell r="E9">
            <v>1.1799410029498525E-2</v>
          </cell>
        </row>
        <row r="10">
          <cell r="A10">
            <v>31</v>
          </cell>
          <cell r="B10">
            <v>0.83417085427135673</v>
          </cell>
          <cell r="C10">
            <v>5.8068118369625908E-2</v>
          </cell>
          <cell r="D10">
            <v>0.10329424902289223</v>
          </cell>
          <cell r="E10">
            <v>4.4667783361250699E-3</v>
          </cell>
        </row>
        <row r="11">
          <cell r="A11">
            <v>32</v>
          </cell>
          <cell r="B11">
            <v>0.82102519548218944</v>
          </cell>
          <cell r="C11">
            <v>0.13032145960034752</v>
          </cell>
          <cell r="D11">
            <v>3.9096437880104258E-2</v>
          </cell>
          <cell r="E11">
            <v>9.5569070373588191E-3</v>
          </cell>
        </row>
        <row r="12">
          <cell r="A12">
            <v>36</v>
          </cell>
          <cell r="B12">
            <v>0.80340453938584777</v>
          </cell>
          <cell r="C12">
            <v>0.14719626168224298</v>
          </cell>
          <cell r="D12">
            <v>4.0720961281708948E-2</v>
          </cell>
          <cell r="E12">
            <v>8.678237650200267E-3</v>
          </cell>
        </row>
        <row r="13">
          <cell r="A13">
            <v>37</v>
          </cell>
          <cell r="B13">
            <v>0.851252408477842</v>
          </cell>
          <cell r="C13">
            <v>7.475915221579961E-2</v>
          </cell>
          <cell r="D13">
            <v>6.4739884393063579E-2</v>
          </cell>
          <cell r="E13">
            <v>9.2485549132947983E-3</v>
          </cell>
        </row>
        <row r="14">
          <cell r="A14">
            <v>38</v>
          </cell>
          <cell r="B14">
            <v>0.85629531970995387</v>
          </cell>
          <cell r="C14">
            <v>8.2399472643375077E-2</v>
          </cell>
          <cell r="D14">
            <v>4.2188529993408039E-2</v>
          </cell>
          <cell r="E14">
            <v>1.9116677653263019E-2</v>
          </cell>
        </row>
        <row r="15">
          <cell r="A15">
            <v>42</v>
          </cell>
          <cell r="B15">
            <v>0.86378466557911904</v>
          </cell>
          <cell r="C15">
            <v>5.7096247960848286E-2</v>
          </cell>
          <cell r="D15">
            <v>7.2593800978792825E-2</v>
          </cell>
          <cell r="E15">
            <v>6.5252854812398045E-3</v>
          </cell>
        </row>
        <row r="16">
          <cell r="A16">
            <v>44</v>
          </cell>
          <cell r="B16">
            <v>0.85761489936917989</v>
          </cell>
          <cell r="C16">
            <v>9.1318714328627218E-2</v>
          </cell>
          <cell r="D16">
            <v>3.664764193451487E-2</v>
          </cell>
          <cell r="E16">
            <v>1.4418744367677981E-2</v>
          </cell>
        </row>
        <row r="17">
          <cell r="A17">
            <v>45</v>
          </cell>
          <cell r="B17">
            <v>0.87494145199063234</v>
          </cell>
          <cell r="C17">
            <v>6.9789227166276349E-2</v>
          </cell>
          <cell r="D17">
            <v>4.6838407494145202E-2</v>
          </cell>
          <cell r="E17">
            <v>8.4309133489461358E-3</v>
          </cell>
        </row>
        <row r="18">
          <cell r="A18">
            <v>50</v>
          </cell>
          <cell r="B18">
            <v>0.72568093385214005</v>
          </cell>
          <cell r="C18">
            <v>0.19325551232166019</v>
          </cell>
          <cell r="D18">
            <v>7.3281452658884569E-2</v>
          </cell>
          <cell r="E18">
            <v>7.7821011673151752E-3</v>
          </cell>
        </row>
        <row r="19">
          <cell r="A19">
            <v>58</v>
          </cell>
          <cell r="B19">
            <v>0.86724273369992144</v>
          </cell>
          <cell r="C19">
            <v>0.10369206598586017</v>
          </cell>
          <cell r="D19">
            <v>1.7282010997643361E-2</v>
          </cell>
          <cell r="E19">
            <v>1.1783189316575019E-2</v>
          </cell>
        </row>
        <row r="20">
          <cell r="A20">
            <v>59</v>
          </cell>
          <cell r="B20">
            <v>0.87405541561712852</v>
          </cell>
          <cell r="C20">
            <v>9.06801007556675E-2</v>
          </cell>
          <cell r="D20">
            <v>2.7707808564231738E-2</v>
          </cell>
          <cell r="E20">
            <v>7.556675062972292E-3</v>
          </cell>
        </row>
        <row r="21">
          <cell r="A21">
            <v>60</v>
          </cell>
          <cell r="B21">
            <v>0.89977426636568847</v>
          </cell>
          <cell r="C21">
            <v>3.9729119638826187E-2</v>
          </cell>
          <cell r="D21">
            <v>5.3724604966139955E-2</v>
          </cell>
          <cell r="E21">
            <v>6.7720090293453723E-3</v>
          </cell>
        </row>
        <row r="22">
          <cell r="A22">
            <v>64</v>
          </cell>
          <cell r="B22">
            <v>0.89370584457289659</v>
          </cell>
          <cell r="C22">
            <v>7.8998073217726394E-2</v>
          </cell>
          <cell r="D22">
            <v>2.2479126525369299E-2</v>
          </cell>
          <cell r="E22">
            <v>4.8169556840077067E-3</v>
          </cell>
        </row>
        <row r="23">
          <cell r="A23">
            <v>66</v>
          </cell>
          <cell r="B23">
            <v>0.89375000000000004</v>
          </cell>
          <cell r="C23">
            <v>8.3928571428571422E-2</v>
          </cell>
          <cell r="D23">
            <v>1.9196428571428573E-2</v>
          </cell>
          <cell r="E23">
            <v>3.1250000000000002E-3</v>
          </cell>
        </row>
        <row r="24">
          <cell r="A24">
            <v>68</v>
          </cell>
          <cell r="B24">
            <v>0.78813221823974511</v>
          </cell>
          <cell r="C24">
            <v>0.11270410195141378</v>
          </cell>
          <cell r="D24">
            <v>8.0047789725209081E-2</v>
          </cell>
          <cell r="E24">
            <v>1.9115890083632018E-2</v>
          </cell>
        </row>
        <row r="25">
          <cell r="A25">
            <v>70</v>
          </cell>
          <cell r="B25">
            <v>0.90320855614973261</v>
          </cell>
          <cell r="C25">
            <v>5.0802139037433157E-2</v>
          </cell>
          <cell r="D25">
            <v>3.5294117647058823E-2</v>
          </cell>
          <cell r="E25">
            <v>1.06951871657754E-2</v>
          </cell>
        </row>
        <row r="26">
          <cell r="A26">
            <v>71</v>
          </cell>
          <cell r="B26">
            <v>0.83489461358313821</v>
          </cell>
          <cell r="C26">
            <v>8.4309133489461355E-2</v>
          </cell>
          <cell r="D26">
            <v>7.611241217798595E-2</v>
          </cell>
          <cell r="E26">
            <v>4.6838407494145199E-3</v>
          </cell>
        </row>
        <row r="27">
          <cell r="A27">
            <v>73</v>
          </cell>
          <cell r="B27">
            <v>0.87167689161554196</v>
          </cell>
          <cell r="C27">
            <v>9.2535787321063392E-2</v>
          </cell>
          <cell r="D27">
            <v>3.0674846625766871E-2</v>
          </cell>
          <cell r="E27">
            <v>5.1124744376278121E-3</v>
          </cell>
        </row>
        <row r="28">
          <cell r="A28">
            <v>79</v>
          </cell>
          <cell r="B28">
            <v>0.88090128755364805</v>
          </cell>
          <cell r="C28">
            <v>7.2961373390557943E-2</v>
          </cell>
          <cell r="D28">
            <v>3.5407725321888413E-2</v>
          </cell>
          <cell r="E28">
            <v>1.0729613733905579E-2</v>
          </cell>
        </row>
        <row r="29">
          <cell r="A29">
            <v>83</v>
          </cell>
          <cell r="B29">
            <v>0.9854368932038835</v>
          </cell>
          <cell r="C29">
            <v>0</v>
          </cell>
          <cell r="D29">
            <v>7.7669902912621356E-3</v>
          </cell>
          <cell r="E29">
            <v>6.7961165048543689E-3</v>
          </cell>
        </row>
        <row r="30">
          <cell r="A30">
            <v>89</v>
          </cell>
          <cell r="B30">
            <v>0.81174277726001864</v>
          </cell>
          <cell r="C30">
            <v>0.14165890027958994</v>
          </cell>
          <cell r="D30">
            <v>3.1686859273066172E-2</v>
          </cell>
          <cell r="E30">
            <v>1.4911463187325256E-2</v>
          </cell>
        </row>
        <row r="31">
          <cell r="A31">
            <v>90</v>
          </cell>
          <cell r="B31">
            <v>0.85069008782936006</v>
          </cell>
          <cell r="C31">
            <v>0.10915934755332497</v>
          </cell>
          <cell r="D31">
            <v>2.8858218318695106E-2</v>
          </cell>
          <cell r="E31">
            <v>1.1292346298619825E-2</v>
          </cell>
        </row>
        <row r="32">
          <cell r="A32">
            <v>91</v>
          </cell>
          <cell r="B32">
            <v>0.81437125748502992</v>
          </cell>
          <cell r="C32">
            <v>0.11776447105788423</v>
          </cell>
          <cell r="D32">
            <v>5.3892215568862277E-2</v>
          </cell>
          <cell r="E32">
            <v>1.3972055888223553E-2</v>
          </cell>
        </row>
        <row r="33">
          <cell r="A33">
            <v>92</v>
          </cell>
          <cell r="B33">
            <v>0.92451554754393872</v>
          </cell>
          <cell r="C33">
            <v>6.4443442992338895E-2</v>
          </cell>
          <cell r="D33">
            <v>6.5344749887336637E-3</v>
          </cell>
          <cell r="E33">
            <v>4.5065344749887336E-3</v>
          </cell>
        </row>
        <row r="34">
          <cell r="A34">
            <v>93</v>
          </cell>
          <cell r="B34">
            <v>0.92592592592592593</v>
          </cell>
          <cell r="C34">
            <v>6.4550264550264552E-2</v>
          </cell>
          <cell r="D34">
            <v>4.2328042328042331E-3</v>
          </cell>
          <cell r="E34">
            <v>5.2910052910052907E-3</v>
          </cell>
        </row>
        <row r="35">
          <cell r="A35">
            <v>94</v>
          </cell>
          <cell r="B35">
            <v>0.79971387696709584</v>
          </cell>
          <cell r="C35">
            <v>8.5836909871244635E-2</v>
          </cell>
          <cell r="D35">
            <v>8.2975679542203154E-2</v>
          </cell>
          <cell r="E35">
            <v>3.1473533619456366E-2</v>
          </cell>
        </row>
        <row r="36">
          <cell r="A36">
            <v>97</v>
          </cell>
          <cell r="B36">
            <v>0.91288021028914756</v>
          </cell>
          <cell r="C36">
            <v>4.24333458505445E-2</v>
          </cell>
          <cell r="D36">
            <v>2.5535110777318813E-2</v>
          </cell>
          <cell r="E36">
            <v>1.9151333082989112E-2</v>
          </cell>
        </row>
        <row r="37">
          <cell r="A37">
            <v>99</v>
          </cell>
          <cell r="B37">
            <v>0.84515794924909371</v>
          </cell>
          <cell r="C37">
            <v>9.8912480580010356E-2</v>
          </cell>
          <cell r="D37">
            <v>4.8679440704298291E-2</v>
          </cell>
          <cell r="E37">
            <v>7.2501294665976174E-3</v>
          </cell>
        </row>
        <row r="38">
          <cell r="A38">
            <v>104</v>
          </cell>
          <cell r="B38">
            <v>0.79129984464008285</v>
          </cell>
          <cell r="C38">
            <v>0.11548420507509062</v>
          </cell>
          <cell r="D38">
            <v>6.680476437079233E-2</v>
          </cell>
          <cell r="E38">
            <v>2.6411185914034178E-2</v>
          </cell>
        </row>
        <row r="39">
          <cell r="A39">
            <v>105</v>
          </cell>
          <cell r="B39">
            <v>0.77777777777777779</v>
          </cell>
          <cell r="C39">
            <v>0.15824915824915825</v>
          </cell>
          <cell r="D39">
            <v>5.9483726150392817E-2</v>
          </cell>
          <cell r="E39">
            <v>4.4893378226711564E-3</v>
          </cell>
        </row>
        <row r="40">
          <cell r="A40">
            <v>106</v>
          </cell>
          <cell r="B40">
            <v>0.83920595533498754</v>
          </cell>
          <cell r="C40">
            <v>8.0397022332506202E-2</v>
          </cell>
          <cell r="D40">
            <v>7.2952853598014886E-2</v>
          </cell>
          <cell r="E40">
            <v>7.4441687344913151E-3</v>
          </cell>
        </row>
        <row r="41">
          <cell r="A41">
            <v>107</v>
          </cell>
          <cell r="B41">
            <v>0.88529014844804321</v>
          </cell>
          <cell r="C41">
            <v>7.1524966261808362E-2</v>
          </cell>
          <cell r="D41">
            <v>2.9239766081871343E-2</v>
          </cell>
          <cell r="E41">
            <v>1.3945119208277103E-2</v>
          </cell>
        </row>
        <row r="42">
          <cell r="A42">
            <v>111</v>
          </cell>
          <cell r="B42">
            <v>0.8131370328425821</v>
          </cell>
          <cell r="C42">
            <v>0.11098527746319366</v>
          </cell>
          <cell r="D42">
            <v>5.8890147225368061E-2</v>
          </cell>
          <cell r="E42">
            <v>1.698754246885617E-2</v>
          </cell>
        </row>
        <row r="43">
          <cell r="A43">
            <v>112</v>
          </cell>
          <cell r="B43">
            <v>0.79382422802850361</v>
          </cell>
          <cell r="C43">
            <v>0.1339667458432304</v>
          </cell>
          <cell r="D43">
            <v>6.3182897862232773E-2</v>
          </cell>
          <cell r="E43">
            <v>9.026128266033254E-3</v>
          </cell>
        </row>
        <row r="44">
          <cell r="A44">
            <v>113</v>
          </cell>
          <cell r="B44">
            <v>0.75759937646141851</v>
          </cell>
          <cell r="C44">
            <v>0.15822291504286828</v>
          </cell>
          <cell r="D44">
            <v>7.7162899454403744E-2</v>
          </cell>
          <cell r="E44">
            <v>7.014809041309431E-3</v>
          </cell>
        </row>
        <row r="45">
          <cell r="A45">
            <v>120</v>
          </cell>
          <cell r="B45">
            <v>0.76940133037694014</v>
          </cell>
          <cell r="C45">
            <v>0.10421286031042129</v>
          </cell>
          <cell r="D45">
            <v>0.11751662971175167</v>
          </cell>
          <cell r="E45">
            <v>8.869179600886918E-3</v>
          </cell>
        </row>
        <row r="46">
          <cell r="A46">
            <v>122</v>
          </cell>
          <cell r="B46">
            <v>0.83321799307958477</v>
          </cell>
          <cell r="C46">
            <v>0.1397923875432526</v>
          </cell>
          <cell r="D46">
            <v>2.0069204152249134E-2</v>
          </cell>
          <cell r="E46">
            <v>6.920415224913495E-3</v>
          </cell>
        </row>
        <row r="47">
          <cell r="A47">
            <v>131</v>
          </cell>
          <cell r="B47">
            <v>0.87223340040241448</v>
          </cell>
          <cell r="C47">
            <v>6.1368209255533199E-2</v>
          </cell>
          <cell r="D47">
            <v>5.0804828973843058E-2</v>
          </cell>
          <cell r="E47">
            <v>1.5593561368209255E-2</v>
          </cell>
        </row>
        <row r="48">
          <cell r="A48">
            <v>139</v>
          </cell>
          <cell r="B48">
            <v>0.85686274509803917</v>
          </cell>
          <cell r="C48">
            <v>8.1372549019607845E-2</v>
          </cell>
          <cell r="D48">
            <v>4.6078431372549022E-2</v>
          </cell>
          <cell r="E48">
            <v>1.5686274509803921E-2</v>
          </cell>
        </row>
        <row r="49">
          <cell r="A49">
            <v>148</v>
          </cell>
          <cell r="B49">
            <v>0.95190713101160862</v>
          </cell>
          <cell r="C49">
            <v>3.150912106135987E-2</v>
          </cell>
          <cell r="D49">
            <v>1.1608623548922056E-2</v>
          </cell>
          <cell r="E49">
            <v>4.9751243781094526E-3</v>
          </cell>
        </row>
        <row r="50">
          <cell r="A50">
            <v>149</v>
          </cell>
          <cell r="B50">
            <v>0.74576271186440679</v>
          </cell>
          <cell r="C50">
            <v>0.19435028248587571</v>
          </cell>
          <cell r="D50">
            <v>5.4237288135593219E-2</v>
          </cell>
          <cell r="E50">
            <v>5.6497175141242938E-3</v>
          </cell>
        </row>
        <row r="51">
          <cell r="A51">
            <v>153</v>
          </cell>
          <cell r="B51">
            <v>0.86552828175026686</v>
          </cell>
          <cell r="C51">
            <v>8.537886872998933E-2</v>
          </cell>
          <cell r="D51">
            <v>3.7353255069370331E-2</v>
          </cell>
          <cell r="E51">
            <v>1.1739594450373533E-2</v>
          </cell>
        </row>
        <row r="52">
          <cell r="A52">
            <v>156</v>
          </cell>
          <cell r="B52">
            <v>0.88952929875120079</v>
          </cell>
          <cell r="C52">
            <v>5.3794428434197884E-2</v>
          </cell>
          <cell r="D52">
            <v>4.4188280499519693E-2</v>
          </cell>
          <cell r="E52">
            <v>1.2487992315081652E-2</v>
          </cell>
        </row>
        <row r="53">
          <cell r="A53">
            <v>159</v>
          </cell>
          <cell r="B53">
            <v>0.86593204775022958</v>
          </cell>
          <cell r="C53">
            <v>7.8053259871441696E-2</v>
          </cell>
          <cell r="D53">
            <v>4.0404040404040407E-2</v>
          </cell>
          <cell r="E53">
            <v>1.5610651974288337E-2</v>
          </cell>
        </row>
        <row r="54">
          <cell r="A54">
            <v>162</v>
          </cell>
          <cell r="B54">
            <v>0.9580610021786492</v>
          </cell>
          <cell r="C54">
            <v>2.6143790849673203E-2</v>
          </cell>
          <cell r="D54">
            <v>1.1982570806100218E-2</v>
          </cell>
          <cell r="E54">
            <v>3.8126361655773421E-3</v>
          </cell>
        </row>
        <row r="55">
          <cell r="A55">
            <v>165</v>
          </cell>
          <cell r="B55">
            <v>0.87228260869565222</v>
          </cell>
          <cell r="C55">
            <v>6.7934782608695649E-2</v>
          </cell>
          <cell r="D55">
            <v>4.3478260869565216E-2</v>
          </cell>
          <cell r="E55">
            <v>1.6304347826086956E-2</v>
          </cell>
        </row>
        <row r="56">
          <cell r="A56">
            <v>167</v>
          </cell>
          <cell r="B56">
            <v>0.74594594594594599</v>
          </cell>
          <cell r="C56">
            <v>0.17837837837837839</v>
          </cell>
          <cell r="D56">
            <v>6.4864864864864868E-2</v>
          </cell>
          <cell r="E56">
            <v>1.0810810810810811E-2</v>
          </cell>
        </row>
        <row r="57">
          <cell r="A57">
            <v>168</v>
          </cell>
          <cell r="B57">
            <v>0.93665158371040724</v>
          </cell>
          <cell r="C57">
            <v>3.6199095022624438E-2</v>
          </cell>
          <cell r="D57">
            <v>2.2624434389140271E-2</v>
          </cell>
          <cell r="E57">
            <v>4.5248868778280547E-3</v>
          </cell>
        </row>
        <row r="58">
          <cell r="A58">
            <v>170</v>
          </cell>
          <cell r="B58">
            <v>0.83284457478005869</v>
          </cell>
          <cell r="C58">
            <v>0.10263929618768329</v>
          </cell>
          <cell r="D58">
            <v>4.6920821114369501E-2</v>
          </cell>
          <cell r="E58">
            <v>1.7595307917888565E-2</v>
          </cell>
        </row>
        <row r="59">
          <cell r="A59">
            <v>173</v>
          </cell>
          <cell r="B59">
            <v>0.87528089887640448</v>
          </cell>
          <cell r="C59">
            <v>8.7640449438202248E-2</v>
          </cell>
          <cell r="D59">
            <v>3.0337078651685393E-2</v>
          </cell>
          <cell r="E59">
            <v>6.7415730337078653E-3</v>
          </cell>
        </row>
        <row r="60">
          <cell r="A60">
            <v>176</v>
          </cell>
          <cell r="B60">
            <v>0.7554417413572343</v>
          </cell>
          <cell r="C60">
            <v>0.18181818181818182</v>
          </cell>
          <cell r="D60">
            <v>5.3777208706786171E-2</v>
          </cell>
          <cell r="E60">
            <v>8.9628681177976958E-3</v>
          </cell>
        </row>
        <row r="61">
          <cell r="A61">
            <v>177</v>
          </cell>
          <cell r="B61">
            <v>0.80981595092024539</v>
          </cell>
          <cell r="C61">
            <v>0.1196319018404908</v>
          </cell>
          <cell r="D61">
            <v>5.98159509202454E-2</v>
          </cell>
          <cell r="E61">
            <v>1.0736196319018405E-2</v>
          </cell>
        </row>
        <row r="62">
          <cell r="A62">
            <v>179</v>
          </cell>
          <cell r="B62">
            <v>0.9</v>
          </cell>
          <cell r="C62">
            <v>3.1818181818181815E-2</v>
          </cell>
          <cell r="D62">
            <v>0.05</v>
          </cell>
          <cell r="E62">
            <v>1.8181818181818181E-2</v>
          </cell>
        </row>
        <row r="63">
          <cell r="A63">
            <v>180</v>
          </cell>
          <cell r="B63">
            <v>0.83141762452107282</v>
          </cell>
          <cell r="C63">
            <v>0.10344827586206896</v>
          </cell>
          <cell r="D63">
            <v>5.3639846743295021E-2</v>
          </cell>
          <cell r="E63">
            <v>1.1494252873563218E-2</v>
          </cell>
        </row>
        <row r="64">
          <cell r="A64">
            <v>183</v>
          </cell>
          <cell r="B64">
            <v>0.8699551569506726</v>
          </cell>
          <cell r="C64">
            <v>6.0538116591928252E-2</v>
          </cell>
          <cell r="D64">
            <v>6.726457399103139E-2</v>
          </cell>
          <cell r="E64">
            <v>2.242152466367713E-3</v>
          </cell>
        </row>
        <row r="65">
          <cell r="A65">
            <v>184</v>
          </cell>
          <cell r="B65">
            <v>0.85208274298668174</v>
          </cell>
          <cell r="C65">
            <v>6.0357041654859736E-2</v>
          </cell>
          <cell r="D65">
            <v>7.5658826863134035E-2</v>
          </cell>
          <cell r="E65">
            <v>1.1901388495324454E-2</v>
          </cell>
        </row>
        <row r="66">
          <cell r="A66">
            <v>185</v>
          </cell>
          <cell r="B66">
            <v>0.89603024574669188</v>
          </cell>
          <cell r="C66">
            <v>5.1039697542533083E-2</v>
          </cell>
          <cell r="D66">
            <v>5.1039697542533083E-2</v>
          </cell>
          <cell r="E66">
            <v>1.890359168241966E-3</v>
          </cell>
        </row>
        <row r="67">
          <cell r="A67">
            <v>186</v>
          </cell>
          <cell r="B67">
            <v>0.76126674786845305</v>
          </cell>
          <cell r="C67">
            <v>0.18514007308160779</v>
          </cell>
          <cell r="D67">
            <v>4.6285018270401948E-2</v>
          </cell>
          <cell r="E67">
            <v>7.3081607795371494E-3</v>
          </cell>
        </row>
        <row r="68">
          <cell r="A68">
            <v>189</v>
          </cell>
          <cell r="B68">
            <v>0.90468227424749159</v>
          </cell>
          <cell r="C68">
            <v>6.354515050167224E-2</v>
          </cell>
          <cell r="D68">
            <v>3.0100334448160536E-2</v>
          </cell>
          <cell r="E68">
            <v>1.6722408026755853E-3</v>
          </cell>
        </row>
        <row r="69">
          <cell r="A69">
            <v>190</v>
          </cell>
          <cell r="B69">
            <v>0.84080776291633885</v>
          </cell>
          <cell r="C69">
            <v>0.1051665355363231</v>
          </cell>
          <cell r="D69">
            <v>4.143718856543404E-2</v>
          </cell>
          <cell r="E69">
            <v>1.2588512981904013E-2</v>
          </cell>
        </row>
        <row r="70">
          <cell r="A70">
            <v>191</v>
          </cell>
          <cell r="B70">
            <v>0.75155279503105588</v>
          </cell>
          <cell r="C70">
            <v>0.13043478260869565</v>
          </cell>
          <cell r="D70">
            <v>0.10559006211180125</v>
          </cell>
          <cell r="E70">
            <v>1.2422360248447204E-2</v>
          </cell>
        </row>
        <row r="71">
          <cell r="A71">
            <v>192</v>
          </cell>
          <cell r="B71">
            <v>0.74366767983789261</v>
          </cell>
          <cell r="C71">
            <v>0.18135764944275581</v>
          </cell>
          <cell r="D71">
            <v>5.9777102330293819E-2</v>
          </cell>
          <cell r="E71">
            <v>1.5197568389057751E-2</v>
          </cell>
        </row>
        <row r="72">
          <cell r="A72">
            <v>193</v>
          </cell>
          <cell r="B72">
            <v>0.81176470588235294</v>
          </cell>
          <cell r="C72">
            <v>0.11176470588235295</v>
          </cell>
          <cell r="D72">
            <v>5.4411764705882354E-2</v>
          </cell>
          <cell r="E72">
            <v>2.2058823529411766E-2</v>
          </cell>
        </row>
        <row r="73">
          <cell r="A73">
            <v>197</v>
          </cell>
          <cell r="B73">
            <v>0.84948979591836737</v>
          </cell>
          <cell r="C73">
            <v>7.9931972789115652E-2</v>
          </cell>
          <cell r="D73">
            <v>6.2074829931972789E-2</v>
          </cell>
          <cell r="E73">
            <v>8.5034013605442185E-3</v>
          </cell>
        </row>
        <row r="74">
          <cell r="A74">
            <v>198</v>
          </cell>
          <cell r="B74">
            <v>0.88361683079677711</v>
          </cell>
          <cell r="C74">
            <v>7.8782452999104746E-2</v>
          </cell>
          <cell r="D74">
            <v>1.7905102954341987E-2</v>
          </cell>
          <cell r="E74">
            <v>1.9695613249776187E-2</v>
          </cell>
        </row>
        <row r="75">
          <cell r="A75">
            <v>202</v>
          </cell>
          <cell r="B75">
            <v>0.8865929841422393</v>
          </cell>
          <cell r="C75">
            <v>7.3522345026429597E-2</v>
          </cell>
          <cell r="D75">
            <v>3.4598750600672752E-2</v>
          </cell>
          <cell r="E75">
            <v>5.2859202306583374E-3</v>
          </cell>
        </row>
        <row r="76">
          <cell r="A76">
            <v>203</v>
          </cell>
          <cell r="B76">
            <v>0.79719051799824403</v>
          </cell>
          <cell r="C76">
            <v>0.15539947322212466</v>
          </cell>
          <cell r="D76">
            <v>3.4240561896400352E-2</v>
          </cell>
          <cell r="E76">
            <v>1.3169446883230905E-2</v>
          </cell>
        </row>
        <row r="77">
          <cell r="A77">
            <v>205</v>
          </cell>
          <cell r="B77">
            <v>0.88607594936708856</v>
          </cell>
          <cell r="C77">
            <v>7.5949367088607597E-2</v>
          </cell>
          <cell r="D77">
            <v>2.5316455696202531E-2</v>
          </cell>
          <cell r="E77">
            <v>1.2658227848101266E-2</v>
          </cell>
        </row>
        <row r="78">
          <cell r="A78">
            <v>207</v>
          </cell>
          <cell r="B78">
            <v>0.9</v>
          </cell>
          <cell r="C78">
            <v>8.461538461538462E-2</v>
          </cell>
          <cell r="D78">
            <v>1.282051282051282E-2</v>
          </cell>
          <cell r="E78">
            <v>2.5641025641025641E-3</v>
          </cell>
        </row>
        <row r="79">
          <cell r="A79">
            <v>208</v>
          </cell>
          <cell r="B79">
            <v>0.88372093023255816</v>
          </cell>
          <cell r="C79">
            <v>0</v>
          </cell>
          <cell r="D79">
            <v>0.11627906976744186</v>
          </cell>
          <cell r="E79">
            <v>0</v>
          </cell>
        </row>
        <row r="80">
          <cell r="A80">
            <v>209</v>
          </cell>
          <cell r="B80">
            <v>0.99056603773584906</v>
          </cell>
          <cell r="C80">
            <v>4.7169811320754715E-3</v>
          </cell>
          <cell r="D80">
            <v>4.7169811320754715E-3</v>
          </cell>
          <cell r="E80">
            <v>0</v>
          </cell>
        </row>
        <row r="81">
          <cell r="A81">
            <v>211</v>
          </cell>
          <cell r="B81">
            <v>0.90034364261168387</v>
          </cell>
          <cell r="C81">
            <v>8.247422680412371E-2</v>
          </cell>
          <cell r="D81">
            <v>1.0309278350515464E-2</v>
          </cell>
          <cell r="E81">
            <v>6.8728522336769758E-3</v>
          </cell>
        </row>
        <row r="82">
          <cell r="A82">
            <v>213</v>
          </cell>
          <cell r="B82">
            <v>0.86875000000000002</v>
          </cell>
          <cell r="C82">
            <v>0.12968750000000001</v>
          </cell>
          <cell r="D82">
            <v>1.5625000000000001E-3</v>
          </cell>
          <cell r="E82">
            <v>0</v>
          </cell>
        </row>
        <row r="83">
          <cell r="A83">
            <v>216</v>
          </cell>
          <cell r="B83">
            <v>0.96527777777777779</v>
          </cell>
          <cell r="C83">
            <v>1.7361111111111112E-2</v>
          </cell>
          <cell r="D83">
            <v>1.3888888888888888E-2</v>
          </cell>
          <cell r="E83">
            <v>3.472222222222222E-3</v>
          </cell>
        </row>
        <row r="84">
          <cell r="A84">
            <v>217</v>
          </cell>
          <cell r="B84">
            <v>0.95238095238095233</v>
          </cell>
          <cell r="C84">
            <v>3.5714285714285712E-2</v>
          </cell>
          <cell r="D84">
            <v>1.1904761904761904E-2</v>
          </cell>
          <cell r="E84">
            <v>0</v>
          </cell>
        </row>
        <row r="85">
          <cell r="A85">
            <v>218</v>
          </cell>
          <cell r="B85">
            <v>0.967741935483871</v>
          </cell>
          <cell r="C85">
            <v>1.2707722385141741E-2</v>
          </cell>
          <cell r="D85">
            <v>1.5640273704789834E-2</v>
          </cell>
          <cell r="E85">
            <v>3.9100684261974585E-3</v>
          </cell>
        </row>
        <row r="86">
          <cell r="A86">
            <v>219</v>
          </cell>
          <cell r="B86">
            <v>0.92809587217043943</v>
          </cell>
          <cell r="C86">
            <v>5.1930758988015982E-2</v>
          </cell>
          <cell r="D86">
            <v>1.5978695073235686E-2</v>
          </cell>
          <cell r="E86">
            <v>3.9946737683089215E-3</v>
          </cell>
        </row>
        <row r="87">
          <cell r="A87">
            <v>222</v>
          </cell>
          <cell r="B87">
            <v>0.88888888888888884</v>
          </cell>
          <cell r="C87">
            <v>8.6419753086419748E-2</v>
          </cell>
          <cell r="D87">
            <v>1.8518518518518517E-2</v>
          </cell>
          <cell r="E87">
            <v>6.1728395061728392E-3</v>
          </cell>
        </row>
        <row r="88">
          <cell r="A88">
            <v>223</v>
          </cell>
          <cell r="B88">
            <v>0.96019417475728153</v>
          </cell>
          <cell r="C88">
            <v>1.9417475728155338E-2</v>
          </cell>
          <cell r="D88">
            <v>1.3592233009708738E-2</v>
          </cell>
          <cell r="E88">
            <v>6.7961165048543689E-3</v>
          </cell>
        </row>
        <row r="89">
          <cell r="A89">
            <v>227</v>
          </cell>
          <cell r="B89">
            <v>0.8434504792332268</v>
          </cell>
          <cell r="C89">
            <v>9.2651757188498399E-2</v>
          </cell>
          <cell r="D89">
            <v>4.1533546325878593E-2</v>
          </cell>
          <cell r="E89">
            <v>2.2364217252396165E-2</v>
          </cell>
        </row>
        <row r="90">
          <cell r="A90">
            <v>228</v>
          </cell>
          <cell r="B90">
            <v>0.94907407407407407</v>
          </cell>
          <cell r="C90">
            <v>3.8580246913580245E-2</v>
          </cell>
          <cell r="D90">
            <v>1.0802469135802469E-2</v>
          </cell>
          <cell r="E90">
            <v>1.5432098765432098E-3</v>
          </cell>
        </row>
        <row r="91">
          <cell r="A91">
            <v>231</v>
          </cell>
          <cell r="B91">
            <v>0.91993185689948898</v>
          </cell>
          <cell r="C91">
            <v>6.4735945485519586E-2</v>
          </cell>
          <cell r="D91">
            <v>1.0221465076660987E-2</v>
          </cell>
          <cell r="E91">
            <v>5.1107325383304937E-3</v>
          </cell>
        </row>
        <row r="92">
          <cell r="A92">
            <v>233</v>
          </cell>
          <cell r="B92">
            <v>0.97708174178762419</v>
          </cell>
          <cell r="C92">
            <v>5.3475935828877002E-3</v>
          </cell>
          <cell r="D92">
            <v>1.2987012987012988E-2</v>
          </cell>
          <cell r="E92">
            <v>4.5836516424751722E-3</v>
          </cell>
        </row>
        <row r="93">
          <cell r="A93">
            <v>234</v>
          </cell>
          <cell r="B93">
            <v>0.94863013698630139</v>
          </cell>
          <cell r="C93">
            <v>1.0273972602739725E-2</v>
          </cell>
          <cell r="D93">
            <v>2.3972602739726026E-2</v>
          </cell>
          <cell r="E93">
            <v>1.7123287671232876E-2</v>
          </cell>
        </row>
        <row r="94">
          <cell r="A94">
            <v>235</v>
          </cell>
          <cell r="B94">
            <v>0.97063903281519859</v>
          </cell>
          <cell r="C94">
            <v>1.5544041450777202E-2</v>
          </cell>
          <cell r="D94">
            <v>8.6355785837651123E-3</v>
          </cell>
          <cell r="E94">
            <v>5.1813471502590676E-3</v>
          </cell>
        </row>
        <row r="95">
          <cell r="A95">
            <v>239</v>
          </cell>
          <cell r="B95">
            <v>0.94358974358974357</v>
          </cell>
          <cell r="C95">
            <v>3.0769230769230771E-2</v>
          </cell>
          <cell r="D95">
            <v>2.564102564102564E-2</v>
          </cell>
          <cell r="E95">
            <v>0</v>
          </cell>
        </row>
        <row r="96">
          <cell r="A96">
            <v>240</v>
          </cell>
          <cell r="B96">
            <v>0.89228206551915601</v>
          </cell>
          <cell r="C96">
            <v>5.4969461410327596E-2</v>
          </cell>
          <cell r="D96">
            <v>4.7751249305941143E-2</v>
          </cell>
          <cell r="E96">
            <v>4.9972237645752359E-3</v>
          </cell>
        </row>
        <row r="97">
          <cell r="A97">
            <v>241</v>
          </cell>
          <cell r="B97">
            <v>0.94301994301994307</v>
          </cell>
          <cell r="C97">
            <v>4.2735042735042736E-2</v>
          </cell>
          <cell r="D97">
            <v>5.6980056980056983E-3</v>
          </cell>
          <cell r="E97">
            <v>8.5470085470085479E-3</v>
          </cell>
        </row>
        <row r="98">
          <cell r="A98">
            <v>242</v>
          </cell>
          <cell r="B98">
            <v>0.90612244897959182</v>
          </cell>
          <cell r="C98">
            <v>7.7551020408163265E-2</v>
          </cell>
          <cell r="D98">
            <v>8.1632653061224497E-3</v>
          </cell>
          <cell r="E98">
            <v>8.1632653061224497E-3</v>
          </cell>
        </row>
        <row r="99">
          <cell r="A99">
            <v>246</v>
          </cell>
          <cell r="B99">
            <v>0.97752808988764039</v>
          </cell>
          <cell r="C99">
            <v>0</v>
          </cell>
          <cell r="D99">
            <v>2.247191011235955E-2</v>
          </cell>
          <cell r="E99">
            <v>0</v>
          </cell>
        </row>
        <row r="100">
          <cell r="A100">
            <v>248</v>
          </cell>
          <cell r="B100">
            <v>0.91289198606271782</v>
          </cell>
          <cell r="C100">
            <v>4.878048780487805E-2</v>
          </cell>
          <cell r="D100">
            <v>3.4843205574912892E-3</v>
          </cell>
          <cell r="E100">
            <v>3.484320557491289E-2</v>
          </cell>
        </row>
        <row r="101">
          <cell r="A101">
            <v>249</v>
          </cell>
          <cell r="B101">
            <v>0.8545454545454545</v>
          </cell>
          <cell r="C101">
            <v>9.0909090909090905E-3</v>
          </cell>
          <cell r="D101">
            <v>6.363636363636363E-2</v>
          </cell>
          <cell r="E101">
            <v>7.2727272727272724E-2</v>
          </cell>
        </row>
        <row r="102">
          <cell r="A102">
            <v>250</v>
          </cell>
          <cell r="B102">
            <v>0.95251396648044695</v>
          </cell>
          <cell r="C102">
            <v>3.0726256983240222E-2</v>
          </cell>
          <cell r="D102">
            <v>1.5363128491620111E-2</v>
          </cell>
          <cell r="E102">
            <v>1.3966480446927375E-3</v>
          </cell>
        </row>
        <row r="103">
          <cell r="A103">
            <v>251</v>
          </cell>
          <cell r="B103">
            <v>0.95454545454545459</v>
          </cell>
          <cell r="C103">
            <v>1.3986013986013986E-2</v>
          </cell>
          <cell r="D103">
            <v>2.4475524475524476E-2</v>
          </cell>
          <cell r="E103">
            <v>6.993006993006993E-3</v>
          </cell>
        </row>
        <row r="104">
          <cell r="A104">
            <v>252</v>
          </cell>
          <cell r="B104">
            <v>0.95286195286195285</v>
          </cell>
          <cell r="C104">
            <v>1.3468013468013467E-2</v>
          </cell>
          <cell r="D104">
            <v>3.0303030303030304E-2</v>
          </cell>
          <cell r="E104">
            <v>3.3670033670033669E-3</v>
          </cell>
        </row>
        <row r="105">
          <cell r="A105">
            <v>255</v>
          </cell>
          <cell r="B105">
            <v>0.82124352331606221</v>
          </cell>
          <cell r="C105">
            <v>0.12953367875647667</v>
          </cell>
          <cell r="D105">
            <v>2.3316062176165803E-2</v>
          </cell>
          <cell r="E105">
            <v>2.5906735751295335E-2</v>
          </cell>
        </row>
        <row r="106">
          <cell r="A106">
            <v>257</v>
          </cell>
          <cell r="B106">
            <v>0.93452380952380953</v>
          </cell>
          <cell r="C106">
            <v>6.1507936507936505E-2</v>
          </cell>
          <cell r="D106">
            <v>1.984126984126984E-3</v>
          </cell>
          <cell r="E106">
            <v>1.984126984126984E-3</v>
          </cell>
        </row>
        <row r="107">
          <cell r="A107">
            <v>259</v>
          </cell>
          <cell r="B107">
            <v>0.92550732083226306</v>
          </cell>
          <cell r="C107">
            <v>6.1649113793989213E-2</v>
          </cell>
          <cell r="D107">
            <v>1.0017980991523246E-2</v>
          </cell>
          <cell r="E107">
            <v>2.8255843822245054E-3</v>
          </cell>
        </row>
        <row r="108">
          <cell r="A108">
            <v>260</v>
          </cell>
          <cell r="B108">
            <v>0.94153846153846155</v>
          </cell>
          <cell r="C108">
            <v>4.3076923076923075E-2</v>
          </cell>
          <cell r="D108">
            <v>0</v>
          </cell>
          <cell r="E108">
            <v>1.5384615384615385E-2</v>
          </cell>
        </row>
        <row r="109">
          <cell r="A109">
            <v>264</v>
          </cell>
          <cell r="B109">
            <v>0.92540792540792538</v>
          </cell>
          <cell r="C109">
            <v>5.5944055944055944E-2</v>
          </cell>
          <cell r="D109">
            <v>1.1655011655011656E-2</v>
          </cell>
          <cell r="E109">
            <v>6.993006993006993E-3</v>
          </cell>
        </row>
        <row r="110">
          <cell r="A110">
            <v>266</v>
          </cell>
          <cell r="B110">
            <v>0.98958333333333337</v>
          </cell>
          <cell r="C110">
            <v>1.0416666666666666E-2</v>
          </cell>
          <cell r="D110">
            <v>0</v>
          </cell>
          <cell r="E110">
            <v>0</v>
          </cell>
        </row>
        <row r="111">
          <cell r="A111">
            <v>268</v>
          </cell>
          <cell r="B111">
            <v>0.95652173913043481</v>
          </cell>
          <cell r="C111">
            <v>2.8985507246376812E-2</v>
          </cell>
          <cell r="D111">
            <v>0</v>
          </cell>
          <cell r="E111">
            <v>1.4492753623188406E-2</v>
          </cell>
        </row>
        <row r="112">
          <cell r="A112">
            <v>270</v>
          </cell>
          <cell r="B112">
            <v>0.86248912097476071</v>
          </cell>
          <cell r="C112">
            <v>8.1810269799825933E-2</v>
          </cell>
          <cell r="D112">
            <v>4.917319408181027E-2</v>
          </cell>
          <cell r="E112">
            <v>6.5274151436031328E-3</v>
          </cell>
        </row>
        <row r="113">
          <cell r="A113">
            <v>271</v>
          </cell>
          <cell r="B113">
            <v>0.88926174496644295</v>
          </cell>
          <cell r="C113">
            <v>5.0335570469798654E-3</v>
          </cell>
          <cell r="D113">
            <v>0.10067114093959731</v>
          </cell>
          <cell r="E113">
            <v>5.0335570469798654E-3</v>
          </cell>
        </row>
        <row r="114">
          <cell r="A114">
            <v>274</v>
          </cell>
          <cell r="B114">
            <v>0.95</v>
          </cell>
          <cell r="C114">
            <v>2.8571428571428571E-2</v>
          </cell>
          <cell r="D114">
            <v>1.4285714285714285E-2</v>
          </cell>
          <cell r="E114">
            <v>7.1428571428571426E-3</v>
          </cell>
        </row>
        <row r="115">
          <cell r="A115">
            <v>276</v>
          </cell>
          <cell r="B115">
            <v>0.97780678851174929</v>
          </cell>
          <cell r="C115">
            <v>3.9164490861618795E-3</v>
          </cell>
          <cell r="D115">
            <v>1.1749347258485639E-2</v>
          </cell>
          <cell r="E115">
            <v>6.5274151436031328E-3</v>
          </cell>
        </row>
        <row r="116">
          <cell r="A116">
            <v>278</v>
          </cell>
          <cell r="B116">
            <v>0.9308176100628931</v>
          </cell>
          <cell r="C116">
            <v>6.2893081761006293E-3</v>
          </cell>
          <cell r="D116">
            <v>6.2893081761006289E-2</v>
          </cell>
          <cell r="E116">
            <v>0</v>
          </cell>
        </row>
        <row r="117">
          <cell r="A117">
            <v>283</v>
          </cell>
          <cell r="B117">
            <v>0.94494584837545126</v>
          </cell>
          <cell r="C117">
            <v>5.3249097472924188E-2</v>
          </cell>
          <cell r="D117">
            <v>0</v>
          </cell>
          <cell r="E117">
            <v>1.8050541516245488E-3</v>
          </cell>
        </row>
        <row r="118">
          <cell r="A118">
            <v>284</v>
          </cell>
          <cell r="B118">
            <v>0.98076923076923073</v>
          </cell>
          <cell r="C118">
            <v>6.41025641025641E-3</v>
          </cell>
          <cell r="D118">
            <v>1.282051282051282E-2</v>
          </cell>
          <cell r="E118">
            <v>0</v>
          </cell>
        </row>
        <row r="119">
          <cell r="A119">
            <v>285</v>
          </cell>
          <cell r="B119">
            <v>0.93103448275862066</v>
          </cell>
          <cell r="C119">
            <v>3.9408866995073892E-2</v>
          </cell>
          <cell r="D119">
            <v>1.4778325123152709E-2</v>
          </cell>
          <cell r="E119">
            <v>1.4778325123152709E-2</v>
          </cell>
        </row>
        <row r="120">
          <cell r="A120">
            <v>286</v>
          </cell>
          <cell r="B120">
            <v>0.92105263157894735</v>
          </cell>
          <cell r="C120">
            <v>2.1052631578947368E-2</v>
          </cell>
          <cell r="D120">
            <v>4.736842105263158E-2</v>
          </cell>
          <cell r="E120">
            <v>1.0526315789473684E-2</v>
          </cell>
        </row>
        <row r="121">
          <cell r="A121">
            <v>289</v>
          </cell>
          <cell r="B121">
            <v>0</v>
          </cell>
          <cell r="C121">
            <v>0</v>
          </cell>
          <cell r="D121">
            <v>0.90909090909090906</v>
          </cell>
          <cell r="E121">
            <v>9.0909090909090912E-2</v>
          </cell>
        </row>
        <row r="122">
          <cell r="A122">
            <v>290</v>
          </cell>
          <cell r="B122">
            <v>0.967741935483871</v>
          </cell>
          <cell r="C122">
            <v>0</v>
          </cell>
          <cell r="D122">
            <v>2.1505376344086023E-2</v>
          </cell>
          <cell r="E122">
            <v>1.0752688172043012E-2</v>
          </cell>
        </row>
        <row r="123">
          <cell r="A123">
            <v>293</v>
          </cell>
          <cell r="B123">
            <v>0.96473551637279598</v>
          </cell>
          <cell r="C123">
            <v>2.0151133501259445E-2</v>
          </cell>
          <cell r="D123">
            <v>1.2594458438287154E-2</v>
          </cell>
          <cell r="E123">
            <v>2.5188916876574307E-3</v>
          </cell>
        </row>
        <row r="124">
          <cell r="A124">
            <v>294</v>
          </cell>
          <cell r="B124">
            <v>0.97127468581687615</v>
          </cell>
          <cell r="C124">
            <v>1.4362657091561939E-2</v>
          </cell>
          <cell r="D124">
            <v>1.0771992818671455E-2</v>
          </cell>
          <cell r="E124">
            <v>3.5906642728904849E-3</v>
          </cell>
        </row>
        <row r="125">
          <cell r="A125">
            <v>298</v>
          </cell>
          <cell r="B125">
            <v>0.97872340425531912</v>
          </cell>
          <cell r="C125">
            <v>1.0638297872340425E-2</v>
          </cell>
          <cell r="D125">
            <v>1.0638297872340425E-2</v>
          </cell>
          <cell r="E125">
            <v>0</v>
          </cell>
        </row>
        <row r="126">
          <cell r="A126">
            <v>299</v>
          </cell>
          <cell r="B126">
            <v>0.97236180904522618</v>
          </cell>
          <cell r="C126">
            <v>1.507537688442211E-2</v>
          </cell>
          <cell r="D126">
            <v>1.2562814070351759E-2</v>
          </cell>
          <cell r="E126">
            <v>0</v>
          </cell>
        </row>
        <row r="127">
          <cell r="A127">
            <v>302</v>
          </cell>
          <cell r="B127">
            <v>0.93243243243243246</v>
          </cell>
          <cell r="C127">
            <v>5.4054054054054057E-2</v>
          </cell>
          <cell r="D127">
            <v>1.0135135135135136E-2</v>
          </cell>
          <cell r="E127">
            <v>3.3783783783783786E-3</v>
          </cell>
        </row>
        <row r="128">
          <cell r="A128">
            <v>303</v>
          </cell>
          <cell r="B128">
            <v>0.99168975069252074</v>
          </cell>
          <cell r="C128">
            <v>0</v>
          </cell>
          <cell r="D128">
            <v>5.5401662049861496E-3</v>
          </cell>
          <cell r="E128">
            <v>2.7700831024930748E-3</v>
          </cell>
        </row>
        <row r="129">
          <cell r="A129">
            <v>305</v>
          </cell>
          <cell r="B129">
            <v>0.93570451436388513</v>
          </cell>
          <cell r="C129">
            <v>5.0615595075239397E-2</v>
          </cell>
          <cell r="D129">
            <v>6.8399452804377564E-3</v>
          </cell>
          <cell r="E129">
            <v>6.8399452804377564E-3</v>
          </cell>
        </row>
        <row r="130">
          <cell r="A130">
            <v>310</v>
          </cell>
          <cell r="B130">
            <v>0.98161764705882348</v>
          </cell>
          <cell r="C130">
            <v>7.3529411764705881E-3</v>
          </cell>
          <cell r="D130">
            <v>3.6764705882352941E-3</v>
          </cell>
          <cell r="E130">
            <v>7.3529411764705881E-3</v>
          </cell>
        </row>
        <row r="131">
          <cell r="A131">
            <v>311</v>
          </cell>
          <cell r="B131">
            <v>0.92225201072386054</v>
          </cell>
          <cell r="C131">
            <v>4.8257372654155493E-2</v>
          </cell>
          <cell r="D131">
            <v>2.4128686327077747E-2</v>
          </cell>
          <cell r="E131">
            <v>5.3619302949061663E-3</v>
          </cell>
        </row>
        <row r="132">
          <cell r="A132">
            <v>312</v>
          </cell>
          <cell r="B132">
            <v>0.98134328358208955</v>
          </cell>
          <cell r="C132">
            <v>7.462686567164179E-3</v>
          </cell>
          <cell r="D132">
            <v>1.1194029850746268E-2</v>
          </cell>
          <cell r="E132">
            <v>0</v>
          </cell>
        </row>
        <row r="133">
          <cell r="A133">
            <v>313</v>
          </cell>
          <cell r="B133">
            <v>0.97993311036789299</v>
          </cell>
          <cell r="C133">
            <v>1.0033444816053512E-2</v>
          </cell>
          <cell r="D133">
            <v>1.0033444816053512E-2</v>
          </cell>
          <cell r="E133">
            <v>0</v>
          </cell>
        </row>
        <row r="134">
          <cell r="A134">
            <v>314</v>
          </cell>
          <cell r="B134">
            <v>0.96200705354280214</v>
          </cell>
          <cell r="C134">
            <v>2.997755690926579E-2</v>
          </cell>
          <cell r="D134">
            <v>5.2901571016351397E-3</v>
          </cell>
          <cell r="E134">
            <v>2.7252324462968902E-3</v>
          </cell>
        </row>
        <row r="135">
          <cell r="A135">
            <v>315</v>
          </cell>
          <cell r="B135">
            <v>0.72727272727272729</v>
          </cell>
          <cell r="C135">
            <v>3.0303030303030304E-2</v>
          </cell>
          <cell r="D135">
            <v>0.24242424242424243</v>
          </cell>
          <cell r="E135">
            <v>0</v>
          </cell>
        </row>
        <row r="136">
          <cell r="A136">
            <v>319</v>
          </cell>
          <cell r="B136">
            <v>0.91897654584221744</v>
          </cell>
          <cell r="C136">
            <v>3.9445628997867806E-2</v>
          </cell>
          <cell r="D136">
            <v>3.5181236673773986E-2</v>
          </cell>
          <cell r="E136">
            <v>6.3965884861407248E-3</v>
          </cell>
        </row>
        <row r="137">
          <cell r="A137">
            <v>320</v>
          </cell>
          <cell r="B137">
            <v>0.95939086294416243</v>
          </cell>
          <cell r="C137">
            <v>1.7766497461928935E-2</v>
          </cell>
          <cell r="D137">
            <v>2.030456852791878E-2</v>
          </cell>
          <cell r="E137">
            <v>2.5380710659898475E-3</v>
          </cell>
        </row>
        <row r="138">
          <cell r="A138">
            <v>321</v>
          </cell>
          <cell r="B138">
            <v>0.92650334075723828</v>
          </cell>
          <cell r="C138">
            <v>6.9042316258351888E-2</v>
          </cell>
          <cell r="D138">
            <v>4.4543429844097994E-3</v>
          </cell>
          <cell r="E138">
            <v>0</v>
          </cell>
        </row>
        <row r="139">
          <cell r="A139">
            <v>323</v>
          </cell>
          <cell r="B139">
            <v>0.96135265700483097</v>
          </cell>
          <cell r="C139">
            <v>9.6618357487922701E-3</v>
          </cell>
          <cell r="D139">
            <v>1.932367149758454E-2</v>
          </cell>
          <cell r="E139">
            <v>9.6618357487922701E-3</v>
          </cell>
        </row>
        <row r="140">
          <cell r="A140">
            <v>324</v>
          </cell>
          <cell r="B140">
            <v>0.93377120963327864</v>
          </cell>
          <cell r="C140">
            <v>5.5281882868089764E-2</v>
          </cell>
          <cell r="D140">
            <v>6.0207991242474E-3</v>
          </cell>
          <cell r="E140">
            <v>4.9261083743842365E-3</v>
          </cell>
        </row>
        <row r="141">
          <cell r="A141">
            <v>326</v>
          </cell>
          <cell r="B141">
            <v>0.76068376068376065</v>
          </cell>
          <cell r="C141">
            <v>0.22222222222222221</v>
          </cell>
          <cell r="D141">
            <v>0</v>
          </cell>
          <cell r="E141">
            <v>1.7094017094017096E-2</v>
          </cell>
        </row>
        <row r="142">
          <cell r="A142">
            <v>327</v>
          </cell>
          <cell r="B142">
            <v>0.98026315789473684</v>
          </cell>
          <cell r="C142">
            <v>0</v>
          </cell>
          <cell r="D142">
            <v>1.9736842105263157E-2</v>
          </cell>
          <cell r="E142">
            <v>0</v>
          </cell>
        </row>
        <row r="143">
          <cell r="A143">
            <v>328</v>
          </cell>
          <cell r="B143">
            <v>0.94897959183673475</v>
          </cell>
          <cell r="C143">
            <v>5.1020408163265302E-3</v>
          </cell>
          <cell r="D143">
            <v>4.0816326530612242E-2</v>
          </cell>
          <cell r="E143">
            <v>5.1020408163265302E-3</v>
          </cell>
        </row>
        <row r="144">
          <cell r="A144">
            <v>329</v>
          </cell>
          <cell r="B144">
            <v>0.98275862068965514</v>
          </cell>
          <cell r="C144">
            <v>0</v>
          </cell>
          <cell r="D144">
            <v>1.7241379310344827E-2</v>
          </cell>
          <cell r="E144">
            <v>0</v>
          </cell>
        </row>
        <row r="145">
          <cell r="A145">
            <v>334</v>
          </cell>
          <cell r="B145">
            <v>0.93548387096774188</v>
          </cell>
          <cell r="C145">
            <v>0</v>
          </cell>
          <cell r="D145">
            <v>6.4516129032258063E-2</v>
          </cell>
          <cell r="E145">
            <v>0</v>
          </cell>
        </row>
        <row r="146">
          <cell r="A146">
            <v>335</v>
          </cell>
          <cell r="B146">
            <v>0.87197231833910038</v>
          </cell>
          <cell r="C146">
            <v>0.11649365628604383</v>
          </cell>
          <cell r="D146">
            <v>6.920415224913495E-3</v>
          </cell>
          <cell r="E146">
            <v>4.61361014994233E-3</v>
          </cell>
        </row>
        <row r="147">
          <cell r="A147">
            <v>336</v>
          </cell>
          <cell r="B147">
            <v>0.98461538461538467</v>
          </cell>
          <cell r="C147">
            <v>0</v>
          </cell>
          <cell r="D147">
            <v>0</v>
          </cell>
          <cell r="E147">
            <v>1.5384615384615385E-2</v>
          </cell>
        </row>
        <row r="148">
          <cell r="A148">
            <v>337</v>
          </cell>
          <cell r="B148">
            <v>0.88929889298892983</v>
          </cell>
          <cell r="C148">
            <v>8.4870848708487087E-2</v>
          </cell>
          <cell r="D148">
            <v>1.7220172201722016E-2</v>
          </cell>
          <cell r="E148">
            <v>8.6100861008610082E-3</v>
          </cell>
        </row>
        <row r="149">
          <cell r="A149">
            <v>339</v>
          </cell>
          <cell r="B149">
            <v>0.99649122807017543</v>
          </cell>
          <cell r="C149">
            <v>0</v>
          </cell>
          <cell r="D149">
            <v>3.5087719298245615E-3</v>
          </cell>
          <cell r="E149">
            <v>0</v>
          </cell>
        </row>
        <row r="150">
          <cell r="A150">
            <v>340</v>
          </cell>
          <cell r="B150">
            <v>0.83695652173913049</v>
          </cell>
          <cell r="C150">
            <v>0</v>
          </cell>
          <cell r="D150">
            <v>0.14130434782608695</v>
          </cell>
          <cell r="E150">
            <v>2.1739130434782608E-2</v>
          </cell>
        </row>
        <row r="151">
          <cell r="A151">
            <v>342</v>
          </cell>
          <cell r="B151">
            <v>0.67741935483870963</v>
          </cell>
          <cell r="C151">
            <v>0.27419354838709675</v>
          </cell>
          <cell r="D151">
            <v>4.0322580645161289E-2</v>
          </cell>
          <cell r="E151">
            <v>8.0645161290322578E-3</v>
          </cell>
        </row>
        <row r="152">
          <cell r="A152">
            <v>343</v>
          </cell>
          <cell r="B152">
            <v>0.92786293958521193</v>
          </cell>
          <cell r="C152">
            <v>7.0333633904418394E-2</v>
          </cell>
          <cell r="D152">
            <v>0</v>
          </cell>
          <cell r="E152">
            <v>1.8034265103697023E-3</v>
          </cell>
        </row>
        <row r="153">
          <cell r="A153">
            <v>345</v>
          </cell>
          <cell r="B153">
            <v>0.97515527950310554</v>
          </cell>
          <cell r="C153">
            <v>2.4844720496894408E-2</v>
          </cell>
          <cell r="D153">
            <v>0</v>
          </cell>
          <cell r="E153">
            <v>0</v>
          </cell>
        </row>
        <row r="154">
          <cell r="A154">
            <v>346</v>
          </cell>
          <cell r="B154">
            <v>0.93922651933701662</v>
          </cell>
          <cell r="C154">
            <v>5.5248618784530384E-2</v>
          </cell>
          <cell r="D154">
            <v>0</v>
          </cell>
          <cell r="E154">
            <v>5.5248618784530384E-3</v>
          </cell>
        </row>
        <row r="155">
          <cell r="A155">
            <v>352</v>
          </cell>
          <cell r="B155">
            <v>0.90607734806629836</v>
          </cell>
          <cell r="C155">
            <v>6.3535911602209949E-2</v>
          </cell>
          <cell r="D155">
            <v>1.6574585635359115E-2</v>
          </cell>
          <cell r="E155">
            <v>1.3812154696132596E-2</v>
          </cell>
        </row>
        <row r="156">
          <cell r="A156">
            <v>353</v>
          </cell>
          <cell r="B156">
            <v>0.9423868312757202</v>
          </cell>
          <cell r="C156">
            <v>5.2126200274348423E-2</v>
          </cell>
          <cell r="D156">
            <v>1.3717421124828531E-3</v>
          </cell>
          <cell r="E156">
            <v>4.11522633744856E-3</v>
          </cell>
        </row>
        <row r="157">
          <cell r="A157">
            <v>354</v>
          </cell>
          <cell r="B157">
            <v>0.95959595959595956</v>
          </cell>
          <cell r="C157">
            <v>2.0202020202020204E-2</v>
          </cell>
          <cell r="D157">
            <v>1.5151515151515152E-2</v>
          </cell>
          <cell r="E157">
            <v>5.0505050505050509E-3</v>
          </cell>
        </row>
        <row r="158">
          <cell r="A158">
            <v>355</v>
          </cell>
          <cell r="B158">
            <v>0.97176591375770016</v>
          </cell>
          <cell r="C158">
            <v>0</v>
          </cell>
          <cell r="D158">
            <v>2.0020533880903489E-2</v>
          </cell>
          <cell r="E158">
            <v>8.2135523613963042E-3</v>
          </cell>
        </row>
        <row r="159">
          <cell r="A159">
            <v>356</v>
          </cell>
          <cell r="B159">
            <v>0.98809523809523814</v>
          </cell>
          <cell r="C159">
            <v>5.9523809523809521E-3</v>
          </cell>
          <cell r="D159">
            <v>5.9523809523809521E-3</v>
          </cell>
          <cell r="E159">
            <v>0</v>
          </cell>
        </row>
        <row r="160">
          <cell r="A160">
            <v>359</v>
          </cell>
          <cell r="B160">
            <v>0.97623762376237622</v>
          </cell>
          <cell r="C160">
            <v>1.1881188118811881E-2</v>
          </cell>
          <cell r="D160">
            <v>7.9207920792079209E-3</v>
          </cell>
          <cell r="E160">
            <v>3.9603960396039604E-3</v>
          </cell>
        </row>
        <row r="161">
          <cell r="A161">
            <v>362</v>
          </cell>
          <cell r="B161">
            <v>0.8571428571428571</v>
          </cell>
          <cell r="C161">
            <v>6.3492063492063489E-2</v>
          </cell>
          <cell r="D161">
            <v>3.1746031746031744E-2</v>
          </cell>
          <cell r="E161">
            <v>4.7619047619047616E-2</v>
          </cell>
        </row>
        <row r="162">
          <cell r="A162">
            <v>363</v>
          </cell>
          <cell r="B162">
            <v>0.9206586826347305</v>
          </cell>
          <cell r="C162">
            <v>6.5868263473053898E-2</v>
          </cell>
          <cell r="D162">
            <v>5.9880239520958087E-3</v>
          </cell>
          <cell r="E162">
            <v>7.4850299401197605E-3</v>
          </cell>
        </row>
        <row r="163">
          <cell r="A163">
            <v>364</v>
          </cell>
          <cell r="B163">
            <v>0.92</v>
          </cell>
          <cell r="C163">
            <v>4.9523809523809526E-2</v>
          </cell>
          <cell r="D163">
            <v>2.4761904761904763E-2</v>
          </cell>
          <cell r="E163">
            <v>5.7142857142857143E-3</v>
          </cell>
        </row>
        <row r="164">
          <cell r="A164">
            <v>365</v>
          </cell>
          <cell r="B164">
            <v>0.98404255319148937</v>
          </cell>
          <cell r="C164">
            <v>0</v>
          </cell>
          <cell r="D164">
            <v>1.5957446808510637E-2</v>
          </cell>
          <cell r="E164">
            <v>0</v>
          </cell>
        </row>
        <row r="165">
          <cell r="A165">
            <v>366</v>
          </cell>
          <cell r="B165">
            <v>1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370</v>
          </cell>
          <cell r="B166">
            <v>0.88888888888888884</v>
          </cell>
          <cell r="C166">
            <v>4.1666666666666664E-2</v>
          </cell>
          <cell r="D166">
            <v>5.5555555555555552E-2</v>
          </cell>
          <cell r="E166">
            <v>1.3888888888888888E-2</v>
          </cell>
        </row>
        <row r="167">
          <cell r="A167">
            <v>374</v>
          </cell>
          <cell r="B167">
            <v>0.90431519699812379</v>
          </cell>
          <cell r="C167">
            <v>4.3151969981238276E-2</v>
          </cell>
          <cell r="D167">
            <v>4.5028142589118199E-2</v>
          </cell>
          <cell r="E167">
            <v>7.5046904315196998E-3</v>
          </cell>
        </row>
        <row r="168">
          <cell r="A168">
            <v>378</v>
          </cell>
          <cell r="B168">
            <v>0.94488188976377951</v>
          </cell>
          <cell r="C168">
            <v>3.937007874015748E-2</v>
          </cell>
          <cell r="D168">
            <v>1.5748031496062992E-2</v>
          </cell>
          <cell r="E168">
            <v>0</v>
          </cell>
        </row>
        <row r="169">
          <cell r="A169">
            <v>381</v>
          </cell>
          <cell r="B169">
            <v>0.9464285714285714</v>
          </cell>
          <cell r="C169">
            <v>4.464285714285714E-3</v>
          </cell>
          <cell r="D169">
            <v>4.0178571428571432E-2</v>
          </cell>
          <cell r="E169">
            <v>8.9285714285714281E-3</v>
          </cell>
        </row>
        <row r="170">
          <cell r="A170">
            <v>384</v>
          </cell>
          <cell r="B170">
            <v>0.89675516224188789</v>
          </cell>
          <cell r="C170">
            <v>8.8495575221238937E-2</v>
          </cell>
          <cell r="D170">
            <v>8.8495575221238937E-3</v>
          </cell>
          <cell r="E170">
            <v>5.8997050147492625E-3</v>
          </cell>
        </row>
        <row r="171">
          <cell r="A171">
            <v>386</v>
          </cell>
          <cell r="B171">
            <v>0.98</v>
          </cell>
          <cell r="C171">
            <v>0.02</v>
          </cell>
          <cell r="D171">
            <v>0</v>
          </cell>
          <cell r="E171">
            <v>0</v>
          </cell>
        </row>
        <row r="172">
          <cell r="A172">
            <v>387</v>
          </cell>
          <cell r="B172">
            <v>0.96654275092936803</v>
          </cell>
          <cell r="C172">
            <v>0</v>
          </cell>
          <cell r="D172">
            <v>3.3457249070631967E-2</v>
          </cell>
          <cell r="E172">
            <v>0</v>
          </cell>
        </row>
        <row r="173">
          <cell r="A173">
            <v>389</v>
          </cell>
          <cell r="B173">
            <v>0</v>
          </cell>
          <cell r="C173">
            <v>0</v>
          </cell>
          <cell r="D173">
            <v>0.967741935483871</v>
          </cell>
          <cell r="E173">
            <v>3.2258064516129031E-2</v>
          </cell>
        </row>
        <row r="174">
          <cell r="A174">
            <v>393</v>
          </cell>
          <cell r="B174">
            <v>1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394</v>
          </cell>
          <cell r="B175">
            <v>0.96610169491525422</v>
          </cell>
          <cell r="C175">
            <v>2.9661016949152543E-2</v>
          </cell>
          <cell r="D175">
            <v>4.2372881355932203E-3</v>
          </cell>
          <cell r="E175">
            <v>0</v>
          </cell>
        </row>
        <row r="176">
          <cell r="A176">
            <v>395</v>
          </cell>
          <cell r="B176">
            <v>0.97826086956521741</v>
          </cell>
          <cell r="C176">
            <v>0</v>
          </cell>
          <cell r="D176">
            <v>2.1739130434782608E-2</v>
          </cell>
          <cell r="E176">
            <v>0</v>
          </cell>
        </row>
        <row r="177">
          <cell r="A177">
            <v>400</v>
          </cell>
          <cell r="B177">
            <v>0.9346733668341709</v>
          </cell>
          <cell r="C177">
            <v>3.5175879396984924E-2</v>
          </cell>
          <cell r="D177">
            <v>2.5125628140703519E-2</v>
          </cell>
          <cell r="E177">
            <v>5.0251256281407036E-3</v>
          </cell>
        </row>
        <row r="178">
          <cell r="A178">
            <v>402</v>
          </cell>
          <cell r="B178">
            <v>0.95514018691588787</v>
          </cell>
          <cell r="C178">
            <v>1.4953271028037384E-2</v>
          </cell>
          <cell r="D178">
            <v>2.0560747663551402E-2</v>
          </cell>
          <cell r="E178">
            <v>9.3457943925233638E-3</v>
          </cell>
        </row>
        <row r="179">
          <cell r="A179">
            <v>403</v>
          </cell>
          <cell r="B179">
            <v>0.94527363184079605</v>
          </cell>
          <cell r="C179">
            <v>1.4925373134328358E-2</v>
          </cell>
          <cell r="D179">
            <v>1.9900497512437811E-2</v>
          </cell>
          <cell r="E179">
            <v>1.9900497512437811E-2</v>
          </cell>
        </row>
        <row r="180">
          <cell r="A180">
            <v>406</v>
          </cell>
          <cell r="B180">
            <v>0.89130434782608692</v>
          </cell>
          <cell r="C180">
            <v>4.3478260869565216E-2</v>
          </cell>
          <cell r="D180">
            <v>5.434782608695652E-2</v>
          </cell>
          <cell r="E180">
            <v>1.0869565217391304E-2</v>
          </cell>
        </row>
        <row r="181">
          <cell r="A181">
            <v>408</v>
          </cell>
          <cell r="B181">
            <v>0.97058823529411764</v>
          </cell>
          <cell r="C181">
            <v>0</v>
          </cell>
          <cell r="D181">
            <v>0</v>
          </cell>
          <cell r="E181">
            <v>2.9411764705882353E-2</v>
          </cell>
        </row>
        <row r="182">
          <cell r="A182">
            <v>409</v>
          </cell>
          <cell r="B182">
            <v>0.95640326975476841</v>
          </cell>
          <cell r="C182">
            <v>2.9972752043596729E-2</v>
          </cell>
          <cell r="D182">
            <v>1.0899182561307902E-2</v>
          </cell>
          <cell r="E182">
            <v>2.7247956403269754E-3</v>
          </cell>
        </row>
        <row r="183">
          <cell r="A183">
            <v>412</v>
          </cell>
          <cell r="B183">
            <v>0.87423312883435578</v>
          </cell>
          <cell r="C183">
            <v>3.0674846625766871E-2</v>
          </cell>
          <cell r="D183">
            <v>8.5889570552147243E-2</v>
          </cell>
          <cell r="E183">
            <v>9.202453987730062E-3</v>
          </cell>
        </row>
        <row r="184">
          <cell r="A184">
            <v>417</v>
          </cell>
          <cell r="B184">
            <v>0.97943925233644857</v>
          </cell>
          <cell r="C184">
            <v>0</v>
          </cell>
          <cell r="D184">
            <v>7.4766355140186919E-3</v>
          </cell>
          <cell r="E184">
            <v>1.3084112149532711E-2</v>
          </cell>
        </row>
        <row r="185">
          <cell r="A185">
            <v>418</v>
          </cell>
          <cell r="B185">
            <v>0.96391752577319589</v>
          </cell>
          <cell r="C185">
            <v>7.7319587628865982E-3</v>
          </cell>
          <cell r="D185">
            <v>2.0618556701030927E-2</v>
          </cell>
          <cell r="E185">
            <v>7.7319587628865982E-3</v>
          </cell>
        </row>
        <row r="186">
          <cell r="A186">
            <v>419</v>
          </cell>
          <cell r="B186">
            <v>0.97619047619047616</v>
          </cell>
          <cell r="C186">
            <v>2.3809523809523808E-2</v>
          </cell>
          <cell r="D186">
            <v>0</v>
          </cell>
          <cell r="E186">
            <v>0</v>
          </cell>
        </row>
        <row r="187">
          <cell r="A187">
            <v>420</v>
          </cell>
          <cell r="B187">
            <v>0.98679245283018868</v>
          </cell>
          <cell r="C187">
            <v>1.1320754716981131E-2</v>
          </cell>
          <cell r="D187">
            <v>1.8867924528301887E-3</v>
          </cell>
          <cell r="E187">
            <v>0</v>
          </cell>
        </row>
        <row r="188">
          <cell r="A188">
            <v>421</v>
          </cell>
          <cell r="B188">
            <v>1</v>
          </cell>
          <cell r="C188">
            <v>0</v>
          </cell>
          <cell r="D188">
            <v>0</v>
          </cell>
          <cell r="E188">
            <v>0</v>
          </cell>
        </row>
        <row r="189">
          <cell r="A189">
            <v>422</v>
          </cell>
          <cell r="B189">
            <v>0.97122302158273377</v>
          </cell>
          <cell r="C189">
            <v>0</v>
          </cell>
          <cell r="D189">
            <v>2.1582733812949641E-2</v>
          </cell>
          <cell r="E189">
            <v>7.1942446043165471E-3</v>
          </cell>
        </row>
        <row r="190">
          <cell r="A190">
            <v>426</v>
          </cell>
          <cell r="B190">
            <v>0.90496760259179265</v>
          </cell>
          <cell r="C190">
            <v>7.3434125269978404E-2</v>
          </cell>
          <cell r="D190">
            <v>1.9438444924406047E-2</v>
          </cell>
          <cell r="E190">
            <v>2.1598272138228943E-3</v>
          </cell>
        </row>
        <row r="191">
          <cell r="A191">
            <v>428</v>
          </cell>
          <cell r="B191">
            <v>0.90797546012269936</v>
          </cell>
          <cell r="C191">
            <v>0</v>
          </cell>
          <cell r="D191">
            <v>8.5889570552147243E-2</v>
          </cell>
          <cell r="E191">
            <v>6.1349693251533744E-3</v>
          </cell>
        </row>
        <row r="192">
          <cell r="A192">
            <v>433</v>
          </cell>
          <cell r="B192">
            <v>0.97674418604651159</v>
          </cell>
          <cell r="C192">
            <v>0</v>
          </cell>
          <cell r="D192">
            <v>2.3255813953488372E-2</v>
          </cell>
          <cell r="E192">
            <v>0</v>
          </cell>
        </row>
        <row r="193">
          <cell r="A193">
            <v>434</v>
          </cell>
          <cell r="B193">
            <v>0.76470588235294112</v>
          </cell>
          <cell r="C193">
            <v>0</v>
          </cell>
          <cell r="D193">
            <v>0.23529411764705882</v>
          </cell>
          <cell r="E193">
            <v>0</v>
          </cell>
        </row>
        <row r="194">
          <cell r="A194">
            <v>435</v>
          </cell>
          <cell r="B194">
            <v>0.91</v>
          </cell>
          <cell r="C194">
            <v>5.5E-2</v>
          </cell>
          <cell r="D194">
            <v>3.2500000000000001E-2</v>
          </cell>
          <cell r="E194">
            <v>2.5000000000000001E-3</v>
          </cell>
        </row>
        <row r="195">
          <cell r="A195">
            <v>436</v>
          </cell>
          <cell r="B195">
            <v>0.93548387096774188</v>
          </cell>
          <cell r="C195">
            <v>1.1730205278592375E-2</v>
          </cell>
          <cell r="D195">
            <v>4.1055718475073312E-2</v>
          </cell>
          <cell r="E195">
            <v>1.1730205278592375E-2</v>
          </cell>
        </row>
        <row r="196">
          <cell r="A196">
            <v>437</v>
          </cell>
          <cell r="B196">
            <v>0.99344978165938869</v>
          </cell>
          <cell r="C196">
            <v>0</v>
          </cell>
          <cell r="D196">
            <v>6.5502183406113534E-3</v>
          </cell>
          <cell r="E196">
            <v>0</v>
          </cell>
        </row>
        <row r="197">
          <cell r="A197">
            <v>439</v>
          </cell>
          <cell r="B197">
            <v>0.9285714285714286</v>
          </cell>
          <cell r="C197">
            <v>0</v>
          </cell>
          <cell r="D197">
            <v>7.1428571428571425E-2</v>
          </cell>
          <cell r="E197">
            <v>0</v>
          </cell>
        </row>
        <row r="198">
          <cell r="A198">
            <v>440</v>
          </cell>
          <cell r="B198">
            <v>0.91061452513966479</v>
          </cell>
          <cell r="C198">
            <v>2.7932960893854747E-2</v>
          </cell>
          <cell r="D198">
            <v>5.5865921787709494E-2</v>
          </cell>
          <cell r="E198">
            <v>5.5865921787709499E-3</v>
          </cell>
        </row>
        <row r="199">
          <cell r="A199">
            <v>441</v>
          </cell>
          <cell r="B199">
            <v>0.84210526315789469</v>
          </cell>
          <cell r="C199">
            <v>0</v>
          </cell>
          <cell r="D199">
            <v>0.14035087719298245</v>
          </cell>
          <cell r="E199">
            <v>1.7543859649122806E-2</v>
          </cell>
        </row>
        <row r="200">
          <cell r="A200">
            <v>453</v>
          </cell>
          <cell r="B200">
            <v>0.90909090909090906</v>
          </cell>
          <cell r="C200">
            <v>9.0909090909090912E-2</v>
          </cell>
          <cell r="D200">
            <v>0</v>
          </cell>
          <cell r="E200">
            <v>0</v>
          </cell>
        </row>
        <row r="201">
          <cell r="A201">
            <v>462</v>
          </cell>
          <cell r="B201">
            <v>0.93604651162790697</v>
          </cell>
          <cell r="C201">
            <v>0</v>
          </cell>
          <cell r="D201">
            <v>6.3953488372093026E-2</v>
          </cell>
          <cell r="E201">
            <v>0</v>
          </cell>
        </row>
        <row r="202">
          <cell r="A202">
            <v>464</v>
          </cell>
          <cell r="B202">
            <v>1.6666666666666666E-2</v>
          </cell>
          <cell r="C202">
            <v>0</v>
          </cell>
          <cell r="D202">
            <v>0.98333333333333328</v>
          </cell>
          <cell r="E202">
            <v>0</v>
          </cell>
        </row>
        <row r="203">
          <cell r="A203">
            <v>465</v>
          </cell>
          <cell r="B203">
            <v>0.92045454545454541</v>
          </cell>
          <cell r="C203">
            <v>0</v>
          </cell>
          <cell r="D203">
            <v>6.25E-2</v>
          </cell>
          <cell r="E203">
            <v>1.7045454545454544E-2</v>
          </cell>
        </row>
        <row r="204">
          <cell r="A204">
            <v>466</v>
          </cell>
          <cell r="B204">
            <v>0.94610778443113774</v>
          </cell>
          <cell r="C204">
            <v>4.790419161676647E-2</v>
          </cell>
          <cell r="D204">
            <v>0</v>
          </cell>
          <cell r="E204">
            <v>5.9880239520958087E-3</v>
          </cell>
        </row>
        <row r="205">
          <cell r="A205">
            <v>469</v>
          </cell>
          <cell r="B205">
            <v>0.90163934426229508</v>
          </cell>
          <cell r="C205">
            <v>3.2786885245901641E-2</v>
          </cell>
          <cell r="D205">
            <v>5.737704918032787E-2</v>
          </cell>
          <cell r="E205">
            <v>8.1967213114754103E-3</v>
          </cell>
        </row>
        <row r="206">
          <cell r="A206">
            <v>472</v>
          </cell>
          <cell r="B206">
            <v>0.99458483754512639</v>
          </cell>
          <cell r="C206">
            <v>0</v>
          </cell>
          <cell r="D206">
            <v>1.8050541516245488E-3</v>
          </cell>
          <cell r="E206">
            <v>3.6101083032490976E-3</v>
          </cell>
        </row>
        <row r="207">
          <cell r="A207">
            <v>474</v>
          </cell>
          <cell r="B207">
            <v>0.98941798941798942</v>
          </cell>
          <cell r="C207">
            <v>0</v>
          </cell>
          <cell r="D207">
            <v>5.2910052910052907E-3</v>
          </cell>
          <cell r="E207">
            <v>5.2910052910052907E-3</v>
          </cell>
        </row>
        <row r="208">
          <cell r="A208">
            <v>475</v>
          </cell>
          <cell r="B208">
            <v>0.98165137614678899</v>
          </cell>
          <cell r="C208">
            <v>0</v>
          </cell>
          <cell r="D208">
            <v>1.834862385321101E-2</v>
          </cell>
          <cell r="E208">
            <v>0</v>
          </cell>
        </row>
        <row r="209">
          <cell r="A209">
            <v>476</v>
          </cell>
          <cell r="B209">
            <v>0.94285714285714284</v>
          </cell>
          <cell r="C209">
            <v>0</v>
          </cell>
          <cell r="D209">
            <v>2.8571428571428571E-2</v>
          </cell>
          <cell r="E209">
            <v>2.8571428571428571E-2</v>
          </cell>
        </row>
        <row r="210">
          <cell r="A210">
            <v>477</v>
          </cell>
          <cell r="B210">
            <v>0.97802197802197799</v>
          </cell>
          <cell r="C210">
            <v>2.197802197802198E-2</v>
          </cell>
          <cell r="D210">
            <v>0</v>
          </cell>
          <cell r="E210">
            <v>0</v>
          </cell>
        </row>
        <row r="211">
          <cell r="A211">
            <v>478</v>
          </cell>
          <cell r="B211">
            <v>0.96</v>
          </cell>
          <cell r="C211">
            <v>1.6E-2</v>
          </cell>
          <cell r="D211">
            <v>1.6E-2</v>
          </cell>
          <cell r="E211">
            <v>8.0000000000000002E-3</v>
          </cell>
        </row>
        <row r="212">
          <cell r="A212">
            <v>480</v>
          </cell>
          <cell r="B212">
            <v>0.82352941176470584</v>
          </cell>
          <cell r="C212">
            <v>0.17647058823529413</v>
          </cell>
          <cell r="D212">
            <v>0</v>
          </cell>
          <cell r="E212">
            <v>0</v>
          </cell>
        </row>
        <row r="213">
          <cell r="A213">
            <v>481</v>
          </cell>
          <cell r="B213">
            <v>1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485</v>
          </cell>
          <cell r="B214">
            <v>0.94701348747591518</v>
          </cell>
          <cell r="C214">
            <v>3.5645472061657031E-2</v>
          </cell>
          <cell r="D214">
            <v>8.670520231213872E-3</v>
          </cell>
          <cell r="E214">
            <v>8.670520231213872E-3</v>
          </cell>
        </row>
        <row r="215">
          <cell r="A215">
            <v>486</v>
          </cell>
          <cell r="B215">
            <v>0.92584269662921348</v>
          </cell>
          <cell r="C215">
            <v>4.49438202247191E-2</v>
          </cell>
          <cell r="D215">
            <v>2.247191011235955E-2</v>
          </cell>
          <cell r="E215">
            <v>6.7415730337078653E-3</v>
          </cell>
        </row>
        <row r="216">
          <cell r="A216">
            <v>487</v>
          </cell>
          <cell r="B216">
            <v>1</v>
          </cell>
          <cell r="C216">
            <v>0</v>
          </cell>
          <cell r="D216">
            <v>0</v>
          </cell>
          <cell r="E216">
            <v>0</v>
          </cell>
        </row>
        <row r="217">
          <cell r="A217">
            <v>488</v>
          </cell>
          <cell r="B217">
            <v>0.95818815331010454</v>
          </cell>
          <cell r="C217">
            <v>1.7421602787456445E-2</v>
          </cell>
          <cell r="D217">
            <v>1.0452961672473868E-2</v>
          </cell>
          <cell r="E217">
            <v>1.3937282229965157E-2</v>
          </cell>
        </row>
        <row r="218">
          <cell r="A218">
            <v>489</v>
          </cell>
          <cell r="B218">
            <v>0.88524590163934425</v>
          </cell>
          <cell r="C218">
            <v>0</v>
          </cell>
          <cell r="D218">
            <v>9.0163934426229511E-2</v>
          </cell>
          <cell r="E218">
            <v>2.4590163934426229E-2</v>
          </cell>
        </row>
        <row r="219">
          <cell r="A219">
            <v>490</v>
          </cell>
          <cell r="B219">
            <v>0.99071925754060319</v>
          </cell>
          <cell r="C219">
            <v>9.2807424593967514E-3</v>
          </cell>
          <cell r="D219">
            <v>0</v>
          </cell>
          <cell r="E219">
            <v>0</v>
          </cell>
        </row>
        <row r="220">
          <cell r="A220">
            <v>492</v>
          </cell>
          <cell r="B220">
            <v>0.8160106147722247</v>
          </cell>
          <cell r="C220">
            <v>0.10482087571870853</v>
          </cell>
          <cell r="D220">
            <v>7.3418841220698805E-2</v>
          </cell>
          <cell r="E220">
            <v>5.7496682883679791E-3</v>
          </cell>
        </row>
        <row r="221">
          <cell r="A221">
            <v>496</v>
          </cell>
          <cell r="B221">
            <v>1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498</v>
          </cell>
          <cell r="B222">
            <v>0.95454545454545459</v>
          </cell>
          <cell r="C222">
            <v>1.1363636363636364E-2</v>
          </cell>
          <cell r="D222">
            <v>2.6515151515151516E-2</v>
          </cell>
          <cell r="E222">
            <v>7.575757575757576E-3</v>
          </cell>
        </row>
        <row r="223">
          <cell r="A223">
            <v>500</v>
          </cell>
          <cell r="B223">
            <v>0.95744680851063835</v>
          </cell>
          <cell r="C223">
            <v>3.8297872340425532E-2</v>
          </cell>
          <cell r="D223">
            <v>4.2553191489361703E-3</v>
          </cell>
          <cell r="E223">
            <v>0</v>
          </cell>
        </row>
        <row r="224">
          <cell r="A224">
            <v>501</v>
          </cell>
          <cell r="B224">
            <v>0.90873533246414606</v>
          </cell>
          <cell r="C224">
            <v>8.0834419817470665E-2</v>
          </cell>
          <cell r="D224">
            <v>5.2151238591916557E-3</v>
          </cell>
          <cell r="E224">
            <v>5.2151238591916557E-3</v>
          </cell>
        </row>
        <row r="225">
          <cell r="A225">
            <v>503</v>
          </cell>
          <cell r="B225">
            <v>0.84530386740331487</v>
          </cell>
          <cell r="C225">
            <v>0.12062615101289134</v>
          </cell>
          <cell r="D225">
            <v>2.117863720073665E-2</v>
          </cell>
          <cell r="E225">
            <v>1.289134438305709E-2</v>
          </cell>
        </row>
        <row r="226">
          <cell r="A226">
            <v>504</v>
          </cell>
          <cell r="B226">
            <v>0.93333333333333335</v>
          </cell>
          <cell r="C226">
            <v>6.6666666666666666E-2</v>
          </cell>
          <cell r="D226">
            <v>0</v>
          </cell>
          <cell r="E226">
            <v>0</v>
          </cell>
        </row>
        <row r="227">
          <cell r="A227">
            <v>505</v>
          </cell>
          <cell r="B227">
            <v>0.92337164750957856</v>
          </cell>
          <cell r="C227">
            <v>3.0651340996168581E-2</v>
          </cell>
          <cell r="D227">
            <v>4.5977011494252873E-2</v>
          </cell>
          <cell r="E227">
            <v>0</v>
          </cell>
        </row>
        <row r="228">
          <cell r="A228">
            <v>506</v>
          </cell>
          <cell r="B228">
            <v>0.86335403726708071</v>
          </cell>
          <cell r="C228">
            <v>0.10559006211180125</v>
          </cell>
          <cell r="D228">
            <v>1.8633540372670808E-2</v>
          </cell>
          <cell r="E228">
            <v>1.2422360248447204E-2</v>
          </cell>
        </row>
        <row r="229">
          <cell r="A229">
            <v>507</v>
          </cell>
          <cell r="B229">
            <v>0.92241379310344829</v>
          </cell>
          <cell r="C229">
            <v>1.7241379310344827E-2</v>
          </cell>
          <cell r="D229">
            <v>5.1724137931034482E-2</v>
          </cell>
          <cell r="E229">
            <v>8.6206896551724137E-3</v>
          </cell>
        </row>
        <row r="230">
          <cell r="A230">
            <v>514</v>
          </cell>
          <cell r="B230">
            <v>0.94186046511627908</v>
          </cell>
          <cell r="C230">
            <v>2.3255813953488372E-2</v>
          </cell>
          <cell r="D230">
            <v>3.4883720930232558E-2</v>
          </cell>
          <cell r="E230">
            <v>0</v>
          </cell>
        </row>
        <row r="231">
          <cell r="A231">
            <v>515</v>
          </cell>
          <cell r="B231">
            <v>1</v>
          </cell>
          <cell r="C231">
            <v>0</v>
          </cell>
          <cell r="D231">
            <v>0</v>
          </cell>
          <cell r="E231">
            <v>0</v>
          </cell>
        </row>
        <row r="232">
          <cell r="A232">
            <v>522</v>
          </cell>
          <cell r="B232">
            <v>0.86021505376344087</v>
          </cell>
          <cell r="C232">
            <v>8.6021505376344093E-2</v>
          </cell>
          <cell r="D232">
            <v>4.3010752688172046E-2</v>
          </cell>
          <cell r="E232">
            <v>1.0752688172043012E-2</v>
          </cell>
        </row>
        <row r="233">
          <cell r="A233">
            <v>524</v>
          </cell>
          <cell r="B233">
            <v>0.8595505617977528</v>
          </cell>
          <cell r="C233">
            <v>0.12921348314606743</v>
          </cell>
          <cell r="D233">
            <v>1.1235955056179775E-2</v>
          </cell>
          <cell r="E233">
            <v>0</v>
          </cell>
        </row>
        <row r="234">
          <cell r="A234">
            <v>526</v>
          </cell>
          <cell r="B234">
            <v>0.9373493975903614</v>
          </cell>
          <cell r="C234">
            <v>6.2650602409638559E-2</v>
          </cell>
          <cell r="D234">
            <v>0</v>
          </cell>
          <cell r="E234">
            <v>0</v>
          </cell>
        </row>
        <row r="235">
          <cell r="A235">
            <v>528</v>
          </cell>
          <cell r="B235">
            <v>0.79389312977099236</v>
          </cell>
          <cell r="C235">
            <v>4.5801526717557252E-2</v>
          </cell>
          <cell r="D235">
            <v>0.15267175572519084</v>
          </cell>
          <cell r="E235">
            <v>7.6335877862595417E-3</v>
          </cell>
        </row>
        <row r="236">
          <cell r="A236">
            <v>529</v>
          </cell>
          <cell r="B236">
            <v>0.94308943089430897</v>
          </cell>
          <cell r="C236">
            <v>2.8455284552845527E-2</v>
          </cell>
          <cell r="D236">
            <v>1.2195121951219513E-2</v>
          </cell>
          <cell r="E236">
            <v>1.6260162601626018E-2</v>
          </cell>
        </row>
        <row r="237">
          <cell r="A237">
            <v>530</v>
          </cell>
          <cell r="B237">
            <v>1</v>
          </cell>
          <cell r="C237">
            <v>0</v>
          </cell>
          <cell r="D237">
            <v>0</v>
          </cell>
          <cell r="E237">
            <v>0</v>
          </cell>
        </row>
        <row r="238">
          <cell r="A238">
            <v>534</v>
          </cell>
          <cell r="B238">
            <v>0.94152046783625731</v>
          </cell>
          <cell r="C238">
            <v>0</v>
          </cell>
          <cell r="D238">
            <v>0</v>
          </cell>
          <cell r="E238">
            <v>5.8479532163742687E-2</v>
          </cell>
        </row>
        <row r="239">
          <cell r="A239">
            <v>536</v>
          </cell>
          <cell r="B239">
            <v>0.97520661157024791</v>
          </cell>
          <cell r="C239">
            <v>2.4793388429752067E-2</v>
          </cell>
          <cell r="D239">
            <v>0</v>
          </cell>
          <cell r="E239">
            <v>0</v>
          </cell>
        </row>
        <row r="240">
          <cell r="A240">
            <v>537</v>
          </cell>
          <cell r="B240">
            <v>0.99354838709677418</v>
          </cell>
          <cell r="C240">
            <v>0</v>
          </cell>
          <cell r="D240">
            <v>6.4516129032258064E-3</v>
          </cell>
          <cell r="E240">
            <v>0</v>
          </cell>
        </row>
        <row r="241">
          <cell r="A241">
            <v>543</v>
          </cell>
          <cell r="B241">
            <v>0.93727598566308246</v>
          </cell>
          <cell r="C241">
            <v>5.3763440860215058E-3</v>
          </cell>
          <cell r="D241">
            <v>5.3763440860215055E-2</v>
          </cell>
          <cell r="E241">
            <v>3.5842293906810036E-3</v>
          </cell>
        </row>
        <row r="242">
          <cell r="A242">
            <v>544</v>
          </cell>
          <cell r="B242">
            <v>0.94863013698630139</v>
          </cell>
          <cell r="C242">
            <v>0</v>
          </cell>
          <cell r="D242">
            <v>4.4520547945205477E-2</v>
          </cell>
          <cell r="E242">
            <v>6.8493150684931503E-3</v>
          </cell>
        </row>
        <row r="243">
          <cell r="A243">
            <v>545</v>
          </cell>
          <cell r="B243">
            <v>0.92537313432835822</v>
          </cell>
          <cell r="C243">
            <v>5.2238805970149252E-2</v>
          </cell>
          <cell r="D243">
            <v>7.462686567164179E-3</v>
          </cell>
          <cell r="E243">
            <v>1.4925373134328358E-2</v>
          </cell>
        </row>
        <row r="244">
          <cell r="A244">
            <v>556</v>
          </cell>
          <cell r="B244">
            <v>0.94508414526129314</v>
          </cell>
          <cell r="C244">
            <v>8.8573959255978745E-4</v>
          </cell>
          <cell r="D244">
            <v>4.6944198405668734E-2</v>
          </cell>
          <cell r="E244">
            <v>7.0859167404782996E-3</v>
          </cell>
        </row>
        <row r="245">
          <cell r="A245">
            <v>557</v>
          </cell>
          <cell r="B245">
            <v>0.97297297297297303</v>
          </cell>
          <cell r="C245">
            <v>0</v>
          </cell>
          <cell r="D245">
            <v>2.7027027027027029E-2</v>
          </cell>
          <cell r="E245">
            <v>0</v>
          </cell>
        </row>
        <row r="246">
          <cell r="A246">
            <v>558</v>
          </cell>
          <cell r="B246">
            <v>0.89926124916051042</v>
          </cell>
          <cell r="C246">
            <v>6.044325050369375E-3</v>
          </cell>
          <cell r="D246">
            <v>7.8576225654801879E-2</v>
          </cell>
          <cell r="E246">
            <v>1.6118200134318333E-2</v>
          </cell>
        </row>
        <row r="247">
          <cell r="A247">
            <v>561</v>
          </cell>
          <cell r="B247">
            <v>0.76551724137931032</v>
          </cell>
          <cell r="C247">
            <v>0.21379310344827587</v>
          </cell>
          <cell r="D247">
            <v>6.8965517241379309E-3</v>
          </cell>
          <cell r="E247">
            <v>1.3793103448275862E-2</v>
          </cell>
        </row>
        <row r="248">
          <cell r="A248">
            <v>562</v>
          </cell>
          <cell r="B248">
            <v>0.91970802919708028</v>
          </cell>
          <cell r="C248">
            <v>5.1094890510948905E-2</v>
          </cell>
          <cell r="D248">
            <v>2.9197080291970802E-2</v>
          </cell>
          <cell r="E248">
            <v>0</v>
          </cell>
        </row>
        <row r="249">
          <cell r="A249">
            <v>564</v>
          </cell>
          <cell r="B249">
            <v>0.98630136986301364</v>
          </cell>
          <cell r="C249">
            <v>1.3698630136986301E-2</v>
          </cell>
          <cell r="D249">
            <v>0</v>
          </cell>
          <cell r="E249">
            <v>0</v>
          </cell>
        </row>
        <row r="250">
          <cell r="A250">
            <v>566</v>
          </cell>
          <cell r="B250">
            <v>0.88440221694378462</v>
          </cell>
          <cell r="C250">
            <v>9.3428345209817895E-2</v>
          </cell>
          <cell r="D250">
            <v>1.4251781472684086E-2</v>
          </cell>
          <cell r="E250">
            <v>7.91765637371338E-3</v>
          </cell>
        </row>
        <row r="251">
          <cell r="A251">
            <v>567</v>
          </cell>
          <cell r="B251">
            <v>0.90277777777777779</v>
          </cell>
          <cell r="C251">
            <v>9.7222222222222224E-2</v>
          </cell>
          <cell r="D251">
            <v>0</v>
          </cell>
          <cell r="E251">
            <v>0</v>
          </cell>
        </row>
        <row r="252">
          <cell r="A252">
            <v>568</v>
          </cell>
          <cell r="B252">
            <v>0.77483443708609268</v>
          </cell>
          <cell r="C252">
            <v>7.9470198675496692E-2</v>
          </cell>
          <cell r="D252">
            <v>0.14569536423841059</v>
          </cell>
          <cell r="E252">
            <v>0</v>
          </cell>
        </row>
        <row r="253">
          <cell r="A253">
            <v>569</v>
          </cell>
          <cell r="B253">
            <v>0.86974789915966388</v>
          </cell>
          <cell r="C253">
            <v>0.1092436974789916</v>
          </cell>
          <cell r="D253">
            <v>2.100840336134454E-2</v>
          </cell>
          <cell r="E253">
            <v>0</v>
          </cell>
        </row>
        <row r="254">
          <cell r="A254">
            <v>570</v>
          </cell>
          <cell r="B254">
            <v>1</v>
          </cell>
          <cell r="C254">
            <v>0</v>
          </cell>
          <cell r="D254">
            <v>0</v>
          </cell>
          <cell r="E254">
            <v>0</v>
          </cell>
        </row>
        <row r="255">
          <cell r="A255">
            <v>573</v>
          </cell>
          <cell r="B255">
            <v>0.90293040293040294</v>
          </cell>
          <cell r="C255">
            <v>7.7533577533577536E-2</v>
          </cell>
          <cell r="D255">
            <v>1.15995115995116E-2</v>
          </cell>
          <cell r="E255">
            <v>7.9365079365079361E-3</v>
          </cell>
        </row>
        <row r="256">
          <cell r="A256">
            <v>574</v>
          </cell>
          <cell r="B256">
            <v>0.84193548387096773</v>
          </cell>
          <cell r="C256">
            <v>0.14838709677419354</v>
          </cell>
          <cell r="D256">
            <v>6.4516129032258064E-3</v>
          </cell>
          <cell r="E256">
            <v>3.2258064516129032E-3</v>
          </cell>
        </row>
        <row r="257">
          <cell r="A257">
            <v>577</v>
          </cell>
          <cell r="B257">
            <v>0.90322580645161288</v>
          </cell>
          <cell r="C257">
            <v>0</v>
          </cell>
          <cell r="D257">
            <v>7.5901328273244778E-2</v>
          </cell>
          <cell r="E257">
            <v>2.0872865275142316E-2</v>
          </cell>
        </row>
        <row r="258">
          <cell r="A258">
            <v>578</v>
          </cell>
          <cell r="B258">
            <v>0.91851851851851851</v>
          </cell>
          <cell r="C258">
            <v>5.9259259259259262E-2</v>
          </cell>
          <cell r="D258">
            <v>7.4074074074074077E-3</v>
          </cell>
          <cell r="E258">
            <v>1.4814814814814815E-2</v>
          </cell>
        </row>
        <row r="259">
          <cell r="A259">
            <v>580</v>
          </cell>
          <cell r="B259">
            <v>0.91752577319587625</v>
          </cell>
          <cell r="C259">
            <v>6.1855670103092786E-2</v>
          </cell>
          <cell r="D259">
            <v>0</v>
          </cell>
          <cell r="E259">
            <v>2.0618556701030927E-2</v>
          </cell>
        </row>
        <row r="260">
          <cell r="A260">
            <v>581</v>
          </cell>
          <cell r="B260">
            <v>0.94339622641509435</v>
          </cell>
          <cell r="C260">
            <v>1.8867924528301886E-2</v>
          </cell>
          <cell r="D260">
            <v>3.7735849056603772E-2</v>
          </cell>
          <cell r="E260">
            <v>0</v>
          </cell>
        </row>
        <row r="261">
          <cell r="A261">
            <v>588</v>
          </cell>
          <cell r="B261">
            <v>0.87190812720848054</v>
          </cell>
          <cell r="C261">
            <v>9.8056537102473501E-2</v>
          </cell>
          <cell r="D261">
            <v>2.3851590106007067E-2</v>
          </cell>
          <cell r="E261">
            <v>6.183745583038869E-3</v>
          </cell>
        </row>
        <row r="262">
          <cell r="A262">
            <v>602</v>
          </cell>
          <cell r="B262">
            <v>0.94425087108013939</v>
          </cell>
          <cell r="C262">
            <v>2.0905923344947737E-2</v>
          </cell>
          <cell r="D262">
            <v>2.7874564459930314E-2</v>
          </cell>
          <cell r="E262">
            <v>6.9686411149825784E-3</v>
          </cell>
        </row>
        <row r="263">
          <cell r="A263">
            <v>605</v>
          </cell>
          <cell r="B263">
            <v>0.79881656804733725</v>
          </cell>
          <cell r="C263">
            <v>0.11834319526627218</v>
          </cell>
          <cell r="D263">
            <v>6.5088757396449703E-2</v>
          </cell>
          <cell r="E263">
            <v>1.7751479289940829E-2</v>
          </cell>
        </row>
        <row r="264">
          <cell r="A264">
            <v>606</v>
          </cell>
          <cell r="B264">
            <v>0.85952848722986253</v>
          </cell>
          <cell r="C264">
            <v>0.10117878192534381</v>
          </cell>
          <cell r="D264">
            <v>3.0451866404715127E-2</v>
          </cell>
          <cell r="E264">
            <v>8.840864440078585E-3</v>
          </cell>
        </row>
        <row r="265">
          <cell r="A265">
            <v>608</v>
          </cell>
          <cell r="B265">
            <v>0.79856115107913672</v>
          </cell>
          <cell r="C265">
            <v>0.15107913669064749</v>
          </cell>
          <cell r="D265">
            <v>2.8776978417266189E-2</v>
          </cell>
          <cell r="E265">
            <v>2.1582733812949641E-2</v>
          </cell>
        </row>
        <row r="266">
          <cell r="A266">
            <v>610</v>
          </cell>
          <cell r="B266">
            <v>0.95833333333333337</v>
          </cell>
          <cell r="C266">
            <v>2.7777777777777776E-2</v>
          </cell>
          <cell r="D266">
            <v>1.3888888888888888E-2</v>
          </cell>
          <cell r="E266">
            <v>0</v>
          </cell>
        </row>
        <row r="267">
          <cell r="A267">
            <v>611</v>
          </cell>
          <cell r="B267">
            <v>0.99371069182389937</v>
          </cell>
          <cell r="C267">
            <v>0</v>
          </cell>
          <cell r="D267">
            <v>6.2893081761006293E-3</v>
          </cell>
          <cell r="E267">
            <v>0</v>
          </cell>
        </row>
        <row r="268">
          <cell r="A268">
            <v>612</v>
          </cell>
          <cell r="B268">
            <v>1</v>
          </cell>
          <cell r="C268">
            <v>0</v>
          </cell>
          <cell r="D268">
            <v>0</v>
          </cell>
          <cell r="E268">
            <v>0</v>
          </cell>
        </row>
        <row r="269">
          <cell r="A269">
            <v>614</v>
          </cell>
          <cell r="B269">
            <v>0.93283582089552242</v>
          </cell>
          <cell r="C269">
            <v>5.2238805970149252E-2</v>
          </cell>
          <cell r="D269">
            <v>7.462686567164179E-3</v>
          </cell>
          <cell r="E269">
            <v>7.462686567164179E-3</v>
          </cell>
        </row>
        <row r="270">
          <cell r="A270">
            <v>615</v>
          </cell>
          <cell r="B270">
            <v>0.91329479768786126</v>
          </cell>
          <cell r="C270">
            <v>8.0924855491329481E-2</v>
          </cell>
          <cell r="D270">
            <v>0</v>
          </cell>
          <cell r="E270">
            <v>5.7803468208092483E-3</v>
          </cell>
        </row>
        <row r="271">
          <cell r="A271">
            <v>618</v>
          </cell>
          <cell r="B271">
            <v>0.9285714285714286</v>
          </cell>
          <cell r="C271">
            <v>0</v>
          </cell>
          <cell r="D271">
            <v>7.1428571428571425E-2</v>
          </cell>
          <cell r="E271">
            <v>0</v>
          </cell>
        </row>
        <row r="272">
          <cell r="A272">
            <v>620</v>
          </cell>
          <cell r="B272">
            <v>0.92708333333333337</v>
          </cell>
          <cell r="C272">
            <v>7.2916666666666671E-2</v>
          </cell>
          <cell r="D272">
            <v>0</v>
          </cell>
          <cell r="E272">
            <v>0</v>
          </cell>
        </row>
        <row r="273">
          <cell r="A273">
            <v>621</v>
          </cell>
          <cell r="B273">
            <v>1</v>
          </cell>
          <cell r="C273">
            <v>0</v>
          </cell>
          <cell r="D273">
            <v>0</v>
          </cell>
          <cell r="E273">
            <v>0</v>
          </cell>
        </row>
        <row r="274">
          <cell r="A274">
            <v>622</v>
          </cell>
          <cell r="B274">
            <v>0.76</v>
          </cell>
          <cell r="C274">
            <v>0</v>
          </cell>
          <cell r="D274">
            <v>0.24</v>
          </cell>
          <cell r="E274">
            <v>0</v>
          </cell>
        </row>
        <row r="275">
          <cell r="A275">
            <v>625</v>
          </cell>
          <cell r="B275">
            <v>0.96470588235294119</v>
          </cell>
          <cell r="C275">
            <v>0</v>
          </cell>
          <cell r="D275">
            <v>1.1764705882352941E-2</v>
          </cell>
          <cell r="E275">
            <v>2.3529411764705882E-2</v>
          </cell>
        </row>
        <row r="276">
          <cell r="A276">
            <v>626</v>
          </cell>
          <cell r="B276">
            <v>0.96</v>
          </cell>
          <cell r="C276">
            <v>0</v>
          </cell>
          <cell r="D276">
            <v>0</v>
          </cell>
          <cell r="E276">
            <v>0.04</v>
          </cell>
        </row>
        <row r="277">
          <cell r="A277">
            <v>629</v>
          </cell>
          <cell r="B277">
            <v>0</v>
          </cell>
          <cell r="C277">
            <v>0</v>
          </cell>
          <cell r="D277">
            <v>1</v>
          </cell>
          <cell r="E277">
            <v>0</v>
          </cell>
        </row>
        <row r="278">
          <cell r="A278">
            <v>630</v>
          </cell>
          <cell r="B278">
            <v>0.97142857142857142</v>
          </cell>
          <cell r="C278">
            <v>1.8181818181818181E-2</v>
          </cell>
          <cell r="D278">
            <v>7.7922077922077922E-3</v>
          </cell>
          <cell r="E278">
            <v>2.5974025974025974E-3</v>
          </cell>
        </row>
        <row r="279">
          <cell r="A279">
            <v>633</v>
          </cell>
          <cell r="B279">
            <v>0.87455621301775144</v>
          </cell>
          <cell r="C279">
            <v>6.5483234714003941E-2</v>
          </cell>
          <cell r="D279">
            <v>4.7337278106508875E-2</v>
          </cell>
          <cell r="E279">
            <v>1.26232741617357E-2</v>
          </cell>
        </row>
        <row r="280">
          <cell r="A280">
            <v>636</v>
          </cell>
          <cell r="B280">
            <v>0.81853658536585361</v>
          </cell>
          <cell r="C280">
            <v>0.12</v>
          </cell>
          <cell r="D280">
            <v>5.5609756097560976E-2</v>
          </cell>
          <cell r="E280">
            <v>5.8536585365853658E-3</v>
          </cell>
        </row>
        <row r="281">
          <cell r="A281">
            <v>637</v>
          </cell>
          <cell r="B281">
            <v>0.98611111111111116</v>
          </cell>
          <cell r="C281">
            <v>0</v>
          </cell>
          <cell r="D281">
            <v>1.3888888888888888E-2</v>
          </cell>
          <cell r="E281">
            <v>0</v>
          </cell>
        </row>
        <row r="282">
          <cell r="A282">
            <v>641</v>
          </cell>
          <cell r="B282">
            <v>0.98181818181818181</v>
          </cell>
          <cell r="C282">
            <v>0</v>
          </cell>
          <cell r="D282">
            <v>1.8181818181818181E-2</v>
          </cell>
          <cell r="E282">
            <v>0</v>
          </cell>
        </row>
        <row r="283">
          <cell r="A283">
            <v>642</v>
          </cell>
          <cell r="B283">
            <v>0.83333333333333337</v>
          </cell>
          <cell r="C283">
            <v>4.1666666666666664E-2</v>
          </cell>
          <cell r="D283">
            <v>8.3333333333333329E-2</v>
          </cell>
          <cell r="E283">
            <v>4.1666666666666664E-2</v>
          </cell>
        </row>
        <row r="284">
          <cell r="A284">
            <v>652</v>
          </cell>
          <cell r="B284">
            <v>0.87878787878787878</v>
          </cell>
          <cell r="C284">
            <v>9.7288676236044661E-2</v>
          </cell>
          <cell r="D284">
            <v>2.0733652312599681E-2</v>
          </cell>
          <cell r="E284">
            <v>3.189792663476874E-3</v>
          </cell>
        </row>
        <row r="285">
          <cell r="A285">
            <v>653</v>
          </cell>
          <cell r="B285">
            <v>0.97222222222222221</v>
          </cell>
          <cell r="C285">
            <v>0</v>
          </cell>
          <cell r="D285">
            <v>2.7777777777777776E-2</v>
          </cell>
          <cell r="E285">
            <v>0</v>
          </cell>
        </row>
        <row r="286">
          <cell r="A286">
            <v>654</v>
          </cell>
          <cell r="B286">
            <v>0.90636704119850187</v>
          </cell>
          <cell r="C286">
            <v>4.5880149812734083E-2</v>
          </cell>
          <cell r="D286">
            <v>3.5580524344569285E-2</v>
          </cell>
          <cell r="E286">
            <v>1.2172284644194757E-2</v>
          </cell>
        </row>
        <row r="287">
          <cell r="A287">
            <v>655</v>
          </cell>
          <cell r="B287">
            <v>0.84615384615384615</v>
          </cell>
          <cell r="C287">
            <v>0.15384615384615385</v>
          </cell>
          <cell r="D287">
            <v>0</v>
          </cell>
          <cell r="E287">
            <v>0</v>
          </cell>
        </row>
        <row r="288">
          <cell r="A288">
            <v>656</v>
          </cell>
          <cell r="B288">
            <v>1</v>
          </cell>
          <cell r="C288">
            <v>0</v>
          </cell>
          <cell r="D288">
            <v>0</v>
          </cell>
          <cell r="E288">
            <v>0</v>
          </cell>
        </row>
        <row r="289">
          <cell r="A289">
            <v>663</v>
          </cell>
          <cell r="B289">
            <v>0.87506819421713034</v>
          </cell>
          <cell r="C289">
            <v>0.10256410256410256</v>
          </cell>
          <cell r="D289">
            <v>1.8548827059465357E-2</v>
          </cell>
          <cell r="E289">
            <v>3.8188761593016913E-3</v>
          </cell>
        </row>
        <row r="290">
          <cell r="A290">
            <v>680</v>
          </cell>
          <cell r="B290">
            <v>0.93203883495145634</v>
          </cell>
          <cell r="C290">
            <v>1.2944983818770227E-2</v>
          </cell>
          <cell r="D290">
            <v>4.5307443365695796E-2</v>
          </cell>
          <cell r="E290">
            <v>9.7087378640776691E-3</v>
          </cell>
        </row>
        <row r="291">
          <cell r="A291">
            <v>717</v>
          </cell>
          <cell r="B291">
            <v>0.85488958990536279</v>
          </cell>
          <cell r="C291">
            <v>8.6435331230283907E-2</v>
          </cell>
          <cell r="D291">
            <v>4.9211356466876972E-2</v>
          </cell>
          <cell r="E291">
            <v>9.4637223974763408E-3</v>
          </cell>
        </row>
        <row r="292">
          <cell r="A292">
            <v>719</v>
          </cell>
          <cell r="B292">
            <v>0.8571428571428571</v>
          </cell>
          <cell r="C292">
            <v>0</v>
          </cell>
          <cell r="D292">
            <v>0.14285714285714285</v>
          </cell>
          <cell r="E292">
            <v>0</v>
          </cell>
        </row>
        <row r="293">
          <cell r="A293">
            <v>720</v>
          </cell>
          <cell r="B293">
            <v>0.95714285714285718</v>
          </cell>
          <cell r="C293">
            <v>0</v>
          </cell>
          <cell r="D293">
            <v>4.2857142857142858E-2</v>
          </cell>
          <cell r="E293">
            <v>0</v>
          </cell>
        </row>
        <row r="294">
          <cell r="A294">
            <v>721</v>
          </cell>
          <cell r="B294">
            <v>0.96276595744680848</v>
          </cell>
          <cell r="C294">
            <v>3.1914893617021274E-2</v>
          </cell>
          <cell r="D294">
            <v>5.3191489361702126E-3</v>
          </cell>
          <cell r="E294">
            <v>0</v>
          </cell>
        </row>
        <row r="295">
          <cell r="A295">
            <v>723</v>
          </cell>
          <cell r="B295">
            <v>1</v>
          </cell>
          <cell r="C295">
            <v>0</v>
          </cell>
          <cell r="D295">
            <v>0</v>
          </cell>
          <cell r="E295">
            <v>0</v>
          </cell>
        </row>
        <row r="296">
          <cell r="A296">
            <v>725</v>
          </cell>
          <cell r="B296">
            <v>0.97435897435897434</v>
          </cell>
          <cell r="C296">
            <v>0</v>
          </cell>
          <cell r="D296">
            <v>2.564102564102564E-2</v>
          </cell>
          <cell r="E296">
            <v>0</v>
          </cell>
        </row>
        <row r="297">
          <cell r="A297">
            <v>727</v>
          </cell>
          <cell r="B297">
            <v>1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731</v>
          </cell>
          <cell r="B298">
            <v>0.9868852459016394</v>
          </cell>
          <cell r="C298">
            <v>3.2786885245901639E-3</v>
          </cell>
          <cell r="D298">
            <v>9.8360655737704927E-3</v>
          </cell>
          <cell r="E298">
            <v>0</v>
          </cell>
        </row>
        <row r="299">
          <cell r="A299">
            <v>743</v>
          </cell>
          <cell r="B299">
            <v>0.95575221238938057</v>
          </cell>
          <cell r="C299">
            <v>4.4247787610619468E-3</v>
          </cell>
          <cell r="D299">
            <v>3.5398230088495575E-2</v>
          </cell>
          <cell r="E299">
            <v>4.4247787610619468E-3</v>
          </cell>
        </row>
        <row r="300">
          <cell r="A300">
            <v>746</v>
          </cell>
          <cell r="B300">
            <v>0.99259259259259258</v>
          </cell>
          <cell r="C300">
            <v>0</v>
          </cell>
          <cell r="D300">
            <v>7.4074074074074077E-3</v>
          </cell>
          <cell r="E300">
            <v>0</v>
          </cell>
        </row>
        <row r="301">
          <cell r="A301">
            <v>748</v>
          </cell>
          <cell r="B301">
            <v>0.91371681415929207</v>
          </cell>
          <cell r="C301">
            <v>6.4159292035398233E-2</v>
          </cell>
          <cell r="D301">
            <v>1.7699115044247787E-2</v>
          </cell>
          <cell r="E301">
            <v>4.4247787610619468E-3</v>
          </cell>
        </row>
        <row r="302">
          <cell r="A302">
            <v>788</v>
          </cell>
          <cell r="B302">
            <v>0.78904665314401623</v>
          </cell>
          <cell r="C302">
            <v>0.15770791075050711</v>
          </cell>
          <cell r="D302">
            <v>4.4117647058823532E-2</v>
          </cell>
          <cell r="E302">
            <v>9.1277890466531439E-3</v>
          </cell>
        </row>
        <row r="303">
          <cell r="A303">
            <v>789</v>
          </cell>
          <cell r="B303">
            <v>0.97138047138047134</v>
          </cell>
          <cell r="C303">
            <v>1.8518518518518517E-2</v>
          </cell>
          <cell r="D303">
            <v>8.4175084175084174E-3</v>
          </cell>
          <cell r="E303">
            <v>1.6835016835016834E-3</v>
          </cell>
        </row>
        <row r="304">
          <cell r="A304">
            <v>790</v>
          </cell>
          <cell r="B304">
            <v>1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792</v>
          </cell>
          <cell r="B305">
            <v>0.84090909090909094</v>
          </cell>
          <cell r="C305">
            <v>4.5454545454545456E-2</v>
          </cell>
          <cell r="D305">
            <v>9.0909090909090912E-2</v>
          </cell>
          <cell r="E305">
            <v>2.2727272727272728E-2</v>
          </cell>
        </row>
        <row r="306">
          <cell r="A306">
            <v>794</v>
          </cell>
          <cell r="B306">
            <v>1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797</v>
          </cell>
          <cell r="B307">
            <v>0.9438202247191011</v>
          </cell>
          <cell r="C307">
            <v>0</v>
          </cell>
          <cell r="D307">
            <v>3.3707865168539325E-2</v>
          </cell>
          <cell r="E307">
            <v>2.247191011235955E-2</v>
          </cell>
        </row>
        <row r="308">
          <cell r="A308">
            <v>798</v>
          </cell>
          <cell r="B308">
            <v>0.96705882352941175</v>
          </cell>
          <cell r="C308">
            <v>9.4117647058823521E-3</v>
          </cell>
          <cell r="D308">
            <v>1.6470588235294119E-2</v>
          </cell>
          <cell r="E308">
            <v>7.058823529411765E-3</v>
          </cell>
        </row>
        <row r="309">
          <cell r="A309">
            <v>801</v>
          </cell>
          <cell r="B309">
            <v>0.98795180722891562</v>
          </cell>
          <cell r="C309">
            <v>1.2048192771084338E-2</v>
          </cell>
          <cell r="D309">
            <v>0</v>
          </cell>
          <cell r="E309">
            <v>0</v>
          </cell>
        </row>
        <row r="310">
          <cell r="A310">
            <v>805</v>
          </cell>
          <cell r="B310">
            <v>1</v>
          </cell>
          <cell r="C310">
            <v>0</v>
          </cell>
          <cell r="D310">
            <v>0</v>
          </cell>
          <cell r="E310">
            <v>0</v>
          </cell>
        </row>
        <row r="311">
          <cell r="A311">
            <v>806</v>
          </cell>
          <cell r="B311">
            <v>0.95454545454545459</v>
          </cell>
          <cell r="C311">
            <v>4.87012987012987E-3</v>
          </cell>
          <cell r="D311">
            <v>3.0844155844155844E-2</v>
          </cell>
          <cell r="E311">
            <v>9.74025974025974E-3</v>
          </cell>
        </row>
        <row r="312">
          <cell r="A312">
            <v>807</v>
          </cell>
          <cell r="B312">
            <v>0.95370370370370372</v>
          </cell>
          <cell r="C312">
            <v>3.7037037037037035E-2</v>
          </cell>
          <cell r="D312">
            <v>0</v>
          </cell>
          <cell r="E312">
            <v>9.2592592592592587E-3</v>
          </cell>
        </row>
        <row r="313">
          <cell r="A313">
            <v>808</v>
          </cell>
          <cell r="B313">
            <v>0.94615384615384612</v>
          </cell>
          <cell r="C313">
            <v>5.3846153846153849E-2</v>
          </cell>
          <cell r="D313">
            <v>0</v>
          </cell>
          <cell r="E313">
            <v>0</v>
          </cell>
        </row>
        <row r="314">
          <cell r="A314">
            <v>809</v>
          </cell>
          <cell r="B314">
            <v>0.92433537832310841</v>
          </cell>
          <cell r="C314">
            <v>4.2944785276073622E-2</v>
          </cell>
          <cell r="D314">
            <v>2.9652351738241309E-2</v>
          </cell>
          <cell r="E314">
            <v>3.0674846625766872E-3</v>
          </cell>
        </row>
        <row r="315">
          <cell r="A315">
            <v>812</v>
          </cell>
          <cell r="B315">
            <v>0.953125</v>
          </cell>
          <cell r="C315">
            <v>3.125E-2</v>
          </cell>
          <cell r="D315">
            <v>1.5625E-2</v>
          </cell>
          <cell r="E315">
            <v>0</v>
          </cell>
        </row>
        <row r="316">
          <cell r="A316">
            <v>816</v>
          </cell>
          <cell r="B316">
            <v>0.97499999999999998</v>
          </cell>
          <cell r="C316">
            <v>0</v>
          </cell>
          <cell r="D316">
            <v>2.5000000000000001E-2</v>
          </cell>
          <cell r="E316">
            <v>0</v>
          </cell>
        </row>
        <row r="317">
          <cell r="A317">
            <v>817</v>
          </cell>
          <cell r="B317">
            <v>0.94736842105263153</v>
          </cell>
          <cell r="C317">
            <v>0</v>
          </cell>
          <cell r="D317">
            <v>5.2631578947368418E-2</v>
          </cell>
          <cell r="E317">
            <v>0</v>
          </cell>
        </row>
        <row r="318">
          <cell r="A318">
            <v>819</v>
          </cell>
          <cell r="B318">
            <v>0.97701149425287359</v>
          </cell>
          <cell r="C318">
            <v>5.7471264367816091E-3</v>
          </cell>
          <cell r="D318">
            <v>1.7241379310344827E-2</v>
          </cell>
          <cell r="E318">
            <v>0</v>
          </cell>
        </row>
        <row r="319">
          <cell r="A319">
            <v>820</v>
          </cell>
          <cell r="B319">
            <v>0.97058823529411764</v>
          </cell>
          <cell r="C319">
            <v>7.3529411764705881E-3</v>
          </cell>
          <cell r="D319">
            <v>0</v>
          </cell>
          <cell r="E319">
            <v>2.2058823529411766E-2</v>
          </cell>
        </row>
        <row r="320">
          <cell r="A320">
            <v>821</v>
          </cell>
          <cell r="B320">
            <v>0</v>
          </cell>
          <cell r="C320">
            <v>0</v>
          </cell>
          <cell r="D320">
            <v>0.69565217391304346</v>
          </cell>
          <cell r="E320">
            <v>0.30434782608695654</v>
          </cell>
        </row>
        <row r="321">
          <cell r="A321">
            <v>822</v>
          </cell>
          <cell r="B321">
            <v>0.86363636363636365</v>
          </cell>
          <cell r="C321">
            <v>0</v>
          </cell>
          <cell r="D321">
            <v>0.13636363636363635</v>
          </cell>
          <cell r="E321">
            <v>0</v>
          </cell>
        </row>
        <row r="322">
          <cell r="A322">
            <v>823</v>
          </cell>
          <cell r="B322">
            <v>0.96551724137931039</v>
          </cell>
          <cell r="C322">
            <v>0</v>
          </cell>
          <cell r="D322">
            <v>3.4482758620689655E-2</v>
          </cell>
          <cell r="E322">
            <v>0</v>
          </cell>
        </row>
        <row r="323">
          <cell r="A323">
            <v>824</v>
          </cell>
          <cell r="B323">
            <v>0.82857142857142863</v>
          </cell>
          <cell r="C323">
            <v>0</v>
          </cell>
          <cell r="D323">
            <v>0.17142857142857143</v>
          </cell>
          <cell r="E323">
            <v>0</v>
          </cell>
        </row>
        <row r="324">
          <cell r="A324">
            <v>825</v>
          </cell>
          <cell r="B324">
            <v>0.93617021276595747</v>
          </cell>
          <cell r="C324">
            <v>0</v>
          </cell>
          <cell r="D324">
            <v>5.3191489361702128E-2</v>
          </cell>
          <cell r="E324">
            <v>1.0638297872340425E-2</v>
          </cell>
        </row>
        <row r="325">
          <cell r="A325">
            <v>827</v>
          </cell>
          <cell r="B325">
            <v>0.8545454545454545</v>
          </cell>
          <cell r="C325">
            <v>1.8181818181818181E-2</v>
          </cell>
          <cell r="D325">
            <v>0.10909090909090909</v>
          </cell>
          <cell r="E325">
            <v>1.8181818181818181E-2</v>
          </cell>
        </row>
        <row r="326">
          <cell r="A326">
            <v>828</v>
          </cell>
          <cell r="B326">
            <v>0.89313835770528682</v>
          </cell>
          <cell r="C326">
            <v>3.0371203599550055E-2</v>
          </cell>
          <cell r="D326">
            <v>5.2868391451068614E-2</v>
          </cell>
          <cell r="E326">
            <v>2.3622047244094488E-2</v>
          </cell>
        </row>
        <row r="327">
          <cell r="A327">
            <v>829</v>
          </cell>
          <cell r="B327">
            <v>0</v>
          </cell>
          <cell r="C327">
            <v>0</v>
          </cell>
          <cell r="D327">
            <v>1</v>
          </cell>
          <cell r="E327">
            <v>0</v>
          </cell>
        </row>
        <row r="328">
          <cell r="A328">
            <v>834</v>
          </cell>
          <cell r="B328">
            <v>0.97461928934010156</v>
          </cell>
          <cell r="C328">
            <v>0</v>
          </cell>
          <cell r="D328">
            <v>2.5380710659898477E-2</v>
          </cell>
          <cell r="E328">
            <v>0</v>
          </cell>
        </row>
        <row r="329">
          <cell r="A329">
            <v>836</v>
          </cell>
          <cell r="B329">
            <v>0.99528301886792447</v>
          </cell>
          <cell r="C329">
            <v>0</v>
          </cell>
          <cell r="D329">
            <v>0</v>
          </cell>
          <cell r="E329">
            <v>4.7169811320754715E-3</v>
          </cell>
        </row>
        <row r="330">
          <cell r="A330">
            <v>837</v>
          </cell>
          <cell r="B330">
            <v>0.9</v>
          </cell>
          <cell r="C330">
            <v>0</v>
          </cell>
          <cell r="D330">
            <v>0.1</v>
          </cell>
          <cell r="E330">
            <v>0</v>
          </cell>
        </row>
        <row r="331">
          <cell r="A331">
            <v>838</v>
          </cell>
          <cell r="B331">
            <v>0.86486486486486491</v>
          </cell>
          <cell r="C331">
            <v>7.7220077220077222E-3</v>
          </cell>
          <cell r="D331">
            <v>0.12355212355212356</v>
          </cell>
          <cell r="E331">
            <v>3.8610038610038611E-3</v>
          </cell>
        </row>
        <row r="332">
          <cell r="A332">
            <v>839</v>
          </cell>
          <cell r="B332">
            <v>0.94036697247706424</v>
          </cell>
          <cell r="C332">
            <v>2.2935779816513763E-3</v>
          </cell>
          <cell r="D332">
            <v>5.2752293577981654E-2</v>
          </cell>
          <cell r="E332">
            <v>4.5871559633027525E-3</v>
          </cell>
        </row>
        <row r="333">
          <cell r="A333">
            <v>842</v>
          </cell>
          <cell r="B333">
            <v>0.95907335907335911</v>
          </cell>
          <cell r="C333">
            <v>0</v>
          </cell>
          <cell r="D333">
            <v>2.8571428571428571E-2</v>
          </cell>
          <cell r="E333">
            <v>1.2355212355212355E-2</v>
          </cell>
        </row>
        <row r="334">
          <cell r="A334">
            <v>843</v>
          </cell>
          <cell r="B334">
            <v>0.80232558139534882</v>
          </cell>
          <cell r="C334">
            <v>0</v>
          </cell>
          <cell r="D334">
            <v>0.10465116279069768</v>
          </cell>
          <cell r="E334">
            <v>9.3023255813953487E-2</v>
          </cell>
        </row>
        <row r="335">
          <cell r="A335">
            <v>844</v>
          </cell>
          <cell r="B335">
            <v>0.8984375</v>
          </cell>
          <cell r="C335">
            <v>7.8125E-2</v>
          </cell>
          <cell r="D335">
            <v>7.8125E-3</v>
          </cell>
          <cell r="E335">
            <v>1.5625E-2</v>
          </cell>
        </row>
        <row r="336">
          <cell r="A336">
            <v>845</v>
          </cell>
          <cell r="B336">
            <v>0.90217391304347827</v>
          </cell>
          <cell r="C336">
            <v>1.0869565217391304E-2</v>
          </cell>
          <cell r="D336">
            <v>8.6956521739130432E-2</v>
          </cell>
          <cell r="E336">
            <v>0</v>
          </cell>
        </row>
        <row r="337">
          <cell r="A337">
            <v>846</v>
          </cell>
          <cell r="B337">
            <v>0.95977011494252873</v>
          </cell>
          <cell r="C337">
            <v>0</v>
          </cell>
          <cell r="D337">
            <v>1.1494252873563218E-2</v>
          </cell>
          <cell r="E337">
            <v>2.8735632183908046E-2</v>
          </cell>
        </row>
        <row r="338">
          <cell r="A338">
            <v>847</v>
          </cell>
          <cell r="B338">
            <v>0.88387096774193552</v>
          </cell>
          <cell r="C338">
            <v>4.5161290322580643E-2</v>
          </cell>
          <cell r="D338">
            <v>5.8064516129032261E-2</v>
          </cell>
          <cell r="E338">
            <v>1.2903225806451613E-2</v>
          </cell>
        </row>
        <row r="339">
          <cell r="A339">
            <v>848</v>
          </cell>
          <cell r="B339">
            <v>0.95620437956204385</v>
          </cell>
          <cell r="C339">
            <v>7.2992700729927005E-3</v>
          </cell>
          <cell r="D339">
            <v>3.6496350364963501E-2</v>
          </cell>
          <cell r="E339">
            <v>0</v>
          </cell>
        </row>
        <row r="340">
          <cell r="A340">
            <v>849</v>
          </cell>
          <cell r="B340">
            <v>0.95108695652173914</v>
          </cell>
          <cell r="C340">
            <v>1.0869565217391304E-2</v>
          </cell>
          <cell r="D340">
            <v>1.6304347826086956E-2</v>
          </cell>
          <cell r="E340">
            <v>2.1739130434782608E-2</v>
          </cell>
        </row>
        <row r="341">
          <cell r="A341">
            <v>850</v>
          </cell>
          <cell r="B341">
            <v>0.94696969696969702</v>
          </cell>
          <cell r="C341">
            <v>3.787878787878788E-2</v>
          </cell>
          <cell r="D341">
            <v>7.575757575757576E-3</v>
          </cell>
          <cell r="E341">
            <v>7.575757575757576E-3</v>
          </cell>
        </row>
        <row r="342">
          <cell r="A342">
            <v>851</v>
          </cell>
          <cell r="B342">
            <v>0.97461928934010156</v>
          </cell>
          <cell r="C342">
            <v>2.2842639593908629E-2</v>
          </cell>
          <cell r="D342">
            <v>2.5380710659898475E-3</v>
          </cell>
          <cell r="E342">
            <v>0</v>
          </cell>
        </row>
        <row r="343">
          <cell r="A343">
            <v>852</v>
          </cell>
          <cell r="B343">
            <v>0.9375</v>
          </cell>
          <cell r="C343">
            <v>0</v>
          </cell>
          <cell r="D343">
            <v>6.25E-2</v>
          </cell>
          <cell r="E343">
            <v>0</v>
          </cell>
        </row>
        <row r="344">
          <cell r="A344">
            <v>853</v>
          </cell>
          <cell r="B344">
            <v>1</v>
          </cell>
          <cell r="C344">
            <v>0</v>
          </cell>
          <cell r="D344">
            <v>0</v>
          </cell>
          <cell r="E344">
            <v>0</v>
          </cell>
        </row>
        <row r="345">
          <cell r="A345">
            <v>854</v>
          </cell>
          <cell r="B345">
            <v>0.91666666666666663</v>
          </cell>
          <cell r="C345">
            <v>4.7619047619047616E-2</v>
          </cell>
          <cell r="D345">
            <v>3.5714285714285712E-2</v>
          </cell>
          <cell r="E345">
            <v>0</v>
          </cell>
        </row>
        <row r="346">
          <cell r="A346">
            <v>855</v>
          </cell>
          <cell r="B346">
            <v>0.95104895104895104</v>
          </cell>
          <cell r="C346">
            <v>2.097902097902098E-2</v>
          </cell>
          <cell r="D346">
            <v>1.3986013986013986E-2</v>
          </cell>
          <cell r="E346">
            <v>1.3986013986013986E-2</v>
          </cell>
        </row>
        <row r="347">
          <cell r="A347">
            <v>856</v>
          </cell>
          <cell r="B347">
            <v>0.82474226804123707</v>
          </cell>
          <cell r="C347">
            <v>0</v>
          </cell>
          <cell r="D347">
            <v>0.16494845360824742</v>
          </cell>
          <cell r="E347">
            <v>1.0309278350515464E-2</v>
          </cell>
        </row>
        <row r="348">
          <cell r="A348">
            <v>857</v>
          </cell>
          <cell r="B348">
            <v>0.85795454545454541</v>
          </cell>
          <cell r="C348">
            <v>7.3863636363636367E-2</v>
          </cell>
          <cell r="D348">
            <v>5.568181818181818E-2</v>
          </cell>
          <cell r="E348">
            <v>1.2500000000000001E-2</v>
          </cell>
        </row>
        <row r="349">
          <cell r="A349">
            <v>858</v>
          </cell>
          <cell r="B349">
            <v>0.84676258992805753</v>
          </cell>
          <cell r="C349">
            <v>9.0647482014388492E-2</v>
          </cell>
          <cell r="D349">
            <v>4.8920863309352518E-2</v>
          </cell>
          <cell r="E349">
            <v>1.3669064748201438E-2</v>
          </cell>
        </row>
        <row r="350">
          <cell r="A350">
            <v>859</v>
          </cell>
          <cell r="B350">
            <v>0.92500000000000004</v>
          </cell>
          <cell r="C350">
            <v>2.5000000000000001E-2</v>
          </cell>
          <cell r="D350">
            <v>0.05</v>
          </cell>
          <cell r="E350">
            <v>0</v>
          </cell>
        </row>
        <row r="351">
          <cell r="A351">
            <v>860</v>
          </cell>
          <cell r="B351">
            <v>1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861</v>
          </cell>
          <cell r="B352">
            <v>0.94047619047619047</v>
          </cell>
          <cell r="C352">
            <v>1.1904761904761904E-2</v>
          </cell>
          <cell r="D352">
            <v>4.7619047619047616E-2</v>
          </cell>
          <cell r="E352">
            <v>0</v>
          </cell>
        </row>
        <row r="353">
          <cell r="A353">
            <v>862</v>
          </cell>
          <cell r="B353">
            <v>0.97959183673469385</v>
          </cell>
          <cell r="C353">
            <v>0</v>
          </cell>
          <cell r="D353">
            <v>2.0408163265306121E-2</v>
          </cell>
          <cell r="E353">
            <v>0</v>
          </cell>
        </row>
        <row r="354">
          <cell r="A354">
            <v>863</v>
          </cell>
          <cell r="B354">
            <v>0.97435897435897434</v>
          </cell>
          <cell r="C354">
            <v>1.282051282051282E-2</v>
          </cell>
          <cell r="D354">
            <v>0</v>
          </cell>
          <cell r="E354">
            <v>1.282051282051282E-2</v>
          </cell>
        </row>
        <row r="355">
          <cell r="A355">
            <v>864</v>
          </cell>
          <cell r="B355">
            <v>0</v>
          </cell>
          <cell r="C355">
            <v>0</v>
          </cell>
          <cell r="D355">
            <v>1</v>
          </cell>
          <cell r="E355">
            <v>0</v>
          </cell>
        </row>
        <row r="356">
          <cell r="A356">
            <v>865</v>
          </cell>
          <cell r="B356">
            <v>1</v>
          </cell>
          <cell r="C356">
            <v>0</v>
          </cell>
          <cell r="D356">
            <v>0</v>
          </cell>
          <cell r="E356">
            <v>0</v>
          </cell>
        </row>
        <row r="357">
          <cell r="A357">
            <v>867</v>
          </cell>
          <cell r="B357">
            <v>0.8833333333333333</v>
          </cell>
          <cell r="C357">
            <v>0</v>
          </cell>
          <cell r="D357">
            <v>0.11666666666666667</v>
          </cell>
          <cell r="E357">
            <v>0</v>
          </cell>
        </row>
        <row r="358">
          <cell r="A358">
            <v>868</v>
          </cell>
          <cell r="B358">
            <v>0.79166666666666663</v>
          </cell>
          <cell r="C358">
            <v>1.0416666666666666E-2</v>
          </cell>
          <cell r="D358">
            <v>0.1875</v>
          </cell>
          <cell r="E358">
            <v>1.0416666666666666E-2</v>
          </cell>
        </row>
        <row r="359">
          <cell r="A359">
            <v>869</v>
          </cell>
          <cell r="B359">
            <v>0.95283018867924529</v>
          </cell>
          <cell r="C359">
            <v>0</v>
          </cell>
          <cell r="D359">
            <v>2.8301886792452831E-2</v>
          </cell>
          <cell r="E359">
            <v>1.8867924528301886E-2</v>
          </cell>
        </row>
        <row r="360">
          <cell r="A360">
            <v>870</v>
          </cell>
          <cell r="B360">
            <v>0.9</v>
          </cell>
          <cell r="C360">
            <v>0</v>
          </cell>
          <cell r="D360">
            <v>0.1</v>
          </cell>
          <cell r="E360">
            <v>0</v>
          </cell>
        </row>
        <row r="361">
          <cell r="A361">
            <v>871</v>
          </cell>
          <cell r="B361">
            <v>0.95652173913043481</v>
          </cell>
          <cell r="C361">
            <v>0</v>
          </cell>
          <cell r="D361">
            <v>2.8985507246376812E-2</v>
          </cell>
          <cell r="E361">
            <v>1.4492753623188406E-2</v>
          </cell>
        </row>
        <row r="362">
          <cell r="A362">
            <v>872</v>
          </cell>
          <cell r="B362">
            <v>0.9375</v>
          </cell>
          <cell r="C362">
            <v>0</v>
          </cell>
          <cell r="D362">
            <v>3.125E-2</v>
          </cell>
          <cell r="E362">
            <v>3.125E-2</v>
          </cell>
        </row>
        <row r="363">
          <cell r="A363">
            <v>873</v>
          </cell>
          <cell r="B363">
            <v>0.9035498995311454</v>
          </cell>
          <cell r="C363">
            <v>6.3630274614869392E-2</v>
          </cell>
          <cell r="D363">
            <v>2.4112525117213665E-2</v>
          </cell>
          <cell r="E363">
            <v>8.7073007367716015E-3</v>
          </cell>
        </row>
        <row r="364">
          <cell r="A364">
            <v>875</v>
          </cell>
          <cell r="B364">
            <v>0.98113207547169812</v>
          </cell>
          <cell r="C364">
            <v>1.8867924528301886E-2</v>
          </cell>
          <cell r="D364">
            <v>0</v>
          </cell>
          <cell r="E364">
            <v>0</v>
          </cell>
        </row>
        <row r="365">
          <cell r="A365">
            <v>876</v>
          </cell>
          <cell r="B365">
            <v>0.97619047619047616</v>
          </cell>
          <cell r="C365">
            <v>0</v>
          </cell>
          <cell r="D365">
            <v>2.3809523809523808E-2</v>
          </cell>
          <cell r="E365">
            <v>0</v>
          </cell>
        </row>
        <row r="366">
          <cell r="A366">
            <v>877</v>
          </cell>
          <cell r="B366">
            <v>1</v>
          </cell>
          <cell r="C366">
            <v>0</v>
          </cell>
          <cell r="D366">
            <v>0</v>
          </cell>
          <cell r="E366">
            <v>0</v>
          </cell>
        </row>
        <row r="367">
          <cell r="A367">
            <v>878</v>
          </cell>
          <cell r="B367">
            <v>1</v>
          </cell>
          <cell r="C367">
            <v>0</v>
          </cell>
          <cell r="D367">
            <v>0</v>
          </cell>
          <cell r="E367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4"/>
      <sheetName val="Hoja1"/>
      <sheetName val="Hoja3"/>
      <sheetName val="Hoja6"/>
      <sheetName val="Hoja5"/>
      <sheetName val="Hoja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2">
          <cell r="A2">
            <v>4</v>
          </cell>
          <cell r="B2">
            <v>0.853494623655914</v>
          </cell>
          <cell r="C2">
            <v>8.4005376344086016E-2</v>
          </cell>
          <cell r="D2">
            <v>5.040322580645161E-2</v>
          </cell>
          <cell r="E2">
            <v>1.2096774193548387E-2</v>
          </cell>
        </row>
        <row r="3">
          <cell r="A3">
            <v>9</v>
          </cell>
          <cell r="B3">
            <v>0.88496376811594202</v>
          </cell>
          <cell r="C3">
            <v>4.9818840579710144E-2</v>
          </cell>
          <cell r="D3">
            <v>6.25E-2</v>
          </cell>
          <cell r="E3">
            <v>2.717391304347826E-3</v>
          </cell>
        </row>
        <row r="4">
          <cell r="A4">
            <v>11</v>
          </cell>
          <cell r="B4">
            <v>0.8546348314606742</v>
          </cell>
          <cell r="C4">
            <v>9.5505617977528087E-2</v>
          </cell>
          <cell r="D4">
            <v>4.4241573033707862E-2</v>
          </cell>
          <cell r="E4">
            <v>5.6179775280898875E-3</v>
          </cell>
        </row>
        <row r="5">
          <cell r="A5">
            <v>18</v>
          </cell>
          <cell r="B5">
            <v>0.84461867426942272</v>
          </cell>
          <cell r="C5">
            <v>9.1945830363506773E-2</v>
          </cell>
          <cell r="D5">
            <v>5.2744119743406988E-2</v>
          </cell>
          <cell r="E5">
            <v>1.0691375623663579E-2</v>
          </cell>
        </row>
        <row r="6">
          <cell r="A6">
            <v>22</v>
          </cell>
          <cell r="B6">
            <v>0.86156941649899399</v>
          </cell>
          <cell r="C6">
            <v>7.484909456740442E-2</v>
          </cell>
          <cell r="D6">
            <v>5.3521126760563378E-2</v>
          </cell>
          <cell r="E6">
            <v>1.0060362173038229E-2</v>
          </cell>
        </row>
        <row r="7">
          <cell r="A7">
            <v>24</v>
          </cell>
          <cell r="B7">
            <v>0.83797653958944285</v>
          </cell>
          <cell r="C7">
            <v>7.7712609970674487E-2</v>
          </cell>
          <cell r="D7">
            <v>6.8181818181818177E-2</v>
          </cell>
          <cell r="E7">
            <v>1.6129032258064516E-2</v>
          </cell>
        </row>
        <row r="8">
          <cell r="A8">
            <v>25</v>
          </cell>
          <cell r="B8">
            <v>0.84661016949152545</v>
          </cell>
          <cell r="C8">
            <v>9.152542372881356E-2</v>
          </cell>
          <cell r="D8">
            <v>4.2372881355932202E-2</v>
          </cell>
          <cell r="E8">
            <v>1.9491525423728815E-2</v>
          </cell>
        </row>
        <row r="9">
          <cell r="A9">
            <v>30</v>
          </cell>
          <cell r="B9">
            <v>0.85324483775811211</v>
          </cell>
          <cell r="C9">
            <v>8.1120943952802366E-2</v>
          </cell>
          <cell r="D9">
            <v>5.3834808259587023E-2</v>
          </cell>
          <cell r="E9">
            <v>1.1799410029498525E-2</v>
          </cell>
        </row>
        <row r="10">
          <cell r="A10">
            <v>31</v>
          </cell>
          <cell r="B10">
            <v>0.83417085427135673</v>
          </cell>
          <cell r="C10">
            <v>5.8068118369625908E-2</v>
          </cell>
          <cell r="D10">
            <v>0.10329424902289223</v>
          </cell>
          <cell r="E10">
            <v>4.4667783361250699E-3</v>
          </cell>
        </row>
        <row r="11">
          <cell r="A11">
            <v>32</v>
          </cell>
          <cell r="B11">
            <v>0.82102519548218944</v>
          </cell>
          <cell r="C11">
            <v>0.13032145960034752</v>
          </cell>
          <cell r="D11">
            <v>3.9096437880104258E-2</v>
          </cell>
          <cell r="E11">
            <v>9.5569070373588191E-3</v>
          </cell>
        </row>
        <row r="12">
          <cell r="A12">
            <v>36</v>
          </cell>
          <cell r="B12">
            <v>0.80340453938584777</v>
          </cell>
          <cell r="C12">
            <v>0.14719626168224298</v>
          </cell>
          <cell r="D12">
            <v>4.0720961281708948E-2</v>
          </cell>
          <cell r="E12">
            <v>8.678237650200267E-3</v>
          </cell>
        </row>
        <row r="13">
          <cell r="A13">
            <v>37</v>
          </cell>
          <cell r="B13">
            <v>0.851252408477842</v>
          </cell>
          <cell r="C13">
            <v>7.475915221579961E-2</v>
          </cell>
          <cell r="D13">
            <v>6.4739884393063579E-2</v>
          </cell>
          <cell r="E13">
            <v>9.2485549132947983E-3</v>
          </cell>
        </row>
        <row r="14">
          <cell r="A14">
            <v>38</v>
          </cell>
          <cell r="B14">
            <v>0.85629531970995387</v>
          </cell>
          <cell r="C14">
            <v>8.2399472643375077E-2</v>
          </cell>
          <cell r="D14">
            <v>4.2188529993408039E-2</v>
          </cell>
          <cell r="E14">
            <v>1.9116677653263019E-2</v>
          </cell>
        </row>
        <row r="15">
          <cell r="A15">
            <v>42</v>
          </cell>
          <cell r="B15">
            <v>0.86378466557911904</v>
          </cell>
          <cell r="C15">
            <v>5.7096247960848286E-2</v>
          </cell>
          <cell r="D15">
            <v>7.2593800978792825E-2</v>
          </cell>
          <cell r="E15">
            <v>6.5252854812398045E-3</v>
          </cell>
        </row>
        <row r="16">
          <cell r="A16">
            <v>44</v>
          </cell>
          <cell r="B16">
            <v>0.85761489936917989</v>
          </cell>
          <cell r="C16">
            <v>9.1318714328627218E-2</v>
          </cell>
          <cell r="D16">
            <v>3.664764193451487E-2</v>
          </cell>
          <cell r="E16">
            <v>1.4418744367677981E-2</v>
          </cell>
        </row>
        <row r="17">
          <cell r="A17">
            <v>45</v>
          </cell>
          <cell r="B17">
            <v>0.87494145199063234</v>
          </cell>
          <cell r="C17">
            <v>6.9789227166276349E-2</v>
          </cell>
          <cell r="D17">
            <v>4.6838407494145202E-2</v>
          </cell>
          <cell r="E17">
            <v>8.4309133489461358E-3</v>
          </cell>
        </row>
        <row r="18">
          <cell r="A18">
            <v>50</v>
          </cell>
          <cell r="B18">
            <v>0.72568093385214005</v>
          </cell>
          <cell r="C18">
            <v>0.19325551232166019</v>
          </cell>
          <cell r="D18">
            <v>7.3281452658884569E-2</v>
          </cell>
          <cell r="E18">
            <v>7.7821011673151752E-3</v>
          </cell>
        </row>
        <row r="19">
          <cell r="A19">
            <v>58</v>
          </cell>
          <cell r="B19">
            <v>0.86724273369992144</v>
          </cell>
          <cell r="C19">
            <v>0.10369206598586017</v>
          </cell>
          <cell r="D19">
            <v>1.7282010997643361E-2</v>
          </cell>
          <cell r="E19">
            <v>1.1783189316575019E-2</v>
          </cell>
        </row>
        <row r="20">
          <cell r="A20">
            <v>59</v>
          </cell>
          <cell r="B20">
            <v>0.87405541561712852</v>
          </cell>
          <cell r="C20">
            <v>9.06801007556675E-2</v>
          </cell>
          <cell r="D20">
            <v>2.7707808564231738E-2</v>
          </cell>
          <cell r="E20">
            <v>7.556675062972292E-3</v>
          </cell>
        </row>
        <row r="21">
          <cell r="A21">
            <v>60</v>
          </cell>
          <cell r="B21">
            <v>0.89977426636568847</v>
          </cell>
          <cell r="C21">
            <v>3.9729119638826187E-2</v>
          </cell>
          <cell r="D21">
            <v>5.3724604966139955E-2</v>
          </cell>
          <cell r="E21">
            <v>6.7720090293453723E-3</v>
          </cell>
        </row>
        <row r="22">
          <cell r="A22">
            <v>64</v>
          </cell>
          <cell r="B22">
            <v>0.89370584457289659</v>
          </cell>
          <cell r="C22">
            <v>7.8998073217726394E-2</v>
          </cell>
          <cell r="D22">
            <v>2.2479126525369299E-2</v>
          </cell>
          <cell r="E22">
            <v>4.8169556840077067E-3</v>
          </cell>
        </row>
        <row r="23">
          <cell r="A23">
            <v>66</v>
          </cell>
          <cell r="B23">
            <v>0.89375000000000004</v>
          </cell>
          <cell r="C23">
            <v>8.3928571428571422E-2</v>
          </cell>
          <cell r="D23">
            <v>1.9196428571428573E-2</v>
          </cell>
          <cell r="E23">
            <v>3.1250000000000002E-3</v>
          </cell>
        </row>
        <row r="24">
          <cell r="A24">
            <v>68</v>
          </cell>
          <cell r="B24">
            <v>0.78813221823974511</v>
          </cell>
          <cell r="C24">
            <v>0.11270410195141378</v>
          </cell>
          <cell r="D24">
            <v>8.0047789725209081E-2</v>
          </cell>
          <cell r="E24">
            <v>1.9115890083632018E-2</v>
          </cell>
        </row>
        <row r="25">
          <cell r="A25">
            <v>70</v>
          </cell>
          <cell r="B25">
            <v>0.90320855614973261</v>
          </cell>
          <cell r="C25">
            <v>5.0802139037433157E-2</v>
          </cell>
          <cell r="D25">
            <v>3.5294117647058823E-2</v>
          </cell>
          <cell r="E25">
            <v>1.06951871657754E-2</v>
          </cell>
        </row>
        <row r="26">
          <cell r="A26">
            <v>71</v>
          </cell>
          <cell r="B26">
            <v>0.83489461358313821</v>
          </cell>
          <cell r="C26">
            <v>8.4309133489461355E-2</v>
          </cell>
          <cell r="D26">
            <v>7.611241217798595E-2</v>
          </cell>
          <cell r="E26">
            <v>4.6838407494145199E-3</v>
          </cell>
        </row>
        <row r="27">
          <cell r="A27">
            <v>73</v>
          </cell>
          <cell r="B27">
            <v>0.87167689161554196</v>
          </cell>
          <cell r="C27">
            <v>9.2535787321063392E-2</v>
          </cell>
          <cell r="D27">
            <v>3.0674846625766871E-2</v>
          </cell>
          <cell r="E27">
            <v>5.1124744376278121E-3</v>
          </cell>
        </row>
        <row r="28">
          <cell r="A28">
            <v>79</v>
          </cell>
          <cell r="B28">
            <v>0.88090128755364805</v>
          </cell>
          <cell r="C28">
            <v>7.2961373390557943E-2</v>
          </cell>
          <cell r="D28">
            <v>3.5407725321888413E-2</v>
          </cell>
          <cell r="E28">
            <v>1.0729613733905579E-2</v>
          </cell>
        </row>
        <row r="29">
          <cell r="A29">
            <v>83</v>
          </cell>
          <cell r="B29">
            <v>0.9854368932038835</v>
          </cell>
          <cell r="C29">
            <v>0</v>
          </cell>
          <cell r="D29">
            <v>7.7669902912621356E-3</v>
          </cell>
          <cell r="E29">
            <v>6.7961165048543689E-3</v>
          </cell>
        </row>
        <row r="30">
          <cell r="A30">
            <v>89</v>
          </cell>
          <cell r="B30">
            <v>0.81174277726001864</v>
          </cell>
          <cell r="C30">
            <v>0.14165890027958994</v>
          </cell>
          <cell r="D30">
            <v>3.1686859273066172E-2</v>
          </cell>
          <cell r="E30">
            <v>1.4911463187325256E-2</v>
          </cell>
        </row>
        <row r="31">
          <cell r="A31">
            <v>90</v>
          </cell>
          <cell r="B31">
            <v>0.85069008782936006</v>
          </cell>
          <cell r="C31">
            <v>0.10915934755332497</v>
          </cell>
          <cell r="D31">
            <v>2.8858218318695106E-2</v>
          </cell>
          <cell r="E31">
            <v>1.1292346298619825E-2</v>
          </cell>
        </row>
        <row r="32">
          <cell r="A32">
            <v>91</v>
          </cell>
          <cell r="B32">
            <v>0.81437125748502992</v>
          </cell>
          <cell r="C32">
            <v>0.11776447105788423</v>
          </cell>
          <cell r="D32">
            <v>5.3892215568862277E-2</v>
          </cell>
          <cell r="E32">
            <v>1.3972055888223553E-2</v>
          </cell>
        </row>
        <row r="33">
          <cell r="A33">
            <v>92</v>
          </cell>
          <cell r="B33">
            <v>0.92451554754393872</v>
          </cell>
          <cell r="C33">
            <v>6.4443442992338895E-2</v>
          </cell>
          <cell r="D33">
            <v>6.5344749887336637E-3</v>
          </cell>
          <cell r="E33">
            <v>4.5065344749887336E-3</v>
          </cell>
        </row>
        <row r="34">
          <cell r="A34">
            <v>93</v>
          </cell>
          <cell r="B34">
            <v>0.92592592592592593</v>
          </cell>
          <cell r="C34">
            <v>6.4550264550264552E-2</v>
          </cell>
          <cell r="D34">
            <v>4.2328042328042331E-3</v>
          </cell>
          <cell r="E34">
            <v>5.2910052910052907E-3</v>
          </cell>
        </row>
        <row r="35">
          <cell r="A35">
            <v>94</v>
          </cell>
          <cell r="B35">
            <v>0.79971387696709584</v>
          </cell>
          <cell r="C35">
            <v>8.5836909871244635E-2</v>
          </cell>
          <cell r="D35">
            <v>8.2975679542203154E-2</v>
          </cell>
          <cell r="E35">
            <v>3.1473533619456366E-2</v>
          </cell>
        </row>
        <row r="36">
          <cell r="A36">
            <v>97</v>
          </cell>
          <cell r="B36">
            <v>0.91288021028914756</v>
          </cell>
          <cell r="C36">
            <v>4.24333458505445E-2</v>
          </cell>
          <cell r="D36">
            <v>2.5535110777318813E-2</v>
          </cell>
          <cell r="E36">
            <v>1.9151333082989112E-2</v>
          </cell>
        </row>
        <row r="37">
          <cell r="A37">
            <v>99</v>
          </cell>
          <cell r="B37">
            <v>0.84515794924909371</v>
          </cell>
          <cell r="C37">
            <v>9.8912480580010356E-2</v>
          </cell>
          <cell r="D37">
            <v>4.8679440704298291E-2</v>
          </cell>
          <cell r="E37">
            <v>7.2501294665976174E-3</v>
          </cell>
        </row>
        <row r="38">
          <cell r="A38">
            <v>104</v>
          </cell>
          <cell r="B38">
            <v>0.79129984464008285</v>
          </cell>
          <cell r="C38">
            <v>0.11548420507509062</v>
          </cell>
          <cell r="D38">
            <v>6.680476437079233E-2</v>
          </cell>
          <cell r="E38">
            <v>2.6411185914034178E-2</v>
          </cell>
        </row>
        <row r="39">
          <cell r="A39">
            <v>105</v>
          </cell>
          <cell r="B39">
            <v>0.77777777777777779</v>
          </cell>
          <cell r="C39">
            <v>0.15824915824915825</v>
          </cell>
          <cell r="D39">
            <v>5.9483726150392817E-2</v>
          </cell>
          <cell r="E39">
            <v>4.4893378226711564E-3</v>
          </cell>
        </row>
        <row r="40">
          <cell r="A40">
            <v>106</v>
          </cell>
          <cell r="B40">
            <v>0.83920595533498754</v>
          </cell>
          <cell r="C40">
            <v>8.0397022332506202E-2</v>
          </cell>
          <cell r="D40">
            <v>7.2952853598014886E-2</v>
          </cell>
          <cell r="E40">
            <v>7.4441687344913151E-3</v>
          </cell>
        </row>
        <row r="41">
          <cell r="A41">
            <v>107</v>
          </cell>
          <cell r="B41">
            <v>0.88529014844804321</v>
          </cell>
          <cell r="C41">
            <v>7.1524966261808362E-2</v>
          </cell>
          <cell r="D41">
            <v>2.9239766081871343E-2</v>
          </cell>
          <cell r="E41">
            <v>1.3945119208277103E-2</v>
          </cell>
        </row>
        <row r="42">
          <cell r="A42">
            <v>111</v>
          </cell>
          <cell r="B42">
            <v>0.8131370328425821</v>
          </cell>
          <cell r="C42">
            <v>0.11098527746319366</v>
          </cell>
          <cell r="D42">
            <v>5.8890147225368061E-2</v>
          </cell>
          <cell r="E42">
            <v>1.698754246885617E-2</v>
          </cell>
        </row>
        <row r="43">
          <cell r="A43">
            <v>112</v>
          </cell>
          <cell r="B43">
            <v>0.79382422802850361</v>
          </cell>
          <cell r="C43">
            <v>0.1339667458432304</v>
          </cell>
          <cell r="D43">
            <v>6.3182897862232773E-2</v>
          </cell>
          <cell r="E43">
            <v>9.026128266033254E-3</v>
          </cell>
        </row>
        <row r="44">
          <cell r="A44">
            <v>113</v>
          </cell>
          <cell r="B44">
            <v>0.75759937646141851</v>
          </cell>
          <cell r="C44">
            <v>0.15822291504286828</v>
          </cell>
          <cell r="D44">
            <v>7.7162899454403744E-2</v>
          </cell>
          <cell r="E44">
            <v>7.014809041309431E-3</v>
          </cell>
        </row>
        <row r="45">
          <cell r="A45">
            <v>120</v>
          </cell>
          <cell r="B45">
            <v>0.76940133037694014</v>
          </cell>
          <cell r="C45">
            <v>0.10421286031042129</v>
          </cell>
          <cell r="D45">
            <v>0.11751662971175167</v>
          </cell>
          <cell r="E45">
            <v>8.869179600886918E-3</v>
          </cell>
        </row>
        <row r="46">
          <cell r="A46">
            <v>122</v>
          </cell>
          <cell r="B46">
            <v>0.83321799307958477</v>
          </cell>
          <cell r="C46">
            <v>0.1397923875432526</v>
          </cell>
          <cell r="D46">
            <v>2.0069204152249134E-2</v>
          </cell>
          <cell r="E46">
            <v>6.920415224913495E-3</v>
          </cell>
        </row>
        <row r="47">
          <cell r="A47">
            <v>131</v>
          </cell>
          <cell r="B47">
            <v>0.87223340040241448</v>
          </cell>
          <cell r="C47">
            <v>6.1368209255533199E-2</v>
          </cell>
          <cell r="D47">
            <v>5.0804828973843058E-2</v>
          </cell>
          <cell r="E47">
            <v>1.5593561368209255E-2</v>
          </cell>
        </row>
        <row r="48">
          <cell r="A48">
            <v>139</v>
          </cell>
          <cell r="B48">
            <v>0.85686274509803917</v>
          </cell>
          <cell r="C48">
            <v>8.1372549019607845E-2</v>
          </cell>
          <cell r="D48">
            <v>4.6078431372549022E-2</v>
          </cell>
          <cell r="E48">
            <v>1.5686274509803921E-2</v>
          </cell>
        </row>
        <row r="49">
          <cell r="A49">
            <v>148</v>
          </cell>
          <cell r="B49">
            <v>0.95190713101160862</v>
          </cell>
          <cell r="C49">
            <v>3.150912106135987E-2</v>
          </cell>
          <cell r="D49">
            <v>1.1608623548922056E-2</v>
          </cell>
          <cell r="E49">
            <v>4.9751243781094526E-3</v>
          </cell>
        </row>
        <row r="50">
          <cell r="A50">
            <v>149</v>
          </cell>
          <cell r="B50">
            <v>0.74576271186440679</v>
          </cell>
          <cell r="C50">
            <v>0.19435028248587571</v>
          </cell>
          <cell r="D50">
            <v>5.4237288135593219E-2</v>
          </cell>
          <cell r="E50">
            <v>5.6497175141242938E-3</v>
          </cell>
        </row>
        <row r="51">
          <cell r="A51">
            <v>153</v>
          </cell>
          <cell r="B51">
            <v>0.86552828175026686</v>
          </cell>
          <cell r="C51">
            <v>8.537886872998933E-2</v>
          </cell>
          <cell r="D51">
            <v>3.7353255069370331E-2</v>
          </cell>
          <cell r="E51">
            <v>1.1739594450373533E-2</v>
          </cell>
        </row>
        <row r="52">
          <cell r="A52">
            <v>156</v>
          </cell>
          <cell r="B52">
            <v>0.88952929875120079</v>
          </cell>
          <cell r="C52">
            <v>5.3794428434197884E-2</v>
          </cell>
          <cell r="D52">
            <v>4.4188280499519693E-2</v>
          </cell>
          <cell r="E52">
            <v>1.2487992315081652E-2</v>
          </cell>
        </row>
        <row r="53">
          <cell r="A53">
            <v>159</v>
          </cell>
          <cell r="B53">
            <v>0.86593204775022958</v>
          </cell>
          <cell r="C53">
            <v>7.8053259871441696E-2</v>
          </cell>
          <cell r="D53">
            <v>4.0404040404040407E-2</v>
          </cell>
          <cell r="E53">
            <v>1.5610651974288337E-2</v>
          </cell>
        </row>
        <row r="54">
          <cell r="A54">
            <v>162</v>
          </cell>
          <cell r="B54">
            <v>0.9580610021786492</v>
          </cell>
          <cell r="C54">
            <v>2.6143790849673203E-2</v>
          </cell>
          <cell r="D54">
            <v>1.1982570806100218E-2</v>
          </cell>
          <cell r="E54">
            <v>3.8126361655773421E-3</v>
          </cell>
        </row>
        <row r="55">
          <cell r="A55">
            <v>165</v>
          </cell>
          <cell r="B55">
            <v>0.87228260869565222</v>
          </cell>
          <cell r="C55">
            <v>6.7934782608695649E-2</v>
          </cell>
          <cell r="D55">
            <v>4.3478260869565216E-2</v>
          </cell>
          <cell r="E55">
            <v>1.6304347826086956E-2</v>
          </cell>
        </row>
        <row r="56">
          <cell r="A56">
            <v>167</v>
          </cell>
          <cell r="B56">
            <v>0.74594594594594599</v>
          </cell>
          <cell r="C56">
            <v>0.17837837837837839</v>
          </cell>
          <cell r="D56">
            <v>6.4864864864864868E-2</v>
          </cell>
          <cell r="E56">
            <v>1.0810810810810811E-2</v>
          </cell>
        </row>
        <row r="57">
          <cell r="A57">
            <v>168</v>
          </cell>
          <cell r="B57">
            <v>0.93665158371040724</v>
          </cell>
          <cell r="C57">
            <v>3.6199095022624438E-2</v>
          </cell>
          <cell r="D57">
            <v>2.2624434389140271E-2</v>
          </cell>
          <cell r="E57">
            <v>4.5248868778280547E-3</v>
          </cell>
        </row>
        <row r="58">
          <cell r="A58">
            <v>170</v>
          </cell>
          <cell r="B58">
            <v>0.83284457478005869</v>
          </cell>
          <cell r="C58">
            <v>0.10263929618768329</v>
          </cell>
          <cell r="D58">
            <v>4.6920821114369501E-2</v>
          </cell>
          <cell r="E58">
            <v>1.7595307917888565E-2</v>
          </cell>
        </row>
        <row r="59">
          <cell r="A59">
            <v>173</v>
          </cell>
          <cell r="B59">
            <v>0.87528089887640448</v>
          </cell>
          <cell r="C59">
            <v>8.7640449438202248E-2</v>
          </cell>
          <cell r="D59">
            <v>3.0337078651685393E-2</v>
          </cell>
          <cell r="E59">
            <v>6.7415730337078653E-3</v>
          </cell>
        </row>
        <row r="60">
          <cell r="A60">
            <v>176</v>
          </cell>
          <cell r="B60">
            <v>0.7554417413572343</v>
          </cell>
          <cell r="C60">
            <v>0.18181818181818182</v>
          </cell>
          <cell r="D60">
            <v>5.3777208706786171E-2</v>
          </cell>
          <cell r="E60">
            <v>8.9628681177976958E-3</v>
          </cell>
        </row>
        <row r="61">
          <cell r="A61">
            <v>177</v>
          </cell>
          <cell r="B61">
            <v>0.80981595092024539</v>
          </cell>
          <cell r="C61">
            <v>0.1196319018404908</v>
          </cell>
          <cell r="D61">
            <v>5.98159509202454E-2</v>
          </cell>
          <cell r="E61">
            <v>1.0736196319018405E-2</v>
          </cell>
        </row>
        <row r="62">
          <cell r="A62">
            <v>179</v>
          </cell>
          <cell r="B62">
            <v>0.9</v>
          </cell>
          <cell r="C62">
            <v>3.1818181818181815E-2</v>
          </cell>
          <cell r="D62">
            <v>0.05</v>
          </cell>
          <cell r="E62">
            <v>1.8181818181818181E-2</v>
          </cell>
        </row>
        <row r="63">
          <cell r="A63">
            <v>180</v>
          </cell>
          <cell r="B63">
            <v>0.83141762452107282</v>
          </cell>
          <cell r="C63">
            <v>0.10344827586206896</v>
          </cell>
          <cell r="D63">
            <v>5.3639846743295021E-2</v>
          </cell>
          <cell r="E63">
            <v>1.1494252873563218E-2</v>
          </cell>
        </row>
        <row r="64">
          <cell r="A64">
            <v>183</v>
          </cell>
          <cell r="B64">
            <v>0.8699551569506726</v>
          </cell>
          <cell r="C64">
            <v>6.0538116591928252E-2</v>
          </cell>
          <cell r="D64">
            <v>6.726457399103139E-2</v>
          </cell>
          <cell r="E64">
            <v>2.242152466367713E-3</v>
          </cell>
        </row>
        <row r="65">
          <cell r="A65">
            <v>184</v>
          </cell>
          <cell r="B65">
            <v>0.85208274298668174</v>
          </cell>
          <cell r="C65">
            <v>6.0357041654859736E-2</v>
          </cell>
          <cell r="D65">
            <v>7.5658826863134035E-2</v>
          </cell>
          <cell r="E65">
            <v>1.1901388495324454E-2</v>
          </cell>
        </row>
        <row r="66">
          <cell r="A66">
            <v>185</v>
          </cell>
          <cell r="B66">
            <v>0.89603024574669188</v>
          </cell>
          <cell r="C66">
            <v>5.1039697542533083E-2</v>
          </cell>
          <cell r="D66">
            <v>5.1039697542533083E-2</v>
          </cell>
          <cell r="E66">
            <v>1.890359168241966E-3</v>
          </cell>
        </row>
        <row r="67">
          <cell r="A67">
            <v>186</v>
          </cell>
          <cell r="B67">
            <v>0.76126674786845305</v>
          </cell>
          <cell r="C67">
            <v>0.18514007308160779</v>
          </cell>
          <cell r="D67">
            <v>4.6285018270401948E-2</v>
          </cell>
          <cell r="E67">
            <v>7.3081607795371494E-3</v>
          </cell>
        </row>
        <row r="68">
          <cell r="A68">
            <v>189</v>
          </cell>
          <cell r="B68">
            <v>0.90468227424749159</v>
          </cell>
          <cell r="C68">
            <v>6.354515050167224E-2</v>
          </cell>
          <cell r="D68">
            <v>3.0100334448160536E-2</v>
          </cell>
          <cell r="E68">
            <v>1.6722408026755853E-3</v>
          </cell>
        </row>
        <row r="69">
          <cell r="A69">
            <v>190</v>
          </cell>
          <cell r="B69">
            <v>0.84080776291633885</v>
          </cell>
          <cell r="C69">
            <v>0.1051665355363231</v>
          </cell>
          <cell r="D69">
            <v>4.143718856543404E-2</v>
          </cell>
          <cell r="E69">
            <v>1.2588512981904013E-2</v>
          </cell>
        </row>
        <row r="70">
          <cell r="A70">
            <v>191</v>
          </cell>
          <cell r="B70">
            <v>0.75155279503105588</v>
          </cell>
          <cell r="C70">
            <v>0.13043478260869565</v>
          </cell>
          <cell r="D70">
            <v>0.10559006211180125</v>
          </cell>
          <cell r="E70">
            <v>1.2422360248447204E-2</v>
          </cell>
        </row>
        <row r="71">
          <cell r="A71">
            <v>192</v>
          </cell>
          <cell r="B71">
            <v>0.74366767983789261</v>
          </cell>
          <cell r="C71">
            <v>0.18135764944275581</v>
          </cell>
          <cell r="D71">
            <v>5.9777102330293819E-2</v>
          </cell>
          <cell r="E71">
            <v>1.5197568389057751E-2</v>
          </cell>
        </row>
        <row r="72">
          <cell r="A72">
            <v>193</v>
          </cell>
          <cell r="B72">
            <v>0.81176470588235294</v>
          </cell>
          <cell r="C72">
            <v>0.11176470588235295</v>
          </cell>
          <cell r="D72">
            <v>5.4411764705882354E-2</v>
          </cell>
          <cell r="E72">
            <v>2.2058823529411766E-2</v>
          </cell>
        </row>
        <row r="73">
          <cell r="A73">
            <v>197</v>
          </cell>
          <cell r="B73">
            <v>0.84948979591836737</v>
          </cell>
          <cell r="C73">
            <v>7.9931972789115652E-2</v>
          </cell>
          <cell r="D73">
            <v>6.2074829931972789E-2</v>
          </cell>
          <cell r="E73">
            <v>8.5034013605442185E-3</v>
          </cell>
        </row>
        <row r="74">
          <cell r="A74">
            <v>198</v>
          </cell>
          <cell r="B74">
            <v>0.88361683079677711</v>
          </cell>
          <cell r="C74">
            <v>7.8782452999104746E-2</v>
          </cell>
          <cell r="D74">
            <v>1.7905102954341987E-2</v>
          </cell>
          <cell r="E74">
            <v>1.9695613249776187E-2</v>
          </cell>
        </row>
        <row r="75">
          <cell r="A75">
            <v>202</v>
          </cell>
          <cell r="B75">
            <v>0.8865929841422393</v>
          </cell>
          <cell r="C75">
            <v>7.3522345026429597E-2</v>
          </cell>
          <cell r="D75">
            <v>3.4598750600672752E-2</v>
          </cell>
          <cell r="E75">
            <v>5.2859202306583374E-3</v>
          </cell>
        </row>
        <row r="76">
          <cell r="A76">
            <v>203</v>
          </cell>
          <cell r="B76">
            <v>0.79719051799824403</v>
          </cell>
          <cell r="C76">
            <v>0.15539947322212466</v>
          </cell>
          <cell r="D76">
            <v>3.4240561896400352E-2</v>
          </cell>
          <cell r="E76">
            <v>1.3169446883230905E-2</v>
          </cell>
        </row>
        <row r="77">
          <cell r="A77">
            <v>205</v>
          </cell>
          <cell r="B77">
            <v>0.88607594936708856</v>
          </cell>
          <cell r="C77">
            <v>7.5949367088607597E-2</v>
          </cell>
          <cell r="D77">
            <v>2.5316455696202531E-2</v>
          </cell>
          <cell r="E77">
            <v>1.2658227848101266E-2</v>
          </cell>
        </row>
        <row r="78">
          <cell r="A78">
            <v>207</v>
          </cell>
          <cell r="B78">
            <v>0.9</v>
          </cell>
          <cell r="C78">
            <v>8.461538461538462E-2</v>
          </cell>
          <cell r="D78">
            <v>1.282051282051282E-2</v>
          </cell>
          <cell r="E78">
            <v>2.5641025641025641E-3</v>
          </cell>
        </row>
        <row r="79">
          <cell r="A79">
            <v>208</v>
          </cell>
          <cell r="B79">
            <v>0.88372093023255816</v>
          </cell>
          <cell r="C79">
            <v>0</v>
          </cell>
          <cell r="D79">
            <v>0.11627906976744186</v>
          </cell>
          <cell r="E79">
            <v>0</v>
          </cell>
        </row>
        <row r="80">
          <cell r="A80">
            <v>209</v>
          </cell>
          <cell r="B80">
            <v>0.99056603773584906</v>
          </cell>
          <cell r="C80">
            <v>4.7169811320754715E-3</v>
          </cell>
          <cell r="D80">
            <v>4.7169811320754715E-3</v>
          </cell>
          <cell r="E80">
            <v>0</v>
          </cell>
        </row>
        <row r="81">
          <cell r="A81">
            <v>211</v>
          </cell>
          <cell r="B81">
            <v>0.90034364261168387</v>
          </cell>
          <cell r="C81">
            <v>8.247422680412371E-2</v>
          </cell>
          <cell r="D81">
            <v>1.0309278350515464E-2</v>
          </cell>
          <cell r="E81">
            <v>6.8728522336769758E-3</v>
          </cell>
        </row>
        <row r="82">
          <cell r="A82">
            <v>213</v>
          </cell>
          <cell r="B82">
            <v>0.86875000000000002</v>
          </cell>
          <cell r="C82">
            <v>0.12968750000000001</v>
          </cell>
          <cell r="D82">
            <v>1.5625000000000001E-3</v>
          </cell>
          <cell r="E82">
            <v>0</v>
          </cell>
        </row>
        <row r="83">
          <cell r="A83">
            <v>216</v>
          </cell>
          <cell r="B83">
            <v>0.96527777777777779</v>
          </cell>
          <cell r="C83">
            <v>1.7361111111111112E-2</v>
          </cell>
          <cell r="D83">
            <v>1.3888888888888888E-2</v>
          </cell>
          <cell r="E83">
            <v>3.472222222222222E-3</v>
          </cell>
        </row>
        <row r="84">
          <cell r="A84">
            <v>217</v>
          </cell>
          <cell r="B84">
            <v>0.95238095238095233</v>
          </cell>
          <cell r="C84">
            <v>3.5714285714285712E-2</v>
          </cell>
          <cell r="D84">
            <v>1.1904761904761904E-2</v>
          </cell>
          <cell r="E84">
            <v>0</v>
          </cell>
        </row>
        <row r="85">
          <cell r="A85">
            <v>218</v>
          </cell>
          <cell r="B85">
            <v>0.967741935483871</v>
          </cell>
          <cell r="C85">
            <v>1.2707722385141741E-2</v>
          </cell>
          <cell r="D85">
            <v>1.5640273704789834E-2</v>
          </cell>
          <cell r="E85">
            <v>3.9100684261974585E-3</v>
          </cell>
        </row>
        <row r="86">
          <cell r="A86">
            <v>219</v>
          </cell>
          <cell r="B86">
            <v>0.92809587217043943</v>
          </cell>
          <cell r="C86">
            <v>5.1930758988015982E-2</v>
          </cell>
          <cell r="D86">
            <v>1.5978695073235686E-2</v>
          </cell>
          <cell r="E86">
            <v>3.9946737683089215E-3</v>
          </cell>
        </row>
        <row r="87">
          <cell r="A87">
            <v>222</v>
          </cell>
          <cell r="B87">
            <v>0.88888888888888884</v>
          </cell>
          <cell r="C87">
            <v>8.6419753086419748E-2</v>
          </cell>
          <cell r="D87">
            <v>1.8518518518518517E-2</v>
          </cell>
          <cell r="E87">
            <v>6.1728395061728392E-3</v>
          </cell>
        </row>
        <row r="88">
          <cell r="A88">
            <v>223</v>
          </cell>
          <cell r="B88">
            <v>0.96019417475728153</v>
          </cell>
          <cell r="C88">
            <v>1.9417475728155338E-2</v>
          </cell>
          <cell r="D88">
            <v>1.3592233009708738E-2</v>
          </cell>
          <cell r="E88">
            <v>6.7961165048543689E-3</v>
          </cell>
        </row>
        <row r="89">
          <cell r="A89">
            <v>227</v>
          </cell>
          <cell r="B89">
            <v>0.8434504792332268</v>
          </cell>
          <cell r="C89">
            <v>9.2651757188498399E-2</v>
          </cell>
          <cell r="D89">
            <v>4.1533546325878593E-2</v>
          </cell>
          <cell r="E89">
            <v>2.2364217252396165E-2</v>
          </cell>
        </row>
        <row r="90">
          <cell r="A90">
            <v>228</v>
          </cell>
          <cell r="B90">
            <v>0.94907407407407407</v>
          </cell>
          <cell r="C90">
            <v>3.8580246913580245E-2</v>
          </cell>
          <cell r="D90">
            <v>1.0802469135802469E-2</v>
          </cell>
          <cell r="E90">
            <v>1.5432098765432098E-3</v>
          </cell>
        </row>
        <row r="91">
          <cell r="A91">
            <v>231</v>
          </cell>
          <cell r="B91">
            <v>0.91993185689948898</v>
          </cell>
          <cell r="C91">
            <v>6.4735945485519586E-2</v>
          </cell>
          <cell r="D91">
            <v>1.0221465076660987E-2</v>
          </cell>
          <cell r="E91">
            <v>5.1107325383304937E-3</v>
          </cell>
        </row>
        <row r="92">
          <cell r="A92">
            <v>233</v>
          </cell>
          <cell r="B92">
            <v>0.97708174178762419</v>
          </cell>
          <cell r="C92">
            <v>5.3475935828877002E-3</v>
          </cell>
          <cell r="D92">
            <v>1.2987012987012988E-2</v>
          </cell>
          <cell r="E92">
            <v>4.5836516424751722E-3</v>
          </cell>
        </row>
        <row r="93">
          <cell r="A93">
            <v>234</v>
          </cell>
          <cell r="B93">
            <v>0.94863013698630139</v>
          </cell>
          <cell r="C93">
            <v>1.0273972602739725E-2</v>
          </cell>
          <cell r="D93">
            <v>2.3972602739726026E-2</v>
          </cell>
          <cell r="E93">
            <v>1.7123287671232876E-2</v>
          </cell>
        </row>
        <row r="94">
          <cell r="A94">
            <v>235</v>
          </cell>
          <cell r="B94">
            <v>0.97063903281519859</v>
          </cell>
          <cell r="C94">
            <v>1.5544041450777202E-2</v>
          </cell>
          <cell r="D94">
            <v>8.6355785837651123E-3</v>
          </cell>
          <cell r="E94">
            <v>5.1813471502590676E-3</v>
          </cell>
        </row>
        <row r="95">
          <cell r="A95">
            <v>239</v>
          </cell>
          <cell r="B95">
            <v>0.94358974358974357</v>
          </cell>
          <cell r="C95">
            <v>3.0769230769230771E-2</v>
          </cell>
          <cell r="D95">
            <v>2.564102564102564E-2</v>
          </cell>
          <cell r="E95">
            <v>0</v>
          </cell>
        </row>
        <row r="96">
          <cell r="A96">
            <v>240</v>
          </cell>
          <cell r="B96">
            <v>0.89228206551915601</v>
          </cell>
          <cell r="C96">
            <v>5.4969461410327596E-2</v>
          </cell>
          <cell r="D96">
            <v>4.7751249305941143E-2</v>
          </cell>
          <cell r="E96">
            <v>4.9972237645752359E-3</v>
          </cell>
        </row>
        <row r="97">
          <cell r="A97">
            <v>241</v>
          </cell>
          <cell r="B97">
            <v>0.94301994301994307</v>
          </cell>
          <cell r="C97">
            <v>4.2735042735042736E-2</v>
          </cell>
          <cell r="D97">
            <v>5.6980056980056983E-3</v>
          </cell>
          <cell r="E97">
            <v>8.5470085470085479E-3</v>
          </cell>
        </row>
        <row r="98">
          <cell r="A98">
            <v>242</v>
          </cell>
          <cell r="B98">
            <v>0.90612244897959182</v>
          </cell>
          <cell r="C98">
            <v>7.7551020408163265E-2</v>
          </cell>
          <cell r="D98">
            <v>8.1632653061224497E-3</v>
          </cell>
          <cell r="E98">
            <v>8.1632653061224497E-3</v>
          </cell>
        </row>
        <row r="99">
          <cell r="A99">
            <v>246</v>
          </cell>
          <cell r="B99">
            <v>0.97752808988764039</v>
          </cell>
          <cell r="C99">
            <v>0</v>
          </cell>
          <cell r="D99">
            <v>2.247191011235955E-2</v>
          </cell>
          <cell r="E99">
            <v>0</v>
          </cell>
        </row>
        <row r="100">
          <cell r="A100">
            <v>248</v>
          </cell>
          <cell r="B100">
            <v>0.91289198606271782</v>
          </cell>
          <cell r="C100">
            <v>4.878048780487805E-2</v>
          </cell>
          <cell r="D100">
            <v>3.4843205574912892E-3</v>
          </cell>
          <cell r="E100">
            <v>3.484320557491289E-2</v>
          </cell>
        </row>
        <row r="101">
          <cell r="A101">
            <v>249</v>
          </cell>
          <cell r="B101">
            <v>0.8545454545454545</v>
          </cell>
          <cell r="C101">
            <v>9.0909090909090905E-3</v>
          </cell>
          <cell r="D101">
            <v>6.363636363636363E-2</v>
          </cell>
          <cell r="E101">
            <v>7.2727272727272724E-2</v>
          </cell>
        </row>
        <row r="102">
          <cell r="A102">
            <v>250</v>
          </cell>
          <cell r="B102">
            <v>0.95251396648044695</v>
          </cell>
          <cell r="C102">
            <v>3.0726256983240222E-2</v>
          </cell>
          <cell r="D102">
            <v>1.5363128491620111E-2</v>
          </cell>
          <cell r="E102">
            <v>1.3966480446927375E-3</v>
          </cell>
        </row>
        <row r="103">
          <cell r="A103">
            <v>251</v>
          </cell>
          <cell r="B103">
            <v>0.95454545454545459</v>
          </cell>
          <cell r="C103">
            <v>1.3986013986013986E-2</v>
          </cell>
          <cell r="D103">
            <v>2.4475524475524476E-2</v>
          </cell>
          <cell r="E103">
            <v>6.993006993006993E-3</v>
          </cell>
        </row>
        <row r="104">
          <cell r="A104">
            <v>252</v>
          </cell>
          <cell r="B104">
            <v>0.95286195286195285</v>
          </cell>
          <cell r="C104">
            <v>1.3468013468013467E-2</v>
          </cell>
          <cell r="D104">
            <v>3.0303030303030304E-2</v>
          </cell>
          <cell r="E104">
            <v>3.3670033670033669E-3</v>
          </cell>
        </row>
        <row r="105">
          <cell r="A105">
            <v>255</v>
          </cell>
          <cell r="B105">
            <v>0.82124352331606221</v>
          </cell>
          <cell r="C105">
            <v>0.12953367875647667</v>
          </cell>
          <cell r="D105">
            <v>2.3316062176165803E-2</v>
          </cell>
          <cell r="E105">
            <v>2.5906735751295335E-2</v>
          </cell>
        </row>
        <row r="106">
          <cell r="A106">
            <v>257</v>
          </cell>
          <cell r="B106">
            <v>0.93452380952380953</v>
          </cell>
          <cell r="C106">
            <v>6.1507936507936505E-2</v>
          </cell>
          <cell r="D106">
            <v>1.984126984126984E-3</v>
          </cell>
          <cell r="E106">
            <v>1.984126984126984E-3</v>
          </cell>
        </row>
        <row r="107">
          <cell r="A107">
            <v>259</v>
          </cell>
          <cell r="B107">
            <v>0.92550732083226306</v>
          </cell>
          <cell r="C107">
            <v>6.1649113793989213E-2</v>
          </cell>
          <cell r="D107">
            <v>1.0017980991523246E-2</v>
          </cell>
          <cell r="E107">
            <v>2.8255843822245054E-3</v>
          </cell>
        </row>
        <row r="108">
          <cell r="A108">
            <v>260</v>
          </cell>
          <cell r="B108">
            <v>0.94153846153846155</v>
          </cell>
          <cell r="C108">
            <v>4.3076923076923075E-2</v>
          </cell>
          <cell r="D108">
            <v>0</v>
          </cell>
          <cell r="E108">
            <v>1.5384615384615385E-2</v>
          </cell>
        </row>
        <row r="109">
          <cell r="A109">
            <v>264</v>
          </cell>
          <cell r="B109">
            <v>0.92540792540792538</v>
          </cell>
          <cell r="C109">
            <v>5.5944055944055944E-2</v>
          </cell>
          <cell r="D109">
            <v>1.1655011655011656E-2</v>
          </cell>
          <cell r="E109">
            <v>6.993006993006993E-3</v>
          </cell>
        </row>
        <row r="110">
          <cell r="A110">
            <v>266</v>
          </cell>
          <cell r="B110">
            <v>0.98958333333333337</v>
          </cell>
          <cell r="C110">
            <v>1.0416666666666666E-2</v>
          </cell>
          <cell r="D110">
            <v>0</v>
          </cell>
          <cell r="E110">
            <v>0</v>
          </cell>
        </row>
        <row r="111">
          <cell r="A111">
            <v>268</v>
          </cell>
          <cell r="B111">
            <v>0.95652173913043481</v>
          </cell>
          <cell r="C111">
            <v>2.8985507246376812E-2</v>
          </cell>
          <cell r="D111">
            <v>0</v>
          </cell>
          <cell r="E111">
            <v>1.4492753623188406E-2</v>
          </cell>
        </row>
        <row r="112">
          <cell r="A112">
            <v>270</v>
          </cell>
          <cell r="B112">
            <v>0.86248912097476071</v>
          </cell>
          <cell r="C112">
            <v>8.1810269799825933E-2</v>
          </cell>
          <cell r="D112">
            <v>4.917319408181027E-2</v>
          </cell>
          <cell r="E112">
            <v>6.5274151436031328E-3</v>
          </cell>
        </row>
        <row r="113">
          <cell r="A113">
            <v>271</v>
          </cell>
          <cell r="B113">
            <v>0.88926174496644295</v>
          </cell>
          <cell r="C113">
            <v>5.0335570469798654E-3</v>
          </cell>
          <cell r="D113">
            <v>0.10067114093959731</v>
          </cell>
          <cell r="E113">
            <v>5.0335570469798654E-3</v>
          </cell>
        </row>
        <row r="114">
          <cell r="A114">
            <v>274</v>
          </cell>
          <cell r="B114">
            <v>0.95</v>
          </cell>
          <cell r="C114">
            <v>2.8571428571428571E-2</v>
          </cell>
          <cell r="D114">
            <v>1.4285714285714285E-2</v>
          </cell>
          <cell r="E114">
            <v>7.1428571428571426E-3</v>
          </cell>
        </row>
        <row r="115">
          <cell r="A115">
            <v>276</v>
          </cell>
          <cell r="B115">
            <v>0.97780678851174929</v>
          </cell>
          <cell r="C115">
            <v>3.9164490861618795E-3</v>
          </cell>
          <cell r="D115">
            <v>1.1749347258485639E-2</v>
          </cell>
          <cell r="E115">
            <v>6.5274151436031328E-3</v>
          </cell>
        </row>
        <row r="116">
          <cell r="A116">
            <v>278</v>
          </cell>
          <cell r="B116">
            <v>0.9308176100628931</v>
          </cell>
          <cell r="C116">
            <v>6.2893081761006293E-3</v>
          </cell>
          <cell r="D116">
            <v>6.2893081761006289E-2</v>
          </cell>
          <cell r="E116">
            <v>0</v>
          </cell>
        </row>
        <row r="117">
          <cell r="A117">
            <v>283</v>
          </cell>
          <cell r="B117">
            <v>0.94494584837545126</v>
          </cell>
          <cell r="C117">
            <v>5.3249097472924188E-2</v>
          </cell>
          <cell r="D117">
            <v>0</v>
          </cell>
          <cell r="E117">
            <v>1.8050541516245488E-3</v>
          </cell>
        </row>
        <row r="118">
          <cell r="A118">
            <v>284</v>
          </cell>
          <cell r="B118">
            <v>0.98076923076923073</v>
          </cell>
          <cell r="C118">
            <v>6.41025641025641E-3</v>
          </cell>
          <cell r="D118">
            <v>1.282051282051282E-2</v>
          </cell>
          <cell r="E118">
            <v>0</v>
          </cell>
        </row>
        <row r="119">
          <cell r="A119">
            <v>285</v>
          </cell>
          <cell r="B119">
            <v>0.93103448275862066</v>
          </cell>
          <cell r="C119">
            <v>3.9408866995073892E-2</v>
          </cell>
          <cell r="D119">
            <v>1.4778325123152709E-2</v>
          </cell>
          <cell r="E119">
            <v>1.4778325123152709E-2</v>
          </cell>
        </row>
        <row r="120">
          <cell r="A120">
            <v>286</v>
          </cell>
          <cell r="B120">
            <v>0.92105263157894735</v>
          </cell>
          <cell r="C120">
            <v>2.1052631578947368E-2</v>
          </cell>
          <cell r="D120">
            <v>4.736842105263158E-2</v>
          </cell>
          <cell r="E120">
            <v>1.0526315789473684E-2</v>
          </cell>
        </row>
        <row r="121">
          <cell r="A121">
            <v>289</v>
          </cell>
          <cell r="B121">
            <v>0</v>
          </cell>
          <cell r="C121">
            <v>0</v>
          </cell>
          <cell r="D121">
            <v>0.90909090909090906</v>
          </cell>
          <cell r="E121">
            <v>9.0909090909090912E-2</v>
          </cell>
        </row>
        <row r="122">
          <cell r="A122">
            <v>290</v>
          </cell>
          <cell r="B122">
            <v>0.967741935483871</v>
          </cell>
          <cell r="C122">
            <v>0</v>
          </cell>
          <cell r="D122">
            <v>2.1505376344086023E-2</v>
          </cell>
          <cell r="E122">
            <v>1.0752688172043012E-2</v>
          </cell>
        </row>
        <row r="123">
          <cell r="A123">
            <v>293</v>
          </cell>
          <cell r="B123">
            <v>0.96473551637279598</v>
          </cell>
          <cell r="C123">
            <v>2.0151133501259445E-2</v>
          </cell>
          <cell r="D123">
            <v>1.2594458438287154E-2</v>
          </cell>
          <cell r="E123">
            <v>2.5188916876574307E-3</v>
          </cell>
        </row>
        <row r="124">
          <cell r="A124">
            <v>294</v>
          </cell>
          <cell r="B124">
            <v>0.97127468581687615</v>
          </cell>
          <cell r="C124">
            <v>1.4362657091561939E-2</v>
          </cell>
          <cell r="D124">
            <v>1.0771992818671455E-2</v>
          </cell>
          <cell r="E124">
            <v>3.5906642728904849E-3</v>
          </cell>
        </row>
        <row r="125">
          <cell r="A125">
            <v>298</v>
          </cell>
          <cell r="B125">
            <v>0.97872340425531912</v>
          </cell>
          <cell r="C125">
            <v>1.0638297872340425E-2</v>
          </cell>
          <cell r="D125">
            <v>1.0638297872340425E-2</v>
          </cell>
          <cell r="E125">
            <v>0</v>
          </cell>
        </row>
        <row r="126">
          <cell r="A126">
            <v>299</v>
          </cell>
          <cell r="B126">
            <v>0.97236180904522618</v>
          </cell>
          <cell r="C126">
            <v>1.507537688442211E-2</v>
          </cell>
          <cell r="D126">
            <v>1.2562814070351759E-2</v>
          </cell>
          <cell r="E126">
            <v>0</v>
          </cell>
        </row>
        <row r="127">
          <cell r="A127">
            <v>302</v>
          </cell>
          <cell r="B127">
            <v>0.93243243243243246</v>
          </cell>
          <cell r="C127">
            <v>5.4054054054054057E-2</v>
          </cell>
          <cell r="D127">
            <v>1.0135135135135136E-2</v>
          </cell>
          <cell r="E127">
            <v>3.3783783783783786E-3</v>
          </cell>
        </row>
        <row r="128">
          <cell r="A128">
            <v>303</v>
          </cell>
          <cell r="B128">
            <v>0.99168975069252074</v>
          </cell>
          <cell r="C128">
            <v>0</v>
          </cell>
          <cell r="D128">
            <v>5.5401662049861496E-3</v>
          </cell>
          <cell r="E128">
            <v>2.7700831024930748E-3</v>
          </cell>
        </row>
        <row r="129">
          <cell r="A129">
            <v>305</v>
          </cell>
          <cell r="B129">
            <v>0.93570451436388513</v>
          </cell>
          <cell r="C129">
            <v>5.0615595075239397E-2</v>
          </cell>
          <cell r="D129">
            <v>6.8399452804377564E-3</v>
          </cell>
          <cell r="E129">
            <v>6.8399452804377564E-3</v>
          </cell>
        </row>
        <row r="130">
          <cell r="A130">
            <v>310</v>
          </cell>
          <cell r="B130">
            <v>0.98161764705882348</v>
          </cell>
          <cell r="C130">
            <v>7.3529411764705881E-3</v>
          </cell>
          <cell r="D130">
            <v>3.6764705882352941E-3</v>
          </cell>
          <cell r="E130">
            <v>7.3529411764705881E-3</v>
          </cell>
        </row>
        <row r="131">
          <cell r="A131">
            <v>311</v>
          </cell>
          <cell r="B131">
            <v>0.92225201072386054</v>
          </cell>
          <cell r="C131">
            <v>4.8257372654155493E-2</v>
          </cell>
          <cell r="D131">
            <v>2.4128686327077747E-2</v>
          </cell>
          <cell r="E131">
            <v>5.3619302949061663E-3</v>
          </cell>
        </row>
        <row r="132">
          <cell r="A132">
            <v>312</v>
          </cell>
          <cell r="B132">
            <v>0.98134328358208955</v>
          </cell>
          <cell r="C132">
            <v>7.462686567164179E-3</v>
          </cell>
          <cell r="D132">
            <v>1.1194029850746268E-2</v>
          </cell>
          <cell r="E132">
            <v>0</v>
          </cell>
        </row>
        <row r="133">
          <cell r="A133">
            <v>313</v>
          </cell>
          <cell r="B133">
            <v>0.97993311036789299</v>
          </cell>
          <cell r="C133">
            <v>1.0033444816053512E-2</v>
          </cell>
          <cell r="D133">
            <v>1.0033444816053512E-2</v>
          </cell>
          <cell r="E133">
            <v>0</v>
          </cell>
        </row>
        <row r="134">
          <cell r="A134">
            <v>314</v>
          </cell>
          <cell r="B134">
            <v>0.96200705354280214</v>
          </cell>
          <cell r="C134">
            <v>2.997755690926579E-2</v>
          </cell>
          <cell r="D134">
            <v>5.2901571016351397E-3</v>
          </cell>
          <cell r="E134">
            <v>2.7252324462968902E-3</v>
          </cell>
        </row>
        <row r="135">
          <cell r="A135">
            <v>315</v>
          </cell>
          <cell r="B135">
            <v>0.72727272727272729</v>
          </cell>
          <cell r="C135">
            <v>3.0303030303030304E-2</v>
          </cell>
          <cell r="D135">
            <v>0.24242424242424243</v>
          </cell>
          <cell r="E135">
            <v>0</v>
          </cell>
        </row>
        <row r="136">
          <cell r="A136">
            <v>319</v>
          </cell>
          <cell r="B136">
            <v>0.91897654584221744</v>
          </cell>
          <cell r="C136">
            <v>3.9445628997867806E-2</v>
          </cell>
          <cell r="D136">
            <v>3.5181236673773986E-2</v>
          </cell>
          <cell r="E136">
            <v>6.3965884861407248E-3</v>
          </cell>
        </row>
        <row r="137">
          <cell r="A137">
            <v>320</v>
          </cell>
          <cell r="B137">
            <v>0.95939086294416243</v>
          </cell>
          <cell r="C137">
            <v>1.7766497461928935E-2</v>
          </cell>
          <cell r="D137">
            <v>2.030456852791878E-2</v>
          </cell>
          <cell r="E137">
            <v>2.5380710659898475E-3</v>
          </cell>
        </row>
        <row r="138">
          <cell r="A138">
            <v>321</v>
          </cell>
          <cell r="B138">
            <v>0.92650334075723828</v>
          </cell>
          <cell r="C138">
            <v>6.9042316258351888E-2</v>
          </cell>
          <cell r="D138">
            <v>4.4543429844097994E-3</v>
          </cell>
          <cell r="E138">
            <v>0</v>
          </cell>
        </row>
        <row r="139">
          <cell r="A139">
            <v>323</v>
          </cell>
          <cell r="B139">
            <v>0.96135265700483097</v>
          </cell>
          <cell r="C139">
            <v>9.6618357487922701E-3</v>
          </cell>
          <cell r="D139">
            <v>1.932367149758454E-2</v>
          </cell>
          <cell r="E139">
            <v>9.6618357487922701E-3</v>
          </cell>
        </row>
        <row r="140">
          <cell r="A140">
            <v>324</v>
          </cell>
          <cell r="B140">
            <v>0.93377120963327864</v>
          </cell>
          <cell r="C140">
            <v>5.5281882868089764E-2</v>
          </cell>
          <cell r="D140">
            <v>6.0207991242474E-3</v>
          </cell>
          <cell r="E140">
            <v>4.9261083743842365E-3</v>
          </cell>
        </row>
        <row r="141">
          <cell r="A141">
            <v>326</v>
          </cell>
          <cell r="B141">
            <v>0.76068376068376065</v>
          </cell>
          <cell r="C141">
            <v>0.22222222222222221</v>
          </cell>
          <cell r="D141">
            <v>0</v>
          </cell>
          <cell r="E141">
            <v>1.7094017094017096E-2</v>
          </cell>
        </row>
        <row r="142">
          <cell r="A142">
            <v>327</v>
          </cell>
          <cell r="B142">
            <v>0.98026315789473684</v>
          </cell>
          <cell r="C142">
            <v>0</v>
          </cell>
          <cell r="D142">
            <v>1.9736842105263157E-2</v>
          </cell>
          <cell r="E142">
            <v>0</v>
          </cell>
        </row>
        <row r="143">
          <cell r="A143">
            <v>328</v>
          </cell>
          <cell r="B143">
            <v>0.94897959183673475</v>
          </cell>
          <cell r="C143">
            <v>5.1020408163265302E-3</v>
          </cell>
          <cell r="D143">
            <v>4.0816326530612242E-2</v>
          </cell>
          <cell r="E143">
            <v>5.1020408163265302E-3</v>
          </cell>
        </row>
        <row r="144">
          <cell r="A144">
            <v>329</v>
          </cell>
          <cell r="B144">
            <v>0.98275862068965514</v>
          </cell>
          <cell r="C144">
            <v>0</v>
          </cell>
          <cell r="D144">
            <v>1.7241379310344827E-2</v>
          </cell>
          <cell r="E144">
            <v>0</v>
          </cell>
        </row>
        <row r="145">
          <cell r="A145">
            <v>334</v>
          </cell>
          <cell r="B145">
            <v>0.93548387096774188</v>
          </cell>
          <cell r="C145">
            <v>0</v>
          </cell>
          <cell r="D145">
            <v>6.4516129032258063E-2</v>
          </cell>
          <cell r="E145">
            <v>0</v>
          </cell>
        </row>
        <row r="146">
          <cell r="A146">
            <v>335</v>
          </cell>
          <cell r="B146">
            <v>0.87197231833910038</v>
          </cell>
          <cell r="C146">
            <v>0.11649365628604383</v>
          </cell>
          <cell r="D146">
            <v>6.920415224913495E-3</v>
          </cell>
          <cell r="E146">
            <v>4.61361014994233E-3</v>
          </cell>
        </row>
        <row r="147">
          <cell r="A147">
            <v>336</v>
          </cell>
          <cell r="B147">
            <v>0.98461538461538467</v>
          </cell>
          <cell r="C147">
            <v>0</v>
          </cell>
          <cell r="D147">
            <v>0</v>
          </cell>
          <cell r="E147">
            <v>1.5384615384615385E-2</v>
          </cell>
        </row>
        <row r="148">
          <cell r="A148">
            <v>337</v>
          </cell>
          <cell r="B148">
            <v>0.88929889298892983</v>
          </cell>
          <cell r="C148">
            <v>8.4870848708487087E-2</v>
          </cell>
          <cell r="D148">
            <v>1.7220172201722016E-2</v>
          </cell>
          <cell r="E148">
            <v>8.6100861008610082E-3</v>
          </cell>
        </row>
        <row r="149">
          <cell r="A149">
            <v>339</v>
          </cell>
          <cell r="B149">
            <v>0.99649122807017543</v>
          </cell>
          <cell r="C149">
            <v>0</v>
          </cell>
          <cell r="D149">
            <v>3.5087719298245615E-3</v>
          </cell>
          <cell r="E149">
            <v>0</v>
          </cell>
        </row>
        <row r="150">
          <cell r="A150">
            <v>340</v>
          </cell>
          <cell r="B150">
            <v>0.83695652173913049</v>
          </cell>
          <cell r="C150">
            <v>0</v>
          </cell>
          <cell r="D150">
            <v>0.14130434782608695</v>
          </cell>
          <cell r="E150">
            <v>2.1739130434782608E-2</v>
          </cell>
        </row>
        <row r="151">
          <cell r="A151">
            <v>342</v>
          </cell>
          <cell r="B151">
            <v>0.67741935483870963</v>
          </cell>
          <cell r="C151">
            <v>0.27419354838709675</v>
          </cell>
          <cell r="D151">
            <v>4.0322580645161289E-2</v>
          </cell>
          <cell r="E151">
            <v>8.0645161290322578E-3</v>
          </cell>
        </row>
        <row r="152">
          <cell r="A152">
            <v>343</v>
          </cell>
          <cell r="B152">
            <v>0.92786293958521193</v>
          </cell>
          <cell r="C152">
            <v>7.0333633904418394E-2</v>
          </cell>
          <cell r="D152">
            <v>0</v>
          </cell>
          <cell r="E152">
            <v>1.8034265103697023E-3</v>
          </cell>
        </row>
        <row r="153">
          <cell r="A153">
            <v>345</v>
          </cell>
          <cell r="B153">
            <v>0.97515527950310554</v>
          </cell>
          <cell r="C153">
            <v>2.4844720496894408E-2</v>
          </cell>
          <cell r="D153">
            <v>0</v>
          </cell>
          <cell r="E153">
            <v>0</v>
          </cell>
        </row>
        <row r="154">
          <cell r="A154">
            <v>346</v>
          </cell>
          <cell r="B154">
            <v>0.93922651933701662</v>
          </cell>
          <cell r="C154">
            <v>5.5248618784530384E-2</v>
          </cell>
          <cell r="D154">
            <v>0</v>
          </cell>
          <cell r="E154">
            <v>5.5248618784530384E-3</v>
          </cell>
        </row>
        <row r="155">
          <cell r="A155">
            <v>352</v>
          </cell>
          <cell r="B155">
            <v>0.90607734806629836</v>
          </cell>
          <cell r="C155">
            <v>6.3535911602209949E-2</v>
          </cell>
          <cell r="D155">
            <v>1.6574585635359115E-2</v>
          </cell>
          <cell r="E155">
            <v>1.3812154696132596E-2</v>
          </cell>
        </row>
        <row r="156">
          <cell r="A156">
            <v>353</v>
          </cell>
          <cell r="B156">
            <v>0.9423868312757202</v>
          </cell>
          <cell r="C156">
            <v>5.2126200274348423E-2</v>
          </cell>
          <cell r="D156">
            <v>1.3717421124828531E-3</v>
          </cell>
          <cell r="E156">
            <v>4.11522633744856E-3</v>
          </cell>
        </row>
        <row r="157">
          <cell r="A157">
            <v>354</v>
          </cell>
          <cell r="B157">
            <v>0.95959595959595956</v>
          </cell>
          <cell r="C157">
            <v>2.0202020202020204E-2</v>
          </cell>
          <cell r="D157">
            <v>1.5151515151515152E-2</v>
          </cell>
          <cell r="E157">
            <v>5.0505050505050509E-3</v>
          </cell>
        </row>
        <row r="158">
          <cell r="A158">
            <v>355</v>
          </cell>
          <cell r="B158">
            <v>0.97176591375770016</v>
          </cell>
          <cell r="C158">
            <v>0</v>
          </cell>
          <cell r="D158">
            <v>2.0020533880903489E-2</v>
          </cell>
          <cell r="E158">
            <v>8.2135523613963042E-3</v>
          </cell>
        </row>
        <row r="159">
          <cell r="A159">
            <v>356</v>
          </cell>
          <cell r="B159">
            <v>0.98809523809523814</v>
          </cell>
          <cell r="C159">
            <v>5.9523809523809521E-3</v>
          </cell>
          <cell r="D159">
            <v>5.9523809523809521E-3</v>
          </cell>
          <cell r="E159">
            <v>0</v>
          </cell>
        </row>
        <row r="160">
          <cell r="A160">
            <v>359</v>
          </cell>
          <cell r="B160">
            <v>0.97623762376237622</v>
          </cell>
          <cell r="C160">
            <v>1.1881188118811881E-2</v>
          </cell>
          <cell r="D160">
            <v>7.9207920792079209E-3</v>
          </cell>
          <cell r="E160">
            <v>3.9603960396039604E-3</v>
          </cell>
        </row>
        <row r="161">
          <cell r="A161">
            <v>362</v>
          </cell>
          <cell r="B161">
            <v>0.8571428571428571</v>
          </cell>
          <cell r="C161">
            <v>6.3492063492063489E-2</v>
          </cell>
          <cell r="D161">
            <v>3.1746031746031744E-2</v>
          </cell>
          <cell r="E161">
            <v>4.7619047619047616E-2</v>
          </cell>
        </row>
        <row r="162">
          <cell r="A162">
            <v>363</v>
          </cell>
          <cell r="B162">
            <v>0.9206586826347305</v>
          </cell>
          <cell r="C162">
            <v>6.5868263473053898E-2</v>
          </cell>
          <cell r="D162">
            <v>5.9880239520958087E-3</v>
          </cell>
          <cell r="E162">
            <v>7.4850299401197605E-3</v>
          </cell>
        </row>
        <row r="163">
          <cell r="A163">
            <v>364</v>
          </cell>
          <cell r="B163">
            <v>0.92</v>
          </cell>
          <cell r="C163">
            <v>4.9523809523809526E-2</v>
          </cell>
          <cell r="D163">
            <v>2.4761904761904763E-2</v>
          </cell>
          <cell r="E163">
            <v>5.7142857142857143E-3</v>
          </cell>
        </row>
        <row r="164">
          <cell r="A164">
            <v>365</v>
          </cell>
          <cell r="B164">
            <v>0.98404255319148937</v>
          </cell>
          <cell r="C164">
            <v>0</v>
          </cell>
          <cell r="D164">
            <v>1.5957446808510637E-2</v>
          </cell>
          <cell r="E164">
            <v>0</v>
          </cell>
        </row>
        <row r="165">
          <cell r="A165">
            <v>366</v>
          </cell>
          <cell r="B165">
            <v>1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370</v>
          </cell>
          <cell r="B166">
            <v>0.88888888888888884</v>
          </cell>
          <cell r="C166">
            <v>4.1666666666666664E-2</v>
          </cell>
          <cell r="D166">
            <v>5.5555555555555552E-2</v>
          </cell>
          <cell r="E166">
            <v>1.3888888888888888E-2</v>
          </cell>
        </row>
        <row r="167">
          <cell r="A167">
            <v>374</v>
          </cell>
          <cell r="B167">
            <v>0.90431519699812379</v>
          </cell>
          <cell r="C167">
            <v>4.3151969981238276E-2</v>
          </cell>
          <cell r="D167">
            <v>4.5028142589118199E-2</v>
          </cell>
          <cell r="E167">
            <v>7.5046904315196998E-3</v>
          </cell>
        </row>
        <row r="168">
          <cell r="A168">
            <v>378</v>
          </cell>
          <cell r="B168">
            <v>0.94488188976377951</v>
          </cell>
          <cell r="C168">
            <v>3.937007874015748E-2</v>
          </cell>
          <cell r="D168">
            <v>1.5748031496062992E-2</v>
          </cell>
          <cell r="E168">
            <v>0</v>
          </cell>
        </row>
        <row r="169">
          <cell r="A169">
            <v>381</v>
          </cell>
          <cell r="B169">
            <v>0.9464285714285714</v>
          </cell>
          <cell r="C169">
            <v>4.464285714285714E-3</v>
          </cell>
          <cell r="D169">
            <v>4.0178571428571432E-2</v>
          </cell>
          <cell r="E169">
            <v>8.9285714285714281E-3</v>
          </cell>
        </row>
        <row r="170">
          <cell r="A170">
            <v>384</v>
          </cell>
          <cell r="B170">
            <v>0.89675516224188789</v>
          </cell>
          <cell r="C170">
            <v>8.8495575221238937E-2</v>
          </cell>
          <cell r="D170">
            <v>8.8495575221238937E-3</v>
          </cell>
          <cell r="E170">
            <v>5.8997050147492625E-3</v>
          </cell>
        </row>
        <row r="171">
          <cell r="A171">
            <v>386</v>
          </cell>
          <cell r="B171">
            <v>0.98</v>
          </cell>
          <cell r="C171">
            <v>0.02</v>
          </cell>
          <cell r="D171">
            <v>0</v>
          </cell>
          <cell r="E171">
            <v>0</v>
          </cell>
        </row>
        <row r="172">
          <cell r="A172">
            <v>387</v>
          </cell>
          <cell r="B172">
            <v>0.96654275092936803</v>
          </cell>
          <cell r="C172">
            <v>0</v>
          </cell>
          <cell r="D172">
            <v>3.3457249070631967E-2</v>
          </cell>
          <cell r="E172">
            <v>0</v>
          </cell>
        </row>
        <row r="173">
          <cell r="A173">
            <v>389</v>
          </cell>
          <cell r="B173">
            <v>0</v>
          </cell>
          <cell r="C173">
            <v>0</v>
          </cell>
          <cell r="D173">
            <v>0.967741935483871</v>
          </cell>
          <cell r="E173">
            <v>3.2258064516129031E-2</v>
          </cell>
        </row>
        <row r="174">
          <cell r="A174">
            <v>393</v>
          </cell>
          <cell r="B174">
            <v>1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394</v>
          </cell>
          <cell r="B175">
            <v>0.96610169491525422</v>
          </cell>
          <cell r="C175">
            <v>2.9661016949152543E-2</v>
          </cell>
          <cell r="D175">
            <v>4.2372881355932203E-3</v>
          </cell>
          <cell r="E175">
            <v>0</v>
          </cell>
        </row>
        <row r="176">
          <cell r="A176">
            <v>395</v>
          </cell>
          <cell r="B176">
            <v>0.97826086956521741</v>
          </cell>
          <cell r="C176">
            <v>0</v>
          </cell>
          <cell r="D176">
            <v>2.1739130434782608E-2</v>
          </cell>
          <cell r="E176">
            <v>0</v>
          </cell>
        </row>
        <row r="177">
          <cell r="A177">
            <v>400</v>
          </cell>
          <cell r="B177">
            <v>0.9346733668341709</v>
          </cell>
          <cell r="C177">
            <v>3.5175879396984924E-2</v>
          </cell>
          <cell r="D177">
            <v>2.5125628140703519E-2</v>
          </cell>
          <cell r="E177">
            <v>5.0251256281407036E-3</v>
          </cell>
        </row>
        <row r="178">
          <cell r="A178">
            <v>402</v>
          </cell>
          <cell r="B178">
            <v>0.95514018691588787</v>
          </cell>
          <cell r="C178">
            <v>1.4953271028037384E-2</v>
          </cell>
          <cell r="D178">
            <v>2.0560747663551402E-2</v>
          </cell>
          <cell r="E178">
            <v>9.3457943925233638E-3</v>
          </cell>
        </row>
        <row r="179">
          <cell r="A179">
            <v>403</v>
          </cell>
          <cell r="B179">
            <v>0.94527363184079605</v>
          </cell>
          <cell r="C179">
            <v>1.4925373134328358E-2</v>
          </cell>
          <cell r="D179">
            <v>1.9900497512437811E-2</v>
          </cell>
          <cell r="E179">
            <v>1.9900497512437811E-2</v>
          </cell>
        </row>
        <row r="180">
          <cell r="A180">
            <v>406</v>
          </cell>
          <cell r="B180">
            <v>0.89130434782608692</v>
          </cell>
          <cell r="C180">
            <v>4.3478260869565216E-2</v>
          </cell>
          <cell r="D180">
            <v>5.434782608695652E-2</v>
          </cell>
          <cell r="E180">
            <v>1.0869565217391304E-2</v>
          </cell>
        </row>
        <row r="181">
          <cell r="A181">
            <v>408</v>
          </cell>
          <cell r="B181">
            <v>0.97058823529411764</v>
          </cell>
          <cell r="C181">
            <v>0</v>
          </cell>
          <cell r="D181">
            <v>0</v>
          </cell>
          <cell r="E181">
            <v>2.9411764705882353E-2</v>
          </cell>
        </row>
        <row r="182">
          <cell r="A182">
            <v>409</v>
          </cell>
          <cell r="B182">
            <v>0.95640326975476841</v>
          </cell>
          <cell r="C182">
            <v>2.9972752043596729E-2</v>
          </cell>
          <cell r="D182">
            <v>1.0899182561307902E-2</v>
          </cell>
          <cell r="E182">
            <v>2.7247956403269754E-3</v>
          </cell>
        </row>
        <row r="183">
          <cell r="A183">
            <v>412</v>
          </cell>
          <cell r="B183">
            <v>0.87423312883435578</v>
          </cell>
          <cell r="C183">
            <v>3.0674846625766871E-2</v>
          </cell>
          <cell r="D183">
            <v>8.5889570552147243E-2</v>
          </cell>
          <cell r="E183">
            <v>9.202453987730062E-3</v>
          </cell>
        </row>
        <row r="184">
          <cell r="A184">
            <v>417</v>
          </cell>
          <cell r="B184">
            <v>0.97943925233644857</v>
          </cell>
          <cell r="C184">
            <v>0</v>
          </cell>
          <cell r="D184">
            <v>7.4766355140186919E-3</v>
          </cell>
          <cell r="E184">
            <v>1.3084112149532711E-2</v>
          </cell>
        </row>
        <row r="185">
          <cell r="A185">
            <v>418</v>
          </cell>
          <cell r="B185">
            <v>0.96391752577319589</v>
          </cell>
          <cell r="C185">
            <v>7.7319587628865982E-3</v>
          </cell>
          <cell r="D185">
            <v>2.0618556701030927E-2</v>
          </cell>
          <cell r="E185">
            <v>7.7319587628865982E-3</v>
          </cell>
        </row>
        <row r="186">
          <cell r="A186">
            <v>419</v>
          </cell>
          <cell r="B186">
            <v>0.97619047619047616</v>
          </cell>
          <cell r="C186">
            <v>2.3809523809523808E-2</v>
          </cell>
          <cell r="D186">
            <v>0</v>
          </cell>
          <cell r="E186">
            <v>0</v>
          </cell>
        </row>
        <row r="187">
          <cell r="A187">
            <v>420</v>
          </cell>
          <cell r="B187">
            <v>0.98679245283018868</v>
          </cell>
          <cell r="C187">
            <v>1.1320754716981131E-2</v>
          </cell>
          <cell r="D187">
            <v>1.8867924528301887E-3</v>
          </cell>
          <cell r="E187">
            <v>0</v>
          </cell>
        </row>
        <row r="188">
          <cell r="A188">
            <v>421</v>
          </cell>
          <cell r="B188">
            <v>1</v>
          </cell>
          <cell r="C188">
            <v>0</v>
          </cell>
          <cell r="D188">
            <v>0</v>
          </cell>
          <cell r="E188">
            <v>0</v>
          </cell>
        </row>
        <row r="189">
          <cell r="A189">
            <v>422</v>
          </cell>
          <cell r="B189">
            <v>0.97122302158273377</v>
          </cell>
          <cell r="C189">
            <v>0</v>
          </cell>
          <cell r="D189">
            <v>2.1582733812949641E-2</v>
          </cell>
          <cell r="E189">
            <v>7.1942446043165471E-3</v>
          </cell>
        </row>
        <row r="190">
          <cell r="A190">
            <v>426</v>
          </cell>
          <cell r="B190">
            <v>0.90496760259179265</v>
          </cell>
          <cell r="C190">
            <v>7.3434125269978404E-2</v>
          </cell>
          <cell r="D190">
            <v>1.9438444924406047E-2</v>
          </cell>
          <cell r="E190">
            <v>2.1598272138228943E-3</v>
          </cell>
        </row>
        <row r="191">
          <cell r="A191">
            <v>428</v>
          </cell>
          <cell r="B191">
            <v>0.90797546012269936</v>
          </cell>
          <cell r="C191">
            <v>0</v>
          </cell>
          <cell r="D191">
            <v>8.5889570552147243E-2</v>
          </cell>
          <cell r="E191">
            <v>6.1349693251533744E-3</v>
          </cell>
        </row>
        <row r="192">
          <cell r="A192">
            <v>433</v>
          </cell>
          <cell r="B192">
            <v>0.97674418604651159</v>
          </cell>
          <cell r="C192">
            <v>0</v>
          </cell>
          <cell r="D192">
            <v>2.3255813953488372E-2</v>
          </cell>
          <cell r="E192">
            <v>0</v>
          </cell>
        </row>
        <row r="193">
          <cell r="A193">
            <v>434</v>
          </cell>
          <cell r="B193">
            <v>0.76470588235294112</v>
          </cell>
          <cell r="C193">
            <v>0</v>
          </cell>
          <cell r="D193">
            <v>0.23529411764705882</v>
          </cell>
          <cell r="E193">
            <v>0</v>
          </cell>
        </row>
        <row r="194">
          <cell r="A194">
            <v>435</v>
          </cell>
          <cell r="B194">
            <v>0.91</v>
          </cell>
          <cell r="C194">
            <v>5.5E-2</v>
          </cell>
          <cell r="D194">
            <v>3.2500000000000001E-2</v>
          </cell>
          <cell r="E194">
            <v>2.5000000000000001E-3</v>
          </cell>
        </row>
        <row r="195">
          <cell r="A195">
            <v>436</v>
          </cell>
          <cell r="B195">
            <v>0.93548387096774188</v>
          </cell>
          <cell r="C195">
            <v>1.1730205278592375E-2</v>
          </cell>
          <cell r="D195">
            <v>4.1055718475073312E-2</v>
          </cell>
          <cell r="E195">
            <v>1.1730205278592375E-2</v>
          </cell>
        </row>
        <row r="196">
          <cell r="A196">
            <v>437</v>
          </cell>
          <cell r="B196">
            <v>0.99344978165938869</v>
          </cell>
          <cell r="C196">
            <v>0</v>
          </cell>
          <cell r="D196">
            <v>6.5502183406113534E-3</v>
          </cell>
          <cell r="E196">
            <v>0</v>
          </cell>
        </row>
        <row r="197">
          <cell r="A197">
            <v>439</v>
          </cell>
          <cell r="B197">
            <v>0.9285714285714286</v>
          </cell>
          <cell r="C197">
            <v>0</v>
          </cell>
          <cell r="D197">
            <v>7.1428571428571425E-2</v>
          </cell>
          <cell r="E197">
            <v>0</v>
          </cell>
        </row>
        <row r="198">
          <cell r="A198">
            <v>440</v>
          </cell>
          <cell r="B198">
            <v>0.91061452513966479</v>
          </cell>
          <cell r="C198">
            <v>2.7932960893854747E-2</v>
          </cell>
          <cell r="D198">
            <v>5.5865921787709494E-2</v>
          </cell>
          <cell r="E198">
            <v>5.5865921787709499E-3</v>
          </cell>
        </row>
        <row r="199">
          <cell r="A199">
            <v>441</v>
          </cell>
          <cell r="B199">
            <v>0.84210526315789469</v>
          </cell>
          <cell r="C199">
            <v>0</v>
          </cell>
          <cell r="D199">
            <v>0.14035087719298245</v>
          </cell>
          <cell r="E199">
            <v>1.7543859649122806E-2</v>
          </cell>
        </row>
        <row r="200">
          <cell r="A200">
            <v>453</v>
          </cell>
          <cell r="B200">
            <v>0.90909090909090906</v>
          </cell>
          <cell r="C200">
            <v>9.0909090909090912E-2</v>
          </cell>
          <cell r="D200">
            <v>0</v>
          </cell>
          <cell r="E200">
            <v>0</v>
          </cell>
        </row>
        <row r="201">
          <cell r="A201">
            <v>462</v>
          </cell>
          <cell r="B201">
            <v>0.93604651162790697</v>
          </cell>
          <cell r="C201">
            <v>0</v>
          </cell>
          <cell r="D201">
            <v>6.3953488372093026E-2</v>
          </cell>
          <cell r="E201">
            <v>0</v>
          </cell>
        </row>
        <row r="202">
          <cell r="A202">
            <v>464</v>
          </cell>
          <cell r="B202">
            <v>1.6666666666666666E-2</v>
          </cell>
          <cell r="C202">
            <v>0</v>
          </cell>
          <cell r="D202">
            <v>0.98333333333333328</v>
          </cell>
          <cell r="E202">
            <v>0</v>
          </cell>
        </row>
        <row r="203">
          <cell r="A203">
            <v>465</v>
          </cell>
          <cell r="B203">
            <v>0.92045454545454541</v>
          </cell>
          <cell r="C203">
            <v>0</v>
          </cell>
          <cell r="D203">
            <v>6.25E-2</v>
          </cell>
          <cell r="E203">
            <v>1.7045454545454544E-2</v>
          </cell>
        </row>
        <row r="204">
          <cell r="A204">
            <v>466</v>
          </cell>
          <cell r="B204">
            <v>0.94610778443113774</v>
          </cell>
          <cell r="C204">
            <v>4.790419161676647E-2</v>
          </cell>
          <cell r="D204">
            <v>0</v>
          </cell>
          <cell r="E204">
            <v>5.9880239520958087E-3</v>
          </cell>
        </row>
        <row r="205">
          <cell r="A205">
            <v>469</v>
          </cell>
          <cell r="B205">
            <v>0.90163934426229508</v>
          </cell>
          <cell r="C205">
            <v>3.2786885245901641E-2</v>
          </cell>
          <cell r="D205">
            <v>5.737704918032787E-2</v>
          </cell>
          <cell r="E205">
            <v>8.1967213114754103E-3</v>
          </cell>
        </row>
        <row r="206">
          <cell r="A206">
            <v>472</v>
          </cell>
          <cell r="B206">
            <v>0.99458483754512639</v>
          </cell>
          <cell r="C206">
            <v>0</v>
          </cell>
          <cell r="D206">
            <v>1.8050541516245488E-3</v>
          </cell>
          <cell r="E206">
            <v>3.6101083032490976E-3</v>
          </cell>
        </row>
        <row r="207">
          <cell r="A207">
            <v>474</v>
          </cell>
          <cell r="B207">
            <v>0.98941798941798942</v>
          </cell>
          <cell r="C207">
            <v>0</v>
          </cell>
          <cell r="D207">
            <v>5.2910052910052907E-3</v>
          </cell>
          <cell r="E207">
            <v>5.2910052910052907E-3</v>
          </cell>
        </row>
        <row r="208">
          <cell r="A208">
            <v>475</v>
          </cell>
          <cell r="B208">
            <v>0.98165137614678899</v>
          </cell>
          <cell r="C208">
            <v>0</v>
          </cell>
          <cell r="D208">
            <v>1.834862385321101E-2</v>
          </cell>
          <cell r="E208">
            <v>0</v>
          </cell>
        </row>
        <row r="209">
          <cell r="A209">
            <v>476</v>
          </cell>
          <cell r="B209">
            <v>0.94285714285714284</v>
          </cell>
          <cell r="C209">
            <v>0</v>
          </cell>
          <cell r="D209">
            <v>2.8571428571428571E-2</v>
          </cell>
          <cell r="E209">
            <v>2.8571428571428571E-2</v>
          </cell>
        </row>
        <row r="210">
          <cell r="A210">
            <v>477</v>
          </cell>
          <cell r="B210">
            <v>0.97802197802197799</v>
          </cell>
          <cell r="C210">
            <v>2.197802197802198E-2</v>
          </cell>
          <cell r="D210">
            <v>0</v>
          </cell>
          <cell r="E210">
            <v>0</v>
          </cell>
        </row>
        <row r="211">
          <cell r="A211">
            <v>478</v>
          </cell>
          <cell r="B211">
            <v>0.96</v>
          </cell>
          <cell r="C211">
            <v>1.6E-2</v>
          </cell>
          <cell r="D211">
            <v>1.6E-2</v>
          </cell>
          <cell r="E211">
            <v>8.0000000000000002E-3</v>
          </cell>
        </row>
        <row r="212">
          <cell r="A212">
            <v>480</v>
          </cell>
          <cell r="B212">
            <v>0.82352941176470584</v>
          </cell>
          <cell r="C212">
            <v>0.17647058823529413</v>
          </cell>
          <cell r="D212">
            <v>0</v>
          </cell>
          <cell r="E212">
            <v>0</v>
          </cell>
        </row>
        <row r="213">
          <cell r="A213">
            <v>481</v>
          </cell>
          <cell r="B213">
            <v>1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485</v>
          </cell>
          <cell r="B214">
            <v>0.94701348747591518</v>
          </cell>
          <cell r="C214">
            <v>3.5645472061657031E-2</v>
          </cell>
          <cell r="D214">
            <v>8.670520231213872E-3</v>
          </cell>
          <cell r="E214">
            <v>8.670520231213872E-3</v>
          </cell>
        </row>
        <row r="215">
          <cell r="A215">
            <v>486</v>
          </cell>
          <cell r="B215">
            <v>0.92584269662921348</v>
          </cell>
          <cell r="C215">
            <v>4.49438202247191E-2</v>
          </cell>
          <cell r="D215">
            <v>2.247191011235955E-2</v>
          </cell>
          <cell r="E215">
            <v>6.7415730337078653E-3</v>
          </cell>
        </row>
        <row r="216">
          <cell r="A216">
            <v>487</v>
          </cell>
          <cell r="B216">
            <v>1</v>
          </cell>
          <cell r="C216">
            <v>0</v>
          </cell>
          <cell r="D216">
            <v>0</v>
          </cell>
          <cell r="E216">
            <v>0</v>
          </cell>
        </row>
        <row r="217">
          <cell r="A217">
            <v>488</v>
          </cell>
          <cell r="B217">
            <v>0.95818815331010454</v>
          </cell>
          <cell r="C217">
            <v>1.7421602787456445E-2</v>
          </cell>
          <cell r="D217">
            <v>1.0452961672473868E-2</v>
          </cell>
          <cell r="E217">
            <v>1.3937282229965157E-2</v>
          </cell>
        </row>
        <row r="218">
          <cell r="A218">
            <v>489</v>
          </cell>
          <cell r="B218">
            <v>0.88524590163934425</v>
          </cell>
          <cell r="C218">
            <v>0</v>
          </cell>
          <cell r="D218">
            <v>9.0163934426229511E-2</v>
          </cell>
          <cell r="E218">
            <v>2.4590163934426229E-2</v>
          </cell>
        </row>
        <row r="219">
          <cell r="A219">
            <v>490</v>
          </cell>
          <cell r="B219">
            <v>0.99071925754060319</v>
          </cell>
          <cell r="C219">
            <v>9.2807424593967514E-3</v>
          </cell>
          <cell r="D219">
            <v>0</v>
          </cell>
          <cell r="E219">
            <v>0</v>
          </cell>
        </row>
        <row r="220">
          <cell r="A220">
            <v>492</v>
          </cell>
          <cell r="B220">
            <v>0.8160106147722247</v>
          </cell>
          <cell r="C220">
            <v>0.10482087571870853</v>
          </cell>
          <cell r="D220">
            <v>7.3418841220698805E-2</v>
          </cell>
          <cell r="E220">
            <v>5.7496682883679791E-3</v>
          </cell>
        </row>
        <row r="221">
          <cell r="A221">
            <v>496</v>
          </cell>
          <cell r="B221">
            <v>1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498</v>
          </cell>
          <cell r="B222">
            <v>0.95454545454545459</v>
          </cell>
          <cell r="C222">
            <v>1.1363636363636364E-2</v>
          </cell>
          <cell r="D222">
            <v>2.6515151515151516E-2</v>
          </cell>
          <cell r="E222">
            <v>7.575757575757576E-3</v>
          </cell>
        </row>
        <row r="223">
          <cell r="A223">
            <v>500</v>
          </cell>
          <cell r="B223">
            <v>0.95744680851063835</v>
          </cell>
          <cell r="C223">
            <v>3.8297872340425532E-2</v>
          </cell>
          <cell r="D223">
            <v>4.2553191489361703E-3</v>
          </cell>
          <cell r="E223">
            <v>0</v>
          </cell>
        </row>
        <row r="224">
          <cell r="A224">
            <v>501</v>
          </cell>
          <cell r="B224">
            <v>0.90873533246414606</v>
          </cell>
          <cell r="C224">
            <v>8.0834419817470665E-2</v>
          </cell>
          <cell r="D224">
            <v>5.2151238591916557E-3</v>
          </cell>
          <cell r="E224">
            <v>5.2151238591916557E-3</v>
          </cell>
        </row>
        <row r="225">
          <cell r="A225">
            <v>503</v>
          </cell>
          <cell r="B225">
            <v>0.84530386740331487</v>
          </cell>
          <cell r="C225">
            <v>0.12062615101289134</v>
          </cell>
          <cell r="D225">
            <v>2.117863720073665E-2</v>
          </cell>
          <cell r="E225">
            <v>1.289134438305709E-2</v>
          </cell>
        </row>
        <row r="226">
          <cell r="A226">
            <v>504</v>
          </cell>
          <cell r="B226">
            <v>0.93333333333333335</v>
          </cell>
          <cell r="C226">
            <v>6.6666666666666666E-2</v>
          </cell>
          <cell r="D226">
            <v>0</v>
          </cell>
          <cell r="E226">
            <v>0</v>
          </cell>
        </row>
        <row r="227">
          <cell r="A227">
            <v>505</v>
          </cell>
          <cell r="B227">
            <v>0.92337164750957856</v>
          </cell>
          <cell r="C227">
            <v>3.0651340996168581E-2</v>
          </cell>
          <cell r="D227">
            <v>4.5977011494252873E-2</v>
          </cell>
          <cell r="E227">
            <v>0</v>
          </cell>
        </row>
        <row r="228">
          <cell r="A228">
            <v>506</v>
          </cell>
          <cell r="B228">
            <v>0.86335403726708071</v>
          </cell>
          <cell r="C228">
            <v>0.10559006211180125</v>
          </cell>
          <cell r="D228">
            <v>1.8633540372670808E-2</v>
          </cell>
          <cell r="E228">
            <v>1.2422360248447204E-2</v>
          </cell>
        </row>
        <row r="229">
          <cell r="A229">
            <v>507</v>
          </cell>
          <cell r="B229">
            <v>0.92241379310344829</v>
          </cell>
          <cell r="C229">
            <v>1.7241379310344827E-2</v>
          </cell>
          <cell r="D229">
            <v>5.1724137931034482E-2</v>
          </cell>
          <cell r="E229">
            <v>8.6206896551724137E-3</v>
          </cell>
        </row>
        <row r="230">
          <cell r="A230">
            <v>514</v>
          </cell>
          <cell r="B230">
            <v>0.94186046511627908</v>
          </cell>
          <cell r="C230">
            <v>2.3255813953488372E-2</v>
          </cell>
          <cell r="D230">
            <v>3.4883720930232558E-2</v>
          </cell>
          <cell r="E230">
            <v>0</v>
          </cell>
        </row>
        <row r="231">
          <cell r="A231">
            <v>515</v>
          </cell>
          <cell r="B231">
            <v>1</v>
          </cell>
          <cell r="C231">
            <v>0</v>
          </cell>
          <cell r="D231">
            <v>0</v>
          </cell>
          <cell r="E231">
            <v>0</v>
          </cell>
        </row>
        <row r="232">
          <cell r="A232">
            <v>522</v>
          </cell>
          <cell r="B232">
            <v>0.86021505376344087</v>
          </cell>
          <cell r="C232">
            <v>8.6021505376344093E-2</v>
          </cell>
          <cell r="D232">
            <v>4.3010752688172046E-2</v>
          </cell>
          <cell r="E232">
            <v>1.0752688172043012E-2</v>
          </cell>
        </row>
        <row r="233">
          <cell r="A233">
            <v>524</v>
          </cell>
          <cell r="B233">
            <v>0.8595505617977528</v>
          </cell>
          <cell r="C233">
            <v>0.12921348314606743</v>
          </cell>
          <cell r="D233">
            <v>1.1235955056179775E-2</v>
          </cell>
          <cell r="E233">
            <v>0</v>
          </cell>
        </row>
        <row r="234">
          <cell r="A234">
            <v>526</v>
          </cell>
          <cell r="B234">
            <v>0.9373493975903614</v>
          </cell>
          <cell r="C234">
            <v>6.2650602409638559E-2</v>
          </cell>
          <cell r="D234">
            <v>0</v>
          </cell>
          <cell r="E234">
            <v>0</v>
          </cell>
        </row>
        <row r="235">
          <cell r="A235">
            <v>528</v>
          </cell>
          <cell r="B235">
            <v>0.79389312977099236</v>
          </cell>
          <cell r="C235">
            <v>4.5801526717557252E-2</v>
          </cell>
          <cell r="D235">
            <v>0.15267175572519084</v>
          </cell>
          <cell r="E235">
            <v>7.6335877862595417E-3</v>
          </cell>
        </row>
        <row r="236">
          <cell r="A236">
            <v>529</v>
          </cell>
          <cell r="B236">
            <v>0.94308943089430897</v>
          </cell>
          <cell r="C236">
            <v>2.8455284552845527E-2</v>
          </cell>
          <cell r="D236">
            <v>1.2195121951219513E-2</v>
          </cell>
          <cell r="E236">
            <v>1.6260162601626018E-2</v>
          </cell>
        </row>
        <row r="237">
          <cell r="A237">
            <v>530</v>
          </cell>
          <cell r="B237">
            <v>1</v>
          </cell>
          <cell r="C237">
            <v>0</v>
          </cell>
          <cell r="D237">
            <v>0</v>
          </cell>
          <cell r="E237">
            <v>0</v>
          </cell>
        </row>
        <row r="238">
          <cell r="A238">
            <v>534</v>
          </cell>
          <cell r="B238">
            <v>0.94152046783625731</v>
          </cell>
          <cell r="C238">
            <v>0</v>
          </cell>
          <cell r="D238">
            <v>0</v>
          </cell>
          <cell r="E238">
            <v>5.8479532163742687E-2</v>
          </cell>
        </row>
        <row r="239">
          <cell r="A239">
            <v>536</v>
          </cell>
          <cell r="B239">
            <v>0.97520661157024791</v>
          </cell>
          <cell r="C239">
            <v>2.4793388429752067E-2</v>
          </cell>
          <cell r="D239">
            <v>0</v>
          </cell>
          <cell r="E239">
            <v>0</v>
          </cell>
        </row>
        <row r="240">
          <cell r="A240">
            <v>537</v>
          </cell>
          <cell r="B240">
            <v>0.99354838709677418</v>
          </cell>
          <cell r="C240">
            <v>0</v>
          </cell>
          <cell r="D240">
            <v>6.4516129032258064E-3</v>
          </cell>
          <cell r="E240">
            <v>0</v>
          </cell>
        </row>
        <row r="241">
          <cell r="A241">
            <v>543</v>
          </cell>
          <cell r="B241">
            <v>0.93727598566308246</v>
          </cell>
          <cell r="C241">
            <v>5.3763440860215058E-3</v>
          </cell>
          <cell r="D241">
            <v>5.3763440860215055E-2</v>
          </cell>
          <cell r="E241">
            <v>3.5842293906810036E-3</v>
          </cell>
        </row>
        <row r="242">
          <cell r="A242">
            <v>544</v>
          </cell>
          <cell r="B242">
            <v>0.94863013698630139</v>
          </cell>
          <cell r="C242">
            <v>0</v>
          </cell>
          <cell r="D242">
            <v>4.4520547945205477E-2</v>
          </cell>
          <cell r="E242">
            <v>6.8493150684931503E-3</v>
          </cell>
        </row>
        <row r="243">
          <cell r="A243">
            <v>545</v>
          </cell>
          <cell r="B243">
            <v>0.92537313432835822</v>
          </cell>
          <cell r="C243">
            <v>5.2238805970149252E-2</v>
          </cell>
          <cell r="D243">
            <v>7.462686567164179E-3</v>
          </cell>
          <cell r="E243">
            <v>1.4925373134328358E-2</v>
          </cell>
        </row>
        <row r="244">
          <cell r="A244">
            <v>556</v>
          </cell>
          <cell r="B244">
            <v>0.94508414526129314</v>
          </cell>
          <cell r="C244">
            <v>8.8573959255978745E-4</v>
          </cell>
          <cell r="D244">
            <v>4.6944198405668734E-2</v>
          </cell>
          <cell r="E244">
            <v>7.0859167404782996E-3</v>
          </cell>
        </row>
        <row r="245">
          <cell r="A245">
            <v>557</v>
          </cell>
          <cell r="B245">
            <v>0.97297297297297303</v>
          </cell>
          <cell r="C245">
            <v>0</v>
          </cell>
          <cell r="D245">
            <v>2.7027027027027029E-2</v>
          </cell>
          <cell r="E245">
            <v>0</v>
          </cell>
        </row>
        <row r="246">
          <cell r="A246">
            <v>558</v>
          </cell>
          <cell r="B246">
            <v>0.89926124916051042</v>
          </cell>
          <cell r="C246">
            <v>6.044325050369375E-3</v>
          </cell>
          <cell r="D246">
            <v>7.8576225654801879E-2</v>
          </cell>
          <cell r="E246">
            <v>1.6118200134318333E-2</v>
          </cell>
        </row>
        <row r="247">
          <cell r="A247">
            <v>561</v>
          </cell>
          <cell r="B247">
            <v>0.76551724137931032</v>
          </cell>
          <cell r="C247">
            <v>0.21379310344827587</v>
          </cell>
          <cell r="D247">
            <v>6.8965517241379309E-3</v>
          </cell>
          <cell r="E247">
            <v>1.3793103448275862E-2</v>
          </cell>
        </row>
        <row r="248">
          <cell r="A248">
            <v>562</v>
          </cell>
          <cell r="B248">
            <v>0.91970802919708028</v>
          </cell>
          <cell r="C248">
            <v>5.1094890510948905E-2</v>
          </cell>
          <cell r="D248">
            <v>2.9197080291970802E-2</v>
          </cell>
          <cell r="E248">
            <v>0</v>
          </cell>
        </row>
        <row r="249">
          <cell r="A249">
            <v>564</v>
          </cell>
          <cell r="B249">
            <v>0.98630136986301364</v>
          </cell>
          <cell r="C249">
            <v>1.3698630136986301E-2</v>
          </cell>
          <cell r="D249">
            <v>0</v>
          </cell>
          <cell r="E249">
            <v>0</v>
          </cell>
        </row>
        <row r="250">
          <cell r="A250">
            <v>566</v>
          </cell>
          <cell r="B250">
            <v>0.88440221694378462</v>
          </cell>
          <cell r="C250">
            <v>9.3428345209817895E-2</v>
          </cell>
          <cell r="D250">
            <v>1.4251781472684086E-2</v>
          </cell>
          <cell r="E250">
            <v>7.91765637371338E-3</v>
          </cell>
        </row>
        <row r="251">
          <cell r="A251">
            <v>567</v>
          </cell>
          <cell r="B251">
            <v>0.90277777777777779</v>
          </cell>
          <cell r="C251">
            <v>9.7222222222222224E-2</v>
          </cell>
          <cell r="D251">
            <v>0</v>
          </cell>
          <cell r="E251">
            <v>0</v>
          </cell>
        </row>
        <row r="252">
          <cell r="A252">
            <v>568</v>
          </cell>
          <cell r="B252">
            <v>0.77483443708609268</v>
          </cell>
          <cell r="C252">
            <v>7.9470198675496692E-2</v>
          </cell>
          <cell r="D252">
            <v>0.14569536423841059</v>
          </cell>
          <cell r="E252">
            <v>0</v>
          </cell>
        </row>
        <row r="253">
          <cell r="A253">
            <v>569</v>
          </cell>
          <cell r="B253">
            <v>0.86974789915966388</v>
          </cell>
          <cell r="C253">
            <v>0.1092436974789916</v>
          </cell>
          <cell r="D253">
            <v>2.100840336134454E-2</v>
          </cell>
          <cell r="E253">
            <v>0</v>
          </cell>
        </row>
        <row r="254">
          <cell r="A254">
            <v>570</v>
          </cell>
          <cell r="B254">
            <v>1</v>
          </cell>
          <cell r="C254">
            <v>0</v>
          </cell>
          <cell r="D254">
            <v>0</v>
          </cell>
          <cell r="E254">
            <v>0</v>
          </cell>
        </row>
        <row r="255">
          <cell r="A255">
            <v>573</v>
          </cell>
          <cell r="B255">
            <v>0.90293040293040294</v>
          </cell>
          <cell r="C255">
            <v>7.7533577533577536E-2</v>
          </cell>
          <cell r="D255">
            <v>1.15995115995116E-2</v>
          </cell>
          <cell r="E255">
            <v>7.9365079365079361E-3</v>
          </cell>
        </row>
        <row r="256">
          <cell r="A256">
            <v>574</v>
          </cell>
          <cell r="B256">
            <v>0.84193548387096773</v>
          </cell>
          <cell r="C256">
            <v>0.14838709677419354</v>
          </cell>
          <cell r="D256">
            <v>6.4516129032258064E-3</v>
          </cell>
          <cell r="E256">
            <v>3.2258064516129032E-3</v>
          </cell>
        </row>
        <row r="257">
          <cell r="A257">
            <v>577</v>
          </cell>
          <cell r="B257">
            <v>0.90322580645161288</v>
          </cell>
          <cell r="C257">
            <v>0</v>
          </cell>
          <cell r="D257">
            <v>7.5901328273244778E-2</v>
          </cell>
          <cell r="E257">
            <v>2.0872865275142316E-2</v>
          </cell>
        </row>
        <row r="258">
          <cell r="A258">
            <v>578</v>
          </cell>
          <cell r="B258">
            <v>0.91851851851851851</v>
          </cell>
          <cell r="C258">
            <v>5.9259259259259262E-2</v>
          </cell>
          <cell r="D258">
            <v>7.4074074074074077E-3</v>
          </cell>
          <cell r="E258">
            <v>1.4814814814814815E-2</v>
          </cell>
        </row>
        <row r="259">
          <cell r="A259">
            <v>580</v>
          </cell>
          <cell r="B259">
            <v>0.91752577319587625</v>
          </cell>
          <cell r="C259">
            <v>6.1855670103092786E-2</v>
          </cell>
          <cell r="D259">
            <v>0</v>
          </cell>
          <cell r="E259">
            <v>2.0618556701030927E-2</v>
          </cell>
        </row>
        <row r="260">
          <cell r="A260">
            <v>581</v>
          </cell>
          <cell r="B260">
            <v>0.94339622641509435</v>
          </cell>
          <cell r="C260">
            <v>1.8867924528301886E-2</v>
          </cell>
          <cell r="D260">
            <v>3.7735849056603772E-2</v>
          </cell>
          <cell r="E260">
            <v>0</v>
          </cell>
        </row>
        <row r="261">
          <cell r="A261">
            <v>588</v>
          </cell>
          <cell r="B261">
            <v>0.87190812720848054</v>
          </cell>
          <cell r="C261">
            <v>9.8056537102473501E-2</v>
          </cell>
          <cell r="D261">
            <v>2.3851590106007067E-2</v>
          </cell>
          <cell r="E261">
            <v>6.183745583038869E-3</v>
          </cell>
        </row>
        <row r="262">
          <cell r="A262">
            <v>602</v>
          </cell>
          <cell r="B262">
            <v>0.94425087108013939</v>
          </cell>
          <cell r="C262">
            <v>2.0905923344947737E-2</v>
          </cell>
          <cell r="D262">
            <v>2.7874564459930314E-2</v>
          </cell>
          <cell r="E262">
            <v>6.9686411149825784E-3</v>
          </cell>
        </row>
        <row r="263">
          <cell r="A263">
            <v>605</v>
          </cell>
          <cell r="B263">
            <v>0.79881656804733725</v>
          </cell>
          <cell r="C263">
            <v>0.11834319526627218</v>
          </cell>
          <cell r="D263">
            <v>6.5088757396449703E-2</v>
          </cell>
          <cell r="E263">
            <v>1.7751479289940829E-2</v>
          </cell>
        </row>
        <row r="264">
          <cell r="A264">
            <v>606</v>
          </cell>
          <cell r="B264">
            <v>0.85952848722986253</v>
          </cell>
          <cell r="C264">
            <v>0.10117878192534381</v>
          </cell>
          <cell r="D264">
            <v>3.0451866404715127E-2</v>
          </cell>
          <cell r="E264">
            <v>8.840864440078585E-3</v>
          </cell>
        </row>
        <row r="265">
          <cell r="A265">
            <v>608</v>
          </cell>
          <cell r="B265">
            <v>0.79856115107913672</v>
          </cell>
          <cell r="C265">
            <v>0.15107913669064749</v>
          </cell>
          <cell r="D265">
            <v>2.8776978417266189E-2</v>
          </cell>
          <cell r="E265">
            <v>2.1582733812949641E-2</v>
          </cell>
        </row>
        <row r="266">
          <cell r="A266">
            <v>610</v>
          </cell>
          <cell r="B266">
            <v>0.95833333333333337</v>
          </cell>
          <cell r="C266">
            <v>2.7777777777777776E-2</v>
          </cell>
          <cell r="D266">
            <v>1.3888888888888888E-2</v>
          </cell>
          <cell r="E266">
            <v>0</v>
          </cell>
        </row>
        <row r="267">
          <cell r="A267">
            <v>611</v>
          </cell>
          <cell r="B267">
            <v>0.99371069182389937</v>
          </cell>
          <cell r="C267">
            <v>0</v>
          </cell>
          <cell r="D267">
            <v>6.2893081761006293E-3</v>
          </cell>
          <cell r="E267">
            <v>0</v>
          </cell>
        </row>
        <row r="268">
          <cell r="A268">
            <v>612</v>
          </cell>
          <cell r="B268">
            <v>1</v>
          </cell>
          <cell r="C268">
            <v>0</v>
          </cell>
          <cell r="D268">
            <v>0</v>
          </cell>
          <cell r="E268">
            <v>0</v>
          </cell>
        </row>
        <row r="269">
          <cell r="A269">
            <v>614</v>
          </cell>
          <cell r="B269">
            <v>0.93283582089552242</v>
          </cell>
          <cell r="C269">
            <v>5.2238805970149252E-2</v>
          </cell>
          <cell r="D269">
            <v>7.462686567164179E-3</v>
          </cell>
          <cell r="E269">
            <v>7.462686567164179E-3</v>
          </cell>
        </row>
        <row r="270">
          <cell r="A270">
            <v>615</v>
          </cell>
          <cell r="B270">
            <v>0.91329479768786126</v>
          </cell>
          <cell r="C270">
            <v>8.0924855491329481E-2</v>
          </cell>
          <cell r="D270">
            <v>0</v>
          </cell>
          <cell r="E270">
            <v>5.7803468208092483E-3</v>
          </cell>
        </row>
        <row r="271">
          <cell r="A271">
            <v>618</v>
          </cell>
          <cell r="B271">
            <v>0.9285714285714286</v>
          </cell>
          <cell r="C271">
            <v>0</v>
          </cell>
          <cell r="D271">
            <v>7.1428571428571425E-2</v>
          </cell>
          <cell r="E271">
            <v>0</v>
          </cell>
        </row>
        <row r="272">
          <cell r="A272">
            <v>620</v>
          </cell>
          <cell r="B272">
            <v>0.92708333333333337</v>
          </cell>
          <cell r="C272">
            <v>7.2916666666666671E-2</v>
          </cell>
          <cell r="D272">
            <v>0</v>
          </cell>
          <cell r="E272">
            <v>0</v>
          </cell>
        </row>
        <row r="273">
          <cell r="A273">
            <v>621</v>
          </cell>
          <cell r="B273">
            <v>1</v>
          </cell>
          <cell r="C273">
            <v>0</v>
          </cell>
          <cell r="D273">
            <v>0</v>
          </cell>
          <cell r="E273">
            <v>0</v>
          </cell>
        </row>
        <row r="274">
          <cell r="A274">
            <v>622</v>
          </cell>
          <cell r="B274">
            <v>0.76</v>
          </cell>
          <cell r="C274">
            <v>0</v>
          </cell>
          <cell r="D274">
            <v>0.24</v>
          </cell>
          <cell r="E274">
            <v>0</v>
          </cell>
        </row>
        <row r="275">
          <cell r="A275">
            <v>625</v>
          </cell>
          <cell r="B275">
            <v>0.96470588235294119</v>
          </cell>
          <cell r="C275">
            <v>0</v>
          </cell>
          <cell r="D275">
            <v>1.1764705882352941E-2</v>
          </cell>
          <cell r="E275">
            <v>2.3529411764705882E-2</v>
          </cell>
        </row>
        <row r="276">
          <cell r="A276">
            <v>626</v>
          </cell>
          <cell r="B276">
            <v>0.96</v>
          </cell>
          <cell r="C276">
            <v>0</v>
          </cell>
          <cell r="D276">
            <v>0</v>
          </cell>
          <cell r="E276">
            <v>0.04</v>
          </cell>
        </row>
        <row r="277">
          <cell r="A277">
            <v>629</v>
          </cell>
          <cell r="B277">
            <v>0</v>
          </cell>
          <cell r="C277">
            <v>0</v>
          </cell>
          <cell r="D277">
            <v>1</v>
          </cell>
          <cell r="E277">
            <v>0</v>
          </cell>
        </row>
        <row r="278">
          <cell r="A278">
            <v>630</v>
          </cell>
          <cell r="B278">
            <v>0.97142857142857142</v>
          </cell>
          <cell r="C278">
            <v>1.8181818181818181E-2</v>
          </cell>
          <cell r="D278">
            <v>7.7922077922077922E-3</v>
          </cell>
          <cell r="E278">
            <v>2.5974025974025974E-3</v>
          </cell>
        </row>
        <row r="279">
          <cell r="A279">
            <v>633</v>
          </cell>
          <cell r="B279">
            <v>0.87455621301775144</v>
          </cell>
          <cell r="C279">
            <v>6.5483234714003941E-2</v>
          </cell>
          <cell r="D279">
            <v>4.7337278106508875E-2</v>
          </cell>
          <cell r="E279">
            <v>1.26232741617357E-2</v>
          </cell>
        </row>
        <row r="280">
          <cell r="A280">
            <v>636</v>
          </cell>
          <cell r="B280">
            <v>0.81853658536585361</v>
          </cell>
          <cell r="C280">
            <v>0.12</v>
          </cell>
          <cell r="D280">
            <v>5.5609756097560976E-2</v>
          </cell>
          <cell r="E280">
            <v>5.8536585365853658E-3</v>
          </cell>
        </row>
        <row r="281">
          <cell r="A281">
            <v>637</v>
          </cell>
          <cell r="B281">
            <v>0.98611111111111116</v>
          </cell>
          <cell r="C281">
            <v>0</v>
          </cell>
          <cell r="D281">
            <v>1.3888888888888888E-2</v>
          </cell>
          <cell r="E281">
            <v>0</v>
          </cell>
        </row>
        <row r="282">
          <cell r="A282">
            <v>641</v>
          </cell>
          <cell r="B282">
            <v>0.98181818181818181</v>
          </cell>
          <cell r="C282">
            <v>0</v>
          </cell>
          <cell r="D282">
            <v>1.8181818181818181E-2</v>
          </cell>
          <cell r="E282">
            <v>0</v>
          </cell>
        </row>
        <row r="283">
          <cell r="A283">
            <v>642</v>
          </cell>
          <cell r="B283">
            <v>0.83333333333333337</v>
          </cell>
          <cell r="C283">
            <v>4.1666666666666664E-2</v>
          </cell>
          <cell r="D283">
            <v>8.3333333333333329E-2</v>
          </cell>
          <cell r="E283">
            <v>4.1666666666666664E-2</v>
          </cell>
        </row>
        <row r="284">
          <cell r="A284">
            <v>652</v>
          </cell>
          <cell r="B284">
            <v>0.87878787878787878</v>
          </cell>
          <cell r="C284">
            <v>9.7288676236044661E-2</v>
          </cell>
          <cell r="D284">
            <v>2.0733652312599681E-2</v>
          </cell>
          <cell r="E284">
            <v>3.189792663476874E-3</v>
          </cell>
        </row>
        <row r="285">
          <cell r="A285">
            <v>653</v>
          </cell>
          <cell r="B285">
            <v>0.97222222222222221</v>
          </cell>
          <cell r="C285">
            <v>0</v>
          </cell>
          <cell r="D285">
            <v>2.7777777777777776E-2</v>
          </cell>
          <cell r="E285">
            <v>0</v>
          </cell>
        </row>
        <row r="286">
          <cell r="A286">
            <v>654</v>
          </cell>
          <cell r="B286">
            <v>0.90636704119850187</v>
          </cell>
          <cell r="C286">
            <v>4.5880149812734083E-2</v>
          </cell>
          <cell r="D286">
            <v>3.5580524344569285E-2</v>
          </cell>
          <cell r="E286">
            <v>1.2172284644194757E-2</v>
          </cell>
        </row>
        <row r="287">
          <cell r="A287">
            <v>655</v>
          </cell>
          <cell r="B287">
            <v>0.84615384615384615</v>
          </cell>
          <cell r="C287">
            <v>0.15384615384615385</v>
          </cell>
          <cell r="D287">
            <v>0</v>
          </cell>
          <cell r="E287">
            <v>0</v>
          </cell>
        </row>
        <row r="288">
          <cell r="A288">
            <v>656</v>
          </cell>
          <cell r="B288">
            <v>1</v>
          </cell>
          <cell r="C288">
            <v>0</v>
          </cell>
          <cell r="D288">
            <v>0</v>
          </cell>
          <cell r="E288">
            <v>0</v>
          </cell>
        </row>
        <row r="289">
          <cell r="A289">
            <v>663</v>
          </cell>
          <cell r="B289">
            <v>0.87506819421713034</v>
          </cell>
          <cell r="C289">
            <v>0.10256410256410256</v>
          </cell>
          <cell r="D289">
            <v>1.8548827059465357E-2</v>
          </cell>
          <cell r="E289">
            <v>3.8188761593016913E-3</v>
          </cell>
        </row>
        <row r="290">
          <cell r="A290">
            <v>680</v>
          </cell>
          <cell r="B290">
            <v>0.93203883495145634</v>
          </cell>
          <cell r="C290">
            <v>1.2944983818770227E-2</v>
          </cell>
          <cell r="D290">
            <v>4.5307443365695796E-2</v>
          </cell>
          <cell r="E290">
            <v>9.7087378640776691E-3</v>
          </cell>
        </row>
        <row r="291">
          <cell r="A291">
            <v>717</v>
          </cell>
          <cell r="B291">
            <v>0.85488958990536279</v>
          </cell>
          <cell r="C291">
            <v>8.6435331230283907E-2</v>
          </cell>
          <cell r="D291">
            <v>4.9211356466876972E-2</v>
          </cell>
          <cell r="E291">
            <v>9.4637223974763408E-3</v>
          </cell>
        </row>
        <row r="292">
          <cell r="A292">
            <v>719</v>
          </cell>
          <cell r="B292">
            <v>0.8571428571428571</v>
          </cell>
          <cell r="C292">
            <v>0</v>
          </cell>
          <cell r="D292">
            <v>0.14285714285714285</v>
          </cell>
          <cell r="E292">
            <v>0</v>
          </cell>
        </row>
        <row r="293">
          <cell r="A293">
            <v>720</v>
          </cell>
          <cell r="B293">
            <v>0.95714285714285718</v>
          </cell>
          <cell r="C293">
            <v>0</v>
          </cell>
          <cell r="D293">
            <v>4.2857142857142858E-2</v>
          </cell>
          <cell r="E293">
            <v>0</v>
          </cell>
        </row>
        <row r="294">
          <cell r="A294">
            <v>721</v>
          </cell>
          <cell r="B294">
            <v>0.96276595744680848</v>
          </cell>
          <cell r="C294">
            <v>3.1914893617021274E-2</v>
          </cell>
          <cell r="D294">
            <v>5.3191489361702126E-3</v>
          </cell>
          <cell r="E294">
            <v>0</v>
          </cell>
        </row>
        <row r="295">
          <cell r="A295">
            <v>723</v>
          </cell>
          <cell r="B295">
            <v>1</v>
          </cell>
          <cell r="C295">
            <v>0</v>
          </cell>
          <cell r="D295">
            <v>0</v>
          </cell>
          <cell r="E295">
            <v>0</v>
          </cell>
        </row>
        <row r="296">
          <cell r="A296">
            <v>725</v>
          </cell>
          <cell r="B296">
            <v>0.97435897435897434</v>
          </cell>
          <cell r="C296">
            <v>0</v>
          </cell>
          <cell r="D296">
            <v>2.564102564102564E-2</v>
          </cell>
          <cell r="E296">
            <v>0</v>
          </cell>
        </row>
        <row r="297">
          <cell r="A297">
            <v>727</v>
          </cell>
          <cell r="B297">
            <v>1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731</v>
          </cell>
          <cell r="B298">
            <v>0.9868852459016394</v>
          </cell>
          <cell r="C298">
            <v>3.2786885245901639E-3</v>
          </cell>
          <cell r="D298">
            <v>9.8360655737704927E-3</v>
          </cell>
          <cell r="E298">
            <v>0</v>
          </cell>
        </row>
        <row r="299">
          <cell r="A299">
            <v>743</v>
          </cell>
          <cell r="B299">
            <v>0.95575221238938057</v>
          </cell>
          <cell r="C299">
            <v>4.4247787610619468E-3</v>
          </cell>
          <cell r="D299">
            <v>3.5398230088495575E-2</v>
          </cell>
          <cell r="E299">
            <v>4.4247787610619468E-3</v>
          </cell>
        </row>
        <row r="300">
          <cell r="A300">
            <v>746</v>
          </cell>
          <cell r="B300">
            <v>0.99259259259259258</v>
          </cell>
          <cell r="C300">
            <v>0</v>
          </cell>
          <cell r="D300">
            <v>7.4074074074074077E-3</v>
          </cell>
          <cell r="E300">
            <v>0</v>
          </cell>
        </row>
        <row r="301">
          <cell r="A301">
            <v>748</v>
          </cell>
          <cell r="B301">
            <v>0.91371681415929207</v>
          </cell>
          <cell r="C301">
            <v>6.4159292035398233E-2</v>
          </cell>
          <cell r="D301">
            <v>1.7699115044247787E-2</v>
          </cell>
          <cell r="E301">
            <v>4.4247787610619468E-3</v>
          </cell>
        </row>
        <row r="302">
          <cell r="A302">
            <v>788</v>
          </cell>
          <cell r="B302">
            <v>0.78904665314401623</v>
          </cell>
          <cell r="C302">
            <v>0.15770791075050711</v>
          </cell>
          <cell r="D302">
            <v>4.4117647058823532E-2</v>
          </cell>
          <cell r="E302">
            <v>9.1277890466531439E-3</v>
          </cell>
        </row>
        <row r="303">
          <cell r="A303">
            <v>789</v>
          </cell>
          <cell r="B303">
            <v>0.97138047138047134</v>
          </cell>
          <cell r="C303">
            <v>1.8518518518518517E-2</v>
          </cell>
          <cell r="D303">
            <v>8.4175084175084174E-3</v>
          </cell>
          <cell r="E303">
            <v>1.6835016835016834E-3</v>
          </cell>
        </row>
        <row r="304">
          <cell r="A304">
            <v>790</v>
          </cell>
          <cell r="B304">
            <v>1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792</v>
          </cell>
          <cell r="B305">
            <v>0.84090909090909094</v>
          </cell>
          <cell r="C305">
            <v>4.5454545454545456E-2</v>
          </cell>
          <cell r="D305">
            <v>9.0909090909090912E-2</v>
          </cell>
          <cell r="E305">
            <v>2.2727272727272728E-2</v>
          </cell>
        </row>
        <row r="306">
          <cell r="A306">
            <v>794</v>
          </cell>
          <cell r="B306">
            <v>1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797</v>
          </cell>
          <cell r="B307">
            <v>0.9438202247191011</v>
          </cell>
          <cell r="C307">
            <v>0</v>
          </cell>
          <cell r="D307">
            <v>3.3707865168539325E-2</v>
          </cell>
          <cell r="E307">
            <v>2.247191011235955E-2</v>
          </cell>
        </row>
        <row r="308">
          <cell r="A308">
            <v>798</v>
          </cell>
          <cell r="B308">
            <v>0.96705882352941175</v>
          </cell>
          <cell r="C308">
            <v>9.4117647058823521E-3</v>
          </cell>
          <cell r="D308">
            <v>1.6470588235294119E-2</v>
          </cell>
          <cell r="E308">
            <v>7.058823529411765E-3</v>
          </cell>
        </row>
        <row r="309">
          <cell r="A309">
            <v>801</v>
          </cell>
          <cell r="B309">
            <v>0.98795180722891562</v>
          </cell>
          <cell r="C309">
            <v>1.2048192771084338E-2</v>
          </cell>
          <cell r="D309">
            <v>0</v>
          </cell>
          <cell r="E309">
            <v>0</v>
          </cell>
        </row>
        <row r="310">
          <cell r="A310">
            <v>805</v>
          </cell>
          <cell r="B310">
            <v>1</v>
          </cell>
          <cell r="C310">
            <v>0</v>
          </cell>
          <cell r="D310">
            <v>0</v>
          </cell>
          <cell r="E310">
            <v>0</v>
          </cell>
        </row>
        <row r="311">
          <cell r="A311">
            <v>806</v>
          </cell>
          <cell r="B311">
            <v>0.95454545454545459</v>
          </cell>
          <cell r="C311">
            <v>4.87012987012987E-3</v>
          </cell>
          <cell r="D311">
            <v>3.0844155844155844E-2</v>
          </cell>
          <cell r="E311">
            <v>9.74025974025974E-3</v>
          </cell>
        </row>
        <row r="312">
          <cell r="A312">
            <v>807</v>
          </cell>
          <cell r="B312">
            <v>0.95370370370370372</v>
          </cell>
          <cell r="C312">
            <v>3.7037037037037035E-2</v>
          </cell>
          <cell r="D312">
            <v>0</v>
          </cell>
          <cell r="E312">
            <v>9.2592592592592587E-3</v>
          </cell>
        </row>
        <row r="313">
          <cell r="A313">
            <v>808</v>
          </cell>
          <cell r="B313">
            <v>0.94615384615384612</v>
          </cell>
          <cell r="C313">
            <v>5.3846153846153849E-2</v>
          </cell>
          <cell r="D313">
            <v>0</v>
          </cell>
          <cell r="E313">
            <v>0</v>
          </cell>
        </row>
        <row r="314">
          <cell r="A314">
            <v>809</v>
          </cell>
          <cell r="B314">
            <v>0.92433537832310841</v>
          </cell>
          <cell r="C314">
            <v>4.2944785276073622E-2</v>
          </cell>
          <cell r="D314">
            <v>2.9652351738241309E-2</v>
          </cell>
          <cell r="E314">
            <v>3.0674846625766872E-3</v>
          </cell>
        </row>
        <row r="315">
          <cell r="A315">
            <v>812</v>
          </cell>
          <cell r="B315">
            <v>0.953125</v>
          </cell>
          <cell r="C315">
            <v>3.125E-2</v>
          </cell>
          <cell r="D315">
            <v>1.5625E-2</v>
          </cell>
          <cell r="E315">
            <v>0</v>
          </cell>
        </row>
        <row r="316">
          <cell r="A316">
            <v>816</v>
          </cell>
          <cell r="B316">
            <v>0.97499999999999998</v>
          </cell>
          <cell r="C316">
            <v>0</v>
          </cell>
          <cell r="D316">
            <v>2.5000000000000001E-2</v>
          </cell>
          <cell r="E316">
            <v>0</v>
          </cell>
        </row>
        <row r="317">
          <cell r="A317">
            <v>817</v>
          </cell>
          <cell r="B317">
            <v>0.94736842105263153</v>
          </cell>
          <cell r="C317">
            <v>0</v>
          </cell>
          <cell r="D317">
            <v>5.2631578947368418E-2</v>
          </cell>
          <cell r="E317">
            <v>0</v>
          </cell>
        </row>
        <row r="318">
          <cell r="A318">
            <v>819</v>
          </cell>
          <cell r="B318">
            <v>0.97701149425287359</v>
          </cell>
          <cell r="C318">
            <v>5.7471264367816091E-3</v>
          </cell>
          <cell r="D318">
            <v>1.7241379310344827E-2</v>
          </cell>
          <cell r="E318">
            <v>0</v>
          </cell>
        </row>
        <row r="319">
          <cell r="A319">
            <v>820</v>
          </cell>
          <cell r="B319">
            <v>0.97058823529411764</v>
          </cell>
          <cell r="C319">
            <v>7.3529411764705881E-3</v>
          </cell>
          <cell r="D319">
            <v>0</v>
          </cell>
          <cell r="E319">
            <v>2.2058823529411766E-2</v>
          </cell>
        </row>
        <row r="320">
          <cell r="A320">
            <v>821</v>
          </cell>
          <cell r="B320">
            <v>0</v>
          </cell>
          <cell r="C320">
            <v>0</v>
          </cell>
          <cell r="D320">
            <v>0.69565217391304346</v>
          </cell>
          <cell r="E320">
            <v>0.30434782608695654</v>
          </cell>
        </row>
        <row r="321">
          <cell r="A321">
            <v>822</v>
          </cell>
          <cell r="B321">
            <v>0.86363636363636365</v>
          </cell>
          <cell r="C321">
            <v>0</v>
          </cell>
          <cell r="D321">
            <v>0.13636363636363635</v>
          </cell>
          <cell r="E321">
            <v>0</v>
          </cell>
        </row>
        <row r="322">
          <cell r="A322">
            <v>823</v>
          </cell>
          <cell r="B322">
            <v>0.96551724137931039</v>
          </cell>
          <cell r="C322">
            <v>0</v>
          </cell>
          <cell r="D322">
            <v>3.4482758620689655E-2</v>
          </cell>
          <cell r="E322">
            <v>0</v>
          </cell>
        </row>
        <row r="323">
          <cell r="A323">
            <v>824</v>
          </cell>
          <cell r="B323">
            <v>0.82857142857142863</v>
          </cell>
          <cell r="C323">
            <v>0</v>
          </cell>
          <cell r="D323">
            <v>0.17142857142857143</v>
          </cell>
          <cell r="E323">
            <v>0</v>
          </cell>
        </row>
        <row r="324">
          <cell r="A324">
            <v>825</v>
          </cell>
          <cell r="B324">
            <v>0.93617021276595747</v>
          </cell>
          <cell r="C324">
            <v>0</v>
          </cell>
          <cell r="D324">
            <v>5.3191489361702128E-2</v>
          </cell>
          <cell r="E324">
            <v>1.0638297872340425E-2</v>
          </cell>
        </row>
        <row r="325">
          <cell r="A325">
            <v>827</v>
          </cell>
          <cell r="B325">
            <v>0.8545454545454545</v>
          </cell>
          <cell r="C325">
            <v>1.8181818181818181E-2</v>
          </cell>
          <cell r="D325">
            <v>0.10909090909090909</v>
          </cell>
          <cell r="E325">
            <v>1.8181818181818181E-2</v>
          </cell>
        </row>
        <row r="326">
          <cell r="A326">
            <v>828</v>
          </cell>
          <cell r="B326">
            <v>0.89313835770528682</v>
          </cell>
          <cell r="C326">
            <v>3.0371203599550055E-2</v>
          </cell>
          <cell r="D326">
            <v>5.2868391451068614E-2</v>
          </cell>
          <cell r="E326">
            <v>2.3622047244094488E-2</v>
          </cell>
        </row>
        <row r="327">
          <cell r="A327">
            <v>829</v>
          </cell>
          <cell r="B327">
            <v>0</v>
          </cell>
          <cell r="C327">
            <v>0</v>
          </cell>
          <cell r="D327">
            <v>1</v>
          </cell>
          <cell r="E327">
            <v>0</v>
          </cell>
        </row>
        <row r="328">
          <cell r="A328">
            <v>834</v>
          </cell>
          <cell r="B328">
            <v>0.97461928934010156</v>
          </cell>
          <cell r="C328">
            <v>0</v>
          </cell>
          <cell r="D328">
            <v>2.5380710659898477E-2</v>
          </cell>
          <cell r="E328">
            <v>0</v>
          </cell>
        </row>
        <row r="329">
          <cell r="A329">
            <v>836</v>
          </cell>
          <cell r="B329">
            <v>0.99528301886792447</v>
          </cell>
          <cell r="C329">
            <v>0</v>
          </cell>
          <cell r="D329">
            <v>0</v>
          </cell>
          <cell r="E329">
            <v>4.7169811320754715E-3</v>
          </cell>
        </row>
        <row r="330">
          <cell r="A330">
            <v>837</v>
          </cell>
          <cell r="B330">
            <v>0.9</v>
          </cell>
          <cell r="C330">
            <v>0</v>
          </cell>
          <cell r="D330">
            <v>0.1</v>
          </cell>
          <cell r="E330">
            <v>0</v>
          </cell>
        </row>
        <row r="331">
          <cell r="A331">
            <v>838</v>
          </cell>
          <cell r="B331">
            <v>0.86486486486486491</v>
          </cell>
          <cell r="C331">
            <v>7.7220077220077222E-3</v>
          </cell>
          <cell r="D331">
            <v>0.12355212355212356</v>
          </cell>
          <cell r="E331">
            <v>3.8610038610038611E-3</v>
          </cell>
        </row>
        <row r="332">
          <cell r="A332">
            <v>839</v>
          </cell>
          <cell r="B332">
            <v>0.94036697247706424</v>
          </cell>
          <cell r="C332">
            <v>2.2935779816513763E-3</v>
          </cell>
          <cell r="D332">
            <v>5.2752293577981654E-2</v>
          </cell>
          <cell r="E332">
            <v>4.5871559633027525E-3</v>
          </cell>
        </row>
        <row r="333">
          <cell r="A333">
            <v>842</v>
          </cell>
          <cell r="B333">
            <v>0.95907335907335911</v>
          </cell>
          <cell r="C333">
            <v>0</v>
          </cell>
          <cell r="D333">
            <v>2.8571428571428571E-2</v>
          </cell>
          <cell r="E333">
            <v>1.2355212355212355E-2</v>
          </cell>
        </row>
        <row r="334">
          <cell r="A334">
            <v>843</v>
          </cell>
          <cell r="B334">
            <v>0.80232558139534882</v>
          </cell>
          <cell r="C334">
            <v>0</v>
          </cell>
          <cell r="D334">
            <v>0.10465116279069768</v>
          </cell>
          <cell r="E334">
            <v>9.3023255813953487E-2</v>
          </cell>
        </row>
        <row r="335">
          <cell r="A335">
            <v>844</v>
          </cell>
          <cell r="B335">
            <v>0.8984375</v>
          </cell>
          <cell r="C335">
            <v>7.8125E-2</v>
          </cell>
          <cell r="D335">
            <v>7.8125E-3</v>
          </cell>
          <cell r="E335">
            <v>1.5625E-2</v>
          </cell>
        </row>
        <row r="336">
          <cell r="A336">
            <v>845</v>
          </cell>
          <cell r="B336">
            <v>0.90217391304347827</v>
          </cell>
          <cell r="C336">
            <v>1.0869565217391304E-2</v>
          </cell>
          <cell r="D336">
            <v>8.6956521739130432E-2</v>
          </cell>
          <cell r="E336">
            <v>0</v>
          </cell>
        </row>
        <row r="337">
          <cell r="A337">
            <v>846</v>
          </cell>
          <cell r="B337">
            <v>0.95977011494252873</v>
          </cell>
          <cell r="C337">
            <v>0</v>
          </cell>
          <cell r="D337">
            <v>1.1494252873563218E-2</v>
          </cell>
          <cell r="E337">
            <v>2.8735632183908046E-2</v>
          </cell>
        </row>
        <row r="338">
          <cell r="A338">
            <v>847</v>
          </cell>
          <cell r="B338">
            <v>0.88387096774193552</v>
          </cell>
          <cell r="C338">
            <v>4.5161290322580643E-2</v>
          </cell>
          <cell r="D338">
            <v>5.8064516129032261E-2</v>
          </cell>
          <cell r="E338">
            <v>1.2903225806451613E-2</v>
          </cell>
        </row>
        <row r="339">
          <cell r="A339">
            <v>848</v>
          </cell>
          <cell r="B339">
            <v>0.95620437956204385</v>
          </cell>
          <cell r="C339">
            <v>7.2992700729927005E-3</v>
          </cell>
          <cell r="D339">
            <v>3.6496350364963501E-2</v>
          </cell>
          <cell r="E339">
            <v>0</v>
          </cell>
        </row>
        <row r="340">
          <cell r="A340">
            <v>849</v>
          </cell>
          <cell r="B340">
            <v>0.95108695652173914</v>
          </cell>
          <cell r="C340">
            <v>1.0869565217391304E-2</v>
          </cell>
          <cell r="D340">
            <v>1.6304347826086956E-2</v>
          </cell>
          <cell r="E340">
            <v>2.1739130434782608E-2</v>
          </cell>
        </row>
        <row r="341">
          <cell r="A341">
            <v>850</v>
          </cell>
          <cell r="B341">
            <v>0.94696969696969702</v>
          </cell>
          <cell r="C341">
            <v>3.787878787878788E-2</v>
          </cell>
          <cell r="D341">
            <v>7.575757575757576E-3</v>
          </cell>
          <cell r="E341">
            <v>7.575757575757576E-3</v>
          </cell>
        </row>
        <row r="342">
          <cell r="A342">
            <v>851</v>
          </cell>
          <cell r="B342">
            <v>0.97461928934010156</v>
          </cell>
          <cell r="C342">
            <v>2.2842639593908629E-2</v>
          </cell>
          <cell r="D342">
            <v>2.5380710659898475E-3</v>
          </cell>
          <cell r="E342">
            <v>0</v>
          </cell>
        </row>
        <row r="343">
          <cell r="A343">
            <v>852</v>
          </cell>
          <cell r="B343">
            <v>0.9375</v>
          </cell>
          <cell r="C343">
            <v>0</v>
          </cell>
          <cell r="D343">
            <v>6.25E-2</v>
          </cell>
          <cell r="E343">
            <v>0</v>
          </cell>
        </row>
        <row r="344">
          <cell r="A344">
            <v>853</v>
          </cell>
          <cell r="B344">
            <v>1</v>
          </cell>
          <cell r="C344">
            <v>0</v>
          </cell>
          <cell r="D344">
            <v>0</v>
          </cell>
          <cell r="E344">
            <v>0</v>
          </cell>
        </row>
        <row r="345">
          <cell r="A345">
            <v>854</v>
          </cell>
          <cell r="B345">
            <v>0.91666666666666663</v>
          </cell>
          <cell r="C345">
            <v>4.7619047619047616E-2</v>
          </cell>
          <cell r="D345">
            <v>3.5714285714285712E-2</v>
          </cell>
          <cell r="E345">
            <v>0</v>
          </cell>
        </row>
        <row r="346">
          <cell r="A346">
            <v>855</v>
          </cell>
          <cell r="B346">
            <v>0.95104895104895104</v>
          </cell>
          <cell r="C346">
            <v>2.097902097902098E-2</v>
          </cell>
          <cell r="D346">
            <v>1.3986013986013986E-2</v>
          </cell>
          <cell r="E346">
            <v>1.3986013986013986E-2</v>
          </cell>
        </row>
        <row r="347">
          <cell r="A347">
            <v>856</v>
          </cell>
          <cell r="B347">
            <v>0.82474226804123707</v>
          </cell>
          <cell r="C347">
            <v>0</v>
          </cell>
          <cell r="D347">
            <v>0.16494845360824742</v>
          </cell>
          <cell r="E347">
            <v>1.0309278350515464E-2</v>
          </cell>
        </row>
        <row r="348">
          <cell r="A348">
            <v>857</v>
          </cell>
          <cell r="B348">
            <v>0.85795454545454541</v>
          </cell>
          <cell r="C348">
            <v>7.3863636363636367E-2</v>
          </cell>
          <cell r="D348">
            <v>5.568181818181818E-2</v>
          </cell>
          <cell r="E348">
            <v>1.2500000000000001E-2</v>
          </cell>
        </row>
        <row r="349">
          <cell r="A349">
            <v>858</v>
          </cell>
          <cell r="B349">
            <v>0.84676258992805753</v>
          </cell>
          <cell r="C349">
            <v>9.0647482014388492E-2</v>
          </cell>
          <cell r="D349">
            <v>4.8920863309352518E-2</v>
          </cell>
          <cell r="E349">
            <v>1.3669064748201438E-2</v>
          </cell>
        </row>
        <row r="350">
          <cell r="A350">
            <v>859</v>
          </cell>
          <cell r="B350">
            <v>0.92500000000000004</v>
          </cell>
          <cell r="C350">
            <v>2.5000000000000001E-2</v>
          </cell>
          <cell r="D350">
            <v>0.05</v>
          </cell>
          <cell r="E350">
            <v>0</v>
          </cell>
        </row>
        <row r="351">
          <cell r="A351">
            <v>860</v>
          </cell>
          <cell r="B351">
            <v>1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861</v>
          </cell>
          <cell r="B352">
            <v>0.94047619047619047</v>
          </cell>
          <cell r="C352">
            <v>1.1904761904761904E-2</v>
          </cell>
          <cell r="D352">
            <v>4.7619047619047616E-2</v>
          </cell>
          <cell r="E352">
            <v>0</v>
          </cell>
        </row>
        <row r="353">
          <cell r="A353">
            <v>862</v>
          </cell>
          <cell r="B353">
            <v>0.97959183673469385</v>
          </cell>
          <cell r="C353">
            <v>0</v>
          </cell>
          <cell r="D353">
            <v>2.0408163265306121E-2</v>
          </cell>
          <cell r="E353">
            <v>0</v>
          </cell>
        </row>
        <row r="354">
          <cell r="A354">
            <v>863</v>
          </cell>
          <cell r="B354">
            <v>0.97435897435897434</v>
          </cell>
          <cell r="C354">
            <v>1.282051282051282E-2</v>
          </cell>
          <cell r="D354">
            <v>0</v>
          </cell>
          <cell r="E354">
            <v>1.282051282051282E-2</v>
          </cell>
        </row>
        <row r="355">
          <cell r="A355">
            <v>864</v>
          </cell>
          <cell r="B355">
            <v>0</v>
          </cell>
          <cell r="C355">
            <v>0</v>
          </cell>
          <cell r="D355">
            <v>1</v>
          </cell>
          <cell r="E355">
            <v>0</v>
          </cell>
        </row>
        <row r="356">
          <cell r="A356">
            <v>865</v>
          </cell>
          <cell r="B356">
            <v>1</v>
          </cell>
          <cell r="C356">
            <v>0</v>
          </cell>
          <cell r="D356">
            <v>0</v>
          </cell>
          <cell r="E356">
            <v>0</v>
          </cell>
        </row>
        <row r="357">
          <cell r="A357">
            <v>867</v>
          </cell>
          <cell r="B357">
            <v>0.8833333333333333</v>
          </cell>
          <cell r="C357">
            <v>0</v>
          </cell>
          <cell r="D357">
            <v>0.11666666666666667</v>
          </cell>
          <cell r="E357">
            <v>0</v>
          </cell>
        </row>
        <row r="358">
          <cell r="A358">
            <v>868</v>
          </cell>
          <cell r="B358">
            <v>0.79166666666666663</v>
          </cell>
          <cell r="C358">
            <v>1.0416666666666666E-2</v>
          </cell>
          <cell r="D358">
            <v>0.1875</v>
          </cell>
          <cell r="E358">
            <v>1.0416666666666666E-2</v>
          </cell>
        </row>
        <row r="359">
          <cell r="A359">
            <v>869</v>
          </cell>
          <cell r="B359">
            <v>0.95283018867924529</v>
          </cell>
          <cell r="C359">
            <v>0</v>
          </cell>
          <cell r="D359">
            <v>2.8301886792452831E-2</v>
          </cell>
          <cell r="E359">
            <v>1.8867924528301886E-2</v>
          </cell>
        </row>
        <row r="360">
          <cell r="A360">
            <v>870</v>
          </cell>
          <cell r="B360">
            <v>0.9</v>
          </cell>
          <cell r="C360">
            <v>0</v>
          </cell>
          <cell r="D360">
            <v>0.1</v>
          </cell>
          <cell r="E360">
            <v>0</v>
          </cell>
        </row>
        <row r="361">
          <cell r="A361">
            <v>871</v>
          </cell>
          <cell r="B361">
            <v>0.95652173913043481</v>
          </cell>
          <cell r="C361">
            <v>0</v>
          </cell>
          <cell r="D361">
            <v>2.8985507246376812E-2</v>
          </cell>
          <cell r="E361">
            <v>1.4492753623188406E-2</v>
          </cell>
        </row>
        <row r="362">
          <cell r="A362">
            <v>872</v>
          </cell>
          <cell r="B362">
            <v>0.9375</v>
          </cell>
          <cell r="C362">
            <v>0</v>
          </cell>
          <cell r="D362">
            <v>3.125E-2</v>
          </cell>
          <cell r="E362">
            <v>3.125E-2</v>
          </cell>
        </row>
        <row r="363">
          <cell r="A363">
            <v>873</v>
          </cell>
          <cell r="B363">
            <v>0.9035498995311454</v>
          </cell>
          <cell r="C363">
            <v>6.3630274614869392E-2</v>
          </cell>
          <cell r="D363">
            <v>2.4112525117213665E-2</v>
          </cell>
          <cell r="E363">
            <v>8.7073007367716015E-3</v>
          </cell>
        </row>
        <row r="364">
          <cell r="A364">
            <v>875</v>
          </cell>
          <cell r="B364">
            <v>0.98113207547169812</v>
          </cell>
          <cell r="C364">
            <v>1.8867924528301886E-2</v>
          </cell>
          <cell r="D364">
            <v>0</v>
          </cell>
          <cell r="E364">
            <v>0</v>
          </cell>
        </row>
        <row r="365">
          <cell r="A365">
            <v>876</v>
          </cell>
          <cell r="B365">
            <v>0.97619047619047616</v>
          </cell>
          <cell r="C365">
            <v>0</v>
          </cell>
          <cell r="D365">
            <v>2.3809523809523808E-2</v>
          </cell>
          <cell r="E365">
            <v>0</v>
          </cell>
        </row>
        <row r="366">
          <cell r="A366">
            <v>877</v>
          </cell>
          <cell r="B366">
            <v>1</v>
          </cell>
          <cell r="C366">
            <v>0</v>
          </cell>
          <cell r="D366">
            <v>0</v>
          </cell>
          <cell r="E366">
            <v>0</v>
          </cell>
        </row>
        <row r="367">
          <cell r="A367">
            <v>878</v>
          </cell>
          <cell r="B367">
            <v>1</v>
          </cell>
          <cell r="C367">
            <v>0</v>
          </cell>
          <cell r="D367">
            <v>0</v>
          </cell>
          <cell r="E367">
            <v>0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acaballos"/>
      <sheetName val="Sit academica"/>
      <sheetName val="Matricula"/>
    </sheetNames>
    <sheetDataSet>
      <sheetData sheetId="0">
        <row r="3">
          <cell r="A3">
            <v>2023</v>
          </cell>
        </row>
        <row r="4">
          <cell r="A4" t="str">
            <v>Indicadores de Situacion Academica son calculados anual vencidos.</v>
          </cell>
        </row>
        <row r="7">
          <cell r="A7" t="str">
            <v>ITEM ID</v>
          </cell>
          <cell r="B7" t="str">
            <v>UNALDE</v>
          </cell>
          <cell r="C7" t="str">
            <v>ID</v>
          </cell>
          <cell r="D7" t="str">
            <v>NUC</v>
          </cell>
        </row>
        <row r="8">
          <cell r="A8">
            <v>41</v>
          </cell>
          <cell r="B8" t="str">
            <v>RURAL</v>
          </cell>
          <cell r="C8">
            <v>192</v>
          </cell>
          <cell r="D8" t="str">
            <v>Rive</v>
          </cell>
        </row>
        <row r="9">
          <cell r="A9">
            <v>43</v>
          </cell>
          <cell r="B9" t="str">
            <v>RURAL</v>
          </cell>
          <cell r="C9">
            <v>202</v>
          </cell>
          <cell r="D9" t="str">
            <v>Rive</v>
          </cell>
        </row>
        <row r="10">
          <cell r="A10">
            <v>44</v>
          </cell>
          <cell r="B10" t="str">
            <v>RURAL</v>
          </cell>
          <cell r="C10">
            <v>203</v>
          </cell>
          <cell r="D10" t="str">
            <v>Rive</v>
          </cell>
        </row>
        <row r="12">
          <cell r="A12" t="str">
            <v>No se incluye la Matricula de los ciclos Nocturnos ni fines de semana.</v>
          </cell>
        </row>
      </sheetData>
      <sheetData sheetId="1" refreshError="1"/>
      <sheetData sheetId="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 ACA"/>
      <sheetName val="Anexo_7_SIT_ACAD_OFICIAL"/>
      <sheetName val="Repitencia 2012-2019"/>
      <sheetName val="repitencia x col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4</v>
          </cell>
          <cell r="B2">
            <v>0.77594339622641506</v>
          </cell>
          <cell r="C2">
            <v>0.15625</v>
          </cell>
          <cell r="D2">
            <v>6.0141509433962265E-2</v>
          </cell>
          <cell r="E2">
            <v>7.6650943396226415E-3</v>
          </cell>
        </row>
        <row r="3">
          <cell r="A3">
            <v>9</v>
          </cell>
          <cell r="B3">
            <v>0.87453874538745391</v>
          </cell>
          <cell r="C3">
            <v>6.9188191881918826E-2</v>
          </cell>
          <cell r="D3">
            <v>4.6125461254612546E-2</v>
          </cell>
          <cell r="E3">
            <v>1.014760147601476E-2</v>
          </cell>
        </row>
        <row r="4">
          <cell r="A4">
            <v>11</v>
          </cell>
          <cell r="B4">
            <v>0.81663258350374912</v>
          </cell>
          <cell r="C4">
            <v>8.6571233810497611E-2</v>
          </cell>
          <cell r="D4">
            <v>9.3387866394001359E-2</v>
          </cell>
          <cell r="E4">
            <v>3.4083162917518746E-3</v>
          </cell>
        </row>
        <row r="5">
          <cell r="A5">
            <v>18</v>
          </cell>
          <cell r="B5">
            <v>0.89685737308622082</v>
          </cell>
          <cell r="C5">
            <v>9.0249798549556809E-2</v>
          </cell>
          <cell r="D5">
            <v>8.0580177276390001E-3</v>
          </cell>
          <cell r="E5">
            <v>4.8348106365834007E-3</v>
          </cell>
        </row>
        <row r="6">
          <cell r="A6">
            <v>22</v>
          </cell>
          <cell r="B6">
            <v>0.88156182212581347</v>
          </cell>
          <cell r="C6">
            <v>9.5878524945770066E-2</v>
          </cell>
          <cell r="D6">
            <v>1.735357917570499E-2</v>
          </cell>
          <cell r="E6">
            <v>5.2060737527114967E-3</v>
          </cell>
        </row>
        <row r="7">
          <cell r="A7">
            <v>24</v>
          </cell>
          <cell r="B7">
            <v>0.82304526748971196</v>
          </cell>
          <cell r="C7">
            <v>0.10425240054869685</v>
          </cell>
          <cell r="D7">
            <v>6.5157750342935528E-2</v>
          </cell>
          <cell r="E7">
            <v>7.5445816186556925E-3</v>
          </cell>
        </row>
        <row r="8">
          <cell r="A8">
            <v>25</v>
          </cell>
          <cell r="B8">
            <v>0.89199118295371049</v>
          </cell>
          <cell r="C8">
            <v>7.0536370315944161E-2</v>
          </cell>
          <cell r="D8">
            <v>2.9390154298310066E-2</v>
          </cell>
          <cell r="E8">
            <v>8.0822924320352683E-3</v>
          </cell>
        </row>
        <row r="9">
          <cell r="A9">
            <v>30</v>
          </cell>
          <cell r="B9">
            <v>0.84864507600793126</v>
          </cell>
          <cell r="C9">
            <v>0.12227362855254462</v>
          </cell>
          <cell r="D9">
            <v>2.1810971579643092E-2</v>
          </cell>
          <cell r="E9">
            <v>7.2703238598810314E-3</v>
          </cell>
        </row>
        <row r="10">
          <cell r="A10">
            <v>31</v>
          </cell>
          <cell r="B10">
            <v>0.84606133493686109</v>
          </cell>
          <cell r="C10">
            <v>7.9975947083583881E-2</v>
          </cell>
          <cell r="D10">
            <v>6.8550811785929047E-2</v>
          </cell>
          <cell r="E10">
            <v>5.4119061936259774E-3</v>
          </cell>
        </row>
        <row r="11">
          <cell r="A11">
            <v>32</v>
          </cell>
          <cell r="B11">
            <v>0.83453931500241196</v>
          </cell>
          <cell r="C11">
            <v>0.13796430294259526</v>
          </cell>
          <cell r="D11">
            <v>1.9778099372889532E-2</v>
          </cell>
          <cell r="E11">
            <v>7.7182826821032323E-3</v>
          </cell>
        </row>
        <row r="12">
          <cell r="A12">
            <v>36</v>
          </cell>
          <cell r="B12">
            <v>0.84480986639260025</v>
          </cell>
          <cell r="C12">
            <v>9.4210346008907153E-2</v>
          </cell>
          <cell r="D12">
            <v>5.4813292223364167E-2</v>
          </cell>
          <cell r="E12">
            <v>6.1664953751284684E-3</v>
          </cell>
        </row>
        <row r="13">
          <cell r="A13">
            <v>37</v>
          </cell>
          <cell r="B13">
            <v>0.84146341463414631</v>
          </cell>
          <cell r="C13">
            <v>9.413109756097561E-2</v>
          </cell>
          <cell r="D13">
            <v>5.7164634146341466E-2</v>
          </cell>
          <cell r="E13">
            <v>7.2408536585365857E-3</v>
          </cell>
        </row>
        <row r="14">
          <cell r="A14">
            <v>38</v>
          </cell>
          <cell r="B14">
            <v>0.86003683241252304</v>
          </cell>
          <cell r="C14">
            <v>7.0595457335788828E-2</v>
          </cell>
          <cell r="D14">
            <v>6.0773480662983423E-2</v>
          </cell>
          <cell r="E14">
            <v>8.5942295887047274E-3</v>
          </cell>
        </row>
        <row r="15">
          <cell r="A15">
            <v>42</v>
          </cell>
          <cell r="B15">
            <v>0.88567073170731703</v>
          </cell>
          <cell r="C15">
            <v>8.3841463414634151E-3</v>
          </cell>
          <cell r="D15">
            <v>9.9847560975609762E-2</v>
          </cell>
          <cell r="E15">
            <v>6.0975609756097563E-3</v>
          </cell>
        </row>
        <row r="16">
          <cell r="A16">
            <v>44</v>
          </cell>
          <cell r="B16">
            <v>0.85879488740109555</v>
          </cell>
          <cell r="C16">
            <v>0.101034692635423</v>
          </cell>
          <cell r="D16">
            <v>3.1345100426049911E-2</v>
          </cell>
          <cell r="E16">
            <v>8.825319537431528E-3</v>
          </cell>
        </row>
        <row r="17">
          <cell r="A17">
            <v>45</v>
          </cell>
          <cell r="B17">
            <v>0.84982638888888884</v>
          </cell>
          <cell r="C17">
            <v>8.5503472222222224E-2</v>
          </cell>
          <cell r="D17">
            <v>5.7725694444444448E-2</v>
          </cell>
          <cell r="E17">
            <v>6.9444444444444441E-3</v>
          </cell>
        </row>
        <row r="18">
          <cell r="A18">
            <v>50</v>
          </cell>
          <cell r="B18">
            <v>0.74095989480604862</v>
          </cell>
          <cell r="C18">
            <v>0.16173570019723865</v>
          </cell>
          <cell r="D18">
            <v>9.1387245233399084E-2</v>
          </cell>
          <cell r="E18">
            <v>5.9171597633136093E-3</v>
          </cell>
        </row>
        <row r="19">
          <cell r="A19">
            <v>58</v>
          </cell>
          <cell r="B19">
            <v>0.97463768115942029</v>
          </cell>
          <cell r="C19">
            <v>7.246376811594203E-4</v>
          </cell>
          <cell r="D19">
            <v>1.1594202898550725E-2</v>
          </cell>
          <cell r="E19">
            <v>1.3043478260869565E-2</v>
          </cell>
        </row>
        <row r="20">
          <cell r="A20">
            <v>59</v>
          </cell>
          <cell r="B20">
            <v>0.86754966887417218</v>
          </cell>
          <cell r="C20">
            <v>9.6281202241467148E-2</v>
          </cell>
          <cell r="D20">
            <v>3.2603158430973E-2</v>
          </cell>
          <cell r="E20">
            <v>3.5659704533876719E-3</v>
          </cell>
        </row>
        <row r="21">
          <cell r="A21">
            <v>60</v>
          </cell>
          <cell r="B21">
            <v>0.88091679123069255</v>
          </cell>
          <cell r="C21">
            <v>9.516691579471849E-2</v>
          </cell>
          <cell r="D21">
            <v>2.042850024912805E-2</v>
          </cell>
          <cell r="E21">
            <v>3.4877927254608871E-3</v>
          </cell>
        </row>
        <row r="22">
          <cell r="A22">
            <v>64</v>
          </cell>
          <cell r="B22">
            <v>0.86634615384615388</v>
          </cell>
          <cell r="C22">
            <v>9.6794871794871798E-2</v>
          </cell>
          <cell r="D22">
            <v>3.0448717948717948E-2</v>
          </cell>
          <cell r="E22">
            <v>6.41025641025641E-3</v>
          </cell>
        </row>
        <row r="23">
          <cell r="A23">
            <v>66</v>
          </cell>
          <cell r="B23">
            <v>0.9326334208223972</v>
          </cell>
          <cell r="C23">
            <v>5.774278215223097E-2</v>
          </cell>
          <cell r="D23">
            <v>7.874015748031496E-3</v>
          </cell>
          <cell r="E23">
            <v>1.7497812773403325E-3</v>
          </cell>
        </row>
        <row r="24">
          <cell r="A24">
            <v>68</v>
          </cell>
          <cell r="B24">
            <v>0.79343094578551643</v>
          </cell>
          <cell r="C24">
            <v>0.14998021369212505</v>
          </cell>
          <cell r="D24">
            <v>4.7882865057380292E-2</v>
          </cell>
          <cell r="E24">
            <v>8.7059754649782342E-3</v>
          </cell>
        </row>
        <row r="25">
          <cell r="A25">
            <v>70</v>
          </cell>
          <cell r="B25">
            <v>0.87984278495227397</v>
          </cell>
          <cell r="C25">
            <v>6.7377877596855693E-2</v>
          </cell>
          <cell r="D25">
            <v>4.7164514317798986E-2</v>
          </cell>
          <cell r="E25">
            <v>5.614823133071308E-3</v>
          </cell>
        </row>
        <row r="26">
          <cell r="A26">
            <v>71</v>
          </cell>
          <cell r="B26">
            <v>0.82536231884057976</v>
          </cell>
          <cell r="C26">
            <v>9.492753623188406E-2</v>
          </cell>
          <cell r="D26">
            <v>7.3188405797101452E-2</v>
          </cell>
          <cell r="E26">
            <v>6.5217391304347823E-3</v>
          </cell>
        </row>
        <row r="27">
          <cell r="A27">
            <v>73</v>
          </cell>
          <cell r="B27">
            <v>0.91701680672268904</v>
          </cell>
          <cell r="C27">
            <v>5.619747899159664E-2</v>
          </cell>
          <cell r="D27">
            <v>2.2584033613445378E-2</v>
          </cell>
          <cell r="E27">
            <v>4.2016806722689074E-3</v>
          </cell>
        </row>
        <row r="28">
          <cell r="A28">
            <v>79</v>
          </cell>
          <cell r="B28">
            <v>0.88353863381858899</v>
          </cell>
          <cell r="C28">
            <v>8.9585666293393054E-2</v>
          </cell>
          <cell r="D28">
            <v>2.463605823068309E-2</v>
          </cell>
          <cell r="E28">
            <v>2.2396416573348264E-3</v>
          </cell>
        </row>
        <row r="29">
          <cell r="A29">
            <v>83</v>
          </cell>
          <cell r="B29">
            <v>0.83685503685503682</v>
          </cell>
          <cell r="C29">
            <v>0.11646191646191646</v>
          </cell>
          <cell r="D29">
            <v>4.1769041769041768E-2</v>
          </cell>
          <cell r="E29">
            <v>4.9140049140049139E-3</v>
          </cell>
        </row>
        <row r="30">
          <cell r="A30">
            <v>89</v>
          </cell>
          <cell r="B30">
            <v>0.79666666666666663</v>
          </cell>
          <cell r="C30">
            <v>0.13416666666666666</v>
          </cell>
          <cell r="D30">
            <v>6.0833333333333336E-2</v>
          </cell>
          <cell r="E30">
            <v>8.3333333333333332E-3</v>
          </cell>
        </row>
        <row r="31">
          <cell r="A31">
            <v>90</v>
          </cell>
          <cell r="B31">
            <v>0.85696821515892418</v>
          </cell>
          <cell r="C31">
            <v>9.0464547677261614E-2</v>
          </cell>
          <cell r="D31">
            <v>4.6454767726161368E-2</v>
          </cell>
          <cell r="E31">
            <v>6.1124694376528121E-3</v>
          </cell>
        </row>
        <row r="32">
          <cell r="A32">
            <v>91</v>
          </cell>
          <cell r="B32">
            <v>0.82904411764705888</v>
          </cell>
          <cell r="C32">
            <v>0.13602941176470587</v>
          </cell>
          <cell r="D32">
            <v>2.0220588235294119E-2</v>
          </cell>
          <cell r="E32">
            <v>1.4705882352941176E-2</v>
          </cell>
        </row>
        <row r="33">
          <cell r="A33">
            <v>92</v>
          </cell>
          <cell r="B33">
            <v>0.90989820229586316</v>
          </cell>
          <cell r="C33">
            <v>7.883907299111978E-2</v>
          </cell>
          <cell r="D33">
            <v>8.6636343946285468E-3</v>
          </cell>
          <cell r="E33">
            <v>2.5990903183885639E-3</v>
          </cell>
        </row>
        <row r="34">
          <cell r="A34">
            <v>93</v>
          </cell>
          <cell r="B34">
            <v>0.95953141640042594</v>
          </cell>
          <cell r="C34">
            <v>3.9403620873269436E-2</v>
          </cell>
          <cell r="D34">
            <v>1.0649627263045794E-3</v>
          </cell>
          <cell r="E34">
            <v>0</v>
          </cell>
        </row>
        <row r="35">
          <cell r="A35">
            <v>94</v>
          </cell>
          <cell r="B35">
            <v>0.80654761904761907</v>
          </cell>
          <cell r="C35">
            <v>0.14434523809523808</v>
          </cell>
          <cell r="D35">
            <v>4.6130952380952384E-2</v>
          </cell>
          <cell r="E35">
            <v>2.976190476190476E-3</v>
          </cell>
        </row>
        <row r="36">
          <cell r="A36">
            <v>97</v>
          </cell>
          <cell r="B36">
            <v>0.93858024691358022</v>
          </cell>
          <cell r="C36">
            <v>2.0679012345679013E-2</v>
          </cell>
          <cell r="D36">
            <v>2.7777777777777776E-2</v>
          </cell>
          <cell r="E36">
            <v>1.2962962962962963E-2</v>
          </cell>
        </row>
        <row r="37">
          <cell r="A37">
            <v>99</v>
          </cell>
          <cell r="B37">
            <v>0.86145833333333333</v>
          </cell>
          <cell r="C37">
            <v>0.125</v>
          </cell>
          <cell r="D37">
            <v>8.3333333333333332E-3</v>
          </cell>
          <cell r="E37">
            <v>5.208333333333333E-3</v>
          </cell>
        </row>
        <row r="38">
          <cell r="A38">
            <v>104</v>
          </cell>
          <cell r="B38">
            <v>0.86115527291997884</v>
          </cell>
          <cell r="C38">
            <v>7.5781664016958128E-2</v>
          </cell>
          <cell r="D38">
            <v>5.4054054054054057E-2</v>
          </cell>
          <cell r="E38">
            <v>9.0090090090090089E-3</v>
          </cell>
        </row>
        <row r="39">
          <cell r="A39">
            <v>105</v>
          </cell>
          <cell r="B39">
            <v>0.78602620087336239</v>
          </cell>
          <cell r="C39">
            <v>0.1222707423580786</v>
          </cell>
          <cell r="D39">
            <v>8.0474111041796637E-2</v>
          </cell>
          <cell r="E39">
            <v>1.1228945726762321E-2</v>
          </cell>
        </row>
        <row r="40">
          <cell r="A40">
            <v>106</v>
          </cell>
          <cell r="B40">
            <v>0.84854563691073215</v>
          </cell>
          <cell r="C40">
            <v>9.1273821464393182E-2</v>
          </cell>
          <cell r="D40">
            <v>5.6168505516549651E-2</v>
          </cell>
          <cell r="E40">
            <v>4.0120361083249749E-3</v>
          </cell>
        </row>
        <row r="41">
          <cell r="A41">
            <v>107</v>
          </cell>
          <cell r="B41">
            <v>0.874282982791587</v>
          </cell>
          <cell r="C41">
            <v>8.5086042065009554E-2</v>
          </cell>
          <cell r="D41">
            <v>3.2504780114722756E-2</v>
          </cell>
          <cell r="E41">
            <v>8.126195028680689E-3</v>
          </cell>
        </row>
        <row r="42">
          <cell r="A42">
            <v>111</v>
          </cell>
          <cell r="B42">
            <v>0.82784810126582276</v>
          </cell>
          <cell r="C42">
            <v>8.8607594936708861E-2</v>
          </cell>
          <cell r="D42">
            <v>7.4683544303797464E-2</v>
          </cell>
          <cell r="E42">
            <v>8.8607594936708865E-3</v>
          </cell>
        </row>
        <row r="43">
          <cell r="A43">
            <v>112</v>
          </cell>
          <cell r="B43">
            <v>0.8009389671361502</v>
          </cell>
          <cell r="C43">
            <v>0.14741784037558686</v>
          </cell>
          <cell r="D43">
            <v>4.1784037558685448E-2</v>
          </cell>
          <cell r="E43">
            <v>9.8591549295774655E-3</v>
          </cell>
        </row>
        <row r="44">
          <cell r="A44">
            <v>113</v>
          </cell>
          <cell r="B44">
            <v>0.74816026165167615</v>
          </cell>
          <cell r="C44">
            <v>0.15699100572363042</v>
          </cell>
          <cell r="D44">
            <v>8.5854456255110387E-2</v>
          </cell>
          <cell r="E44">
            <v>8.9942763695829934E-3</v>
          </cell>
        </row>
        <row r="45">
          <cell r="A45">
            <v>120</v>
          </cell>
          <cell r="B45">
            <v>0.71632896305125149</v>
          </cell>
          <cell r="C45">
            <v>0.14302741358760429</v>
          </cell>
          <cell r="D45">
            <v>0.12753277711561384</v>
          </cell>
          <cell r="E45">
            <v>1.3110846245530394E-2</v>
          </cell>
        </row>
        <row r="46">
          <cell r="A46">
            <v>122</v>
          </cell>
          <cell r="B46">
            <v>0.83877840909090906</v>
          </cell>
          <cell r="C46">
            <v>0.14204545454545456</v>
          </cell>
          <cell r="D46">
            <v>1.4914772727272728E-2</v>
          </cell>
          <cell r="E46">
            <v>4.261363636363636E-3</v>
          </cell>
        </row>
        <row r="47">
          <cell r="A47">
            <v>131</v>
          </cell>
          <cell r="B47">
            <v>0.89017341040462428</v>
          </cell>
          <cell r="C47">
            <v>4.8169556840077073E-2</v>
          </cell>
          <cell r="D47">
            <v>5.4913294797687862E-2</v>
          </cell>
          <cell r="E47">
            <v>6.7437379576107898E-3</v>
          </cell>
        </row>
        <row r="48">
          <cell r="A48">
            <v>139</v>
          </cell>
          <cell r="B48">
            <v>0.8173828125</v>
          </cell>
          <cell r="C48">
            <v>0.1728515625</v>
          </cell>
          <cell r="D48">
            <v>8.7890625E-3</v>
          </cell>
          <cell r="E48">
            <v>9.765625E-4</v>
          </cell>
        </row>
        <row r="49">
          <cell r="A49">
            <v>148</v>
          </cell>
          <cell r="B49">
            <v>0.90595611285266453</v>
          </cell>
          <cell r="C49">
            <v>8.4639498432601878E-2</v>
          </cell>
          <cell r="D49">
            <v>3.134796238244514E-3</v>
          </cell>
          <cell r="E49">
            <v>6.269592476489028E-3</v>
          </cell>
        </row>
        <row r="50">
          <cell r="A50">
            <v>149</v>
          </cell>
          <cell r="B50">
            <v>0.82150537634408605</v>
          </cell>
          <cell r="C50">
            <v>0.11935483870967742</v>
          </cell>
          <cell r="D50">
            <v>5.3763440860215055E-2</v>
          </cell>
          <cell r="E50">
            <v>5.3763440860215058E-3</v>
          </cell>
        </row>
        <row r="51">
          <cell r="A51">
            <v>153</v>
          </cell>
          <cell r="B51">
            <v>0.85432639649507114</v>
          </cell>
          <cell r="C51">
            <v>0.11829134720700986</v>
          </cell>
          <cell r="D51">
            <v>2.1905805038335158E-2</v>
          </cell>
          <cell r="E51">
            <v>5.4764512595837896E-3</v>
          </cell>
        </row>
        <row r="52">
          <cell r="A52">
            <v>156</v>
          </cell>
          <cell r="B52">
            <v>0.93256262042389215</v>
          </cell>
          <cell r="C52">
            <v>3.3718689788053952E-2</v>
          </cell>
          <cell r="D52">
            <v>2.4084778420038536E-2</v>
          </cell>
          <cell r="E52">
            <v>9.6339113680154135E-3</v>
          </cell>
        </row>
        <row r="53">
          <cell r="A53">
            <v>159</v>
          </cell>
          <cell r="B53">
            <v>0.9435626102292769</v>
          </cell>
          <cell r="C53">
            <v>6.1728395061728392E-3</v>
          </cell>
          <cell r="D53">
            <v>4.1446208112874777E-2</v>
          </cell>
          <cell r="E53">
            <v>8.8183421516754845E-3</v>
          </cell>
        </row>
        <row r="54">
          <cell r="A54">
            <v>162</v>
          </cell>
          <cell r="B54">
            <v>0.95997947665469474</v>
          </cell>
          <cell r="C54">
            <v>3.1811185223191381E-2</v>
          </cell>
          <cell r="D54">
            <v>5.1308363263211903E-3</v>
          </cell>
          <cell r="E54">
            <v>3.0785017957927143E-3</v>
          </cell>
        </row>
        <row r="55">
          <cell r="A55">
            <v>165</v>
          </cell>
          <cell r="B55">
            <v>0.83514099783080264</v>
          </cell>
          <cell r="C55">
            <v>9.3275488069414311E-2</v>
          </cell>
          <cell r="D55">
            <v>6.2906724511930592E-2</v>
          </cell>
          <cell r="E55">
            <v>8.6767895878524948E-3</v>
          </cell>
        </row>
        <row r="56">
          <cell r="A56">
            <v>167</v>
          </cell>
          <cell r="B56">
            <v>0.78142076502732238</v>
          </cell>
          <cell r="C56">
            <v>0.1721311475409836</v>
          </cell>
          <cell r="D56">
            <v>3.825136612021858E-2</v>
          </cell>
          <cell r="E56">
            <v>8.1967213114754103E-3</v>
          </cell>
        </row>
        <row r="57">
          <cell r="A57">
            <v>168</v>
          </cell>
          <cell r="B57">
            <v>0.82587064676616917</v>
          </cell>
          <cell r="C57">
            <v>0.15920398009950248</v>
          </cell>
          <cell r="D57">
            <v>1.4925373134328358E-2</v>
          </cell>
          <cell r="E57">
            <v>0</v>
          </cell>
        </row>
        <row r="58">
          <cell r="A58">
            <v>170</v>
          </cell>
          <cell r="B58">
            <v>0.85545023696682465</v>
          </cell>
          <cell r="C58">
            <v>6.6350710900473939E-2</v>
          </cell>
          <cell r="D58">
            <v>6.8720379146919433E-2</v>
          </cell>
          <cell r="E58">
            <v>9.4786729857819912E-3</v>
          </cell>
        </row>
        <row r="59">
          <cell r="A59">
            <v>173</v>
          </cell>
          <cell r="B59">
            <v>0.83098591549295775</v>
          </cell>
          <cell r="C59">
            <v>0.10509209100758396</v>
          </cell>
          <cell r="D59">
            <v>5.9588299024918745E-2</v>
          </cell>
          <cell r="E59">
            <v>4.3336944745395447E-3</v>
          </cell>
        </row>
        <row r="60">
          <cell r="A60">
            <v>176</v>
          </cell>
          <cell r="B60">
            <v>0.79475982532751088</v>
          </cell>
          <cell r="C60">
            <v>0.10262008733624454</v>
          </cell>
          <cell r="D60">
            <v>9.606986899563319E-2</v>
          </cell>
          <cell r="E60">
            <v>6.5502183406113534E-3</v>
          </cell>
        </row>
        <row r="61">
          <cell r="A61">
            <v>177</v>
          </cell>
          <cell r="B61">
            <v>0.7929373996789727</v>
          </cell>
          <cell r="C61">
            <v>0.1492776886035313</v>
          </cell>
          <cell r="D61">
            <v>4.49438202247191E-2</v>
          </cell>
          <cell r="E61">
            <v>1.2841091492776886E-2</v>
          </cell>
        </row>
        <row r="62">
          <cell r="A62">
            <v>179</v>
          </cell>
          <cell r="B62">
            <v>0.87437185929648242</v>
          </cell>
          <cell r="C62">
            <v>0.11557788944723618</v>
          </cell>
          <cell r="D62">
            <v>5.0251256281407036E-3</v>
          </cell>
          <cell r="E62">
            <v>5.0251256281407036E-3</v>
          </cell>
        </row>
        <row r="63">
          <cell r="A63">
            <v>180</v>
          </cell>
          <cell r="B63">
            <v>0.86956521739130432</v>
          </cell>
          <cell r="C63">
            <v>9.0909090909090912E-2</v>
          </cell>
          <cell r="D63">
            <v>3.1620553359683792E-2</v>
          </cell>
          <cell r="E63">
            <v>7.9051383399209481E-3</v>
          </cell>
        </row>
        <row r="64">
          <cell r="A64">
            <v>183</v>
          </cell>
          <cell r="B64">
            <v>0.81481481481481477</v>
          </cell>
          <cell r="C64">
            <v>8.9947089947089942E-2</v>
          </cell>
          <cell r="D64">
            <v>9.2592592592592587E-2</v>
          </cell>
          <cell r="E64">
            <v>2.6455026455026454E-3</v>
          </cell>
        </row>
        <row r="65">
          <cell r="A65">
            <v>184</v>
          </cell>
          <cell r="B65">
            <v>0.81323943661971831</v>
          </cell>
          <cell r="C65">
            <v>0.10704225352112676</v>
          </cell>
          <cell r="D65">
            <v>7.3521126760563382E-2</v>
          </cell>
          <cell r="E65">
            <v>6.1971830985915492E-3</v>
          </cell>
        </row>
        <row r="66">
          <cell r="A66">
            <v>185</v>
          </cell>
          <cell r="B66">
            <v>0.86363636363636365</v>
          </cell>
          <cell r="C66">
            <v>0.1048951048951049</v>
          </cell>
          <cell r="D66">
            <v>2.6223776223776224E-2</v>
          </cell>
          <cell r="E66">
            <v>5.244755244755245E-3</v>
          </cell>
        </row>
        <row r="67">
          <cell r="A67">
            <v>186</v>
          </cell>
          <cell r="B67">
            <v>0.84120734908136485</v>
          </cell>
          <cell r="C67">
            <v>9.3175853018372709E-2</v>
          </cell>
          <cell r="D67">
            <v>6.1679790026246718E-2</v>
          </cell>
          <cell r="E67">
            <v>3.937007874015748E-3</v>
          </cell>
        </row>
        <row r="68">
          <cell r="A68">
            <v>189</v>
          </cell>
          <cell r="B68">
            <v>0.8876306620209059</v>
          </cell>
          <cell r="C68">
            <v>0.10888501742160278</v>
          </cell>
          <cell r="D68">
            <v>1.7421602787456446E-3</v>
          </cell>
          <cell r="E68">
            <v>1.7421602787456446E-3</v>
          </cell>
        </row>
        <row r="69">
          <cell r="A69">
            <v>190</v>
          </cell>
          <cell r="B69">
            <v>0.86886564762670959</v>
          </cell>
          <cell r="C69">
            <v>9.6540627514078839E-2</v>
          </cell>
          <cell r="D69">
            <v>2.3866988468758382E-2</v>
          </cell>
          <cell r="E69">
            <v>1.0726736390453205E-2</v>
          </cell>
        </row>
        <row r="70">
          <cell r="A70">
            <v>191</v>
          </cell>
          <cell r="B70">
            <v>0.92274678111587982</v>
          </cell>
          <cell r="C70">
            <v>3.8626609442060089E-2</v>
          </cell>
          <cell r="D70">
            <v>3.4334763948497854E-2</v>
          </cell>
          <cell r="E70">
            <v>4.2918454935622317E-3</v>
          </cell>
        </row>
        <row r="71">
          <cell r="A71">
            <v>192</v>
          </cell>
          <cell r="B71">
            <v>0.8067061143984221</v>
          </cell>
          <cell r="C71">
            <v>0.14792899408284024</v>
          </cell>
          <cell r="D71">
            <v>3.7475345167652857E-2</v>
          </cell>
          <cell r="E71">
            <v>7.889546351084813E-3</v>
          </cell>
        </row>
        <row r="72">
          <cell r="A72">
            <v>193</v>
          </cell>
          <cell r="B72">
            <v>0.8664021164021164</v>
          </cell>
          <cell r="C72">
            <v>7.8042328042328038E-2</v>
          </cell>
          <cell r="D72">
            <v>4.3650793650793648E-2</v>
          </cell>
          <cell r="E72">
            <v>1.1904761904761904E-2</v>
          </cell>
        </row>
        <row r="73">
          <cell r="A73">
            <v>197</v>
          </cell>
          <cell r="B73">
            <v>0.88267288267288269</v>
          </cell>
          <cell r="C73">
            <v>7.3815073815073809E-2</v>
          </cell>
          <cell r="D73">
            <v>3.8073038073038072E-2</v>
          </cell>
          <cell r="E73">
            <v>5.439005439005439E-3</v>
          </cell>
        </row>
        <row r="74">
          <cell r="A74">
            <v>198</v>
          </cell>
          <cell r="B74">
            <v>0.83355176933158581</v>
          </cell>
          <cell r="C74">
            <v>0.12647444298820446</v>
          </cell>
          <cell r="D74">
            <v>3.3420707732634336E-2</v>
          </cell>
          <cell r="E74">
            <v>6.55307994757536E-3</v>
          </cell>
        </row>
        <row r="75">
          <cell r="A75">
            <v>202</v>
          </cell>
          <cell r="B75">
            <v>0.86058851905451039</v>
          </cell>
          <cell r="C75">
            <v>0.10033767486734202</v>
          </cell>
          <cell r="D75">
            <v>3.3767486734201643E-2</v>
          </cell>
          <cell r="E75">
            <v>5.3063193439459718E-3</v>
          </cell>
        </row>
        <row r="76">
          <cell r="A76">
            <v>203</v>
          </cell>
          <cell r="B76">
            <v>0.83063748810656513</v>
          </cell>
          <cell r="C76">
            <v>0.12559467174119887</v>
          </cell>
          <cell r="D76">
            <v>3.3301617507136061E-2</v>
          </cell>
          <cell r="E76">
            <v>1.0466222645099905E-2</v>
          </cell>
        </row>
        <row r="77">
          <cell r="A77">
            <v>219</v>
          </cell>
          <cell r="B77">
            <v>0.94703656998738961</v>
          </cell>
          <cell r="C77">
            <v>4.7919293820933163E-2</v>
          </cell>
          <cell r="D77">
            <v>0</v>
          </cell>
          <cell r="E77">
            <v>5.0441361916771753E-3</v>
          </cell>
        </row>
        <row r="78">
          <cell r="A78">
            <v>240</v>
          </cell>
          <cell r="B78">
            <v>0.95544554455445541</v>
          </cell>
          <cell r="C78">
            <v>3.5753575357535754E-2</v>
          </cell>
          <cell r="D78">
            <v>4.4004400440044002E-3</v>
          </cell>
          <cell r="E78">
            <v>4.4004400440044002E-3</v>
          </cell>
        </row>
        <row r="79">
          <cell r="A79">
            <v>248</v>
          </cell>
          <cell r="B79">
            <v>0.96174863387978138</v>
          </cell>
          <cell r="C79">
            <v>1.912568306010929E-2</v>
          </cell>
          <cell r="D79">
            <v>1.092896174863388E-2</v>
          </cell>
          <cell r="E79">
            <v>8.1967213114754103E-3</v>
          </cell>
        </row>
        <row r="80">
          <cell r="A80">
            <v>249</v>
          </cell>
          <cell r="B80">
            <v>0.90909090909090906</v>
          </cell>
          <cell r="C80">
            <v>0</v>
          </cell>
          <cell r="D80">
            <v>6.363636363636363E-2</v>
          </cell>
          <cell r="E80">
            <v>2.7272727272727271E-2</v>
          </cell>
        </row>
        <row r="81">
          <cell r="A81">
            <v>255</v>
          </cell>
          <cell r="B81">
            <v>0.96231884057971018</v>
          </cell>
          <cell r="C81">
            <v>2.8985507246376812E-3</v>
          </cell>
          <cell r="D81">
            <v>5.7971014492753624E-3</v>
          </cell>
          <cell r="E81">
            <v>2.8985507246376812E-2</v>
          </cell>
        </row>
        <row r="82">
          <cell r="A82">
            <v>257</v>
          </cell>
          <cell r="B82">
            <v>0.94011976047904189</v>
          </cell>
          <cell r="C82">
            <v>5.588822355289421E-2</v>
          </cell>
          <cell r="D82">
            <v>1.996007984031936E-3</v>
          </cell>
          <cell r="E82">
            <v>1.996007984031936E-3</v>
          </cell>
        </row>
        <row r="83">
          <cell r="A83">
            <v>270</v>
          </cell>
          <cell r="B83">
            <v>0.85639458751636843</v>
          </cell>
          <cell r="C83">
            <v>0.11217808817110432</v>
          </cell>
          <cell r="D83">
            <v>2.400698384984723E-2</v>
          </cell>
          <cell r="E83">
            <v>7.4203404626800524E-3</v>
          </cell>
        </row>
        <row r="84">
          <cell r="A84">
            <v>285</v>
          </cell>
          <cell r="B84">
            <v>0.9337349397590361</v>
          </cell>
          <cell r="C84">
            <v>1.8072289156626505E-2</v>
          </cell>
          <cell r="D84">
            <v>2.4096385542168676E-2</v>
          </cell>
          <cell r="E84">
            <v>2.4096385542168676E-2</v>
          </cell>
        </row>
        <row r="85">
          <cell r="A85">
            <v>355</v>
          </cell>
          <cell r="B85">
            <v>0.79413524835427884</v>
          </cell>
          <cell r="C85">
            <v>0.15619389587073609</v>
          </cell>
          <cell r="D85">
            <v>4.3087971274685818E-2</v>
          </cell>
          <cell r="E85">
            <v>6.582884500299222E-3</v>
          </cell>
        </row>
        <row r="86">
          <cell r="A86">
            <v>492</v>
          </cell>
          <cell r="B86">
            <v>0.7887517146776406</v>
          </cell>
          <cell r="C86">
            <v>0.11065386374028349</v>
          </cell>
          <cell r="D86">
            <v>9.6936442615454962E-2</v>
          </cell>
          <cell r="E86">
            <v>3.6579789666209418E-3</v>
          </cell>
        </row>
        <row r="87">
          <cell r="A87">
            <v>503</v>
          </cell>
          <cell r="B87">
            <v>0.87321164282190433</v>
          </cell>
          <cell r="C87">
            <v>0.1050814010853478</v>
          </cell>
          <cell r="D87">
            <v>1.5293537247163296E-2</v>
          </cell>
          <cell r="E87">
            <v>6.4134188455846081E-3</v>
          </cell>
        </row>
        <row r="88">
          <cell r="A88">
            <v>543</v>
          </cell>
          <cell r="B88">
            <v>0.9381761978361669</v>
          </cell>
          <cell r="C88">
            <v>2.009273570324575E-2</v>
          </cell>
          <cell r="D88">
            <v>3.2457496136012363E-2</v>
          </cell>
          <cell r="E88">
            <v>9.2735703245749607E-3</v>
          </cell>
        </row>
        <row r="89">
          <cell r="A89">
            <v>556</v>
          </cell>
          <cell r="B89">
            <v>0.97142857142857142</v>
          </cell>
          <cell r="C89">
            <v>2.5974025974025974E-3</v>
          </cell>
          <cell r="D89">
            <v>1.9913419913419914E-2</v>
          </cell>
          <cell r="E89">
            <v>6.0606060606060606E-3</v>
          </cell>
        </row>
        <row r="90">
          <cell r="A90">
            <v>566</v>
          </cell>
          <cell r="B90">
            <v>0.90440565253532834</v>
          </cell>
          <cell r="C90">
            <v>7.7306733167082295E-2</v>
          </cell>
          <cell r="D90">
            <v>1.4131338320864505E-2</v>
          </cell>
          <cell r="E90">
            <v>4.1562759767248547E-3</v>
          </cell>
        </row>
        <row r="91">
          <cell r="A91">
            <v>605</v>
          </cell>
          <cell r="B91">
            <v>0.67669172932330823</v>
          </cell>
          <cell r="C91">
            <v>0.26315789473684209</v>
          </cell>
          <cell r="D91">
            <v>6.0150375939849621E-2</v>
          </cell>
          <cell r="E91">
            <v>0</v>
          </cell>
        </row>
        <row r="92">
          <cell r="A92">
            <v>606</v>
          </cell>
          <cell r="B92">
            <v>0.8584310189359784</v>
          </cell>
          <cell r="C92">
            <v>0.1127141568981064</v>
          </cell>
          <cell r="D92">
            <v>1.8034265103697024E-2</v>
          </cell>
          <cell r="E92">
            <v>1.0820559062218215E-2</v>
          </cell>
        </row>
        <row r="93">
          <cell r="A93">
            <v>633</v>
          </cell>
          <cell r="B93">
            <v>0.87277867528271402</v>
          </cell>
          <cell r="C93">
            <v>6.4216478190630047E-2</v>
          </cell>
          <cell r="D93">
            <v>5.0080775444264945E-2</v>
          </cell>
          <cell r="E93">
            <v>1.2924071082390954E-2</v>
          </cell>
        </row>
        <row r="94">
          <cell r="A94">
            <v>636</v>
          </cell>
          <cell r="B94">
            <v>0.87084870848708484</v>
          </cell>
          <cell r="C94">
            <v>8.4870848708487087E-2</v>
          </cell>
          <cell r="D94">
            <v>3.8745387453874541E-2</v>
          </cell>
          <cell r="E94">
            <v>5.5350553505535052E-3</v>
          </cell>
        </row>
        <row r="95">
          <cell r="A95">
            <v>663</v>
          </cell>
          <cell r="B95">
            <v>0.86343115124153502</v>
          </cell>
          <cell r="C95">
            <v>0.10665914221218961</v>
          </cell>
          <cell r="D95">
            <v>2.5959367945823927E-2</v>
          </cell>
          <cell r="E95">
            <v>3.9503386004514675E-3</v>
          </cell>
        </row>
        <row r="96">
          <cell r="A96">
            <v>717</v>
          </cell>
          <cell r="B96">
            <v>0.83718028696194635</v>
          </cell>
          <cell r="C96">
            <v>9.7941359950093579E-2</v>
          </cell>
          <cell r="D96">
            <v>5.8016219588271987E-2</v>
          </cell>
          <cell r="E96">
            <v>6.8621334996880846E-3</v>
          </cell>
        </row>
        <row r="97">
          <cell r="A97">
            <v>788</v>
          </cell>
          <cell r="B97">
            <v>0.91306755260243633</v>
          </cell>
          <cell r="C97">
            <v>3.709856035437431E-2</v>
          </cell>
          <cell r="D97">
            <v>4.1528239202657809E-2</v>
          </cell>
          <cell r="E97">
            <v>8.3056478405315621E-3</v>
          </cell>
        </row>
        <row r="98">
          <cell r="A98">
            <v>828</v>
          </cell>
          <cell r="B98">
            <v>0.95101171458998934</v>
          </cell>
          <cell r="C98">
            <v>1.1714589989350373E-2</v>
          </cell>
          <cell r="D98">
            <v>2.5559105431309903E-2</v>
          </cell>
          <cell r="E98">
            <v>1.1714589989350373E-2</v>
          </cell>
        </row>
        <row r="99">
          <cell r="A99">
            <v>839</v>
          </cell>
          <cell r="B99">
            <v>0.94092526690391454</v>
          </cell>
          <cell r="C99">
            <v>0</v>
          </cell>
          <cell r="D99">
            <v>5.1245551601423488E-2</v>
          </cell>
          <cell r="E99">
            <v>7.8291814946619218E-3</v>
          </cell>
        </row>
        <row r="100">
          <cell r="A100">
            <v>842</v>
          </cell>
          <cell r="B100">
            <v>0.9920692141312184</v>
          </cell>
          <cell r="C100">
            <v>0</v>
          </cell>
          <cell r="D100">
            <v>4.3258832011535686E-3</v>
          </cell>
          <cell r="E100">
            <v>3.6049026676279738E-3</v>
          </cell>
        </row>
        <row r="101">
          <cell r="A101">
            <v>857</v>
          </cell>
          <cell r="B101">
            <v>0.81969026548672563</v>
          </cell>
          <cell r="C101">
            <v>0.12831858407079647</v>
          </cell>
          <cell r="D101">
            <v>4.6460176991150445E-2</v>
          </cell>
          <cell r="E101">
            <v>5.5309734513274336E-3</v>
          </cell>
        </row>
        <row r="102">
          <cell r="A102">
            <v>858</v>
          </cell>
          <cell r="B102">
            <v>0.90486725663716816</v>
          </cell>
          <cell r="C102">
            <v>5.6784660766961655E-2</v>
          </cell>
          <cell r="D102">
            <v>3.023598820058997E-2</v>
          </cell>
          <cell r="E102">
            <v>8.1120943952802359E-3</v>
          </cell>
        </row>
        <row r="103">
          <cell r="A103">
            <v>873</v>
          </cell>
          <cell r="B103">
            <v>0.88774811772758389</v>
          </cell>
          <cell r="C103">
            <v>8.1451060917180018E-2</v>
          </cell>
          <cell r="D103">
            <v>2.6694045174537988E-2</v>
          </cell>
          <cell r="E103">
            <v>4.1067761806981521E-3</v>
          </cell>
        </row>
        <row r="104">
          <cell r="A104">
            <v>887</v>
          </cell>
          <cell r="B104">
            <v>0.86959937156323641</v>
          </cell>
          <cell r="C104">
            <v>6.7556952081696778E-2</v>
          </cell>
          <cell r="D104">
            <v>5.6559308719560095E-2</v>
          </cell>
          <cell r="E104">
            <v>6.2843676355066776E-3</v>
          </cell>
        </row>
        <row r="105">
          <cell r="A105">
            <v>892</v>
          </cell>
          <cell r="B105">
            <v>0.87281035795887285</v>
          </cell>
          <cell r="C105">
            <v>9.1012947448591008E-2</v>
          </cell>
          <cell r="D105">
            <v>2.798933739527799E-2</v>
          </cell>
          <cell r="E105">
            <v>8.1873571972581882E-3</v>
          </cell>
        </row>
        <row r="106">
          <cell r="A106">
            <v>907</v>
          </cell>
          <cell r="B106">
            <v>0.81542699724517909</v>
          </cell>
          <cell r="C106">
            <v>0.10055096418732783</v>
          </cell>
          <cell r="D106">
            <v>6.7493112947658404E-2</v>
          </cell>
          <cell r="E106">
            <v>1.6528925619834711E-2</v>
          </cell>
        </row>
        <row r="107">
          <cell r="A107" t="str">
            <v>Total general</v>
          </cell>
          <cell r="B107">
            <v>0.8643746031330396</v>
          </cell>
          <cell r="C107">
            <v>8.9598648852113466E-2</v>
          </cell>
          <cell r="D107">
            <v>3.9153175917621873E-2</v>
          </cell>
          <cell r="E107">
            <v>6.8735720972250411E-3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Oficiales"/>
      <sheetName val="MEJORARON"/>
      <sheetName val="INDUSTRIAL"/>
      <sheetName val="DE LA VIRGEN"/>
      <sheetName val="RURAL"/>
      <sheetName val="COUNTRY"/>
      <sheetName val="UNALDE"/>
      <sheetName val="SANTARI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113001012788</v>
          </cell>
          <cell r="B2" t="str">
            <v>DE LA VIRGEN Y TURISTICA</v>
          </cell>
        </row>
        <row r="3">
          <cell r="A3">
            <v>113001000143</v>
          </cell>
          <cell r="B3" t="str">
            <v>RURAL</v>
          </cell>
        </row>
        <row r="4">
          <cell r="A4">
            <v>113001000160</v>
          </cell>
          <cell r="B4" t="str">
            <v>SANTA RITA</v>
          </cell>
        </row>
        <row r="5">
          <cell r="A5">
            <v>113001000241</v>
          </cell>
          <cell r="B5" t="str">
            <v>DE LA VIRGEN Y TURISTICA</v>
          </cell>
        </row>
        <row r="6">
          <cell r="A6">
            <v>113001000348</v>
          </cell>
          <cell r="B6" t="str">
            <v>INDUSTRIAL Y DE LA BAHIA</v>
          </cell>
        </row>
        <row r="7">
          <cell r="A7">
            <v>113001000429</v>
          </cell>
          <cell r="B7" t="str">
            <v>INDUSTRIAL Y DE LA BAHIA</v>
          </cell>
        </row>
        <row r="8">
          <cell r="A8">
            <v>113001000437</v>
          </cell>
          <cell r="B8" t="str">
            <v>INDUSTRIAL Y DE LA BAHIA</v>
          </cell>
        </row>
        <row r="9">
          <cell r="A9">
            <v>113001000721</v>
          </cell>
          <cell r="B9" t="str">
            <v>INDUSTRIAL Y DE LA BAHIA</v>
          </cell>
        </row>
        <row r="10">
          <cell r="A10">
            <v>113001000739</v>
          </cell>
          <cell r="B10" t="str">
            <v>SANTA RITA</v>
          </cell>
        </row>
        <row r="11">
          <cell r="A11">
            <v>113001000771</v>
          </cell>
          <cell r="B11" t="str">
            <v>DE LA VIRGEN Y TURISTICA</v>
          </cell>
        </row>
        <row r="12">
          <cell r="A12">
            <v>113001000852</v>
          </cell>
          <cell r="B12" t="str">
            <v>DE LA VIRGEN Y TURISTICA</v>
          </cell>
        </row>
        <row r="13">
          <cell r="A13">
            <v>113001000879</v>
          </cell>
          <cell r="B13" t="str">
            <v>SANTA RITA</v>
          </cell>
        </row>
        <row r="14">
          <cell r="A14">
            <v>113001001336</v>
          </cell>
          <cell r="B14" t="str">
            <v>INDUSTRIAL Y DE LA BAHIA</v>
          </cell>
        </row>
        <row r="15">
          <cell r="A15">
            <v>113001001450</v>
          </cell>
          <cell r="B15" t="str">
            <v>DE LA VIRGEN Y TURISTICA</v>
          </cell>
        </row>
        <row r="16">
          <cell r="A16">
            <v>113001001484</v>
          </cell>
          <cell r="B16" t="str">
            <v>INDUSTRIAL Y DE LA BAHIA</v>
          </cell>
        </row>
        <row r="17">
          <cell r="A17">
            <v>113001001492</v>
          </cell>
          <cell r="B17" t="str">
            <v>SANTA RITA</v>
          </cell>
        </row>
        <row r="18">
          <cell r="A18">
            <v>113001001581</v>
          </cell>
          <cell r="B18" t="str">
            <v>DE LA VIRGEN Y TURISTICA</v>
          </cell>
        </row>
        <row r="19">
          <cell r="A19">
            <v>113001001697</v>
          </cell>
          <cell r="B19" t="str">
            <v>COUNTRY</v>
          </cell>
        </row>
        <row r="20">
          <cell r="A20">
            <v>113001001719</v>
          </cell>
          <cell r="B20" t="str">
            <v>INDUSTRIAL Y DE LA BAHIA</v>
          </cell>
        </row>
        <row r="21">
          <cell r="A21">
            <v>113001001727</v>
          </cell>
          <cell r="B21" t="str">
            <v>DE LA VIRGEN Y TURISTICA</v>
          </cell>
        </row>
        <row r="22">
          <cell r="A22">
            <v>113001001816</v>
          </cell>
          <cell r="B22" t="str">
            <v>SANTA RITA</v>
          </cell>
        </row>
        <row r="23">
          <cell r="A23">
            <v>113001001972</v>
          </cell>
          <cell r="B23" t="str">
            <v>COUNTRY</v>
          </cell>
        </row>
        <row r="24">
          <cell r="A24">
            <v>113001002057</v>
          </cell>
          <cell r="B24" t="str">
            <v>COUNTRY</v>
          </cell>
        </row>
        <row r="25">
          <cell r="A25">
            <v>113001002120</v>
          </cell>
          <cell r="B25" t="str">
            <v>DE LA VIRGEN Y TURISTICA</v>
          </cell>
        </row>
        <row r="26">
          <cell r="A26">
            <v>113001002138</v>
          </cell>
          <cell r="B26" t="str">
            <v>DE LA VIRGEN Y TURISTICA</v>
          </cell>
        </row>
        <row r="27">
          <cell r="A27">
            <v>113001002413</v>
          </cell>
          <cell r="B27" t="str">
            <v>COUNTRY</v>
          </cell>
        </row>
        <row r="28">
          <cell r="A28">
            <v>113001002626</v>
          </cell>
          <cell r="B28" t="str">
            <v>COUNTRY</v>
          </cell>
        </row>
        <row r="29">
          <cell r="A29">
            <v>113001002812</v>
          </cell>
          <cell r="B29" t="str">
            <v>DE LA VIRGEN Y TURISTICA</v>
          </cell>
        </row>
        <row r="30">
          <cell r="A30">
            <v>113001002952</v>
          </cell>
          <cell r="B30" t="str">
            <v>INDUSTRIAL Y DE LA BAHIA</v>
          </cell>
        </row>
        <row r="31">
          <cell r="A31">
            <v>113001020969</v>
          </cell>
          <cell r="B31" t="str">
            <v>DE LA VIRGEN Y TURISTICA</v>
          </cell>
        </row>
        <row r="32">
          <cell r="A32">
            <v>113001002979</v>
          </cell>
          <cell r="B32" t="str">
            <v>SANTA RITA</v>
          </cell>
        </row>
        <row r="33">
          <cell r="A33">
            <v>113001003053</v>
          </cell>
          <cell r="B33" t="str">
            <v>INDUSTRIAL Y DE LA BAHIA</v>
          </cell>
        </row>
        <row r="34">
          <cell r="A34">
            <v>113001003061</v>
          </cell>
          <cell r="B34" t="str">
            <v>SANTA RITA</v>
          </cell>
        </row>
        <row r="35">
          <cell r="A35">
            <v>113001003126</v>
          </cell>
          <cell r="B35" t="str">
            <v>COUNTRY</v>
          </cell>
        </row>
        <row r="36">
          <cell r="A36">
            <v>113001003274</v>
          </cell>
          <cell r="B36" t="str">
            <v>INDUSTRIAL Y DE LA BAHIA</v>
          </cell>
        </row>
        <row r="37">
          <cell r="A37">
            <v>113001003771</v>
          </cell>
          <cell r="B37" t="str">
            <v>DE LA VIRGEN Y TURISTICA</v>
          </cell>
        </row>
        <row r="38">
          <cell r="A38">
            <v>113001004149</v>
          </cell>
          <cell r="B38" t="str">
            <v>INDUSTRIAL Y DE LA BAHIA</v>
          </cell>
        </row>
        <row r="39">
          <cell r="A39">
            <v>113001800212</v>
          </cell>
          <cell r="B39" t="str">
            <v>INDUSTRIAL Y DE LA BAHIA</v>
          </cell>
        </row>
        <row r="40">
          <cell r="A40">
            <v>113001008284</v>
          </cell>
          <cell r="B40" t="str">
            <v>DE LA VIRGEN Y TURISTICA</v>
          </cell>
        </row>
        <row r="41">
          <cell r="A41">
            <v>113001004254</v>
          </cell>
          <cell r="B41" t="str">
            <v>DE LA VIRGEN Y TURISTICA</v>
          </cell>
        </row>
        <row r="42">
          <cell r="A42">
            <v>113001004289</v>
          </cell>
          <cell r="B42" t="str">
            <v>INDUSTRIAL Y DE LA BAHIA</v>
          </cell>
        </row>
        <row r="43">
          <cell r="A43">
            <v>113001005358</v>
          </cell>
          <cell r="B43" t="str">
            <v>COUNTRY</v>
          </cell>
        </row>
        <row r="44">
          <cell r="A44">
            <v>113001005374</v>
          </cell>
          <cell r="B44" t="str">
            <v>SANTA RITA</v>
          </cell>
        </row>
        <row r="45">
          <cell r="A45">
            <v>113001005544</v>
          </cell>
          <cell r="B45" t="str">
            <v>DE LA VIRGEN Y TURISTICA</v>
          </cell>
        </row>
        <row r="46">
          <cell r="A46">
            <v>113001006711</v>
          </cell>
          <cell r="B46" t="str">
            <v>DE LA VIRGEN Y TURISTICA</v>
          </cell>
        </row>
        <row r="47">
          <cell r="A47">
            <v>113001006800</v>
          </cell>
          <cell r="B47" t="str">
            <v>INDUSTRIAL Y DE LA BAHIA</v>
          </cell>
        </row>
        <row r="48">
          <cell r="A48">
            <v>113001007199</v>
          </cell>
          <cell r="B48" t="str">
            <v>DE LA VIRGEN Y TURISTICA</v>
          </cell>
        </row>
        <row r="49">
          <cell r="A49">
            <v>113001007857</v>
          </cell>
          <cell r="B49" t="str">
            <v>DE LA VIRGEN Y TURISTICA</v>
          </cell>
        </row>
        <row r="50">
          <cell r="A50">
            <v>113001008268</v>
          </cell>
          <cell r="B50" t="str">
            <v>INDUSTRIAL Y DE LA BAHIA</v>
          </cell>
        </row>
        <row r="51">
          <cell r="A51">
            <v>113001008276</v>
          </cell>
          <cell r="B51" t="str">
            <v>DE LA VIRGEN Y TURISTICA</v>
          </cell>
        </row>
        <row r="52">
          <cell r="A52">
            <v>113001000259</v>
          </cell>
          <cell r="B52" t="str">
            <v>DE LA VIRGEN Y TURISTICA</v>
          </cell>
        </row>
        <row r="53">
          <cell r="A53">
            <v>113001009281</v>
          </cell>
          <cell r="B53" t="str">
            <v>DE LA VIRGEN Y TURISTICA</v>
          </cell>
        </row>
        <row r="54">
          <cell r="A54">
            <v>113001012427</v>
          </cell>
          <cell r="B54" t="str">
            <v>INDUSTRIAL Y DE LA BAHIA</v>
          </cell>
        </row>
        <row r="55">
          <cell r="A55">
            <v>113001012508</v>
          </cell>
          <cell r="B55" t="str">
            <v>COUNTRY</v>
          </cell>
        </row>
        <row r="56">
          <cell r="A56">
            <v>213001000075</v>
          </cell>
          <cell r="B56" t="str">
            <v>RURAL</v>
          </cell>
        </row>
        <row r="57">
          <cell r="A57">
            <v>213001000091</v>
          </cell>
          <cell r="B57" t="str">
            <v>RURAL</v>
          </cell>
        </row>
        <row r="58">
          <cell r="A58">
            <v>213001000059</v>
          </cell>
          <cell r="B58" t="str">
            <v>RURAL</v>
          </cell>
        </row>
        <row r="59">
          <cell r="A59">
            <v>213001000245</v>
          </cell>
          <cell r="B59" t="str">
            <v>RURAL</v>
          </cell>
        </row>
        <row r="60">
          <cell r="A60">
            <v>213001001250</v>
          </cell>
          <cell r="B60" t="str">
            <v>RURAL</v>
          </cell>
        </row>
        <row r="61">
          <cell r="A61">
            <v>213001001292</v>
          </cell>
          <cell r="B61" t="str">
            <v>RURAL</v>
          </cell>
        </row>
        <row r="62">
          <cell r="A62">
            <v>213001001306</v>
          </cell>
          <cell r="B62" t="str">
            <v>RURAL</v>
          </cell>
        </row>
        <row r="63">
          <cell r="A63">
            <v>213001001632</v>
          </cell>
          <cell r="B63" t="str">
            <v>RURAL</v>
          </cell>
        </row>
        <row r="64">
          <cell r="A64">
            <v>213001001900</v>
          </cell>
          <cell r="B64" t="str">
            <v>RURAL</v>
          </cell>
        </row>
        <row r="65">
          <cell r="A65">
            <v>213001002531</v>
          </cell>
          <cell r="B65" t="str">
            <v>RURAL</v>
          </cell>
        </row>
        <row r="66">
          <cell r="A66">
            <v>213001002809</v>
          </cell>
          <cell r="B66" t="str">
            <v>RURAL</v>
          </cell>
        </row>
        <row r="67">
          <cell r="A67">
            <v>213001002949</v>
          </cell>
          <cell r="B67" t="str">
            <v>RURAL</v>
          </cell>
        </row>
        <row r="68">
          <cell r="A68">
            <v>213001001942</v>
          </cell>
          <cell r="B68" t="str">
            <v>RURAL</v>
          </cell>
        </row>
        <row r="69">
          <cell r="A69">
            <v>213001027020</v>
          </cell>
          <cell r="B69" t="str">
            <v>RURAL</v>
          </cell>
        </row>
        <row r="70">
          <cell r="A70">
            <v>213001007231</v>
          </cell>
          <cell r="B70" t="str">
            <v>INDUSTRIAL Y DE LA BAHIA</v>
          </cell>
        </row>
        <row r="71">
          <cell r="A71">
            <v>213001007401</v>
          </cell>
          <cell r="B71" t="str">
            <v>RURAL</v>
          </cell>
        </row>
        <row r="72">
          <cell r="A72">
            <v>313001005225</v>
          </cell>
          <cell r="B72" t="str">
            <v>RURAL</v>
          </cell>
        </row>
        <row r="73">
          <cell r="A73">
            <v>213001007533</v>
          </cell>
          <cell r="B73" t="str">
            <v>RURAL</v>
          </cell>
        </row>
        <row r="74">
          <cell r="A74">
            <v>213001007797</v>
          </cell>
          <cell r="B74" t="str">
            <v>COUNTRY</v>
          </cell>
        </row>
        <row r="75">
          <cell r="A75">
            <v>113001000321</v>
          </cell>
          <cell r="B75" t="str">
            <v>DE LA VIRGEN Y TURISTICA</v>
          </cell>
        </row>
        <row r="76">
          <cell r="A76">
            <v>213001009048</v>
          </cell>
          <cell r="B76" t="str">
            <v>RURAL</v>
          </cell>
        </row>
        <row r="77">
          <cell r="A77">
            <v>213001009056</v>
          </cell>
          <cell r="B77" t="str">
            <v>RURAL</v>
          </cell>
        </row>
        <row r="78">
          <cell r="A78">
            <v>313001000568</v>
          </cell>
          <cell r="B78" t="str">
            <v>SANTA RITA</v>
          </cell>
        </row>
        <row r="79">
          <cell r="A79">
            <v>313001001181</v>
          </cell>
          <cell r="B79" t="str">
            <v>INDUSTRIAL Y DE LA BAHIA</v>
          </cell>
        </row>
        <row r="80">
          <cell r="A80">
            <v>313001002251</v>
          </cell>
          <cell r="B80" t="str">
            <v>INDUSTRIAL Y DE LA BAHIA</v>
          </cell>
        </row>
        <row r="81">
          <cell r="A81">
            <v>313001002421</v>
          </cell>
          <cell r="B81" t="str">
            <v>SANTA RITA</v>
          </cell>
        </row>
        <row r="82">
          <cell r="A82">
            <v>313001002714</v>
          </cell>
          <cell r="B82" t="str">
            <v>COUNTRY</v>
          </cell>
        </row>
        <row r="83">
          <cell r="A83">
            <v>313001004750</v>
          </cell>
          <cell r="B83" t="str">
            <v>DE LA VIRGEN Y TURISTICA</v>
          </cell>
        </row>
        <row r="84">
          <cell r="A84">
            <v>313001005331</v>
          </cell>
          <cell r="B84" t="str">
            <v>INDUSTRIAL Y DE LA BAHIA</v>
          </cell>
        </row>
        <row r="85">
          <cell r="A85">
            <v>313001008411</v>
          </cell>
          <cell r="B85" t="str">
            <v>INDUSTRIAL Y DE LA BAHIA</v>
          </cell>
        </row>
        <row r="86">
          <cell r="A86">
            <v>413001004703</v>
          </cell>
          <cell r="B86" t="str">
            <v>RURAL</v>
          </cell>
        </row>
        <row r="87">
          <cell r="A87">
            <v>113001013814</v>
          </cell>
          <cell r="B87" t="str">
            <v>INDUSTRIAL Y DE LA BAHIA</v>
          </cell>
        </row>
        <row r="88">
          <cell r="A88">
            <v>313001013783</v>
          </cell>
          <cell r="B88" t="str">
            <v>INDUSTRIAL Y DE LA BAHIA</v>
          </cell>
        </row>
        <row r="89">
          <cell r="A89">
            <v>313001027059</v>
          </cell>
          <cell r="B89" t="str">
            <v>INDUSTRIAL Y DE LA BAHIA</v>
          </cell>
        </row>
        <row r="90">
          <cell r="A90">
            <v>313001027199</v>
          </cell>
          <cell r="B90" t="str">
            <v>INDUSTRIAL Y DE LA BAHIA</v>
          </cell>
        </row>
        <row r="91">
          <cell r="A91">
            <v>113001028483</v>
          </cell>
          <cell r="B91" t="str">
            <v>COUNTRY</v>
          </cell>
        </row>
        <row r="92">
          <cell r="A92">
            <v>113001028469</v>
          </cell>
          <cell r="B92" t="str">
            <v>COUNTRY</v>
          </cell>
        </row>
        <row r="93">
          <cell r="A93">
            <v>113001028919</v>
          </cell>
          <cell r="B93" t="str">
            <v>COUNTRY</v>
          </cell>
        </row>
        <row r="94">
          <cell r="A94">
            <v>113001028421</v>
          </cell>
          <cell r="B94" t="str">
            <v>DE LA VIRGEN Y TURISTICA</v>
          </cell>
        </row>
        <row r="95">
          <cell r="A95">
            <v>113001028927</v>
          </cell>
          <cell r="B95" t="str">
            <v>INDUSTRIAL Y DE LA BAHIA</v>
          </cell>
        </row>
        <row r="96">
          <cell r="A96">
            <v>113001029095</v>
          </cell>
          <cell r="B96" t="str">
            <v>DE LA VIRGEN Y TURISTICA</v>
          </cell>
        </row>
        <row r="97">
          <cell r="A97">
            <v>313001029396</v>
          </cell>
          <cell r="B97" t="str">
            <v>DE LA VIRGEN Y TURISTICA</v>
          </cell>
        </row>
        <row r="98">
          <cell r="A98">
            <v>113001029800</v>
          </cell>
          <cell r="B98" t="str">
            <v>DE LA VIRGEN Y TURISTICA</v>
          </cell>
        </row>
        <row r="99">
          <cell r="A99">
            <v>113001029851</v>
          </cell>
          <cell r="B99" t="str">
            <v>DE LA VIRGEN Y TURISTICA</v>
          </cell>
        </row>
        <row r="100">
          <cell r="A100">
            <v>113001029893</v>
          </cell>
          <cell r="B100" t="str">
            <v>INDUSTRIAL Y DE LA BAHIA</v>
          </cell>
        </row>
        <row r="101">
          <cell r="A101">
            <v>113001030085</v>
          </cell>
          <cell r="B101" t="str">
            <v>INDUSTRIAL Y DE LA BAHIA</v>
          </cell>
        </row>
        <row r="102">
          <cell r="A102">
            <v>113001030093</v>
          </cell>
          <cell r="B102" t="str">
            <v>SANTA RITA</v>
          </cell>
        </row>
        <row r="103">
          <cell r="A103">
            <v>113001030212</v>
          </cell>
          <cell r="B103" t="str">
            <v>DE LA VIRGEN Y TURISTICA</v>
          </cell>
        </row>
        <row r="104">
          <cell r="A104">
            <v>113001800123</v>
          </cell>
          <cell r="B104" t="str">
            <v>DE LA VIRGEN Y TURISTICA</v>
          </cell>
        </row>
        <row r="105">
          <cell r="A105">
            <v>113001800263</v>
          </cell>
          <cell r="B105" t="str">
            <v>INDUSTRIAL Y DE LA BAHIA</v>
          </cell>
        </row>
        <row r="106">
          <cell r="A106">
            <v>113001800263</v>
          </cell>
          <cell r="B106" t="str">
            <v>DE LA VIRGEN Y TURISTICA</v>
          </cell>
        </row>
        <row r="107">
          <cell r="A107">
            <v>113001800395</v>
          </cell>
          <cell r="B107" t="str">
            <v>INDUSTRIAL Y DE LA BAHIA</v>
          </cell>
        </row>
        <row r="108">
          <cell r="A108">
            <v>313001002307</v>
          </cell>
          <cell r="B108" t="str">
            <v>DE LA VIRGEN Y TURISTICA</v>
          </cell>
        </row>
        <row r="109">
          <cell r="A109">
            <v>313001006159</v>
          </cell>
          <cell r="B109" t="str">
            <v>DE LA VIRGEN Y TURISTICA</v>
          </cell>
        </row>
        <row r="110">
          <cell r="A110">
            <v>313001007091</v>
          </cell>
          <cell r="B110" t="str">
            <v>DE LA VIRGEN Y TURISTICA</v>
          </cell>
        </row>
        <row r="111">
          <cell r="A111">
            <v>313001007309</v>
          </cell>
          <cell r="B111" t="str">
            <v>DE LA VIRGEN Y TURISTICA</v>
          </cell>
        </row>
        <row r="112">
          <cell r="A112">
            <v>313001007651</v>
          </cell>
          <cell r="B112" t="str">
            <v>DE LA VIRGEN Y TURISTICA</v>
          </cell>
        </row>
        <row r="113">
          <cell r="A113">
            <v>313001007929</v>
          </cell>
          <cell r="B113" t="str">
            <v>DE LA VIRGEN Y TURISTICA</v>
          </cell>
        </row>
        <row r="114">
          <cell r="A114">
            <v>313001009204</v>
          </cell>
          <cell r="B114" t="str">
            <v>DE LA VIRGEN Y TURISTICA</v>
          </cell>
        </row>
        <row r="115">
          <cell r="A115">
            <v>313001009247</v>
          </cell>
          <cell r="B115" t="str">
            <v>DE LA VIRGEN Y TURISTICA</v>
          </cell>
        </row>
        <row r="116">
          <cell r="A116">
            <v>313001012761</v>
          </cell>
          <cell r="B116" t="str">
            <v>DE LA VIRGEN Y TURISTICA</v>
          </cell>
        </row>
        <row r="117">
          <cell r="A117">
            <v>313001013872</v>
          </cell>
          <cell r="B117" t="str">
            <v>DE LA VIRGEN Y TURISTICA</v>
          </cell>
        </row>
        <row r="118">
          <cell r="A118">
            <v>313001013961</v>
          </cell>
          <cell r="B118" t="str">
            <v>DE LA VIRGEN Y TURISTICA</v>
          </cell>
        </row>
        <row r="119">
          <cell r="A119">
            <v>313001027113</v>
          </cell>
          <cell r="B119" t="str">
            <v>DE LA VIRGEN Y TURISTICA</v>
          </cell>
        </row>
        <row r="120">
          <cell r="A120">
            <v>313001027474</v>
          </cell>
          <cell r="B120" t="str">
            <v>DE LA VIRGEN Y TURISTICA</v>
          </cell>
        </row>
        <row r="121">
          <cell r="A121">
            <v>313001028639</v>
          </cell>
          <cell r="B121" t="str">
            <v>COUNTRY</v>
          </cell>
        </row>
        <row r="122">
          <cell r="A122">
            <v>313001028868</v>
          </cell>
          <cell r="B122" t="str">
            <v>DE LA VIRGEN Y TURISTICA</v>
          </cell>
        </row>
        <row r="123">
          <cell r="A123">
            <v>313001028771</v>
          </cell>
          <cell r="B123" t="str">
            <v>DE LA VIRGEN Y TURISTICA</v>
          </cell>
        </row>
        <row r="124">
          <cell r="A124">
            <v>313001028843</v>
          </cell>
          <cell r="B124" t="str">
            <v>DE LA VIRGEN Y TURISTICA</v>
          </cell>
        </row>
        <row r="125">
          <cell r="A125">
            <v>313001028985</v>
          </cell>
          <cell r="B125" t="str">
            <v>DE LA VIRGEN Y TURISTICA</v>
          </cell>
        </row>
        <row r="126">
          <cell r="A126">
            <v>313001029426</v>
          </cell>
          <cell r="B126" t="str">
            <v>DE LA VIRGEN Y TURISTICA</v>
          </cell>
        </row>
        <row r="127">
          <cell r="A127">
            <v>313001013279</v>
          </cell>
          <cell r="B127" t="str">
            <v>DE LA VIRGEN Y TURISTICA</v>
          </cell>
        </row>
        <row r="128">
          <cell r="A128">
            <v>313001008534</v>
          </cell>
          <cell r="B128" t="str">
            <v>DE LA VIRGEN Y TURISTICA</v>
          </cell>
        </row>
        <row r="129">
          <cell r="A129">
            <v>313001013554</v>
          </cell>
          <cell r="B129" t="str">
            <v>DE LA VIRGEN Y TURISTICA</v>
          </cell>
        </row>
        <row r="130">
          <cell r="A130">
            <v>313001029281</v>
          </cell>
          <cell r="B130" t="str">
            <v>DE LA VIRGEN Y TURISTICA</v>
          </cell>
        </row>
        <row r="131">
          <cell r="A131">
            <v>313001029418</v>
          </cell>
          <cell r="B131" t="str">
            <v>DE LA VIRGEN Y TURISTICA</v>
          </cell>
        </row>
        <row r="132">
          <cell r="A132">
            <v>313001001211</v>
          </cell>
          <cell r="B132" t="str">
            <v>DE LA VIRGEN Y TURISTICA</v>
          </cell>
        </row>
        <row r="133">
          <cell r="A133">
            <v>313001007007</v>
          </cell>
          <cell r="B133" t="str">
            <v>DE LA VIRGEN Y TURISTICA</v>
          </cell>
        </row>
        <row r="134">
          <cell r="A134">
            <v>313001008381</v>
          </cell>
          <cell r="B134" t="str">
            <v>DE LA VIRGEN Y TURISTICA</v>
          </cell>
        </row>
        <row r="135">
          <cell r="A135">
            <v>313001029302</v>
          </cell>
          <cell r="B135" t="str">
            <v>DE LA VIRGEN Y TURISTICA</v>
          </cell>
        </row>
        <row r="136">
          <cell r="A136">
            <v>313001003931</v>
          </cell>
          <cell r="B136" t="str">
            <v>RURAL</v>
          </cell>
        </row>
        <row r="137">
          <cell r="A137">
            <v>313001004768</v>
          </cell>
          <cell r="B137" t="str">
            <v>RURAL</v>
          </cell>
        </row>
        <row r="138">
          <cell r="A138">
            <v>313001005705</v>
          </cell>
          <cell r="B138" t="str">
            <v>RURAL</v>
          </cell>
        </row>
        <row r="139">
          <cell r="A139">
            <v>313836000348</v>
          </cell>
          <cell r="B139" t="str">
            <v>RURAL</v>
          </cell>
        </row>
        <row r="140">
          <cell r="A140">
            <v>413001013176</v>
          </cell>
          <cell r="B140" t="str">
            <v>RURAL</v>
          </cell>
        </row>
        <row r="141">
          <cell r="A141">
            <v>413001027126</v>
          </cell>
          <cell r="B141" t="str">
            <v>RURAL</v>
          </cell>
        </row>
        <row r="142">
          <cell r="A142">
            <v>313001005748</v>
          </cell>
          <cell r="B142" t="str">
            <v>RURAL</v>
          </cell>
        </row>
        <row r="143">
          <cell r="A143">
            <v>313836000623</v>
          </cell>
          <cell r="B143" t="str">
            <v>RURAL</v>
          </cell>
        </row>
        <row r="144">
          <cell r="A144">
            <v>313001000185</v>
          </cell>
          <cell r="B144" t="str">
            <v>COUNTRY</v>
          </cell>
        </row>
        <row r="145">
          <cell r="A145">
            <v>313001000193</v>
          </cell>
          <cell r="B145" t="str">
            <v>COUNTRY</v>
          </cell>
        </row>
        <row r="146">
          <cell r="A146">
            <v>313001000541</v>
          </cell>
          <cell r="B146" t="str">
            <v>COUNTRY</v>
          </cell>
        </row>
        <row r="147">
          <cell r="A147">
            <v>313001001190</v>
          </cell>
          <cell r="B147" t="str">
            <v>COUNTRY</v>
          </cell>
        </row>
        <row r="148">
          <cell r="A148">
            <v>313001002269</v>
          </cell>
          <cell r="B148" t="str">
            <v>COUNTRY</v>
          </cell>
        </row>
        <row r="149">
          <cell r="A149">
            <v>313001002340</v>
          </cell>
          <cell r="B149" t="str">
            <v>COUNTRY</v>
          </cell>
        </row>
        <row r="150">
          <cell r="A150">
            <v>313001005284</v>
          </cell>
          <cell r="B150" t="str">
            <v>COUNTRY</v>
          </cell>
        </row>
        <row r="151">
          <cell r="A151">
            <v>313001005985</v>
          </cell>
          <cell r="B151" t="str">
            <v>COUNTRY</v>
          </cell>
        </row>
        <row r="152">
          <cell r="A152">
            <v>313001006647</v>
          </cell>
          <cell r="B152" t="str">
            <v>COUNTRY</v>
          </cell>
        </row>
        <row r="153">
          <cell r="A153">
            <v>313001006515</v>
          </cell>
          <cell r="B153" t="str">
            <v>COUNTRY</v>
          </cell>
        </row>
        <row r="154">
          <cell r="A154">
            <v>313001008500</v>
          </cell>
          <cell r="B154" t="str">
            <v>COUNTRY</v>
          </cell>
        </row>
        <row r="155">
          <cell r="A155">
            <v>313001000509</v>
          </cell>
          <cell r="B155" t="str">
            <v>COUNTRY</v>
          </cell>
        </row>
        <row r="156">
          <cell r="A156">
            <v>313001012957</v>
          </cell>
          <cell r="B156" t="str">
            <v>COUNTRY</v>
          </cell>
        </row>
        <row r="157">
          <cell r="A157">
            <v>313001013341</v>
          </cell>
          <cell r="B157" t="str">
            <v>COUNTRY</v>
          </cell>
        </row>
        <row r="158">
          <cell r="A158">
            <v>313001008402</v>
          </cell>
          <cell r="B158" t="str">
            <v>COUNTRY</v>
          </cell>
        </row>
        <row r="159">
          <cell r="A159">
            <v>313001007627</v>
          </cell>
          <cell r="B159" t="str">
            <v>COUNTRY</v>
          </cell>
        </row>
        <row r="160">
          <cell r="A160">
            <v>313001013333</v>
          </cell>
          <cell r="B160" t="str">
            <v>COUNTRY</v>
          </cell>
        </row>
        <row r="161">
          <cell r="A161">
            <v>313001029507</v>
          </cell>
          <cell r="B161" t="str">
            <v>COUNTRY</v>
          </cell>
        </row>
        <row r="162">
          <cell r="A162">
            <v>313001003095</v>
          </cell>
          <cell r="B162" t="str">
            <v>COUNTRY</v>
          </cell>
        </row>
        <row r="163">
          <cell r="A163">
            <v>313001800548</v>
          </cell>
          <cell r="B163" t="str">
            <v>COUNTRY</v>
          </cell>
        </row>
        <row r="164">
          <cell r="A164">
            <v>313001012892</v>
          </cell>
          <cell r="B164" t="str">
            <v>COUNTRY</v>
          </cell>
        </row>
        <row r="165">
          <cell r="A165">
            <v>313001029906</v>
          </cell>
          <cell r="B165" t="str">
            <v>COUNTRY</v>
          </cell>
        </row>
        <row r="166">
          <cell r="A166">
            <v>313001029353</v>
          </cell>
          <cell r="B166" t="str">
            <v>SANTA RITA</v>
          </cell>
        </row>
        <row r="167">
          <cell r="A167">
            <v>313001005098</v>
          </cell>
          <cell r="B167" t="str">
            <v>INDUSTRIAL Y DE LA BAHIA</v>
          </cell>
        </row>
        <row r="168">
          <cell r="A168">
            <v>313001005845</v>
          </cell>
          <cell r="B168" t="str">
            <v>INDUSTRIAL Y DE LA BAHIA</v>
          </cell>
        </row>
        <row r="169">
          <cell r="A169">
            <v>313001006698</v>
          </cell>
          <cell r="B169" t="str">
            <v>INDUSTRIAL Y DE LA BAHIA</v>
          </cell>
        </row>
        <row r="170">
          <cell r="A170">
            <v>313001006701</v>
          </cell>
          <cell r="B170" t="str">
            <v>INDUSTRIAL Y DE LA BAHIA</v>
          </cell>
        </row>
        <row r="171">
          <cell r="A171">
            <v>313001008542</v>
          </cell>
          <cell r="B171" t="str">
            <v>INDUSTRIAL Y DE LA BAHIA</v>
          </cell>
        </row>
        <row r="172">
          <cell r="A172">
            <v>313001008585</v>
          </cell>
          <cell r="B172" t="str">
            <v>INDUSTRIAL Y DE LA BAHIA</v>
          </cell>
        </row>
        <row r="173">
          <cell r="A173">
            <v>313001008933</v>
          </cell>
          <cell r="B173" t="str">
            <v>INDUSTRIAL Y DE LA BAHIA</v>
          </cell>
        </row>
        <row r="174">
          <cell r="A174">
            <v>313001009034</v>
          </cell>
          <cell r="B174" t="str">
            <v>INDUSTRIAL Y DE LA BAHIA</v>
          </cell>
        </row>
        <row r="175">
          <cell r="A175">
            <v>313001012281</v>
          </cell>
          <cell r="B175" t="str">
            <v>INDUSTRIAL Y DE LA BAHIA</v>
          </cell>
        </row>
        <row r="176">
          <cell r="A176">
            <v>313001012515</v>
          </cell>
          <cell r="B176" t="str">
            <v>INDUSTRIAL Y DE LA BAHIA</v>
          </cell>
        </row>
        <row r="177">
          <cell r="A177">
            <v>313001012833</v>
          </cell>
          <cell r="B177" t="str">
            <v>INDUSTRIAL Y DE LA BAHIA</v>
          </cell>
        </row>
        <row r="178">
          <cell r="A178">
            <v>313001012876</v>
          </cell>
          <cell r="B178" t="str">
            <v>INDUSTRIAL Y DE LA BAHIA</v>
          </cell>
        </row>
        <row r="179">
          <cell r="A179">
            <v>313001012931</v>
          </cell>
          <cell r="B179" t="str">
            <v>INDUSTRIAL Y DE LA BAHIA</v>
          </cell>
        </row>
        <row r="180">
          <cell r="A180">
            <v>313001013431</v>
          </cell>
          <cell r="B180" t="str">
            <v>INDUSTRIAL Y DE LA BAHIA</v>
          </cell>
        </row>
        <row r="181">
          <cell r="A181">
            <v>313001013635</v>
          </cell>
          <cell r="B181" t="str">
            <v>INDUSTRIAL Y DE LA BAHIA</v>
          </cell>
        </row>
        <row r="182">
          <cell r="A182">
            <v>313001013457</v>
          </cell>
          <cell r="B182" t="str">
            <v>INDUSTRIAL Y DE LA BAHIA</v>
          </cell>
        </row>
        <row r="183">
          <cell r="A183">
            <v>313001013465</v>
          </cell>
          <cell r="B183" t="str">
            <v>INDUSTRIAL Y DE LA BAHIA</v>
          </cell>
        </row>
        <row r="184">
          <cell r="A184">
            <v>313001013490</v>
          </cell>
          <cell r="B184" t="str">
            <v>INDUSTRIAL Y DE LA BAHIA</v>
          </cell>
        </row>
        <row r="185">
          <cell r="A185">
            <v>413001008024</v>
          </cell>
          <cell r="B185" t="str">
            <v>INDUSTRIAL Y DE LA BAHIA</v>
          </cell>
        </row>
        <row r="186">
          <cell r="A186">
            <v>413001007648</v>
          </cell>
          <cell r="B186" t="str">
            <v>INDUSTRIAL Y DE LA BAHIA</v>
          </cell>
        </row>
        <row r="187">
          <cell r="A187">
            <v>313001013643</v>
          </cell>
          <cell r="B187" t="str">
            <v>INDUSTRIAL Y DE LA BAHIA</v>
          </cell>
        </row>
        <row r="188">
          <cell r="A188">
            <v>313001013775</v>
          </cell>
          <cell r="B188" t="str">
            <v>INDUSTRIAL Y DE LA BAHIA</v>
          </cell>
        </row>
        <row r="189">
          <cell r="A189">
            <v>313001013856</v>
          </cell>
          <cell r="B189" t="str">
            <v>INDUSTRIAL Y DE LA BAHIA</v>
          </cell>
        </row>
        <row r="190">
          <cell r="A190">
            <v>313001027229</v>
          </cell>
          <cell r="B190" t="str">
            <v>INDUSTRIAL Y DE LA BAHIA</v>
          </cell>
        </row>
        <row r="191">
          <cell r="A191">
            <v>313001028039</v>
          </cell>
          <cell r="B191" t="str">
            <v>INDUSTRIAL Y DE LA BAHIA</v>
          </cell>
        </row>
        <row r="192">
          <cell r="A192">
            <v>313001028098</v>
          </cell>
          <cell r="B192" t="str">
            <v>INDUSTRIAL Y DE LA BAHIA</v>
          </cell>
        </row>
        <row r="193">
          <cell r="A193">
            <v>313001027261</v>
          </cell>
          <cell r="B193" t="str">
            <v>INDUSTRIAL Y DE LA BAHIA</v>
          </cell>
        </row>
        <row r="194">
          <cell r="A194">
            <v>313001007058</v>
          </cell>
          <cell r="B194" t="str">
            <v>INDUSTRIAL Y DE LA BAHIA</v>
          </cell>
        </row>
        <row r="195">
          <cell r="A195">
            <v>313001001050</v>
          </cell>
          <cell r="B195" t="str">
            <v>INDUSTRIAL Y DE LA BAHIA</v>
          </cell>
        </row>
        <row r="196">
          <cell r="A196">
            <v>313001013805</v>
          </cell>
          <cell r="B196" t="str">
            <v>INDUSTRIAL Y DE LA BAHIA</v>
          </cell>
        </row>
        <row r="197">
          <cell r="A197">
            <v>313001029337</v>
          </cell>
          <cell r="B197" t="str">
            <v>INDUSTRIAL Y DE LA BAHIA</v>
          </cell>
        </row>
        <row r="198">
          <cell r="A198">
            <v>313001006485</v>
          </cell>
          <cell r="B198" t="str">
            <v>INDUSTRIAL Y DE LA BAHIA</v>
          </cell>
        </row>
        <row r="199">
          <cell r="A199">
            <v>313001029540</v>
          </cell>
          <cell r="B199" t="str">
            <v>INDUSTRIAL Y DE LA BAHIA</v>
          </cell>
        </row>
        <row r="200">
          <cell r="A200">
            <v>313001012353</v>
          </cell>
          <cell r="B200" t="str">
            <v>INDUSTRIAL Y DE LA BAHIA</v>
          </cell>
        </row>
        <row r="201">
          <cell r="A201">
            <v>313001013651</v>
          </cell>
          <cell r="B201" t="str">
            <v>INDUSTRIAL Y DE LA BAHIA</v>
          </cell>
        </row>
        <row r="202">
          <cell r="A202">
            <v>313001029680</v>
          </cell>
          <cell r="B202" t="str">
            <v>INDUSTRIAL Y DE LA BAHIA</v>
          </cell>
        </row>
        <row r="203">
          <cell r="A203">
            <v>313001029655</v>
          </cell>
          <cell r="B203" t="str">
            <v>INDUSTRIAL Y DE LA BAHIA</v>
          </cell>
        </row>
        <row r="204">
          <cell r="A204">
            <v>313001029701</v>
          </cell>
          <cell r="B204" t="str">
            <v>INDUSTRIAL Y DE LA BAHIA</v>
          </cell>
        </row>
        <row r="205">
          <cell r="A205">
            <v>313001000142</v>
          </cell>
          <cell r="B205" t="str">
            <v>INDUSTRIAL Y DE LA BAHIA</v>
          </cell>
        </row>
        <row r="206">
          <cell r="A206">
            <v>313001005276</v>
          </cell>
          <cell r="B206" t="str">
            <v>INDUSTRIAL Y DE LA BAHIA</v>
          </cell>
        </row>
        <row r="207">
          <cell r="A207">
            <v>313001013589</v>
          </cell>
          <cell r="B207" t="str">
            <v>INDUSTRIAL Y DE LA BAHIA</v>
          </cell>
        </row>
        <row r="208">
          <cell r="A208">
            <v>313001004857</v>
          </cell>
          <cell r="B208" t="str">
            <v>INDUSTRIAL Y DE LA BAHIA</v>
          </cell>
        </row>
        <row r="209">
          <cell r="A209">
            <v>313001006621</v>
          </cell>
          <cell r="B209" t="str">
            <v>INDUSTRIAL Y DE LA BAHIA</v>
          </cell>
        </row>
        <row r="210">
          <cell r="A210">
            <v>313001029868</v>
          </cell>
          <cell r="B210" t="str">
            <v>INDUSTRIAL Y DE LA BAHIA</v>
          </cell>
        </row>
        <row r="211">
          <cell r="A211">
            <v>313001028055</v>
          </cell>
          <cell r="B211" t="str">
            <v>INDUSTRIAL Y DE LA BAHIA</v>
          </cell>
        </row>
        <row r="212">
          <cell r="A212">
            <v>313001029965</v>
          </cell>
          <cell r="B212" t="str">
            <v>INDUSTRIAL Y DE LA BAHIA</v>
          </cell>
        </row>
        <row r="213">
          <cell r="A213">
            <v>313001029833</v>
          </cell>
          <cell r="B213" t="str">
            <v>INDUSTRIAL Y DE LA BAHIA</v>
          </cell>
        </row>
        <row r="214">
          <cell r="A214">
            <v>313001029671</v>
          </cell>
          <cell r="B214" t="str">
            <v>INDUSTRIAL Y DE LA BAHIA</v>
          </cell>
        </row>
        <row r="215">
          <cell r="A215">
            <v>313001029116</v>
          </cell>
          <cell r="B215" t="str">
            <v>INDUSTRIAL Y DE LA BAHIA</v>
          </cell>
        </row>
        <row r="216">
          <cell r="A216">
            <v>313001029973</v>
          </cell>
          <cell r="B216" t="str">
            <v>INDUSTRIAL Y DE LA BAHIA</v>
          </cell>
        </row>
        <row r="217">
          <cell r="A217">
            <v>313001029981</v>
          </cell>
          <cell r="B217" t="str">
            <v>INDUSTRIAL Y DE LA BAHIA</v>
          </cell>
        </row>
        <row r="218">
          <cell r="A218">
            <v>313001029876</v>
          </cell>
          <cell r="B218" t="str">
            <v>INDUSTRIAL Y DE LA BAHIA</v>
          </cell>
        </row>
        <row r="219">
          <cell r="A219">
            <v>313001000215</v>
          </cell>
          <cell r="B219" t="str">
            <v>SANTA RITA</v>
          </cell>
        </row>
        <row r="220">
          <cell r="A220">
            <v>313001000592</v>
          </cell>
          <cell r="B220" t="str">
            <v>SANTA RITA</v>
          </cell>
        </row>
        <row r="221">
          <cell r="A221">
            <v>313001000916</v>
          </cell>
          <cell r="B221" t="str">
            <v>SANTA RITA</v>
          </cell>
        </row>
        <row r="222">
          <cell r="A222">
            <v>313001000975</v>
          </cell>
          <cell r="B222" t="str">
            <v>SANTA RITA</v>
          </cell>
        </row>
        <row r="223">
          <cell r="A223">
            <v>313001001068</v>
          </cell>
          <cell r="B223" t="str">
            <v>SANTA RITA</v>
          </cell>
        </row>
        <row r="224">
          <cell r="A224">
            <v>313001001076</v>
          </cell>
          <cell r="B224" t="str">
            <v>SANTA RITA</v>
          </cell>
        </row>
        <row r="225">
          <cell r="A225">
            <v>313001001165</v>
          </cell>
          <cell r="B225" t="str">
            <v>SANTA RITA</v>
          </cell>
        </row>
        <row r="226">
          <cell r="A226">
            <v>313001002277</v>
          </cell>
          <cell r="B226" t="str">
            <v>SANTA RITA</v>
          </cell>
        </row>
        <row r="227">
          <cell r="A227">
            <v>313001003842</v>
          </cell>
          <cell r="B227" t="str">
            <v>SANTA RITA</v>
          </cell>
        </row>
        <row r="228">
          <cell r="A228">
            <v>313001005136</v>
          </cell>
          <cell r="B228" t="str">
            <v>SANTA RITA</v>
          </cell>
        </row>
        <row r="229">
          <cell r="A229">
            <v>313001005411</v>
          </cell>
          <cell r="B229" t="str">
            <v>SANTA RITA</v>
          </cell>
        </row>
        <row r="230">
          <cell r="A230">
            <v>313001007074</v>
          </cell>
          <cell r="B230" t="str">
            <v>SANTA RITA</v>
          </cell>
        </row>
        <row r="231">
          <cell r="A231">
            <v>313001007325</v>
          </cell>
          <cell r="B231" t="str">
            <v>SANTA RITA</v>
          </cell>
        </row>
        <row r="232">
          <cell r="A232">
            <v>313001007686</v>
          </cell>
          <cell r="B232" t="str">
            <v>SANTA RITA</v>
          </cell>
        </row>
        <row r="233">
          <cell r="A233">
            <v>313001008429</v>
          </cell>
          <cell r="B233" t="str">
            <v>SANTA RITA</v>
          </cell>
        </row>
        <row r="234">
          <cell r="A234">
            <v>313001008739</v>
          </cell>
          <cell r="B234" t="str">
            <v>SANTA RITA</v>
          </cell>
        </row>
        <row r="235">
          <cell r="A235">
            <v>313001008771</v>
          </cell>
          <cell r="B235" t="str">
            <v>SANTA RITA</v>
          </cell>
        </row>
        <row r="236">
          <cell r="A236">
            <v>313001009450</v>
          </cell>
          <cell r="B236" t="str">
            <v>SANTA RITA</v>
          </cell>
        </row>
        <row r="237">
          <cell r="A237">
            <v>313001009361</v>
          </cell>
          <cell r="B237" t="str">
            <v>SANTA RITA</v>
          </cell>
        </row>
        <row r="238">
          <cell r="A238">
            <v>313001012973</v>
          </cell>
          <cell r="B238" t="str">
            <v>SANTA RITA</v>
          </cell>
        </row>
        <row r="239">
          <cell r="A239">
            <v>313001027351</v>
          </cell>
          <cell r="B239" t="str">
            <v>SANTA RITA</v>
          </cell>
        </row>
        <row r="240">
          <cell r="A240">
            <v>313001013619</v>
          </cell>
          <cell r="B240" t="str">
            <v>SANTA RITA</v>
          </cell>
        </row>
        <row r="241">
          <cell r="A241">
            <v>313001028891</v>
          </cell>
          <cell r="B241" t="str">
            <v>SANTA RITA</v>
          </cell>
        </row>
        <row r="242">
          <cell r="A242">
            <v>313001009328</v>
          </cell>
          <cell r="B242" t="str">
            <v>SANTA RITA</v>
          </cell>
        </row>
        <row r="243">
          <cell r="A243">
            <v>313001012868</v>
          </cell>
          <cell r="B243" t="str">
            <v>SANTA RITA</v>
          </cell>
        </row>
        <row r="244">
          <cell r="A244">
            <v>313001063690</v>
          </cell>
          <cell r="B244" t="str">
            <v>SANTA RITA</v>
          </cell>
        </row>
        <row r="245">
          <cell r="A245">
            <v>313001029124</v>
          </cell>
          <cell r="B245" t="str">
            <v>SANTA RITA</v>
          </cell>
        </row>
        <row r="246">
          <cell r="A246">
            <v>313001000622</v>
          </cell>
          <cell r="B246" t="str">
            <v>SANTA RITA</v>
          </cell>
        </row>
        <row r="247">
          <cell r="A247">
            <v>313001029523</v>
          </cell>
          <cell r="B247" t="str">
            <v>SANTA RITA</v>
          </cell>
        </row>
        <row r="248">
          <cell r="A248">
            <v>313001000525</v>
          </cell>
          <cell r="B248" t="str">
            <v>SANTA RITA</v>
          </cell>
        </row>
        <row r="249">
          <cell r="A249">
            <v>313001000924</v>
          </cell>
          <cell r="B249" t="str">
            <v>SANTA RITA</v>
          </cell>
        </row>
        <row r="250">
          <cell r="A250">
            <v>313001030025</v>
          </cell>
          <cell r="B250" t="str">
            <v>SANTA RITA</v>
          </cell>
        </row>
        <row r="251">
          <cell r="A251">
            <v>313001029841</v>
          </cell>
          <cell r="B251" t="str">
            <v>SANTA RITA</v>
          </cell>
        </row>
        <row r="252">
          <cell r="A252">
            <v>313001029647</v>
          </cell>
          <cell r="B252" t="str">
            <v>SANTA RITA</v>
          </cell>
        </row>
        <row r="253">
          <cell r="A253">
            <v>313001013163</v>
          </cell>
          <cell r="B253" t="str">
            <v>SANTA RITA</v>
          </cell>
        </row>
        <row r="254">
          <cell r="A254">
            <v>313001027539</v>
          </cell>
          <cell r="B254" t="str">
            <v>SANTA RITA</v>
          </cell>
        </row>
        <row r="255">
          <cell r="A255">
            <v>313001030009</v>
          </cell>
          <cell r="B255" t="str">
            <v>INDUSTRIAL Y DE LA BAHIA</v>
          </cell>
        </row>
        <row r="256">
          <cell r="A256">
            <v>313001029931</v>
          </cell>
          <cell r="B256" t="str">
            <v>INDUSTRIAL Y DE LA BAHIA</v>
          </cell>
        </row>
        <row r="257">
          <cell r="A257">
            <v>313001007741</v>
          </cell>
          <cell r="B257" t="str">
            <v>INDUSTRIAL Y DE LA BAHIA</v>
          </cell>
        </row>
        <row r="258">
          <cell r="A258">
            <v>313001029469</v>
          </cell>
          <cell r="B258" t="str">
            <v>INDUSTRIAL Y DE LA BAHIA</v>
          </cell>
        </row>
        <row r="259">
          <cell r="A259">
            <v>313001029612</v>
          </cell>
          <cell r="B259" t="str">
            <v>DE LA VIRGEN Y TURISTICA</v>
          </cell>
        </row>
        <row r="260">
          <cell r="A260">
            <v>313001030033</v>
          </cell>
          <cell r="B260" t="str">
            <v>INDUSTRIAL Y DE LA BAHIA</v>
          </cell>
        </row>
        <row r="261">
          <cell r="A261">
            <v>313001030041</v>
          </cell>
          <cell r="B261" t="str">
            <v>INDUSTRIAL Y DE LA BAHIA</v>
          </cell>
        </row>
        <row r="262">
          <cell r="A262">
            <v>313001030068</v>
          </cell>
          <cell r="B262" t="str">
            <v>COUNTRY</v>
          </cell>
        </row>
        <row r="263">
          <cell r="A263">
            <v>313001030114</v>
          </cell>
          <cell r="B263" t="str">
            <v>INDUSTRIAL Y DE LA BAHIA</v>
          </cell>
        </row>
        <row r="264">
          <cell r="A264">
            <v>313001800661</v>
          </cell>
          <cell r="B264" t="str">
            <v>INDUSTRIAL Y DE LA BAHIA</v>
          </cell>
        </row>
        <row r="265">
          <cell r="A265">
            <v>313001030131</v>
          </cell>
          <cell r="B265" t="str">
            <v>SANTA RITA</v>
          </cell>
        </row>
        <row r="266">
          <cell r="A266">
            <v>313001030190</v>
          </cell>
          <cell r="B266" t="str">
            <v>INDUSTRIAL Y DE LA BAHIA</v>
          </cell>
        </row>
        <row r="267">
          <cell r="A267">
            <v>313001030203</v>
          </cell>
          <cell r="B267" t="str">
            <v>DE LA VIRGEN Y TURISTICA</v>
          </cell>
        </row>
        <row r="268">
          <cell r="A268">
            <v>313001800009</v>
          </cell>
          <cell r="B268" t="str">
            <v>INDUSTRIAL Y DE LA BAHIA</v>
          </cell>
        </row>
        <row r="269">
          <cell r="A269">
            <v>313001800017</v>
          </cell>
          <cell r="B269" t="str">
            <v>INDUSTRIAL Y DE LA BAHIA</v>
          </cell>
        </row>
        <row r="270">
          <cell r="A270">
            <v>313001800025</v>
          </cell>
          <cell r="B270" t="str">
            <v>COUNTRY</v>
          </cell>
        </row>
        <row r="271">
          <cell r="A271">
            <v>313001800033</v>
          </cell>
          <cell r="B271" t="str">
            <v>DE LA VIRGEN Y TURISTICA</v>
          </cell>
        </row>
        <row r="272">
          <cell r="A272">
            <v>313001800041</v>
          </cell>
          <cell r="B272" t="str">
            <v>COUNTRY</v>
          </cell>
        </row>
        <row r="273">
          <cell r="A273">
            <v>413001030151</v>
          </cell>
          <cell r="B273" t="str">
            <v>COUNTRY</v>
          </cell>
        </row>
        <row r="274">
          <cell r="A274">
            <v>413001030178</v>
          </cell>
          <cell r="B274" t="str">
            <v>INDUSTRIAL Y DE LA BAHIA</v>
          </cell>
        </row>
        <row r="275">
          <cell r="A275">
            <v>313001800068</v>
          </cell>
          <cell r="B275" t="str">
            <v>INDUSTRIAL Y DE LA BAHIA</v>
          </cell>
        </row>
        <row r="276">
          <cell r="A276">
            <v>313001800084</v>
          </cell>
          <cell r="B276" t="str">
            <v>INDUSTRIAL Y DE LA BAHIA</v>
          </cell>
        </row>
        <row r="277">
          <cell r="A277">
            <v>313001800076</v>
          </cell>
          <cell r="B277" t="str">
            <v>SANTA RITA</v>
          </cell>
        </row>
        <row r="278">
          <cell r="A278">
            <v>313001000240</v>
          </cell>
          <cell r="B278" t="str">
            <v>COUNTRY</v>
          </cell>
        </row>
        <row r="279">
          <cell r="A279">
            <v>313001003117</v>
          </cell>
          <cell r="B279" t="str">
            <v>INDUSTRIAL Y DE LA BAHIA</v>
          </cell>
        </row>
        <row r="280">
          <cell r="A280">
            <v>313001003800</v>
          </cell>
          <cell r="B280" t="str">
            <v>COUNTRY</v>
          </cell>
        </row>
        <row r="281">
          <cell r="A281">
            <v>313001800629</v>
          </cell>
          <cell r="B281" t="str">
            <v>INDUSTRIAL Y DE LA BAHIA</v>
          </cell>
        </row>
        <row r="282">
          <cell r="A282">
            <v>313001006281</v>
          </cell>
          <cell r="B282" t="str">
            <v>DE LA VIRGEN Y TURISTICA</v>
          </cell>
        </row>
        <row r="283">
          <cell r="A283">
            <v>313001006337</v>
          </cell>
          <cell r="B283" t="str">
            <v>COUNTRY</v>
          </cell>
        </row>
        <row r="284">
          <cell r="A284">
            <v>313001006639</v>
          </cell>
          <cell r="B284" t="str">
            <v>COUNTRY</v>
          </cell>
        </row>
        <row r="285">
          <cell r="A285">
            <v>313001007040</v>
          </cell>
          <cell r="B285" t="str">
            <v>INDUSTRIAL Y DE LA BAHIA</v>
          </cell>
        </row>
        <row r="286">
          <cell r="A286">
            <v>313001007228</v>
          </cell>
          <cell r="B286" t="str">
            <v>DE LA VIRGEN Y TURISTICA</v>
          </cell>
        </row>
        <row r="287">
          <cell r="A287">
            <v>313001007244</v>
          </cell>
          <cell r="B287" t="str">
            <v>INDUSTRIAL Y DE LA BAHIA</v>
          </cell>
        </row>
        <row r="288">
          <cell r="A288">
            <v>313001007619</v>
          </cell>
          <cell r="B288" t="str">
            <v>INDUSTRIAL Y DE LA BAHIA</v>
          </cell>
        </row>
        <row r="289">
          <cell r="A289">
            <v>313001007821</v>
          </cell>
          <cell r="B289" t="str">
            <v>DE LA VIRGEN Y TURISTICA</v>
          </cell>
        </row>
        <row r="290">
          <cell r="A290">
            <v>313001007872</v>
          </cell>
          <cell r="B290" t="str">
            <v>COUNTRY</v>
          </cell>
        </row>
        <row r="291">
          <cell r="A291">
            <v>313001007911</v>
          </cell>
          <cell r="B291" t="str">
            <v>DE LA VIRGEN Y TURISTICA</v>
          </cell>
        </row>
        <row r="292">
          <cell r="A292">
            <v>313001008399</v>
          </cell>
          <cell r="B292" t="str">
            <v>DE LA VIRGEN Y TURISTICA</v>
          </cell>
        </row>
        <row r="293">
          <cell r="A293">
            <v>313001008518</v>
          </cell>
          <cell r="B293" t="str">
            <v>DE LA VIRGEN Y TURISTICA</v>
          </cell>
        </row>
        <row r="294">
          <cell r="A294">
            <v>313001008526</v>
          </cell>
          <cell r="B294" t="str">
            <v>COUNTRY</v>
          </cell>
        </row>
        <row r="295">
          <cell r="A295">
            <v>313001008674</v>
          </cell>
          <cell r="B295" t="str">
            <v>DE LA VIRGEN Y TURISTICA</v>
          </cell>
        </row>
        <row r="296">
          <cell r="A296">
            <v>313001008941</v>
          </cell>
          <cell r="B296" t="str">
            <v>INDUSTRIAL Y DE LA BAHIA</v>
          </cell>
        </row>
        <row r="297">
          <cell r="A297">
            <v>313001012701</v>
          </cell>
          <cell r="B297" t="str">
            <v>COUNTRY</v>
          </cell>
        </row>
        <row r="298">
          <cell r="A298">
            <v>313001012264</v>
          </cell>
          <cell r="B298" t="str">
            <v>INDUSTRIAL Y DE LA BAHIA</v>
          </cell>
        </row>
        <row r="299">
          <cell r="A299">
            <v>313001012744</v>
          </cell>
          <cell r="B299" t="str">
            <v>RURAL</v>
          </cell>
        </row>
        <row r="300">
          <cell r="A300">
            <v>313001013406</v>
          </cell>
          <cell r="B300" t="str">
            <v>DE LA VIRGEN Y TURISTICA</v>
          </cell>
        </row>
        <row r="301">
          <cell r="A301">
            <v>313001013422</v>
          </cell>
          <cell r="B301" t="str">
            <v>INDUSTRIAL Y DE LA BAHIA</v>
          </cell>
        </row>
        <row r="302">
          <cell r="A302">
            <v>313001013937</v>
          </cell>
          <cell r="B302" t="str">
            <v>INDUSTRIAL Y DE LA BAHIA</v>
          </cell>
        </row>
        <row r="303">
          <cell r="A303">
            <v>113001012583</v>
          </cell>
          <cell r="B303" t="str">
            <v>INDUSTRIAL Y DE LA BAHIA</v>
          </cell>
        </row>
        <row r="304">
          <cell r="A304">
            <v>313001027237</v>
          </cell>
          <cell r="B304" t="str">
            <v>INDUSTRIAL Y DE LA BAHIA</v>
          </cell>
        </row>
        <row r="305">
          <cell r="A305">
            <v>313001028012</v>
          </cell>
          <cell r="B305" t="str">
            <v>INDUSTRIAL Y DE LA BAHIA</v>
          </cell>
        </row>
        <row r="306">
          <cell r="A306">
            <v>313001028225</v>
          </cell>
          <cell r="B306" t="str">
            <v>DE LA VIRGEN Y TURISTICA</v>
          </cell>
        </row>
        <row r="307">
          <cell r="A307">
            <v>313001028829</v>
          </cell>
          <cell r="B307" t="str">
            <v>INDUSTRIAL Y DE LA BAHIA</v>
          </cell>
        </row>
        <row r="308">
          <cell r="A308">
            <v>313001028789</v>
          </cell>
          <cell r="B308" t="str">
            <v>INDUSTRIAL Y DE LA BAHIA</v>
          </cell>
        </row>
        <row r="309">
          <cell r="A309">
            <v>313001028875</v>
          </cell>
          <cell r="B309" t="str">
            <v>DE LA VIRGEN Y TURISTICA</v>
          </cell>
        </row>
        <row r="310">
          <cell r="A310">
            <v>313001029183</v>
          </cell>
          <cell r="B310" t="str">
            <v>COUNTRY</v>
          </cell>
        </row>
        <row r="311">
          <cell r="A311">
            <v>313001029388</v>
          </cell>
          <cell r="B311" t="str">
            <v>COUNTRY</v>
          </cell>
        </row>
        <row r="312">
          <cell r="A312">
            <v>313001030149</v>
          </cell>
          <cell r="B312" t="str">
            <v>COUNTRY</v>
          </cell>
        </row>
        <row r="313">
          <cell r="A313">
            <v>313001800050</v>
          </cell>
          <cell r="B313" t="str">
            <v>INDUSTRIAL Y DE LA BAHIA</v>
          </cell>
        </row>
        <row r="314">
          <cell r="A314">
            <v>313001800092</v>
          </cell>
          <cell r="B314" t="str">
            <v>COUNTRY</v>
          </cell>
        </row>
        <row r="315">
          <cell r="A315">
            <v>313001800106</v>
          </cell>
          <cell r="B315" t="str">
            <v>SANTA RITA</v>
          </cell>
        </row>
        <row r="316">
          <cell r="A316">
            <v>313001800165</v>
          </cell>
          <cell r="B316" t="str">
            <v>INDUSTRIAL Y DE LA BAHIA</v>
          </cell>
        </row>
        <row r="317">
          <cell r="A317">
            <v>313001800157</v>
          </cell>
          <cell r="B317" t="str">
            <v>COUNTRY</v>
          </cell>
        </row>
        <row r="318">
          <cell r="A318">
            <v>313001800114</v>
          </cell>
          <cell r="B318" t="str">
            <v>SANTA RITA</v>
          </cell>
        </row>
        <row r="319">
          <cell r="A319">
            <v>313001800220</v>
          </cell>
          <cell r="B319" t="str">
            <v>SANTA RITA</v>
          </cell>
        </row>
        <row r="320">
          <cell r="A320">
            <v>313001029582</v>
          </cell>
          <cell r="B320" t="str">
            <v>DE LA VIRGEN Y TURISTICA</v>
          </cell>
        </row>
        <row r="321">
          <cell r="A321">
            <v>313001013252</v>
          </cell>
          <cell r="B321" t="str">
            <v>COUNTRY</v>
          </cell>
        </row>
        <row r="322">
          <cell r="A322">
            <v>313001800131</v>
          </cell>
          <cell r="B322" t="str">
            <v>SANTA RITA</v>
          </cell>
        </row>
        <row r="323">
          <cell r="A323">
            <v>313001800203</v>
          </cell>
          <cell r="B323" t="str">
            <v>SANTA RITA</v>
          </cell>
        </row>
        <row r="324">
          <cell r="A324">
            <v>313001800149</v>
          </cell>
          <cell r="B324" t="str">
            <v>COUNTRY</v>
          </cell>
        </row>
        <row r="325">
          <cell r="A325">
            <v>313001800190</v>
          </cell>
          <cell r="B325" t="str">
            <v>DE LA VIRGEN Y TURISTICA</v>
          </cell>
        </row>
        <row r="326">
          <cell r="A326">
            <v>313001800254</v>
          </cell>
          <cell r="B326" t="str">
            <v>INDUSTRIAL Y DE LA BAHIA</v>
          </cell>
        </row>
        <row r="327">
          <cell r="A327">
            <v>313001013686</v>
          </cell>
          <cell r="B327" t="str">
            <v>SANTA RITA</v>
          </cell>
        </row>
        <row r="328">
          <cell r="A328">
            <v>313001008984</v>
          </cell>
          <cell r="B328" t="str">
            <v>SANTA RITA</v>
          </cell>
        </row>
        <row r="329">
          <cell r="A329">
            <v>313001009263</v>
          </cell>
          <cell r="B329" t="str">
            <v>COUNTRY</v>
          </cell>
        </row>
        <row r="330">
          <cell r="A330">
            <v>313001013571</v>
          </cell>
          <cell r="B330" t="str">
            <v>INDUSTRIAL Y DE LA BAHIA</v>
          </cell>
        </row>
        <row r="331">
          <cell r="A331">
            <v>313001027997</v>
          </cell>
          <cell r="B331" t="str">
            <v>INDUSTRIAL Y DE LA BAHIA</v>
          </cell>
        </row>
        <row r="332">
          <cell r="A332">
            <v>313001029108</v>
          </cell>
          <cell r="B332" t="str">
            <v>SANTA RITA</v>
          </cell>
        </row>
        <row r="333">
          <cell r="A333">
            <v>313001800238</v>
          </cell>
          <cell r="B333" t="str">
            <v>INDUSTRIAL Y DE LA BAHIA</v>
          </cell>
        </row>
        <row r="334">
          <cell r="A334">
            <v>413001800402</v>
          </cell>
          <cell r="B334" t="str">
            <v>RURAL</v>
          </cell>
        </row>
        <row r="335">
          <cell r="A335">
            <v>313001800378</v>
          </cell>
          <cell r="B335" t="str">
            <v>INDUSTRIAL Y DE LA BAHIA</v>
          </cell>
        </row>
        <row r="336">
          <cell r="A336">
            <v>313001029752</v>
          </cell>
          <cell r="B336" t="str">
            <v>INDUSTRIAL Y DE LA BAHIA</v>
          </cell>
        </row>
        <row r="337">
          <cell r="A337">
            <v>313001029591</v>
          </cell>
          <cell r="B337" t="str">
            <v>DE LA VIRGEN Y TURISTICA</v>
          </cell>
        </row>
        <row r="338">
          <cell r="A338">
            <v>313001800246</v>
          </cell>
          <cell r="B338" t="str">
            <v>SANTA RITA</v>
          </cell>
        </row>
        <row r="339">
          <cell r="A339">
            <v>313001800475</v>
          </cell>
          <cell r="B339" t="str">
            <v>INDUSTRIAL Y DE LA BAHIA</v>
          </cell>
        </row>
        <row r="340">
          <cell r="A340">
            <v>313001800432</v>
          </cell>
          <cell r="B340" t="str">
            <v>INDUSTRIAL Y DE LA BAHIA</v>
          </cell>
        </row>
        <row r="341">
          <cell r="A341">
            <v>313001800513</v>
          </cell>
          <cell r="B341" t="str">
            <v>INDUSTRIAL Y DE LA BAHIA</v>
          </cell>
        </row>
        <row r="342">
          <cell r="A342">
            <v>313001800572</v>
          </cell>
          <cell r="B342" t="str">
            <v>INDUSTRIAL Y DE LA BAHIA</v>
          </cell>
        </row>
        <row r="343">
          <cell r="A343">
            <v>313001800459</v>
          </cell>
          <cell r="B343" t="str">
            <v>INDUSTRIAL Y DE LA BAHIA</v>
          </cell>
        </row>
        <row r="344">
          <cell r="A344">
            <v>313001800483</v>
          </cell>
          <cell r="B344" t="str">
            <v>SANTA RITA</v>
          </cell>
        </row>
        <row r="345">
          <cell r="A345">
            <v>313001800424</v>
          </cell>
          <cell r="B345" t="str">
            <v>SANTA RITA</v>
          </cell>
        </row>
        <row r="346">
          <cell r="A346">
            <v>313001800271</v>
          </cell>
          <cell r="B346" t="str">
            <v>DE LA VIRGEN Y TURISTICA</v>
          </cell>
        </row>
        <row r="347">
          <cell r="A347">
            <v>313001800530</v>
          </cell>
          <cell r="B347" t="str">
            <v>DE LA VIRGEN Y TURISTICA</v>
          </cell>
        </row>
        <row r="348">
          <cell r="A348">
            <v>313001800467</v>
          </cell>
          <cell r="B348" t="str">
            <v>COUNTRY</v>
          </cell>
        </row>
        <row r="349">
          <cell r="A349">
            <v>413001800496</v>
          </cell>
          <cell r="B349" t="str">
            <v>DE LA VIRGEN Y TURISTICA</v>
          </cell>
        </row>
        <row r="350">
          <cell r="A350">
            <v>313001800599</v>
          </cell>
          <cell r="B350" t="str">
            <v>COUNTRY</v>
          </cell>
        </row>
      </sheetData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d_col"/>
      <sheetName val="dane"/>
      <sheetName val="COL2015"/>
      <sheetName val="FALTANTE"/>
      <sheetName val="ANGEL"/>
    </sheetNames>
    <sheetDataSet>
      <sheetData sheetId="0">
        <row r="2">
          <cell r="A2">
            <v>313001013091</v>
          </cell>
          <cell r="B2" t="str">
            <v>COLEGIO SAN JOSE DE LOS CAMPANOS</v>
          </cell>
          <cell r="C2" t="str">
            <v>806007966-5</v>
          </cell>
          <cell r="D2">
            <v>6909612</v>
          </cell>
          <cell r="F2" t="str">
            <v>coolegioocolsanjose@outlook.com</v>
          </cell>
          <cell r="G2">
            <v>0</v>
          </cell>
          <cell r="H2">
            <v>35150</v>
          </cell>
        </row>
        <row r="3">
          <cell r="A3">
            <v>313001013082</v>
          </cell>
          <cell r="B3" t="str">
            <v>COL JOHN LOCKE</v>
          </cell>
          <cell r="D3">
            <v>3182658299</v>
          </cell>
        </row>
        <row r="4">
          <cell r="A4">
            <v>313001009379</v>
          </cell>
          <cell r="B4" t="str">
            <v>COL JUAN XXIII</v>
          </cell>
          <cell r="D4">
            <v>6564020</v>
          </cell>
        </row>
        <row r="5">
          <cell r="A5">
            <v>313001009361</v>
          </cell>
          <cell r="B5" t="str">
            <v>COL MODELO DE LA COSTA</v>
          </cell>
          <cell r="C5" t="str">
            <v>900550060-6</v>
          </cell>
          <cell r="D5">
            <v>6602382</v>
          </cell>
          <cell r="E5">
            <v>6644861</v>
          </cell>
          <cell r="F5" t="str">
            <v>imares419@hotmail.com</v>
          </cell>
          <cell r="G5">
            <v>108</v>
          </cell>
          <cell r="H5">
            <v>40611</v>
          </cell>
        </row>
        <row r="6">
          <cell r="A6">
            <v>313001009328</v>
          </cell>
          <cell r="B6" t="str">
            <v>CORPORACION GIMNASIO MODERNO DE CARTAGENA</v>
          </cell>
          <cell r="C6" t="str">
            <v>900454823-8</v>
          </cell>
          <cell r="D6">
            <v>6538028</v>
          </cell>
          <cell r="E6">
            <v>6436465</v>
          </cell>
          <cell r="F6" t="str">
            <v>info@gimdecar.edu.co</v>
          </cell>
          <cell r="G6">
            <v>323</v>
          </cell>
          <cell r="H6">
            <v>35983</v>
          </cell>
        </row>
        <row r="7">
          <cell r="A7">
            <v>313001006621</v>
          </cell>
          <cell r="B7" t="str">
            <v>INST EL EDEN</v>
          </cell>
          <cell r="C7" t="str">
            <v>890480896-1</v>
          </cell>
          <cell r="D7">
            <v>6670848</v>
          </cell>
          <cell r="F7" t="str">
            <v>insteden@yahoo.com</v>
          </cell>
          <cell r="G7">
            <v>136</v>
          </cell>
          <cell r="H7">
            <v>41626</v>
          </cell>
        </row>
        <row r="8">
          <cell r="A8">
            <v>313001006515</v>
          </cell>
          <cell r="B8" t="str">
            <v>INSTITUTO  CHIQUITINES</v>
          </cell>
          <cell r="C8" t="str">
            <v>890481442-6</v>
          </cell>
          <cell r="D8">
            <v>6674790</v>
          </cell>
          <cell r="F8" t="str">
            <v>ins.chiquitines@hotmail.com</v>
          </cell>
          <cell r="G8">
            <v>1701</v>
          </cell>
          <cell r="H8">
            <v>37621</v>
          </cell>
        </row>
        <row r="9">
          <cell r="A9">
            <v>313001003818</v>
          </cell>
          <cell r="B9" t="str">
            <v>COL MIX 20 DE JULIO</v>
          </cell>
          <cell r="D9">
            <v>6660853</v>
          </cell>
        </row>
        <row r="10">
          <cell r="A10">
            <v>313001003800</v>
          </cell>
          <cell r="B10" t="str">
            <v>FUNDACION  EDUCATIVA LICEO SAN JOSE</v>
          </cell>
          <cell r="C10" t="str">
            <v>900029936-2</v>
          </cell>
          <cell r="D10">
            <v>6621839</v>
          </cell>
          <cell r="F10" t="str">
            <v>jgdz@hotmail.com</v>
          </cell>
          <cell r="G10">
            <v>336</v>
          </cell>
          <cell r="H10">
            <v>38807</v>
          </cell>
        </row>
        <row r="11">
          <cell r="A11">
            <v>313001003249</v>
          </cell>
          <cell r="B11" t="str">
            <v>COL SAN ANTONIO</v>
          </cell>
          <cell r="D11">
            <v>6753091</v>
          </cell>
          <cell r="F11" t="str">
            <v>cartagena de indias</v>
          </cell>
        </row>
        <row r="12">
          <cell r="A12">
            <v>313001003117</v>
          </cell>
          <cell r="B12" t="str">
            <v>CORP INST CIRY</v>
          </cell>
          <cell r="C12" t="str">
            <v>806014514-0</v>
          </cell>
          <cell r="D12">
            <v>6616948</v>
          </cell>
          <cell r="E12">
            <v>6616948</v>
          </cell>
          <cell r="F12" t="str">
            <v>corpo.institutociry@hotmail.com</v>
          </cell>
          <cell r="G12">
            <v>1434</v>
          </cell>
          <cell r="H12">
            <v>28770</v>
          </cell>
        </row>
        <row r="13">
          <cell r="A13">
            <v>113001000038</v>
          </cell>
          <cell r="B13" t="str">
            <v>CORP EDUC COL GRAN COLOMBIA</v>
          </cell>
          <cell r="D13">
            <v>6745351</v>
          </cell>
          <cell r="E13">
            <v>6665087</v>
          </cell>
        </row>
        <row r="14">
          <cell r="A14">
            <v>113001000020</v>
          </cell>
          <cell r="B14" t="str">
            <v>GIMN CALASANZ</v>
          </cell>
          <cell r="D14">
            <v>6666877</v>
          </cell>
        </row>
        <row r="15">
          <cell r="A15">
            <v>113001000003</v>
          </cell>
          <cell r="B15" t="str">
            <v>ASPAEN CENT DE EDUCACION INF PEPE GRILLO ALBORADA BILINGÜE</v>
          </cell>
          <cell r="D15">
            <v>6657748</v>
          </cell>
          <cell r="E15">
            <v>6652134</v>
          </cell>
          <cell r="F15" t="str">
            <v>academica.pepegrilloalborada@aspaen.edu.co</v>
          </cell>
        </row>
        <row r="16">
          <cell r="A16">
            <v>313001029531</v>
          </cell>
          <cell r="B16" t="str">
            <v>INSTITUTO EDUCATIVO NUEVA LUZ</v>
          </cell>
          <cell r="C16" t="str">
            <v>45757651-8</v>
          </cell>
          <cell r="D16">
            <v>3205547717</v>
          </cell>
          <cell r="E16">
            <v>6718821</v>
          </cell>
          <cell r="F16" t="str">
            <v>institutoeducativonuevaluz@hotmail.com</v>
          </cell>
          <cell r="G16">
            <v>74</v>
          </cell>
          <cell r="H16">
            <v>40239</v>
          </cell>
        </row>
        <row r="17">
          <cell r="A17">
            <v>313001029523</v>
          </cell>
          <cell r="B17" t="str">
            <v>GIMNASIO BILINGUE ALTAMAR DE CARTAGENA</v>
          </cell>
          <cell r="C17" t="str">
            <v>900009162-0</v>
          </cell>
          <cell r="D17">
            <v>6609704</v>
          </cell>
          <cell r="F17" t="str">
            <v>secretariaacademica@gbac.edu.co</v>
          </cell>
          <cell r="G17">
            <v>4026</v>
          </cell>
          <cell r="H17">
            <v>39780</v>
          </cell>
        </row>
        <row r="18">
          <cell r="A18">
            <v>313001028599</v>
          </cell>
          <cell r="B18" t="str">
            <v>CENT EDUC DE PLAYAS BLANCAS</v>
          </cell>
          <cell r="D18">
            <v>6746074</v>
          </cell>
          <cell r="E18">
            <v>316564057</v>
          </cell>
        </row>
        <row r="19">
          <cell r="A19">
            <v>313001028349</v>
          </cell>
          <cell r="B19" t="str">
            <v>COL CENTRAL DE CARTAGENA</v>
          </cell>
          <cell r="D19">
            <v>6648774</v>
          </cell>
          <cell r="E19">
            <v>6661880</v>
          </cell>
        </row>
        <row r="20">
          <cell r="A20">
            <v>313001028322</v>
          </cell>
          <cell r="B20" t="str">
            <v>CORP COL CAMPIÑA REAL</v>
          </cell>
          <cell r="D20">
            <v>6436901</v>
          </cell>
          <cell r="F20" t="str">
            <v>colegiocampinareail@hotmail.com</v>
          </cell>
        </row>
        <row r="21">
          <cell r="A21">
            <v>313001028314</v>
          </cell>
          <cell r="B21" t="str">
            <v>JARDIN INFANTIL MI SOLECITO</v>
          </cell>
          <cell r="D21">
            <v>6624945</v>
          </cell>
          <cell r="F21" t="str">
            <v>jardin.misolecito@hotmail.com</v>
          </cell>
        </row>
        <row r="22">
          <cell r="A22">
            <v>313001027296</v>
          </cell>
          <cell r="B22" t="str">
            <v>INST EDUC PEQUEÑOS GIGANTES</v>
          </cell>
          <cell r="D22">
            <v>6616083</v>
          </cell>
          <cell r="F22" t="str">
            <v>dannypao21@hotmail.com</v>
          </cell>
        </row>
        <row r="23">
          <cell r="A23">
            <v>313001027288</v>
          </cell>
          <cell r="B23" t="str">
            <v>CENTRO EDUCATIVO  DIVINO MAESTRO EDUCADOR</v>
          </cell>
          <cell r="C23" t="str">
            <v>806011860-9</v>
          </cell>
          <cell r="D23">
            <v>3145428016</v>
          </cell>
          <cell r="E23">
            <v>3126893998</v>
          </cell>
          <cell r="F23" t="str">
            <v>lewis-sos@hotmail.com</v>
          </cell>
          <cell r="G23">
            <v>7776</v>
          </cell>
          <cell r="H23">
            <v>39777</v>
          </cell>
        </row>
        <row r="24">
          <cell r="A24">
            <v>313001029302</v>
          </cell>
          <cell r="B24" t="str">
            <v>INST EDUC MAGICA AVENTURA</v>
          </cell>
          <cell r="C24" t="str">
            <v>900395207-7</v>
          </cell>
          <cell r="D24">
            <v>6511251</v>
          </cell>
          <cell r="E24">
            <v>6511588</v>
          </cell>
          <cell r="F24" t="str">
            <v>judithvida@hotmail.com</v>
          </cell>
          <cell r="G24">
            <v>4327</v>
          </cell>
          <cell r="H24">
            <v>39419</v>
          </cell>
        </row>
        <row r="25">
          <cell r="A25">
            <v>313001029299</v>
          </cell>
          <cell r="B25" t="str">
            <v>COL LOS GENERALES</v>
          </cell>
          <cell r="D25">
            <v>3156988184</v>
          </cell>
        </row>
        <row r="26">
          <cell r="A26">
            <v>313001029281</v>
          </cell>
          <cell r="B26" t="str">
            <v>INST MIX FREINET</v>
          </cell>
          <cell r="C26" t="str">
            <v>900986888-9</v>
          </cell>
          <cell r="D26">
            <v>6615748</v>
          </cell>
          <cell r="F26" t="str">
            <v>institutomistofreinet@hotmail.com</v>
          </cell>
          <cell r="G26">
            <v>4325</v>
          </cell>
          <cell r="H26">
            <v>39297</v>
          </cell>
        </row>
        <row r="27">
          <cell r="A27">
            <v>313001009085</v>
          </cell>
          <cell r="B27" t="str">
            <v>CORP EDUC LIC CARTAGENA</v>
          </cell>
          <cell r="D27">
            <v>6431338</v>
          </cell>
          <cell r="F27" t="str">
            <v>herfaynne87@hotmail.com</v>
          </cell>
        </row>
        <row r="28">
          <cell r="A28">
            <v>313001009034</v>
          </cell>
          <cell r="B28" t="str">
            <v>GUARDERIA JARDIN INFANTIL  LA HORMIGUITA</v>
          </cell>
          <cell r="C28" t="str">
            <v>900434251-1</v>
          </cell>
          <cell r="D28">
            <v>6674065</v>
          </cell>
          <cell r="F28" t="str">
            <v>irinaparicio1963@hotmail.com</v>
          </cell>
          <cell r="G28">
            <v>689</v>
          </cell>
          <cell r="H28">
            <v>40091</v>
          </cell>
        </row>
        <row r="29">
          <cell r="A29">
            <v>313001007741</v>
          </cell>
          <cell r="B29" t="str">
            <v>COL GIMN CREATIVO JUAN PABLO</v>
          </cell>
          <cell r="C29" t="str">
            <v>805004945-7</v>
          </cell>
          <cell r="D29">
            <v>6671854</v>
          </cell>
          <cell r="F29" t="str">
            <v>mardelirio@gmaeil.com</v>
          </cell>
          <cell r="G29">
            <v>5</v>
          </cell>
          <cell r="H29">
            <v>36622</v>
          </cell>
        </row>
        <row r="30">
          <cell r="A30">
            <v>313001007686</v>
          </cell>
          <cell r="B30" t="str">
            <v>ASPAEN CENTRO DE EDUCACION INFANTIL PEPE GRILLO ALBORADA BILINGÜE</v>
          </cell>
          <cell r="C30" t="str">
            <v>860019021-9</v>
          </cell>
          <cell r="D30">
            <v>6652134</v>
          </cell>
          <cell r="E30">
            <v>6657748</v>
          </cell>
          <cell r="F30" t="str">
            <v>academicapepegrilloalborada@aspaen.edu.co</v>
          </cell>
          <cell r="G30">
            <v>101</v>
          </cell>
          <cell r="H30">
            <v>32280</v>
          </cell>
        </row>
        <row r="31">
          <cell r="A31">
            <v>313001007651</v>
          </cell>
          <cell r="B31" t="str">
            <v>INSTITUTO METROPOLITANO DE CARTAGENA</v>
          </cell>
          <cell r="C31" t="str">
            <v>900144708-9</v>
          </cell>
          <cell r="D31">
            <v>3017167202</v>
          </cell>
          <cell r="E31">
            <v>3008165209</v>
          </cell>
          <cell r="F31" t="str">
            <v>insmecar3@hotmail.com</v>
          </cell>
          <cell r="G31">
            <v>4554</v>
          </cell>
          <cell r="H31">
            <v>42178</v>
          </cell>
        </row>
        <row r="32">
          <cell r="A32">
            <v>313001028796</v>
          </cell>
          <cell r="B32" t="str">
            <v>INST JUAN PABLO II</v>
          </cell>
          <cell r="C32" t="str">
            <v>32873531-1</v>
          </cell>
          <cell r="D32">
            <v>6776205</v>
          </cell>
          <cell r="F32" t="str">
            <v>equever_argote@hotmail.com</v>
          </cell>
          <cell r="G32">
            <v>38</v>
          </cell>
          <cell r="H32">
            <v>40231</v>
          </cell>
        </row>
        <row r="33">
          <cell r="A33">
            <v>313001028789</v>
          </cell>
          <cell r="B33" t="str">
            <v>CORPORACION DE EDUCATIVA ESPECIAL Y FORMAL MENTE ACTIVA</v>
          </cell>
          <cell r="C33" t="str">
            <v>806012874-6</v>
          </cell>
          <cell r="D33">
            <v>6511255</v>
          </cell>
          <cell r="E33">
            <v>6511255</v>
          </cell>
          <cell r="F33" t="str">
            <v>corpmenteactiva@hotmail.com</v>
          </cell>
          <cell r="G33">
            <v>3853</v>
          </cell>
          <cell r="H33">
            <v>42144</v>
          </cell>
        </row>
        <row r="34">
          <cell r="A34">
            <v>313001028771</v>
          </cell>
          <cell r="B34" t="str">
            <v>INSTITUTO REAL DEL CARIBE</v>
          </cell>
          <cell r="C34" t="str">
            <v>806015921-8</v>
          </cell>
          <cell r="D34">
            <v>6419148</v>
          </cell>
          <cell r="E34">
            <v>6612235</v>
          </cell>
          <cell r="F34" t="str">
            <v>raquelgt2009@hotmail.com</v>
          </cell>
          <cell r="G34">
            <v>1009</v>
          </cell>
          <cell r="H34">
            <v>38330</v>
          </cell>
        </row>
        <row r="35">
          <cell r="A35">
            <v>313001002340</v>
          </cell>
          <cell r="B35" t="str">
            <v>CORP INST COLOMBO BOLIVARIANO</v>
          </cell>
          <cell r="C35" t="str">
            <v>806014396-6</v>
          </cell>
          <cell r="D35">
            <v>6632901</v>
          </cell>
          <cell r="E35">
            <v>6632906</v>
          </cell>
          <cell r="F35" t="str">
            <v>chayiparodi@hotmail.com</v>
          </cell>
          <cell r="G35">
            <v>3029</v>
          </cell>
          <cell r="H35">
            <v>42482</v>
          </cell>
        </row>
        <row r="36">
          <cell r="A36">
            <v>313001012680</v>
          </cell>
          <cell r="B36" t="str">
            <v>COL POLITECNICO DE BOLIVAR</v>
          </cell>
        </row>
        <row r="37">
          <cell r="A37">
            <v>313001012540</v>
          </cell>
          <cell r="B37" t="str">
            <v>CORPORACION  EDUCATIVA  INSTITUTO  BONSAY DE CARTAGENA</v>
          </cell>
          <cell r="C37" t="str">
            <v>900145525-2</v>
          </cell>
          <cell r="D37">
            <v>6618491</v>
          </cell>
          <cell r="E37">
            <v>6618491</v>
          </cell>
          <cell r="F37" t="str">
            <v>instituto.bonsay@gmail.com</v>
          </cell>
          <cell r="G37">
            <v>359</v>
          </cell>
          <cell r="H37">
            <v>35753</v>
          </cell>
        </row>
        <row r="38">
          <cell r="A38">
            <v>313001012515</v>
          </cell>
          <cell r="B38" t="str">
            <v>CORP EDUC  LA CONCEPCION</v>
          </cell>
          <cell r="C38" t="str">
            <v>806015984-1</v>
          </cell>
          <cell r="D38">
            <v>6673449</v>
          </cell>
          <cell r="E38">
            <v>6430538</v>
          </cell>
          <cell r="F38" t="str">
            <v>info@concepcioncartagena.com</v>
          </cell>
          <cell r="G38">
            <v>536</v>
          </cell>
          <cell r="H38">
            <v>37819</v>
          </cell>
        </row>
        <row r="39">
          <cell r="A39">
            <v>313001008739</v>
          </cell>
          <cell r="B39" t="str">
            <v>INSTITUTO FERNANDA BELLO</v>
          </cell>
          <cell r="C39" t="str">
            <v>900505860-0</v>
          </cell>
          <cell r="D39">
            <v>3045836890</v>
          </cell>
          <cell r="F39" t="str">
            <v>fernanda_edu@hotmail.com</v>
          </cell>
          <cell r="G39">
            <v>426</v>
          </cell>
          <cell r="H39">
            <v>35793</v>
          </cell>
        </row>
        <row r="40">
          <cell r="A40">
            <v>313001008674</v>
          </cell>
          <cell r="B40" t="str">
            <v>FUNDACION  INSTITUTO EDUCATIVO  JAIVEL</v>
          </cell>
          <cell r="C40" t="str">
            <v>806000687-3</v>
          </cell>
          <cell r="D40">
            <v>6765315</v>
          </cell>
          <cell r="F40" t="str">
            <v>rjaimesv2810@hotmail.com</v>
          </cell>
          <cell r="G40">
            <v>338</v>
          </cell>
          <cell r="H40">
            <v>38798</v>
          </cell>
        </row>
        <row r="41">
          <cell r="A41">
            <v>313001008607</v>
          </cell>
          <cell r="B41" t="str">
            <v>GUARD Y JARD INF CARACOLITO</v>
          </cell>
          <cell r="D41">
            <v>6560080</v>
          </cell>
        </row>
        <row r="42">
          <cell r="A42">
            <v>313001029906</v>
          </cell>
          <cell r="B42" t="str">
            <v>FUNDACION LUMBRERAS DEL MAÑANA</v>
          </cell>
          <cell r="C42" t="str">
            <v>900326608-2</v>
          </cell>
          <cell r="D42">
            <v>6768808</v>
          </cell>
          <cell r="F42" t="str">
            <v>fundaciolumbreras@hotmail.com</v>
          </cell>
          <cell r="G42">
            <v>5464</v>
          </cell>
          <cell r="H42">
            <v>42220</v>
          </cell>
        </row>
        <row r="43">
          <cell r="A43">
            <v>313001029884</v>
          </cell>
          <cell r="B43" t="str">
            <v>INST EDUC BRUNER</v>
          </cell>
          <cell r="C43" t="str">
            <v>900524374-3</v>
          </cell>
          <cell r="D43">
            <v>6512493</v>
          </cell>
          <cell r="F43" t="str">
            <v>calma83@hotmail.com</v>
          </cell>
          <cell r="G43">
            <v>265</v>
          </cell>
          <cell r="H43">
            <v>40718</v>
          </cell>
        </row>
        <row r="44">
          <cell r="A44">
            <v>313001029876</v>
          </cell>
          <cell r="B44" t="str">
            <v>CORPORACION EDUCATIVA PARQUE DE LOS NIÑOS</v>
          </cell>
          <cell r="C44" t="str">
            <v>900518470-8</v>
          </cell>
          <cell r="D44">
            <v>6436466</v>
          </cell>
          <cell r="F44" t="str">
            <v>contabilidadparque05@gmail.com</v>
          </cell>
          <cell r="G44">
            <v>4265</v>
          </cell>
          <cell r="H44">
            <v>41436</v>
          </cell>
        </row>
        <row r="45">
          <cell r="A45">
            <v>313001027181</v>
          </cell>
          <cell r="B45" t="str">
            <v>CENT EDUC CONSTRUYAMOS NTRO SABER</v>
          </cell>
          <cell r="D45">
            <v>3116892564</v>
          </cell>
        </row>
        <row r="46">
          <cell r="A46">
            <v>313001027164</v>
          </cell>
          <cell r="B46" t="str">
            <v>CORP COL LIC CENTRAL MIXTO</v>
          </cell>
          <cell r="C46" t="str">
            <v>806012999-8</v>
          </cell>
          <cell r="D46">
            <v>3135841835</v>
          </cell>
          <cell r="E46">
            <v>3135841835</v>
          </cell>
          <cell r="F46" t="str">
            <v>corporacionliceocentral@yahoo.es</v>
          </cell>
          <cell r="G46">
            <v>650</v>
          </cell>
          <cell r="H46">
            <v>38314</v>
          </cell>
        </row>
        <row r="47">
          <cell r="A47">
            <v>313001000541</v>
          </cell>
          <cell r="B47" t="str">
            <v>COL LA ANUNCIACION</v>
          </cell>
          <cell r="C47" t="str">
            <v>900118693-7</v>
          </cell>
          <cell r="D47">
            <v>6690584</v>
          </cell>
          <cell r="F47" t="str">
            <v>colegiolaanunciacion@gmail.com</v>
          </cell>
          <cell r="G47">
            <v>4266</v>
          </cell>
          <cell r="H47">
            <v>41436</v>
          </cell>
        </row>
        <row r="48">
          <cell r="A48">
            <v>313001000525</v>
          </cell>
          <cell r="B48" t="str">
            <v>COLEGIO MIXTO LA POPA</v>
          </cell>
          <cell r="C48" t="str">
            <v>900004921-1</v>
          </cell>
          <cell r="D48">
            <v>6564722</v>
          </cell>
          <cell r="E48">
            <v>6928650</v>
          </cell>
          <cell r="F48" t="str">
            <v>colegiomixtolapopa@hotmail.com</v>
          </cell>
          <cell r="G48">
            <v>1659</v>
          </cell>
          <cell r="H48">
            <v>27312</v>
          </cell>
        </row>
        <row r="49">
          <cell r="A49">
            <v>313001000509</v>
          </cell>
          <cell r="B49" t="str">
            <v>GIMN LATINOAMERICANO</v>
          </cell>
          <cell r="C49" t="str">
            <v>806014513-1</v>
          </cell>
          <cell r="D49">
            <v>6431834</v>
          </cell>
          <cell r="F49" t="str">
            <v>gimnla46@hotmail.com</v>
          </cell>
          <cell r="G49">
            <v>718</v>
          </cell>
          <cell r="H49">
            <v>39154</v>
          </cell>
        </row>
        <row r="50">
          <cell r="A50">
            <v>313001013821</v>
          </cell>
          <cell r="B50" t="str">
            <v>FUND COL CRISTIANO DE CARTAGENA</v>
          </cell>
          <cell r="D50">
            <v>6437206</v>
          </cell>
          <cell r="F50" t="str">
            <v>fundacioncolecris@gmail.com</v>
          </cell>
        </row>
        <row r="51">
          <cell r="A51">
            <v>313001013805</v>
          </cell>
          <cell r="B51" t="str">
            <v>INST EDUC LOS CREADORES</v>
          </cell>
          <cell r="C51" t="str">
            <v>900001663-2</v>
          </cell>
          <cell r="D51">
            <v>6520107</v>
          </cell>
          <cell r="F51" t="str">
            <v>yadi67@hotmail.com</v>
          </cell>
          <cell r="G51">
            <v>651</v>
          </cell>
          <cell r="H51">
            <v>38313</v>
          </cell>
        </row>
        <row r="52">
          <cell r="A52">
            <v>313001012825</v>
          </cell>
          <cell r="B52" t="str">
            <v>CORP CENT EDUC COMUNIT VISTA HERMOSA</v>
          </cell>
          <cell r="D52">
            <v>6671315</v>
          </cell>
        </row>
        <row r="53">
          <cell r="A53">
            <v>313001012795</v>
          </cell>
          <cell r="B53" t="str">
            <v>INST GABRIEL HENAO</v>
          </cell>
          <cell r="D53">
            <v>3205865186</v>
          </cell>
          <cell r="F53" t="str">
            <v>rhch2011@hotmail.com</v>
          </cell>
        </row>
        <row r="54">
          <cell r="A54">
            <v>313001012761</v>
          </cell>
          <cell r="B54" t="str">
            <v>CENTRO EDUCATIVO JARDIN INFANTIL LOS CHAVITOS</v>
          </cell>
          <cell r="C54" t="str">
            <v>900396189-7</v>
          </cell>
          <cell r="D54">
            <v>6447987</v>
          </cell>
          <cell r="E54">
            <v>6458108</v>
          </cell>
          <cell r="F54" t="str">
            <v>los.chavitos@hotmail.com</v>
          </cell>
          <cell r="G54">
            <v>4206</v>
          </cell>
          <cell r="H54">
            <v>41816</v>
          </cell>
        </row>
        <row r="55">
          <cell r="A55">
            <v>313001029434</v>
          </cell>
          <cell r="B55" t="str">
            <v>INSTITUCION EDUCATIVO JULIO ENRIQUE</v>
          </cell>
          <cell r="C55" t="str">
            <v>900292410-3</v>
          </cell>
          <cell r="D55">
            <v>6533990</v>
          </cell>
          <cell r="F55" t="str">
            <v>inst.edu.julioenrique@hotmail.com</v>
          </cell>
          <cell r="G55">
            <v>351</v>
          </cell>
          <cell r="H55">
            <v>40903</v>
          </cell>
        </row>
        <row r="56">
          <cell r="A56">
            <v>313001029426</v>
          </cell>
          <cell r="B56" t="str">
            <v>CENTRO EDUCATIVO MUNDO DEL SABER</v>
          </cell>
          <cell r="C56" t="str">
            <v>900641142-8</v>
          </cell>
          <cell r="D56">
            <v>3164610424</v>
          </cell>
          <cell r="E56">
            <v>6531342</v>
          </cell>
          <cell r="F56" t="str">
            <v>mary-1607@hotmail.es</v>
          </cell>
          <cell r="G56">
            <v>0</v>
          </cell>
          <cell r="H56">
            <v>37293</v>
          </cell>
        </row>
        <row r="57">
          <cell r="A57">
            <v>313001029418</v>
          </cell>
          <cell r="B57" t="str">
            <v>INST EDUC PRIMERO DE MAYO</v>
          </cell>
          <cell r="C57" t="str">
            <v>900504583-1</v>
          </cell>
          <cell r="D57">
            <v>6635366</v>
          </cell>
          <cell r="F57" t="str">
            <v>clabamos367@hotmail.om</v>
          </cell>
          <cell r="G57">
            <v>602</v>
          </cell>
          <cell r="H57">
            <v>38411</v>
          </cell>
        </row>
        <row r="58">
          <cell r="A58">
            <v>313001028993</v>
          </cell>
          <cell r="B58" t="str">
            <v>CENT EDUC GAMALIEL</v>
          </cell>
          <cell r="D58">
            <v>3008039301</v>
          </cell>
          <cell r="E58">
            <v>6624097</v>
          </cell>
        </row>
        <row r="59">
          <cell r="A59">
            <v>313001028985</v>
          </cell>
          <cell r="B59" t="str">
            <v>COLEGIO DIOS ES AMOR  SEDE CARTAGENA</v>
          </cell>
          <cell r="C59" t="str">
            <v>830016196-6</v>
          </cell>
          <cell r="D59">
            <v>6612090</v>
          </cell>
          <cell r="E59">
            <v>3142960704</v>
          </cell>
          <cell r="F59" t="str">
            <v>cda.gp@cdaeducacion.edu.co</v>
          </cell>
          <cell r="G59">
            <v>2333</v>
          </cell>
          <cell r="H59">
            <v>42480</v>
          </cell>
        </row>
        <row r="60">
          <cell r="A60">
            <v>313001028977</v>
          </cell>
          <cell r="B60" t="str">
            <v>INST EDUC OLAYA HERRERA</v>
          </cell>
          <cell r="D60">
            <v>6664521</v>
          </cell>
          <cell r="E60">
            <v>6511793</v>
          </cell>
        </row>
        <row r="61">
          <cell r="A61">
            <v>313001028969</v>
          </cell>
          <cell r="B61" t="str">
            <v>CORP COMUNIT RAFAEL GUERRERO</v>
          </cell>
          <cell r="D61">
            <v>3175043432</v>
          </cell>
        </row>
        <row r="62">
          <cell r="A62">
            <v>313001028942</v>
          </cell>
          <cell r="B62" t="str">
            <v>INST EDUC MI BELLO RENACER</v>
          </cell>
          <cell r="D62">
            <v>6531253</v>
          </cell>
        </row>
        <row r="63">
          <cell r="A63">
            <v>313001028908</v>
          </cell>
          <cell r="B63" t="str">
            <v>CENT EDUC MI NUEVA ILUSION</v>
          </cell>
          <cell r="D63">
            <v>6719446</v>
          </cell>
        </row>
        <row r="64">
          <cell r="A64">
            <v>313001028891</v>
          </cell>
          <cell r="B64" t="str">
            <v>COL FERNANDO DE ARAGON DE CARTAGENA</v>
          </cell>
          <cell r="C64" t="str">
            <v>900309912-5</v>
          </cell>
          <cell r="D64">
            <v>6666225</v>
          </cell>
          <cell r="E64">
            <v>6666370</v>
          </cell>
          <cell r="F64" t="str">
            <v>colegiofernandodearagon@gmail.com</v>
          </cell>
          <cell r="G64">
            <v>834</v>
          </cell>
          <cell r="H64">
            <v>37914</v>
          </cell>
        </row>
        <row r="65">
          <cell r="A65">
            <v>313001005985</v>
          </cell>
          <cell r="B65" t="str">
            <v>CORPORACION EDUCATIVA LOS ANGELES</v>
          </cell>
          <cell r="C65" t="str">
            <v>800161338-6</v>
          </cell>
          <cell r="D65">
            <v>6610972</v>
          </cell>
          <cell r="E65">
            <v>6531345</v>
          </cell>
          <cell r="F65" t="str">
            <v>colegiolosangeles-cartagena@hotmail.com</v>
          </cell>
          <cell r="G65">
            <v>1801</v>
          </cell>
          <cell r="H65">
            <v>41353</v>
          </cell>
        </row>
        <row r="66">
          <cell r="A66">
            <v>313001005845</v>
          </cell>
          <cell r="B66" t="str">
            <v>COLEGIO EL PILAR DEL SABER</v>
          </cell>
          <cell r="C66" t="str">
            <v>900013883-8</v>
          </cell>
          <cell r="D66">
            <v>6816460</v>
          </cell>
          <cell r="F66" t="str">
            <v>elpilardelsaber@gmail.com</v>
          </cell>
          <cell r="G66">
            <v>71</v>
          </cell>
          <cell r="H66">
            <v>42431</v>
          </cell>
        </row>
        <row r="67">
          <cell r="A67">
            <v>313001008518</v>
          </cell>
          <cell r="B67" t="str">
            <v>CORPORACION EDUCATIVA  MADDOX</v>
          </cell>
          <cell r="C67" t="str">
            <v>806015451-8</v>
          </cell>
          <cell r="D67">
            <v>6928637</v>
          </cell>
          <cell r="F67" t="str">
            <v>corpmadoxx@hotmail.com</v>
          </cell>
          <cell r="G67">
            <v>212</v>
          </cell>
          <cell r="H67">
            <v>40693</v>
          </cell>
        </row>
        <row r="68">
          <cell r="A68">
            <v>313001008500</v>
          </cell>
          <cell r="B68" t="str">
            <v>CORP EDUC JORGE ELIECER GAITAN DE CARTAGENA</v>
          </cell>
          <cell r="C68" t="str">
            <v>800189633-6</v>
          </cell>
          <cell r="D68">
            <v>6690137</v>
          </cell>
          <cell r="E68">
            <v>6690137</v>
          </cell>
          <cell r="F68" t="str">
            <v>cejeg@hotmail.com</v>
          </cell>
          <cell r="G68">
            <v>47</v>
          </cell>
          <cell r="H68">
            <v>37788</v>
          </cell>
        </row>
        <row r="69">
          <cell r="A69">
            <v>313001007571</v>
          </cell>
          <cell r="B69" t="str">
            <v>JARD INF LA TORRECITA</v>
          </cell>
          <cell r="D69">
            <v>6816060</v>
          </cell>
        </row>
        <row r="70">
          <cell r="A70">
            <v>313001007350</v>
          </cell>
          <cell r="B70" t="str">
            <v>INST EUDC LAS MARGARITAS</v>
          </cell>
          <cell r="D70">
            <v>6612466</v>
          </cell>
        </row>
        <row r="71">
          <cell r="A71">
            <v>313001007325</v>
          </cell>
          <cell r="B71" t="str">
            <v>JARDIN  INFANTIL  MI BELLO RINCON</v>
          </cell>
          <cell r="C71" t="str">
            <v>45450212-9</v>
          </cell>
          <cell r="D71">
            <v>6609504</v>
          </cell>
          <cell r="F71" t="str">
            <v>mibellorincon@hotmail.com</v>
          </cell>
          <cell r="G71">
            <v>3060</v>
          </cell>
          <cell r="H71">
            <v>33191</v>
          </cell>
        </row>
        <row r="72">
          <cell r="A72">
            <v>313001007309</v>
          </cell>
          <cell r="B72" t="str">
            <v>INSTITUTO LAMPARA MARAVILLOSA</v>
          </cell>
          <cell r="C72" t="str">
            <v>806001895-3</v>
          </cell>
          <cell r="D72">
            <v>6697480</v>
          </cell>
          <cell r="F72" t="str">
            <v>institutolamparamaravillosa@hotmail.com</v>
          </cell>
          <cell r="G72">
            <v>1216</v>
          </cell>
          <cell r="H72">
            <v>37574</v>
          </cell>
        </row>
        <row r="73">
          <cell r="A73">
            <v>413001007630</v>
          </cell>
          <cell r="B73" t="str">
            <v>CORP COL CARIBE REAL</v>
          </cell>
          <cell r="D73">
            <v>6618180</v>
          </cell>
          <cell r="F73" t="str">
            <v>colegiocaribereal@hotmail.com</v>
          </cell>
        </row>
        <row r="74">
          <cell r="A74">
            <v>313001005411</v>
          </cell>
          <cell r="B74" t="str">
            <v>CORPORACIÓN COLEGIO FERNANDEZ GUTIERREZ DE PIÑERES</v>
          </cell>
          <cell r="C74" t="str">
            <v>890480992-9</v>
          </cell>
          <cell r="D74">
            <v>6608338</v>
          </cell>
          <cell r="F74" t="str">
            <v>miguelfergu@hotmail.com</v>
          </cell>
          <cell r="G74">
            <v>7961</v>
          </cell>
          <cell r="H74">
            <v>42334</v>
          </cell>
        </row>
        <row r="75">
          <cell r="A75">
            <v>313001003931</v>
          </cell>
          <cell r="B75" t="str">
            <v>COLEGIO JORGE WASHINGTON</v>
          </cell>
          <cell r="C75" t="str">
            <v>890480079-9</v>
          </cell>
          <cell r="D75">
            <v>6930170</v>
          </cell>
          <cell r="F75" t="str">
            <v>maritza.garcia@cojowa.edu.co</v>
          </cell>
          <cell r="G75">
            <v>48</v>
          </cell>
          <cell r="H75">
            <v>40232</v>
          </cell>
        </row>
        <row r="76">
          <cell r="A76">
            <v>413001008121</v>
          </cell>
          <cell r="B76" t="str">
            <v>INST JARD INF ANGELICA</v>
          </cell>
          <cell r="C76" t="str">
            <v>806007470-0</v>
          </cell>
          <cell r="D76">
            <v>6718575</v>
          </cell>
          <cell r="F76" t="str">
            <v>jardinangelica@hotmail.com</v>
          </cell>
          <cell r="G76" t="str">
            <v>lcf</v>
          </cell>
          <cell r="H76">
            <v>36231</v>
          </cell>
        </row>
        <row r="77">
          <cell r="A77">
            <v>413001008067</v>
          </cell>
          <cell r="B77" t="str">
            <v>CORP COL CECILIA ROJAS</v>
          </cell>
          <cell r="D77">
            <v>6754484</v>
          </cell>
        </row>
        <row r="78">
          <cell r="A78">
            <v>413001008024</v>
          </cell>
          <cell r="B78" t="str">
            <v>INST EDUC EL PARAISO</v>
          </cell>
          <cell r="C78" t="str">
            <v>45889249-0</v>
          </cell>
          <cell r="D78">
            <v>6619013</v>
          </cell>
          <cell r="F78" t="str">
            <v>institutoeducativoelparaiso@hotmail.com</v>
          </cell>
          <cell r="G78">
            <v>3238</v>
          </cell>
          <cell r="H78">
            <v>33200</v>
          </cell>
        </row>
        <row r="79">
          <cell r="A79">
            <v>413001008008</v>
          </cell>
          <cell r="B79" t="str">
            <v>INST EDUC CAMPANITAS DE SABIDURIA</v>
          </cell>
          <cell r="D79">
            <v>6626947</v>
          </cell>
          <cell r="F79" t="str">
            <v>mevangelispajaro@hotmail.com</v>
          </cell>
        </row>
        <row r="80">
          <cell r="A80">
            <v>313001029183</v>
          </cell>
          <cell r="B80" t="str">
            <v>INSTITUTO JEROME S BRUNER</v>
          </cell>
          <cell r="C80" t="str">
            <v>900212990-1</v>
          </cell>
          <cell r="D80">
            <v>6710178</v>
          </cell>
          <cell r="F80" t="str">
            <v>instituto.jeromesbruner@gmail.com</v>
          </cell>
          <cell r="G80">
            <v>2129</v>
          </cell>
          <cell r="H80">
            <v>39045</v>
          </cell>
        </row>
        <row r="81">
          <cell r="A81">
            <v>313001029175</v>
          </cell>
          <cell r="B81" t="str">
            <v>INST HUMBOLDT</v>
          </cell>
          <cell r="D81">
            <v>6522941</v>
          </cell>
        </row>
        <row r="82">
          <cell r="A82">
            <v>313001029159</v>
          </cell>
          <cell r="B82" t="str">
            <v>IE JALINDE</v>
          </cell>
          <cell r="D82">
            <v>6526024</v>
          </cell>
        </row>
        <row r="83">
          <cell r="A83">
            <v>313001029141</v>
          </cell>
          <cell r="B83" t="str">
            <v>CORP INST EDUC CIENAGA DE LA VIRGEN</v>
          </cell>
          <cell r="C83" t="str">
            <v>900105653-6</v>
          </cell>
          <cell r="D83">
            <v>6745342</v>
          </cell>
          <cell r="E83">
            <v>6745342</v>
          </cell>
          <cell r="F83" t="str">
            <v>ciecivir1991@hotmail.com</v>
          </cell>
          <cell r="G83">
            <v>597</v>
          </cell>
          <cell r="H83">
            <v>39980</v>
          </cell>
        </row>
        <row r="84">
          <cell r="A84">
            <v>313001029124</v>
          </cell>
          <cell r="B84" t="str">
            <v>CORPORACION INSTITUCION CARLOS ORTIZ SANCHEZ</v>
          </cell>
          <cell r="C84" t="str">
            <v>806015673-6</v>
          </cell>
          <cell r="D84">
            <v>6565178</v>
          </cell>
          <cell r="E84">
            <v>3207967902</v>
          </cell>
          <cell r="F84" t="str">
            <v>rochyrosa72@hotmail.com</v>
          </cell>
          <cell r="G84">
            <v>733</v>
          </cell>
          <cell r="H84">
            <v>40120</v>
          </cell>
        </row>
        <row r="85">
          <cell r="A85">
            <v>313001028098</v>
          </cell>
          <cell r="B85" t="str">
            <v>JARD INF LOS ANGELES</v>
          </cell>
          <cell r="C85" t="str">
            <v>60261808-1</v>
          </cell>
          <cell r="D85">
            <v>6679425</v>
          </cell>
          <cell r="E85">
            <v>3165333763</v>
          </cell>
          <cell r="F85" t="str">
            <v>katiaangel1223@hotmail.com</v>
          </cell>
          <cell r="G85">
            <v>395</v>
          </cell>
          <cell r="H85">
            <v>41249</v>
          </cell>
        </row>
        <row r="86">
          <cell r="A86">
            <v>313001028055</v>
          </cell>
          <cell r="B86" t="str">
            <v>JARDIN INFANTIL MI PEQUEÑO ARTISTA</v>
          </cell>
          <cell r="C86" t="str">
            <v>50845955-0</v>
          </cell>
          <cell r="D86">
            <v>6617961</v>
          </cell>
          <cell r="F86" t="str">
            <v>mipequenoartista@gmail.com</v>
          </cell>
          <cell r="G86">
            <v>819</v>
          </cell>
          <cell r="H86">
            <v>40154</v>
          </cell>
        </row>
        <row r="87">
          <cell r="A87">
            <v>313001028047</v>
          </cell>
          <cell r="B87" t="str">
            <v>CENT EDUC LA PRINCESA</v>
          </cell>
          <cell r="D87">
            <v>6766806</v>
          </cell>
          <cell r="E87">
            <v>6769013</v>
          </cell>
        </row>
        <row r="88">
          <cell r="A88">
            <v>313001012931</v>
          </cell>
          <cell r="B88" t="str">
            <v>INSTITUTO LOS CORALES</v>
          </cell>
          <cell r="C88" t="str">
            <v>806005521-2</v>
          </cell>
          <cell r="D88">
            <v>6673314</v>
          </cell>
          <cell r="E88">
            <v>3004241442</v>
          </cell>
          <cell r="F88" t="str">
            <v>ilcorales@hotmail.com</v>
          </cell>
          <cell r="G88">
            <v>877</v>
          </cell>
          <cell r="H88">
            <v>38341</v>
          </cell>
        </row>
        <row r="89">
          <cell r="A89">
            <v>313001012892</v>
          </cell>
          <cell r="B89" t="str">
            <v>CORP INST DOC DEL CARIBE</v>
          </cell>
          <cell r="C89" t="str">
            <v>806013611-0</v>
          </cell>
          <cell r="D89">
            <v>6722701</v>
          </cell>
          <cell r="F89" t="str">
            <v>idc146@yahoo.es</v>
          </cell>
          <cell r="G89">
            <v>265</v>
          </cell>
          <cell r="H89">
            <v>38776</v>
          </cell>
        </row>
        <row r="90">
          <cell r="A90">
            <v>313001012876</v>
          </cell>
          <cell r="B90" t="str">
            <v>CORPORACIÓN EDUCATIVA INSTITUTO GUADALUPE</v>
          </cell>
          <cell r="C90" t="str">
            <v>900210666-0</v>
          </cell>
          <cell r="D90">
            <v>6431331</v>
          </cell>
          <cell r="F90" t="str">
            <v>institutoguadalupe@hotmail.com</v>
          </cell>
          <cell r="G90">
            <v>6477</v>
          </cell>
          <cell r="H90">
            <v>42594</v>
          </cell>
        </row>
        <row r="91">
          <cell r="A91">
            <v>413001030178</v>
          </cell>
          <cell r="B91" t="str">
            <v>CENTRO EDUCATIVO EL MANANTIAL</v>
          </cell>
          <cell r="C91" t="str">
            <v>900838473-2</v>
          </cell>
          <cell r="D91">
            <v>3114105472</v>
          </cell>
          <cell r="E91">
            <v>6469021</v>
          </cell>
          <cell r="F91" t="str">
            <v>elmanantialcentroeducativo@gmail.com</v>
          </cell>
          <cell r="G91">
            <v>4013</v>
          </cell>
          <cell r="H91">
            <v>41807</v>
          </cell>
        </row>
        <row r="92">
          <cell r="A92">
            <v>313001014011</v>
          </cell>
          <cell r="B92" t="str">
            <v>JARD INF EL MILAGROSO DE LA VILLA</v>
          </cell>
          <cell r="C92" t="str">
            <v>45433677-8</v>
          </cell>
          <cell r="D92">
            <v>6446862</v>
          </cell>
          <cell r="F92" t="str">
            <v>embava@hotmail.com</v>
          </cell>
          <cell r="G92">
            <v>19</v>
          </cell>
          <cell r="H92">
            <v>40200</v>
          </cell>
        </row>
        <row r="93">
          <cell r="A93">
            <v>313001013996</v>
          </cell>
          <cell r="B93" t="str">
            <v>CONC EDUC CORONEL JOSE CARMELO VILLAMIZAR DIAZ</v>
          </cell>
          <cell r="D93">
            <v>6654884</v>
          </cell>
          <cell r="E93">
            <v>3106000100</v>
          </cell>
          <cell r="F93" t="str">
            <v>josecarmelovillazardiaz@gmail.com</v>
          </cell>
        </row>
        <row r="94">
          <cell r="A94">
            <v>313001013988</v>
          </cell>
          <cell r="B94" t="str">
            <v>IE CAREX</v>
          </cell>
          <cell r="D94">
            <v>6536010</v>
          </cell>
          <cell r="E94">
            <v>6536010</v>
          </cell>
        </row>
        <row r="95">
          <cell r="A95">
            <v>313001013961</v>
          </cell>
          <cell r="B95" t="str">
            <v>COL BAUTISTA DIOS ES AMOR</v>
          </cell>
          <cell r="C95" t="str">
            <v>806013741-1</v>
          </cell>
          <cell r="D95">
            <v>6626653</v>
          </cell>
          <cell r="E95">
            <v>6720006</v>
          </cell>
          <cell r="F95" t="str">
            <v>colegiobautistadiosesamor@gmail.com</v>
          </cell>
          <cell r="G95">
            <v>768</v>
          </cell>
          <cell r="H95">
            <v>40452</v>
          </cell>
        </row>
        <row r="96">
          <cell r="A96">
            <v>313001013287</v>
          </cell>
          <cell r="B96" t="str">
            <v>INSTITUTO EDUCATIVO PILARES DE CARTAGENA</v>
          </cell>
          <cell r="C96" t="str">
            <v>455149068-8</v>
          </cell>
          <cell r="D96">
            <v>6725669</v>
          </cell>
          <cell r="E96">
            <v>3146714175</v>
          </cell>
          <cell r="F96" t="str">
            <v>pilaresdecartagena@hotmail.com</v>
          </cell>
          <cell r="G96">
            <v>222</v>
          </cell>
          <cell r="H96">
            <v>42526</v>
          </cell>
        </row>
        <row r="97">
          <cell r="A97">
            <v>313001013279</v>
          </cell>
          <cell r="B97" t="str">
            <v>INSTITUTO SIGMUND FREUD SEDE PRINCIPAL</v>
          </cell>
          <cell r="C97" t="str">
            <v>45482787-9</v>
          </cell>
          <cell r="D97">
            <v>6636969</v>
          </cell>
          <cell r="F97" t="str">
            <v>instituto_sigmund_freud@hotmail.com</v>
          </cell>
          <cell r="G97">
            <v>3111</v>
          </cell>
          <cell r="H97">
            <v>41767</v>
          </cell>
        </row>
        <row r="98">
          <cell r="A98">
            <v>313001013261</v>
          </cell>
          <cell r="B98" t="str">
            <v>JARDIN INFANTIL JUEGOS Y RONDAS</v>
          </cell>
          <cell r="C98" t="str">
            <v>45466937-1</v>
          </cell>
          <cell r="D98">
            <v>6907816</v>
          </cell>
          <cell r="E98">
            <v>3104267583</v>
          </cell>
          <cell r="F98" t="str">
            <v>inedumargothdelavega@gmail.com</v>
          </cell>
          <cell r="G98">
            <v>1111</v>
          </cell>
          <cell r="H98">
            <v>36526</v>
          </cell>
        </row>
        <row r="99">
          <cell r="A99">
            <v>313001029680</v>
          </cell>
          <cell r="B99" t="str">
            <v>CENT EDUC INTEGL MODERNO</v>
          </cell>
          <cell r="C99" t="str">
            <v>900317153-5</v>
          </cell>
          <cell r="D99">
            <v>6436098</v>
          </cell>
          <cell r="E99">
            <v>3106175739</v>
          </cell>
          <cell r="F99" t="str">
            <v>ceim509@hotmail.com</v>
          </cell>
          <cell r="G99">
            <v>7965</v>
          </cell>
          <cell r="H99">
            <v>42334</v>
          </cell>
        </row>
        <row r="100">
          <cell r="A100">
            <v>313001029671</v>
          </cell>
          <cell r="B100" t="str">
            <v>INSTITUTO EDUCATIVO MUNDO HACIA EL FUTURO</v>
          </cell>
          <cell r="C100" t="str">
            <v>900273692-2</v>
          </cell>
          <cell r="D100">
            <v>6673006</v>
          </cell>
          <cell r="F100" t="str">
            <v>berty20_20@hotmail.com</v>
          </cell>
          <cell r="G100">
            <v>0</v>
          </cell>
          <cell r="H100">
            <v>42654</v>
          </cell>
        </row>
        <row r="101">
          <cell r="A101">
            <v>313001029663</v>
          </cell>
          <cell r="B101" t="str">
            <v>FUND LOGOS - IE GEORGE FOX</v>
          </cell>
          <cell r="D101">
            <v>3157366585</v>
          </cell>
        </row>
        <row r="102">
          <cell r="A102">
            <v>313001029655</v>
          </cell>
          <cell r="B102" t="str">
            <v>CORPORACION INSTITUTO MI PRIMERA ESTACION</v>
          </cell>
          <cell r="C102" t="str">
            <v>900878625-6</v>
          </cell>
          <cell r="D102">
            <v>6676386</v>
          </cell>
          <cell r="F102" t="str">
            <v>institutomiprimeraestacion@hotmail.com</v>
          </cell>
          <cell r="G102">
            <v>680</v>
          </cell>
          <cell r="H102">
            <v>40084</v>
          </cell>
        </row>
        <row r="103">
          <cell r="A103">
            <v>313001013431</v>
          </cell>
          <cell r="B103" t="str">
            <v>CORP INST PROGRESO SOCIAL</v>
          </cell>
          <cell r="C103" t="str">
            <v>900010460-2</v>
          </cell>
          <cell r="D103">
            <v>6521019</v>
          </cell>
          <cell r="F103" t="str">
            <v>coorporacion-inst@hotmail.com</v>
          </cell>
          <cell r="G103">
            <v>2008</v>
          </cell>
          <cell r="H103">
            <v>39581</v>
          </cell>
        </row>
        <row r="104">
          <cell r="A104">
            <v>313001013422</v>
          </cell>
          <cell r="B104" t="str">
            <v>CORP EDUC SAN AGUSTIN</v>
          </cell>
          <cell r="C104" t="str">
            <v>900014852-4</v>
          </cell>
          <cell r="D104">
            <v>3135256723</v>
          </cell>
          <cell r="E104">
            <v>6458896</v>
          </cell>
          <cell r="F104" t="str">
            <v>corporacioneducativasanagustin@hotmail.com</v>
          </cell>
          <cell r="G104">
            <v>905</v>
          </cell>
          <cell r="H104">
            <v>40176</v>
          </cell>
        </row>
        <row r="105">
          <cell r="A105">
            <v>313001013406</v>
          </cell>
          <cell r="B105" t="str">
            <v>CORPORACION INSTITUTO LOS ANGELITOS</v>
          </cell>
          <cell r="C105" t="str">
            <v>806015496-9</v>
          </cell>
          <cell r="D105">
            <v>6532570</v>
          </cell>
          <cell r="F105" t="str">
            <v>institutolosangelitos@hotmail.com</v>
          </cell>
          <cell r="G105">
            <v>394</v>
          </cell>
          <cell r="H105">
            <v>41249</v>
          </cell>
        </row>
        <row r="106">
          <cell r="A106">
            <v>313001008046</v>
          </cell>
          <cell r="B106" t="str">
            <v>CORP CENT EDUC MARIA DE NAZARETH</v>
          </cell>
          <cell r="D106">
            <v>3205048495</v>
          </cell>
        </row>
        <row r="107">
          <cell r="A107">
            <v>313001008011</v>
          </cell>
          <cell r="B107" t="str">
            <v>JARD INF  INMACULADA CONCEPCION</v>
          </cell>
          <cell r="D107">
            <v>6816357</v>
          </cell>
        </row>
        <row r="108">
          <cell r="A108">
            <v>313001007929</v>
          </cell>
          <cell r="B108" t="str">
            <v>INSTITUTO ANGLO AMERICANO  DE CARTAGENA</v>
          </cell>
          <cell r="C108" t="str">
            <v>9002093356-1</v>
          </cell>
          <cell r="D108">
            <v>6612354</v>
          </cell>
          <cell r="F108" t="str">
            <v>institutoanglo-1@hotmail.com</v>
          </cell>
          <cell r="G108">
            <v>3937</v>
          </cell>
          <cell r="H108">
            <v>42272</v>
          </cell>
        </row>
        <row r="109">
          <cell r="A109">
            <v>313001007911</v>
          </cell>
          <cell r="B109" t="str">
            <v>INSTSTITUCION INFANTIL FEDERICO FROBEL</v>
          </cell>
          <cell r="C109" t="str">
            <v>806014381-6</v>
          </cell>
          <cell r="D109">
            <v>6447424</v>
          </cell>
          <cell r="E109">
            <v>3215086901</v>
          </cell>
          <cell r="F109" t="str">
            <v>corpo_fedefrobel@hotmail.com</v>
          </cell>
          <cell r="G109">
            <v>345</v>
          </cell>
          <cell r="H109">
            <v>40903</v>
          </cell>
        </row>
        <row r="110">
          <cell r="A110">
            <v>313001800017</v>
          </cell>
          <cell r="B110" t="str">
            <v>CORPORACION EDUCATIVA JOSEPH WILSON SWAN</v>
          </cell>
          <cell r="C110" t="str">
            <v>900933622-1</v>
          </cell>
          <cell r="D110">
            <v>6470454</v>
          </cell>
          <cell r="F110" t="str">
            <v>corporacionjosephwilson@hotmail.com</v>
          </cell>
          <cell r="G110">
            <v>1099</v>
          </cell>
          <cell r="H110">
            <v>42307</v>
          </cell>
        </row>
        <row r="111">
          <cell r="A111">
            <v>313001030203</v>
          </cell>
          <cell r="B111" t="str">
            <v>INSTITUTO EDCUATIVO PEDRO CALDERON DE LA BARCA</v>
          </cell>
          <cell r="C111" t="str">
            <v>900785209-5</v>
          </cell>
          <cell r="D111">
            <v>3017962663</v>
          </cell>
          <cell r="F111" t="str">
            <v>inst.educ.pedrocalderondelabarca@hotmail.com</v>
          </cell>
          <cell r="G111">
            <v>7264</v>
          </cell>
          <cell r="H111">
            <v>41934</v>
          </cell>
        </row>
        <row r="112">
          <cell r="A112">
            <v>313001030190</v>
          </cell>
          <cell r="B112" t="str">
            <v>INSTITUCION EDUCATIVA OVIDE DECROLY</v>
          </cell>
          <cell r="C112" t="str">
            <v>900780359-9</v>
          </cell>
          <cell r="D112">
            <v>3008047728</v>
          </cell>
          <cell r="E112">
            <v>6816819</v>
          </cell>
          <cell r="F112" t="str">
            <v>insovidedecroly@hotmail.com</v>
          </cell>
          <cell r="G112">
            <v>3484</v>
          </cell>
          <cell r="H112">
            <v>41787</v>
          </cell>
        </row>
        <row r="113">
          <cell r="A113">
            <v>313001030149</v>
          </cell>
          <cell r="B113" t="str">
            <v>CENTRO EDUCATIVO EL OASIS DEL SABER</v>
          </cell>
          <cell r="D113">
            <v>3157203838</v>
          </cell>
          <cell r="E113">
            <v>6610097</v>
          </cell>
        </row>
        <row r="114">
          <cell r="A114">
            <v>313001030131</v>
          </cell>
          <cell r="B114" t="str">
            <v>GIMNASIO INTEGRAL CYGNI DE CARTAGENA</v>
          </cell>
          <cell r="C114" t="str">
            <v>900676938-9</v>
          </cell>
          <cell r="D114">
            <v>6431030</v>
          </cell>
          <cell r="F114" t="str">
            <v>gimnasiocygnidecartagena@hotmail.com</v>
          </cell>
          <cell r="G114">
            <v>2787</v>
          </cell>
          <cell r="H114">
            <v>41722</v>
          </cell>
        </row>
        <row r="115">
          <cell r="A115">
            <v>313001030122</v>
          </cell>
          <cell r="B115" t="str">
            <v>INSTITUTO EDUCATIVO LINDO AMANECER</v>
          </cell>
          <cell r="C115" t="str">
            <v>900700601-5</v>
          </cell>
          <cell r="D115">
            <v>6907726</v>
          </cell>
          <cell r="F115" t="str">
            <v>martelomar.temi@hotmail.com</v>
          </cell>
          <cell r="G115">
            <v>8447</v>
          </cell>
          <cell r="H115">
            <v>41620</v>
          </cell>
        </row>
        <row r="116">
          <cell r="A116">
            <v>313001030114</v>
          </cell>
          <cell r="B116" t="str">
            <v>CORPORACION EDUCATIVA CONSTRUYENDO SUEÑOS</v>
          </cell>
          <cell r="C116" t="str">
            <v>900695445-0</v>
          </cell>
          <cell r="D116">
            <v>3218380939</v>
          </cell>
          <cell r="E116">
            <v>6719562</v>
          </cell>
          <cell r="F116" t="str">
            <v>construyendosuenos2011@hotmail.com</v>
          </cell>
          <cell r="G116">
            <v>334</v>
          </cell>
          <cell r="H116">
            <v>41659</v>
          </cell>
        </row>
        <row r="117">
          <cell r="A117">
            <v>313001030106</v>
          </cell>
          <cell r="B117" t="str">
            <v>INSTITUTO EDUCATIVO LOS CEREZOS</v>
          </cell>
          <cell r="C117" t="str">
            <v>900690193-7</v>
          </cell>
          <cell r="D117">
            <v>6514345</v>
          </cell>
          <cell r="F117" t="str">
            <v>institutoloscerezos0618@hotmail.com</v>
          </cell>
          <cell r="G117">
            <v>8435</v>
          </cell>
          <cell r="H117">
            <v>41620</v>
          </cell>
        </row>
        <row r="118">
          <cell r="A118">
            <v>313001000193</v>
          </cell>
          <cell r="B118" t="str">
            <v>INSTITUTO EDUCATIVO  ENCANTO DE NIÑOS</v>
          </cell>
          <cell r="C118" t="str">
            <v>45450219-1</v>
          </cell>
          <cell r="D118">
            <v>3114011687</v>
          </cell>
          <cell r="F118" t="str">
            <v>institutoencanto@hotmail.com</v>
          </cell>
          <cell r="G118">
            <v>395</v>
          </cell>
          <cell r="H118">
            <v>36141</v>
          </cell>
        </row>
        <row r="119">
          <cell r="A119">
            <v>313001000185</v>
          </cell>
          <cell r="B119" t="str">
            <v>INST ANGELITOS ALEGRES</v>
          </cell>
          <cell r="C119" t="str">
            <v>45475880-7</v>
          </cell>
          <cell r="D119">
            <v>6675169</v>
          </cell>
          <cell r="F119" t="str">
            <v>angelitosalegres@hotmail.com</v>
          </cell>
          <cell r="G119">
            <v>7962</v>
          </cell>
          <cell r="H119">
            <v>42334</v>
          </cell>
        </row>
        <row r="120">
          <cell r="A120">
            <v>313001000169</v>
          </cell>
          <cell r="B120" t="str">
            <v>ESC ELEMENTAL POPULAR</v>
          </cell>
          <cell r="D120">
            <v>6629269</v>
          </cell>
        </row>
        <row r="121">
          <cell r="A121">
            <v>313001000142</v>
          </cell>
          <cell r="B121" t="str">
            <v>INST MADRE TERESA DE CALCUTA</v>
          </cell>
          <cell r="C121" t="str">
            <v>900156608-2</v>
          </cell>
          <cell r="D121">
            <v>6634666</v>
          </cell>
          <cell r="F121" t="str">
            <v>guillo.pzamora@hotmail.com</v>
          </cell>
          <cell r="G121">
            <v>1807</v>
          </cell>
          <cell r="H121">
            <v>34590</v>
          </cell>
        </row>
        <row r="122">
          <cell r="A122">
            <v>313001029647</v>
          </cell>
          <cell r="B122" t="str">
            <v>COLEGIO SANTISIMA TRINIDAD</v>
          </cell>
          <cell r="C122" t="str">
            <v>890906439-8</v>
          </cell>
          <cell r="D122">
            <v>6431343</v>
          </cell>
          <cell r="F122" t="str">
            <v>clasantisimatrinidad@hotmail.com</v>
          </cell>
          <cell r="G122">
            <v>39</v>
          </cell>
          <cell r="H122">
            <v>40231</v>
          </cell>
        </row>
        <row r="123">
          <cell r="A123">
            <v>313001029639</v>
          </cell>
          <cell r="B123" t="str">
            <v>CORP EDUC PARA EL DROLLO INTGL KAIROS</v>
          </cell>
          <cell r="D123">
            <v>6522140</v>
          </cell>
          <cell r="E123">
            <v>6520477</v>
          </cell>
        </row>
        <row r="124">
          <cell r="A124">
            <v>313001029621</v>
          </cell>
          <cell r="B124" t="str">
            <v>CENTRO EDUCATIVO LA CANDELARIA</v>
          </cell>
          <cell r="C124" t="str">
            <v>45491658-5</v>
          </cell>
          <cell r="D124">
            <v>6446440</v>
          </cell>
          <cell r="F124" t="str">
            <v>vanne_pinedo@yahoo.com.co</v>
          </cell>
          <cell r="G124">
            <v>737</v>
          </cell>
          <cell r="H124">
            <v>40134</v>
          </cell>
        </row>
        <row r="125">
          <cell r="A125">
            <v>313001029612</v>
          </cell>
          <cell r="B125" t="str">
            <v>CENTRO EDUCATIVO INDIA CATALINA</v>
          </cell>
          <cell r="C125" t="str">
            <v>900665956-4</v>
          </cell>
          <cell r="D125">
            <v>3158887653</v>
          </cell>
          <cell r="E125">
            <v>6451260</v>
          </cell>
          <cell r="F125" t="str">
            <v>centroeducativoindiacatalina@hotmail.com</v>
          </cell>
          <cell r="G125">
            <v>1889</v>
          </cell>
          <cell r="H125">
            <v>42459</v>
          </cell>
        </row>
        <row r="126">
          <cell r="A126">
            <v>313001013376</v>
          </cell>
          <cell r="B126" t="str">
            <v>INSTITUTO COMUNITARIO BOLIVAR</v>
          </cell>
          <cell r="C126" t="str">
            <v>8909167641-0</v>
          </cell>
          <cell r="D126">
            <v>6720009</v>
          </cell>
          <cell r="E126">
            <v>6720009</v>
          </cell>
          <cell r="F126" t="str">
            <v>y.u.celis@hotmail.com</v>
          </cell>
          <cell r="G126">
            <v>510</v>
          </cell>
          <cell r="H126">
            <v>37799</v>
          </cell>
        </row>
        <row r="127">
          <cell r="A127">
            <v>313001013368</v>
          </cell>
          <cell r="B127" t="str">
            <v>CORP COMUNIT INST WINDY</v>
          </cell>
          <cell r="D127">
            <v>6566741</v>
          </cell>
          <cell r="E127">
            <v>6720774</v>
          </cell>
        </row>
        <row r="128">
          <cell r="A128">
            <v>313001013341</v>
          </cell>
          <cell r="B128" t="str">
            <v>COLEGIO SAN NICOLAS DE LA ROCA</v>
          </cell>
          <cell r="C128" t="str">
            <v>806014654-1</v>
          </cell>
          <cell r="D128">
            <v>3103525116</v>
          </cell>
          <cell r="F128" t="str">
            <v>nuguma@hotmail.com</v>
          </cell>
          <cell r="G128">
            <v>709</v>
          </cell>
          <cell r="H128">
            <v>40093</v>
          </cell>
        </row>
        <row r="129">
          <cell r="A129">
            <v>313001001211</v>
          </cell>
          <cell r="B129" t="str">
            <v>CORP INST CARTAGENA DEL MAR</v>
          </cell>
          <cell r="C129" t="str">
            <v>800172150-6</v>
          </cell>
          <cell r="D129">
            <v>6699590</v>
          </cell>
          <cell r="E129">
            <v>6699568</v>
          </cell>
          <cell r="F129" t="str">
            <v>info@cartagenadelmar.edu.co</v>
          </cell>
          <cell r="G129">
            <v>606</v>
          </cell>
          <cell r="H129">
            <v>39980</v>
          </cell>
        </row>
        <row r="130">
          <cell r="A130">
            <v>313001001190</v>
          </cell>
          <cell r="B130" t="str">
            <v>CORP COL LATINOAMERICANO</v>
          </cell>
          <cell r="C130" t="str">
            <v>890401607-0</v>
          </cell>
          <cell r="D130">
            <v>6626111</v>
          </cell>
          <cell r="E130">
            <v>6626111</v>
          </cell>
          <cell r="F130" t="str">
            <v>infocolam@gmail.com</v>
          </cell>
          <cell r="G130">
            <v>296</v>
          </cell>
          <cell r="H130">
            <v>38881</v>
          </cell>
        </row>
        <row r="131">
          <cell r="A131">
            <v>313001001165</v>
          </cell>
          <cell r="B131" t="str">
            <v>CORPORACION PADRES DE FAMILIA COLEGIO EL CARMELO</v>
          </cell>
          <cell r="C131" t="str">
            <v>890480449-0</v>
          </cell>
          <cell r="D131">
            <v>6665175</v>
          </cell>
          <cell r="F131" t="str">
            <v>rectoriacarmelocartagena@gmail.com</v>
          </cell>
          <cell r="G131">
            <v>232</v>
          </cell>
          <cell r="H131">
            <v>41653</v>
          </cell>
        </row>
        <row r="132">
          <cell r="A132">
            <v>313001029515</v>
          </cell>
          <cell r="B132" t="str">
            <v>INST ANGELITOS CREATIVOS</v>
          </cell>
          <cell r="D132">
            <v>3116534623</v>
          </cell>
          <cell r="E132">
            <v>6670936</v>
          </cell>
        </row>
        <row r="133">
          <cell r="A133">
            <v>313001029507</v>
          </cell>
          <cell r="B133" t="str">
            <v>INST HERMANA ALICIA ALVAREZ</v>
          </cell>
          <cell r="C133" t="str">
            <v>900417742-2</v>
          </cell>
          <cell r="D133">
            <v>6775906</v>
          </cell>
          <cell r="E133">
            <v>6775531</v>
          </cell>
          <cell r="F133" t="str">
            <v>catafandino@gmail.com</v>
          </cell>
          <cell r="G133">
            <v>305</v>
          </cell>
          <cell r="H133">
            <v>41107</v>
          </cell>
        </row>
        <row r="134">
          <cell r="A134">
            <v>313001029493</v>
          </cell>
          <cell r="B134" t="str">
            <v>COL LA RUTA DEL SABER</v>
          </cell>
          <cell r="D134">
            <v>3003933191</v>
          </cell>
        </row>
        <row r="135">
          <cell r="A135">
            <v>313001013244</v>
          </cell>
          <cell r="B135" t="str">
            <v>INST INF ARNOLD GESELL</v>
          </cell>
          <cell r="D135">
            <v>6560266</v>
          </cell>
        </row>
        <row r="136">
          <cell r="A136">
            <v>313001013198</v>
          </cell>
          <cell r="B136" t="str">
            <v>INSTITUTO PAULO FREIRE</v>
          </cell>
          <cell r="C136" t="str">
            <v>806015118-1</v>
          </cell>
          <cell r="D136">
            <v>6564268</v>
          </cell>
          <cell r="E136">
            <v>6813854</v>
          </cell>
          <cell r="F136" t="str">
            <v>institutopaulofre@hotmail.com</v>
          </cell>
          <cell r="G136">
            <v>47</v>
          </cell>
          <cell r="H136">
            <v>35082</v>
          </cell>
        </row>
        <row r="137">
          <cell r="A137">
            <v>313001013163</v>
          </cell>
          <cell r="B137" t="str">
            <v>COLEGIO LA ENSEÑANZA  SEDE PRINCIPAL</v>
          </cell>
          <cell r="C137" t="str">
            <v>73103849-4</v>
          </cell>
          <cell r="D137">
            <v>6604750</v>
          </cell>
          <cell r="E137">
            <v>6604688</v>
          </cell>
          <cell r="F137" t="str">
            <v>rector@colegiolanuevaensenanza.com</v>
          </cell>
          <cell r="G137">
            <v>30</v>
          </cell>
          <cell r="H137">
            <v>40585</v>
          </cell>
        </row>
        <row r="138">
          <cell r="A138">
            <v>313001000975</v>
          </cell>
          <cell r="B138" t="str">
            <v>COL EUCARISTICO DE NTRA SRA DEL CARMEN</v>
          </cell>
          <cell r="C138" t="str">
            <v>860010535-1</v>
          </cell>
          <cell r="D138">
            <v>6581385</v>
          </cell>
          <cell r="E138">
            <v>6924949</v>
          </cell>
          <cell r="F138" t="str">
            <v>eucaristicocarmen@hotmail.com</v>
          </cell>
          <cell r="G138">
            <v>1523</v>
          </cell>
          <cell r="H138">
            <v>37610</v>
          </cell>
        </row>
        <row r="139">
          <cell r="A139">
            <v>313001000932</v>
          </cell>
          <cell r="B139" t="str">
            <v>COL DE LA PRESENTACION</v>
          </cell>
          <cell r="D139">
            <v>6647122</v>
          </cell>
          <cell r="E139">
            <v>6601453</v>
          </cell>
        </row>
        <row r="140">
          <cell r="A140">
            <v>313001000924</v>
          </cell>
          <cell r="B140" t="str">
            <v>COLEGIO SALESIANO SAN PEDRO CLAVER</v>
          </cell>
          <cell r="C140" t="str">
            <v>890905980-7</v>
          </cell>
          <cell r="D140">
            <v>6645268</v>
          </cell>
          <cell r="E140">
            <v>6600094</v>
          </cell>
          <cell r="F140" t="str">
            <v>secretariaacademica@salesianoscartagena.edu</v>
          </cell>
          <cell r="G140">
            <v>307</v>
          </cell>
          <cell r="H140">
            <v>40513</v>
          </cell>
        </row>
        <row r="141">
          <cell r="A141">
            <v>313001000916</v>
          </cell>
          <cell r="B141" t="str">
            <v>COLEGIO DE LA ESPERANZA</v>
          </cell>
          <cell r="C141" t="str">
            <v>890400695-4</v>
          </cell>
          <cell r="D141">
            <v>6919090</v>
          </cell>
          <cell r="E141">
            <v>0</v>
          </cell>
          <cell r="F141" t="str">
            <v>rectoriacdle@colegiolaesperanza.com</v>
          </cell>
          <cell r="G141">
            <v>311</v>
          </cell>
          <cell r="H141">
            <v>37224</v>
          </cell>
        </row>
        <row r="142">
          <cell r="A142">
            <v>313001029400</v>
          </cell>
          <cell r="B142" t="str">
            <v>CORP DE EDUC INTEGL CANCIONES DE COLORES</v>
          </cell>
          <cell r="D142">
            <v>3145507558</v>
          </cell>
          <cell r="E142">
            <v>6521231</v>
          </cell>
        </row>
        <row r="143">
          <cell r="A143">
            <v>313001029388</v>
          </cell>
          <cell r="B143" t="str">
            <v>CENTRO DE HABILITACION Y CAPACITACION ALUNA</v>
          </cell>
          <cell r="C143" t="str">
            <v>806014972-9</v>
          </cell>
          <cell r="D143">
            <v>6746444</v>
          </cell>
          <cell r="E143">
            <v>6742470</v>
          </cell>
          <cell r="F143" t="str">
            <v>aluna@aluna.org.co</v>
          </cell>
          <cell r="G143">
            <v>426</v>
          </cell>
          <cell r="H143">
            <v>41262</v>
          </cell>
        </row>
        <row r="144">
          <cell r="A144">
            <v>313001012868</v>
          </cell>
          <cell r="B144" t="str">
            <v>CORPORACION TECNICA INSTITUTO ROCHY</v>
          </cell>
          <cell r="C144" t="str">
            <v>806004398-8</v>
          </cell>
          <cell r="D144">
            <v>6582503</v>
          </cell>
          <cell r="E144">
            <v>6582503</v>
          </cell>
          <cell r="F144" t="str">
            <v>corporrochy@hotmail.com</v>
          </cell>
          <cell r="G144">
            <v>882</v>
          </cell>
          <cell r="H144">
            <v>39804</v>
          </cell>
        </row>
        <row r="145">
          <cell r="A145">
            <v>313001012841</v>
          </cell>
          <cell r="B145" t="str">
            <v>INSTITUTO INFANTIL PICARDIAS</v>
          </cell>
          <cell r="C145" t="str">
            <v>45475951-0</v>
          </cell>
          <cell r="D145">
            <v>6417207</v>
          </cell>
          <cell r="E145">
            <v>3012861300</v>
          </cell>
          <cell r="F145" t="str">
            <v>institutoinfantilpicardias@hotmail.com</v>
          </cell>
          <cell r="G145">
            <v>73</v>
          </cell>
          <cell r="H145">
            <v>40977</v>
          </cell>
        </row>
        <row r="146">
          <cell r="A146">
            <v>313001012833</v>
          </cell>
          <cell r="B146" t="str">
            <v>INSTITUTO EDUCATIVO  PRINCIPE DE PAZ</v>
          </cell>
          <cell r="C146" t="str">
            <v>90041884-1</v>
          </cell>
          <cell r="D146">
            <v>6718287</v>
          </cell>
          <cell r="F146" t="str">
            <v>principedepaz2007@hotmail.com</v>
          </cell>
          <cell r="G146">
            <v>393</v>
          </cell>
          <cell r="H146">
            <v>41249</v>
          </cell>
        </row>
        <row r="147">
          <cell r="A147">
            <v>313001000495</v>
          </cell>
          <cell r="B147" t="str">
            <v>COL OCTAVIANA DEL C VIVES C</v>
          </cell>
          <cell r="C147" t="str">
            <v>890406640-7</v>
          </cell>
          <cell r="D147">
            <v>6624143</v>
          </cell>
          <cell r="E147">
            <v>6620075</v>
          </cell>
          <cell r="F147" t="str">
            <v>octaviana.vires@gmail.com</v>
          </cell>
          <cell r="G147">
            <v>601</v>
          </cell>
          <cell r="H147">
            <v>24705</v>
          </cell>
        </row>
        <row r="148">
          <cell r="A148">
            <v>313001000339</v>
          </cell>
          <cell r="B148" t="str">
            <v>COL MADRE BERNARDA</v>
          </cell>
          <cell r="D148">
            <v>3004920460</v>
          </cell>
        </row>
        <row r="149">
          <cell r="A149">
            <v>313001029272</v>
          </cell>
          <cell r="B149" t="str">
            <v>FUND LUZ DE ESPERANZA</v>
          </cell>
          <cell r="D149">
            <v>6766133</v>
          </cell>
        </row>
        <row r="150">
          <cell r="A150">
            <v>313001029256</v>
          </cell>
          <cell r="B150" t="str">
            <v>FUNDACION EDUCATIVA INSTITUTO MIXTO EL NAZARENO</v>
          </cell>
          <cell r="C150" t="str">
            <v>806015674-3</v>
          </cell>
          <cell r="D150">
            <v>6581629</v>
          </cell>
          <cell r="E150">
            <v>3015417631</v>
          </cell>
          <cell r="F150" t="str">
            <v>instnazareno2012@hotmail.com</v>
          </cell>
          <cell r="G150">
            <v>3226</v>
          </cell>
          <cell r="H150">
            <v>42513</v>
          </cell>
        </row>
        <row r="151">
          <cell r="A151">
            <v>313001012353</v>
          </cell>
          <cell r="B151" t="str">
            <v>INST JESUS DE LA DIVINA MISERICORDIA</v>
          </cell>
          <cell r="C151" t="str">
            <v>22991446-2</v>
          </cell>
          <cell r="D151">
            <v>3126139523</v>
          </cell>
          <cell r="E151">
            <v>6631929</v>
          </cell>
          <cell r="F151" t="str">
            <v>ijdivmis@hotmail.com</v>
          </cell>
          <cell r="G151">
            <v>399</v>
          </cell>
          <cell r="H151">
            <v>42242</v>
          </cell>
        </row>
        <row r="152">
          <cell r="A152">
            <v>313001012281</v>
          </cell>
          <cell r="B152" t="str">
            <v>COLEGIO SANTO TOMAS DE AQUINO</v>
          </cell>
          <cell r="C152" t="str">
            <v>806009002-1</v>
          </cell>
          <cell r="D152">
            <v>6617393</v>
          </cell>
          <cell r="E152">
            <v>6617418</v>
          </cell>
          <cell r="F152" t="str">
            <v>santotomasaquino_1@hotmail.com</v>
          </cell>
          <cell r="G152">
            <v>7121</v>
          </cell>
          <cell r="H152">
            <v>41477</v>
          </cell>
        </row>
        <row r="153">
          <cell r="A153">
            <v>313001012264</v>
          </cell>
          <cell r="B153" t="str">
            <v>CORP COL LA SABIDURIA</v>
          </cell>
          <cell r="C153" t="str">
            <v>900139715-0</v>
          </cell>
          <cell r="D153">
            <v>6619463</v>
          </cell>
          <cell r="F153" t="str">
            <v>colegio_lasabiduria@hotmail.com</v>
          </cell>
          <cell r="G153">
            <v>13</v>
          </cell>
          <cell r="H153">
            <v>40193</v>
          </cell>
        </row>
        <row r="154">
          <cell r="A154">
            <v>313001029116</v>
          </cell>
          <cell r="B154" t="str">
            <v>INSTITUCION EDUCATIVA LIRIOS DE LOS VALLES</v>
          </cell>
          <cell r="C154" t="str">
            <v>900067445-7</v>
          </cell>
          <cell r="D154">
            <v>6674025</v>
          </cell>
          <cell r="F154" t="str">
            <v>guipachi@hotmail.com</v>
          </cell>
          <cell r="G154">
            <v>7276</v>
          </cell>
          <cell r="H154">
            <v>42621</v>
          </cell>
        </row>
        <row r="155">
          <cell r="A155">
            <v>313001029108</v>
          </cell>
          <cell r="B155" t="str">
            <v>COL DE BTO DEL LITORAL LTDA CODEBOL</v>
          </cell>
          <cell r="C155" t="str">
            <v>900305149-3</v>
          </cell>
          <cell r="D155">
            <v>6901820</v>
          </cell>
          <cell r="F155" t="str">
            <v>mi-colegio-codebol@hotmail.com</v>
          </cell>
          <cell r="G155">
            <v>357</v>
          </cell>
          <cell r="H155">
            <v>37243</v>
          </cell>
        </row>
        <row r="156">
          <cell r="A156">
            <v>313001009263</v>
          </cell>
          <cell r="B156" t="str">
            <v>INSTITUTO CRISTIANO REMY</v>
          </cell>
          <cell r="C156" t="str">
            <v>900348740-1</v>
          </cell>
          <cell r="D156">
            <v>6775983</v>
          </cell>
          <cell r="F156" t="str">
            <v>martamarimonr@hotmail.com</v>
          </cell>
          <cell r="G156">
            <v>883</v>
          </cell>
          <cell r="H156">
            <v>40169</v>
          </cell>
        </row>
        <row r="157">
          <cell r="A157">
            <v>313001009255</v>
          </cell>
          <cell r="B157" t="str">
            <v>CORP LIC ANA MARIA HURTADO SANCHEZ</v>
          </cell>
          <cell r="D157">
            <v>6827543</v>
          </cell>
        </row>
        <row r="158">
          <cell r="A158">
            <v>313001028875</v>
          </cell>
          <cell r="B158" t="str">
            <v>CENTRO EDUCATIVO ALBERTO JIMENEZ FUENTES</v>
          </cell>
          <cell r="C158" t="str">
            <v>806015044-3</v>
          </cell>
          <cell r="D158">
            <v>3006395520</v>
          </cell>
          <cell r="E158">
            <v>6531996</v>
          </cell>
          <cell r="F158" t="str">
            <v>ce.albertojimenez@gmail.com</v>
          </cell>
          <cell r="G158">
            <v>2280</v>
          </cell>
          <cell r="H158">
            <v>37288</v>
          </cell>
        </row>
        <row r="159">
          <cell r="A159">
            <v>313001028868</v>
          </cell>
          <cell r="B159" t="str">
            <v>COLEGIO BILINGUE DE CARTAGENA</v>
          </cell>
          <cell r="C159" t="str">
            <v>806014913-4</v>
          </cell>
          <cell r="D159">
            <v>6753078</v>
          </cell>
          <cell r="F159" t="str">
            <v>c.bilinguedecartagena@hotmail.com</v>
          </cell>
          <cell r="G159">
            <v>249</v>
          </cell>
          <cell r="H159">
            <v>38775</v>
          </cell>
        </row>
        <row r="160">
          <cell r="A160">
            <v>313001008984</v>
          </cell>
          <cell r="B160" t="str">
            <v>INST EDUC IVAN ILLICH</v>
          </cell>
          <cell r="C160" t="str">
            <v>45427273-1</v>
          </cell>
          <cell r="D160">
            <v>6563243</v>
          </cell>
          <cell r="F160" t="str">
            <v>dasanar410@hotmail.com</v>
          </cell>
          <cell r="G160">
            <v>68</v>
          </cell>
          <cell r="H160">
            <v>35143</v>
          </cell>
        </row>
        <row r="161">
          <cell r="A161">
            <v>313001008941</v>
          </cell>
          <cell r="B161" t="str">
            <v>CENT EDUC DE NIVELACION CEN</v>
          </cell>
          <cell r="C161" t="str">
            <v>890481188-8</v>
          </cell>
          <cell r="D161">
            <v>6539620</v>
          </cell>
          <cell r="E161">
            <v>6539620</v>
          </cell>
          <cell r="F161" t="str">
            <v>cen.cartagena@hotmail.com</v>
          </cell>
          <cell r="G161">
            <v>758</v>
          </cell>
          <cell r="H161">
            <v>40150</v>
          </cell>
        </row>
        <row r="162">
          <cell r="A162">
            <v>313001008933</v>
          </cell>
          <cell r="B162" t="str">
            <v>INSTITUTO COLOMBO HOLANDES</v>
          </cell>
          <cell r="C162" t="str">
            <v>806007353-0</v>
          </cell>
          <cell r="D162">
            <v>6616863</v>
          </cell>
          <cell r="F162" t="str">
            <v>incohol@hotmail.com</v>
          </cell>
          <cell r="G162">
            <v>51</v>
          </cell>
          <cell r="H162">
            <v>39902</v>
          </cell>
        </row>
        <row r="163">
          <cell r="A163">
            <v>313001028741</v>
          </cell>
          <cell r="B163" t="str">
            <v>JARDIN MAGICO DE LOS NIÑOS</v>
          </cell>
          <cell r="C163" t="str">
            <v>45686318-4</v>
          </cell>
          <cell r="D163">
            <v>6458142</v>
          </cell>
          <cell r="F163" t="str">
            <v>jardin_magico10@hotmail.com</v>
          </cell>
          <cell r="G163">
            <v>541</v>
          </cell>
          <cell r="H163">
            <v>39896</v>
          </cell>
        </row>
        <row r="164">
          <cell r="A164">
            <v>313001028718</v>
          </cell>
          <cell r="B164" t="str">
            <v>INST CIUDADANOS DEL FUTURO</v>
          </cell>
          <cell r="D164">
            <v>6753719</v>
          </cell>
        </row>
        <row r="165">
          <cell r="A165">
            <v>313001008585</v>
          </cell>
          <cell r="B165" t="str">
            <v>INSTITUTO JEAN ITARD</v>
          </cell>
          <cell r="C165" t="str">
            <v>45473569-0</v>
          </cell>
          <cell r="D165">
            <v>6813279</v>
          </cell>
          <cell r="F165" t="str">
            <v>vivi67@hotmail.es</v>
          </cell>
          <cell r="G165">
            <v>545</v>
          </cell>
          <cell r="H165">
            <v>40071</v>
          </cell>
        </row>
        <row r="166">
          <cell r="A166">
            <v>313001028292</v>
          </cell>
          <cell r="B166" t="str">
            <v>CENTRO EDUCATIVO MORAL Y LUCES</v>
          </cell>
          <cell r="C166" t="str">
            <v>4537567-1</v>
          </cell>
          <cell r="D166">
            <v>3216999134</v>
          </cell>
          <cell r="F166" t="str">
            <v>jimenez0582@hotmail.com</v>
          </cell>
          <cell r="G166">
            <v>1</v>
          </cell>
          <cell r="H166">
            <v>38018</v>
          </cell>
        </row>
        <row r="167">
          <cell r="A167">
            <v>313001028250</v>
          </cell>
          <cell r="B167" t="str">
            <v>INST COMUNIT PIEDRA DE BOLIVAR</v>
          </cell>
          <cell r="D167">
            <v>6626799</v>
          </cell>
        </row>
        <row r="168">
          <cell r="A168">
            <v>313001028233</v>
          </cell>
          <cell r="B168" t="str">
            <v>CENT EDUC EL DESPERTAR</v>
          </cell>
          <cell r="D168">
            <v>6633464</v>
          </cell>
        </row>
        <row r="169">
          <cell r="A169">
            <v>313001008470</v>
          </cell>
          <cell r="B169" t="str">
            <v>CORP EDUC STO DOMINGO</v>
          </cell>
          <cell r="D169">
            <v>6527440</v>
          </cell>
        </row>
        <row r="170">
          <cell r="A170">
            <v>313001008429</v>
          </cell>
          <cell r="B170" t="str">
            <v>CORPORACION EDUCATIVA   NUEVO MUNDO</v>
          </cell>
          <cell r="C170" t="str">
            <v>806010947-6</v>
          </cell>
          <cell r="D170">
            <v>6607557</v>
          </cell>
          <cell r="E170">
            <v>6609001</v>
          </cell>
          <cell r="F170" t="str">
            <v>cep_nuevomundo@yahoo.es</v>
          </cell>
          <cell r="G170">
            <v>1681</v>
          </cell>
          <cell r="H170">
            <v>37616</v>
          </cell>
        </row>
        <row r="171">
          <cell r="A171">
            <v>313001008402</v>
          </cell>
          <cell r="B171" t="str">
            <v>CENTRO  EDUCATIVO  MI DESPERTAR</v>
          </cell>
          <cell r="C171" t="str">
            <v>806013284-5</v>
          </cell>
          <cell r="D171">
            <v>6679550</v>
          </cell>
          <cell r="F171" t="str">
            <v>cedmidespertar@yahoo.es</v>
          </cell>
          <cell r="G171">
            <v>1205</v>
          </cell>
          <cell r="H171">
            <v>37574</v>
          </cell>
        </row>
        <row r="172">
          <cell r="A172">
            <v>313001028039</v>
          </cell>
          <cell r="B172" t="str">
            <v>INST SAN JUAN DE DIOS</v>
          </cell>
          <cell r="C172" t="str">
            <v>45454854-5</v>
          </cell>
          <cell r="D172">
            <v>6904333</v>
          </cell>
          <cell r="E172">
            <v>6901200</v>
          </cell>
          <cell r="F172" t="str">
            <v>juanita_sanjuan@hotmail.com</v>
          </cell>
          <cell r="G172">
            <v>262</v>
          </cell>
          <cell r="H172">
            <v>38774</v>
          </cell>
        </row>
        <row r="173">
          <cell r="A173">
            <v>313001028021</v>
          </cell>
          <cell r="B173" t="str">
            <v>CENTRO DE DESARROLLO INTEGRAL MANITAS CREATIVAS</v>
          </cell>
          <cell r="C173" t="str">
            <v>56076320-2</v>
          </cell>
          <cell r="D173">
            <v>6901344</v>
          </cell>
          <cell r="E173">
            <v>6813284</v>
          </cell>
          <cell r="F173" t="str">
            <v>cdimanitascreativas@hotmail.com</v>
          </cell>
          <cell r="G173">
            <v>690</v>
          </cell>
          <cell r="H173">
            <v>40091</v>
          </cell>
        </row>
        <row r="174">
          <cell r="A174">
            <v>313001028012</v>
          </cell>
          <cell r="B174" t="str">
            <v>CENTRO EDUCATIVO INTEGRAL APRENDER CON ALEGRIA</v>
          </cell>
          <cell r="C174" t="str">
            <v>900002903-1</v>
          </cell>
          <cell r="D174">
            <v>6631589</v>
          </cell>
          <cell r="F174" t="str">
            <v>aprenderconalegria@hotmail.com</v>
          </cell>
          <cell r="G174">
            <v>37</v>
          </cell>
          <cell r="H174">
            <v>36578</v>
          </cell>
        </row>
        <row r="175">
          <cell r="A175">
            <v>313001007872</v>
          </cell>
          <cell r="B175" t="str">
            <v>GIMNASIO CERVANTES DE CARTAGENA ANTIGUO INST MIGUEL DE CERVANTES</v>
          </cell>
          <cell r="C175" t="str">
            <v>806014419-7</v>
          </cell>
          <cell r="D175">
            <v>6620966</v>
          </cell>
          <cell r="E175">
            <v>6620960</v>
          </cell>
          <cell r="F175" t="str">
            <v>gimnasiocervantesdecartagena15@gmail.com</v>
          </cell>
          <cell r="G175">
            <v>748</v>
          </cell>
          <cell r="H175">
            <v>40141</v>
          </cell>
        </row>
        <row r="176">
          <cell r="A176">
            <v>313001007821</v>
          </cell>
          <cell r="B176" t="str">
            <v>FUND REI PARA LA REHABILITACION INTEGL</v>
          </cell>
          <cell r="C176" t="str">
            <v>890480381-0</v>
          </cell>
          <cell r="D176">
            <v>6697427</v>
          </cell>
          <cell r="E176">
            <v>6697883</v>
          </cell>
          <cell r="F176" t="str">
            <v>info@fundacionorg.com</v>
          </cell>
          <cell r="G176">
            <v>100</v>
          </cell>
          <cell r="H176">
            <v>41648</v>
          </cell>
        </row>
        <row r="177">
          <cell r="A177">
            <v>313836000623</v>
          </cell>
          <cell r="B177" t="str">
            <v>ASPAEN GIMN CARTAGENA</v>
          </cell>
          <cell r="C177" t="str">
            <v>860019021-9</v>
          </cell>
          <cell r="D177">
            <v>6810881</v>
          </cell>
          <cell r="E177">
            <v>6810881</v>
          </cell>
          <cell r="F177" t="str">
            <v>gimcartagena@gimcartagena.edu.co</v>
          </cell>
          <cell r="G177">
            <v>1213</v>
          </cell>
          <cell r="H177">
            <v>41340</v>
          </cell>
        </row>
        <row r="178">
          <cell r="A178">
            <v>313001027474</v>
          </cell>
          <cell r="B178" t="str">
            <v>COL MIX NVO PORVENIR</v>
          </cell>
          <cell r="C178" t="str">
            <v>900009605-1</v>
          </cell>
          <cell r="D178">
            <v>3107039342</v>
          </cell>
          <cell r="E178">
            <v>6610770</v>
          </cell>
          <cell r="F178" t="str">
            <v>colegiomistonuevoporvenir@hotmail.com</v>
          </cell>
          <cell r="G178">
            <v>2248</v>
          </cell>
          <cell r="H178">
            <v>42083</v>
          </cell>
        </row>
        <row r="179">
          <cell r="A179">
            <v>313001027440</v>
          </cell>
          <cell r="B179" t="str">
            <v>INST EDUC EL SEMBRADOR</v>
          </cell>
          <cell r="C179" t="str">
            <v>806012776-2</v>
          </cell>
          <cell r="D179">
            <v>6725452</v>
          </cell>
          <cell r="F179" t="str">
            <v>ins_edu_el_sem@hotmail.com</v>
          </cell>
          <cell r="G179">
            <v>207</v>
          </cell>
          <cell r="H179">
            <v>40690</v>
          </cell>
        </row>
        <row r="180">
          <cell r="A180">
            <v>313001027431</v>
          </cell>
          <cell r="B180" t="str">
            <v>INST COMUNIT RAFAEL NUðEZ</v>
          </cell>
          <cell r="D180">
            <v>3135426547</v>
          </cell>
        </row>
        <row r="181">
          <cell r="A181">
            <v>313001027407</v>
          </cell>
          <cell r="B181" t="str">
            <v>ESC COMUNIT LOS CORALES</v>
          </cell>
          <cell r="D181">
            <v>6720163</v>
          </cell>
        </row>
        <row r="182">
          <cell r="A182">
            <v>313001027393</v>
          </cell>
          <cell r="B182" t="str">
            <v>ESC COMUNIT INTEGL LOMA DE PEYE</v>
          </cell>
          <cell r="D182">
            <v>6583075</v>
          </cell>
          <cell r="E182">
            <v>6582611</v>
          </cell>
        </row>
        <row r="183">
          <cell r="A183">
            <v>313001007244</v>
          </cell>
          <cell r="B183" t="str">
            <v>INSTITUTO JUAN JACOBO ROUSSEAU</v>
          </cell>
          <cell r="C183" t="str">
            <v>806015482-6</v>
          </cell>
          <cell r="D183">
            <v>6671666</v>
          </cell>
          <cell r="F183" t="str">
            <v>perezgulfo@hotmail.com</v>
          </cell>
          <cell r="G183">
            <v>931</v>
          </cell>
          <cell r="H183">
            <v>38883</v>
          </cell>
        </row>
        <row r="184">
          <cell r="A184">
            <v>313001007228</v>
          </cell>
          <cell r="B184" t="str">
            <v>FUNDACION EDUCATIVA CRISTO REY DE REYES</v>
          </cell>
          <cell r="C184" t="str">
            <v>806004223-8</v>
          </cell>
          <cell r="D184">
            <v>3125764952</v>
          </cell>
          <cell r="E184">
            <v>6531100</v>
          </cell>
          <cell r="F184" t="str">
            <v>fundecreyes@gmail.com</v>
          </cell>
          <cell r="G184">
            <v>2220</v>
          </cell>
          <cell r="H184">
            <v>36558</v>
          </cell>
        </row>
        <row r="185">
          <cell r="A185">
            <v>313001007180</v>
          </cell>
          <cell r="B185" t="str">
            <v>COL COOP SIMON BOLIVAR</v>
          </cell>
          <cell r="D185">
            <v>6699213</v>
          </cell>
          <cell r="E185">
            <v>6692957</v>
          </cell>
        </row>
        <row r="186">
          <cell r="A186">
            <v>313001007163</v>
          </cell>
          <cell r="B186" t="str">
            <v>GUARDERIA  Y JARDIN  MI MUNDO  MAGICO</v>
          </cell>
          <cell r="C186" t="str">
            <v>800020635-4</v>
          </cell>
          <cell r="D186">
            <v>3103650682</v>
          </cell>
          <cell r="E186">
            <v>6580539</v>
          </cell>
          <cell r="F186" t="str">
            <v>tgarcesc@yahoo.es</v>
          </cell>
          <cell r="G186">
            <v>96</v>
          </cell>
          <cell r="H186">
            <v>32269</v>
          </cell>
        </row>
        <row r="187">
          <cell r="A187">
            <v>313001027270</v>
          </cell>
          <cell r="B187" t="str">
            <v>FUND COL COMUNIT HIJOS DEL REY</v>
          </cell>
          <cell r="D187">
            <v>3215077997</v>
          </cell>
        </row>
        <row r="188">
          <cell r="A188">
            <v>313001027261</v>
          </cell>
          <cell r="B188" t="str">
            <v>COLEGIO COMUNITARIO CAMINO DE LUZ Y ESPERANZA</v>
          </cell>
          <cell r="C188" t="str">
            <v>900701841-0</v>
          </cell>
          <cell r="D188">
            <v>3104487357</v>
          </cell>
          <cell r="E188">
            <v>6675470</v>
          </cell>
          <cell r="F188" t="str">
            <v>celorio50@hotmail.com</v>
          </cell>
          <cell r="G188">
            <v>640</v>
          </cell>
          <cell r="H188">
            <v>38583</v>
          </cell>
        </row>
        <row r="189">
          <cell r="A189">
            <v>313001007040</v>
          </cell>
          <cell r="B189" t="str">
            <v>COLEGIO MARIA MONTESSORI</v>
          </cell>
          <cell r="C189" t="str">
            <v>806013608-8</v>
          </cell>
          <cell r="D189">
            <v>6812301</v>
          </cell>
          <cell r="E189">
            <v>6813701</v>
          </cell>
          <cell r="F189" t="str">
            <v>colmariamontessori1@normal.com</v>
          </cell>
          <cell r="G189">
            <v>2770</v>
          </cell>
          <cell r="H189">
            <v>33164</v>
          </cell>
        </row>
        <row r="190">
          <cell r="A190">
            <v>313001007007</v>
          </cell>
          <cell r="B190" t="str">
            <v>COLEGIO DEL CARIBE</v>
          </cell>
          <cell r="C190" t="str">
            <v>806014923-8</v>
          </cell>
          <cell r="D190">
            <v>6422396</v>
          </cell>
          <cell r="F190" t="str">
            <v>colcaribe@hotmail.com</v>
          </cell>
          <cell r="G190">
            <v>769</v>
          </cell>
          <cell r="H190">
            <v>42424</v>
          </cell>
        </row>
        <row r="191">
          <cell r="A191">
            <v>313001006957</v>
          </cell>
          <cell r="B191" t="str">
            <v>JARD INF CHISPITA DE LUZ</v>
          </cell>
          <cell r="D191">
            <v>3132433427</v>
          </cell>
        </row>
        <row r="192">
          <cell r="A192">
            <v>313001006736</v>
          </cell>
          <cell r="B192" t="str">
            <v>ASOC LIC SAN FERNANDO</v>
          </cell>
          <cell r="C192" t="str">
            <v>890481548-6</v>
          </cell>
          <cell r="D192">
            <v>3153095537</v>
          </cell>
          <cell r="E192">
            <v>6773110</v>
          </cell>
          <cell r="F192" t="str">
            <v>lisanfer85@hotmail.com</v>
          </cell>
          <cell r="G192">
            <v>3451</v>
          </cell>
          <cell r="H192">
            <v>41786</v>
          </cell>
        </row>
        <row r="193">
          <cell r="A193">
            <v>313001006701</v>
          </cell>
          <cell r="B193" t="str">
            <v>ASOC COL MILIT ALMIRANTE COLON</v>
          </cell>
          <cell r="C193" t="str">
            <v>806007709-9</v>
          </cell>
          <cell r="D193">
            <v>6570210</v>
          </cell>
          <cell r="E193">
            <v>6570210</v>
          </cell>
          <cell r="F193" t="str">
            <v>colemilitar3105@hotmail.com</v>
          </cell>
          <cell r="G193">
            <v>40191</v>
          </cell>
          <cell r="H193">
            <v>42151</v>
          </cell>
        </row>
        <row r="194">
          <cell r="A194">
            <v>313001027148</v>
          </cell>
          <cell r="B194" t="str">
            <v>JARD INF LLUVIAS DEL SABER</v>
          </cell>
          <cell r="D194">
            <v>3145203162</v>
          </cell>
          <cell r="E194">
            <v>6534602</v>
          </cell>
          <cell r="F194" t="str">
            <v>maguero1018@hotmail.com</v>
          </cell>
        </row>
        <row r="195">
          <cell r="A195">
            <v>313001027130</v>
          </cell>
          <cell r="B195" t="str">
            <v>INSTITUTO COMUNITARIO MIXTO EL SABER</v>
          </cell>
          <cell r="C195" t="str">
            <v>900307297-4</v>
          </cell>
          <cell r="D195">
            <v>3107148038</v>
          </cell>
          <cell r="F195" t="str">
            <v>www.mixtaelsaber@hotmail.com</v>
          </cell>
          <cell r="G195">
            <v>153</v>
          </cell>
          <cell r="H195">
            <v>39114</v>
          </cell>
        </row>
        <row r="196">
          <cell r="A196">
            <v>313001027113</v>
          </cell>
          <cell r="B196" t="str">
            <v>INSTITUTO EDUCATIVO MI NUEVO HOGAR</v>
          </cell>
          <cell r="C196" t="str">
            <v>806009966-4</v>
          </cell>
          <cell r="D196">
            <v>3163106148</v>
          </cell>
          <cell r="E196">
            <v>3008012528</v>
          </cell>
          <cell r="F196" t="str">
            <v>yepimo@hotmail.com</v>
          </cell>
          <cell r="G196">
            <v>507</v>
          </cell>
          <cell r="H196">
            <v>37799</v>
          </cell>
        </row>
        <row r="197">
          <cell r="A197">
            <v>313001006485</v>
          </cell>
          <cell r="B197" t="str">
            <v>CORPORACION EDUCATIVA COLEGIO ALTER ALTERIS</v>
          </cell>
          <cell r="C197" t="str">
            <v>806015986-6</v>
          </cell>
          <cell r="D197">
            <v>6674111</v>
          </cell>
          <cell r="E197">
            <v>6431083</v>
          </cell>
          <cell r="F197" t="str">
            <v>info@colegioalteralteris.edu.co</v>
          </cell>
          <cell r="G197">
            <v>1383</v>
          </cell>
          <cell r="H197">
            <v>39581</v>
          </cell>
        </row>
        <row r="198">
          <cell r="A198">
            <v>313001006345</v>
          </cell>
          <cell r="B198" t="str">
            <v>CENT EDUC AMOR A COLOMBIA</v>
          </cell>
          <cell r="C198" t="str">
            <v>800000040-7</v>
          </cell>
          <cell r="D198">
            <v>3154816526</v>
          </cell>
          <cell r="E198">
            <v>6628199</v>
          </cell>
          <cell r="F198" t="str">
            <v>ceneducamorcol@hotmail.com</v>
          </cell>
          <cell r="G198">
            <v>120</v>
          </cell>
          <cell r="H198">
            <v>31568</v>
          </cell>
        </row>
        <row r="199">
          <cell r="A199">
            <v>313001006337</v>
          </cell>
          <cell r="B199" t="str">
            <v>INST EL LABRADOR</v>
          </cell>
          <cell r="C199" t="str">
            <v>806015494-4</v>
          </cell>
          <cell r="D199">
            <v>6691178</v>
          </cell>
          <cell r="E199">
            <v>6623781</v>
          </cell>
          <cell r="F199" t="str">
            <v>institutoellabrador@hotmail.com</v>
          </cell>
          <cell r="G199">
            <v>3718</v>
          </cell>
          <cell r="H199">
            <v>42136</v>
          </cell>
        </row>
        <row r="200">
          <cell r="A200">
            <v>313001030076</v>
          </cell>
          <cell r="B200" t="str">
            <v>INST EDUC ALAMEDA LA VICTORIA</v>
          </cell>
          <cell r="C200" t="str">
            <v>900640967-7</v>
          </cell>
          <cell r="D200">
            <v>6907245</v>
          </cell>
          <cell r="F200" t="str">
            <v>info@institutoalameda.com</v>
          </cell>
          <cell r="G200">
            <v>5258</v>
          </cell>
          <cell r="H200">
            <v>41505</v>
          </cell>
        </row>
        <row r="201">
          <cell r="A201">
            <v>313001030068</v>
          </cell>
          <cell r="B201" t="str">
            <v>COL GENERACIÓN XXI</v>
          </cell>
          <cell r="C201" t="str">
            <v>900660042-5</v>
          </cell>
          <cell r="D201">
            <v>6675072</v>
          </cell>
          <cell r="F201" t="str">
            <v>corporaciongeneracionxx1@gmail.com</v>
          </cell>
          <cell r="G201">
            <v>6271</v>
          </cell>
          <cell r="H201">
            <v>41533</v>
          </cell>
        </row>
        <row r="202">
          <cell r="A202">
            <v>313001030050</v>
          </cell>
          <cell r="B202" t="str">
            <v>IE HUMANISTA FRANCESCO PETRARCA</v>
          </cell>
          <cell r="C202" t="str">
            <v>900646779-6</v>
          </cell>
          <cell r="D202">
            <v>3153075773</v>
          </cell>
          <cell r="F202" t="str">
            <v>maxtil1989@hotmail.com</v>
          </cell>
          <cell r="G202">
            <v>4957</v>
          </cell>
          <cell r="H202">
            <v>42197</v>
          </cell>
        </row>
        <row r="203">
          <cell r="A203">
            <v>313001013953</v>
          </cell>
          <cell r="B203" t="str">
            <v>FUND REMANSO DE AMOR</v>
          </cell>
          <cell r="D203">
            <v>6567809</v>
          </cell>
          <cell r="E203">
            <v>6562897</v>
          </cell>
          <cell r="F203" t="str">
            <v>info@fundacionremansodeaor.org</v>
          </cell>
        </row>
        <row r="204">
          <cell r="A204">
            <v>313001013945</v>
          </cell>
          <cell r="B204" t="str">
            <v>INST EL RODEO</v>
          </cell>
          <cell r="C204" t="str">
            <v>900112057-5</v>
          </cell>
          <cell r="D204">
            <v>6523926</v>
          </cell>
          <cell r="F204" t="str">
            <v>insrodeo@hotmail.com</v>
          </cell>
          <cell r="G204">
            <v>125</v>
          </cell>
          <cell r="H204">
            <v>36878</v>
          </cell>
        </row>
        <row r="205">
          <cell r="A205">
            <v>313001005781</v>
          </cell>
          <cell r="B205" t="str">
            <v>INST PILATUNAS</v>
          </cell>
          <cell r="D205">
            <v>3157216306</v>
          </cell>
          <cell r="E205">
            <v>6660646</v>
          </cell>
        </row>
        <row r="206">
          <cell r="A206">
            <v>313001005748</v>
          </cell>
          <cell r="B206" t="str">
            <v>CORPORACION  EDUCATIVA GIMNASIO ALTAIR</v>
          </cell>
          <cell r="C206" t="str">
            <v>806002108-1</v>
          </cell>
          <cell r="D206">
            <v>6930962</v>
          </cell>
          <cell r="E206">
            <v>6604330</v>
          </cell>
          <cell r="F206" t="str">
            <v>rectoria@gimnasioaltair.edu.co</v>
          </cell>
          <cell r="G206">
            <v>70</v>
          </cell>
          <cell r="H206">
            <v>32224</v>
          </cell>
        </row>
        <row r="207">
          <cell r="A207">
            <v>313001005675</v>
          </cell>
          <cell r="B207" t="str">
            <v>INST PIAGET</v>
          </cell>
          <cell r="D207">
            <v>6566299</v>
          </cell>
          <cell r="E207">
            <v>6565006</v>
          </cell>
        </row>
        <row r="208">
          <cell r="A208">
            <v>313001029990</v>
          </cell>
          <cell r="B208" t="str">
            <v>JARD INF Y CENT DE ESTIMULACION PASO A PASO</v>
          </cell>
          <cell r="C208" t="str">
            <v>900610724-7</v>
          </cell>
          <cell r="D208">
            <v>3008462658</v>
          </cell>
          <cell r="E208">
            <v>6456461</v>
          </cell>
          <cell r="F208" t="str">
            <v>yiraporras2003@yahoo.es</v>
          </cell>
          <cell r="G208">
            <v>379</v>
          </cell>
          <cell r="H208">
            <v>41217</v>
          </cell>
        </row>
        <row r="209">
          <cell r="A209">
            <v>313001029981</v>
          </cell>
          <cell r="B209" t="str">
            <v>COLEGIO JOSE MARIA GARCIA TOLEDO</v>
          </cell>
          <cell r="C209" t="str">
            <v>900333724-8</v>
          </cell>
          <cell r="D209">
            <v>6469978</v>
          </cell>
          <cell r="F209" t="str">
            <v>foreducsas@hotmail.com</v>
          </cell>
          <cell r="G209">
            <v>214</v>
          </cell>
          <cell r="H209">
            <v>41050</v>
          </cell>
        </row>
        <row r="210">
          <cell r="A210">
            <v>313001029973</v>
          </cell>
          <cell r="B210" t="str">
            <v>INSTITUTO EL MANANTIAL</v>
          </cell>
          <cell r="C210" t="str">
            <v>9005185247-7</v>
          </cell>
          <cell r="D210">
            <v>3106726023</v>
          </cell>
          <cell r="E210">
            <v>6812611</v>
          </cell>
          <cell r="F210" t="str">
            <v>institutomanantial@hotmail.com</v>
          </cell>
          <cell r="G210">
            <v>8605</v>
          </cell>
          <cell r="H210">
            <v>41983</v>
          </cell>
        </row>
        <row r="211">
          <cell r="A211">
            <v>313001029965</v>
          </cell>
          <cell r="B211" t="str">
            <v>INST INF LOS CISNES</v>
          </cell>
          <cell r="C211" t="str">
            <v>900692950-5</v>
          </cell>
          <cell r="D211">
            <v>6571233</v>
          </cell>
          <cell r="F211" t="str">
            <v>dianamono7@hotmail.com</v>
          </cell>
          <cell r="G211">
            <v>1947</v>
          </cell>
          <cell r="H211">
            <v>41365</v>
          </cell>
        </row>
        <row r="212">
          <cell r="A212">
            <v>313001013791</v>
          </cell>
          <cell r="B212" t="str">
            <v>FUNDACION EDUCATIVA REY NEPTUNO</v>
          </cell>
          <cell r="C212" t="str">
            <v>806013389-1</v>
          </cell>
          <cell r="D212">
            <v>3106019582</v>
          </cell>
          <cell r="E212">
            <v>6616173</v>
          </cell>
          <cell r="F212" t="str">
            <v>fundacioneducativareyneptuno@hotmail.com</v>
          </cell>
          <cell r="G212">
            <v>2251</v>
          </cell>
          <cell r="H212">
            <v>39267</v>
          </cell>
        </row>
        <row r="213">
          <cell r="A213">
            <v>313001013783</v>
          </cell>
          <cell r="B213" t="str">
            <v>IE  BERNARDO FOEGEN</v>
          </cell>
          <cell r="C213" t="str">
            <v>806009307-0</v>
          </cell>
          <cell r="D213">
            <v>3008088969</v>
          </cell>
          <cell r="E213">
            <v>6686966</v>
          </cell>
          <cell r="F213" t="str">
            <v>dortega_foegen@hotmail.com</v>
          </cell>
          <cell r="G213">
            <v>5</v>
          </cell>
          <cell r="H213">
            <v>40185</v>
          </cell>
        </row>
        <row r="214">
          <cell r="A214">
            <v>313001005284</v>
          </cell>
          <cell r="B214" t="str">
            <v>COLEGIO SANTA LUCIA</v>
          </cell>
          <cell r="C214" t="str">
            <v>890404560-7</v>
          </cell>
          <cell r="D214">
            <v>6467015</v>
          </cell>
          <cell r="F214" t="str">
            <v>cosanlu09@hotmail.com</v>
          </cell>
          <cell r="G214">
            <v>21</v>
          </cell>
          <cell r="H214">
            <v>36206</v>
          </cell>
        </row>
        <row r="215">
          <cell r="A215">
            <v>313001005276</v>
          </cell>
          <cell r="B215" t="str">
            <v>IE COMFAMILIAR DE CARTAGENA</v>
          </cell>
          <cell r="C215" t="str">
            <v>890480110-1</v>
          </cell>
          <cell r="D215">
            <v>6536825</v>
          </cell>
          <cell r="E215">
            <v>6539213</v>
          </cell>
          <cell r="F215" t="str">
            <v>secretariaacademica.ie@comfamiliar.org.co</v>
          </cell>
          <cell r="G215">
            <v>152</v>
          </cell>
          <cell r="H215">
            <v>41026</v>
          </cell>
        </row>
        <row r="216">
          <cell r="A216">
            <v>313001029868</v>
          </cell>
          <cell r="B216" t="str">
            <v>INST EDUC TECNOCIENCIA REGION CARIBE</v>
          </cell>
          <cell r="C216" t="str">
            <v>900177518-8</v>
          </cell>
          <cell r="D216">
            <v>6436275</v>
          </cell>
          <cell r="F216" t="str">
            <v>tecnocienciasrc@hotmail.com</v>
          </cell>
          <cell r="G216">
            <v>4654</v>
          </cell>
          <cell r="H216">
            <v>42537</v>
          </cell>
        </row>
        <row r="217">
          <cell r="A217">
            <v>313001029841</v>
          </cell>
          <cell r="B217" t="str">
            <v>COL INF INICIOS DEL ARCO IRIS</v>
          </cell>
          <cell r="C217" t="str">
            <v>45465015-1</v>
          </cell>
          <cell r="D217">
            <v>6564988</v>
          </cell>
          <cell r="F217" t="str">
            <v>colarcoiris@hotmail.com</v>
          </cell>
          <cell r="G217">
            <v>6599</v>
          </cell>
          <cell r="H217">
            <v>42599</v>
          </cell>
        </row>
        <row r="218">
          <cell r="A218">
            <v>313001013635</v>
          </cell>
          <cell r="B218" t="str">
            <v>CENT EDUC INTEGL COLOMBIA</v>
          </cell>
          <cell r="C218" t="str">
            <v>45448156-8</v>
          </cell>
          <cell r="D218">
            <v>6676042</v>
          </cell>
          <cell r="F218" t="str">
            <v>ceicol@hotmail.com</v>
          </cell>
          <cell r="G218">
            <v>239</v>
          </cell>
          <cell r="H218">
            <v>36510</v>
          </cell>
        </row>
        <row r="219">
          <cell r="A219">
            <v>313001013627</v>
          </cell>
          <cell r="B219" t="str">
            <v>INST MUNDO DEL SABER</v>
          </cell>
          <cell r="D219">
            <v>3205245618</v>
          </cell>
        </row>
        <row r="220">
          <cell r="A220">
            <v>313001013619</v>
          </cell>
          <cell r="B220" t="str">
            <v>CORP COL DE LAS AMERICAS</v>
          </cell>
          <cell r="C220" t="str">
            <v>900326028-0</v>
          </cell>
          <cell r="D220">
            <v>3165836945</v>
          </cell>
          <cell r="E220">
            <v>6908768</v>
          </cell>
          <cell r="F220" t="str">
            <v>coleamericas-98@hotmail.com</v>
          </cell>
          <cell r="G220">
            <v>859</v>
          </cell>
          <cell r="H220">
            <v>38341</v>
          </cell>
        </row>
        <row r="221">
          <cell r="A221">
            <v>313001013601</v>
          </cell>
          <cell r="B221" t="str">
            <v>GIMNASIO BINET DE CARTAGENA</v>
          </cell>
          <cell r="C221" t="str">
            <v>806011164-0</v>
          </cell>
          <cell r="D221">
            <v>6425820</v>
          </cell>
          <cell r="F221" t="str">
            <v>katia_barrios_martin@hotmail.com</v>
          </cell>
          <cell r="G221">
            <v>609</v>
          </cell>
          <cell r="H221">
            <v>41985</v>
          </cell>
        </row>
        <row r="222">
          <cell r="A222">
            <v>313001013597</v>
          </cell>
          <cell r="B222" t="str">
            <v>FUNDACION INSTITUTO COLOMBIA</v>
          </cell>
          <cell r="C222" t="str">
            <v>90056225-6</v>
          </cell>
          <cell r="D222">
            <v>6622472</v>
          </cell>
          <cell r="F222" t="str">
            <v>institutocolombia@hotmail.com</v>
          </cell>
          <cell r="G222">
            <v>4651</v>
          </cell>
          <cell r="H222">
            <v>41452</v>
          </cell>
        </row>
        <row r="223">
          <cell r="A223">
            <v>313001003851</v>
          </cell>
          <cell r="B223" t="str">
            <v>COL ONCE DE NOVIEMBRE</v>
          </cell>
          <cell r="D223">
            <v>6692621</v>
          </cell>
        </row>
        <row r="224">
          <cell r="A224">
            <v>313001003842</v>
          </cell>
          <cell r="B224" t="str">
            <v>ASOCIACION COLEGIO GONZALO JIMENEZ DE QUESADA</v>
          </cell>
          <cell r="C224" t="str">
            <v>890405183-8</v>
          </cell>
          <cell r="D224">
            <v>6661918</v>
          </cell>
          <cell r="E224">
            <v>6661918</v>
          </cell>
          <cell r="F224" t="str">
            <v>cgonzalojimenezdequesada@gmail.com</v>
          </cell>
          <cell r="G224">
            <v>13513</v>
          </cell>
          <cell r="H224">
            <v>29046</v>
          </cell>
        </row>
        <row r="225">
          <cell r="A225">
            <v>313001003834</v>
          </cell>
          <cell r="B225" t="str">
            <v>LIC  PEDRO DE HEREDIA</v>
          </cell>
          <cell r="D225">
            <v>6619153</v>
          </cell>
          <cell r="F225" t="str">
            <v>liphermixto@hotmail.es</v>
          </cell>
        </row>
        <row r="226">
          <cell r="A226">
            <v>313001029787</v>
          </cell>
          <cell r="B226" t="str">
            <v>ESC SUEÑOS DE LIBERTAD</v>
          </cell>
          <cell r="D226">
            <v>3116599678</v>
          </cell>
          <cell r="E226">
            <v>6650360</v>
          </cell>
          <cell r="F226" t="str">
            <v>fundaciondejesus@outlook.com</v>
          </cell>
        </row>
        <row r="227">
          <cell r="A227">
            <v>313001029779</v>
          </cell>
          <cell r="B227" t="str">
            <v>FUND EDUC DE LA MONO CON JESUS</v>
          </cell>
          <cell r="D227">
            <v>3114137683</v>
          </cell>
        </row>
        <row r="228">
          <cell r="A228">
            <v>313001029752</v>
          </cell>
          <cell r="B228" t="str">
            <v>INSTITUTO EDUCATIVO CAMINO AL SABER</v>
          </cell>
          <cell r="C228" t="str">
            <v>45527770-1</v>
          </cell>
          <cell r="D228">
            <v>3155757994</v>
          </cell>
          <cell r="E228">
            <v>6766615</v>
          </cell>
          <cell r="F228" t="str">
            <v>iecaminoalsaber@hotmail.com</v>
          </cell>
          <cell r="G228">
            <v>699</v>
          </cell>
          <cell r="H228">
            <v>40092</v>
          </cell>
        </row>
        <row r="229">
          <cell r="A229">
            <v>313001029744</v>
          </cell>
          <cell r="B229" t="str">
            <v>INST REAL EL CAMPESTRE</v>
          </cell>
          <cell r="D229">
            <v>6906145</v>
          </cell>
        </row>
        <row r="230">
          <cell r="A230">
            <v>313001029736</v>
          </cell>
          <cell r="B230" t="str">
            <v>MIMOS ESCUELA INFANTIL</v>
          </cell>
          <cell r="C230" t="str">
            <v>22729483-4</v>
          </cell>
          <cell r="D230">
            <v>3002811113</v>
          </cell>
          <cell r="E230">
            <v>6571449</v>
          </cell>
          <cell r="F230" t="str">
            <v>mimosescuelainfantil@hotmail.com</v>
          </cell>
          <cell r="G230">
            <v>266</v>
          </cell>
          <cell r="H230">
            <v>40708</v>
          </cell>
        </row>
        <row r="231">
          <cell r="A231">
            <v>313001029728</v>
          </cell>
          <cell r="B231" t="str">
            <v>CORPORACION  EDUCATIVA  RONDA MAGICA  REAL</v>
          </cell>
          <cell r="C231" t="str">
            <v>900327455-7</v>
          </cell>
          <cell r="D231">
            <v>6522063</v>
          </cell>
          <cell r="F231" t="str">
            <v>jirondamagica@hotmail.com</v>
          </cell>
          <cell r="G231">
            <v>324</v>
          </cell>
          <cell r="H231">
            <v>41109</v>
          </cell>
        </row>
        <row r="232">
          <cell r="A232">
            <v>313001013546</v>
          </cell>
          <cell r="B232" t="str">
            <v>FUND EDUC INST TEC EL REDENTOR</v>
          </cell>
          <cell r="C232" t="str">
            <v>806013390-8</v>
          </cell>
          <cell r="D232">
            <v>3164525641</v>
          </cell>
          <cell r="E232">
            <v>6710895</v>
          </cell>
          <cell r="F232" t="str">
            <v>colegiomixtoelredentor@hotmail.com</v>
          </cell>
          <cell r="G232">
            <v>2437</v>
          </cell>
          <cell r="H232">
            <v>42467</v>
          </cell>
        </row>
        <row r="233">
          <cell r="A233">
            <v>313001013538</v>
          </cell>
          <cell r="B233" t="str">
            <v>CORP  EDUC    SAN JOSE</v>
          </cell>
          <cell r="C233" t="str">
            <v>806012870-7</v>
          </cell>
          <cell r="D233">
            <v>6524249</v>
          </cell>
          <cell r="E233">
            <v>6524249</v>
          </cell>
          <cell r="F233" t="str">
            <v>cedsaj@hotmail.com</v>
          </cell>
          <cell r="G233">
            <v>3245</v>
          </cell>
          <cell r="H233">
            <v>41773</v>
          </cell>
        </row>
        <row r="234">
          <cell r="A234">
            <v>313001013520</v>
          </cell>
          <cell r="B234" t="str">
            <v>INST ARTISTICO BILING Y DE CARTAGENA</v>
          </cell>
          <cell r="D234">
            <v>6635083</v>
          </cell>
        </row>
        <row r="235">
          <cell r="A235">
            <v>313001013511</v>
          </cell>
          <cell r="B235" t="str">
            <v>ESC MIX COMUNIT VILLA CORELCA</v>
          </cell>
          <cell r="D235">
            <v>6524116</v>
          </cell>
        </row>
        <row r="236">
          <cell r="A236">
            <v>313001013503</v>
          </cell>
          <cell r="B236" t="str">
            <v>CORP EDUC COL JOSE ANTONIO GALAN</v>
          </cell>
          <cell r="D236">
            <v>6573555</v>
          </cell>
          <cell r="E236">
            <v>6573785</v>
          </cell>
          <cell r="F236" t="str">
            <v>fundahogar@hotmail.com</v>
          </cell>
        </row>
        <row r="237">
          <cell r="A237">
            <v>313001013490</v>
          </cell>
          <cell r="B237" t="str">
            <v>ESCUELA MIXTA COMUNITARIA 7 DE DICIEMBRE</v>
          </cell>
          <cell r="C237" t="str">
            <v>806012903-1</v>
          </cell>
          <cell r="D237">
            <v>0</v>
          </cell>
          <cell r="F237" t="str">
            <v>escuelamixta7dediciembre@gmail.com</v>
          </cell>
          <cell r="G237">
            <v>4018</v>
          </cell>
          <cell r="H237">
            <v>41807</v>
          </cell>
        </row>
        <row r="238">
          <cell r="A238">
            <v>313001002307</v>
          </cell>
          <cell r="B238" t="str">
            <v>COLEGIO ADVENTISTA DE CARTAGENA</v>
          </cell>
          <cell r="C238" t="str">
            <v>900068024-4</v>
          </cell>
          <cell r="D238">
            <v>3116600183</v>
          </cell>
          <cell r="E238">
            <v>6691813</v>
          </cell>
          <cell r="F238" t="str">
            <v>viviyedwin@hotmail.com</v>
          </cell>
          <cell r="G238">
            <v>870</v>
          </cell>
          <cell r="H238">
            <v>37924</v>
          </cell>
        </row>
        <row r="239">
          <cell r="A239">
            <v>313001002277</v>
          </cell>
          <cell r="B239" t="str">
            <v>COLEGIO MONTESSORI</v>
          </cell>
          <cell r="C239" t="str">
            <v>890401881-2</v>
          </cell>
          <cell r="D239">
            <v>6606414</v>
          </cell>
          <cell r="E239">
            <v>6604525</v>
          </cell>
          <cell r="F239" t="str">
            <v>academica@montessoicartagena.edu.co</v>
          </cell>
          <cell r="G239">
            <v>7736</v>
          </cell>
          <cell r="H239">
            <v>42323</v>
          </cell>
        </row>
        <row r="240">
          <cell r="A240">
            <v>113001012583</v>
          </cell>
          <cell r="B240" t="str">
            <v>FUNDACION INSTITUTO DE HABILITACION  EL ROSARIO</v>
          </cell>
          <cell r="C240" t="str">
            <v>890480249-4</v>
          </cell>
          <cell r="D240">
            <v>6816687</v>
          </cell>
          <cell r="E240">
            <v>6522948</v>
          </cell>
          <cell r="F240" t="str">
            <v>fundacionelrosario@hotmail.com</v>
          </cell>
          <cell r="G240">
            <v>757</v>
          </cell>
          <cell r="H240">
            <v>40150</v>
          </cell>
        </row>
        <row r="241">
          <cell r="A241">
            <v>313001000282</v>
          </cell>
          <cell r="B241" t="str">
            <v>INST SOL DE BRITANIA</v>
          </cell>
          <cell r="D241">
            <v>6775955</v>
          </cell>
          <cell r="F241" t="str">
            <v>isoldebritania@hotmail.com</v>
          </cell>
        </row>
        <row r="242">
          <cell r="A242">
            <v>313001000258</v>
          </cell>
          <cell r="B242" t="str">
            <v>INST PARA LA HABILITACION DEL NIÑO SORDO</v>
          </cell>
          <cell r="D242">
            <v>6678722</v>
          </cell>
          <cell r="E242">
            <v>6678722</v>
          </cell>
        </row>
        <row r="243">
          <cell r="A243">
            <v>313001000240</v>
          </cell>
          <cell r="B243" t="str">
            <v>INSTITUTO EDUCATIVO NUEVA  AMERICA</v>
          </cell>
          <cell r="C243" t="str">
            <v>900039320-6</v>
          </cell>
          <cell r="D243">
            <v>6773463</v>
          </cell>
          <cell r="E243">
            <v>6773463</v>
          </cell>
          <cell r="F243" t="str">
            <v>nuevaamerica@hotmail.com</v>
          </cell>
          <cell r="G243">
            <v>1499</v>
          </cell>
          <cell r="H243">
            <v>42445</v>
          </cell>
        </row>
        <row r="244">
          <cell r="A244">
            <v>313001000215</v>
          </cell>
          <cell r="B244" t="str">
            <v>GIMNASIO NUEVA GRANADA</v>
          </cell>
          <cell r="C244" t="str">
            <v>806009035-2</v>
          </cell>
          <cell r="D244">
            <v>6561592</v>
          </cell>
          <cell r="E244">
            <v>6436425</v>
          </cell>
          <cell r="F244" t="str">
            <v>gimnacionuevagranada@yahoo.com</v>
          </cell>
          <cell r="G244">
            <v>127</v>
          </cell>
          <cell r="H244">
            <v>35871</v>
          </cell>
        </row>
        <row r="245">
          <cell r="A245">
            <v>313001030041</v>
          </cell>
          <cell r="B245" t="str">
            <v>GIMN CREATIVO NIÑOS SABIOS</v>
          </cell>
          <cell r="C245" t="str">
            <v>900753597-0</v>
          </cell>
          <cell r="D245">
            <v>3007547711</v>
          </cell>
          <cell r="E245">
            <v>6425190</v>
          </cell>
          <cell r="F245" t="str">
            <v>gimnasiocreativo@hotmail.com</v>
          </cell>
          <cell r="G245">
            <v>6627</v>
          </cell>
          <cell r="H245">
            <v>42272</v>
          </cell>
        </row>
        <row r="246">
          <cell r="A246">
            <v>313001030033</v>
          </cell>
          <cell r="B246" t="str">
            <v>COORPORACION EDUCATIVA INSTITUTO PITALUA</v>
          </cell>
          <cell r="C246" t="str">
            <v>90048334-5</v>
          </cell>
          <cell r="D246">
            <v>3007947399</v>
          </cell>
          <cell r="E246">
            <v>6537675</v>
          </cell>
          <cell r="F246" t="str">
            <v>maparru@hotmail.com</v>
          </cell>
          <cell r="G246">
            <v>1281</v>
          </cell>
          <cell r="H246">
            <v>41275</v>
          </cell>
        </row>
        <row r="247">
          <cell r="A247">
            <v>313001030025</v>
          </cell>
          <cell r="B247" t="str">
            <v>GIMN AMERICANO HOWARD GARDNER</v>
          </cell>
          <cell r="C247" t="str">
            <v>900825900-1</v>
          </cell>
          <cell r="D247">
            <v>3008052043</v>
          </cell>
          <cell r="E247">
            <v>6608031</v>
          </cell>
          <cell r="F247" t="str">
            <v>info@gmail.com</v>
          </cell>
          <cell r="G247">
            <v>5326</v>
          </cell>
          <cell r="H247">
            <v>42192</v>
          </cell>
        </row>
        <row r="248">
          <cell r="A248">
            <v>313001030009</v>
          </cell>
          <cell r="B248" t="str">
            <v>JARD INF MIS TRAZOS MAGICOS</v>
          </cell>
          <cell r="C248" t="str">
            <v>45519682-6</v>
          </cell>
          <cell r="D248">
            <v>6670749</v>
          </cell>
          <cell r="F248" t="str">
            <v>mistrazosm@hotmail.com</v>
          </cell>
          <cell r="G248">
            <v>405</v>
          </cell>
          <cell r="H248">
            <v>41250</v>
          </cell>
        </row>
        <row r="249">
          <cell r="A249">
            <v>313001029370</v>
          </cell>
          <cell r="B249" t="str">
            <v>COL GOTITAS DE DIOS</v>
          </cell>
          <cell r="D249">
            <v>3145857645</v>
          </cell>
        </row>
        <row r="250">
          <cell r="A250">
            <v>313001029353</v>
          </cell>
          <cell r="B250" t="str">
            <v>CORPORACION BEVERLY HILLS</v>
          </cell>
          <cell r="C250" t="str">
            <v>900077333-3</v>
          </cell>
          <cell r="D250">
            <v>6925240</v>
          </cell>
          <cell r="F250" t="str">
            <v>beverlyhillsschool@hotmail.com</v>
          </cell>
          <cell r="G250">
            <v>2737</v>
          </cell>
          <cell r="H250">
            <v>41383</v>
          </cell>
        </row>
        <row r="251">
          <cell r="A251">
            <v>313001029345</v>
          </cell>
          <cell r="B251" t="str">
            <v>INST EDUC ESTRELLITAS CREATIVAS</v>
          </cell>
          <cell r="D251">
            <v>3116668331</v>
          </cell>
        </row>
        <row r="252">
          <cell r="A252">
            <v>313001029337</v>
          </cell>
          <cell r="B252" t="str">
            <v>COLEGIO GORETTI</v>
          </cell>
          <cell r="C252" t="str">
            <v>900403908-7</v>
          </cell>
          <cell r="D252">
            <v>6616186</v>
          </cell>
          <cell r="E252">
            <v>6617831</v>
          </cell>
          <cell r="F252" t="str">
            <v>gladelri@hotmail.com</v>
          </cell>
          <cell r="G252">
            <v>8443</v>
          </cell>
          <cell r="H252">
            <v>41620</v>
          </cell>
        </row>
        <row r="253">
          <cell r="A253">
            <v>313001029329</v>
          </cell>
          <cell r="B253" t="str">
            <v>CENT EDUC NIÑOS CREADORES</v>
          </cell>
          <cell r="D253">
            <v>3178203129</v>
          </cell>
        </row>
        <row r="254">
          <cell r="A254">
            <v>313001029086</v>
          </cell>
          <cell r="B254" t="str">
            <v>FUND INST MARIA GORETTY</v>
          </cell>
          <cell r="D254">
            <v>6528422</v>
          </cell>
        </row>
        <row r="255">
          <cell r="A255">
            <v>313001029060</v>
          </cell>
          <cell r="B255" t="str">
            <v>JARDIN INFANTIL ANCHILA</v>
          </cell>
          <cell r="C255" t="str">
            <v>45517806-3</v>
          </cell>
          <cell r="D255">
            <v>3126109229</v>
          </cell>
          <cell r="E255">
            <v>6675188</v>
          </cell>
          <cell r="F255" t="str">
            <v>ramonanchila@hotmail.com</v>
          </cell>
          <cell r="G255">
            <v>111</v>
          </cell>
          <cell r="H255">
            <v>40618</v>
          </cell>
        </row>
        <row r="256">
          <cell r="A256">
            <v>313001029051</v>
          </cell>
          <cell r="B256" t="str">
            <v>INSTiTUTO EDUCATIVO NUEVA ESPERANZA</v>
          </cell>
          <cell r="C256" t="str">
            <v>45487242-1</v>
          </cell>
          <cell r="D256">
            <v>3008859530</v>
          </cell>
          <cell r="E256">
            <v>6434914</v>
          </cell>
          <cell r="F256" t="str">
            <v>isntitutoeducativonuevaesperanza@hotmail.com</v>
          </cell>
          <cell r="G256">
            <v>325</v>
          </cell>
          <cell r="H256">
            <v>41109</v>
          </cell>
        </row>
        <row r="257">
          <cell r="A257">
            <v>313001029043</v>
          </cell>
          <cell r="B257" t="str">
            <v>CENT EDUC ARROZ BARATO</v>
          </cell>
          <cell r="D257">
            <v>3103566393</v>
          </cell>
          <cell r="E257">
            <v>6621321</v>
          </cell>
        </row>
        <row r="258">
          <cell r="A258">
            <v>313001029035</v>
          </cell>
          <cell r="B258" t="str">
            <v>CORP IE DEL CARIBE    CORPECAR</v>
          </cell>
          <cell r="D258">
            <v>3162212664</v>
          </cell>
          <cell r="E258">
            <v>6746159</v>
          </cell>
        </row>
        <row r="259">
          <cell r="A259">
            <v>313001029019</v>
          </cell>
          <cell r="B259" t="str">
            <v>INST NUEVOS SABIOS</v>
          </cell>
          <cell r="D259">
            <v>6813315</v>
          </cell>
        </row>
        <row r="260">
          <cell r="A260">
            <v>313001029001</v>
          </cell>
          <cell r="B260" t="str">
            <v>COL MANGA REAL DE CARTAGENA</v>
          </cell>
          <cell r="D260">
            <v>6605084</v>
          </cell>
        </row>
        <row r="261">
          <cell r="A261">
            <v>313001028692</v>
          </cell>
          <cell r="B261" t="str">
            <v>CENT EDUC  CRISTIANO  CAMINO DE ESPERANZA</v>
          </cell>
          <cell r="C261" t="str">
            <v>80615123-7</v>
          </cell>
          <cell r="D261">
            <v>3016972785</v>
          </cell>
          <cell r="F261" t="str">
            <v>unamanoamigasecr@live.com</v>
          </cell>
          <cell r="G261">
            <v>820</v>
          </cell>
          <cell r="H261">
            <v>40006</v>
          </cell>
        </row>
        <row r="262">
          <cell r="A262">
            <v>313001028685</v>
          </cell>
          <cell r="B262" t="str">
            <v>CORP COMUNT AMAR Y VIVIR</v>
          </cell>
          <cell r="D262">
            <v>3157071400</v>
          </cell>
        </row>
        <row r="263">
          <cell r="A263">
            <v>313001028653</v>
          </cell>
          <cell r="B263" t="str">
            <v>CENT EDUC SEMILLA DE MOSTAZA</v>
          </cell>
          <cell r="D263">
            <v>3156845322</v>
          </cell>
          <cell r="E263">
            <v>6530885</v>
          </cell>
        </row>
        <row r="264">
          <cell r="A264">
            <v>313001028639</v>
          </cell>
          <cell r="B264" t="str">
            <v>INST CENT DE COLOMBIA PARA ADULTOS</v>
          </cell>
          <cell r="C264" t="str">
            <v>806005789-9</v>
          </cell>
          <cell r="D264">
            <v>6718527</v>
          </cell>
          <cell r="E264">
            <v>6718594</v>
          </cell>
          <cell r="F264" t="str">
            <v>iccacoordinador@hotmail.com</v>
          </cell>
          <cell r="G264">
            <v>352</v>
          </cell>
          <cell r="H264">
            <v>36116</v>
          </cell>
        </row>
        <row r="265">
          <cell r="A265">
            <v>313001028621</v>
          </cell>
          <cell r="B265" t="str">
            <v>CENT EDUC NVO BOSTON</v>
          </cell>
          <cell r="F265" t="str">
            <v>cartagena de indias</v>
          </cell>
        </row>
        <row r="266">
          <cell r="A266">
            <v>313001028614</v>
          </cell>
          <cell r="B266" t="str">
            <v>CORPORACION CENT EDUC  ONCE DE NOVIEMBRE</v>
          </cell>
          <cell r="D266">
            <v>6699784</v>
          </cell>
        </row>
        <row r="267">
          <cell r="A267">
            <v>313001028607</v>
          </cell>
          <cell r="B267" t="str">
            <v>IE LUZ DE ESPERANZA</v>
          </cell>
          <cell r="D267">
            <v>6754297</v>
          </cell>
          <cell r="E267">
            <v>6758896</v>
          </cell>
        </row>
        <row r="268">
          <cell r="A268">
            <v>313001013937</v>
          </cell>
          <cell r="B268" t="str">
            <v>CORP EDUC LOS PEQUEÑOS SABIOS</v>
          </cell>
          <cell r="C268" t="str">
            <v>806009678-8</v>
          </cell>
          <cell r="D268">
            <v>3168473262</v>
          </cell>
          <cell r="E268">
            <v>6536847</v>
          </cell>
          <cell r="F268" t="str">
            <v>corpo.edulosgrandressabios@hotmail.com</v>
          </cell>
          <cell r="G268">
            <v>235</v>
          </cell>
          <cell r="H268">
            <v>36128</v>
          </cell>
        </row>
        <row r="269">
          <cell r="A269">
            <v>313001013881</v>
          </cell>
          <cell r="B269" t="str">
            <v>COL GIMN CAMP DE CARTAGENA</v>
          </cell>
          <cell r="D269">
            <v>6566116</v>
          </cell>
          <cell r="E269">
            <v>6566116</v>
          </cell>
        </row>
        <row r="270">
          <cell r="A270">
            <v>313001013872</v>
          </cell>
          <cell r="B270" t="str">
            <v>INST JOHN DEWEY</v>
          </cell>
          <cell r="C270" t="str">
            <v>90004622-6</v>
          </cell>
          <cell r="D270">
            <v>6512759</v>
          </cell>
          <cell r="F270" t="str">
            <v>institutojohndeweycartagena@hotmail.com</v>
          </cell>
          <cell r="G270">
            <v>648</v>
          </cell>
          <cell r="H270">
            <v>38314</v>
          </cell>
        </row>
        <row r="271">
          <cell r="A271">
            <v>313001013856</v>
          </cell>
          <cell r="B271" t="str">
            <v>FUND EDUC JOHN DEWEY</v>
          </cell>
          <cell r="C271" t="str">
            <v>806013263-0</v>
          </cell>
          <cell r="D271">
            <v>6521267</v>
          </cell>
          <cell r="F271" t="str">
            <v>fundewey@hotmail.com</v>
          </cell>
          <cell r="G271">
            <v>933</v>
          </cell>
          <cell r="H271">
            <v>39533</v>
          </cell>
        </row>
        <row r="272">
          <cell r="A272">
            <v>313001013848</v>
          </cell>
          <cell r="B272" t="str">
            <v>INSTITUTO EDUCATIVO BLANCA NIEVES</v>
          </cell>
          <cell r="C272" t="str">
            <v>900453776-5</v>
          </cell>
          <cell r="D272">
            <v>6677337</v>
          </cell>
          <cell r="F272" t="str">
            <v>institutoblancanieves@hotmail.com</v>
          </cell>
          <cell r="G272">
            <v>276</v>
          </cell>
          <cell r="H272">
            <v>41082</v>
          </cell>
        </row>
        <row r="273">
          <cell r="A273">
            <v>313001013589</v>
          </cell>
          <cell r="B273" t="str">
            <v>INST SONRISITAS ALEGRES</v>
          </cell>
          <cell r="C273" t="str">
            <v>454285192-2</v>
          </cell>
          <cell r="D273">
            <v>6675016</v>
          </cell>
          <cell r="F273" t="str">
            <v>institutosonrisitasalegres@hotmail.com</v>
          </cell>
          <cell r="G273">
            <v>1203</v>
          </cell>
          <cell r="H273">
            <v>37574</v>
          </cell>
        </row>
        <row r="274">
          <cell r="A274">
            <v>313001013571</v>
          </cell>
          <cell r="B274" t="str">
            <v>CENTRO EDUCATIVO NELSON MANDELA</v>
          </cell>
          <cell r="C274" t="str">
            <v>900468173-1</v>
          </cell>
          <cell r="D274">
            <v>3008284318</v>
          </cell>
          <cell r="E274">
            <v>6468533</v>
          </cell>
          <cell r="F274" t="str">
            <v>fundenem@hotmail.com</v>
          </cell>
          <cell r="G274">
            <v>333</v>
          </cell>
          <cell r="H274">
            <v>40211</v>
          </cell>
        </row>
        <row r="275">
          <cell r="A275">
            <v>313001013554</v>
          </cell>
          <cell r="B275" t="str">
            <v>CENTRO EDUCATIVO ESTRELLA DEL PORVENIR CEDESPO</v>
          </cell>
          <cell r="C275" t="str">
            <v>3314356-6</v>
          </cell>
          <cell r="D275">
            <v>6904169</v>
          </cell>
          <cell r="F275" t="str">
            <v>cedespo@hotmail.com</v>
          </cell>
          <cell r="G275">
            <v>41114</v>
          </cell>
          <cell r="H275">
            <v>36943</v>
          </cell>
        </row>
        <row r="276">
          <cell r="A276">
            <v>313001006698</v>
          </cell>
          <cell r="B276" t="str">
            <v>COLEGIO  EL DIVINO SALVADOR</v>
          </cell>
          <cell r="C276" t="str">
            <v>890405947-8</v>
          </cell>
          <cell r="D276">
            <v>6631911</v>
          </cell>
          <cell r="F276" t="str">
            <v>coleldivinosalvador@yahoo.com</v>
          </cell>
          <cell r="G276">
            <v>747</v>
          </cell>
          <cell r="H276">
            <v>40135</v>
          </cell>
        </row>
        <row r="277">
          <cell r="A277">
            <v>313001006647</v>
          </cell>
          <cell r="B277" t="str">
            <v>INSTITUTO  MI BARQUITO</v>
          </cell>
          <cell r="C277" t="str">
            <v>890406299-8</v>
          </cell>
          <cell r="D277">
            <v>6677347</v>
          </cell>
          <cell r="F277" t="str">
            <v>institutomibarquito@hotmail.com</v>
          </cell>
          <cell r="G277">
            <v>1771</v>
          </cell>
          <cell r="H277">
            <v>42297</v>
          </cell>
        </row>
        <row r="278">
          <cell r="A278">
            <v>313001006639</v>
          </cell>
          <cell r="B278" t="str">
            <v>CORP INST SOLEDAD VIVES DE JOLY</v>
          </cell>
          <cell r="C278" t="str">
            <v>806014430-9</v>
          </cell>
          <cell r="D278">
            <v>6767742</v>
          </cell>
          <cell r="F278" t="str">
            <v>c.i.v.j@hotmail.com</v>
          </cell>
          <cell r="G278">
            <v>845</v>
          </cell>
          <cell r="H278">
            <v>42425</v>
          </cell>
        </row>
        <row r="279">
          <cell r="A279">
            <v>313001001149</v>
          </cell>
          <cell r="B279" t="str">
            <v>LIC COLOMBIANO DE COMERCIO</v>
          </cell>
          <cell r="D279">
            <v>6746016</v>
          </cell>
        </row>
        <row r="280">
          <cell r="A280">
            <v>313001001076</v>
          </cell>
          <cell r="B280" t="str">
            <v>COL DE NTRA SRA DE LA CANDELARIA</v>
          </cell>
          <cell r="C280" t="str">
            <v>860028947-1</v>
          </cell>
          <cell r="D280">
            <v>6664835</v>
          </cell>
          <cell r="E280">
            <v>6662414</v>
          </cell>
          <cell r="F280" t="str">
            <v>contacto@coldecan.edu.co</v>
          </cell>
          <cell r="G280">
            <v>2244</v>
          </cell>
          <cell r="H280">
            <v>18955</v>
          </cell>
        </row>
        <row r="281">
          <cell r="A281">
            <v>313001001068</v>
          </cell>
          <cell r="B281" t="str">
            <v>COLEGIO  EUCARISTICO DE SANTA TERESA</v>
          </cell>
          <cell r="C281" t="str">
            <v>860010535-1</v>
          </cell>
          <cell r="D281">
            <v>6606060</v>
          </cell>
          <cell r="E281">
            <v>6606060</v>
          </cell>
          <cell r="F281" t="str">
            <v>eucaristicomanga@hotmail.com</v>
          </cell>
          <cell r="G281">
            <v>961</v>
          </cell>
          <cell r="H281">
            <v>38344</v>
          </cell>
        </row>
        <row r="282">
          <cell r="A282">
            <v>313001001050</v>
          </cell>
          <cell r="B282" t="str">
            <v>COL BIFFI</v>
          </cell>
          <cell r="C282" t="str">
            <v>860028947-1</v>
          </cell>
          <cell r="D282">
            <v>6534700</v>
          </cell>
          <cell r="E282">
            <v>6534263</v>
          </cell>
          <cell r="F282" t="str">
            <v>colbiffi@yahoo.com</v>
          </cell>
          <cell r="G282">
            <v>214</v>
          </cell>
          <cell r="H282">
            <v>37176</v>
          </cell>
        </row>
        <row r="283">
          <cell r="A283">
            <v>313001009247</v>
          </cell>
          <cell r="B283" t="str">
            <v>COL ROBIN HOOD</v>
          </cell>
          <cell r="C283" t="str">
            <v>9000056612-3</v>
          </cell>
          <cell r="D283">
            <v>6622514</v>
          </cell>
          <cell r="F283" t="str">
            <v>colrobinhood@hotmail.com</v>
          </cell>
          <cell r="G283">
            <v>1542</v>
          </cell>
          <cell r="H283">
            <v>37610</v>
          </cell>
        </row>
        <row r="284">
          <cell r="A284">
            <v>313001009239</v>
          </cell>
          <cell r="B284" t="str">
            <v>INST CRISTO CENTRICO ADELA DE LEON</v>
          </cell>
          <cell r="D284">
            <v>6720325</v>
          </cell>
        </row>
        <row r="285">
          <cell r="A285">
            <v>313001009204</v>
          </cell>
          <cell r="B285" t="str">
            <v>INSTITUTO INTEGRAL NUEVA COLOMBIA</v>
          </cell>
          <cell r="C285" t="str">
            <v>806014436-0</v>
          </cell>
          <cell r="D285">
            <v>6693091</v>
          </cell>
          <cell r="E285">
            <v>3013916294</v>
          </cell>
          <cell r="F285" t="str">
            <v>integralnuevacolombia@yahoo.es</v>
          </cell>
          <cell r="G285">
            <v>1195</v>
          </cell>
          <cell r="H285">
            <v>37573</v>
          </cell>
        </row>
        <row r="286">
          <cell r="A286">
            <v>313001009174</v>
          </cell>
          <cell r="B286" t="str">
            <v>INSTITUTO CRISTO CENTRICO DEL CARBE</v>
          </cell>
          <cell r="C286" t="str">
            <v>900459996-6</v>
          </cell>
          <cell r="D286">
            <v>6740358</v>
          </cell>
          <cell r="F286" t="str">
            <v>cielorebolledo@hotmail.com</v>
          </cell>
          <cell r="G286">
            <v>401</v>
          </cell>
          <cell r="H286">
            <v>36110</v>
          </cell>
        </row>
        <row r="287">
          <cell r="A287">
            <v>313001008551</v>
          </cell>
          <cell r="B287" t="str">
            <v>INST PEDRO ROMERO</v>
          </cell>
          <cell r="D287">
            <v>6906268</v>
          </cell>
        </row>
        <row r="288">
          <cell r="A288">
            <v>313001008542</v>
          </cell>
          <cell r="B288" t="str">
            <v>INSTITUTO JORGE LUIS BORGES</v>
          </cell>
          <cell r="C288" t="str">
            <v>800070628-6</v>
          </cell>
          <cell r="D288">
            <v>6615713</v>
          </cell>
          <cell r="E288">
            <v>3017195089</v>
          </cell>
          <cell r="F288" t="str">
            <v>institutojorgeluisborges@gmail.com</v>
          </cell>
          <cell r="G288">
            <v>1115</v>
          </cell>
          <cell r="H288">
            <v>33604</v>
          </cell>
        </row>
        <row r="289">
          <cell r="A289">
            <v>313001008534</v>
          </cell>
          <cell r="B289" t="str">
            <v>INST MODERNO EL CARMEN</v>
          </cell>
          <cell r="C289" t="str">
            <v>806006453-4</v>
          </cell>
          <cell r="D289">
            <v>6714140</v>
          </cell>
          <cell r="F289" t="str">
            <v>insmodernodelcarmen@hotmail.com</v>
          </cell>
          <cell r="G289">
            <v>731</v>
          </cell>
          <cell r="H289">
            <v>38859</v>
          </cell>
        </row>
        <row r="290">
          <cell r="A290">
            <v>313001008526</v>
          </cell>
          <cell r="B290" t="str">
            <v>INST SAN ISIDRO LABRADOR</v>
          </cell>
          <cell r="C290" t="str">
            <v>806015479-3</v>
          </cell>
          <cell r="D290">
            <v>6621029</v>
          </cell>
          <cell r="E290">
            <v>6742244</v>
          </cell>
          <cell r="F290" t="str">
            <v>educativosanisidro@hotmail.com</v>
          </cell>
          <cell r="G290">
            <v>3855</v>
          </cell>
          <cell r="H290">
            <v>42144</v>
          </cell>
        </row>
        <row r="291">
          <cell r="A291">
            <v>313001007627</v>
          </cell>
          <cell r="B291" t="str">
            <v>INSTITUTO  INFANTIL  PABLO MONTESINOS</v>
          </cell>
          <cell r="C291" t="str">
            <v>800186722-1</v>
          </cell>
          <cell r="D291">
            <v>6679561</v>
          </cell>
          <cell r="F291" t="str">
            <v>institutopablomontesinos@hotmail.com</v>
          </cell>
          <cell r="G291">
            <v>245</v>
          </cell>
          <cell r="H291">
            <v>40492</v>
          </cell>
        </row>
        <row r="292">
          <cell r="A292">
            <v>313001007619</v>
          </cell>
          <cell r="B292" t="str">
            <v>CORP INST EDUC DEL SOCORRO</v>
          </cell>
          <cell r="C292" t="str">
            <v>8060154921-1</v>
          </cell>
          <cell r="D292">
            <v>6617429</v>
          </cell>
          <cell r="F292" t="str">
            <v>institutoies@hotmail.com</v>
          </cell>
          <cell r="G292">
            <v>2719</v>
          </cell>
          <cell r="H292">
            <v>41750</v>
          </cell>
        </row>
        <row r="293">
          <cell r="A293">
            <v>313001005632</v>
          </cell>
          <cell r="B293" t="str">
            <v>INSTITUCION DE EDUCACION INTEGRAL  IDI</v>
          </cell>
          <cell r="C293" t="str">
            <v>890404398-1</v>
          </cell>
          <cell r="D293">
            <v>6670510</v>
          </cell>
          <cell r="F293" t="str">
            <v>institutoidi1020@yahoo.es</v>
          </cell>
          <cell r="G293">
            <v>1779</v>
          </cell>
          <cell r="H293">
            <v>29879</v>
          </cell>
        </row>
        <row r="294">
          <cell r="A294">
            <v>313001005594</v>
          </cell>
          <cell r="B294" t="str">
            <v>CORP INST CARRUSEL</v>
          </cell>
          <cell r="D294">
            <v>6634506</v>
          </cell>
          <cell r="F294" t="str">
            <v>instcarrusel@hotmail.com</v>
          </cell>
        </row>
        <row r="295">
          <cell r="A295">
            <v>313001005586</v>
          </cell>
          <cell r="B295" t="str">
            <v>CORP NST DE EDUC ACTIVA LOS CARACOLES</v>
          </cell>
          <cell r="D295">
            <v>6679826</v>
          </cell>
        </row>
        <row r="296">
          <cell r="A296">
            <v>313001005560</v>
          </cell>
          <cell r="B296" t="str">
            <v>COL NAVAL MILITAR ABOLSURE</v>
          </cell>
          <cell r="D296">
            <v>6690209</v>
          </cell>
          <cell r="E296">
            <v>6690100</v>
          </cell>
        </row>
        <row r="297">
          <cell r="A297">
            <v>313001005551</v>
          </cell>
          <cell r="B297" t="str">
            <v>COL REAL CARTAGENA</v>
          </cell>
          <cell r="D297">
            <v>6625584</v>
          </cell>
          <cell r="E297">
            <v>6625843</v>
          </cell>
          <cell r="F297" t="str">
            <v>colegiorealcartagena@gmail.com</v>
          </cell>
        </row>
        <row r="298">
          <cell r="A298">
            <v>313001003095</v>
          </cell>
          <cell r="B298" t="str">
            <v>CIUDAD ESCOLAR COMFENALCO</v>
          </cell>
          <cell r="C298" t="str">
            <v>890480023-7</v>
          </cell>
          <cell r="D298">
            <v>6723800</v>
          </cell>
          <cell r="E298">
            <v>6723805</v>
          </cell>
          <cell r="F298" t="str">
            <v>secgeneral@comfenalco.com</v>
          </cell>
          <cell r="G298">
            <v>3607</v>
          </cell>
          <cell r="H298">
            <v>41794</v>
          </cell>
        </row>
        <row r="299">
          <cell r="A299">
            <v>313001029833</v>
          </cell>
          <cell r="B299" t="str">
            <v>INSTITUTO EDUC SANTA LUCIA</v>
          </cell>
          <cell r="C299" t="str">
            <v>900379928-1</v>
          </cell>
          <cell r="D299">
            <v>6908103</v>
          </cell>
          <cell r="F299" t="str">
            <v>instedusanta@outlook.com</v>
          </cell>
          <cell r="G299">
            <v>4264</v>
          </cell>
          <cell r="H299">
            <v>41436</v>
          </cell>
        </row>
        <row r="300">
          <cell r="A300">
            <v>313001029825</v>
          </cell>
          <cell r="B300" t="str">
            <v>CORP EDUC PARA JOVENES Y ADULT DEL CARIBE CEJ</v>
          </cell>
          <cell r="D300">
            <v>6776561</v>
          </cell>
        </row>
        <row r="301">
          <cell r="A301">
            <v>313001029817</v>
          </cell>
          <cell r="B301" t="str">
            <v>FUND EL CREADOR</v>
          </cell>
          <cell r="D301">
            <v>3126860952</v>
          </cell>
          <cell r="E301">
            <v>6675815</v>
          </cell>
          <cell r="F301" t="str">
            <v>fundacionlctrador@yahoo.es</v>
          </cell>
        </row>
        <row r="302">
          <cell r="A302">
            <v>313001029795</v>
          </cell>
          <cell r="B302" t="str">
            <v>JARDIN INFANTIL MI AMIGO FIEL</v>
          </cell>
          <cell r="C302" t="str">
            <v>33159024-2</v>
          </cell>
          <cell r="D302">
            <v>6615256</v>
          </cell>
          <cell r="F302" t="str">
            <v>raimy1909@hotmail.com</v>
          </cell>
          <cell r="G302">
            <v>698</v>
          </cell>
          <cell r="H302">
            <v>40092</v>
          </cell>
        </row>
        <row r="303">
          <cell r="A303">
            <v>313001029604</v>
          </cell>
          <cell r="B303" t="str">
            <v>JARD INF TERCER MILENIO</v>
          </cell>
          <cell r="D303">
            <v>6699134</v>
          </cell>
          <cell r="E303">
            <v>6755449</v>
          </cell>
        </row>
        <row r="304">
          <cell r="A304">
            <v>313001029591</v>
          </cell>
          <cell r="B304" t="str">
            <v>CENTRO EDUCATIVO SHALOM</v>
          </cell>
          <cell r="C304" t="str">
            <v>901017884-7</v>
          </cell>
          <cell r="D304">
            <v>6526027</v>
          </cell>
          <cell r="F304" t="str">
            <v>ceshalom2010@hotmail.com</v>
          </cell>
          <cell r="G304">
            <v>738</v>
          </cell>
          <cell r="H304">
            <v>40120</v>
          </cell>
        </row>
        <row r="305">
          <cell r="A305">
            <v>313001029582</v>
          </cell>
          <cell r="B305" t="str">
            <v>INST EDUC CASTILLO DEL SABER</v>
          </cell>
          <cell r="D305">
            <v>3004881665</v>
          </cell>
          <cell r="E305">
            <v>6452008</v>
          </cell>
          <cell r="F305" t="str">
            <v>isanchez_z@hotmail.com</v>
          </cell>
        </row>
        <row r="306">
          <cell r="A306">
            <v>313001029574</v>
          </cell>
          <cell r="B306" t="str">
            <v>CENT EDUC LA HEROICA</v>
          </cell>
          <cell r="D306">
            <v>3008383359</v>
          </cell>
        </row>
        <row r="307">
          <cell r="A307">
            <v>313001029540</v>
          </cell>
          <cell r="B307" t="str">
            <v>COLEGIO PITAGORAS ANTES JARD INF Y GUARD MIS TAREAS</v>
          </cell>
          <cell r="C307" t="str">
            <v>41454682-0</v>
          </cell>
          <cell r="D307">
            <v>6619427</v>
          </cell>
          <cell r="F307" t="str">
            <v>colegio-pitagoras@hotmail.com</v>
          </cell>
          <cell r="G307">
            <v>4262</v>
          </cell>
          <cell r="H307">
            <v>41436</v>
          </cell>
        </row>
        <row r="308">
          <cell r="A308">
            <v>313001027997</v>
          </cell>
          <cell r="B308" t="str">
            <v>INST EDUC CELESTIN FREINET</v>
          </cell>
          <cell r="C308" t="str">
            <v>808064011-2</v>
          </cell>
          <cell r="D308">
            <v>3008026395</v>
          </cell>
          <cell r="F308" t="str">
            <v>cstellaosobo@hotmail.com</v>
          </cell>
          <cell r="G308">
            <v>192</v>
          </cell>
          <cell r="H308">
            <v>40438</v>
          </cell>
        </row>
        <row r="309">
          <cell r="A309">
            <v>313001027989</v>
          </cell>
          <cell r="B309" t="str">
            <v>CENTRO EDUCATIVO GENIOS DEL MAÑANA</v>
          </cell>
          <cell r="C309" t="str">
            <v>45502038-4</v>
          </cell>
          <cell r="D309">
            <v>6900310</v>
          </cell>
          <cell r="E309">
            <v>3178071597</v>
          </cell>
          <cell r="F309" t="str">
            <v>lidiarosa05@hotmail.com</v>
          </cell>
          <cell r="G309" t="str">
            <v>ooo</v>
          </cell>
          <cell r="H309">
            <v>40214</v>
          </cell>
        </row>
        <row r="310">
          <cell r="A310">
            <v>313001027971</v>
          </cell>
          <cell r="B310" t="str">
            <v>INST EDUC ARTISTICO DEL CARIBE</v>
          </cell>
          <cell r="D310">
            <v>67695713</v>
          </cell>
        </row>
        <row r="311">
          <cell r="A311">
            <v>313001027962</v>
          </cell>
          <cell r="B311" t="str">
            <v>INST EDUC NIðO JESUS</v>
          </cell>
          <cell r="D311">
            <v>6581789</v>
          </cell>
        </row>
        <row r="312">
          <cell r="A312">
            <v>313001027539</v>
          </cell>
          <cell r="B312" t="str">
            <v>CENTRO EDUCATIVO EDUCANDO PARA LA PAZ  CEDUPAZ</v>
          </cell>
          <cell r="C312" t="str">
            <v>806013531-1</v>
          </cell>
          <cell r="D312">
            <v>3045654910</v>
          </cell>
          <cell r="F312" t="str">
            <v>gipadisil@hotmail.com</v>
          </cell>
          <cell r="G312">
            <v>1572</v>
          </cell>
          <cell r="H312">
            <v>37309</v>
          </cell>
        </row>
        <row r="313">
          <cell r="A313">
            <v>313001027521</v>
          </cell>
          <cell r="B313" t="str">
            <v>INST EDUC MANANTIAL DE GENIOS</v>
          </cell>
          <cell r="D313">
            <v>3103509750</v>
          </cell>
        </row>
        <row r="314">
          <cell r="A314">
            <v>313001027491</v>
          </cell>
          <cell r="B314" t="str">
            <v>ESC MIX COMUNIT SUEÑOS Y ESPERANZAS</v>
          </cell>
          <cell r="D314">
            <v>6566818</v>
          </cell>
          <cell r="E314">
            <v>6523419</v>
          </cell>
        </row>
        <row r="315">
          <cell r="A315">
            <v>313001027245</v>
          </cell>
          <cell r="B315" t="str">
            <v>CENT EDUC COMUNIT CONSTRUYENDO REALIDADES</v>
          </cell>
          <cell r="D315">
            <v>6520181</v>
          </cell>
        </row>
        <row r="316">
          <cell r="A316">
            <v>313001027237</v>
          </cell>
          <cell r="B316" t="str">
            <v>CORPORACION CENTRO EDUCATIVO AMOR A MI PATRIA</v>
          </cell>
          <cell r="C316" t="str">
            <v>806013837-8</v>
          </cell>
          <cell r="D316">
            <v>3135485296</v>
          </cell>
          <cell r="F316" t="str">
            <v>corpoamor@hotmail.com</v>
          </cell>
          <cell r="G316">
            <v>574</v>
          </cell>
          <cell r="H316">
            <v>37616</v>
          </cell>
        </row>
        <row r="317">
          <cell r="A317">
            <v>313001027229</v>
          </cell>
          <cell r="B317" t="str">
            <v>CORPORACION EDUCATIVA NAZARETH</v>
          </cell>
          <cell r="C317" t="str">
            <v>806013908-2</v>
          </cell>
          <cell r="D317">
            <v>6616492</v>
          </cell>
          <cell r="F317" t="str">
            <v>coredunaz@hotmail.com</v>
          </cell>
          <cell r="G317">
            <v>7756</v>
          </cell>
          <cell r="H317">
            <v>41600</v>
          </cell>
        </row>
        <row r="318">
          <cell r="A318">
            <v>313001027202</v>
          </cell>
          <cell r="B318" t="str">
            <v>CORP ESC  MIX COMUNIT STA MAGDALENA DE LINZ EL PROGRESO</v>
          </cell>
          <cell r="C318" t="str">
            <v>806015490-5</v>
          </cell>
          <cell r="D318">
            <v>3215100101</v>
          </cell>
          <cell r="F318" t="str">
            <v>adelaidapaz@hotmail.com</v>
          </cell>
          <cell r="G318">
            <v>1045</v>
          </cell>
          <cell r="H318">
            <v>36942</v>
          </cell>
        </row>
        <row r="319">
          <cell r="A319">
            <v>313001013333</v>
          </cell>
          <cell r="B319" t="str">
            <v>COLEGIO GIMNASIO FUTURO DE COLOMBIA</v>
          </cell>
          <cell r="C319" t="str">
            <v>900964466-1</v>
          </cell>
          <cell r="D319">
            <v>6692236</v>
          </cell>
          <cell r="E319">
            <v>3104217348</v>
          </cell>
          <cell r="F319" t="str">
            <v>futurodecolombia@hotmail.com</v>
          </cell>
          <cell r="G319">
            <v>300511</v>
          </cell>
          <cell r="H319">
            <v>40693</v>
          </cell>
        </row>
        <row r="320">
          <cell r="A320">
            <v>313001013325</v>
          </cell>
          <cell r="B320" t="str">
            <v>COL ANDALUCIA EU</v>
          </cell>
          <cell r="D320">
            <v>6629094</v>
          </cell>
          <cell r="F320" t="str">
            <v>colandalucia@hotmail.com</v>
          </cell>
        </row>
        <row r="321">
          <cell r="A321">
            <v>313001013317</v>
          </cell>
          <cell r="B321" t="str">
            <v>INST LA GIRALDA</v>
          </cell>
          <cell r="D321">
            <v>6699943</v>
          </cell>
          <cell r="F321" t="str">
            <v>institutolagiralda@hotmail.com</v>
          </cell>
        </row>
        <row r="322">
          <cell r="A322">
            <v>313001013309</v>
          </cell>
          <cell r="B322" t="str">
            <v>INST EDUC MIS ESTIMULACIONES</v>
          </cell>
          <cell r="C322" t="str">
            <v>900428903-9</v>
          </cell>
          <cell r="D322">
            <v>6459545</v>
          </cell>
          <cell r="F322" t="str">
            <v>institutomisestimulaciones@hotmail.com.co</v>
          </cell>
          <cell r="G322">
            <v>113</v>
          </cell>
          <cell r="H322">
            <v>40618</v>
          </cell>
        </row>
        <row r="323">
          <cell r="A323">
            <v>313001012701</v>
          </cell>
          <cell r="B323" t="str">
            <v>FUND INST ALEGRIA DE SABER</v>
          </cell>
          <cell r="C323" t="str">
            <v>806014527-4</v>
          </cell>
          <cell r="D323">
            <v>6467477</v>
          </cell>
          <cell r="F323" t="str">
            <v>olma342@hotmail.com</v>
          </cell>
          <cell r="G323">
            <v>1541</v>
          </cell>
          <cell r="H323">
            <v>37574</v>
          </cell>
        </row>
        <row r="324">
          <cell r="A324">
            <v>413001007982</v>
          </cell>
          <cell r="B324" t="str">
            <v>INSTITUTO CARTAGENA DE INDIAS</v>
          </cell>
          <cell r="C324" t="str">
            <v>806010985-6</v>
          </cell>
          <cell r="D324">
            <v>6675155</v>
          </cell>
          <cell r="F324" t="str">
            <v>institutocartagenadeindias.inci@hotmail.com</v>
          </cell>
          <cell r="G324">
            <v>211</v>
          </cell>
          <cell r="H324">
            <v>40690</v>
          </cell>
        </row>
        <row r="325">
          <cell r="A325">
            <v>413001007648</v>
          </cell>
          <cell r="B325" t="str">
            <v>COLEGIO CAMINO DEL CORAL  DE CARTAGENA</v>
          </cell>
          <cell r="C325" t="str">
            <v>800142789-3</v>
          </cell>
          <cell r="D325">
            <v>6816211</v>
          </cell>
          <cell r="E325">
            <v>6816391</v>
          </cell>
          <cell r="F325" t="str">
            <v>rector@caminodelcoral.edu.co</v>
          </cell>
          <cell r="G325">
            <v>1059</v>
          </cell>
          <cell r="H325">
            <v>37986</v>
          </cell>
        </row>
        <row r="326">
          <cell r="A326">
            <v>313001012973</v>
          </cell>
          <cell r="B326" t="str">
            <v>COL CRISTIANO LUZ Y VERDAD</v>
          </cell>
          <cell r="C326" t="str">
            <v>806014976-8</v>
          </cell>
          <cell r="D326">
            <v>3008025573</v>
          </cell>
          <cell r="E326">
            <v>6661992</v>
          </cell>
          <cell r="F326" t="str">
            <v>lourdesrojasc@yahoo.com</v>
          </cell>
          <cell r="G326">
            <v>466</v>
          </cell>
          <cell r="H326">
            <v>40542</v>
          </cell>
        </row>
        <row r="327">
          <cell r="A327">
            <v>313001012957</v>
          </cell>
          <cell r="B327" t="str">
            <v>COL ALBORADA INF DE CHILE</v>
          </cell>
          <cell r="D327">
            <v>6690888</v>
          </cell>
          <cell r="E327">
            <v>6621739</v>
          </cell>
          <cell r="F327" t="str">
            <v>alboradacolegio@hotmail.com</v>
          </cell>
        </row>
        <row r="328">
          <cell r="A328">
            <v>313001029957</v>
          </cell>
          <cell r="B328" t="str">
            <v>CENT DE DESARROLLO Y APRENDIZAJE LUZ DE LUZ</v>
          </cell>
          <cell r="C328" t="str">
            <v>900477471-8</v>
          </cell>
          <cell r="D328">
            <v>3177524183</v>
          </cell>
          <cell r="E328">
            <v>6714808</v>
          </cell>
          <cell r="F328" t="str">
            <v>marciaramirezayola@gmail.com</v>
          </cell>
          <cell r="G328">
            <v>8767</v>
          </cell>
          <cell r="H328">
            <v>40073</v>
          </cell>
        </row>
        <row r="329">
          <cell r="A329">
            <v>313001029949</v>
          </cell>
          <cell r="B329" t="str">
            <v>INST DE REHABILITACION PARA PERSONAS CON EPIL</v>
          </cell>
        </row>
        <row r="330">
          <cell r="A330">
            <v>313001029931</v>
          </cell>
          <cell r="B330" t="str">
            <v>COLEGIO MANOS CREATIVAS</v>
          </cell>
          <cell r="C330" t="str">
            <v>9001891741-1</v>
          </cell>
          <cell r="D330">
            <v>6633245</v>
          </cell>
          <cell r="F330" t="str">
            <v>manoscreativasfund@gmail.com</v>
          </cell>
          <cell r="G330">
            <v>330</v>
          </cell>
          <cell r="H330">
            <v>41113</v>
          </cell>
        </row>
        <row r="331">
          <cell r="A331">
            <v>313001029922</v>
          </cell>
          <cell r="B331" t="str">
            <v>INST EDUC NISSI</v>
          </cell>
          <cell r="C331" t="str">
            <v>900543256-3</v>
          </cell>
          <cell r="D331">
            <v>3104706051</v>
          </cell>
          <cell r="E331">
            <v>6910522</v>
          </cell>
          <cell r="F331" t="str">
            <v>institutonissi@gmail.com</v>
          </cell>
          <cell r="G331">
            <v>221</v>
          </cell>
          <cell r="H331">
            <v>40151</v>
          </cell>
        </row>
        <row r="332">
          <cell r="A332">
            <v>313001007091</v>
          </cell>
          <cell r="B332" t="str">
            <v>COLEGIO MODERNO DEL NORTE</v>
          </cell>
          <cell r="C332" t="str">
            <v>806011578-6</v>
          </cell>
          <cell r="D332">
            <v>6714530</v>
          </cell>
          <cell r="E332">
            <v>6635582</v>
          </cell>
          <cell r="F332" t="str">
            <v>colmonorte@gmail.com</v>
          </cell>
          <cell r="G332">
            <v>916</v>
          </cell>
          <cell r="H332">
            <v>40177</v>
          </cell>
        </row>
        <row r="333">
          <cell r="A333">
            <v>313001007074</v>
          </cell>
          <cell r="B333" t="str">
            <v>CORPORACION  INFANTIL  BLANCA NIEVES</v>
          </cell>
          <cell r="C333" t="str">
            <v>900013320-3</v>
          </cell>
          <cell r="D333">
            <v>6580319</v>
          </cell>
          <cell r="E333">
            <v>6580319</v>
          </cell>
          <cell r="F333" t="str">
            <v>colegioblancanieves@yahoo.com</v>
          </cell>
          <cell r="G333">
            <v>55</v>
          </cell>
          <cell r="H333">
            <v>30084</v>
          </cell>
        </row>
        <row r="334">
          <cell r="A334">
            <v>313001007058</v>
          </cell>
          <cell r="B334" t="str">
            <v>CENT EDUC EL RECREO</v>
          </cell>
          <cell r="C334" t="str">
            <v>806003083-9</v>
          </cell>
          <cell r="D334">
            <v>6903987</v>
          </cell>
          <cell r="E334">
            <v>3175612095</v>
          </cell>
          <cell r="F334" t="str">
            <v>joego@hotmail.es</v>
          </cell>
          <cell r="G334">
            <v>8767</v>
          </cell>
          <cell r="H334">
            <v>41990</v>
          </cell>
        </row>
        <row r="335">
          <cell r="A335">
            <v>313001028843</v>
          </cell>
          <cell r="B335" t="str">
            <v>COL JUAN PABLO II</v>
          </cell>
          <cell r="C335" t="str">
            <v>806016979-9</v>
          </cell>
          <cell r="D335">
            <v>6698361</v>
          </cell>
          <cell r="E335">
            <v>3135852683</v>
          </cell>
          <cell r="F335" t="str">
            <v>cjuanpablo2do.@gmail.com</v>
          </cell>
          <cell r="G335">
            <v>216</v>
          </cell>
          <cell r="H335">
            <v>41059</v>
          </cell>
        </row>
        <row r="336">
          <cell r="A336">
            <v>313001028836</v>
          </cell>
          <cell r="B336" t="str">
            <v>CORP EDUC MI ESCUELA ACTIVA</v>
          </cell>
          <cell r="D336">
            <v>6662865</v>
          </cell>
        </row>
        <row r="337">
          <cell r="A337">
            <v>313001028829</v>
          </cell>
          <cell r="B337" t="str">
            <v>FUNDACION INSTITUCION EDUCATIVA FUNASER</v>
          </cell>
          <cell r="C337" t="str">
            <v>806011751-4</v>
          </cell>
          <cell r="D337">
            <v>6719432</v>
          </cell>
          <cell r="F337" t="str">
            <v>funaser11@hotmail.com</v>
          </cell>
          <cell r="G337">
            <v>291209</v>
          </cell>
          <cell r="H337">
            <v>40176</v>
          </cell>
        </row>
        <row r="338">
          <cell r="A338">
            <v>313001028811</v>
          </cell>
          <cell r="B338" t="str">
            <v>COL MANUEL ELKIN PATARROYO</v>
          </cell>
          <cell r="C338" t="str">
            <v>32660755-1</v>
          </cell>
          <cell r="D338">
            <v>3218959106</v>
          </cell>
          <cell r="E338">
            <v>6813759</v>
          </cell>
          <cell r="F338" t="str">
            <v>colmepa_2003@hotmail.com</v>
          </cell>
          <cell r="G338">
            <v>707</v>
          </cell>
          <cell r="H338">
            <v>40093</v>
          </cell>
        </row>
        <row r="339">
          <cell r="A339">
            <v>313001029485</v>
          </cell>
          <cell r="B339" t="str">
            <v>INST EDUC MENSAJERO DE PAZ</v>
          </cell>
          <cell r="D339">
            <v>3177347045</v>
          </cell>
        </row>
        <row r="340">
          <cell r="A340">
            <v>313001029477</v>
          </cell>
          <cell r="B340" t="str">
            <v>CENTRO EDUCATIVO LOS FORMADORES</v>
          </cell>
          <cell r="C340" t="str">
            <v>900045466-1</v>
          </cell>
          <cell r="D340">
            <v>3156666569</v>
          </cell>
          <cell r="E340">
            <v>6731633</v>
          </cell>
          <cell r="F340" t="str">
            <v>celform1@outlook.com</v>
          </cell>
          <cell r="G340">
            <v>9459</v>
          </cell>
          <cell r="H340">
            <v>38985</v>
          </cell>
        </row>
        <row r="341">
          <cell r="A341">
            <v>313001029469</v>
          </cell>
          <cell r="B341" t="str">
            <v>INST MI ABCDARIO</v>
          </cell>
          <cell r="C341" t="str">
            <v>32906867-4</v>
          </cell>
          <cell r="D341">
            <v>6523760</v>
          </cell>
          <cell r="F341" t="str">
            <v>empequin@hotmail.com</v>
          </cell>
          <cell r="G341">
            <v>40</v>
          </cell>
          <cell r="H341">
            <v>40231</v>
          </cell>
        </row>
        <row r="342">
          <cell r="A342">
            <v>313001029451</v>
          </cell>
          <cell r="B342" t="str">
            <v>JARD INF MI PEQUEÑO JARDIN</v>
          </cell>
          <cell r="D342">
            <v>6908583</v>
          </cell>
        </row>
        <row r="343">
          <cell r="A343">
            <v>313001029442</v>
          </cell>
          <cell r="B343" t="str">
            <v>CORP DE ATENCION INTEGL PASOS FIRMES SEDE EDU</v>
          </cell>
          <cell r="D343">
            <v>6698938</v>
          </cell>
        </row>
        <row r="344">
          <cell r="A344">
            <v>313001000622</v>
          </cell>
          <cell r="B344" t="str">
            <v>COL DE LA SALLE</v>
          </cell>
          <cell r="C344" t="str">
            <v>860009985-0</v>
          </cell>
          <cell r="D344">
            <v>6661173</v>
          </cell>
          <cell r="E344">
            <v>6660200</v>
          </cell>
          <cell r="F344" t="str">
            <v>g.admisiones@colsallecartagena.edu.co</v>
          </cell>
          <cell r="G344">
            <v>308</v>
          </cell>
          <cell r="H344">
            <v>37224</v>
          </cell>
        </row>
        <row r="345">
          <cell r="A345">
            <v>313001000592</v>
          </cell>
          <cell r="B345" t="str">
            <v>GIMN LUJAN</v>
          </cell>
          <cell r="C345" t="str">
            <v>890403619-8</v>
          </cell>
          <cell r="D345">
            <v>6604288</v>
          </cell>
          <cell r="E345">
            <v>6604288</v>
          </cell>
          <cell r="F345" t="str">
            <v>gimnasiolujancar@hotmail.com</v>
          </cell>
          <cell r="G345">
            <v>238</v>
          </cell>
          <cell r="H345">
            <v>37190</v>
          </cell>
        </row>
        <row r="346">
          <cell r="A346">
            <v>313001000576</v>
          </cell>
          <cell r="B346" t="str">
            <v>COL EL SR DE LOS MILAGROS</v>
          </cell>
          <cell r="D346">
            <v>6570796</v>
          </cell>
        </row>
        <row r="347">
          <cell r="A347">
            <v>313001027377</v>
          </cell>
          <cell r="B347" t="str">
            <v>ESCUELA COMUNITARIA ETNOEDUCATIVA DE PALESTINA</v>
          </cell>
          <cell r="D347">
            <v>3215422888</v>
          </cell>
          <cell r="E347">
            <v>6566236</v>
          </cell>
          <cell r="F347" t="str">
            <v>etnopalestina@hotmail.com</v>
          </cell>
        </row>
        <row r="348">
          <cell r="A348">
            <v>313001027369</v>
          </cell>
          <cell r="B348" t="str">
            <v>GIMNASIO CHAMBERÍ</v>
          </cell>
          <cell r="D348">
            <v>6663446</v>
          </cell>
          <cell r="F348" t="str">
            <v>gimnasio_chamberi@hotmail.com</v>
          </cell>
        </row>
        <row r="349">
          <cell r="A349">
            <v>313001027351</v>
          </cell>
          <cell r="B349" t="str">
            <v>CORP COL SAN RAFAEL ARCANGEL</v>
          </cell>
          <cell r="C349" t="str">
            <v>806014422-1</v>
          </cell>
          <cell r="D349">
            <v>6561730</v>
          </cell>
          <cell r="F349" t="str">
            <v>colegio_sanrafaelarcangel@hotmail.com</v>
          </cell>
          <cell r="G349">
            <v>153</v>
          </cell>
          <cell r="H349">
            <v>42095</v>
          </cell>
        </row>
        <row r="350">
          <cell r="A350">
            <v>313001027334</v>
          </cell>
          <cell r="B350" t="str">
            <v>COL GIMN JIREH</v>
          </cell>
          <cell r="D350">
            <v>6622197</v>
          </cell>
        </row>
        <row r="351">
          <cell r="A351">
            <v>313001005144</v>
          </cell>
          <cell r="B351" t="str">
            <v>INST CIAL DE BOLIVAR INSCOBOL</v>
          </cell>
          <cell r="D351">
            <v>6755766</v>
          </cell>
        </row>
        <row r="352">
          <cell r="A352">
            <v>313001005136</v>
          </cell>
          <cell r="B352" t="str">
            <v>COL ANTARES DE CARTAGENA</v>
          </cell>
          <cell r="C352" t="str">
            <v>900096000-7</v>
          </cell>
          <cell r="D352">
            <v>6604131</v>
          </cell>
          <cell r="F352" t="str">
            <v>admonantaresdecartagena@hotmail.com</v>
          </cell>
          <cell r="G352">
            <v>18</v>
          </cell>
          <cell r="H352">
            <v>29291</v>
          </cell>
        </row>
        <row r="353">
          <cell r="A353">
            <v>313001005098</v>
          </cell>
          <cell r="B353" t="str">
            <v>CORP COL TRINITARIO</v>
          </cell>
          <cell r="C353" t="str">
            <v>900119662-3</v>
          </cell>
          <cell r="D353">
            <v>6539572</v>
          </cell>
          <cell r="F353" t="str">
            <v>colegiolatrinitario@hotmail.com</v>
          </cell>
          <cell r="G353">
            <v>4330</v>
          </cell>
          <cell r="H353">
            <v>39419</v>
          </cell>
        </row>
        <row r="354">
          <cell r="A354">
            <v>313001004857</v>
          </cell>
          <cell r="B354" t="str">
            <v>ESCUELA  EL SALVADOR</v>
          </cell>
          <cell r="C354" t="str">
            <v>806001943-9</v>
          </cell>
          <cell r="D354">
            <v>6534139</v>
          </cell>
          <cell r="F354" t="str">
            <v>info@fundacionelredentor.org</v>
          </cell>
          <cell r="G354">
            <v>298</v>
          </cell>
          <cell r="H354">
            <v>37825</v>
          </cell>
        </row>
        <row r="355">
          <cell r="A355">
            <v>313001008879</v>
          </cell>
          <cell r="B355" t="str">
            <v>CORPORACION INSTITUTO PESTALOZZI</v>
          </cell>
          <cell r="C355" t="str">
            <v>806003912-1</v>
          </cell>
          <cell r="D355">
            <v>6614552</v>
          </cell>
          <cell r="E355">
            <v>6614552</v>
          </cell>
          <cell r="F355" t="str">
            <v>instpestalozzi@yahoo.es</v>
          </cell>
          <cell r="G355">
            <v>951</v>
          </cell>
          <cell r="H355">
            <v>38333</v>
          </cell>
        </row>
        <row r="356">
          <cell r="A356">
            <v>313001008771</v>
          </cell>
          <cell r="B356" t="str">
            <v>COL GIMN MOMPIANO</v>
          </cell>
          <cell r="C356" t="str">
            <v>454580745-5</v>
          </cell>
          <cell r="D356">
            <v>6567340</v>
          </cell>
          <cell r="E356">
            <v>6567341</v>
          </cell>
          <cell r="F356" t="str">
            <v>gimnasiomompiano@hotmail.com</v>
          </cell>
          <cell r="G356">
            <v>181</v>
          </cell>
          <cell r="H356">
            <v>34378</v>
          </cell>
        </row>
        <row r="357">
          <cell r="A357">
            <v>313001008763</v>
          </cell>
          <cell r="B357" t="str">
            <v>JARD INF MI PRIMERA JORNADA</v>
          </cell>
          <cell r="D357">
            <v>66436993</v>
          </cell>
          <cell r="E357">
            <v>6691908</v>
          </cell>
        </row>
        <row r="358">
          <cell r="A358">
            <v>313001013775</v>
          </cell>
          <cell r="B358" t="str">
            <v>CORPORACION CENTRO EDUCATIVO RABY</v>
          </cell>
          <cell r="C358" t="str">
            <v>806012926-0</v>
          </cell>
          <cell r="D358">
            <v>6617479</v>
          </cell>
          <cell r="F358" t="str">
            <v>centroeduraby@hotmail.es</v>
          </cell>
          <cell r="G358">
            <v>233</v>
          </cell>
          <cell r="H358">
            <v>41653</v>
          </cell>
        </row>
        <row r="359">
          <cell r="A359">
            <v>313001013732</v>
          </cell>
          <cell r="B359" t="str">
            <v>INST SIMON RODRIGUEZ</v>
          </cell>
          <cell r="D359">
            <v>3135847992</v>
          </cell>
          <cell r="E359">
            <v>6676465</v>
          </cell>
        </row>
        <row r="360">
          <cell r="A360">
            <v>313001013694</v>
          </cell>
          <cell r="B360" t="str">
            <v>JARD INF MI DULCE SUEðO</v>
          </cell>
          <cell r="D360">
            <v>6624969</v>
          </cell>
          <cell r="E360">
            <v>6624969</v>
          </cell>
        </row>
        <row r="361">
          <cell r="A361">
            <v>313001013678</v>
          </cell>
          <cell r="B361" t="str">
            <v>ESC KEW BEACH</v>
          </cell>
          <cell r="D361">
            <v>3157138026</v>
          </cell>
        </row>
        <row r="362">
          <cell r="A362">
            <v>313001013651</v>
          </cell>
          <cell r="B362" t="str">
            <v>COLEGIO INTEGRAL DEL NORTE</v>
          </cell>
          <cell r="C362" t="str">
            <v>900197068-0</v>
          </cell>
          <cell r="D362">
            <v>6431762</v>
          </cell>
          <cell r="E362">
            <v>6431762</v>
          </cell>
          <cell r="F362" t="str">
            <v>colegiointegraldelnorte@hotmail.com</v>
          </cell>
          <cell r="G362">
            <v>884</v>
          </cell>
          <cell r="H362">
            <v>40169</v>
          </cell>
        </row>
        <row r="363">
          <cell r="A363">
            <v>313001013643</v>
          </cell>
          <cell r="B363" t="str">
            <v>CORPORACION CENTRO EDUCUCATIVO INTEGRAL EL RODEO</v>
          </cell>
          <cell r="C363" t="str">
            <v>900138368-3</v>
          </cell>
          <cell r="D363">
            <v>6523453</v>
          </cell>
          <cell r="E363">
            <v>6633453</v>
          </cell>
          <cell r="F363" t="str">
            <v>alviz52@hotmail.com</v>
          </cell>
          <cell r="G363">
            <v>4629</v>
          </cell>
          <cell r="H363">
            <v>42536</v>
          </cell>
        </row>
        <row r="364">
          <cell r="A364">
            <v>313001002234</v>
          </cell>
          <cell r="B364" t="str">
            <v>CORPORACION COLEGIO SAN RAFAEL</v>
          </cell>
          <cell r="D364">
            <v>6561730</v>
          </cell>
          <cell r="E364">
            <v>6665077</v>
          </cell>
          <cell r="F364" t="str">
            <v>colegio_sanrafaelarcangel@hotmail.com</v>
          </cell>
        </row>
        <row r="365">
          <cell r="A365">
            <v>313001002021</v>
          </cell>
          <cell r="B365" t="str">
            <v>COL FERNANDEZ BAENA</v>
          </cell>
          <cell r="D365">
            <v>6623104</v>
          </cell>
        </row>
        <row r="366">
          <cell r="A366">
            <v>313001029710</v>
          </cell>
          <cell r="B366" t="str">
            <v>INST EDUC ISAVIDA</v>
          </cell>
          <cell r="C366" t="str">
            <v>900325627-8</v>
          </cell>
          <cell r="D366">
            <v>6521721</v>
          </cell>
          <cell r="F366" t="str">
            <v>institutovida@hotmail.com</v>
          </cell>
          <cell r="G366">
            <v>305</v>
          </cell>
          <cell r="H366">
            <v>40513</v>
          </cell>
        </row>
        <row r="367">
          <cell r="A367">
            <v>313001029701</v>
          </cell>
          <cell r="B367" t="str">
            <v>CENTRO EDUCATIVO SANTA CLARA</v>
          </cell>
          <cell r="C367" t="str">
            <v>900364298-4</v>
          </cell>
          <cell r="D367">
            <v>6673250</v>
          </cell>
          <cell r="E367">
            <v>3116672778</v>
          </cell>
          <cell r="F367" t="str">
            <v>centroeducativosantaclara@hotmail.com</v>
          </cell>
          <cell r="G367">
            <v>668</v>
          </cell>
          <cell r="H367">
            <v>40058</v>
          </cell>
        </row>
        <row r="368">
          <cell r="A368">
            <v>313001029698</v>
          </cell>
          <cell r="B368" t="str">
            <v>IE QUERIDO AMIGO</v>
          </cell>
          <cell r="D368">
            <v>6522709</v>
          </cell>
          <cell r="F368" t="str">
            <v>fqa01@yahoo.com</v>
          </cell>
        </row>
        <row r="369">
          <cell r="A369">
            <v>313001028225</v>
          </cell>
          <cell r="B369" t="str">
            <v>CORP CENT EDUC COMUNIT FUENTE DE VALORES CENE</v>
          </cell>
          <cell r="C369" t="str">
            <v>806015005-6</v>
          </cell>
          <cell r="D369">
            <v>3114382740</v>
          </cell>
          <cell r="E369">
            <v>6525954</v>
          </cell>
          <cell r="F369" t="str">
            <v>cenefuvaruiz@hotmail.com</v>
          </cell>
          <cell r="G369">
            <v>845</v>
          </cell>
          <cell r="H369">
            <v>38520</v>
          </cell>
        </row>
        <row r="370">
          <cell r="A370">
            <v>313001028209</v>
          </cell>
          <cell r="B370" t="str">
            <v>COL BILING DE CARTAGENA</v>
          </cell>
          <cell r="D370">
            <v>6697480</v>
          </cell>
        </row>
        <row r="371">
          <cell r="A371">
            <v>313001028136</v>
          </cell>
          <cell r="B371" t="str">
            <v>COL LOS ANDES</v>
          </cell>
          <cell r="D371">
            <v>6661880</v>
          </cell>
          <cell r="E371">
            <v>6432361</v>
          </cell>
        </row>
        <row r="372">
          <cell r="A372">
            <v>313001028110</v>
          </cell>
          <cell r="B372" t="str">
            <v>INST EDUC LA EDAD DE ORO</v>
          </cell>
          <cell r="C372" t="str">
            <v>900131793-0</v>
          </cell>
          <cell r="D372">
            <v>3043257567</v>
          </cell>
          <cell r="E372">
            <v>6628629</v>
          </cell>
          <cell r="F372" t="str">
            <v>hector54@hotmail.com</v>
          </cell>
          <cell r="G372">
            <v>836</v>
          </cell>
          <cell r="H372">
            <v>37914</v>
          </cell>
        </row>
        <row r="373">
          <cell r="A373">
            <v>313001028101</v>
          </cell>
          <cell r="B373" t="str">
            <v>CENTRO EDUCATIVO AMOR SIN FRONTERAS</v>
          </cell>
          <cell r="D373">
            <v>6539498</v>
          </cell>
          <cell r="F373" t="str">
            <v>fundaceamorsinfronteras@hotmail.com</v>
          </cell>
        </row>
        <row r="374">
          <cell r="A374">
            <v>313001008399</v>
          </cell>
          <cell r="B374" t="str">
            <v>FUND CENT EDUC LAS PALMERAS</v>
          </cell>
          <cell r="C374" t="str">
            <v>806006989-1</v>
          </cell>
          <cell r="D374">
            <v>6634244</v>
          </cell>
          <cell r="F374" t="str">
            <v>funcepal@hotmail.com</v>
          </cell>
          <cell r="G374">
            <v>3966</v>
          </cell>
          <cell r="H374">
            <v>41806</v>
          </cell>
        </row>
        <row r="375">
          <cell r="A375">
            <v>313001008381</v>
          </cell>
          <cell r="B375" t="str">
            <v>CENT DE ENSEÑANZA HIJOS DE BOLIVAR</v>
          </cell>
          <cell r="C375" t="str">
            <v>800197044-1</v>
          </cell>
          <cell r="D375">
            <v>6613767</v>
          </cell>
          <cell r="E375">
            <v>3003158226</v>
          </cell>
          <cell r="F375" t="str">
            <v>cehibol@gmail.com</v>
          </cell>
          <cell r="G375">
            <v>2022</v>
          </cell>
          <cell r="H375">
            <v>39029</v>
          </cell>
        </row>
        <row r="376">
          <cell r="A376">
            <v>313001008364</v>
          </cell>
          <cell r="B376" t="str">
            <v>CENTR EDUC FRANCISCO JOSE DE CALDAS</v>
          </cell>
          <cell r="D376">
            <v>6634810</v>
          </cell>
        </row>
        <row r="377">
          <cell r="A377">
            <v>313001013481</v>
          </cell>
          <cell r="B377" t="str">
            <v>CENTRO EDUCATIVO COMUNITARIO LOS ROBLES</v>
          </cell>
          <cell r="C377" t="str">
            <v>806009489-2</v>
          </cell>
          <cell r="D377">
            <v>3122328341</v>
          </cell>
          <cell r="F377" t="str">
            <v>vivecristo28@hotmail.com</v>
          </cell>
          <cell r="G377">
            <v>2208</v>
          </cell>
          <cell r="H377">
            <v>39227</v>
          </cell>
        </row>
        <row r="378">
          <cell r="A378">
            <v>313001013465</v>
          </cell>
          <cell r="B378" t="str">
            <v>CORP EDUC INST FROEBEL</v>
          </cell>
          <cell r="C378" t="str">
            <v>806015493-7</v>
          </cell>
          <cell r="D378">
            <v>6572082</v>
          </cell>
          <cell r="F378" t="str">
            <v>institutofrobel2010@hotmail.com</v>
          </cell>
          <cell r="G378">
            <v>883</v>
          </cell>
          <cell r="H378">
            <v>37943</v>
          </cell>
        </row>
        <row r="379">
          <cell r="A379">
            <v>313001013457</v>
          </cell>
          <cell r="B379" t="str">
            <v>INST SAN ANTONIO DEL CAMPESTRE</v>
          </cell>
          <cell r="C379" t="str">
            <v>806007169-1</v>
          </cell>
          <cell r="D379">
            <v>6571975</v>
          </cell>
          <cell r="F379" t="str">
            <v>dawcamacho@hotmail.com</v>
          </cell>
          <cell r="G379">
            <v>3686</v>
          </cell>
          <cell r="H379">
            <v>39738</v>
          </cell>
        </row>
        <row r="380">
          <cell r="A380">
            <v>313001029230</v>
          </cell>
          <cell r="B380" t="str">
            <v>CORP EDUC LA GLORIA</v>
          </cell>
          <cell r="D380">
            <v>6747552</v>
          </cell>
        </row>
        <row r="381">
          <cell r="A381">
            <v>313001029221</v>
          </cell>
          <cell r="B381" t="str">
            <v>CORP.CENT EDUC LA ANUNCIACION</v>
          </cell>
          <cell r="D381">
            <v>6520477</v>
          </cell>
        </row>
        <row r="382">
          <cell r="A382">
            <v>313001029213</v>
          </cell>
          <cell r="B382" t="str">
            <v>COLEGIO MARIANO DE CARTAGENA</v>
          </cell>
          <cell r="C382" t="str">
            <v>900509199-3</v>
          </cell>
          <cell r="D382">
            <v>6470518</v>
          </cell>
          <cell r="E382">
            <v>3005250186</v>
          </cell>
          <cell r="F382" t="str">
            <v>titaherrera2012@hotmail.com</v>
          </cell>
          <cell r="G382">
            <v>209</v>
          </cell>
          <cell r="H382">
            <v>40692</v>
          </cell>
        </row>
        <row r="383">
          <cell r="A383">
            <v>313001029205</v>
          </cell>
          <cell r="B383" t="str">
            <v>JARDIN INFANTIL EL PINAR</v>
          </cell>
          <cell r="C383" t="str">
            <v>900070518-7</v>
          </cell>
          <cell r="D383">
            <v>6817370</v>
          </cell>
          <cell r="F383" t="str">
            <v>centro_elpinar@hotmail.com</v>
          </cell>
          <cell r="G383">
            <v>4185</v>
          </cell>
          <cell r="H383">
            <v>39794</v>
          </cell>
        </row>
        <row r="384">
          <cell r="A384">
            <v>313001009450</v>
          </cell>
          <cell r="B384" t="str">
            <v>GUARDERIA Y JARDIN INFANTIL REFUGIO NAVAL</v>
          </cell>
          <cell r="C384" t="str">
            <v>890480475-2</v>
          </cell>
          <cell r="D384">
            <v>3008429812</v>
          </cell>
          <cell r="E384">
            <v>6436496</v>
          </cell>
          <cell r="F384" t="str">
            <v>refugionaval@gmail.com</v>
          </cell>
          <cell r="G384">
            <v>335</v>
          </cell>
          <cell r="H384">
            <v>40514</v>
          </cell>
        </row>
        <row r="385">
          <cell r="A385">
            <v>313001009417</v>
          </cell>
          <cell r="B385" t="str">
            <v>CORP LIC CRISTOBAL COLON</v>
          </cell>
          <cell r="D385">
            <v>6612354</v>
          </cell>
          <cell r="F385" t="str">
            <v>lic_cristo_colon@hotmail.com</v>
          </cell>
        </row>
        <row r="386">
          <cell r="A386">
            <v>313001009409</v>
          </cell>
          <cell r="B386" t="str">
            <v>CORPORACION LIC GUILLERMO VALENCIA</v>
          </cell>
          <cell r="D386">
            <v>6776333</v>
          </cell>
          <cell r="F386" t="str">
            <v>eburgos73@yahoo.com</v>
          </cell>
        </row>
        <row r="387">
          <cell r="A387">
            <v>313001000134</v>
          </cell>
          <cell r="B387" t="str">
            <v>COL MIX LA VICTORIA</v>
          </cell>
          <cell r="D387">
            <v>6565692</v>
          </cell>
          <cell r="E387">
            <v>6663423</v>
          </cell>
          <cell r="F387" t="str">
            <v>cartagena de indias</v>
          </cell>
        </row>
        <row r="388">
          <cell r="A388">
            <v>313001000100</v>
          </cell>
          <cell r="B388" t="str">
            <v>COL MILITAR FERNANDEZ BUSTAMANTE</v>
          </cell>
          <cell r="D388">
            <v>6608991</v>
          </cell>
          <cell r="E388">
            <v>6608642</v>
          </cell>
          <cell r="F388" t="str">
            <v>cartagena de indias</v>
          </cell>
        </row>
        <row r="389">
          <cell r="A389">
            <v>313001000045</v>
          </cell>
          <cell r="B389" t="str">
            <v>CORPORACION COLEGIO CRISTO REY</v>
          </cell>
          <cell r="C389" t="str">
            <v>800228696-8</v>
          </cell>
          <cell r="D389">
            <v>6660342</v>
          </cell>
          <cell r="F389" t="str">
            <v>corp.colegiocristorey@hotmail.com</v>
          </cell>
          <cell r="G389">
            <v>128</v>
          </cell>
          <cell r="H389">
            <v>36878</v>
          </cell>
        </row>
        <row r="390">
          <cell r="A390">
            <v>313001006281</v>
          </cell>
          <cell r="B390" t="str">
            <v>CORPORACION COLEGIO AMOR A BOLIVAR</v>
          </cell>
          <cell r="C390" t="str">
            <v>800158491-4</v>
          </cell>
          <cell r="D390">
            <v>3164910983</v>
          </cell>
          <cell r="F390" t="str">
            <v>amorabolivar1981@gmail.com</v>
          </cell>
          <cell r="G390">
            <v>1039</v>
          </cell>
          <cell r="H390">
            <v>37986</v>
          </cell>
        </row>
        <row r="391">
          <cell r="A391">
            <v>313001006159</v>
          </cell>
          <cell r="B391" t="str">
            <v>CORP INST CARTAGENA</v>
          </cell>
          <cell r="C391" t="str">
            <v>900012205-1</v>
          </cell>
          <cell r="D391">
            <v>3172627061</v>
          </cell>
          <cell r="E391">
            <v>6631946</v>
          </cell>
          <cell r="F391" t="str">
            <v>corpoinscar@gmail.com</v>
          </cell>
          <cell r="G391">
            <v>262</v>
          </cell>
          <cell r="H391">
            <v>42169</v>
          </cell>
        </row>
        <row r="392">
          <cell r="A392">
            <v>313001006086</v>
          </cell>
          <cell r="B392" t="str">
            <v>COL GABRIEL GARCIA MARQUEZ</v>
          </cell>
          <cell r="D392">
            <v>6741430</v>
          </cell>
          <cell r="E392">
            <v>6741430</v>
          </cell>
        </row>
        <row r="393">
          <cell r="A393">
            <v>313001027067</v>
          </cell>
          <cell r="B393" t="str">
            <v>INST EDUC LUZ Y VERDAD</v>
          </cell>
          <cell r="C393" t="str">
            <v>806012478-2</v>
          </cell>
          <cell r="D393">
            <v>6756600</v>
          </cell>
          <cell r="E393">
            <v>6756600</v>
          </cell>
          <cell r="F393" t="str">
            <v>institoeducativoluzyverdad@hotmail.com</v>
          </cell>
          <cell r="G393">
            <v>1045</v>
          </cell>
          <cell r="H393">
            <v>37986</v>
          </cell>
        </row>
        <row r="394">
          <cell r="A394">
            <v>313001004768</v>
          </cell>
          <cell r="B394" t="str">
            <v>COLEGIO BRITANICO DE CARTAGENA SAS</v>
          </cell>
          <cell r="C394" t="str">
            <v>900843243-5</v>
          </cell>
          <cell r="D394">
            <v>6930982</v>
          </cell>
          <cell r="E394">
            <v>6930984</v>
          </cell>
          <cell r="F394" t="str">
            <v>admin@colbritanico.edu.co</v>
          </cell>
          <cell r="G394">
            <v>4684</v>
          </cell>
          <cell r="H394">
            <v>42187</v>
          </cell>
        </row>
        <row r="395">
          <cell r="A395">
            <v>413001030151</v>
          </cell>
          <cell r="B395" t="str">
            <v>INSTITUTO NUEVO REINO</v>
          </cell>
          <cell r="C395" t="str">
            <v>900552853-9</v>
          </cell>
          <cell r="D395">
            <v>3152006991</v>
          </cell>
          <cell r="E395">
            <v>6437558</v>
          </cell>
          <cell r="F395" t="str">
            <v>rhta12@hotmail.com</v>
          </cell>
          <cell r="G395">
            <v>4299</v>
          </cell>
          <cell r="H395">
            <v>41822</v>
          </cell>
        </row>
        <row r="396">
          <cell r="A396">
            <v>413001029919</v>
          </cell>
          <cell r="B396" t="str">
            <v>CENT EDUC DE BAYUNCA</v>
          </cell>
          <cell r="C396" t="str">
            <v>900407567-0</v>
          </cell>
          <cell r="D396">
            <v>3116515429</v>
          </cell>
          <cell r="F396" t="str">
            <v>ninfarroyo@hotmail.com</v>
          </cell>
          <cell r="G396">
            <v>213</v>
          </cell>
          <cell r="H396">
            <v>41050</v>
          </cell>
        </row>
        <row r="397">
          <cell r="A397">
            <v>413001029561</v>
          </cell>
          <cell r="B397" t="str">
            <v>CENT EDUC LA VECINA</v>
          </cell>
          <cell r="C397" t="str">
            <v>900110138-4</v>
          </cell>
          <cell r="D397">
            <v>3185580550</v>
          </cell>
          <cell r="E397">
            <v>6567982</v>
          </cell>
          <cell r="F397" t="str">
            <v>info@lavecina.nl</v>
          </cell>
          <cell r="G397">
            <v>1235</v>
          </cell>
          <cell r="H397">
            <v>42048</v>
          </cell>
        </row>
        <row r="398">
          <cell r="A398">
            <v>413001029366</v>
          </cell>
          <cell r="B398" t="str">
            <v>CORP EDUC  COL INTERNACIONAL DE CARTAGENA</v>
          </cell>
          <cell r="D398">
            <v>3008037074</v>
          </cell>
          <cell r="E398">
            <v>6735664</v>
          </cell>
        </row>
        <row r="399">
          <cell r="A399">
            <v>413001027126</v>
          </cell>
          <cell r="B399" t="str">
            <v>INST UNA NUVA LUZ DE ESPERANZA</v>
          </cell>
          <cell r="C399" t="str">
            <v>806007770-9</v>
          </cell>
          <cell r="D399">
            <v>6567182</v>
          </cell>
          <cell r="E399">
            <v>6648682</v>
          </cell>
          <cell r="F399" t="str">
            <v>info@casaitaliaong.org</v>
          </cell>
          <cell r="G399">
            <v>4246</v>
          </cell>
          <cell r="H399">
            <v>42196</v>
          </cell>
        </row>
        <row r="400">
          <cell r="A400">
            <v>413001013176</v>
          </cell>
          <cell r="B400" t="str">
            <v>FUNDACION EDUCATIVA INSTITUTO ECOLOGICO BARBACOAS</v>
          </cell>
          <cell r="C400" t="str">
            <v>806004142-1</v>
          </cell>
          <cell r="D400">
            <v>3183499944</v>
          </cell>
          <cell r="E400">
            <v>3183863955</v>
          </cell>
          <cell r="F400" t="str">
            <v>barbacoas1997@hotmail.com</v>
          </cell>
          <cell r="G400">
            <v>3716</v>
          </cell>
          <cell r="H400">
            <v>39742</v>
          </cell>
        </row>
        <row r="401">
          <cell r="A401">
            <v>413001004185</v>
          </cell>
          <cell r="B401" t="str">
            <v>COL COOP DE BTO ACAD DE BAYUNCA</v>
          </cell>
          <cell r="D401">
            <v>6295254</v>
          </cell>
        </row>
        <row r="402">
          <cell r="A402">
            <v>313001005705</v>
          </cell>
          <cell r="B402" t="str">
            <v>CORPORACION EDUCATIVA COLEGIO INTERNATIONAL DE CARTAGENA</v>
          </cell>
          <cell r="C402" t="str">
            <v>900147509-3</v>
          </cell>
          <cell r="D402">
            <v>6606086</v>
          </cell>
          <cell r="F402" t="str">
            <v>secretariacademica@cartagenainternationalschool.co</v>
          </cell>
          <cell r="G402">
            <v>2988</v>
          </cell>
          <cell r="H402">
            <v>39316</v>
          </cell>
        </row>
        <row r="403">
          <cell r="A403">
            <v>313001012744</v>
          </cell>
          <cell r="B403" t="str">
            <v>INSTITUTO SKINNER</v>
          </cell>
          <cell r="C403" t="str">
            <v>800189920-5</v>
          </cell>
          <cell r="D403">
            <v>3045772092</v>
          </cell>
          <cell r="F403" t="str">
            <v>institutoskinner@hotmail.com</v>
          </cell>
          <cell r="G403">
            <v>3483</v>
          </cell>
          <cell r="H403">
            <v>41787</v>
          </cell>
        </row>
        <row r="404">
          <cell r="A404">
            <v>313836000348</v>
          </cell>
          <cell r="B404" t="str">
            <v>ASPAEN GIMN CARTAGENA DE INDIAS</v>
          </cell>
          <cell r="C404" t="str">
            <v>860019021-9</v>
          </cell>
          <cell r="D404">
            <v>3107280128</v>
          </cell>
          <cell r="E404">
            <v>6424344</v>
          </cell>
          <cell r="F404" t="str">
            <v>contactosweb@gimnaciocartagenadeindias.edu.co</v>
          </cell>
          <cell r="G404">
            <v>4</v>
          </cell>
          <cell r="H404">
            <v>40185</v>
          </cell>
        </row>
        <row r="405">
          <cell r="A405">
            <v>913001000018</v>
          </cell>
          <cell r="B405" t="str">
            <v>ASPAEN GIMNASIO CARTAGENA</v>
          </cell>
          <cell r="D405">
            <v>3135514037</v>
          </cell>
          <cell r="E405">
            <v>6810881</v>
          </cell>
        </row>
        <row r="406">
          <cell r="A406">
            <v>313001013058</v>
          </cell>
          <cell r="B406" t="str">
            <v>CENT EDUC COOPINEM</v>
          </cell>
          <cell r="D406">
            <v>6617875</v>
          </cell>
          <cell r="E406">
            <v>6725629</v>
          </cell>
          <cell r="F406" t="str">
            <v>cartagena de indias</v>
          </cell>
        </row>
        <row r="407">
          <cell r="A407">
            <v>113001008195</v>
          </cell>
          <cell r="B407" t="str">
            <v>ESC JORGE ELIECER GAITAN</v>
          </cell>
          <cell r="C407" t="str">
            <v>806011976-4</v>
          </cell>
          <cell r="D407">
            <v>6619543</v>
          </cell>
          <cell r="F407" t="str">
            <v>insprosocial2014@hotmail.com</v>
          </cell>
          <cell r="G407">
            <v>855</v>
          </cell>
          <cell r="H407">
            <v>37406</v>
          </cell>
        </row>
        <row r="408">
          <cell r="A408">
            <v>113001007857</v>
          </cell>
          <cell r="B408" t="str">
            <v>IE LA LIBERTAD</v>
          </cell>
          <cell r="C408" t="str">
            <v>800200331-3</v>
          </cell>
          <cell r="D408">
            <v>6523381</v>
          </cell>
          <cell r="F408" t="str">
            <v>i.e.libertad@hotmail.com</v>
          </cell>
          <cell r="G408">
            <v>847</v>
          </cell>
          <cell r="H408">
            <v>37406</v>
          </cell>
        </row>
        <row r="409">
          <cell r="A409">
            <v>113001007806</v>
          </cell>
          <cell r="B409" t="str">
            <v>SEDE DISTRITAL LOMA FRESCA</v>
          </cell>
          <cell r="C409" t="str">
            <v>806000581-1</v>
          </cell>
          <cell r="D409">
            <v>6580705</v>
          </cell>
          <cell r="F409" t="str">
            <v>ritarosa50@hotmail.com</v>
          </cell>
          <cell r="G409">
            <v>229</v>
          </cell>
          <cell r="H409">
            <v>27803</v>
          </cell>
        </row>
        <row r="410">
          <cell r="A410">
            <v>113001029095</v>
          </cell>
          <cell r="B410" t="str">
            <v>IE FOCO ROJO</v>
          </cell>
          <cell r="C410" t="str">
            <v>900069821-2</v>
          </cell>
          <cell r="D410">
            <v>6725569</v>
          </cell>
          <cell r="F410" t="str">
            <v>efocorojoi2009@hotmail.com</v>
          </cell>
          <cell r="G410">
            <v>2015</v>
          </cell>
          <cell r="H410">
            <v>39029</v>
          </cell>
        </row>
        <row r="411">
          <cell r="A411">
            <v>113001028935</v>
          </cell>
          <cell r="B411" t="str">
            <v>ESC LA FRATERNITE</v>
          </cell>
          <cell r="C411" t="str">
            <v>806011979-6</v>
          </cell>
          <cell r="D411">
            <v>6534090</v>
          </cell>
          <cell r="E411">
            <v>6534090</v>
          </cell>
          <cell r="F411" t="str">
            <v>fyalasamericas@gmail.com</v>
          </cell>
          <cell r="G411">
            <v>309</v>
          </cell>
          <cell r="H411">
            <v>32273</v>
          </cell>
        </row>
        <row r="412">
          <cell r="A412">
            <v>113001009281</v>
          </cell>
          <cell r="B412" t="str">
            <v>INSTITUCION EDUCATIVA  VILLA ESTRELLA</v>
          </cell>
          <cell r="C412" t="str">
            <v>900518591-0</v>
          </cell>
          <cell r="D412">
            <v>6635324</v>
          </cell>
          <cell r="F412" t="str">
            <v>cevestrella@hotmail.com</v>
          </cell>
          <cell r="G412">
            <v>2481</v>
          </cell>
          <cell r="H412">
            <v>41373</v>
          </cell>
        </row>
        <row r="413">
          <cell r="A413">
            <v>113001009094</v>
          </cell>
          <cell r="B413" t="str">
            <v>ESC CARTAGENITA</v>
          </cell>
          <cell r="D413">
            <v>6746008</v>
          </cell>
        </row>
        <row r="414">
          <cell r="A414">
            <v>113001008926</v>
          </cell>
          <cell r="B414" t="str">
            <v>SECTORES UNIDOS</v>
          </cell>
          <cell r="C414" t="str">
            <v>806012552-1</v>
          </cell>
          <cell r="D414">
            <v>6617974</v>
          </cell>
          <cell r="F414" t="str">
            <v>iemercedesabrego@hotmail.es</v>
          </cell>
          <cell r="G414">
            <v>335</v>
          </cell>
          <cell r="H414">
            <v>37701</v>
          </cell>
        </row>
        <row r="415">
          <cell r="A415">
            <v>113001007199</v>
          </cell>
          <cell r="B415" t="str">
            <v>IE FE Y ALEGRIA LAS AMERICAS</v>
          </cell>
          <cell r="C415" t="str">
            <v>806011979-6</v>
          </cell>
          <cell r="D415">
            <v>6534090</v>
          </cell>
          <cell r="E415">
            <v>6534090</v>
          </cell>
          <cell r="F415" t="str">
            <v>fyalasamericas@gmail.com</v>
          </cell>
          <cell r="G415">
            <v>309</v>
          </cell>
          <cell r="H415">
            <v>32273</v>
          </cell>
        </row>
        <row r="416">
          <cell r="A416">
            <v>113001007121</v>
          </cell>
          <cell r="B416" t="str">
            <v>I E MANUELA BELTRAN SEDE HIJOS DEL CHOFER</v>
          </cell>
          <cell r="C416" t="str">
            <v>806011877-3</v>
          </cell>
          <cell r="D416">
            <v>6621973</v>
          </cell>
          <cell r="E416">
            <v>6620967</v>
          </cell>
          <cell r="F416" t="str">
            <v>pripaba@yahoo.com</v>
          </cell>
          <cell r="G416">
            <v>4328</v>
          </cell>
          <cell r="H416">
            <v>39419</v>
          </cell>
        </row>
        <row r="417">
          <cell r="A417">
            <v>313001002421</v>
          </cell>
          <cell r="B417" t="str">
            <v>COL NAVAL DE CRESPO</v>
          </cell>
          <cell r="C417" t="str">
            <v>800141645-5</v>
          </cell>
          <cell r="D417">
            <v>6663972</v>
          </cell>
          <cell r="E417">
            <v>6663972</v>
          </cell>
          <cell r="F417" t="str">
            <v>colnavabn1c@gmail.com</v>
          </cell>
          <cell r="G417">
            <v>120</v>
          </cell>
          <cell r="H417">
            <v>36347</v>
          </cell>
        </row>
        <row r="418">
          <cell r="A418">
            <v>113001004254</v>
          </cell>
          <cell r="B418" t="str">
            <v>INSTITUCION EDUCATIVA  FULGENCIO LEQUERICA VELEZ</v>
          </cell>
          <cell r="C418" t="str">
            <v>806012804-0</v>
          </cell>
          <cell r="D418">
            <v>6710009</v>
          </cell>
          <cell r="E418">
            <v>6510735</v>
          </cell>
          <cell r="F418" t="str">
            <v>i.e.fuleve@gmail.com</v>
          </cell>
          <cell r="G418">
            <v>1741</v>
          </cell>
          <cell r="H418">
            <v>37468</v>
          </cell>
        </row>
        <row r="419">
          <cell r="A419">
            <v>113001004149</v>
          </cell>
          <cell r="B419" t="str">
            <v>INSTITUCION EDUCACION JUAN JOSE NIETO SEDE PRINCIPAL</v>
          </cell>
          <cell r="C419" t="str">
            <v>800240605-0</v>
          </cell>
          <cell r="D419">
            <v>6633688</v>
          </cell>
          <cell r="E419">
            <v>6510529</v>
          </cell>
          <cell r="F419" t="str">
            <v>iejuanjosenieto@hotmail.com</v>
          </cell>
          <cell r="G419">
            <v>850</v>
          </cell>
          <cell r="H419">
            <v>37406</v>
          </cell>
        </row>
        <row r="420">
          <cell r="A420">
            <v>113001003274</v>
          </cell>
          <cell r="B420" t="str">
            <v>INSTITUCION EDUCATIVA JOSE MANUEL RODRIGUEZ TORICES</v>
          </cell>
          <cell r="C420" t="str">
            <v>806011843-3</v>
          </cell>
          <cell r="D420">
            <v>6671488</v>
          </cell>
          <cell r="E420">
            <v>3106019170</v>
          </cell>
          <cell r="F420" t="str">
            <v>angelb51@hotmail.com</v>
          </cell>
          <cell r="G420">
            <v>341</v>
          </cell>
          <cell r="H420">
            <v>38510</v>
          </cell>
        </row>
        <row r="421">
          <cell r="A421">
            <v>113001003223</v>
          </cell>
          <cell r="B421" t="str">
            <v>SEDE SAN JOSE OBRERO</v>
          </cell>
          <cell r="C421" t="str">
            <v>806002722-2</v>
          </cell>
          <cell r="D421">
            <v>6533366</v>
          </cell>
          <cell r="F421" t="str">
            <v>mgdsm1971@gmail.com</v>
          </cell>
          <cell r="G421">
            <v>106</v>
          </cell>
          <cell r="H421">
            <v>40611</v>
          </cell>
        </row>
        <row r="422">
          <cell r="A422">
            <v>113001003151</v>
          </cell>
          <cell r="B422" t="str">
            <v>ESCUELA  EMMA VILLA DE ESCALLON</v>
          </cell>
          <cell r="C422" t="str">
            <v>806001174-1</v>
          </cell>
          <cell r="D422">
            <v>6926565</v>
          </cell>
          <cell r="F422" t="str">
            <v>normalsuperiorcartagena@gmail.com</v>
          </cell>
          <cell r="G422">
            <v>690</v>
          </cell>
          <cell r="H422">
            <v>38600</v>
          </cell>
        </row>
        <row r="423">
          <cell r="A423">
            <v>313001027199</v>
          </cell>
          <cell r="B423" t="str">
            <v>INSTITUCION EDUCATIVA JESUS MAESTRO SUEÑOS Y OPORTUNIDADES</v>
          </cell>
          <cell r="C423" t="str">
            <v>806013879-7</v>
          </cell>
          <cell r="D423">
            <v>3145580079</v>
          </cell>
          <cell r="F423" t="str">
            <v>blancae42@hotmail.com</v>
          </cell>
          <cell r="G423">
            <v>704309</v>
          </cell>
          <cell r="H423">
            <v>42492</v>
          </cell>
        </row>
        <row r="424">
          <cell r="A424">
            <v>113001020969</v>
          </cell>
          <cell r="B424" t="str">
            <v>INSTITUCION EDUCATIVA FRANCISCO DE PAULA SANTANDER</v>
          </cell>
          <cell r="C424" t="str">
            <v>800221422-2</v>
          </cell>
          <cell r="D424">
            <v>6691386</v>
          </cell>
          <cell r="E424">
            <v>6691386</v>
          </cell>
          <cell r="F424" t="str">
            <v>franciscopsantander@outlook.com</v>
          </cell>
          <cell r="G424">
            <v>71</v>
          </cell>
          <cell r="H424">
            <v>38064</v>
          </cell>
        </row>
        <row r="425">
          <cell r="A425">
            <v>113001013814</v>
          </cell>
          <cell r="B425" t="str">
            <v>INSTITUCION EDUCATIVA BERTHA GEDEON DE BALADI</v>
          </cell>
          <cell r="C425" t="str">
            <v>806007908-8</v>
          </cell>
          <cell r="D425">
            <v>6572552</v>
          </cell>
          <cell r="F425" t="str">
            <v>ieberthagedeon@hotmail.com</v>
          </cell>
          <cell r="G425">
            <v>744</v>
          </cell>
          <cell r="H425">
            <v>40126</v>
          </cell>
        </row>
        <row r="426">
          <cell r="A426">
            <v>113001012788</v>
          </cell>
          <cell r="B426" t="str">
            <v>IE CIUDAD DE TUNJA</v>
          </cell>
          <cell r="C426" t="str">
            <v>806012816-9</v>
          </cell>
          <cell r="D426">
            <v>6437506</v>
          </cell>
          <cell r="F426" t="str">
            <v>ieciudaddetunja@hotmail.com</v>
          </cell>
          <cell r="G426">
            <v>864</v>
          </cell>
          <cell r="H426">
            <v>37406</v>
          </cell>
        </row>
        <row r="427">
          <cell r="A427">
            <v>313001005331</v>
          </cell>
          <cell r="B427" t="str">
            <v>COL NAVAL DEL SOCORRO</v>
          </cell>
          <cell r="C427" t="str">
            <v>800141644-9</v>
          </cell>
          <cell r="D427">
            <v>6613107</v>
          </cell>
          <cell r="E427">
            <v>6532031</v>
          </cell>
          <cell r="F427" t="str">
            <v>colnavbn1so@gmail.com</v>
          </cell>
          <cell r="G427">
            <v>210</v>
          </cell>
          <cell r="H427">
            <v>36461</v>
          </cell>
        </row>
        <row r="428">
          <cell r="A428">
            <v>313001004750</v>
          </cell>
          <cell r="B428" t="str">
            <v>MADRE GABRIELA DE SAN MARTIN</v>
          </cell>
          <cell r="C428" t="str">
            <v>806002722-0</v>
          </cell>
          <cell r="D428">
            <v>6533366</v>
          </cell>
          <cell r="F428" t="str">
            <v>mgdsm1971@gmail.com</v>
          </cell>
          <cell r="G428">
            <v>106</v>
          </cell>
          <cell r="H428">
            <v>40611</v>
          </cell>
        </row>
        <row r="429">
          <cell r="A429">
            <v>113001006133</v>
          </cell>
          <cell r="B429" t="str">
            <v>ESC POLICARPA SALAVARRIETA</v>
          </cell>
          <cell r="C429" t="str">
            <v>806011890-1</v>
          </cell>
          <cell r="D429">
            <v>3017738841</v>
          </cell>
          <cell r="F429" t="str">
            <v>marianita50@yahoo.es</v>
          </cell>
          <cell r="G429">
            <v>698</v>
          </cell>
          <cell r="H429">
            <v>32085</v>
          </cell>
        </row>
        <row r="430">
          <cell r="A430">
            <v>113001006010</v>
          </cell>
          <cell r="B430" t="str">
            <v>JARD INF NIÑO JESUS</v>
          </cell>
          <cell r="C430" t="str">
            <v>806011970-0</v>
          </cell>
          <cell r="D430">
            <v>6902020</v>
          </cell>
          <cell r="E430">
            <v>6714081</v>
          </cell>
          <cell r="F430" t="str">
            <v>leo701107@hotmail.com</v>
          </cell>
          <cell r="G430">
            <v>944</v>
          </cell>
          <cell r="H430">
            <v>37445</v>
          </cell>
        </row>
        <row r="431">
          <cell r="A431">
            <v>113001005889</v>
          </cell>
          <cell r="B431" t="str">
            <v>ESCUELA PABLO  VI 2</v>
          </cell>
          <cell r="C431" t="str">
            <v>806000581-1</v>
          </cell>
          <cell r="D431">
            <v>6580705</v>
          </cell>
          <cell r="F431" t="str">
            <v>ritarosa50@hotmail.com</v>
          </cell>
          <cell r="G431">
            <v>229</v>
          </cell>
          <cell r="H431">
            <v>27978</v>
          </cell>
        </row>
        <row r="432">
          <cell r="A432">
            <v>113001001352</v>
          </cell>
          <cell r="B432" t="str">
            <v>ESC NTRA SRA DEL CARMEN</v>
          </cell>
          <cell r="C432" t="str">
            <v>806012497-2</v>
          </cell>
          <cell r="D432">
            <v>6662113</v>
          </cell>
          <cell r="F432" t="str">
            <v>iesanjosedelavega@hotmail.com</v>
          </cell>
          <cell r="G432">
            <v>773</v>
          </cell>
          <cell r="H432">
            <v>37386</v>
          </cell>
        </row>
        <row r="433">
          <cell r="A433">
            <v>113001001336</v>
          </cell>
          <cell r="B433" t="str">
            <v>IE JOHN F KENNEDY</v>
          </cell>
          <cell r="C433" t="str">
            <v>806003005-4</v>
          </cell>
          <cell r="D433">
            <v>6632645</v>
          </cell>
          <cell r="F433" t="str">
            <v>info@iejfk.edu.co</v>
          </cell>
          <cell r="G433">
            <v>6</v>
          </cell>
          <cell r="H433">
            <v>36588</v>
          </cell>
        </row>
        <row r="434">
          <cell r="A434">
            <v>113001000879</v>
          </cell>
          <cell r="B434" t="str">
            <v>IE SANTA MARIA</v>
          </cell>
          <cell r="C434" t="str">
            <v>806011919-4</v>
          </cell>
          <cell r="D434">
            <v>6562509</v>
          </cell>
          <cell r="E434">
            <v>6562509</v>
          </cell>
          <cell r="F434" t="str">
            <v>iesantamaria@yahoo.es</v>
          </cell>
          <cell r="G434">
            <v>2079</v>
          </cell>
          <cell r="H434">
            <v>39037</v>
          </cell>
        </row>
        <row r="435">
          <cell r="A435">
            <v>113001000798</v>
          </cell>
          <cell r="B435" t="str">
            <v>INSTITUCION EDUCATIVA SOCIEDAD AMOR A CARTAGENA</v>
          </cell>
          <cell r="C435" t="str">
            <v>806012079-7</v>
          </cell>
          <cell r="D435">
            <v>6531333</v>
          </cell>
          <cell r="F435" t="str">
            <v>inenscar2002@hotmail.com</v>
          </cell>
          <cell r="G435">
            <v>132</v>
          </cell>
          <cell r="H435">
            <v>21976</v>
          </cell>
        </row>
        <row r="436">
          <cell r="A436">
            <v>113001000771</v>
          </cell>
          <cell r="B436" t="str">
            <v>IE CAMILO TORRES</v>
          </cell>
          <cell r="C436" t="str">
            <v>806003674-1</v>
          </cell>
          <cell r="D436">
            <v>6525132</v>
          </cell>
          <cell r="F436" t="str">
            <v>ingquinal@gmail.com</v>
          </cell>
          <cell r="G436">
            <v>1071</v>
          </cell>
          <cell r="H436">
            <v>38064</v>
          </cell>
        </row>
        <row r="437">
          <cell r="A437">
            <v>113001000739</v>
          </cell>
          <cell r="B437" t="str">
            <v>IE ANA MARIA VELEZ TRUJILLO</v>
          </cell>
          <cell r="C437" t="str">
            <v>806000581-1</v>
          </cell>
          <cell r="D437">
            <v>6581786</v>
          </cell>
          <cell r="F437" t="str">
            <v>anamariavelezdetrujillo1965@hotmail.com</v>
          </cell>
          <cell r="G437">
            <v>229</v>
          </cell>
          <cell r="H437">
            <v>27803</v>
          </cell>
        </row>
        <row r="438">
          <cell r="A438">
            <v>113001000704</v>
          </cell>
          <cell r="B438" t="str">
            <v>INSTITUCION EDUCATIVA RAFAEL NUÑEZ SEDE SANTA MARTA</v>
          </cell>
          <cell r="C438" t="str">
            <v>806013159-4</v>
          </cell>
          <cell r="D438">
            <v>6720643</v>
          </cell>
          <cell r="E438">
            <v>6722727</v>
          </cell>
          <cell r="F438" t="str">
            <v>leddyz84@gmail.com</v>
          </cell>
          <cell r="G438">
            <v>655</v>
          </cell>
          <cell r="H438">
            <v>38314</v>
          </cell>
        </row>
        <row r="439">
          <cell r="A439">
            <v>113001000674</v>
          </cell>
          <cell r="B439" t="str">
            <v>ESC ALFONSO ARAUJO</v>
          </cell>
          <cell r="C439" t="str">
            <v>806011897-0</v>
          </cell>
          <cell r="D439">
            <v>6581084</v>
          </cell>
          <cell r="E439">
            <v>6581084</v>
          </cell>
          <cell r="F439" t="str">
            <v>ieantoniosantos@gmail.com</v>
          </cell>
          <cell r="G439">
            <v>772</v>
          </cell>
          <cell r="H439">
            <v>37386</v>
          </cell>
        </row>
        <row r="440">
          <cell r="A440">
            <v>113001000437</v>
          </cell>
          <cell r="B440" t="str">
            <v>INSTITUCION EDUCATIVA REPUBLICA DE ARGENTINA</v>
          </cell>
          <cell r="C440" t="str">
            <v>806012616-2</v>
          </cell>
          <cell r="D440">
            <v>6533789</v>
          </cell>
          <cell r="F440" t="str">
            <v>administrativo@ierepublicadeargentina.edu.co</v>
          </cell>
          <cell r="G440">
            <v>214</v>
          </cell>
          <cell r="H440">
            <v>40693</v>
          </cell>
        </row>
        <row r="441">
          <cell r="A441">
            <v>113001000321</v>
          </cell>
          <cell r="B441" t="str">
            <v>INSTITUCIÓN EDUCATIVA LUIS CARLOS GALÁN SARMIENTO</v>
          </cell>
          <cell r="C441" t="str">
            <v>806011832-2</v>
          </cell>
          <cell r="D441">
            <v>3145352579</v>
          </cell>
          <cell r="F441" t="str">
            <v>ieluiscarlosgalansarmiento@live.com</v>
          </cell>
          <cell r="G441">
            <v>848</v>
          </cell>
          <cell r="H441">
            <v>37406</v>
          </cell>
        </row>
        <row r="442">
          <cell r="A442">
            <v>113001000313</v>
          </cell>
          <cell r="B442" t="str">
            <v>JOSE MARÍA  DEL CASTILLO Y RADA</v>
          </cell>
          <cell r="C442" t="str">
            <v>8060033596-5</v>
          </cell>
          <cell r="D442">
            <v>6740953</v>
          </cell>
          <cell r="F442" t="str">
            <v>sedejosemariacyr@hotmail.com</v>
          </cell>
          <cell r="G442">
            <v>176</v>
          </cell>
          <cell r="H442">
            <v>41017</v>
          </cell>
        </row>
        <row r="443">
          <cell r="A443">
            <v>113001000283</v>
          </cell>
          <cell r="B443" t="str">
            <v>SEDE JOSE MARIA CORDOBA</v>
          </cell>
          <cell r="C443" t="str">
            <v>90001377-4</v>
          </cell>
          <cell r="D443">
            <v>6436110</v>
          </cell>
          <cell r="F443" t="str">
            <v>samaride@hotmail.com</v>
          </cell>
          <cell r="G443">
            <v>2216</v>
          </cell>
          <cell r="H443">
            <v>38477</v>
          </cell>
        </row>
        <row r="444">
          <cell r="A444">
            <v>113001000259</v>
          </cell>
          <cell r="B444" t="str">
            <v>INSTITUCION EDUCATIVA VALORES UNIDOS</v>
          </cell>
          <cell r="C444" t="str">
            <v>900673137-2</v>
          </cell>
          <cell r="D444">
            <v>3205031704</v>
          </cell>
          <cell r="F444" t="str">
            <v>valoresunidos@hotmail.com</v>
          </cell>
          <cell r="G444">
            <v>2582</v>
          </cell>
          <cell r="H444">
            <v>41375</v>
          </cell>
        </row>
        <row r="445">
          <cell r="A445">
            <v>113001000241</v>
          </cell>
          <cell r="B445" t="str">
            <v>INSTITUCION EDUCATIVA  NUESTRO ESFUERZO</v>
          </cell>
          <cell r="C445" t="str">
            <v>806001166-2</v>
          </cell>
          <cell r="D445">
            <v>3166462552</v>
          </cell>
          <cell r="F445" t="str">
            <v>jo-ar@hotmail.com</v>
          </cell>
          <cell r="G445">
            <v>2357</v>
          </cell>
          <cell r="H445">
            <v>39063</v>
          </cell>
        </row>
        <row r="446">
          <cell r="A446">
            <v>113001000224</v>
          </cell>
          <cell r="B446" t="str">
            <v>INSTITUCIÓN EDUCATIVA  EMILIANO ALCALA ROMERO</v>
          </cell>
          <cell r="C446" t="str">
            <v>806011971-8</v>
          </cell>
          <cell r="D446">
            <v>6633560</v>
          </cell>
          <cell r="F446" t="str">
            <v>ieemilianoalcalar@hotmail.com</v>
          </cell>
          <cell r="G446">
            <v>849</v>
          </cell>
          <cell r="H446">
            <v>37406</v>
          </cell>
        </row>
        <row r="447">
          <cell r="A447">
            <v>113001000178</v>
          </cell>
          <cell r="B447" t="str">
            <v>CONC EDUC SAGRADO CORAZON DE JESUS</v>
          </cell>
          <cell r="C447" t="str">
            <v>806011919-4</v>
          </cell>
          <cell r="D447">
            <v>6562509</v>
          </cell>
          <cell r="F447" t="str">
            <v>iesantamaria@yahoo.es</v>
          </cell>
          <cell r="G447">
            <v>2079</v>
          </cell>
          <cell r="H447">
            <v>39037</v>
          </cell>
        </row>
        <row r="448">
          <cell r="A448">
            <v>113001000160</v>
          </cell>
          <cell r="B448" t="str">
            <v>INSTITUCION EDUCATIVA CORAZON DE MARIA</v>
          </cell>
          <cell r="C448" t="str">
            <v>806012542-6</v>
          </cell>
          <cell r="D448">
            <v>6562618</v>
          </cell>
          <cell r="F448" t="str">
            <v>cordmaria@hotmail.com</v>
          </cell>
          <cell r="G448">
            <v>350</v>
          </cell>
          <cell r="H448">
            <v>23817</v>
          </cell>
        </row>
        <row r="449">
          <cell r="A449">
            <v>113001000151</v>
          </cell>
          <cell r="B449" t="str">
            <v>ESC ANTONIO JOSE DE IRISARRI</v>
          </cell>
          <cell r="C449" t="str">
            <v>806012497-2</v>
          </cell>
          <cell r="D449">
            <v>6662113</v>
          </cell>
          <cell r="F449" t="str">
            <v>iejosedelavega@hotmail.com</v>
          </cell>
          <cell r="G449">
            <v>773</v>
          </cell>
          <cell r="H449">
            <v>37386</v>
          </cell>
        </row>
        <row r="450">
          <cell r="A450">
            <v>113001001697</v>
          </cell>
          <cell r="B450" t="str">
            <v>INSTITUCION EDUCATIVA MANUELA BELTRAN</v>
          </cell>
          <cell r="C450" t="str">
            <v>806011877-3</v>
          </cell>
          <cell r="D450">
            <v>6627941</v>
          </cell>
          <cell r="F450" t="str">
            <v>pripaba@yahoo.com</v>
          </cell>
          <cell r="G450">
            <v>4328</v>
          </cell>
          <cell r="H450">
            <v>39419</v>
          </cell>
        </row>
        <row r="451">
          <cell r="A451">
            <v>113001001671</v>
          </cell>
          <cell r="B451" t="str">
            <v>SOC DE AMOR A CARTAGENA # 3</v>
          </cell>
        </row>
        <row r="452">
          <cell r="A452">
            <v>113001001662</v>
          </cell>
          <cell r="B452" t="str">
            <v>ESC PADRE PATRICIO</v>
          </cell>
          <cell r="D452">
            <v>6607985</v>
          </cell>
        </row>
        <row r="453">
          <cell r="A453">
            <v>113001001654</v>
          </cell>
          <cell r="B453" t="str">
            <v>ESCUELA REPUBLICA DEL ECUADOR</v>
          </cell>
          <cell r="C453" t="str">
            <v>806102804-0</v>
          </cell>
          <cell r="D453">
            <v>6714189</v>
          </cell>
          <cell r="E453">
            <v>6710009</v>
          </cell>
          <cell r="F453" t="str">
            <v>republicadelecuador@hotmail.com</v>
          </cell>
          <cell r="G453">
            <v>1741</v>
          </cell>
          <cell r="H453">
            <v>37621</v>
          </cell>
        </row>
        <row r="454">
          <cell r="A454">
            <v>113001001581</v>
          </cell>
          <cell r="B454" t="str">
            <v>INSTITUCION EDUCATIVA DE FREDONIA</v>
          </cell>
          <cell r="C454" t="str">
            <v>806003670-2</v>
          </cell>
          <cell r="D454">
            <v>3157536161</v>
          </cell>
          <cell r="F454" t="str">
            <v>iefredonia@hotmail.com</v>
          </cell>
          <cell r="G454">
            <v>888</v>
          </cell>
          <cell r="H454">
            <v>40169</v>
          </cell>
        </row>
        <row r="455">
          <cell r="A455">
            <v>113001001573</v>
          </cell>
          <cell r="B455" t="str">
            <v>SOCIEDAD DE AMOR A CARTAGENA 10</v>
          </cell>
          <cell r="C455" t="str">
            <v>806012177-0</v>
          </cell>
          <cell r="D455">
            <v>6725169</v>
          </cell>
          <cell r="F455" t="str">
            <v>inedsor2010@hotmail.com</v>
          </cell>
          <cell r="G455">
            <v>216</v>
          </cell>
          <cell r="H455">
            <v>38477</v>
          </cell>
        </row>
        <row r="456">
          <cell r="A456">
            <v>113001001492</v>
          </cell>
          <cell r="B456" t="str">
            <v>IE LICEO DE BOLIVAR</v>
          </cell>
          <cell r="C456" t="str">
            <v>806012153-4</v>
          </cell>
          <cell r="D456">
            <v>6478166</v>
          </cell>
          <cell r="E456">
            <v>6478166</v>
          </cell>
          <cell r="F456" t="str">
            <v>liceo50@hotmail.com</v>
          </cell>
          <cell r="G456">
            <v>2396</v>
          </cell>
          <cell r="H456">
            <v>18588</v>
          </cell>
        </row>
        <row r="457">
          <cell r="A457">
            <v>213001008084</v>
          </cell>
          <cell r="B457" t="str">
            <v>ESCUELA LUIS CARLOS GALAN</v>
          </cell>
          <cell r="C457" t="str">
            <v>806011904-4</v>
          </cell>
          <cell r="D457">
            <v>6534415</v>
          </cell>
          <cell r="F457" t="str">
            <v>ihmaria_cartagen@hotmail.com</v>
          </cell>
          <cell r="G457">
            <v>358</v>
          </cell>
          <cell r="H457">
            <v>38800</v>
          </cell>
        </row>
        <row r="458">
          <cell r="A458">
            <v>213001008076</v>
          </cell>
          <cell r="B458" t="str">
            <v>IE MANUELA VERGARA DE CURI</v>
          </cell>
          <cell r="C458" t="str">
            <v>806003655-1</v>
          </cell>
          <cell r="D458">
            <v>6617411</v>
          </cell>
          <cell r="F458" t="str">
            <v>manuelavergaradecuri@outlook.com</v>
          </cell>
          <cell r="G458">
            <v>208</v>
          </cell>
          <cell r="H458">
            <v>38163</v>
          </cell>
        </row>
        <row r="459">
          <cell r="A459">
            <v>213001007797</v>
          </cell>
          <cell r="B459" t="str">
            <v>INSTITUCION EDUCATIVA SAN JUAN DE DAMASCO</v>
          </cell>
          <cell r="C459" t="str">
            <v>806011909-9</v>
          </cell>
          <cell r="D459">
            <v>6722863</v>
          </cell>
          <cell r="E459">
            <v>6722863</v>
          </cell>
          <cell r="F459" t="str">
            <v>sanjuandamasco@hotmail.com</v>
          </cell>
          <cell r="G459">
            <v>149</v>
          </cell>
          <cell r="H459">
            <v>27453</v>
          </cell>
        </row>
        <row r="460">
          <cell r="A460">
            <v>213001007339</v>
          </cell>
          <cell r="B460" t="str">
            <v>SEDE DISTRITAL  EL REPOSO</v>
          </cell>
          <cell r="C460" t="str">
            <v>806012074-0</v>
          </cell>
          <cell r="D460">
            <v>6769530</v>
          </cell>
          <cell r="F460" t="str">
            <v>feyalegriaprogreso@yahoo.es</v>
          </cell>
          <cell r="G460">
            <v>248</v>
          </cell>
          <cell r="H460">
            <v>37195</v>
          </cell>
        </row>
        <row r="461">
          <cell r="A461">
            <v>213001007231</v>
          </cell>
          <cell r="B461" t="str">
            <v>INSTITUCION EDUCATIVA SAN FRANCISCO DE ASIS</v>
          </cell>
          <cell r="C461" t="str">
            <v>806011890-1</v>
          </cell>
          <cell r="D461">
            <v>3017738841</v>
          </cell>
          <cell r="F461" t="str">
            <v>sanfrancisco_de_asis@hotmail.es</v>
          </cell>
          <cell r="G461">
            <v>698</v>
          </cell>
          <cell r="H461">
            <v>32085</v>
          </cell>
        </row>
        <row r="462">
          <cell r="A462">
            <v>213001004313</v>
          </cell>
          <cell r="B462" t="str">
            <v>ESCUELA PEDRO PASCACIO MARTINEZ</v>
          </cell>
          <cell r="C462" t="str">
            <v>80611890-1</v>
          </cell>
          <cell r="D462">
            <v>30017738841</v>
          </cell>
          <cell r="F462" t="str">
            <v>sanfrancisco_de_asis@hotmail.com</v>
          </cell>
          <cell r="G462">
            <v>698</v>
          </cell>
          <cell r="H462">
            <v>32085</v>
          </cell>
        </row>
        <row r="463">
          <cell r="A463">
            <v>113001002871</v>
          </cell>
          <cell r="B463" t="str">
            <v>CENTRO EDUCATIVO MIGUEL ANTONIO LENGUA</v>
          </cell>
          <cell r="C463" t="str">
            <v>806012079-7</v>
          </cell>
          <cell r="D463">
            <v>6710383</v>
          </cell>
          <cell r="F463" t="str">
            <v>inenscar2002@hotmail.com</v>
          </cell>
          <cell r="G463">
            <v>664</v>
          </cell>
          <cell r="H463">
            <v>40058</v>
          </cell>
        </row>
        <row r="464">
          <cell r="A464">
            <v>113001002839</v>
          </cell>
          <cell r="B464" t="str">
            <v>INSTITUCION EDUCATIVA SAN JUAN DE DAMASCO SEDE NUESTRA SEÑORA DEL ROSARIO</v>
          </cell>
          <cell r="C464" t="str">
            <v>806011909-9</v>
          </cell>
          <cell r="D464">
            <v>6690547</v>
          </cell>
          <cell r="F464" t="str">
            <v>sanjuandamasco@hotmail.com</v>
          </cell>
          <cell r="G464">
            <v>72</v>
          </cell>
          <cell r="H464">
            <v>21152</v>
          </cell>
        </row>
        <row r="465">
          <cell r="A465">
            <v>113001002812</v>
          </cell>
          <cell r="B465" t="str">
            <v>INSTITUCION EDUCATIVA MARIA REINA</v>
          </cell>
          <cell r="C465" t="str">
            <v>900000097-9</v>
          </cell>
          <cell r="D465">
            <v>6743522</v>
          </cell>
          <cell r="E465">
            <v>6720155</v>
          </cell>
          <cell r="F465" t="str">
            <v>revecarueda.mr@hotmail.com</v>
          </cell>
          <cell r="G465">
            <v>688</v>
          </cell>
          <cell r="H465">
            <v>37917</v>
          </cell>
        </row>
        <row r="466">
          <cell r="A466">
            <v>113001002651</v>
          </cell>
          <cell r="B466" t="str">
            <v>ESCUELA MIXTA LAS DELICIAS</v>
          </cell>
          <cell r="C466" t="str">
            <v>900000097-9</v>
          </cell>
          <cell r="D466">
            <v>6742544</v>
          </cell>
          <cell r="E466">
            <v>6720155</v>
          </cell>
          <cell r="F466" t="str">
            <v>revecarueda.mr@hotmail.com</v>
          </cell>
          <cell r="G466">
            <v>688</v>
          </cell>
          <cell r="H466">
            <v>37917</v>
          </cell>
        </row>
        <row r="467">
          <cell r="A467">
            <v>113001002553</v>
          </cell>
          <cell r="B467" t="str">
            <v>ACCION COMUNAL SAN  PEDRO</v>
          </cell>
          <cell r="C467" t="str">
            <v>806000581-1</v>
          </cell>
          <cell r="D467">
            <v>6580705</v>
          </cell>
          <cell r="F467" t="str">
            <v>ritarosa50@hotmail.com</v>
          </cell>
          <cell r="G467">
            <v>229</v>
          </cell>
          <cell r="H467">
            <v>31086</v>
          </cell>
        </row>
        <row r="468">
          <cell r="A468">
            <v>113001002481</v>
          </cell>
          <cell r="B468" t="str">
            <v>ESCUELA VICTORIA PAUTT LEON</v>
          </cell>
          <cell r="C468" t="str">
            <v>806012177-0</v>
          </cell>
          <cell r="D468">
            <v>6720673</v>
          </cell>
          <cell r="E468">
            <v>6697024</v>
          </cell>
          <cell r="F468" t="str">
            <v>inedsor2010@hotmail.com</v>
          </cell>
          <cell r="G468">
            <v>216</v>
          </cell>
          <cell r="H468">
            <v>38477</v>
          </cell>
        </row>
        <row r="469">
          <cell r="A469">
            <v>113001002413</v>
          </cell>
          <cell r="B469" t="str">
            <v>IE MADRE LAURA</v>
          </cell>
          <cell r="C469" t="str">
            <v>806003596-5</v>
          </cell>
          <cell r="D469">
            <v>6752359</v>
          </cell>
          <cell r="F469" t="str">
            <v>instedmadrelaura@hotmail.com</v>
          </cell>
          <cell r="G469">
            <v>176</v>
          </cell>
          <cell r="H469">
            <v>41017</v>
          </cell>
        </row>
        <row r="470">
          <cell r="A470">
            <v>113001002162</v>
          </cell>
          <cell r="B470" t="str">
            <v>ESC SIMON BOLIVAR</v>
          </cell>
          <cell r="C470" t="str">
            <v>806012497-2</v>
          </cell>
          <cell r="D470">
            <v>6662113</v>
          </cell>
          <cell r="F470" t="str">
            <v>iejosedelavega@hotmail.com</v>
          </cell>
          <cell r="G470">
            <v>773</v>
          </cell>
          <cell r="H470">
            <v>37386</v>
          </cell>
        </row>
        <row r="471">
          <cell r="A471">
            <v>113001001981</v>
          </cell>
          <cell r="B471" t="str">
            <v>SEDE DE ALBORNOZ</v>
          </cell>
          <cell r="C471" t="str">
            <v>806012606-9</v>
          </cell>
          <cell r="D471">
            <v>3218589881</v>
          </cell>
          <cell r="F471" t="str">
            <v>iesalimbechara@hotmail.com</v>
          </cell>
          <cell r="G471">
            <v>337</v>
          </cell>
          <cell r="H471">
            <v>37701</v>
          </cell>
        </row>
        <row r="472">
          <cell r="A472">
            <v>113001001972</v>
          </cell>
          <cell r="B472" t="str">
            <v>IE SEMINARIO DE CARTAGENA</v>
          </cell>
          <cell r="C472" t="str">
            <v>890480324-9</v>
          </cell>
          <cell r="D472">
            <v>3145700103</v>
          </cell>
          <cell r="E472">
            <v>6432422</v>
          </cell>
          <cell r="F472" t="str">
            <v>colegioseminariodecartagena@gmail.com</v>
          </cell>
          <cell r="G472">
            <v>550</v>
          </cell>
          <cell r="H472">
            <v>39933</v>
          </cell>
        </row>
        <row r="473">
          <cell r="A473">
            <v>113001001964</v>
          </cell>
          <cell r="B473" t="str">
            <v>ESCUELA  SOCIEDAD AMOR A CARTAGENA N  7</v>
          </cell>
          <cell r="C473" t="str">
            <v>900000097-9</v>
          </cell>
          <cell r="D473">
            <v>6749066</v>
          </cell>
          <cell r="E473">
            <v>6720155</v>
          </cell>
          <cell r="F473" t="str">
            <v>belmuma@hotmail.com</v>
          </cell>
          <cell r="G473">
            <v>688</v>
          </cell>
          <cell r="H473">
            <v>37917</v>
          </cell>
        </row>
        <row r="474">
          <cell r="A474">
            <v>113001001816</v>
          </cell>
          <cell r="B474" t="str">
            <v>INSTITUCIÓN EDUCATIVA JOSE DE LA VEGA</v>
          </cell>
          <cell r="C474" t="str">
            <v>806012497-2</v>
          </cell>
          <cell r="D474">
            <v>6581347</v>
          </cell>
          <cell r="F474" t="str">
            <v>iejosedelavega@hotmail.com</v>
          </cell>
          <cell r="G474">
            <v>773</v>
          </cell>
          <cell r="H474">
            <v>37386</v>
          </cell>
        </row>
        <row r="475">
          <cell r="A475">
            <v>313001001181</v>
          </cell>
          <cell r="B475" t="str">
            <v>INSTITUCION EDUCATIVA NTRA SEÑORA DE LA CONSOLATA</v>
          </cell>
          <cell r="C475" t="str">
            <v>890480646-5</v>
          </cell>
          <cell r="D475">
            <v>6813692</v>
          </cell>
          <cell r="E475">
            <v>6812543</v>
          </cell>
          <cell r="F475" t="str">
            <v>colegiolaconsolata@hotmail.com</v>
          </cell>
          <cell r="G475">
            <v>550</v>
          </cell>
          <cell r="H475">
            <v>39933</v>
          </cell>
        </row>
        <row r="476">
          <cell r="A476">
            <v>313001029396</v>
          </cell>
          <cell r="B476" t="str">
            <v>INSTITUCION EDUCATIVA CLEMENTE MANUEL ZABALA</v>
          </cell>
          <cell r="C476" t="str">
            <v>900190958-9</v>
          </cell>
          <cell r="D476">
            <v>3006317628</v>
          </cell>
          <cell r="E476">
            <v>67148839</v>
          </cell>
          <cell r="F476" t="str">
            <v>clementemanuelzabala.cartagena@feyalegria.org.co</v>
          </cell>
          <cell r="G476">
            <v>90</v>
          </cell>
          <cell r="H476">
            <v>40290</v>
          </cell>
        </row>
        <row r="477">
          <cell r="A477">
            <v>313001029264</v>
          </cell>
          <cell r="B477" t="str">
            <v>CEAD SIMOM BOLIVAR UNAD CARTAGENA</v>
          </cell>
          <cell r="C477" t="str">
            <v>860512780-4</v>
          </cell>
          <cell r="D477">
            <v>6628812</v>
          </cell>
          <cell r="E477">
            <v>6628812</v>
          </cell>
          <cell r="F477" t="str">
            <v>roberto.salazar@unad.edu.co</v>
          </cell>
          <cell r="G477">
            <v>1302</v>
          </cell>
          <cell r="H477">
            <v>38943</v>
          </cell>
        </row>
        <row r="478">
          <cell r="A478">
            <v>313001008569</v>
          </cell>
          <cell r="B478" t="str">
            <v>IE  JUAN JOSE NIETO  SEDE  EL EDUCADOR</v>
          </cell>
          <cell r="C478" t="str">
            <v>800240605-7</v>
          </cell>
          <cell r="D478">
            <v>6617766</v>
          </cell>
          <cell r="F478" t="str">
            <v>iejuanjosenieto@hotmail.com</v>
          </cell>
          <cell r="G478">
            <v>1111</v>
          </cell>
          <cell r="H478">
            <v>35138</v>
          </cell>
        </row>
        <row r="479">
          <cell r="A479">
            <v>313001008411</v>
          </cell>
          <cell r="B479" t="str">
            <v>INSTITUCION EDUCATIVA FE Y ALEGRIA EL PROGRESO</v>
          </cell>
          <cell r="C479" t="str">
            <v>806012074-0</v>
          </cell>
          <cell r="D479">
            <v>6718140</v>
          </cell>
          <cell r="E479">
            <v>6718140</v>
          </cell>
          <cell r="F479" t="str">
            <v>feyalegriaprogreso@yahoo.es</v>
          </cell>
          <cell r="G479">
            <v>248</v>
          </cell>
          <cell r="H479">
            <v>37195</v>
          </cell>
        </row>
        <row r="480">
          <cell r="A480">
            <v>313001027253</v>
          </cell>
          <cell r="B480" t="str">
            <v>IE JUAN BAUTISTA SCALABRINI</v>
          </cell>
          <cell r="C480" t="str">
            <v>890480324-9</v>
          </cell>
          <cell r="D480">
            <v>3145700109</v>
          </cell>
          <cell r="E480">
            <v>6686947</v>
          </cell>
          <cell r="F480" t="str">
            <v>jorvano02@yahoo.es</v>
          </cell>
          <cell r="G480">
            <v>8</v>
          </cell>
          <cell r="H480">
            <v>36899</v>
          </cell>
        </row>
        <row r="481">
          <cell r="A481">
            <v>313001002269</v>
          </cell>
          <cell r="B481" t="str">
            <v>COLEGIO NAVAL DE MANZANILLO</v>
          </cell>
          <cell r="C481" t="str">
            <v>6673544-2</v>
          </cell>
          <cell r="D481">
            <v>6694254</v>
          </cell>
          <cell r="E481">
            <v>3012800284</v>
          </cell>
          <cell r="F481" t="str">
            <v>colnavbn1ma@gmail.com</v>
          </cell>
          <cell r="G481">
            <v>419</v>
          </cell>
          <cell r="H481">
            <v>37246</v>
          </cell>
        </row>
        <row r="482">
          <cell r="A482">
            <v>113001030212</v>
          </cell>
          <cell r="B482" t="str">
            <v>INSTITUCION EDUCATIVA BICENTENARIO</v>
          </cell>
          <cell r="C482" t="str">
            <v>860009985-0</v>
          </cell>
          <cell r="D482">
            <v>3218154738</v>
          </cell>
          <cell r="F482" t="str">
            <v>iebsalle@gmail.com</v>
          </cell>
          <cell r="G482">
            <v>8966</v>
          </cell>
          <cell r="H482">
            <v>42366</v>
          </cell>
        </row>
        <row r="483">
          <cell r="A483">
            <v>113001030093</v>
          </cell>
          <cell r="B483" t="str">
            <v>INSTITUCIÓN EDUCATIVA FUNDACIÓN PIES DESCALZOS</v>
          </cell>
          <cell r="C483" t="str">
            <v>900732396-7</v>
          </cell>
          <cell r="D483">
            <v>3004660756</v>
          </cell>
          <cell r="F483" t="str">
            <v>rectoriafpd@gmail.com</v>
          </cell>
          <cell r="G483">
            <v>6390</v>
          </cell>
          <cell r="H483">
            <v>41536</v>
          </cell>
        </row>
        <row r="484">
          <cell r="A484">
            <v>113001028927</v>
          </cell>
          <cell r="B484" t="str">
            <v>IE  CIUDADELA 2000</v>
          </cell>
          <cell r="C484" t="str">
            <v>900114856-2</v>
          </cell>
          <cell r="D484">
            <v>6632764</v>
          </cell>
          <cell r="F484" t="str">
            <v>ieciudadela2000@hotmail.com</v>
          </cell>
          <cell r="G484">
            <v>2637</v>
          </cell>
          <cell r="H484">
            <v>39631</v>
          </cell>
        </row>
        <row r="485">
          <cell r="A485">
            <v>113001028919</v>
          </cell>
          <cell r="B485" t="str">
            <v>INSTITUCION EDUCATIVA NUEVO BOSQUE</v>
          </cell>
          <cell r="C485" t="str">
            <v>900013774-3</v>
          </cell>
          <cell r="D485">
            <v>6677374</v>
          </cell>
          <cell r="F485" t="str">
            <v>samarides@hotmail.com</v>
          </cell>
          <cell r="G485">
            <v>1620</v>
          </cell>
          <cell r="H485">
            <v>42061</v>
          </cell>
        </row>
        <row r="486">
          <cell r="A486">
            <v>113001028483</v>
          </cell>
          <cell r="B486" t="str">
            <v>INSTITUCION EDUCATIVA CASD MANUELA BELTRAN</v>
          </cell>
          <cell r="C486" t="str">
            <v>890481209-4</v>
          </cell>
          <cell r="D486">
            <v>6698287</v>
          </cell>
          <cell r="E486">
            <v>6699544</v>
          </cell>
          <cell r="F486" t="str">
            <v>iescasd@hotmail.com</v>
          </cell>
          <cell r="G486">
            <v>1691</v>
          </cell>
          <cell r="H486">
            <v>37621</v>
          </cell>
        </row>
        <row r="487">
          <cell r="A487">
            <v>113001012711</v>
          </cell>
          <cell r="B487" t="str">
            <v>ESC SAN JOSE CLAVERIANO</v>
          </cell>
          <cell r="C487" t="str">
            <v>806012542-6</v>
          </cell>
          <cell r="D487">
            <v>6565664</v>
          </cell>
          <cell r="F487" t="str">
            <v>cordmaria@homail.com</v>
          </cell>
          <cell r="G487">
            <v>350</v>
          </cell>
          <cell r="H487">
            <v>34774</v>
          </cell>
        </row>
        <row r="488">
          <cell r="A488">
            <v>113001008284</v>
          </cell>
          <cell r="B488" t="str">
            <v>INSTITUCION EDUCATIVA  SAN FELIPE NERI</v>
          </cell>
          <cell r="C488" t="str">
            <v>890480630-0</v>
          </cell>
          <cell r="D488">
            <v>6753212</v>
          </cell>
          <cell r="F488" t="str">
            <v>iesanfelipeneri@hotmail.es</v>
          </cell>
          <cell r="G488">
            <v>844</v>
          </cell>
          <cell r="H488">
            <v>37406</v>
          </cell>
        </row>
        <row r="489">
          <cell r="A489">
            <v>113001008276</v>
          </cell>
          <cell r="B489" t="str">
            <v>IE PLAYAS DE ACAPULCO</v>
          </cell>
          <cell r="C489" t="str">
            <v>806008967-7</v>
          </cell>
          <cell r="D489">
            <v>6747225</v>
          </cell>
          <cell r="F489" t="str">
            <v>iepacapulco@gmail.com</v>
          </cell>
          <cell r="G489">
            <v>845</v>
          </cell>
          <cell r="H489">
            <v>37406</v>
          </cell>
        </row>
        <row r="490">
          <cell r="A490">
            <v>113001008268</v>
          </cell>
          <cell r="B490" t="str">
            <v>IE MARIA CANO</v>
          </cell>
          <cell r="C490" t="str">
            <v>806004017-7</v>
          </cell>
          <cell r="D490">
            <v>6527134</v>
          </cell>
          <cell r="F490" t="str">
            <v>iemariacano1@hotmail.com</v>
          </cell>
          <cell r="G490">
            <v>215</v>
          </cell>
          <cell r="H490">
            <v>40693</v>
          </cell>
        </row>
        <row r="491">
          <cell r="A491">
            <v>113001007776</v>
          </cell>
          <cell r="B491" t="str">
            <v>SEDE LUIS CARLOS GALAN</v>
          </cell>
          <cell r="C491" t="str">
            <v>900013774-3</v>
          </cell>
          <cell r="D491">
            <v>6436262</v>
          </cell>
          <cell r="E491">
            <v>6435841</v>
          </cell>
          <cell r="F491" t="str">
            <v>sanarides@hotmail.com</v>
          </cell>
          <cell r="G491">
            <v>216</v>
          </cell>
          <cell r="H491">
            <v>38477</v>
          </cell>
        </row>
        <row r="492">
          <cell r="A492">
            <v>113001007725</v>
          </cell>
          <cell r="B492" t="str">
            <v>SEDE JOSE GONZALEZ VERGARA</v>
          </cell>
          <cell r="C492" t="str">
            <v>806012074-0</v>
          </cell>
          <cell r="D492">
            <v>6769540</v>
          </cell>
          <cell r="F492" t="str">
            <v>feyalegriaprogreso@yahoo.es</v>
          </cell>
          <cell r="G492">
            <v>248</v>
          </cell>
          <cell r="H492">
            <v>37195</v>
          </cell>
        </row>
        <row r="493">
          <cell r="A493">
            <v>113001007113</v>
          </cell>
          <cell r="B493" t="str">
            <v>ESCUELA LA PUNTILLA</v>
          </cell>
          <cell r="C493" t="str">
            <v>806012804-1</v>
          </cell>
          <cell r="D493">
            <v>6610760</v>
          </cell>
          <cell r="F493" t="str">
            <v>i.e.fulevepuntilla@gmail.com</v>
          </cell>
          <cell r="G493">
            <v>1741</v>
          </cell>
          <cell r="H493">
            <v>37464</v>
          </cell>
        </row>
        <row r="494">
          <cell r="A494">
            <v>113001007083</v>
          </cell>
          <cell r="B494" t="str">
            <v>INSTITUCION EDUCATIVA DE SAN FERNANDO</v>
          </cell>
          <cell r="C494" t="str">
            <v>806011971-8</v>
          </cell>
          <cell r="D494">
            <v>6536973</v>
          </cell>
          <cell r="F494" t="str">
            <v>iesanfernandosede@hotmail.com</v>
          </cell>
          <cell r="G494">
            <v>849</v>
          </cell>
          <cell r="H494">
            <v>37406</v>
          </cell>
        </row>
        <row r="495">
          <cell r="A495">
            <v>113001006826</v>
          </cell>
          <cell r="B495" t="str">
            <v>ESCUELA  ISABEL LA CATOLICA</v>
          </cell>
          <cell r="C495" t="str">
            <v>8060118420-0</v>
          </cell>
          <cell r="D495">
            <v>6671814</v>
          </cell>
          <cell r="F495" t="str">
            <v>isabellacatolica@hotmail.com</v>
          </cell>
          <cell r="G495">
            <v>341</v>
          </cell>
          <cell r="H495">
            <v>38540</v>
          </cell>
        </row>
        <row r="496">
          <cell r="A496">
            <v>113001005757</v>
          </cell>
          <cell r="B496" t="str">
            <v>JARD INF LOS CARACOLES</v>
          </cell>
          <cell r="C496" t="str">
            <v>806011843-0</v>
          </cell>
          <cell r="D496">
            <v>6679441</v>
          </cell>
          <cell r="F496" t="str">
            <v>isabellacatolica@hotmail.com</v>
          </cell>
          <cell r="G496">
            <v>341</v>
          </cell>
          <cell r="H496">
            <v>38510</v>
          </cell>
        </row>
        <row r="497">
          <cell r="A497">
            <v>113001005544</v>
          </cell>
          <cell r="B497" t="str">
            <v>INSTITUCION EDUCATIVA ANTONIO NARIÑO</v>
          </cell>
          <cell r="C497" t="str">
            <v>806012071-9</v>
          </cell>
          <cell r="D497">
            <v>6432001</v>
          </cell>
          <cell r="F497" t="str">
            <v>ieantonionarino@hotmail.com</v>
          </cell>
          <cell r="G497">
            <v>381</v>
          </cell>
          <cell r="H497">
            <v>37246</v>
          </cell>
        </row>
        <row r="498">
          <cell r="A498">
            <v>113001004041</v>
          </cell>
          <cell r="B498" t="str">
            <v>ESC EDUARDO SANTOS MONTEJO</v>
          </cell>
          <cell r="C498" t="str">
            <v>806012071-1</v>
          </cell>
          <cell r="D498">
            <v>6432001</v>
          </cell>
          <cell r="F498" t="str">
            <v>ieantonionarmo@hotmail.com</v>
          </cell>
          <cell r="G498">
            <v>935</v>
          </cell>
          <cell r="H498">
            <v>37434</v>
          </cell>
        </row>
        <row r="499">
          <cell r="A499">
            <v>113001003967</v>
          </cell>
          <cell r="B499" t="str">
            <v>ESC LAZARO MARTINEZ OLIER</v>
          </cell>
          <cell r="C499" t="str">
            <v>806012542-6</v>
          </cell>
          <cell r="D499">
            <v>6562618</v>
          </cell>
          <cell r="F499" t="str">
            <v>cordmaria@hotmail.com</v>
          </cell>
          <cell r="G499">
            <v>350</v>
          </cell>
          <cell r="H499">
            <v>23817</v>
          </cell>
        </row>
        <row r="500">
          <cell r="A500">
            <v>113001003797</v>
          </cell>
          <cell r="B500" t="str">
            <v>INSTITUCIÓN EDUCATIVA ANA MARIA PEREZ DE OTERO</v>
          </cell>
          <cell r="C500" t="str">
            <v>806011971-8</v>
          </cell>
          <cell r="D500">
            <v>6612956</v>
          </cell>
          <cell r="F500" t="str">
            <v>ieanamariaperez@hotmail.com</v>
          </cell>
          <cell r="G500">
            <v>849</v>
          </cell>
          <cell r="H500">
            <v>37406</v>
          </cell>
        </row>
        <row r="501">
          <cell r="A501">
            <v>113001003126</v>
          </cell>
          <cell r="B501" t="str">
            <v>IE FERNANDO DE LA VEGA</v>
          </cell>
          <cell r="C501" t="str">
            <v>806012806-5</v>
          </cell>
          <cell r="D501">
            <v>6746008</v>
          </cell>
          <cell r="E501">
            <v>6746008</v>
          </cell>
          <cell r="F501" t="str">
            <v>javier.simatiefeve@live.com</v>
          </cell>
          <cell r="G501">
            <v>477</v>
          </cell>
          <cell r="H501">
            <v>38560</v>
          </cell>
        </row>
        <row r="502">
          <cell r="A502">
            <v>113001003061</v>
          </cell>
          <cell r="B502" t="str">
            <v>IE HERMANO ANTONIO RAMOS DE LA SALLE</v>
          </cell>
          <cell r="C502" t="str">
            <v>860009985-0</v>
          </cell>
          <cell r="D502">
            <v>6909898</v>
          </cell>
          <cell r="E502">
            <v>6909393</v>
          </cell>
          <cell r="F502" t="str">
            <v>hno.antoniodelasalle@hotmail.com</v>
          </cell>
          <cell r="G502">
            <v>1283</v>
          </cell>
          <cell r="H502">
            <v>38316</v>
          </cell>
        </row>
        <row r="503">
          <cell r="A503">
            <v>113001001646</v>
          </cell>
          <cell r="B503" t="str">
            <v>ESC PRIMERO DE MAYO</v>
          </cell>
          <cell r="C503" t="str">
            <v>800215242-0</v>
          </cell>
          <cell r="D503">
            <v>6753861</v>
          </cell>
          <cell r="F503" t="str">
            <v>ierli2006@hotmail.com</v>
          </cell>
          <cell r="G503">
            <v>863</v>
          </cell>
          <cell r="H503">
            <v>37406</v>
          </cell>
        </row>
        <row r="504">
          <cell r="A504">
            <v>113001001590</v>
          </cell>
          <cell r="B504" t="str">
            <v>ESC DE ZARAGOCILLA</v>
          </cell>
          <cell r="C504" t="str">
            <v>806012177-0</v>
          </cell>
          <cell r="D504">
            <v>6722591</v>
          </cell>
          <cell r="E504">
            <v>6697024</v>
          </cell>
          <cell r="F504" t="str">
            <v>idesor2010@hotmail.com</v>
          </cell>
          <cell r="G504">
            <v>216</v>
          </cell>
          <cell r="H504">
            <v>38477</v>
          </cell>
        </row>
        <row r="505">
          <cell r="A505">
            <v>113001000852</v>
          </cell>
          <cell r="B505" t="str">
            <v>INSTITUCION EDUCATIVA NUESTRA SEÑORA DEL CARMEN</v>
          </cell>
          <cell r="C505" t="str">
            <v>806012079-7</v>
          </cell>
          <cell r="D505">
            <v>6710383</v>
          </cell>
          <cell r="E505">
            <v>6710304</v>
          </cell>
          <cell r="F505" t="str">
            <v>inenscar2002@hotmail.com</v>
          </cell>
          <cell r="G505">
            <v>664</v>
          </cell>
          <cell r="H505">
            <v>40058</v>
          </cell>
        </row>
        <row r="506">
          <cell r="A506">
            <v>113001000836</v>
          </cell>
          <cell r="B506" t="str">
            <v>INSTITUCION EDUCATIVA CIUDAD DE SINCELEJO</v>
          </cell>
          <cell r="C506" t="str">
            <v>806012079-7</v>
          </cell>
          <cell r="D506">
            <v>6699464</v>
          </cell>
          <cell r="F506" t="str">
            <v>inencar2002@hotmail.com</v>
          </cell>
          <cell r="G506">
            <v>132</v>
          </cell>
          <cell r="H506">
            <v>21976</v>
          </cell>
        </row>
        <row r="507">
          <cell r="A507">
            <v>113001000810</v>
          </cell>
          <cell r="B507" t="str">
            <v>ESCUELA ALMIRANTE PADILLA</v>
          </cell>
          <cell r="C507" t="str">
            <v>806012806-5</v>
          </cell>
          <cell r="D507">
            <v>6694598</v>
          </cell>
          <cell r="E507">
            <v>6746008</v>
          </cell>
          <cell r="F507" t="str">
            <v>javier.simatiefeve@live.com</v>
          </cell>
          <cell r="G507">
            <v>835</v>
          </cell>
          <cell r="H507">
            <v>37406</v>
          </cell>
        </row>
        <row r="508">
          <cell r="A508">
            <v>113001000429</v>
          </cell>
          <cell r="B508" t="str">
            <v>IE SALIM BECHARA</v>
          </cell>
          <cell r="C508" t="str">
            <v>806012606-9</v>
          </cell>
          <cell r="D508">
            <v>6431773</v>
          </cell>
          <cell r="F508" t="str">
            <v>iesalimbechara@hotmail.com</v>
          </cell>
          <cell r="G508">
            <v>337</v>
          </cell>
          <cell r="H508">
            <v>42206</v>
          </cell>
        </row>
        <row r="509">
          <cell r="A509">
            <v>113001000364</v>
          </cell>
          <cell r="B509" t="str">
            <v>IE MADRE GABRIELA DE SAN MARTIN SEDE  10 DE MAYO</v>
          </cell>
          <cell r="C509" t="str">
            <v>806002722-2</v>
          </cell>
          <cell r="D509">
            <v>6710589</v>
          </cell>
          <cell r="F509" t="str">
            <v>mgdsm1971@gmail.com</v>
          </cell>
          <cell r="G509">
            <v>106</v>
          </cell>
          <cell r="H509">
            <v>40611</v>
          </cell>
        </row>
        <row r="510">
          <cell r="A510">
            <v>113001000348</v>
          </cell>
          <cell r="B510" t="str">
            <v>INSTITUCION EDUCATIVA  AMBIENTALISTA CARTAGENA DE INDIAS</v>
          </cell>
          <cell r="C510" t="str">
            <v>900076228-8</v>
          </cell>
          <cell r="D510">
            <v>6988619</v>
          </cell>
          <cell r="E510">
            <v>3008466934</v>
          </cell>
          <cell r="F510" t="str">
            <v>mariauxi@hotmail.com</v>
          </cell>
          <cell r="G510">
            <v>138</v>
          </cell>
          <cell r="H510">
            <v>37678</v>
          </cell>
        </row>
        <row r="511">
          <cell r="A511">
            <v>113001000208</v>
          </cell>
          <cell r="B511" t="str">
            <v>ESC NTRA SRA DE FATIMA</v>
          </cell>
          <cell r="C511" t="str">
            <v>806044919-4</v>
          </cell>
          <cell r="D511">
            <v>6562509</v>
          </cell>
          <cell r="F511" t="str">
            <v>iesantamaria@yahoo.es</v>
          </cell>
          <cell r="G511">
            <v>2079</v>
          </cell>
          <cell r="H511">
            <v>39037</v>
          </cell>
        </row>
        <row r="512">
          <cell r="A512">
            <v>113001000194</v>
          </cell>
          <cell r="B512" t="str">
            <v>SEDE LA MAGDALENA</v>
          </cell>
          <cell r="C512" t="str">
            <v>806002722-2</v>
          </cell>
          <cell r="D512">
            <v>6813086</v>
          </cell>
          <cell r="F512" t="str">
            <v>mgdsm1971@gmail.com</v>
          </cell>
          <cell r="G512">
            <v>106</v>
          </cell>
          <cell r="H512">
            <v>40611</v>
          </cell>
        </row>
        <row r="513">
          <cell r="A513">
            <v>113001000186</v>
          </cell>
          <cell r="B513" t="str">
            <v>ESC MARCO FIDEL SUAREZ</v>
          </cell>
          <cell r="C513" t="str">
            <v>806011919-4</v>
          </cell>
          <cell r="D513">
            <v>6562509</v>
          </cell>
          <cell r="F513" t="str">
            <v>iesantamaria@yahoo.es</v>
          </cell>
          <cell r="G513">
            <v>2079</v>
          </cell>
          <cell r="H513">
            <v>39037</v>
          </cell>
        </row>
        <row r="514">
          <cell r="A514">
            <v>113001002138</v>
          </cell>
          <cell r="B514" t="str">
            <v>INSTITUCION EDUCATIVA NUESTRA SEÑORA DEL PERPETUO SOCORRO</v>
          </cell>
          <cell r="C514" t="str">
            <v>890481482-9</v>
          </cell>
          <cell r="D514">
            <v>6431723</v>
          </cell>
          <cell r="E514">
            <v>3156967812</v>
          </cell>
          <cell r="F514" t="str">
            <v>ienspes-11@hotmail.com</v>
          </cell>
          <cell r="G514">
            <v>843</v>
          </cell>
          <cell r="H514">
            <v>37406</v>
          </cell>
        </row>
        <row r="515">
          <cell r="A515">
            <v>113001002120</v>
          </cell>
          <cell r="B515" t="str">
            <v>IE HIJOS DE MARIA</v>
          </cell>
          <cell r="C515" t="str">
            <v>806011904-4</v>
          </cell>
          <cell r="D515">
            <v>6534415</v>
          </cell>
          <cell r="F515" t="str">
            <v>ihmaria_cartagen@hotmail.com</v>
          </cell>
          <cell r="G515">
            <v>659</v>
          </cell>
          <cell r="H515">
            <v>22766</v>
          </cell>
        </row>
        <row r="516">
          <cell r="A516">
            <v>113001002081</v>
          </cell>
          <cell r="B516" t="str">
            <v>ESC JULIO RAMON FACIOLINCE</v>
          </cell>
          <cell r="C516" t="str">
            <v>806000581-1</v>
          </cell>
          <cell r="D516">
            <v>6666613</v>
          </cell>
          <cell r="F516" t="str">
            <v>ritarosa50@hotmail.com</v>
          </cell>
          <cell r="G516">
            <v>229</v>
          </cell>
          <cell r="H516">
            <v>27981</v>
          </cell>
        </row>
        <row r="517">
          <cell r="A517">
            <v>113001002057</v>
          </cell>
          <cell r="B517" t="str">
            <v>IE SOLEDAD ROMAN DE NUÑEZ</v>
          </cell>
          <cell r="C517" t="str">
            <v>806012177-0</v>
          </cell>
          <cell r="D517">
            <v>6725169</v>
          </cell>
          <cell r="F517" t="str">
            <v>inedsor2010@hotmail.com</v>
          </cell>
          <cell r="G517">
            <v>216</v>
          </cell>
          <cell r="H517">
            <v>38477</v>
          </cell>
        </row>
        <row r="518">
          <cell r="A518">
            <v>113001003053</v>
          </cell>
          <cell r="B518" t="str">
            <v>IE SOLEDAD ACOSTA DE SAMPER</v>
          </cell>
          <cell r="C518" t="str">
            <v>806011971-8</v>
          </cell>
          <cell r="D518">
            <v>6633937</v>
          </cell>
          <cell r="E518">
            <v>6632219</v>
          </cell>
          <cell r="F518" t="str">
            <v>iesamper@hotmail.com</v>
          </cell>
          <cell r="G518">
            <v>849</v>
          </cell>
          <cell r="H518">
            <v>37406</v>
          </cell>
        </row>
        <row r="519">
          <cell r="A519">
            <v>113001002979</v>
          </cell>
          <cell r="B519" t="str">
            <v>INSTITUCION EDUCATIVA LA MILAGROSA</v>
          </cell>
          <cell r="C519" t="str">
            <v>806012547-2</v>
          </cell>
          <cell r="D519">
            <v>6601417</v>
          </cell>
          <cell r="E519">
            <v>6601417</v>
          </cell>
          <cell r="F519" t="str">
            <v>i.e.lamilagrosa@hotmail.com</v>
          </cell>
          <cell r="G519">
            <v>877</v>
          </cell>
          <cell r="H519">
            <v>37936</v>
          </cell>
        </row>
        <row r="520">
          <cell r="A520">
            <v>113001002952</v>
          </cell>
          <cell r="B520" t="str">
            <v>INSTITUCION EDUCATIVA DE TERNERA</v>
          </cell>
          <cell r="C520" t="str">
            <v>806011886-1</v>
          </cell>
          <cell r="D520">
            <v>6437253</v>
          </cell>
          <cell r="F520" t="str">
            <v>rectoria@ieternera.edu.co</v>
          </cell>
          <cell r="G520">
            <v>230</v>
          </cell>
          <cell r="H520">
            <v>36497</v>
          </cell>
        </row>
        <row r="521">
          <cell r="A521">
            <v>113001002880</v>
          </cell>
          <cell r="B521" t="str">
            <v>ESCUELA MIX RAFAEL TONO</v>
          </cell>
          <cell r="C521" t="str">
            <v>806011904-4</v>
          </cell>
          <cell r="D521">
            <v>6512073</v>
          </cell>
          <cell r="E521">
            <v>6534415</v>
          </cell>
          <cell r="F521" t="str">
            <v>ihmaria_cartagen@hotmail.com</v>
          </cell>
          <cell r="G521">
            <v>659</v>
          </cell>
          <cell r="H521">
            <v>22766</v>
          </cell>
        </row>
        <row r="522">
          <cell r="A522">
            <v>113001012559</v>
          </cell>
          <cell r="B522" t="str">
            <v>SEDE JUAN SALVADOR GAVIOTA</v>
          </cell>
          <cell r="C522" t="str">
            <v>806011897-0</v>
          </cell>
          <cell r="D522">
            <v>6583552</v>
          </cell>
          <cell r="E522">
            <v>6583552</v>
          </cell>
          <cell r="F522" t="str">
            <v>carmencg_1802@gmail.com</v>
          </cell>
          <cell r="G522">
            <v>772</v>
          </cell>
          <cell r="H522">
            <v>37386</v>
          </cell>
        </row>
        <row r="523">
          <cell r="A523">
            <v>113001012508</v>
          </cell>
          <cell r="B523" t="str">
            <v>ESCUELA NORMAL SUPERIOR DE CARTAGENA DE INDIAS</v>
          </cell>
          <cell r="C523" t="str">
            <v>806001174-1</v>
          </cell>
          <cell r="D523">
            <v>6926565</v>
          </cell>
          <cell r="F523" t="str">
            <v>normalsuperiorcartagena@gmail.com</v>
          </cell>
          <cell r="G523">
            <v>690</v>
          </cell>
          <cell r="H523">
            <v>38600</v>
          </cell>
        </row>
        <row r="524">
          <cell r="A524">
            <v>113001012494</v>
          </cell>
          <cell r="B524" t="str">
            <v>SEDE SIMON J VELEZ</v>
          </cell>
          <cell r="C524" t="str">
            <v>806013159-2</v>
          </cell>
          <cell r="D524">
            <v>6743459</v>
          </cell>
          <cell r="E524">
            <v>6722727</v>
          </cell>
          <cell r="F524" t="str">
            <v>leddyz84@gmail.com</v>
          </cell>
          <cell r="G524">
            <v>655</v>
          </cell>
          <cell r="H524">
            <v>38314</v>
          </cell>
        </row>
        <row r="525">
          <cell r="A525">
            <v>113001007709</v>
          </cell>
          <cell r="B525" t="str">
            <v>CAMILO TORRES RESTREPO</v>
          </cell>
          <cell r="C525" t="str">
            <v>80601252-1</v>
          </cell>
          <cell r="D525">
            <v>6521454</v>
          </cell>
          <cell r="F525" t="str">
            <v>iemercedesabrego@hotmail.es</v>
          </cell>
          <cell r="G525">
            <v>335</v>
          </cell>
          <cell r="H525">
            <v>37701</v>
          </cell>
        </row>
        <row r="526">
          <cell r="A526">
            <v>113001007563</v>
          </cell>
          <cell r="B526" t="str">
            <v>ESCUELA YIRA CASTRO</v>
          </cell>
          <cell r="C526" t="str">
            <v>806003564-1</v>
          </cell>
          <cell r="D526">
            <v>6670568</v>
          </cell>
          <cell r="F526" t="str">
            <v>rectoria@20dejulio.edu.co</v>
          </cell>
          <cell r="G526">
            <v>829</v>
          </cell>
          <cell r="H526">
            <v>39598</v>
          </cell>
        </row>
        <row r="527">
          <cell r="A527">
            <v>113001007296</v>
          </cell>
          <cell r="B527" t="str">
            <v>ESC ESCILDA MEDINA PACHECO</v>
          </cell>
          <cell r="C527" t="str">
            <v>806012816-9</v>
          </cell>
          <cell r="D527">
            <v>6437506</v>
          </cell>
          <cell r="F527" t="str">
            <v>ieciudaddetunja@hotmail.com</v>
          </cell>
          <cell r="G527">
            <v>864</v>
          </cell>
          <cell r="H527">
            <v>37406</v>
          </cell>
        </row>
        <row r="528">
          <cell r="A528">
            <v>313001002714</v>
          </cell>
          <cell r="B528" t="str">
            <v>IE MARIA AUXILIADORA</v>
          </cell>
          <cell r="C528" t="str">
            <v>806013002-5</v>
          </cell>
          <cell r="D528">
            <v>6744328</v>
          </cell>
          <cell r="E528">
            <v>6690379</v>
          </cell>
          <cell r="F528" t="str">
            <v>mauxiteko@hotmail.com</v>
          </cell>
          <cell r="G528">
            <v>1207</v>
          </cell>
          <cell r="H528">
            <v>37939</v>
          </cell>
        </row>
        <row r="529">
          <cell r="A529">
            <v>113001005374</v>
          </cell>
          <cell r="B529" t="str">
            <v>INSTITUCION EDUCATIVA ANTONIA SANTOS</v>
          </cell>
          <cell r="C529" t="str">
            <v>806011897-0</v>
          </cell>
          <cell r="D529">
            <v>6583552</v>
          </cell>
          <cell r="E529">
            <v>6582380</v>
          </cell>
          <cell r="F529" t="str">
            <v>ieantoniasantoscartagena@gmail.com</v>
          </cell>
          <cell r="G529">
            <v>72</v>
          </cell>
          <cell r="H529">
            <v>37386</v>
          </cell>
        </row>
        <row r="530">
          <cell r="A530">
            <v>113001005358</v>
          </cell>
          <cell r="B530" t="str">
            <v>INSTITUCION EDUCATIVA ALBERTO ELIAS FERNANDEZ BAENA</v>
          </cell>
          <cell r="C530" t="str">
            <v>806012229-5</v>
          </cell>
          <cell r="D530">
            <v>6697933</v>
          </cell>
          <cell r="E530">
            <v>3017277150</v>
          </cell>
          <cell r="F530" t="str">
            <v>yarimeortega_23@hotmail.com</v>
          </cell>
          <cell r="G530">
            <v>702</v>
          </cell>
          <cell r="H530">
            <v>40093</v>
          </cell>
        </row>
        <row r="531">
          <cell r="A531">
            <v>113001005200</v>
          </cell>
          <cell r="B531" t="str">
            <v>ESCUELA URBANA MOISES GOSSAIN LAJUD</v>
          </cell>
          <cell r="C531" t="str">
            <v>806011970-0</v>
          </cell>
          <cell r="D531">
            <v>6431282</v>
          </cell>
          <cell r="E531">
            <v>6431727</v>
          </cell>
          <cell r="F531" t="str">
            <v>leo701107@hotmail.com</v>
          </cell>
          <cell r="G531">
            <v>944</v>
          </cell>
          <cell r="H531">
            <v>37445</v>
          </cell>
        </row>
        <row r="532">
          <cell r="A532">
            <v>113001004688</v>
          </cell>
          <cell r="B532" t="str">
            <v>ESC GABRIEL GARCIAS MARQUEZ</v>
          </cell>
          <cell r="D532">
            <v>6527707</v>
          </cell>
        </row>
        <row r="533">
          <cell r="A533">
            <v>113001004289</v>
          </cell>
          <cell r="B533" t="str">
            <v>INSTITUCION EDUCATIVA SAN LUCAS</v>
          </cell>
          <cell r="C533" t="str">
            <v>806003825-7</v>
          </cell>
          <cell r="D533">
            <v>6570957</v>
          </cell>
          <cell r="F533" t="str">
            <v>iesanlucas_2014@outlook.com</v>
          </cell>
          <cell r="G533">
            <v>854</v>
          </cell>
          <cell r="H533">
            <v>37406</v>
          </cell>
        </row>
        <row r="534">
          <cell r="A534">
            <v>113001030085</v>
          </cell>
          <cell r="B534" t="str">
            <v>IE MANDELA</v>
          </cell>
          <cell r="C534" t="str">
            <v>81600639-6</v>
          </cell>
          <cell r="D534">
            <v>3104906818</v>
          </cell>
          <cell r="F534" t="str">
            <v>lina.henao@liceopinoverde.edu.co</v>
          </cell>
          <cell r="G534">
            <v>7135</v>
          </cell>
          <cell r="H534">
            <v>41509</v>
          </cell>
        </row>
        <row r="535">
          <cell r="A535">
            <v>113001029893</v>
          </cell>
          <cell r="B535" t="str">
            <v>IE ROSEDAL</v>
          </cell>
          <cell r="C535" t="str">
            <v>800215465-7</v>
          </cell>
          <cell r="D535">
            <v>6436487</v>
          </cell>
          <cell r="E535">
            <v>0</v>
          </cell>
          <cell r="F535" t="str">
            <v>rectoriarosedal@colegiosminutosdedios.edu.co</v>
          </cell>
          <cell r="G535">
            <v>3</v>
          </cell>
          <cell r="H535">
            <v>40941</v>
          </cell>
        </row>
        <row r="536">
          <cell r="A536">
            <v>113001029851</v>
          </cell>
          <cell r="B536" t="str">
            <v>INSTITUCION EDUCATIVA JORGE ARTEL</v>
          </cell>
          <cell r="C536" t="str">
            <v>900190958-9</v>
          </cell>
          <cell r="D536">
            <v>6714839</v>
          </cell>
          <cell r="E536">
            <v>3006317627</v>
          </cell>
          <cell r="F536" t="str">
            <v>jorgeartel.cartagena@feyalegria.gov.co</v>
          </cell>
          <cell r="G536">
            <v>440</v>
          </cell>
          <cell r="H536">
            <v>40542</v>
          </cell>
        </row>
        <row r="537">
          <cell r="A537">
            <v>113001029800</v>
          </cell>
          <cell r="B537" t="str">
            <v>CENT EDUC COLOMBIATON GUSTAVO PULECIO GOMEZ</v>
          </cell>
          <cell r="C537" t="str">
            <v>860031909-2</v>
          </cell>
          <cell r="D537">
            <v>3006317625</v>
          </cell>
          <cell r="F537" t="str">
            <v>fyagustavopuleciog@gmail.com</v>
          </cell>
          <cell r="G537">
            <v>779</v>
          </cell>
          <cell r="H537">
            <v>40150</v>
          </cell>
        </row>
        <row r="538">
          <cell r="A538">
            <v>113001001484</v>
          </cell>
          <cell r="B538" t="str">
            <v>INSTITUCION EDUCATIVA MERCEDES  ABREGO</v>
          </cell>
          <cell r="C538" t="str">
            <v>806012552-1</v>
          </cell>
          <cell r="D538">
            <v>6901616</v>
          </cell>
          <cell r="E538">
            <v>6521095</v>
          </cell>
          <cell r="F538" t="str">
            <v>irmercedesabrego@hotmail.es</v>
          </cell>
          <cell r="G538">
            <v>335</v>
          </cell>
          <cell r="H538">
            <v>37701</v>
          </cell>
        </row>
        <row r="539">
          <cell r="A539">
            <v>113001001450</v>
          </cell>
          <cell r="B539" t="str">
            <v>IE PEDRO DE HEREDIA</v>
          </cell>
          <cell r="C539" t="str">
            <v>900029429-7</v>
          </cell>
          <cell r="D539">
            <v>6741660</v>
          </cell>
          <cell r="F539" t="str">
            <v>operadorsimatiepedrodeheredia@gmail.com</v>
          </cell>
          <cell r="G539">
            <v>757</v>
          </cell>
          <cell r="H539">
            <v>37935</v>
          </cell>
        </row>
        <row r="540">
          <cell r="A540">
            <v>113001000275</v>
          </cell>
          <cell r="B540" t="str">
            <v>IE CAMILO TORRES SEDE CHULIANES</v>
          </cell>
          <cell r="C540" t="str">
            <v>806003674-1</v>
          </cell>
          <cell r="D540">
            <v>6436134</v>
          </cell>
          <cell r="E540">
            <v>6436134</v>
          </cell>
          <cell r="F540" t="str">
            <v>ingquinal@gmail.com</v>
          </cell>
          <cell r="G540">
            <v>743</v>
          </cell>
          <cell r="H540">
            <v>38622</v>
          </cell>
        </row>
        <row r="541">
          <cell r="A541">
            <v>113001000267</v>
          </cell>
          <cell r="B541" t="str">
            <v>SEDE REPUBLICA DE MEXICO</v>
          </cell>
          <cell r="C541" t="str">
            <v>806011904-4</v>
          </cell>
          <cell r="D541">
            <v>6534415</v>
          </cell>
          <cell r="F541" t="str">
            <v>ihmaria_cartagen@hotmail.com</v>
          </cell>
          <cell r="G541">
            <v>358</v>
          </cell>
          <cell r="H541">
            <v>38800</v>
          </cell>
        </row>
        <row r="542">
          <cell r="A542">
            <v>213001001501</v>
          </cell>
          <cell r="B542" t="str">
            <v>ESCUELA HIJOS DEL AGRICULTOR</v>
          </cell>
          <cell r="C542" t="str">
            <v>806011890-1</v>
          </cell>
          <cell r="D542">
            <v>3017738841</v>
          </cell>
          <cell r="F542" t="str">
            <v>sanfrancisco_deasis@hotmail.com</v>
          </cell>
          <cell r="G542">
            <v>698</v>
          </cell>
          <cell r="H542">
            <v>32085</v>
          </cell>
        </row>
        <row r="543">
          <cell r="A543">
            <v>113001002642</v>
          </cell>
          <cell r="B543" t="str">
            <v>SEDE SAN LUIS GONZAGA</v>
          </cell>
          <cell r="C543" t="str">
            <v>806011897-0</v>
          </cell>
          <cell r="D543">
            <v>6583552</v>
          </cell>
          <cell r="E543">
            <v>6583552</v>
          </cell>
          <cell r="F543" t="str">
            <v>ieantoniosantos@gmail.com</v>
          </cell>
          <cell r="G543">
            <v>772</v>
          </cell>
          <cell r="H543">
            <v>37386</v>
          </cell>
        </row>
        <row r="544">
          <cell r="A544">
            <v>113001002626</v>
          </cell>
          <cell r="B544" t="str">
            <v>INSTITUCION EDUCATIVA  OLGA GONZALEZ ARRAUT</v>
          </cell>
          <cell r="C544" t="str">
            <v>806003501-6</v>
          </cell>
          <cell r="D544">
            <v>66431706</v>
          </cell>
          <cell r="F544" t="str">
            <v>ieoga2007@hotmail.com</v>
          </cell>
          <cell r="G544">
            <v>655</v>
          </cell>
          <cell r="H544">
            <v>38314</v>
          </cell>
        </row>
        <row r="545">
          <cell r="A545">
            <v>113001002596</v>
          </cell>
          <cell r="B545" t="str">
            <v>ESC ACCION COMUNAL LA QUINTA</v>
          </cell>
          <cell r="C545" t="str">
            <v>900000097-9</v>
          </cell>
          <cell r="D545">
            <v>6748699</v>
          </cell>
          <cell r="E545">
            <v>6720155</v>
          </cell>
          <cell r="F545" t="str">
            <v>revecarueda.mr@hotmail.com</v>
          </cell>
          <cell r="G545">
            <v>688</v>
          </cell>
          <cell r="H545">
            <v>37917</v>
          </cell>
        </row>
        <row r="546">
          <cell r="A546">
            <v>113001006818</v>
          </cell>
          <cell r="B546" t="str">
            <v>ESC LA CONSOLATA</v>
          </cell>
          <cell r="C546" t="str">
            <v>806011976-4</v>
          </cell>
          <cell r="D546">
            <v>6617234</v>
          </cell>
          <cell r="F546" t="str">
            <v>insprosocial2014@hotmail.com</v>
          </cell>
          <cell r="G546">
            <v>855</v>
          </cell>
          <cell r="H546">
            <v>37406</v>
          </cell>
        </row>
        <row r="547">
          <cell r="A547">
            <v>113001006800</v>
          </cell>
          <cell r="B547" t="str">
            <v>INSTITUCION EDUCATIVA 20 DE JULIO</v>
          </cell>
          <cell r="C547" t="str">
            <v>608003564-1</v>
          </cell>
          <cell r="D547">
            <v>6769211</v>
          </cell>
          <cell r="E547">
            <v>6573481</v>
          </cell>
          <cell r="F547" t="str">
            <v>rectoria@ie20dejulio.edu.co</v>
          </cell>
          <cell r="G547">
            <v>829</v>
          </cell>
          <cell r="H547">
            <v>37406</v>
          </cell>
        </row>
        <row r="548">
          <cell r="A548">
            <v>113001006711</v>
          </cell>
          <cell r="B548" t="str">
            <v>IE OMAIRA SANCHEZ GARZON</v>
          </cell>
          <cell r="C548" t="str">
            <v>890481476-4</v>
          </cell>
          <cell r="D548">
            <v>6747644</v>
          </cell>
          <cell r="F548" t="str">
            <v>ineosaga@hotmail.com</v>
          </cell>
          <cell r="G548">
            <v>841</v>
          </cell>
          <cell r="H548">
            <v>37406</v>
          </cell>
        </row>
        <row r="549">
          <cell r="A549">
            <v>313001000568</v>
          </cell>
          <cell r="B549" t="str">
            <v>ESCUELA PROFESIONALES SALESIANOS</v>
          </cell>
          <cell r="C549" t="str">
            <v>890905980-7</v>
          </cell>
          <cell r="D549">
            <v>6643062</v>
          </cell>
          <cell r="E549">
            <v>6648204</v>
          </cell>
          <cell r="F549" t="str">
            <v>salesianaseps@hotmail.com</v>
          </cell>
          <cell r="G549">
            <v>251</v>
          </cell>
          <cell r="H549">
            <v>40492</v>
          </cell>
        </row>
        <row r="550">
          <cell r="A550">
            <v>113001028469</v>
          </cell>
          <cell r="B550" t="str">
            <v>IE RAFEL NUÑEZ</v>
          </cell>
          <cell r="C550" t="str">
            <v>806013159-2</v>
          </cell>
          <cell r="D550">
            <v>6722727</v>
          </cell>
          <cell r="E550">
            <v>6722312</v>
          </cell>
          <cell r="F550" t="str">
            <v>leddyz84@gmail.com</v>
          </cell>
          <cell r="G550">
            <v>20</v>
          </cell>
          <cell r="H550">
            <v>37636</v>
          </cell>
        </row>
        <row r="551">
          <cell r="A551">
            <v>113001028421</v>
          </cell>
          <cell r="B551" t="str">
            <v>IE  14 DE FEBRERO</v>
          </cell>
          <cell r="C551" t="str">
            <v>900000910-2</v>
          </cell>
          <cell r="D551">
            <v>3145716744</v>
          </cell>
          <cell r="F551" t="str">
            <v>rectoria14defebrero@hotmail.com</v>
          </cell>
          <cell r="G551">
            <v>1243</v>
          </cell>
          <cell r="H551">
            <v>38950</v>
          </cell>
        </row>
        <row r="552">
          <cell r="A552">
            <v>113001027157</v>
          </cell>
          <cell r="B552" t="str">
            <v>ESCUELA PROGRESO Y LIBERTAD</v>
          </cell>
          <cell r="C552" t="str">
            <v>806012177-0</v>
          </cell>
          <cell r="D552">
            <v>6725169</v>
          </cell>
          <cell r="F552" t="str">
            <v>inedsor2010@hotmail.com</v>
          </cell>
          <cell r="G552">
            <v>216</v>
          </cell>
          <cell r="H552">
            <v>38477</v>
          </cell>
        </row>
        <row r="553">
          <cell r="A553">
            <v>113001000721</v>
          </cell>
          <cell r="B553" t="str">
            <v>IE LUIS CARLOS LOPEZ</v>
          </cell>
          <cell r="C553" t="str">
            <v>806001355-8</v>
          </cell>
          <cell r="D553">
            <v>6634006</v>
          </cell>
          <cell r="E553">
            <v>6633467</v>
          </cell>
          <cell r="F553" t="str">
            <v>germangonima@gmail.com</v>
          </cell>
          <cell r="G553">
            <v>853</v>
          </cell>
          <cell r="H553">
            <v>37406</v>
          </cell>
        </row>
        <row r="554">
          <cell r="A554">
            <v>113001000712</v>
          </cell>
          <cell r="B554" t="str">
            <v>ESCUELA 11 DE NOVIEMBRE</v>
          </cell>
          <cell r="C554" t="str">
            <v>806012153-4</v>
          </cell>
          <cell r="D554">
            <v>6567771</v>
          </cell>
          <cell r="E554">
            <v>6478166</v>
          </cell>
          <cell r="F554" t="str">
            <v>liceo50@hotmail.com</v>
          </cell>
          <cell r="G554">
            <v>2263</v>
          </cell>
          <cell r="H554">
            <v>36851</v>
          </cell>
        </row>
        <row r="555">
          <cell r="A555">
            <v>113001003789</v>
          </cell>
          <cell r="B555" t="str">
            <v>INSTITUCION EDUCATIVA SAN LUCAS SEDE SAN PEDRO MARTIR</v>
          </cell>
          <cell r="C555" t="str">
            <v>806003825-7</v>
          </cell>
          <cell r="D555">
            <v>6740933</v>
          </cell>
          <cell r="F555" t="str">
            <v>iesanlucas_2014@outlook.com</v>
          </cell>
          <cell r="G555">
            <v>854</v>
          </cell>
          <cell r="H555">
            <v>37406</v>
          </cell>
        </row>
        <row r="556">
          <cell r="A556">
            <v>113001003771</v>
          </cell>
          <cell r="B556" t="str">
            <v>INTITUCION EDUCATIVA LAS GAVIOTAS</v>
          </cell>
          <cell r="C556" t="str">
            <v>806011970-0</v>
          </cell>
          <cell r="D556">
            <v>6431727</v>
          </cell>
          <cell r="E556">
            <v>6431727</v>
          </cell>
          <cell r="F556" t="str">
            <v>leo701107@hotmail.com</v>
          </cell>
          <cell r="G556">
            <v>944</v>
          </cell>
          <cell r="H556">
            <v>37445</v>
          </cell>
        </row>
        <row r="557">
          <cell r="A557">
            <v>113001003754</v>
          </cell>
          <cell r="B557" t="str">
            <v>CIUDAD DE MEDELLIN</v>
          </cell>
          <cell r="C557" t="str">
            <v>806012552-1</v>
          </cell>
          <cell r="D557">
            <v>6902525</v>
          </cell>
          <cell r="F557" t="str">
            <v>iemercedesabrego@hotmail.es</v>
          </cell>
          <cell r="G557">
            <v>335</v>
          </cell>
          <cell r="H557">
            <v>37701</v>
          </cell>
        </row>
        <row r="558">
          <cell r="A558">
            <v>313001002251</v>
          </cell>
          <cell r="B558" t="str">
            <v>COLEGIO NUESTRA SEÑORA DE FATIMA</v>
          </cell>
          <cell r="C558" t="str">
            <v>8300413144-4</v>
          </cell>
          <cell r="D558">
            <v>6539979</v>
          </cell>
          <cell r="E558">
            <v>6539979</v>
          </cell>
          <cell r="F558" t="str">
            <v>mecar.nusefa@policia.gov.co</v>
          </cell>
          <cell r="G558">
            <v>83</v>
          </cell>
          <cell r="H558">
            <v>36853</v>
          </cell>
        </row>
        <row r="559">
          <cell r="A559">
            <v>113001000101</v>
          </cell>
          <cell r="B559" t="str">
            <v>ESC MIX ANDALUCIA</v>
          </cell>
          <cell r="C559" t="str">
            <v>806003596-5</v>
          </cell>
          <cell r="D559">
            <v>6752359</v>
          </cell>
          <cell r="E559">
            <v>6756913</v>
          </cell>
          <cell r="F559" t="str">
            <v>instedmadrelaura@hotmail.com</v>
          </cell>
          <cell r="G559">
            <v>176</v>
          </cell>
          <cell r="H559">
            <v>41017</v>
          </cell>
        </row>
        <row r="560">
          <cell r="A560">
            <v>313001000118</v>
          </cell>
          <cell r="B560" t="str">
            <v>SEDE NUESTRA SEÑORA DE LA VICTORIA</v>
          </cell>
          <cell r="C560" t="str">
            <v>806007940-4</v>
          </cell>
          <cell r="D560">
            <v>6741660</v>
          </cell>
          <cell r="F560" t="str">
            <v>operadorsimatiepedrodeheredia@gmail.com</v>
          </cell>
          <cell r="G560">
            <v>669</v>
          </cell>
          <cell r="H560">
            <v>38316</v>
          </cell>
        </row>
        <row r="561">
          <cell r="A561">
            <v>113001008241</v>
          </cell>
          <cell r="B561" t="str">
            <v>INSTITUCION EDUCATIVA SAN JUAN DE DAMASCO SEDE JOSE ANTONIO GALAN</v>
          </cell>
          <cell r="C561" t="str">
            <v>806011909-9</v>
          </cell>
          <cell r="D561">
            <v>6722863</v>
          </cell>
          <cell r="F561" t="str">
            <v>sanjuandamasco@hotmail.com</v>
          </cell>
          <cell r="G561">
            <v>457</v>
          </cell>
          <cell r="H561">
            <v>33749</v>
          </cell>
        </row>
        <row r="562">
          <cell r="A562">
            <v>113001008225</v>
          </cell>
          <cell r="B562" t="str">
            <v>ESCUELA DISTRITAL LA PAZ</v>
          </cell>
          <cell r="C562" t="str">
            <v>806012153-4</v>
          </cell>
          <cell r="D562">
            <v>6660460</v>
          </cell>
          <cell r="F562" t="str">
            <v>liceo50@hotmail.com</v>
          </cell>
          <cell r="G562">
            <v>2396</v>
          </cell>
          <cell r="H562">
            <v>36859</v>
          </cell>
        </row>
        <row r="563">
          <cell r="A563">
            <v>113001008217</v>
          </cell>
          <cell r="B563" t="str">
            <v>ESC DIST REPUBLICA DEL CARIBE</v>
          </cell>
          <cell r="C563" t="str">
            <v>806000581-1</v>
          </cell>
          <cell r="D563">
            <v>6581786</v>
          </cell>
          <cell r="F563" t="str">
            <v>ritarosa50@hotmail.com</v>
          </cell>
          <cell r="G563">
            <v>229</v>
          </cell>
          <cell r="H563">
            <v>27795</v>
          </cell>
        </row>
        <row r="564">
          <cell r="A564">
            <v>113001001786</v>
          </cell>
          <cell r="B564" t="str">
            <v>ESCUELA 7 DE AGOSTO</v>
          </cell>
          <cell r="C564" t="str">
            <v>80612153-4</v>
          </cell>
          <cell r="D564">
            <v>6564341</v>
          </cell>
          <cell r="E564">
            <v>6478166</v>
          </cell>
          <cell r="F564" t="str">
            <v>liceo50@hotmail.com</v>
          </cell>
          <cell r="G564">
            <v>2213</v>
          </cell>
          <cell r="H564">
            <v>36851</v>
          </cell>
        </row>
        <row r="565">
          <cell r="A565">
            <v>113001001727</v>
          </cell>
          <cell r="B565" t="str">
            <v>INSTITUCION EDUCATIVA REPUBLICA DEL LIBANO</v>
          </cell>
          <cell r="C565" t="str">
            <v>800215242-1</v>
          </cell>
          <cell r="D565">
            <v>6698275</v>
          </cell>
          <cell r="F565" t="str">
            <v>ierli2006@hotmail.com</v>
          </cell>
          <cell r="G565">
            <v>64</v>
          </cell>
          <cell r="H565">
            <v>36844</v>
          </cell>
        </row>
        <row r="566">
          <cell r="A566">
            <v>113001001719</v>
          </cell>
          <cell r="B566" t="str">
            <v>IE DE PROM SOCIAL DE CARTAGENA</v>
          </cell>
          <cell r="C566" t="str">
            <v>806011976-4</v>
          </cell>
          <cell r="D566">
            <v>6632191</v>
          </cell>
          <cell r="E566">
            <v>6634921</v>
          </cell>
          <cell r="F566" t="str">
            <v>insprosocial07@hotmail.com</v>
          </cell>
          <cell r="G566">
            <v>855</v>
          </cell>
          <cell r="H566">
            <v>37406</v>
          </cell>
        </row>
        <row r="567">
          <cell r="A567">
            <v>313001027075</v>
          </cell>
          <cell r="B567" t="str">
            <v>INSTITUCION EDUCATIVA EL SALVADOR</v>
          </cell>
          <cell r="C567" t="str">
            <v>806007156-6</v>
          </cell>
          <cell r="D567">
            <v>3005477524</v>
          </cell>
          <cell r="E567">
            <v>6901830</v>
          </cell>
          <cell r="F567" t="str">
            <v>garis-olivera@fundacionelredentor.org</v>
          </cell>
          <cell r="G567">
            <v>6</v>
          </cell>
          <cell r="H567">
            <v>40185</v>
          </cell>
        </row>
        <row r="568">
          <cell r="A568">
            <v>313001027059</v>
          </cell>
          <cell r="B568" t="str">
            <v>INSTITTUCION EDUCATIVA BERTHA SUTTNER</v>
          </cell>
          <cell r="C568" t="str">
            <v>806009307-0</v>
          </cell>
          <cell r="D568">
            <v>6686966</v>
          </cell>
          <cell r="E568">
            <v>3017320872</v>
          </cell>
          <cell r="F568" t="str">
            <v>i.ebertha.suttner@homtail.com</v>
          </cell>
          <cell r="G568">
            <v>5</v>
          </cell>
          <cell r="H568">
            <v>40458</v>
          </cell>
        </row>
        <row r="569">
          <cell r="A569">
            <v>413001006315</v>
          </cell>
          <cell r="B569" t="str">
            <v>INSTITUCION EDUCATIVA DE LA BOQUILLA SEDE ESCUELA SAN JUAN BAUSTISTA</v>
          </cell>
          <cell r="C569" t="str">
            <v>800119213-7</v>
          </cell>
          <cell r="D569">
            <v>31167700880</v>
          </cell>
          <cell r="F569" t="str">
            <v>elizabethcanate@yahoo.com</v>
          </cell>
          <cell r="G569">
            <v>1542</v>
          </cell>
          <cell r="H569">
            <v>37616</v>
          </cell>
        </row>
        <row r="570">
          <cell r="A570">
            <v>413001006234</v>
          </cell>
          <cell r="B570" t="str">
            <v>INSTITUCION EDUCATIVA DE LA BOQUILLA SEDE ESCUELA MADRE BERNARDA</v>
          </cell>
          <cell r="C570" t="str">
            <v>800119213-7</v>
          </cell>
          <cell r="D570">
            <v>6567514</v>
          </cell>
          <cell r="F570" t="str">
            <v>elizabethcanate@yahoo.es</v>
          </cell>
          <cell r="G570">
            <v>1111</v>
          </cell>
          <cell r="H570">
            <v>32905</v>
          </cell>
        </row>
        <row r="571">
          <cell r="A571">
            <v>213001000211</v>
          </cell>
          <cell r="B571" t="str">
            <v>SEDE ARROYO GRANDE</v>
          </cell>
          <cell r="C571" t="str">
            <v>806012072-6</v>
          </cell>
          <cell r="D571">
            <v>3145518052</v>
          </cell>
          <cell r="F571" t="str">
            <v>ieneag@hotmail.com</v>
          </cell>
          <cell r="G571">
            <v>266</v>
          </cell>
          <cell r="H571">
            <v>26380</v>
          </cell>
        </row>
        <row r="572">
          <cell r="A572">
            <v>213001000164</v>
          </cell>
          <cell r="B572" t="str">
            <v>SEDE ANA UTRIA</v>
          </cell>
          <cell r="C572" t="str">
            <v>806012072-6</v>
          </cell>
          <cell r="D572">
            <v>3145518052</v>
          </cell>
          <cell r="F572" t="str">
            <v>ieneag@hotmail.com</v>
          </cell>
          <cell r="G572">
            <v>253</v>
          </cell>
          <cell r="H572">
            <v>36880</v>
          </cell>
        </row>
        <row r="573">
          <cell r="A573">
            <v>213001000091</v>
          </cell>
          <cell r="B573" t="str">
            <v>INSTITUCION EDUCATIVA DE ISLA FUERTE</v>
          </cell>
          <cell r="C573" t="str">
            <v>806009142-2</v>
          </cell>
          <cell r="D573">
            <v>3106040350</v>
          </cell>
          <cell r="F573" t="str">
            <v>yeperezdematoza@hotmail.com</v>
          </cell>
          <cell r="G573">
            <v>376</v>
          </cell>
          <cell r="H573">
            <v>41219</v>
          </cell>
        </row>
        <row r="574">
          <cell r="A574">
            <v>213001007401</v>
          </cell>
          <cell r="B574" t="str">
            <v>INSTITUCION EDUCATIVA SANTA CRUZ DE ISLOTE</v>
          </cell>
          <cell r="C574" t="str">
            <v>8060099370-3</v>
          </cell>
          <cell r="D574">
            <v>3126742766</v>
          </cell>
          <cell r="F574" t="str">
            <v>ieislote@hotmail.com</v>
          </cell>
          <cell r="G574">
            <v>793</v>
          </cell>
          <cell r="H574">
            <v>41834</v>
          </cell>
        </row>
        <row r="575">
          <cell r="A575">
            <v>213001001951</v>
          </cell>
          <cell r="B575" t="str">
            <v>ESCUELA ARROYO DE LAS CANOAS</v>
          </cell>
          <cell r="C575" t="str">
            <v>806004095-1</v>
          </cell>
          <cell r="D575">
            <v>3114080411</v>
          </cell>
          <cell r="F575" t="str">
            <v>i.earroyodepiedra@hotmail.com</v>
          </cell>
          <cell r="G575">
            <v>4329</v>
          </cell>
          <cell r="H575">
            <v>39419</v>
          </cell>
        </row>
        <row r="576">
          <cell r="A576">
            <v>213001001942</v>
          </cell>
          <cell r="B576" t="str">
            <v>IE LUIS FELIPE CABRERA</v>
          </cell>
          <cell r="C576" t="str">
            <v>860031909-2</v>
          </cell>
          <cell r="D576">
            <v>3216991865</v>
          </cell>
          <cell r="E576">
            <v>6714839</v>
          </cell>
          <cell r="F576" t="str">
            <v>luisfelipecabrera2015@gmail.com</v>
          </cell>
          <cell r="G576">
            <v>955</v>
          </cell>
          <cell r="H576">
            <v>37447</v>
          </cell>
        </row>
        <row r="577">
          <cell r="A577">
            <v>213001001918</v>
          </cell>
          <cell r="B577" t="str">
            <v>ESCUELA SAN FELIPE</v>
          </cell>
          <cell r="C577" t="str">
            <v>800119213-7</v>
          </cell>
          <cell r="D577">
            <v>6567514</v>
          </cell>
          <cell r="E577">
            <v>6567514</v>
          </cell>
          <cell r="F577" t="str">
            <v>elizabethcanate@yahoo.es</v>
          </cell>
          <cell r="G577">
            <v>1542</v>
          </cell>
          <cell r="H577">
            <v>37616</v>
          </cell>
        </row>
        <row r="578">
          <cell r="A578">
            <v>213001001900</v>
          </cell>
          <cell r="B578" t="str">
            <v>INSTITUCION EDUCATIVA DE ARARCA</v>
          </cell>
          <cell r="C578" t="str">
            <v>8060040761-1</v>
          </cell>
          <cell r="D578">
            <v>3145045913</v>
          </cell>
          <cell r="F578" t="str">
            <v>iedeararca@gmail.com</v>
          </cell>
          <cell r="G578">
            <v>11</v>
          </cell>
          <cell r="H578">
            <v>40948</v>
          </cell>
        </row>
        <row r="579">
          <cell r="A579">
            <v>213001001292</v>
          </cell>
          <cell r="B579" t="str">
            <v>INSTITUCION EDUCATIVA DE SANTA ANA</v>
          </cell>
          <cell r="C579" t="str">
            <v>806005031-5</v>
          </cell>
          <cell r="D579">
            <v>3014728020</v>
          </cell>
          <cell r="F579" t="str">
            <v>iesainstitucional@gmail.com</v>
          </cell>
          <cell r="G579">
            <v>5193</v>
          </cell>
          <cell r="H579">
            <v>42208</v>
          </cell>
        </row>
        <row r="580">
          <cell r="A580">
            <v>213001001276</v>
          </cell>
          <cell r="B580" t="str">
            <v>INSTITUCION EDUCATIVA DE TIERRA BOMBA  SEDE  PUNTA ARENA</v>
          </cell>
          <cell r="C580" t="str">
            <v>806002878-2</v>
          </cell>
          <cell r="D580">
            <v>3162253674</v>
          </cell>
          <cell r="E580">
            <v>3165367293</v>
          </cell>
          <cell r="F580" t="str">
            <v>ietierrabomba@hotmail.com</v>
          </cell>
          <cell r="G580">
            <v>960</v>
          </cell>
          <cell r="H580">
            <v>37447</v>
          </cell>
        </row>
        <row r="581">
          <cell r="A581">
            <v>213001001268</v>
          </cell>
          <cell r="B581" t="str">
            <v>INSTITUCION EDUCATIVA  DE MEMBRILLAL</v>
          </cell>
          <cell r="C581" t="str">
            <v>806011890-1</v>
          </cell>
          <cell r="D581">
            <v>3017738841</v>
          </cell>
          <cell r="F581" t="str">
            <v>sanfrancisco_de_asis@hotmail.com</v>
          </cell>
          <cell r="G581">
            <v>698</v>
          </cell>
          <cell r="H581">
            <v>32085</v>
          </cell>
        </row>
        <row r="582">
          <cell r="A582">
            <v>413001004703</v>
          </cell>
          <cell r="B582" t="str">
            <v>INSTITUCIÓN EDUCATIVA DE LA BOQUILLA SEDE PRINCIPAL</v>
          </cell>
          <cell r="C582" t="str">
            <v>800119123-7</v>
          </cell>
          <cell r="D582">
            <v>6567514</v>
          </cell>
          <cell r="E582">
            <v>6567514</v>
          </cell>
          <cell r="F582" t="str">
            <v>elizabethcanate@yahoo.es</v>
          </cell>
          <cell r="G582">
            <v>1466</v>
          </cell>
          <cell r="H582">
            <v>41344</v>
          </cell>
        </row>
        <row r="583">
          <cell r="A583">
            <v>313001005225</v>
          </cell>
          <cell r="B583" t="str">
            <v>IE JOSE MARIA CORDOBA DE PASACABALLOS</v>
          </cell>
          <cell r="C583" t="str">
            <v>806016512-3</v>
          </cell>
          <cell r="D583">
            <v>6685642</v>
          </cell>
          <cell r="E583">
            <v>6685642</v>
          </cell>
          <cell r="F583" t="str">
            <v>iejosemariac89@gmail.com</v>
          </cell>
          <cell r="G583">
            <v>291</v>
          </cell>
          <cell r="H583">
            <v>42590</v>
          </cell>
        </row>
        <row r="584">
          <cell r="A584">
            <v>213001001250</v>
          </cell>
          <cell r="B584" t="str">
            <v>INSTITUCION EDUCATIVA DE TIERRA BOMBA</v>
          </cell>
          <cell r="C584" t="str">
            <v>806007828-2</v>
          </cell>
          <cell r="D584">
            <v>3165367293</v>
          </cell>
          <cell r="E584">
            <v>3165367293</v>
          </cell>
          <cell r="F584" t="str">
            <v>ietierrabomba@hotmail.com</v>
          </cell>
          <cell r="G584">
            <v>960</v>
          </cell>
          <cell r="H584">
            <v>42561</v>
          </cell>
        </row>
        <row r="585">
          <cell r="A585">
            <v>213001000661</v>
          </cell>
          <cell r="B585" t="str">
            <v>INSTITUCION EDUCATIVA TECNICA DE PASACABALLOS</v>
          </cell>
          <cell r="C585" t="str">
            <v>800255974-5</v>
          </cell>
          <cell r="D585">
            <v>3126452602</v>
          </cell>
          <cell r="F585" t="str">
            <v>ietpasacaballo@hotmail.com</v>
          </cell>
          <cell r="G585">
            <v>596</v>
          </cell>
          <cell r="H585">
            <v>39389</v>
          </cell>
        </row>
        <row r="586">
          <cell r="A586">
            <v>213001000245</v>
          </cell>
          <cell r="B586" t="str">
            <v>INSTITUCION EDUCATIVA TIERRA BAJA</v>
          </cell>
          <cell r="C586" t="str">
            <v>806010594-1</v>
          </cell>
          <cell r="D586">
            <v>3107001804</v>
          </cell>
          <cell r="F586" t="str">
            <v>rgcerro@yahoo.com</v>
          </cell>
          <cell r="G586">
            <v>1111</v>
          </cell>
          <cell r="H586">
            <v>36923</v>
          </cell>
        </row>
        <row r="587">
          <cell r="A587">
            <v>213001002949</v>
          </cell>
          <cell r="B587" t="str">
            <v>IE SAN JOSE DE CAÑO DEL ORO</v>
          </cell>
          <cell r="C587" t="str">
            <v>806003193-0</v>
          </cell>
          <cell r="D587">
            <v>3014759408</v>
          </cell>
          <cell r="E587">
            <v>30114759408</v>
          </cell>
          <cell r="F587" t="str">
            <v>iecanodeloro@hotmail.es</v>
          </cell>
          <cell r="G587">
            <v>364</v>
          </cell>
          <cell r="H587">
            <v>21723</v>
          </cell>
        </row>
        <row r="588">
          <cell r="A588">
            <v>213001002809</v>
          </cell>
          <cell r="B588" t="str">
            <v>IE DE BAYUNCA</v>
          </cell>
          <cell r="C588" t="str">
            <v>806004641-3</v>
          </cell>
          <cell r="D588">
            <v>6295411</v>
          </cell>
          <cell r="E588">
            <v>6295411</v>
          </cell>
          <cell r="F588" t="str">
            <v>bayunca@hotmail.com</v>
          </cell>
          <cell r="G588">
            <v>703</v>
          </cell>
          <cell r="H588">
            <v>40093</v>
          </cell>
        </row>
        <row r="589">
          <cell r="A589">
            <v>213001002531</v>
          </cell>
          <cell r="B589" t="str">
            <v>INSTITUCION EDUCATIVA MANZANILLO DEL MAR</v>
          </cell>
          <cell r="C589" t="str">
            <v>806008245-8</v>
          </cell>
          <cell r="D589">
            <v>3135205938</v>
          </cell>
          <cell r="F589" t="str">
            <v>iemanzanillodelmar@gmail.com</v>
          </cell>
          <cell r="G589">
            <v>3967</v>
          </cell>
          <cell r="H589">
            <v>41806</v>
          </cell>
        </row>
        <row r="590">
          <cell r="A590">
            <v>213001030241</v>
          </cell>
          <cell r="B590" t="str">
            <v>INSTITUCION EDUCATIVA DE BAYUNCA SEDE LA GRNA</v>
          </cell>
        </row>
        <row r="591">
          <cell r="A591">
            <v>213001030233</v>
          </cell>
          <cell r="B591" t="str">
            <v>INSTITUCION EDUCATIVA DE BAYUNCA SEDE EL CEIB</v>
          </cell>
          <cell r="C591" t="str">
            <v>806004641-3</v>
          </cell>
          <cell r="D591">
            <v>3012386285</v>
          </cell>
          <cell r="F591" t="str">
            <v>marchavezabdala@hotmail.com</v>
          </cell>
          <cell r="G591">
            <v>703</v>
          </cell>
          <cell r="H591">
            <v>40093</v>
          </cell>
        </row>
        <row r="592">
          <cell r="A592">
            <v>213001030225</v>
          </cell>
          <cell r="B592" t="str">
            <v>INSTITUCION EDUCATIVA DE BAYUNCA SEDE LAS LATAS</v>
          </cell>
          <cell r="C592" t="str">
            <v>806004641-3</v>
          </cell>
          <cell r="D592">
            <v>3012386285</v>
          </cell>
          <cell r="F592" t="str">
            <v>marchavezabdala@hotmail.com</v>
          </cell>
          <cell r="G592">
            <v>703</v>
          </cell>
          <cell r="H592">
            <v>40093</v>
          </cell>
        </row>
        <row r="593">
          <cell r="A593">
            <v>213001027020</v>
          </cell>
          <cell r="B593" t="str">
            <v>INSTITUCION EDUCATIVA DOMINGO BENKOS BIOHO</v>
          </cell>
          <cell r="C593" t="str">
            <v>806009769-1</v>
          </cell>
          <cell r="D593">
            <v>3114119695</v>
          </cell>
          <cell r="E593">
            <v>0</v>
          </cell>
          <cell r="F593" t="str">
            <v>iedomingobenkos@hotmail.com</v>
          </cell>
          <cell r="G593">
            <v>961</v>
          </cell>
          <cell r="H593">
            <v>37447</v>
          </cell>
        </row>
        <row r="594">
          <cell r="A594">
            <v>213001012391</v>
          </cell>
          <cell r="B594" t="str">
            <v>SEDE BAJO EL TIGRE</v>
          </cell>
          <cell r="C594" t="str">
            <v>806016512-3</v>
          </cell>
          <cell r="D594">
            <v>6685642</v>
          </cell>
          <cell r="E594">
            <v>6685642</v>
          </cell>
          <cell r="F594" t="str">
            <v>rorivi@gmail.com</v>
          </cell>
          <cell r="G594">
            <v>291</v>
          </cell>
          <cell r="H594">
            <v>38784</v>
          </cell>
        </row>
        <row r="595">
          <cell r="A595">
            <v>213001009056</v>
          </cell>
          <cell r="B595" t="str">
            <v>INSTITUCION EDUCATIVA NTRA SRA DEL BUEN AIRE</v>
          </cell>
          <cell r="C595" t="str">
            <v>806000760-0</v>
          </cell>
          <cell r="D595">
            <v>3145533612</v>
          </cell>
          <cell r="F595" t="str">
            <v>iensbapasacaballos@gmail.com</v>
          </cell>
          <cell r="G595">
            <v>21</v>
          </cell>
          <cell r="H595">
            <v>40585</v>
          </cell>
        </row>
        <row r="596">
          <cell r="A596">
            <v>213001001632</v>
          </cell>
          <cell r="B596" t="str">
            <v>INSTITUCION EDUCATIVA DE LETICIA</v>
          </cell>
          <cell r="C596" t="str">
            <v>900792923-5</v>
          </cell>
          <cell r="D596">
            <v>3116929243</v>
          </cell>
          <cell r="F596" t="str">
            <v>anranaca@gmail.com</v>
          </cell>
          <cell r="G596">
            <v>111</v>
          </cell>
          <cell r="H596">
            <v>36557</v>
          </cell>
        </row>
        <row r="597">
          <cell r="A597">
            <v>213001001306</v>
          </cell>
          <cell r="B597" t="str">
            <v>INSTITUCION EDUCATIVA DE PONTEZUELA</v>
          </cell>
          <cell r="C597" t="str">
            <v>806011799-7</v>
          </cell>
          <cell r="D597">
            <v>3017965116</v>
          </cell>
          <cell r="F597" t="str">
            <v>iedepontezuela@hotmail.com</v>
          </cell>
          <cell r="G597">
            <v>983</v>
          </cell>
          <cell r="H597">
            <v>37447</v>
          </cell>
        </row>
        <row r="598">
          <cell r="A598">
            <v>213001000083</v>
          </cell>
          <cell r="B598" t="str">
            <v>IE ARROYO DE PIEDRA SEDE DE PUNTA CANOA</v>
          </cell>
          <cell r="C598" t="str">
            <v>806004095-1</v>
          </cell>
          <cell r="D598">
            <v>3145950760</v>
          </cell>
          <cell r="F598" t="str">
            <v>maycego@hotmail.com</v>
          </cell>
          <cell r="G598">
            <v>4329</v>
          </cell>
          <cell r="H598">
            <v>39419</v>
          </cell>
        </row>
        <row r="599">
          <cell r="A599">
            <v>213001000075</v>
          </cell>
          <cell r="B599" t="str">
            <v>INSTITUCION EDUCATIVA  PUERTO REY</v>
          </cell>
          <cell r="C599" t="str">
            <v>806004078-6</v>
          </cell>
          <cell r="D599">
            <v>3166161966</v>
          </cell>
          <cell r="F599" t="str">
            <v>iepuertorey@hotmail.com</v>
          </cell>
          <cell r="G599">
            <v>1754</v>
          </cell>
          <cell r="H599">
            <v>39597</v>
          </cell>
        </row>
        <row r="600">
          <cell r="A600">
            <v>213001000059</v>
          </cell>
          <cell r="B600" t="str">
            <v>INSTITUCION EDUCATIVA ISLAS DEL ROSARIO</v>
          </cell>
          <cell r="C600" t="str">
            <v>806012452-1</v>
          </cell>
          <cell r="D600">
            <v>3007533175</v>
          </cell>
          <cell r="F600" t="str">
            <v>leniscastro44@gmail.com</v>
          </cell>
          <cell r="G600">
            <v>222</v>
          </cell>
          <cell r="H600">
            <v>37418</v>
          </cell>
        </row>
        <row r="601">
          <cell r="A601">
            <v>113001000143</v>
          </cell>
          <cell r="B601" t="str">
            <v>INSTITUCION EDUCATIVA ARROYO DE PIEDRA</v>
          </cell>
          <cell r="C601" t="str">
            <v>806004095-1</v>
          </cell>
          <cell r="D601">
            <v>3145950760</v>
          </cell>
          <cell r="F601" t="str">
            <v>maycego@hotmail.com</v>
          </cell>
          <cell r="G601">
            <v>4329</v>
          </cell>
          <cell r="H601">
            <v>39419</v>
          </cell>
        </row>
        <row r="602">
          <cell r="A602">
            <v>213001007550</v>
          </cell>
          <cell r="B602" t="str">
            <v>SEDE EL RECREO</v>
          </cell>
          <cell r="C602" t="str">
            <v>806016512-3</v>
          </cell>
          <cell r="D602">
            <v>3122832444</v>
          </cell>
          <cell r="F602" t="str">
            <v>arrieta75@hotmail.com</v>
          </cell>
          <cell r="G602">
            <v>2463</v>
          </cell>
          <cell r="H602">
            <v>41373</v>
          </cell>
        </row>
        <row r="603">
          <cell r="A603">
            <v>213001007541</v>
          </cell>
          <cell r="B603" t="str">
            <v>ESC DIVINO NIÑO JESUS DEL ZAPATERO</v>
          </cell>
          <cell r="C603" t="str">
            <v>806004641-3</v>
          </cell>
          <cell r="D603">
            <v>6295411</v>
          </cell>
          <cell r="F603" t="str">
            <v>rembertonavasmoreno@gmail.com</v>
          </cell>
          <cell r="G603">
            <v>703</v>
          </cell>
          <cell r="H603">
            <v>40093</v>
          </cell>
        </row>
        <row r="604">
          <cell r="A604">
            <v>213001007533</v>
          </cell>
          <cell r="B604" t="str">
            <v>IE  NVA ESPERANZA DE ARROYO GRANDE</v>
          </cell>
          <cell r="C604" t="str">
            <v>806012072-6</v>
          </cell>
          <cell r="D604">
            <v>3104737343</v>
          </cell>
          <cell r="F604" t="str">
            <v>ieneag@hotmail.com</v>
          </cell>
          <cell r="G604">
            <v>40</v>
          </cell>
          <cell r="H604">
            <v>33221</v>
          </cell>
        </row>
      </sheetData>
      <sheetData sheetId="1"/>
      <sheetData sheetId="2"/>
      <sheetData sheetId="3">
        <row r="2">
          <cell r="A2">
            <v>4</v>
          </cell>
          <cell r="B2" t="str">
            <v>URBANO</v>
          </cell>
          <cell r="C2" t="str">
            <v>OFICIAL</v>
          </cell>
          <cell r="D2">
            <v>113001012788</v>
          </cell>
          <cell r="E2">
            <v>4</v>
          </cell>
          <cell r="F2">
            <v>4</v>
          </cell>
          <cell r="G2" t="str">
            <v>I.E CIUDAD DE TUNJA</v>
          </cell>
          <cell r="H2" t="str">
            <v>I.E CIUDAD DE TUNJA</v>
          </cell>
          <cell r="I2" t="str">
            <v>MARIA AUXILIADORA CAMINO DEL MEDIO # 39-266</v>
          </cell>
          <cell r="J2" t="str">
            <v>CAMINO DEL MEDIO</v>
          </cell>
          <cell r="K2" t="str">
            <v xml:space="preserve">PRINCIPAL </v>
          </cell>
          <cell r="L2" t="str">
            <v>DE LA VIRGEN Y TURISTICA</v>
          </cell>
          <cell r="M2" t="str">
            <v>DE LA VIRGEN Y TURISTICA</v>
          </cell>
          <cell r="N2">
            <v>1</v>
          </cell>
          <cell r="P2" t="str">
            <v>E. E. Oficial</v>
          </cell>
        </row>
        <row r="3">
          <cell r="A3">
            <v>132</v>
          </cell>
          <cell r="B3" t="str">
            <v>URBANO</v>
          </cell>
          <cell r="C3" t="str">
            <v>OFICIAL</v>
          </cell>
          <cell r="D3">
            <v>113001007296</v>
          </cell>
          <cell r="E3">
            <v>4</v>
          </cell>
          <cell r="F3">
            <v>132</v>
          </cell>
          <cell r="G3" t="str">
            <v>I.E CIUDAD DE TUNJA   SEDE ESCILDA MEDINA PACHECO</v>
          </cell>
          <cell r="H3" t="str">
            <v xml:space="preserve">   SEDE ESCILDA MEDINA PACHECO</v>
          </cell>
          <cell r="I3" t="str">
            <v>LA CANDELARIA CLL 10 DE MAYO</v>
          </cell>
          <cell r="J3" t="str">
            <v>LA CANDELARIA</v>
          </cell>
          <cell r="K3" t="str">
            <v>SEDE</v>
          </cell>
          <cell r="L3" t="str">
            <v>DE LA VIRGEN Y TURISTICA</v>
          </cell>
          <cell r="M3" t="str">
            <v>DE LA VIRGEN Y TURISTICA</v>
          </cell>
          <cell r="N3">
            <v>2</v>
          </cell>
          <cell r="P3" t="str">
            <v>E. E. Oficial</v>
          </cell>
        </row>
        <row r="4">
          <cell r="A4">
            <v>9</v>
          </cell>
          <cell r="B4" t="str">
            <v>RURAL</v>
          </cell>
          <cell r="C4" t="str">
            <v>OFICIAL</v>
          </cell>
          <cell r="D4">
            <v>113001000143</v>
          </cell>
          <cell r="E4">
            <v>9</v>
          </cell>
          <cell r="F4">
            <v>9</v>
          </cell>
          <cell r="G4" t="str">
            <v>I.E ARROYO DE PIEDRA</v>
          </cell>
          <cell r="H4" t="str">
            <v>I.E ARROYO DE PIEDRA</v>
          </cell>
          <cell r="I4" t="str">
            <v>ARROYO DE PIEDRA (BOLIVAR)</v>
          </cell>
          <cell r="J4" t="str">
            <v>ARROYO DE PIEDRA</v>
          </cell>
          <cell r="K4" t="str">
            <v xml:space="preserve">PRINCIPAL </v>
          </cell>
          <cell r="L4" t="str">
            <v>DE LA VIRGEN Y TURISTICA</v>
          </cell>
          <cell r="M4" t="str">
            <v>RURAL</v>
          </cell>
          <cell r="N4">
            <v>3</v>
          </cell>
          <cell r="P4" t="str">
            <v>E. E. Oficial</v>
          </cell>
        </row>
        <row r="5">
          <cell r="A5">
            <v>166</v>
          </cell>
          <cell r="B5" t="str">
            <v>RURAL</v>
          </cell>
          <cell r="C5" t="str">
            <v>OFICIAL</v>
          </cell>
          <cell r="D5">
            <v>213001000083</v>
          </cell>
          <cell r="E5">
            <v>9</v>
          </cell>
          <cell r="F5">
            <v>166</v>
          </cell>
          <cell r="G5" t="str">
            <v>I.E ARROYO DE PIEDRA -  SEDE DE PUNTA CANOA</v>
          </cell>
          <cell r="H5" t="str">
            <v xml:space="preserve">   SEDE DE PUNTA CANOA</v>
          </cell>
          <cell r="I5" t="str">
            <v>CORREG DE PUNTA CANOA</v>
          </cell>
          <cell r="J5" t="str">
            <v>PUNTA CANOA</v>
          </cell>
          <cell r="K5" t="str">
            <v>SEDE</v>
          </cell>
          <cell r="L5" t="str">
            <v>DE LA VIRGEN Y TURISTICA</v>
          </cell>
          <cell r="M5" t="str">
            <v>RURAL</v>
          </cell>
          <cell r="N5">
            <v>4</v>
          </cell>
          <cell r="P5" t="str">
            <v>E. E. Oficial</v>
          </cell>
        </row>
        <row r="6">
          <cell r="A6">
            <v>182</v>
          </cell>
          <cell r="B6" t="str">
            <v>RURAL</v>
          </cell>
          <cell r="C6" t="str">
            <v>OFICIAL</v>
          </cell>
          <cell r="D6">
            <v>213001001951</v>
          </cell>
          <cell r="E6">
            <v>9</v>
          </cell>
          <cell r="F6">
            <v>182</v>
          </cell>
          <cell r="G6" t="str">
            <v>I.E ARROYO DE PIEDRA -  SEDE ARROYO DE LAS CANOAS</v>
          </cell>
          <cell r="H6" t="str">
            <v xml:space="preserve">   SEDE ARROYO DE LAS CANOAS</v>
          </cell>
          <cell r="I6" t="str">
            <v>ARROYO DE LAS CANOAS ANILLO VIAL CARRET AL MAR</v>
          </cell>
          <cell r="J6" t="str">
            <v>ARROYO DE LAS CANOAS</v>
          </cell>
          <cell r="K6" t="str">
            <v>SEDE</v>
          </cell>
          <cell r="L6" t="str">
            <v>DE LA VIRGEN Y TURISTICA</v>
          </cell>
          <cell r="M6" t="str">
            <v>RURAL</v>
          </cell>
          <cell r="N6">
            <v>5</v>
          </cell>
          <cell r="P6" t="str">
            <v>E. E. Oficial</v>
          </cell>
        </row>
        <row r="7">
          <cell r="A7">
            <v>11</v>
          </cell>
          <cell r="B7" t="str">
            <v>URBANO</v>
          </cell>
          <cell r="C7" t="str">
            <v>OFICIAL</v>
          </cell>
          <cell r="D7">
            <v>113001000160</v>
          </cell>
          <cell r="E7">
            <v>11</v>
          </cell>
          <cell r="F7">
            <v>11</v>
          </cell>
          <cell r="G7" t="str">
            <v>I.E CORAZON DE MARIA</v>
          </cell>
          <cell r="H7" t="str">
            <v>I.E CORAZON DE MARIA</v>
          </cell>
          <cell r="I7" t="str">
            <v>SAN FRANCISCO CRA 19 #77-21 AL LADO DEL CAI</v>
          </cell>
          <cell r="J7" t="str">
            <v>SAN FRANCISCO</v>
          </cell>
          <cell r="K7" t="str">
            <v xml:space="preserve">PRINCIPAL </v>
          </cell>
          <cell r="L7" t="str">
            <v>HISTORICA Y CARIBE NORTE</v>
          </cell>
          <cell r="M7" t="str">
            <v>SANTA RITA</v>
          </cell>
          <cell r="N7">
            <v>6</v>
          </cell>
          <cell r="P7" t="str">
            <v>E. E. Oficial</v>
          </cell>
        </row>
        <row r="8">
          <cell r="A8">
            <v>102</v>
          </cell>
          <cell r="B8" t="str">
            <v>URBANO</v>
          </cell>
          <cell r="C8" t="str">
            <v>OFICIAL</v>
          </cell>
          <cell r="D8">
            <v>113001003967</v>
          </cell>
          <cell r="E8">
            <v>11</v>
          </cell>
          <cell r="F8">
            <v>102</v>
          </cell>
          <cell r="G8" t="str">
            <v>I.E CORAZON DE MARIA   SEDE LAZARO MARTINEZ OLIER</v>
          </cell>
          <cell r="H8" t="str">
            <v xml:space="preserve">   SEDE LAZARO MARTINEZ OLIER</v>
          </cell>
          <cell r="I8" t="str">
            <v>SAN FRANCISCO CLL PRINCIPAL DEL PARAISO # 1</v>
          </cell>
          <cell r="J8" t="str">
            <v>SAN FRANCISCO</v>
          </cell>
          <cell r="K8" t="str">
            <v>SEDE</v>
          </cell>
          <cell r="L8" t="str">
            <v>HISTORICA Y CARIBE NORTE</v>
          </cell>
          <cell r="M8" t="str">
            <v>SANTA RITA</v>
          </cell>
          <cell r="N8">
            <v>7</v>
          </cell>
          <cell r="P8" t="str">
            <v>E. E. Oficial</v>
          </cell>
        </row>
        <row r="9">
          <cell r="A9">
            <v>5</v>
          </cell>
          <cell r="B9" t="str">
            <v>URBANO</v>
          </cell>
          <cell r="C9" t="str">
            <v>OFICIAL</v>
          </cell>
          <cell r="D9">
            <v>113001012711</v>
          </cell>
          <cell r="E9">
            <v>11</v>
          </cell>
          <cell r="F9">
            <v>5</v>
          </cell>
          <cell r="G9" t="str">
            <v>I.E CORAZON DE MARIA   SEDE SAN JOSE CLAVERIANO</v>
          </cell>
          <cell r="H9" t="str">
            <v xml:space="preserve">   SEDE SAN JOSE CLAVERIANO</v>
          </cell>
          <cell r="I9" t="str">
            <v>SAN FRANCISCO ZONA ESCOLAR</v>
          </cell>
          <cell r="J9" t="str">
            <v>SAN FRANCISCO</v>
          </cell>
          <cell r="K9" t="str">
            <v>SEDE</v>
          </cell>
          <cell r="L9" t="str">
            <v>HISTORICA Y CARIBE NORTE</v>
          </cell>
          <cell r="M9" t="str">
            <v>SANTA RITA</v>
          </cell>
          <cell r="N9">
            <v>8</v>
          </cell>
          <cell r="P9" t="str">
            <v>E. E. Oficial</v>
          </cell>
        </row>
        <row r="10">
          <cell r="A10">
            <v>18</v>
          </cell>
          <cell r="B10" t="str">
            <v>URBANO</v>
          </cell>
          <cell r="C10" t="str">
            <v>OFICIAL</v>
          </cell>
          <cell r="D10">
            <v>113001000241</v>
          </cell>
          <cell r="E10">
            <v>18</v>
          </cell>
          <cell r="F10">
            <v>18</v>
          </cell>
          <cell r="G10" t="str">
            <v>I.E NUESTRO ESFUERZO</v>
          </cell>
          <cell r="H10" t="str">
            <v>I.E NUESTRO ESFUERZO</v>
          </cell>
          <cell r="I10" t="str">
            <v>EL POZON CLL SAGRADO CORAZON</v>
          </cell>
          <cell r="J10" t="str">
            <v>EL POZON</v>
          </cell>
          <cell r="K10" t="str">
            <v xml:space="preserve">PRINCIPAL </v>
          </cell>
          <cell r="L10" t="str">
            <v>DE LA VIRGEN Y TURISTICA</v>
          </cell>
          <cell r="M10" t="str">
            <v>DE LA VIRGEN Y TURISTICA</v>
          </cell>
          <cell r="N10">
            <v>9</v>
          </cell>
          <cell r="P10" t="str">
            <v>E. E. Oficial</v>
          </cell>
        </row>
        <row r="11">
          <cell r="A11">
            <v>22</v>
          </cell>
          <cell r="B11" t="str">
            <v>URBANO</v>
          </cell>
          <cell r="C11" t="str">
            <v>OFICIAL</v>
          </cell>
          <cell r="D11">
            <v>113001000348</v>
          </cell>
          <cell r="E11">
            <v>22</v>
          </cell>
          <cell r="F11">
            <v>22</v>
          </cell>
          <cell r="G11" t="str">
            <v>I.E AMBIENTALISTA DE CARTAGENA</v>
          </cell>
          <cell r="H11" t="str">
            <v>I.E AMBIENTALISTA DE CARTAGENA</v>
          </cell>
          <cell r="I11" t="str">
            <v>SAN JOSE DE LOS CAMPANOS MZA 31 No9 4a AVE</v>
          </cell>
          <cell r="J11" t="str">
            <v>SAN JOSE DE LOS CAMPANOS</v>
          </cell>
          <cell r="K11" t="str">
            <v xml:space="preserve">PRINCIPAL </v>
          </cell>
          <cell r="L11" t="str">
            <v>INDUSTRIAL Y DE LA BAHIA</v>
          </cell>
          <cell r="M11" t="str">
            <v>INDUSTRIAL Y DE LA BAHIA</v>
          </cell>
          <cell r="N11">
            <v>10</v>
          </cell>
          <cell r="P11" t="str">
            <v>E. E. Oficial</v>
          </cell>
        </row>
        <row r="12">
          <cell r="A12">
            <v>24</v>
          </cell>
          <cell r="B12" t="str">
            <v>URBANO</v>
          </cell>
          <cell r="C12" t="str">
            <v>OFICIAL</v>
          </cell>
          <cell r="D12">
            <v>113001000429</v>
          </cell>
          <cell r="E12">
            <v>24</v>
          </cell>
          <cell r="F12">
            <v>24</v>
          </cell>
          <cell r="G12" t="str">
            <v>I.E SALIM BECHARA</v>
          </cell>
          <cell r="H12" t="str">
            <v>I.E SALIM BECHARA</v>
          </cell>
          <cell r="I12" t="str">
            <v>CEBALLOS ANT CARRET A MAMONAL DG 30 56 46</v>
          </cell>
          <cell r="J12" t="str">
            <v>CEBALLOS</v>
          </cell>
          <cell r="K12" t="str">
            <v xml:space="preserve">PRINCIPAL </v>
          </cell>
          <cell r="L12" t="str">
            <v>INDUSTRIAL Y DE LA BAHIA</v>
          </cell>
          <cell r="M12" t="str">
            <v>INDUSTRIAL Y DE LA BAHIA</v>
          </cell>
          <cell r="N12">
            <v>11</v>
          </cell>
          <cell r="P12" t="str">
            <v>E. E. Oficial</v>
          </cell>
        </row>
        <row r="13">
          <cell r="A13">
            <v>67</v>
          </cell>
          <cell r="B13" t="str">
            <v>URBANO</v>
          </cell>
          <cell r="C13" t="str">
            <v>OFICIAL</v>
          </cell>
          <cell r="D13">
            <v>113001001981</v>
          </cell>
          <cell r="E13">
            <v>24</v>
          </cell>
          <cell r="F13">
            <v>67</v>
          </cell>
          <cell r="G13" t="str">
            <v>I.E SALIM BECHARA   SEDE DE ALBORNOZ</v>
          </cell>
          <cell r="H13" t="str">
            <v xml:space="preserve">   SEDE DE ALBORNOZ</v>
          </cell>
          <cell r="I13" t="str">
            <v>ALBORNOZ CARRET A MAMONAL</v>
          </cell>
          <cell r="J13" t="str">
            <v>ALBORNOZ</v>
          </cell>
          <cell r="K13" t="str">
            <v>SEDE</v>
          </cell>
          <cell r="L13" t="str">
            <v>INDUSTRIAL Y DE LA BAHIA</v>
          </cell>
          <cell r="M13" t="str">
            <v>INDUSTRIAL Y DE LA BAHIA</v>
          </cell>
          <cell r="N13">
            <v>12</v>
          </cell>
          <cell r="P13" t="str">
            <v>E. E. Oficial</v>
          </cell>
        </row>
        <row r="14">
          <cell r="A14">
            <v>25</v>
          </cell>
          <cell r="B14" t="str">
            <v>URBANO</v>
          </cell>
          <cell r="C14" t="str">
            <v>OFICIAL</v>
          </cell>
          <cell r="D14">
            <v>113001000437</v>
          </cell>
          <cell r="E14">
            <v>25</v>
          </cell>
          <cell r="F14">
            <v>25</v>
          </cell>
          <cell r="G14" t="str">
            <v>I.E REPUBLICA DE ARGENTINA</v>
          </cell>
          <cell r="H14" t="str">
            <v>I.E REPUBLICA DE ARGENTINA</v>
          </cell>
          <cell r="I14" t="str">
            <v>TR 53 # 32-51</v>
          </cell>
          <cell r="J14" t="str">
            <v>URB. ANITA</v>
          </cell>
          <cell r="K14" t="str">
            <v xml:space="preserve">PRINCIPAL </v>
          </cell>
          <cell r="L14" t="str">
            <v>INDUSTRIAL Y DE LA BAHIA</v>
          </cell>
          <cell r="M14" t="str">
            <v>INDUSTRIAL Y DE LA BAHIA</v>
          </cell>
          <cell r="N14">
            <v>13</v>
          </cell>
          <cell r="P14" t="str">
            <v>E. E. Oficial</v>
          </cell>
        </row>
        <row r="15">
          <cell r="A15">
            <v>30</v>
          </cell>
          <cell r="B15" t="str">
            <v>URBANO</v>
          </cell>
          <cell r="C15" t="str">
            <v>OFICIAL</v>
          </cell>
          <cell r="D15">
            <v>113001000721</v>
          </cell>
          <cell r="E15">
            <v>30</v>
          </cell>
          <cell r="F15">
            <v>30</v>
          </cell>
          <cell r="G15" t="str">
            <v>I.E LUIS CARLOS LOPEZ</v>
          </cell>
          <cell r="H15" t="str">
            <v>I.E LUIS CARLOS LOPEZ</v>
          </cell>
          <cell r="I15" t="str">
            <v>BLAS DE LEZO ST CIAL MZA I LTE 11</v>
          </cell>
          <cell r="J15" t="str">
            <v>BLAS DE LEZO</v>
          </cell>
          <cell r="K15" t="str">
            <v xml:space="preserve">PRINCIPAL </v>
          </cell>
          <cell r="L15" t="str">
            <v>INDUSTRIAL Y DE LA BAHIA</v>
          </cell>
          <cell r="M15" t="str">
            <v>INDUSTRIAL Y DE LA BAHIA</v>
          </cell>
          <cell r="N15">
            <v>14</v>
          </cell>
          <cell r="P15" t="str">
            <v>E. E. Oficial</v>
          </cell>
        </row>
        <row r="16">
          <cell r="A16">
            <v>31</v>
          </cell>
          <cell r="B16" t="str">
            <v>URBANO</v>
          </cell>
          <cell r="C16" t="str">
            <v>OFICIAL</v>
          </cell>
          <cell r="D16">
            <v>113001000739</v>
          </cell>
          <cell r="E16">
            <v>31</v>
          </cell>
          <cell r="F16">
            <v>31</v>
          </cell>
          <cell r="G16" t="str">
            <v>I.E ANA MARIA VELEZ DE TRUJILLO</v>
          </cell>
          <cell r="H16" t="str">
            <v>I.E ANA MARIA VELEZ DE TRUJILLO</v>
          </cell>
          <cell r="I16" t="str">
            <v>TORICES SECT SANTA RITA CRA 16 #17-53</v>
          </cell>
          <cell r="J16" t="str">
            <v>TORICES</v>
          </cell>
          <cell r="K16" t="str">
            <v xml:space="preserve">PRINCIPAL </v>
          </cell>
          <cell r="L16" t="str">
            <v>HISTORICA Y CARIBE NORTE</v>
          </cell>
          <cell r="M16" t="str">
            <v>SANTA RITA</v>
          </cell>
          <cell r="N16">
            <v>15</v>
          </cell>
          <cell r="P16" t="str">
            <v>E. E. Oficial</v>
          </cell>
        </row>
        <row r="17">
          <cell r="A17">
            <v>125</v>
          </cell>
          <cell r="B17" t="str">
            <v>URBANO</v>
          </cell>
          <cell r="C17" t="str">
            <v>OFICIAL</v>
          </cell>
          <cell r="D17">
            <v>113001002081</v>
          </cell>
          <cell r="E17">
            <v>31</v>
          </cell>
          <cell r="F17">
            <v>125</v>
          </cell>
          <cell r="G17" t="str">
            <v>I.E ANA MARIA VELEZ DE TRUJILLO SEDE JULIO R FACIO LINCE</v>
          </cell>
          <cell r="H17" t="str">
            <v xml:space="preserve">   SEDE JULIO R FACIO LINCE</v>
          </cell>
          <cell r="I17" t="str">
            <v>PABLO VI M 12 L 7</v>
          </cell>
          <cell r="J17" t="str">
            <v>PABLO VI</v>
          </cell>
          <cell r="K17" t="str">
            <v>SEDE</v>
          </cell>
          <cell r="L17" t="str">
            <v>HISTORICA Y CARIBE NORTE</v>
          </cell>
          <cell r="M17" t="str">
            <v>SANTA RITA</v>
          </cell>
          <cell r="N17">
            <v>16</v>
          </cell>
          <cell r="P17" t="str">
            <v>E. E. Oficial</v>
          </cell>
        </row>
        <row r="18">
          <cell r="A18">
            <v>76</v>
          </cell>
          <cell r="B18" t="str">
            <v>URBANO</v>
          </cell>
          <cell r="C18" t="str">
            <v>OFICIAL</v>
          </cell>
          <cell r="D18">
            <v>113001002553</v>
          </cell>
          <cell r="E18">
            <v>31</v>
          </cell>
          <cell r="F18">
            <v>76</v>
          </cell>
          <cell r="G18" t="str">
            <v>I.E ANA MARIA VELEZ DE TRUJILLO SEDE ACCION COMUNAL SAN PEDRO Y LIBERTAD</v>
          </cell>
          <cell r="H18" t="str">
            <v xml:space="preserve">   SEDE ACCION COMUNAL SAN PEDRO Y LIBERTAD</v>
          </cell>
          <cell r="I18" t="str">
            <v>SAN PEDRO (TORICES) CLL AURORA # 54-31</v>
          </cell>
          <cell r="J18" t="str">
            <v>TORICES</v>
          </cell>
          <cell r="K18" t="str">
            <v>SEDE</v>
          </cell>
          <cell r="L18" t="str">
            <v>HISTORICA Y CARIBE NORTE</v>
          </cell>
          <cell r="M18" t="str">
            <v>SANTA RITA</v>
          </cell>
          <cell r="N18">
            <v>17</v>
          </cell>
          <cell r="P18" t="str">
            <v>E. E. Oficial</v>
          </cell>
        </row>
        <row r="19">
          <cell r="A19">
            <v>69</v>
          </cell>
          <cell r="B19" t="str">
            <v>URBANO</v>
          </cell>
          <cell r="C19" t="str">
            <v>OFICIAL</v>
          </cell>
          <cell r="D19">
            <v>113001005889</v>
          </cell>
          <cell r="E19">
            <v>31</v>
          </cell>
          <cell r="F19">
            <v>69</v>
          </cell>
          <cell r="G19" t="str">
            <v>I.E ANA MARIA VELEZ DE TRUJILLO   SEDE PABLO VI</v>
          </cell>
          <cell r="H19" t="str">
            <v xml:space="preserve">   SEDE PABLO VI</v>
          </cell>
          <cell r="I19" t="str">
            <v>PABLO VI 2 ST SANTA RITA</v>
          </cell>
          <cell r="J19" t="str">
            <v>PABLO VI - II</v>
          </cell>
          <cell r="K19" t="str">
            <v>SEDE</v>
          </cell>
          <cell r="L19" t="str">
            <v>HISTORICA Y CARIBE NORTE</v>
          </cell>
          <cell r="M19" t="str">
            <v>SANTA RITA</v>
          </cell>
          <cell r="N19">
            <v>18</v>
          </cell>
          <cell r="P19" t="str">
            <v>E. E. Oficial</v>
          </cell>
        </row>
        <row r="20">
          <cell r="A20">
            <v>137</v>
          </cell>
          <cell r="B20" t="str">
            <v>URBANO</v>
          </cell>
          <cell r="C20" t="str">
            <v>OFICIAL</v>
          </cell>
          <cell r="D20">
            <v>113001007806</v>
          </cell>
          <cell r="E20">
            <v>31</v>
          </cell>
          <cell r="F20">
            <v>137</v>
          </cell>
          <cell r="G20" t="str">
            <v>I.E ANA MARIA VELEZ DE TRUJILLO SEDE DISTRITAL DE LOMA FRESCA</v>
          </cell>
          <cell r="H20" t="str">
            <v xml:space="preserve">   SEDE DISTRITAL DE LOMA FRESCA</v>
          </cell>
          <cell r="I20" t="str">
            <v>LOMA FRESCA ST SANTA RITA</v>
          </cell>
          <cell r="J20" t="str">
            <v>LOMA FRESCA</v>
          </cell>
          <cell r="K20" t="str">
            <v>SEDE</v>
          </cell>
          <cell r="L20" t="str">
            <v>HISTORICA Y CARIBE NORTE</v>
          </cell>
          <cell r="M20" t="str">
            <v>SANTA RITA</v>
          </cell>
          <cell r="N20">
            <v>19</v>
          </cell>
          <cell r="P20" t="str">
            <v>E. E. Oficial</v>
          </cell>
        </row>
        <row r="21">
          <cell r="A21">
            <v>145</v>
          </cell>
          <cell r="B21" t="str">
            <v>URBANO</v>
          </cell>
          <cell r="C21" t="str">
            <v>OFICIAL</v>
          </cell>
          <cell r="D21">
            <v>113001008217</v>
          </cell>
          <cell r="E21">
            <v>31</v>
          </cell>
          <cell r="F21">
            <v>145</v>
          </cell>
          <cell r="G21" t="str">
            <v>I.E ANA MARIA VELEZ DE TRUJILLO SEDE DISTRITAL REPUBLICA DEL CARIBE</v>
          </cell>
          <cell r="H21" t="str">
            <v xml:space="preserve">   SEDE DISTRITAL REPUBLICA DEL CARIBE</v>
          </cell>
          <cell r="I21" t="str">
            <v>TORICES ST REPUBLICA DEL CARIBE CL PPAL</v>
          </cell>
          <cell r="J21" t="str">
            <v>TORICES</v>
          </cell>
          <cell r="K21" t="str">
            <v>SEDE</v>
          </cell>
          <cell r="L21" t="str">
            <v>HISTORICA Y CARIBE NORTE</v>
          </cell>
          <cell r="M21" t="str">
            <v>SANTA RITA</v>
          </cell>
          <cell r="N21">
            <v>20</v>
          </cell>
          <cell r="P21" t="str">
            <v>E. E. Oficial</v>
          </cell>
        </row>
        <row r="22">
          <cell r="A22">
            <v>32</v>
          </cell>
          <cell r="B22" t="str">
            <v>URBANO</v>
          </cell>
          <cell r="C22" t="str">
            <v>OFICIAL</v>
          </cell>
          <cell r="D22">
            <v>113001000771</v>
          </cell>
          <cell r="E22">
            <v>32</v>
          </cell>
          <cell r="F22">
            <v>32</v>
          </cell>
          <cell r="G22" t="str">
            <v>I.E CAMILO TORRES DEL POZON</v>
          </cell>
          <cell r="H22" t="str">
            <v>I.E CAMILO TORRES DEL POZON</v>
          </cell>
          <cell r="I22" t="str">
            <v>EL POZON MZA 49 LOTE 13 CR 89</v>
          </cell>
          <cell r="J22" t="str">
            <v>EL POZON</v>
          </cell>
          <cell r="K22" t="str">
            <v xml:space="preserve">PRINCIPAL </v>
          </cell>
          <cell r="L22" t="str">
            <v>DE LA VIRGEN Y TURISTICA</v>
          </cell>
          <cell r="M22" t="str">
            <v>DE LA VIRGEN Y TURISTICA</v>
          </cell>
          <cell r="N22">
            <v>21</v>
          </cell>
          <cell r="P22" t="str">
            <v>E. E. Oficial</v>
          </cell>
        </row>
        <row r="23">
          <cell r="A23">
            <v>200</v>
          </cell>
          <cell r="B23" t="str">
            <v>URBANO</v>
          </cell>
          <cell r="C23" t="str">
            <v>OFICIAL</v>
          </cell>
          <cell r="D23">
            <v>113001000275</v>
          </cell>
          <cell r="E23">
            <v>32</v>
          </cell>
          <cell r="F23">
            <v>200</v>
          </cell>
          <cell r="G23" t="str">
            <v>I.E CAMILO TORRES DEL POZON  SEDE LOS CHULIANES</v>
          </cell>
          <cell r="H23" t="str">
            <v xml:space="preserve">   SEDE LOS CHULIANES</v>
          </cell>
          <cell r="I23" t="str">
            <v>EL POZON 1 CLL PRINCIPAL TRANV 56 # 87-46</v>
          </cell>
          <cell r="J23" t="str">
            <v>EL POZON</v>
          </cell>
          <cell r="K23" t="str">
            <v>SEDE</v>
          </cell>
          <cell r="L23" t="str">
            <v>DE LA VIRGEN Y TURISTICA</v>
          </cell>
          <cell r="M23" t="str">
            <v>DE LA VIRGEN Y TURISTICA</v>
          </cell>
          <cell r="N23">
            <v>22</v>
          </cell>
          <cell r="P23" t="str">
            <v>E. E. Oficial</v>
          </cell>
        </row>
        <row r="24">
          <cell r="A24">
            <v>36</v>
          </cell>
          <cell r="B24" t="str">
            <v>URBANO</v>
          </cell>
          <cell r="C24" t="str">
            <v>OFICIAL</v>
          </cell>
          <cell r="D24">
            <v>113001000852</v>
          </cell>
          <cell r="E24">
            <v>36</v>
          </cell>
          <cell r="F24">
            <v>36</v>
          </cell>
          <cell r="G24" t="str">
            <v>I.E NUESTRA SRA DEL CARMEN</v>
          </cell>
          <cell r="H24" t="str">
            <v>I.E NUESTRA SRA DEL CARMEN</v>
          </cell>
          <cell r="I24" t="str">
            <v>ESCALLON VILLA AVENIDA PEDRO DE HEREDIA</v>
          </cell>
          <cell r="J24" t="str">
            <v>CHIQUINQUIRA</v>
          </cell>
          <cell r="K24" t="str">
            <v xml:space="preserve">PRINCIPAL </v>
          </cell>
          <cell r="L24" t="str">
            <v>DE LA VIRGEN Y TURISTICA</v>
          </cell>
          <cell r="M24" t="str">
            <v>DE LA VIRGEN Y TURISTICA</v>
          </cell>
          <cell r="N24">
            <v>23</v>
          </cell>
          <cell r="P24" t="str">
            <v>E. E. Oficial</v>
          </cell>
        </row>
        <row r="25">
          <cell r="A25">
            <v>33</v>
          </cell>
          <cell r="B25" t="str">
            <v>URBANO</v>
          </cell>
          <cell r="C25" t="str">
            <v>OFICIAL</v>
          </cell>
          <cell r="D25">
            <v>113001000798</v>
          </cell>
          <cell r="E25">
            <v>36</v>
          </cell>
          <cell r="F25">
            <v>33</v>
          </cell>
          <cell r="G25" t="str">
            <v>I.E NUESTRA SRA DEL CARMEN   SEDE SOCIEDAD AMOR A C/GENA. # 4</v>
          </cell>
          <cell r="H25" t="str">
            <v xml:space="preserve">   SEDE SOCIEDAD AMOR A C/GENA. # 4</v>
          </cell>
          <cell r="I25" t="str">
            <v>O HERRERA ANTIGUA CTR CORDIALIDAD CL 31D # 61A47</v>
          </cell>
          <cell r="J25" t="str">
            <v>OLAYA HERRERA</v>
          </cell>
          <cell r="K25" t="str">
            <v>SEDE</v>
          </cell>
          <cell r="L25" t="str">
            <v>DE LA VIRGEN Y TURISTICA</v>
          </cell>
          <cell r="M25" t="str">
            <v>DE LA VIRGEN Y TURISTICA</v>
          </cell>
          <cell r="N25">
            <v>24</v>
          </cell>
          <cell r="P25" t="str">
            <v>E. E. Oficial</v>
          </cell>
        </row>
        <row r="26">
          <cell r="A26">
            <v>35</v>
          </cell>
          <cell r="B26" t="str">
            <v>URBANO</v>
          </cell>
          <cell r="C26" t="str">
            <v>OFICIAL</v>
          </cell>
          <cell r="D26">
            <v>113001000836</v>
          </cell>
          <cell r="E26">
            <v>36</v>
          </cell>
          <cell r="F26">
            <v>35</v>
          </cell>
          <cell r="G26" t="str">
            <v>I.E NUESTRA SRA DEL CARMEN   SEDE CIUDAD DE SINCELEJO</v>
          </cell>
          <cell r="H26" t="str">
            <v xml:space="preserve">   SEDE CIUDAD DE SINCELEJO</v>
          </cell>
          <cell r="I26" t="str">
            <v>OLAYA HERRERA SEC 11 DE NOV KRA 56 #31C-C07</v>
          </cell>
          <cell r="J26" t="str">
            <v>REPUBLICA DEL LIBANO</v>
          </cell>
          <cell r="K26" t="str">
            <v>SEDE</v>
          </cell>
          <cell r="L26" t="str">
            <v>DE LA VIRGEN Y TURISTICA</v>
          </cell>
          <cell r="M26" t="str">
            <v>DE LA VIRGEN Y TURISTICA</v>
          </cell>
          <cell r="N26">
            <v>25</v>
          </cell>
          <cell r="P26" t="str">
            <v>E. E. Oficial</v>
          </cell>
        </row>
        <row r="27">
          <cell r="A27">
            <v>86</v>
          </cell>
          <cell r="B27" t="str">
            <v>URBANO</v>
          </cell>
          <cell r="C27" t="str">
            <v>OFICIAL</v>
          </cell>
          <cell r="D27">
            <v>113001002871</v>
          </cell>
          <cell r="E27">
            <v>36</v>
          </cell>
          <cell r="F27">
            <v>86</v>
          </cell>
          <cell r="G27" t="str">
            <v>I.E NUESTRA SRA DEL CARMEN   SEDE MIGUEL ANTONIO LENGUA</v>
          </cell>
          <cell r="H27" t="str">
            <v xml:space="preserve">   SEDE MIGUEL ANTONIO LENGUA</v>
          </cell>
          <cell r="I27" t="str">
            <v>OLAYA HERRERA ST CENTRO CLL NUEVA # 61-49</v>
          </cell>
          <cell r="J27" t="str">
            <v>OLAYA HERRERA</v>
          </cell>
          <cell r="K27" t="str">
            <v>SEDE</v>
          </cell>
          <cell r="L27" t="str">
            <v>DE LA VIRGEN Y TURISTICA</v>
          </cell>
          <cell r="M27" t="str">
            <v>DE LA VIRGEN Y TURISTICA</v>
          </cell>
          <cell r="N27">
            <v>26</v>
          </cell>
          <cell r="P27" t="str">
            <v>E. E. Oficial</v>
          </cell>
        </row>
        <row r="28">
          <cell r="A28">
            <v>37</v>
          </cell>
          <cell r="B28" t="str">
            <v>URBANO</v>
          </cell>
          <cell r="C28" t="str">
            <v>OFICIAL</v>
          </cell>
          <cell r="D28">
            <v>113001000879</v>
          </cell>
          <cell r="E28">
            <v>37</v>
          </cell>
          <cell r="F28">
            <v>37</v>
          </cell>
          <cell r="G28" t="str">
            <v>I.E SANTA MARIA</v>
          </cell>
          <cell r="H28" t="str">
            <v>I.E SANTA MARIA</v>
          </cell>
          <cell r="I28" t="str">
            <v>DANIEL LEMAITRE cra 17 No. 70 B 119</v>
          </cell>
          <cell r="J28" t="str">
            <v>DANIEL LEMAITRE</v>
          </cell>
          <cell r="K28" t="str">
            <v xml:space="preserve">PRINCIPAL </v>
          </cell>
          <cell r="L28" t="str">
            <v>HISTORICA Y CARIBE NORTE</v>
          </cell>
          <cell r="M28" t="str">
            <v>SANTA RITA</v>
          </cell>
          <cell r="N28">
            <v>27</v>
          </cell>
          <cell r="P28" t="str">
            <v>E. E. Oficial</v>
          </cell>
        </row>
        <row r="29">
          <cell r="A29">
            <v>12</v>
          </cell>
          <cell r="B29" t="str">
            <v>URBANO</v>
          </cell>
          <cell r="C29" t="str">
            <v>OFICIAL</v>
          </cell>
          <cell r="D29">
            <v>113001000178</v>
          </cell>
          <cell r="E29">
            <v>37</v>
          </cell>
          <cell r="F29">
            <v>12</v>
          </cell>
          <cell r="G29" t="str">
            <v>I.E SANTA MARIA  SEDE SAGRADO CORAZON DE JESUS</v>
          </cell>
          <cell r="H29" t="str">
            <v xml:space="preserve">   SEDE SAGRADO CORAZON DE JESUS</v>
          </cell>
          <cell r="I29" t="str">
            <v>DANIEL LEMAITRE KRA 16 ENTRE CLLS 67 -30</v>
          </cell>
          <cell r="J29" t="str">
            <v>DANIEL LEMAITRE</v>
          </cell>
          <cell r="K29" t="str">
            <v>SEDE</v>
          </cell>
          <cell r="L29" t="str">
            <v>HISTORICA Y CARIBE NORTE</v>
          </cell>
          <cell r="M29" t="str">
            <v>SANTA RITA</v>
          </cell>
          <cell r="N29">
            <v>28</v>
          </cell>
          <cell r="P29" t="str">
            <v>E. E. Oficial</v>
          </cell>
        </row>
        <row r="30">
          <cell r="A30">
            <v>13</v>
          </cell>
          <cell r="B30" t="str">
            <v>URBANO</v>
          </cell>
          <cell r="C30" t="str">
            <v>OFICIAL</v>
          </cell>
          <cell r="D30">
            <v>113001000186</v>
          </cell>
          <cell r="E30">
            <v>37</v>
          </cell>
          <cell r="F30">
            <v>13</v>
          </cell>
          <cell r="G30" t="str">
            <v>I.E SANTA MARIA  SEDE MARCO FIDEL SUAREZ</v>
          </cell>
          <cell r="H30" t="str">
            <v xml:space="preserve">   SEDE MARCO FIDEL SUAREZ</v>
          </cell>
          <cell r="I30" t="str">
            <v>SANTA MARIA CLL PEDRO SALAZAR # 70-41</v>
          </cell>
          <cell r="J30" t="str">
            <v>PEDRO SALAZAR</v>
          </cell>
          <cell r="K30" t="str">
            <v>SEDE</v>
          </cell>
          <cell r="L30" t="str">
            <v>HISTORICA Y CARIBE NORTE</v>
          </cell>
          <cell r="M30" t="str">
            <v>SANTA RITA</v>
          </cell>
          <cell r="N30">
            <v>29</v>
          </cell>
          <cell r="P30" t="str">
            <v>E. E. Oficial</v>
          </cell>
        </row>
        <row r="31">
          <cell r="A31">
            <v>15</v>
          </cell>
          <cell r="B31" t="str">
            <v>URBANO</v>
          </cell>
          <cell r="C31" t="str">
            <v>OFICIAL</v>
          </cell>
          <cell r="D31">
            <v>113001000208</v>
          </cell>
          <cell r="E31">
            <v>37</v>
          </cell>
          <cell r="F31">
            <v>15</v>
          </cell>
          <cell r="G31" t="str">
            <v>I.E SANTA MARIA  SEDE NTRA. SRA. DE FATIMA</v>
          </cell>
          <cell r="H31" t="str">
            <v xml:space="preserve">   SEDE NTRA. SRA. DE FATIMA</v>
          </cell>
          <cell r="I31" t="str">
            <v>DANIEL LEMAITRE CLL 69B ESQUINA</v>
          </cell>
          <cell r="J31" t="str">
            <v>DANIEL LEMAITRE</v>
          </cell>
          <cell r="K31" t="str">
            <v>SEDE</v>
          </cell>
          <cell r="L31" t="str">
            <v>HISTORICA Y CARIBE NORTE</v>
          </cell>
          <cell r="M31" t="str">
            <v>SANTA RITA</v>
          </cell>
          <cell r="N31">
            <v>30</v>
          </cell>
          <cell r="P31" t="str">
            <v>E. E. Oficial</v>
          </cell>
        </row>
        <row r="32">
          <cell r="A32">
            <v>38</v>
          </cell>
          <cell r="B32" t="str">
            <v>URBANO</v>
          </cell>
          <cell r="C32" t="str">
            <v>OFICIAL</v>
          </cell>
          <cell r="D32">
            <v>113001001336</v>
          </cell>
          <cell r="E32">
            <v>38</v>
          </cell>
          <cell r="F32">
            <v>38</v>
          </cell>
          <cell r="G32" t="str">
            <v>I.E JOHN F KENNEDY</v>
          </cell>
          <cell r="H32" t="str">
            <v>I.E JOHN F KENNEDY</v>
          </cell>
          <cell r="I32" t="str">
            <v>BLAS DE LEZO 3A ETAPA M3 LOTE 1</v>
          </cell>
          <cell r="J32" t="str">
            <v>BLAS DE LEZO</v>
          </cell>
          <cell r="K32" t="str">
            <v xml:space="preserve">PRINCIPAL </v>
          </cell>
          <cell r="L32" t="str">
            <v>INDUSTRIAL Y DE LA BAHIA</v>
          </cell>
          <cell r="M32" t="str">
            <v>INDUSTRIAL Y DE LA BAHIA</v>
          </cell>
          <cell r="N32">
            <v>31</v>
          </cell>
          <cell r="P32" t="str">
            <v>E. E. Oficial</v>
          </cell>
        </row>
        <row r="33">
          <cell r="A33">
            <v>42</v>
          </cell>
          <cell r="B33" t="str">
            <v>URBANO</v>
          </cell>
          <cell r="C33" t="str">
            <v>OFICIAL</v>
          </cell>
          <cell r="D33">
            <v>113001001450</v>
          </cell>
          <cell r="E33">
            <v>42</v>
          </cell>
          <cell r="F33">
            <v>42</v>
          </cell>
          <cell r="G33" t="str">
            <v>I.E PEDRO DE HEREDIA</v>
          </cell>
          <cell r="H33" t="str">
            <v>I.E PEDRO DE HEREDIA</v>
          </cell>
          <cell r="I33" t="str">
            <v>ALCIBIA AV PEDRO ROMERO CL 31 # 34-39</v>
          </cell>
          <cell r="J33" t="str">
            <v>ALCIBIA</v>
          </cell>
          <cell r="K33" t="str">
            <v xml:space="preserve">PRINCIPAL </v>
          </cell>
          <cell r="L33" t="str">
            <v>DE LA VIRGEN Y TURISTICA</v>
          </cell>
          <cell r="M33" t="str">
            <v>DE LA VIRGEN Y TURISTICA</v>
          </cell>
          <cell r="N33">
            <v>32</v>
          </cell>
          <cell r="P33" t="str">
            <v>E. E. Oficial</v>
          </cell>
        </row>
        <row r="34">
          <cell r="A34">
            <v>399</v>
          </cell>
          <cell r="B34" t="str">
            <v>URBANO</v>
          </cell>
          <cell r="C34" t="str">
            <v>OFICIAL</v>
          </cell>
          <cell r="D34">
            <v>313001000118</v>
          </cell>
          <cell r="E34">
            <v>399</v>
          </cell>
          <cell r="F34">
            <v>399</v>
          </cell>
          <cell r="G34" t="str">
            <v>I.E PEDRO DE HEREDIA SEDE NTRA. SRA. LA VICTORIA</v>
          </cell>
          <cell r="H34" t="str">
            <v>SEDE NTRA. SRA. LA VICTORIA</v>
          </cell>
          <cell r="I34" t="str">
            <v>LA ESPERANZA CLL JORGE E GAITAN KRA 36#38-23</v>
          </cell>
          <cell r="J34" t="str">
            <v>LA ESPERANZA</v>
          </cell>
          <cell r="K34" t="str">
            <v>SEDE</v>
          </cell>
          <cell r="L34" t="str">
            <v>DE LA VIRGEN Y TURISTICA</v>
          </cell>
          <cell r="M34" t="str">
            <v>DE LA VIRGEN Y TURISTICA</v>
          </cell>
          <cell r="N34">
            <v>33</v>
          </cell>
          <cell r="P34" t="str">
            <v>E. E. Oficial</v>
          </cell>
        </row>
        <row r="35">
          <cell r="A35">
            <v>44</v>
          </cell>
          <cell r="B35" t="str">
            <v>URBANO</v>
          </cell>
          <cell r="C35" t="str">
            <v>OFICIAL</v>
          </cell>
          <cell r="D35">
            <v>113001001484</v>
          </cell>
          <cell r="E35">
            <v>44</v>
          </cell>
          <cell r="F35">
            <v>44</v>
          </cell>
          <cell r="G35" t="str">
            <v>I.E MERCEDES ABREGO</v>
          </cell>
          <cell r="H35" t="str">
            <v>I.E MERCEDES ABREGO</v>
          </cell>
          <cell r="I35" t="str">
            <v>SAN FERNANDO SECT KALAMARY CALLE 2A</v>
          </cell>
          <cell r="J35" t="str">
            <v>SAN FERNANDO</v>
          </cell>
          <cell r="K35" t="str">
            <v xml:space="preserve">PRINCIPAL </v>
          </cell>
          <cell r="L35" t="str">
            <v>INDUSTRIAL Y DE LA BAHIA</v>
          </cell>
          <cell r="M35" t="str">
            <v>INDUSTRIAL Y DE LA BAHIA</v>
          </cell>
          <cell r="N35">
            <v>34</v>
          </cell>
          <cell r="P35" t="str">
            <v>E. E. Oficial</v>
          </cell>
        </row>
        <row r="36">
          <cell r="A36">
            <v>98</v>
          </cell>
          <cell r="B36" t="str">
            <v>URBANO</v>
          </cell>
          <cell r="C36" t="str">
            <v>OFICIAL</v>
          </cell>
          <cell r="D36">
            <v>113001003754</v>
          </cell>
          <cell r="E36">
            <v>44</v>
          </cell>
          <cell r="F36">
            <v>98</v>
          </cell>
          <cell r="G36" t="str">
            <v>I.E MERCEDES ABREGO   SEDE CIUDAD MEDELLIN</v>
          </cell>
          <cell r="H36" t="str">
            <v xml:space="preserve">   SEDE CIUDAD MEDELLIN</v>
          </cell>
          <cell r="I36" t="str">
            <v>SAN FERNANDO ST MEDELLIN CARRET PPAL</v>
          </cell>
          <cell r="J36" t="str">
            <v>SAN FERNANDO</v>
          </cell>
          <cell r="K36" t="str">
            <v>SEDE</v>
          </cell>
          <cell r="L36" t="str">
            <v>INDUSTRIAL Y DE LA BAHIA</v>
          </cell>
          <cell r="M36" t="str">
            <v>INDUSTRIAL Y DE LA BAHIA</v>
          </cell>
          <cell r="N36">
            <v>35</v>
          </cell>
          <cell r="P36" t="str">
            <v>E. E. Oficial</v>
          </cell>
        </row>
        <row r="37">
          <cell r="A37">
            <v>134</v>
          </cell>
          <cell r="B37" t="str">
            <v>URBANO</v>
          </cell>
          <cell r="C37" t="str">
            <v>OFICIAL</v>
          </cell>
          <cell r="D37">
            <v>113001007709</v>
          </cell>
          <cell r="E37">
            <v>44</v>
          </cell>
          <cell r="F37">
            <v>134</v>
          </cell>
          <cell r="G37" t="str">
            <v>I.E MERCEDES ABREGO   SEDE CAMILO TORRES RESTREPO</v>
          </cell>
          <cell r="H37" t="str">
            <v xml:space="preserve">   SEDE CAMILO TORRES RESTREPO</v>
          </cell>
          <cell r="I37" t="str">
            <v>CAMILO TORRES RESTREPO CRA80 C NO4C - 85</v>
          </cell>
          <cell r="J37" t="str">
            <v>CAMILO TORRES</v>
          </cell>
          <cell r="K37" t="str">
            <v>SEDE</v>
          </cell>
          <cell r="L37" t="str">
            <v>INDUSTRIAL Y DE LA BAHIA</v>
          </cell>
          <cell r="M37" t="str">
            <v>INDUSTRIAL Y DE LA BAHIA</v>
          </cell>
          <cell r="N37">
            <v>36</v>
          </cell>
          <cell r="P37" t="str">
            <v>E. E. Oficial</v>
          </cell>
        </row>
        <row r="38">
          <cell r="A38">
            <v>154</v>
          </cell>
          <cell r="B38" t="str">
            <v>URBANO</v>
          </cell>
          <cell r="C38" t="str">
            <v>OFICIAL</v>
          </cell>
          <cell r="D38">
            <v>113001008926</v>
          </cell>
          <cell r="E38">
            <v>44</v>
          </cell>
          <cell r="F38">
            <v>154</v>
          </cell>
          <cell r="G38" t="str">
            <v>I.E MERCEDES ABREGO   SEDE SECTORES UNIDOS</v>
          </cell>
          <cell r="H38" t="str">
            <v xml:space="preserve">   SEDE SECTORES UNIDOS</v>
          </cell>
          <cell r="I38" t="str">
            <v>NUEVA JERUSALEN M 1 L 11 Y 12</v>
          </cell>
          <cell r="J38" t="str">
            <v>NUEVA JERUSALEN</v>
          </cell>
          <cell r="K38" t="str">
            <v>SEDE</v>
          </cell>
          <cell r="L38" t="str">
            <v>INDUSTRIAL Y DE LA BAHIA</v>
          </cell>
          <cell r="M38" t="str">
            <v>INDUSTRIAL Y DE LA BAHIA</v>
          </cell>
          <cell r="N38">
            <v>37</v>
          </cell>
          <cell r="P38" t="str">
            <v>E. E. Oficial</v>
          </cell>
        </row>
        <row r="39">
          <cell r="A39">
            <v>45</v>
          </cell>
          <cell r="B39" t="str">
            <v>URBANO</v>
          </cell>
          <cell r="C39" t="str">
            <v>OFICIAL</v>
          </cell>
          <cell r="D39">
            <v>113001001492</v>
          </cell>
          <cell r="E39">
            <v>45</v>
          </cell>
          <cell r="F39">
            <v>45</v>
          </cell>
          <cell r="G39" t="str">
            <v>I.E LICEO DE BOLIVAR</v>
          </cell>
          <cell r="H39" t="str">
            <v>I.E LICEO DE BOLIVAR</v>
          </cell>
          <cell r="I39" t="str">
            <v>DANIEL LEMAITRE KRA 17 # 71-25</v>
          </cell>
          <cell r="J39" t="str">
            <v>DANIEL LEMAITRE</v>
          </cell>
          <cell r="K39" t="str">
            <v xml:space="preserve">PRINCIPAL </v>
          </cell>
          <cell r="L39" t="str">
            <v>HISTORICA Y CARIBE NORTE</v>
          </cell>
          <cell r="M39" t="str">
            <v>SANTA RITA</v>
          </cell>
          <cell r="N39">
            <v>38</v>
          </cell>
          <cell r="P39" t="str">
            <v>E. E. Oficial</v>
          </cell>
        </row>
        <row r="40">
          <cell r="A40">
            <v>126</v>
          </cell>
          <cell r="B40" t="str">
            <v>URBANO</v>
          </cell>
          <cell r="C40" t="str">
            <v>OFICIAL</v>
          </cell>
          <cell r="D40">
            <v>113001000712</v>
          </cell>
          <cell r="E40">
            <v>45</v>
          </cell>
          <cell r="F40">
            <v>126</v>
          </cell>
          <cell r="G40" t="str">
            <v>I.E LICEO DE BOLIVAR  SEDE ONCE DE NOVIEMBRE</v>
          </cell>
          <cell r="H40" t="str">
            <v xml:space="preserve">   SEDE ONCE DE NOVIEMBRE</v>
          </cell>
          <cell r="I40" t="str">
            <v>PLAZA DE CANAPOTE CL 62 MAZ 12</v>
          </cell>
          <cell r="J40" t="str">
            <v>CANAPOTE</v>
          </cell>
          <cell r="K40" t="str">
            <v>SEDE</v>
          </cell>
          <cell r="L40" t="str">
            <v>HISTORICA Y CARIBE NORTE</v>
          </cell>
          <cell r="M40" t="str">
            <v>SANTA RITA</v>
          </cell>
          <cell r="N40">
            <v>39</v>
          </cell>
          <cell r="P40" t="str">
            <v>E. E. Oficial</v>
          </cell>
        </row>
        <row r="41">
          <cell r="A41">
            <v>63</v>
          </cell>
          <cell r="B41" t="str">
            <v>URBANO</v>
          </cell>
          <cell r="C41" t="str">
            <v>OFICIAL</v>
          </cell>
          <cell r="D41">
            <v>113001001786</v>
          </cell>
          <cell r="E41">
            <v>45</v>
          </cell>
          <cell r="F41">
            <v>63</v>
          </cell>
          <cell r="G41" t="str">
            <v>I.E LICEO DE BOLIVAR  SEDE SIETE DE AGOSTO</v>
          </cell>
          <cell r="H41" t="str">
            <v xml:space="preserve">   SEDE SIETE DE AGOSTO</v>
          </cell>
          <cell r="I41" t="str">
            <v>7 DE AGOSTO CRA 17 # 75-22</v>
          </cell>
          <cell r="J41" t="str">
            <v>SIETE DE AGOSTO</v>
          </cell>
          <cell r="K41" t="str">
            <v>SEDE</v>
          </cell>
          <cell r="L41" t="str">
            <v>HISTORICA Y CARIBE NORTE</v>
          </cell>
          <cell r="M41" t="str">
            <v>SANTA RITA</v>
          </cell>
          <cell r="N41">
            <v>40</v>
          </cell>
          <cell r="P41" t="str">
            <v>E. E. Oficial</v>
          </cell>
        </row>
        <row r="42">
          <cell r="A42">
            <v>146</v>
          </cell>
          <cell r="B42" t="str">
            <v>URBANO</v>
          </cell>
          <cell r="C42" t="str">
            <v>OFICIAL</v>
          </cell>
          <cell r="D42">
            <v>113001008225</v>
          </cell>
          <cell r="E42">
            <v>45</v>
          </cell>
          <cell r="F42">
            <v>146</v>
          </cell>
          <cell r="G42" t="str">
            <v>I.E LICEO DE BOLIVAR  SEDE DISTRITAL LA PAZ</v>
          </cell>
          <cell r="H42" t="str">
            <v xml:space="preserve">   SEDE DISTRITAL LA PAZ</v>
          </cell>
          <cell r="I42" t="str">
            <v>DANIEL LEMAITRE SECT SN VICENTE DE PAUL MZ F L 14</v>
          </cell>
          <cell r="J42" t="str">
            <v>DANIEL LEMAITRE</v>
          </cell>
          <cell r="K42" t="str">
            <v>SEDE</v>
          </cell>
          <cell r="L42" t="str">
            <v>HISTORICA Y CARIBE NORTE</v>
          </cell>
          <cell r="M42" t="str">
            <v>SANTA RITA</v>
          </cell>
          <cell r="N42">
            <v>41</v>
          </cell>
          <cell r="P42" t="str">
            <v>E. E. Oficial</v>
          </cell>
        </row>
        <row r="43">
          <cell r="A43">
            <v>50</v>
          </cell>
          <cell r="B43" t="str">
            <v>URBANO</v>
          </cell>
          <cell r="C43" t="str">
            <v>OFICIAL</v>
          </cell>
          <cell r="D43">
            <v>113001001581</v>
          </cell>
          <cell r="E43">
            <v>50</v>
          </cell>
          <cell r="F43">
            <v>50</v>
          </cell>
          <cell r="G43" t="str">
            <v>I.E DE FREDONIA</v>
          </cell>
          <cell r="H43" t="str">
            <v>I.E DE FREDONIA</v>
          </cell>
          <cell r="I43" t="str">
            <v>FREDONIA CLL 15</v>
          </cell>
          <cell r="J43" t="str">
            <v>FREDONIA</v>
          </cell>
          <cell r="K43" t="str">
            <v xml:space="preserve">PRINCIPAL </v>
          </cell>
          <cell r="L43" t="str">
            <v>DE LA VIRGEN Y TURISTICA</v>
          </cell>
          <cell r="M43" t="str">
            <v>DE LA VIRGEN Y TURISTICA</v>
          </cell>
          <cell r="N43">
            <v>42</v>
          </cell>
          <cell r="P43" t="str">
            <v>E. E. Oficial</v>
          </cell>
        </row>
        <row r="44">
          <cell r="A44">
            <v>58</v>
          </cell>
          <cell r="B44" t="str">
            <v>URBANO</v>
          </cell>
          <cell r="C44" t="str">
            <v>OFICIAL</v>
          </cell>
          <cell r="D44">
            <v>113001001697</v>
          </cell>
          <cell r="E44">
            <v>58</v>
          </cell>
          <cell r="F44">
            <v>58</v>
          </cell>
          <cell r="G44" t="str">
            <v>I.E MANUELA BELTRAN</v>
          </cell>
          <cell r="H44" t="str">
            <v>I.E MANUELA BELTRAN</v>
          </cell>
          <cell r="I44" t="str">
            <v>URB LOS CERROS DIAG 22 # 50 E 15</v>
          </cell>
          <cell r="J44" t="str">
            <v>LOS CERROS</v>
          </cell>
          <cell r="K44" t="str">
            <v xml:space="preserve">PRINCIPAL </v>
          </cell>
          <cell r="L44" t="str">
            <v>HISTORICA Y CARIBE NORTE</v>
          </cell>
          <cell r="M44" t="str">
            <v>COUNTRY</v>
          </cell>
          <cell r="N44">
            <v>43</v>
          </cell>
          <cell r="P44" t="str">
            <v>E. E. Oficial</v>
          </cell>
        </row>
        <row r="45">
          <cell r="A45">
            <v>88</v>
          </cell>
          <cell r="B45" t="str">
            <v>URBANO</v>
          </cell>
          <cell r="C45" t="str">
            <v>OFICIAL</v>
          </cell>
          <cell r="D45">
            <v>113001007121</v>
          </cell>
          <cell r="E45">
            <v>58</v>
          </cell>
          <cell r="F45">
            <v>88</v>
          </cell>
          <cell r="G45" t="str">
            <v>I.E MANUELA BELTRAN -  SEDE HIJOS DEL CHOFER</v>
          </cell>
          <cell r="H45" t="str">
            <v xml:space="preserve">   SEDE HIJOS DEL CHOFER</v>
          </cell>
          <cell r="I45" t="str">
            <v>REPUBLICA DE CHILE MANZ75 L-1</v>
          </cell>
          <cell r="J45" t="str">
            <v>REPUBLICA DE CHILE</v>
          </cell>
          <cell r="K45" t="str">
            <v>SEDE</v>
          </cell>
          <cell r="L45" t="str">
            <v>HISTORICA Y CARIBE NORTE</v>
          </cell>
          <cell r="M45" t="str">
            <v>COUNTRY</v>
          </cell>
          <cell r="N45">
            <v>44</v>
          </cell>
          <cell r="P45" t="str">
            <v>E. E. Oficial</v>
          </cell>
        </row>
        <row r="46">
          <cell r="A46">
            <v>59</v>
          </cell>
          <cell r="B46" t="str">
            <v>URBANO</v>
          </cell>
          <cell r="C46" t="str">
            <v>OFICIAL</v>
          </cell>
          <cell r="D46">
            <v>113001001719</v>
          </cell>
          <cell r="E46">
            <v>59</v>
          </cell>
          <cell r="F46">
            <v>59</v>
          </cell>
          <cell r="G46" t="str">
            <v>I.E PROMOCION SOCIAL DE C/GENA</v>
          </cell>
          <cell r="H46" t="str">
            <v>I.E PROMOCION SOCIAL DE C/GENA</v>
          </cell>
          <cell r="I46" t="str">
            <v>EL SOCORRO CL 25 # 71 - 24</v>
          </cell>
          <cell r="J46" t="str">
            <v>EL SOCORRO</v>
          </cell>
          <cell r="K46" t="str">
            <v xml:space="preserve">PRINCIPAL </v>
          </cell>
          <cell r="L46" t="str">
            <v>INDUSTRIAL Y DE LA BAHIA</v>
          </cell>
          <cell r="M46" t="str">
            <v>INDUSTRIAL Y DE LA BAHIA</v>
          </cell>
          <cell r="N46">
            <v>45</v>
          </cell>
          <cell r="P46" t="str">
            <v>E. E. Oficial</v>
          </cell>
        </row>
        <row r="47">
          <cell r="A47">
            <v>123</v>
          </cell>
          <cell r="B47" t="str">
            <v>URBANO</v>
          </cell>
          <cell r="C47" t="str">
            <v>OFICIAL</v>
          </cell>
          <cell r="D47">
            <v>113001006818</v>
          </cell>
          <cell r="E47">
            <v>59</v>
          </cell>
          <cell r="F47">
            <v>123</v>
          </cell>
          <cell r="G47" t="str">
            <v>I.E PROMOCION SOCIAL DE C/GENA   SEDE LA CONSOLATA</v>
          </cell>
          <cell r="H47" t="str">
            <v xml:space="preserve">   SEDE LA CONSOLATA</v>
          </cell>
          <cell r="I47" t="str">
            <v>LA CONSOLATA SECT SANTA ISABEL MZA O LTE 2</v>
          </cell>
          <cell r="J47" t="str">
            <v>LA CONSOLATA</v>
          </cell>
          <cell r="K47" t="str">
            <v>SEDE</v>
          </cell>
          <cell r="L47" t="str">
            <v>INDUSTRIAL Y DE LA BAHIA</v>
          </cell>
          <cell r="M47" t="str">
            <v>INDUSTRIAL Y DE LA BAHIA</v>
          </cell>
          <cell r="N47">
            <v>46</v>
          </cell>
          <cell r="P47" t="str">
            <v>E. E. Oficial</v>
          </cell>
        </row>
        <row r="48">
          <cell r="A48">
            <v>144</v>
          </cell>
          <cell r="B48" t="str">
            <v>URBANO</v>
          </cell>
          <cell r="C48" t="str">
            <v>OFICIAL</v>
          </cell>
          <cell r="D48">
            <v>113001008195</v>
          </cell>
          <cell r="E48">
            <v>59</v>
          </cell>
          <cell r="F48">
            <v>144</v>
          </cell>
          <cell r="G48" t="str">
            <v>I.E PROMOCION SOCIAL DE C/GENA   SEDE JORGE ELIECER GAITAN</v>
          </cell>
          <cell r="H48" t="str">
            <v xml:space="preserve">   SEDE JORGE ELIECER GAITAN</v>
          </cell>
          <cell r="I48" t="str">
            <v>SAN FNANDO CLL 19B # 80A-50 SECT JORGE E GAITAN</v>
          </cell>
          <cell r="J48" t="str">
            <v>JORGE ELIECER GAITAN</v>
          </cell>
          <cell r="K48" t="str">
            <v>SEDE</v>
          </cell>
          <cell r="L48" t="str">
            <v>INDUSTRIAL Y DE LA BAHIA</v>
          </cell>
          <cell r="M48" t="str">
            <v>INDUSTRIAL Y DE LA BAHIA</v>
          </cell>
          <cell r="N48">
            <v>47</v>
          </cell>
          <cell r="P48" t="str">
            <v>E. E. Oficial</v>
          </cell>
        </row>
        <row r="49">
          <cell r="A49">
            <v>60</v>
          </cell>
          <cell r="B49" t="str">
            <v>URBANO</v>
          </cell>
          <cell r="C49" t="str">
            <v>OFICIAL</v>
          </cell>
          <cell r="D49">
            <v>113001001727</v>
          </cell>
          <cell r="E49">
            <v>60</v>
          </cell>
          <cell r="F49">
            <v>60</v>
          </cell>
          <cell r="G49" t="str">
            <v>I.E REPUBLICA DEL LIBANO</v>
          </cell>
          <cell r="H49" t="str">
            <v>I.E REPUBLICA DEL LIBANO</v>
          </cell>
          <cell r="I49" t="str">
            <v>REPUBLICA DEL LIBANO AV PEDRO ROMERO # 49 A 15</v>
          </cell>
          <cell r="J49" t="str">
            <v>REPUBLICA DEL LIBANO</v>
          </cell>
          <cell r="K49" t="str">
            <v xml:space="preserve">PRINCIPAL </v>
          </cell>
          <cell r="L49" t="str">
            <v>DE LA VIRGEN Y TURISTICA</v>
          </cell>
          <cell r="M49" t="str">
            <v>DE LA VIRGEN Y TURISTICA</v>
          </cell>
          <cell r="N49">
            <v>48</v>
          </cell>
          <cell r="P49" t="str">
            <v>E. E. Oficial</v>
          </cell>
        </row>
        <row r="50">
          <cell r="A50">
            <v>53</v>
          </cell>
          <cell r="B50" t="str">
            <v>URBANO</v>
          </cell>
          <cell r="C50" t="str">
            <v>OFICIAL</v>
          </cell>
          <cell r="D50">
            <v>113001001646</v>
          </cell>
          <cell r="E50">
            <v>60</v>
          </cell>
          <cell r="F50">
            <v>53</v>
          </cell>
          <cell r="G50" t="str">
            <v>I.E REPUBLICA DEL LIBANO   SEDE PRIMERO DE MAYO</v>
          </cell>
          <cell r="H50" t="str">
            <v xml:space="preserve">   SEDE PRIMERO DE MAYO</v>
          </cell>
          <cell r="I50" t="str">
            <v>OLAYA ST RAFAEL NU?EZ CLL GUADALUPE</v>
          </cell>
          <cell r="J50" t="str">
            <v>OLAYA HERRERA</v>
          </cell>
          <cell r="K50" t="str">
            <v>SEDE</v>
          </cell>
          <cell r="L50" t="str">
            <v>DE LA VIRGEN Y TURISTICA</v>
          </cell>
          <cell r="M50" t="str">
            <v>DE LA VIRGEN Y TURISTICA</v>
          </cell>
          <cell r="N50">
            <v>49</v>
          </cell>
          <cell r="P50" t="str">
            <v>E. E. Oficial</v>
          </cell>
        </row>
        <row r="51">
          <cell r="A51">
            <v>64</v>
          </cell>
          <cell r="B51" t="str">
            <v>URBANO</v>
          </cell>
          <cell r="C51" t="str">
            <v>OFICIAL</v>
          </cell>
          <cell r="D51">
            <v>113001001816</v>
          </cell>
          <cell r="E51">
            <v>64</v>
          </cell>
          <cell r="F51">
            <v>64</v>
          </cell>
          <cell r="G51" t="str">
            <v>I.E JOSE DE LA VEGA</v>
          </cell>
          <cell r="H51" t="str">
            <v>I.E JOSE DE LA VEGA</v>
          </cell>
          <cell r="I51" t="str">
            <v>TORICES ST SANTA RITA</v>
          </cell>
          <cell r="J51" t="str">
            <v>TORICES</v>
          </cell>
          <cell r="K51" t="str">
            <v xml:space="preserve">PRINCIPAL </v>
          </cell>
          <cell r="L51" t="str">
            <v>HISTORICA Y CARIBE NORTE</v>
          </cell>
          <cell r="M51" t="str">
            <v>SANTA RITA</v>
          </cell>
          <cell r="N51">
            <v>50</v>
          </cell>
          <cell r="P51" t="str">
            <v>E. E. Oficial</v>
          </cell>
        </row>
        <row r="52">
          <cell r="A52">
            <v>10</v>
          </cell>
          <cell r="B52" t="str">
            <v>URBANO</v>
          </cell>
          <cell r="C52" t="str">
            <v>OFICIAL</v>
          </cell>
          <cell r="D52">
            <v>113001000151</v>
          </cell>
          <cell r="E52">
            <v>64</v>
          </cell>
          <cell r="F52">
            <v>10</v>
          </cell>
          <cell r="G52" t="str">
            <v>I.E JOSE DE LA VEGA  SEDE ANTONIO JOSE IRIZARRI</v>
          </cell>
          <cell r="H52" t="str">
            <v xml:space="preserve">   SEDE ANTONIO JOSE IRIZARRI</v>
          </cell>
          <cell r="I52" t="str">
            <v>TORICES KRA 14 #48-28</v>
          </cell>
          <cell r="J52" t="str">
            <v>TORICES</v>
          </cell>
          <cell r="K52" t="str">
            <v>SEDE</v>
          </cell>
          <cell r="L52" t="str">
            <v>HISTORICA Y CARIBE NORTE</v>
          </cell>
          <cell r="M52" t="str">
            <v>SANTA RITA</v>
          </cell>
          <cell r="N52">
            <v>51</v>
          </cell>
          <cell r="P52" t="str">
            <v>E. E. Oficial</v>
          </cell>
        </row>
        <row r="53">
          <cell r="A53">
            <v>39</v>
          </cell>
          <cell r="B53" t="str">
            <v>URBANO</v>
          </cell>
          <cell r="C53" t="str">
            <v>OFICIAL</v>
          </cell>
          <cell r="D53">
            <v>113001001352</v>
          </cell>
          <cell r="E53">
            <v>64</v>
          </cell>
          <cell r="F53">
            <v>39</v>
          </cell>
          <cell r="G53" t="str">
            <v>I.E JOSE DE LA VEGA  SEDE NTRA. SRA. DEL CARMEN</v>
          </cell>
          <cell r="H53" t="str">
            <v xml:space="preserve">   SEDE NTRA. SRA. DEL CARMEN</v>
          </cell>
          <cell r="I53" t="str">
            <v>TORICES CLL CUCUTA #49-45</v>
          </cell>
          <cell r="J53" t="str">
            <v>TORICES</v>
          </cell>
          <cell r="K53" t="str">
            <v>SEDE</v>
          </cell>
          <cell r="L53" t="str">
            <v>HISTORICA Y CARIBE NORTE</v>
          </cell>
          <cell r="M53" t="str">
            <v>SANTA RITA</v>
          </cell>
          <cell r="N53">
            <v>52</v>
          </cell>
          <cell r="P53" t="str">
            <v>E. E. Oficial</v>
          </cell>
        </row>
        <row r="54">
          <cell r="A54">
            <v>72</v>
          </cell>
          <cell r="B54" t="str">
            <v>URBANO</v>
          </cell>
          <cell r="C54" t="str">
            <v>OFICIAL</v>
          </cell>
          <cell r="D54">
            <v>113001002162</v>
          </cell>
          <cell r="E54">
            <v>64</v>
          </cell>
          <cell r="F54">
            <v>72</v>
          </cell>
          <cell r="G54" t="str">
            <v>I.E JOSE DE LA VEGA SEDE SIMON BOLIVAR</v>
          </cell>
          <cell r="H54" t="str">
            <v xml:space="preserve">   SEDE SIMON BOLIVAR</v>
          </cell>
          <cell r="I54" t="str">
            <v>TORICES KRA 14 #49-10</v>
          </cell>
          <cell r="J54" t="str">
            <v>TORICES</v>
          </cell>
          <cell r="K54" t="str">
            <v>SEDE</v>
          </cell>
          <cell r="L54" t="str">
            <v>HISTORICA Y CARIBE NORTE</v>
          </cell>
          <cell r="M54" t="str">
            <v>SANTA RITA</v>
          </cell>
          <cell r="N54">
            <v>53</v>
          </cell>
          <cell r="P54" t="str">
            <v>E. E. Oficial</v>
          </cell>
        </row>
        <row r="55">
          <cell r="A55">
            <v>66</v>
          </cell>
          <cell r="B55" t="str">
            <v>URBANO</v>
          </cell>
          <cell r="C55" t="str">
            <v>OFICIAL</v>
          </cell>
          <cell r="D55">
            <v>113001001972</v>
          </cell>
          <cell r="E55">
            <v>66</v>
          </cell>
          <cell r="F55">
            <v>66</v>
          </cell>
          <cell r="G55" t="str">
            <v>I.E SEMINARIO DE C/GENA</v>
          </cell>
          <cell r="H55" t="str">
            <v>I.E SEMINARIO DE CARTAGENA</v>
          </cell>
          <cell r="I55" t="str">
            <v>ALCIBIA ST MÂª AUXILIADORA CLL 38 # 29-60</v>
          </cell>
          <cell r="J55" t="str">
            <v>ALCIBIA</v>
          </cell>
          <cell r="K55" t="str">
            <v xml:space="preserve">PRINCIPAL </v>
          </cell>
          <cell r="L55" t="str">
            <v>HISTORICA Y CARIBE NORTE</v>
          </cell>
          <cell r="M55" t="str">
            <v>COUNTRY</v>
          </cell>
          <cell r="N55">
            <v>54</v>
          </cell>
          <cell r="P55" t="str">
            <v>E. E. en Administración</v>
          </cell>
        </row>
        <row r="56">
          <cell r="A56">
            <v>68</v>
          </cell>
          <cell r="B56" t="str">
            <v>URBANO</v>
          </cell>
          <cell r="C56" t="str">
            <v>OFICIAL</v>
          </cell>
          <cell r="D56">
            <v>113001002057</v>
          </cell>
          <cell r="E56">
            <v>68</v>
          </cell>
          <cell r="F56">
            <v>68</v>
          </cell>
          <cell r="G56" t="str">
            <v>I.E SOLEDAD ROMAN DE NUÑEZ</v>
          </cell>
          <cell r="H56" t="str">
            <v>I.E SOLEDAD ROMAN DE NUÑEZ</v>
          </cell>
          <cell r="I56" t="str">
            <v>ESCALLON VILLA CRA 57 # 30 D 47</v>
          </cell>
          <cell r="J56" t="str">
            <v>ESCALLON VILLA</v>
          </cell>
          <cell r="K56" t="str">
            <v xml:space="preserve">PRINCIPAL </v>
          </cell>
          <cell r="L56" t="str">
            <v>HISTORICA Y CARIBE NORTE</v>
          </cell>
          <cell r="M56" t="str">
            <v>COUNTRY</v>
          </cell>
          <cell r="N56">
            <v>55</v>
          </cell>
          <cell r="P56" t="str">
            <v>E. E. Oficial</v>
          </cell>
        </row>
        <row r="57">
          <cell r="A57">
            <v>49</v>
          </cell>
          <cell r="B57" t="str">
            <v>URBANO</v>
          </cell>
          <cell r="C57" t="str">
            <v>OFICIAL</v>
          </cell>
          <cell r="D57">
            <v>113001001573</v>
          </cell>
          <cell r="E57">
            <v>68</v>
          </cell>
          <cell r="F57">
            <v>49</v>
          </cell>
          <cell r="G57" t="str">
            <v>I.E SOLEDAD ROMAN DE NUÑEZ - SEDE SOCIEDAD AMOR A C/GENA. # 10</v>
          </cell>
          <cell r="H57" t="str">
            <v xml:space="preserve">   SEDE SOCIEDAD AMOR A C/GENA. # 10</v>
          </cell>
          <cell r="I57" t="str">
            <v>AV PEDRO DE HEREDIA CL 31 # 47-30</v>
          </cell>
          <cell r="J57" t="str">
            <v>ESCALLON VILLA</v>
          </cell>
          <cell r="K57" t="str">
            <v>SEDE</v>
          </cell>
          <cell r="L57" t="str">
            <v>HISTORICA Y CARIBE NORTE</v>
          </cell>
          <cell r="M57" t="str">
            <v>COUNTRY</v>
          </cell>
          <cell r="N57">
            <v>56</v>
          </cell>
          <cell r="P57" t="str">
            <v>E. E. Oficial</v>
          </cell>
        </row>
        <row r="58">
          <cell r="A58">
            <v>51</v>
          </cell>
          <cell r="B58" t="str">
            <v>URBANO</v>
          </cell>
          <cell r="C58" t="str">
            <v>OFICIAL</v>
          </cell>
          <cell r="D58">
            <v>113001001590</v>
          </cell>
          <cell r="E58">
            <v>68</v>
          </cell>
          <cell r="F58">
            <v>51</v>
          </cell>
          <cell r="G58" t="str">
            <v>I.E SOLEDAD ROMAN DE NUÑEZ - SEDE DE ZARAGOCILLA</v>
          </cell>
          <cell r="H58" t="str">
            <v xml:space="preserve">   SEDE DE ZARAGOCILLA</v>
          </cell>
          <cell r="I58" t="str">
            <v>ZARAGOCILLA KRA 50A #30E-07</v>
          </cell>
          <cell r="J58" t="str">
            <v>ZARAGOCILLA</v>
          </cell>
          <cell r="K58" t="str">
            <v>SEDE</v>
          </cell>
          <cell r="L58" t="str">
            <v>HISTORICA Y CARIBE NORTE</v>
          </cell>
          <cell r="M58" t="str">
            <v>COUNTRY</v>
          </cell>
          <cell r="N58">
            <v>57</v>
          </cell>
          <cell r="P58" t="str">
            <v>E. E. Oficial</v>
          </cell>
        </row>
        <row r="59">
          <cell r="A59">
            <v>75</v>
          </cell>
          <cell r="B59" t="str">
            <v>URBANO</v>
          </cell>
          <cell r="C59" t="str">
            <v>OFICIAL</v>
          </cell>
          <cell r="D59">
            <v>113001002481</v>
          </cell>
          <cell r="E59">
            <v>68</v>
          </cell>
          <cell r="F59">
            <v>75</v>
          </cell>
          <cell r="G59" t="str">
            <v>I.E SOLEDAD ROMAN DE NUÑEZ - SEDE VICTORIA PAUTT LEON</v>
          </cell>
          <cell r="H59" t="str">
            <v xml:space="preserve">   SEDE VICTORIA PAUTT LEON</v>
          </cell>
          <cell r="I59" t="str">
            <v>ESCALLON VILLA KRA 55 # 30 G 36</v>
          </cell>
          <cell r="J59" t="str">
            <v>ESCALLON VILLA</v>
          </cell>
          <cell r="K59" t="str">
            <v>SEDE</v>
          </cell>
          <cell r="L59" t="str">
            <v>HISTORICA Y CARIBE NORTE</v>
          </cell>
          <cell r="M59" t="str">
            <v>COUNTRY</v>
          </cell>
          <cell r="N59">
            <v>58</v>
          </cell>
          <cell r="P59" t="str">
            <v>E. E. Oficial</v>
          </cell>
        </row>
        <row r="60">
          <cell r="A60">
            <v>121</v>
          </cell>
          <cell r="B60" t="str">
            <v>URBANO</v>
          </cell>
          <cell r="C60" t="str">
            <v>OFICIAL</v>
          </cell>
          <cell r="D60">
            <v>113001027157</v>
          </cell>
          <cell r="E60">
            <v>68</v>
          </cell>
          <cell r="F60">
            <v>121</v>
          </cell>
          <cell r="G60" t="str">
            <v>I.E SOLEDAD ROMAN DE NUÑEZ -   SEDE PROGRESO Y LIBERTAD</v>
          </cell>
          <cell r="H60" t="str">
            <v xml:space="preserve">   SEDE PROGRESO Y LIBERTAD</v>
          </cell>
          <cell r="I60" t="str">
            <v>ZARAGOCILLA CLL 7 DE AGOSTO # 24-52</v>
          </cell>
          <cell r="J60" t="str">
            <v>ZARAGOCILLA</v>
          </cell>
          <cell r="K60" t="str">
            <v>SEDE</v>
          </cell>
          <cell r="L60" t="str">
            <v>HISTORICA Y CARIBE NORTE</v>
          </cell>
          <cell r="M60" t="str">
            <v>COUNTRY</v>
          </cell>
          <cell r="N60">
            <v>59</v>
          </cell>
          <cell r="P60" t="str">
            <v>E. E. Oficial</v>
          </cell>
        </row>
        <row r="61">
          <cell r="A61">
            <v>70</v>
          </cell>
          <cell r="B61" t="str">
            <v>URBANO</v>
          </cell>
          <cell r="C61" t="str">
            <v>OFICIAL</v>
          </cell>
          <cell r="D61">
            <v>113001002120</v>
          </cell>
          <cell r="E61">
            <v>70</v>
          </cell>
          <cell r="F61">
            <v>70</v>
          </cell>
          <cell r="G61" t="str">
            <v>I.E HIJOS DE MARIA</v>
          </cell>
          <cell r="H61" t="str">
            <v>I.E HIJOS DE MARIA</v>
          </cell>
          <cell r="I61" t="str">
            <v>13 DE JUNIO CLL 31 D # 64-94</v>
          </cell>
          <cell r="J61" t="str">
            <v>TRECE DE JUNIO</v>
          </cell>
          <cell r="K61" t="str">
            <v xml:space="preserve">PRINCIPAL </v>
          </cell>
          <cell r="L61" t="str">
            <v>DE LA VIRGEN Y TURISTICA</v>
          </cell>
          <cell r="M61" t="str">
            <v>DE LA VIRGEN Y TURISTICA</v>
          </cell>
          <cell r="N61">
            <v>60</v>
          </cell>
          <cell r="P61" t="str">
            <v>E. E. Oficial</v>
          </cell>
        </row>
        <row r="62">
          <cell r="A62">
            <v>19</v>
          </cell>
          <cell r="B62" t="str">
            <v>URBANO</v>
          </cell>
          <cell r="C62" t="str">
            <v>OFICIAL</v>
          </cell>
          <cell r="D62">
            <v>113001000267</v>
          </cell>
          <cell r="E62">
            <v>70</v>
          </cell>
          <cell r="F62">
            <v>19</v>
          </cell>
          <cell r="G62" t="str">
            <v>I.E HIJOS DE MARIA   SEDE REPUBLICA DE MEXICO</v>
          </cell>
          <cell r="H62" t="str">
            <v xml:space="preserve">   SEDE REPUBLICA DE MEXICO</v>
          </cell>
          <cell r="I62" t="str">
            <v>CARRET PRINCIPAL DE OLAYA SEC CENTRAL N?32-31</v>
          </cell>
          <cell r="J62" t="str">
            <v>OLAYA HERRERA</v>
          </cell>
          <cell r="K62" t="str">
            <v>SEDE</v>
          </cell>
          <cell r="L62" t="str">
            <v>DE LA VIRGEN Y TURISTICA</v>
          </cell>
          <cell r="M62" t="str">
            <v>DE LA VIRGEN Y TURISTICA</v>
          </cell>
          <cell r="N62">
            <v>61</v>
          </cell>
          <cell r="P62" t="str">
            <v>E. E. Oficial</v>
          </cell>
        </row>
        <row r="63">
          <cell r="A63">
            <v>87</v>
          </cell>
          <cell r="B63" t="str">
            <v>URBANO</v>
          </cell>
          <cell r="C63" t="str">
            <v>OFICIAL</v>
          </cell>
          <cell r="D63">
            <v>113001002880</v>
          </cell>
          <cell r="E63">
            <v>70</v>
          </cell>
          <cell r="F63">
            <v>87</v>
          </cell>
          <cell r="G63" t="str">
            <v>I.E HIJOS DE MARIA   SEDE RAFAEL TONO</v>
          </cell>
          <cell r="H63" t="str">
            <v xml:space="preserve">   SEDE RAFAEL TONO</v>
          </cell>
          <cell r="I63" t="str">
            <v>13 DE JUNIO CLL 2 DE SEVILLA</v>
          </cell>
          <cell r="J63" t="str">
            <v>TRECE DE JUNIO</v>
          </cell>
          <cell r="K63" t="str">
            <v>SEDE</v>
          </cell>
          <cell r="L63" t="str">
            <v>DE LA VIRGEN Y TURISTICA</v>
          </cell>
          <cell r="M63" t="str">
            <v>DE LA VIRGEN Y TURISTICA</v>
          </cell>
          <cell r="N63">
            <v>62</v>
          </cell>
          <cell r="P63" t="str">
            <v>E. E. Oficial</v>
          </cell>
        </row>
        <row r="64">
          <cell r="A64">
            <v>199</v>
          </cell>
          <cell r="B64" t="str">
            <v>URBANO</v>
          </cell>
          <cell r="C64" t="str">
            <v>OFICIAL</v>
          </cell>
          <cell r="D64">
            <v>213001008084</v>
          </cell>
          <cell r="E64">
            <v>70</v>
          </cell>
          <cell r="F64">
            <v>199</v>
          </cell>
          <cell r="G64" t="str">
            <v>I.E HIJOS DE MARIA   SEDE DISTRITAL LUIS CARLOS GALAN SARMIENTO</v>
          </cell>
          <cell r="H64" t="str">
            <v xml:space="preserve">   SEDE DISTRITAL LUIS CARLOS GALAN SARMIENTO</v>
          </cell>
          <cell r="I64" t="str">
            <v>OLAYA HERRERA ST PROGRESO # 220</v>
          </cell>
          <cell r="J64" t="str">
            <v>OLAYA HERRERA</v>
          </cell>
          <cell r="K64" t="str">
            <v>SEDE</v>
          </cell>
          <cell r="L64" t="str">
            <v>DE LA VIRGEN Y TURISTICA</v>
          </cell>
          <cell r="M64" t="str">
            <v>DE LA VIRGEN Y TURISTICA</v>
          </cell>
          <cell r="N64">
            <v>63</v>
          </cell>
          <cell r="P64" t="str">
            <v>E. E. Oficial</v>
          </cell>
        </row>
        <row r="65">
          <cell r="A65">
            <v>71</v>
          </cell>
          <cell r="B65" t="str">
            <v>URBANO</v>
          </cell>
          <cell r="C65" t="str">
            <v>OFICIAL</v>
          </cell>
          <cell r="D65">
            <v>113001002138</v>
          </cell>
          <cell r="E65">
            <v>71</v>
          </cell>
          <cell r="F65">
            <v>71</v>
          </cell>
          <cell r="G65" t="str">
            <v>I.E NUESTRA SRA DEL PERPETUO SOCORRO</v>
          </cell>
          <cell r="H65" t="str">
            <v>I.E NUESTRA SRA DEL PERPETUO SOCORRO</v>
          </cell>
          <cell r="I65" t="str">
            <v>CL JUAN C ARANGO KRA 49 #31 - 55</v>
          </cell>
          <cell r="J65" t="str">
            <v>LIBANO</v>
          </cell>
          <cell r="K65" t="str">
            <v>PRINCIPAL</v>
          </cell>
          <cell r="L65" t="str">
            <v>DE LA VIRGEN Y TURISTICA</v>
          </cell>
          <cell r="M65" t="str">
            <v>DE LA VIRGEN Y TURISTICA</v>
          </cell>
          <cell r="N65">
            <v>64</v>
          </cell>
          <cell r="P65" t="str">
            <v>E. E. Oficial</v>
          </cell>
        </row>
        <row r="66">
          <cell r="A66">
            <v>73</v>
          </cell>
          <cell r="B66" t="str">
            <v>URBANO</v>
          </cell>
          <cell r="C66" t="str">
            <v>OFICIAL</v>
          </cell>
          <cell r="D66">
            <v>113001002413</v>
          </cell>
          <cell r="E66">
            <v>73</v>
          </cell>
          <cell r="F66">
            <v>73</v>
          </cell>
          <cell r="G66" t="str">
            <v>I.E MADRE LAURA</v>
          </cell>
          <cell r="H66" t="str">
            <v>I.E MADRE LAURA</v>
          </cell>
          <cell r="I66" t="str">
            <v>PIEDRA DE BOLIVAR CLL SANTA CRUZ No Cl-30 # 50-137</v>
          </cell>
          <cell r="J66" t="str">
            <v>PIEDRA DE BOLIVAR</v>
          </cell>
          <cell r="K66" t="str">
            <v>PRINCIPAL</v>
          </cell>
          <cell r="L66" t="str">
            <v>HISTORICA Y CARIBE NORTE</v>
          </cell>
          <cell r="M66" t="str">
            <v>COUNTRY</v>
          </cell>
          <cell r="N66">
            <v>65</v>
          </cell>
          <cell r="P66" t="str">
            <v>E. E. Oficial</v>
          </cell>
        </row>
        <row r="67">
          <cell r="A67">
            <v>43</v>
          </cell>
          <cell r="B67" t="str">
            <v>URBANO</v>
          </cell>
          <cell r="C67" t="str">
            <v>OFICIAL</v>
          </cell>
          <cell r="D67">
            <v>113001000101</v>
          </cell>
          <cell r="E67">
            <v>73</v>
          </cell>
          <cell r="F67">
            <v>43</v>
          </cell>
          <cell r="G67" t="str">
            <v>I.E MADRE LAURA - SEDE ANDALUCIA</v>
          </cell>
          <cell r="H67" t="str">
            <v xml:space="preserve">   SEDE ANDALUCIA</v>
          </cell>
          <cell r="I67" t="str">
            <v>PIEDRA BOLIVAR CL GRANADA N 29 CL 30 N 48-46</v>
          </cell>
          <cell r="J67" t="str">
            <v>PIEDRA DE BOLIVAR</v>
          </cell>
          <cell r="K67" t="str">
            <v>SEDE</v>
          </cell>
          <cell r="L67" t="str">
            <v>HISTORICA Y CARIBE NORTE</v>
          </cell>
          <cell r="M67" t="str">
            <v>COUNTRY</v>
          </cell>
          <cell r="N67">
            <v>66</v>
          </cell>
          <cell r="P67" t="str">
            <v>E. E. Oficial</v>
          </cell>
        </row>
        <row r="68">
          <cell r="A68">
            <v>21</v>
          </cell>
          <cell r="B68" t="str">
            <v>URBANO</v>
          </cell>
          <cell r="C68" t="str">
            <v>OFICIAL</v>
          </cell>
          <cell r="D68">
            <v>113001000313</v>
          </cell>
          <cell r="E68">
            <v>73</v>
          </cell>
          <cell r="F68">
            <v>21</v>
          </cell>
          <cell r="G68" t="str">
            <v>I.E MADRE LAURA - SEDE JOSE MARIA DEL CASTILLO Y RADA</v>
          </cell>
          <cell r="H68" t="str">
            <v xml:space="preserve">   SEDE JOSE MARIA DEL CASTILLO Y RADA</v>
          </cell>
          <cell r="I68" t="str">
            <v>ARMENIA CLL 46 ST CRUZ ROJA</v>
          </cell>
          <cell r="J68" t="str">
            <v>ARMENIA</v>
          </cell>
          <cell r="K68" t="str">
            <v>SEDE</v>
          </cell>
          <cell r="L68" t="str">
            <v>HISTORICA Y CARIBE NORTE</v>
          </cell>
          <cell r="M68" t="str">
            <v>COUNTRY</v>
          </cell>
          <cell r="N68">
            <v>67</v>
          </cell>
          <cell r="P68" t="str">
            <v>E. E. Oficial</v>
          </cell>
        </row>
        <row r="69">
          <cell r="A69">
            <v>79</v>
          </cell>
          <cell r="B69" t="str">
            <v>URBANO</v>
          </cell>
          <cell r="C69" t="str">
            <v>OFICIAL</v>
          </cell>
          <cell r="D69">
            <v>113001002626</v>
          </cell>
          <cell r="E69">
            <v>79</v>
          </cell>
          <cell r="F69">
            <v>79</v>
          </cell>
          <cell r="G69" t="str">
            <v>I.E OLGA GONZALEZ ARRAUT</v>
          </cell>
          <cell r="H69" t="str">
            <v>I.E OLGA GONZALEZ ARRAUT</v>
          </cell>
          <cell r="I69" t="str">
            <v>AV CRISANTO LUQUE DIG 22 # 52-14</v>
          </cell>
          <cell r="J69" t="str">
            <v>ALTO BOSQUE</v>
          </cell>
          <cell r="K69" t="str">
            <v>PRINCIPAL</v>
          </cell>
          <cell r="L69" t="str">
            <v>HISTORICA Y CARIBE NORTE</v>
          </cell>
          <cell r="M69" t="str">
            <v>COUNTRY</v>
          </cell>
          <cell r="N69">
            <v>68</v>
          </cell>
          <cell r="P69" t="str">
            <v>E. E. Oficial</v>
          </cell>
        </row>
        <row r="70">
          <cell r="A70">
            <v>83</v>
          </cell>
          <cell r="B70" t="str">
            <v>URBANO</v>
          </cell>
          <cell r="C70" t="str">
            <v>OFICIAL</v>
          </cell>
          <cell r="D70">
            <v>113001002812</v>
          </cell>
          <cell r="E70">
            <v>83</v>
          </cell>
          <cell r="F70">
            <v>83</v>
          </cell>
          <cell r="G70" t="str">
            <v>I.E MARIA REINA</v>
          </cell>
          <cell r="H70" t="str">
            <v>I.E MARIA REINA</v>
          </cell>
          <cell r="I70" t="str">
            <v>LA ESPERANZA Kr. 29 # 37-38</v>
          </cell>
          <cell r="J70" t="str">
            <v>LA ESPERANZA</v>
          </cell>
          <cell r="K70" t="str">
            <v>PRINCIPAL</v>
          </cell>
          <cell r="L70" t="str">
            <v>DE LA VIRGEN Y TURISTICA</v>
          </cell>
          <cell r="M70" t="str">
            <v>DE LA VIRGEN Y TURISTICA</v>
          </cell>
          <cell r="N70">
            <v>69</v>
          </cell>
          <cell r="P70" t="str">
            <v>E. E. Oficial</v>
          </cell>
        </row>
        <row r="71">
          <cell r="A71">
            <v>65</v>
          </cell>
          <cell r="B71" t="str">
            <v>URBANO</v>
          </cell>
          <cell r="C71" t="str">
            <v>OFICIAL</v>
          </cell>
          <cell r="D71">
            <v>113001001964</v>
          </cell>
          <cell r="E71">
            <v>83</v>
          </cell>
          <cell r="F71">
            <v>65</v>
          </cell>
          <cell r="G71" t="str">
            <v>I.E MARIA REINA   SEDE SOCIEDAD AMOR A CARTAGENA. # 7</v>
          </cell>
          <cell r="H71" t="str">
            <v xml:space="preserve">   SEDE SOCIEDAD AMOR A CARTAGENA. # 7</v>
          </cell>
          <cell r="I71" t="str">
            <v>LA ESPERANZA CLL ALFONSO LOPEZ</v>
          </cell>
          <cell r="J71" t="str">
            <v>LA ESPERANZA</v>
          </cell>
          <cell r="K71" t="str">
            <v>SEDE</v>
          </cell>
          <cell r="L71" t="str">
            <v>DE LA VIRGEN Y TURISTICA</v>
          </cell>
          <cell r="M71" t="str">
            <v>DE LA VIRGEN Y TURISTICA</v>
          </cell>
          <cell r="N71">
            <v>70</v>
          </cell>
          <cell r="P71" t="str">
            <v>E. E. Oficial</v>
          </cell>
        </row>
        <row r="72">
          <cell r="A72">
            <v>77</v>
          </cell>
          <cell r="B72" t="str">
            <v>URBANO</v>
          </cell>
          <cell r="C72" t="str">
            <v>OFICIAL</v>
          </cell>
          <cell r="D72">
            <v>113001002596</v>
          </cell>
          <cell r="E72">
            <v>83</v>
          </cell>
          <cell r="F72">
            <v>77</v>
          </cell>
          <cell r="G72" t="str">
            <v>I.E MARIA REINA   SEDE ACCION COMUNAL LA QUINTA</v>
          </cell>
          <cell r="H72" t="str">
            <v xml:space="preserve">   SEDE ACCION COMUNAL LA QUINTA</v>
          </cell>
          <cell r="I72" t="str">
            <v>LA QUINTA CLL NUEVA</v>
          </cell>
          <cell r="J72" t="str">
            <v>LA QUINTA</v>
          </cell>
          <cell r="K72" t="str">
            <v>SEDE</v>
          </cell>
          <cell r="L72" t="str">
            <v>DE LA VIRGEN Y TURISTICA</v>
          </cell>
          <cell r="M72" t="str">
            <v>DE LA VIRGEN Y TURISTICA</v>
          </cell>
          <cell r="N72">
            <v>71</v>
          </cell>
          <cell r="P72" t="str">
            <v>E. E. Oficial</v>
          </cell>
        </row>
        <row r="73">
          <cell r="A73">
            <v>81</v>
          </cell>
          <cell r="B73" t="str">
            <v>URBANO</v>
          </cell>
          <cell r="C73" t="str">
            <v>OFICIAL</v>
          </cell>
          <cell r="D73">
            <v>113001002651</v>
          </cell>
          <cell r="E73">
            <v>83</v>
          </cell>
          <cell r="F73">
            <v>81</v>
          </cell>
          <cell r="G73" t="str">
            <v>I.E MARIA REINA   SEDE ESCUELA MIXTA LAS DELICIAS</v>
          </cell>
          <cell r="H73" t="str">
            <v xml:space="preserve">   SEDE LAS DELICIAS</v>
          </cell>
          <cell r="I73" t="str">
            <v>ESPERANZA ST DELICIAS CL 39 #28-91</v>
          </cell>
          <cell r="J73" t="str">
            <v>LA ESPERANZA</v>
          </cell>
          <cell r="K73" t="str">
            <v>SEDE</v>
          </cell>
          <cell r="L73" t="str">
            <v>DE LA VIRGEN Y TURISTICA</v>
          </cell>
          <cell r="M73" t="str">
            <v>DE LA VIRGEN Y TURISTICA</v>
          </cell>
          <cell r="N73">
            <v>72</v>
          </cell>
          <cell r="P73" t="str">
            <v>E. E. Oficial</v>
          </cell>
        </row>
        <row r="74">
          <cell r="A74">
            <v>89</v>
          </cell>
          <cell r="B74" t="str">
            <v>URBANO</v>
          </cell>
          <cell r="C74" t="str">
            <v>OFICIAL</v>
          </cell>
          <cell r="D74">
            <v>113001002952</v>
          </cell>
          <cell r="E74">
            <v>89</v>
          </cell>
          <cell r="F74">
            <v>89</v>
          </cell>
          <cell r="G74" t="str">
            <v>I.E DE TERNERA</v>
          </cell>
          <cell r="H74" t="str">
            <v>I.E DE TERNERA</v>
          </cell>
          <cell r="I74" t="str">
            <v>TERNERA CLL DEL PARAISO #32D-47</v>
          </cell>
          <cell r="J74" t="str">
            <v>TERNERA</v>
          </cell>
          <cell r="K74" t="str">
            <v>PRINCIPAL</v>
          </cell>
          <cell r="L74" t="str">
            <v>INDUSTRIAL Y DE LA BAHIA</v>
          </cell>
          <cell r="M74" t="str">
            <v>INDUSTRIAL Y DE LA BAHIA</v>
          </cell>
          <cell r="N74">
            <v>73</v>
          </cell>
          <cell r="P74" t="str">
            <v>E. E. Oficial</v>
          </cell>
        </row>
        <row r="75">
          <cell r="A75">
            <v>90</v>
          </cell>
          <cell r="B75" t="str">
            <v>URBANO</v>
          </cell>
          <cell r="C75" t="str">
            <v>OFICIAL</v>
          </cell>
          <cell r="D75">
            <v>113001020969</v>
          </cell>
          <cell r="E75">
            <v>90</v>
          </cell>
          <cell r="F75">
            <v>90</v>
          </cell>
          <cell r="G75" t="str">
            <v>I.E FRANCISCO DE PAULA SANTANDER</v>
          </cell>
          <cell r="H75" t="str">
            <v>I.E FRANCISCO DE PAULA SANTANDER</v>
          </cell>
          <cell r="I75" t="str">
            <v>LA MARIA CRA 36 # 33A 52</v>
          </cell>
          <cell r="J75" t="str">
            <v>LA MARIA</v>
          </cell>
          <cell r="K75" t="str">
            <v>PRINCIPAL</v>
          </cell>
          <cell r="L75" t="str">
            <v>DE LA VIRGEN Y TURISTICA</v>
          </cell>
          <cell r="M75" t="str">
            <v>DE LA VIRGEN Y TURISTICA</v>
          </cell>
          <cell r="N75">
            <v>74</v>
          </cell>
          <cell r="P75" t="str">
            <v>E. E. Oficial</v>
          </cell>
        </row>
        <row r="76">
          <cell r="A76">
            <v>91</v>
          </cell>
          <cell r="B76" t="str">
            <v>URBANO</v>
          </cell>
          <cell r="C76" t="str">
            <v>OFICIAL</v>
          </cell>
          <cell r="D76">
            <v>113001002979</v>
          </cell>
          <cell r="E76">
            <v>91</v>
          </cell>
          <cell r="F76">
            <v>91</v>
          </cell>
          <cell r="G76" t="str">
            <v>I.E LA MILAGROSA</v>
          </cell>
          <cell r="H76" t="str">
            <v>I.E LA MILAGROSA</v>
          </cell>
          <cell r="I76" t="str">
            <v>CLL ESPIRITU SANTO # 29 - 43</v>
          </cell>
          <cell r="J76" t="str">
            <v>GETSEMANI</v>
          </cell>
          <cell r="K76" t="str">
            <v>PRINCIPAL</v>
          </cell>
          <cell r="L76" t="str">
            <v>HISTORICA Y CARIBE NORTE</v>
          </cell>
          <cell r="M76" t="str">
            <v>SANTA RITA</v>
          </cell>
          <cell r="N76">
            <v>75</v>
          </cell>
          <cell r="P76" t="str">
            <v>E. E. Oficial</v>
          </cell>
        </row>
        <row r="77">
          <cell r="A77">
            <v>16</v>
          </cell>
          <cell r="B77" t="str">
            <v>URBANO</v>
          </cell>
          <cell r="C77" t="str">
            <v>OFICIAL</v>
          </cell>
          <cell r="D77">
            <v>113001000224</v>
          </cell>
          <cell r="E77">
            <v>92</v>
          </cell>
          <cell r="F77">
            <v>16</v>
          </cell>
          <cell r="G77" t="str">
            <v>I.E SOLEDAD ACOSTA DE SAMPER   SEDE EMILIANO ALCALA ROMERO</v>
          </cell>
          <cell r="H77" t="str">
            <v xml:space="preserve">   SEDE EMILIANO ALCALA ROMERO</v>
          </cell>
          <cell r="I77" t="str">
            <v>EL SOCORRO PLAN 500 A MZA 36</v>
          </cell>
          <cell r="J77" t="str">
            <v>EL SOCORRO</v>
          </cell>
          <cell r="K77" t="str">
            <v>SEDE</v>
          </cell>
          <cell r="L77" t="str">
            <v>INDUSTRIAL Y DE LA BAHIA</v>
          </cell>
          <cell r="M77" t="str">
            <v>INDUSTRIAL Y DE LA BAHIA</v>
          </cell>
          <cell r="N77">
            <v>76</v>
          </cell>
          <cell r="P77" t="str">
            <v>E. E. Oficial</v>
          </cell>
        </row>
        <row r="78">
          <cell r="A78">
            <v>92</v>
          </cell>
          <cell r="B78" t="str">
            <v>URBANO</v>
          </cell>
          <cell r="C78" t="str">
            <v>OFICIAL</v>
          </cell>
          <cell r="D78">
            <v>113001003053</v>
          </cell>
          <cell r="E78">
            <v>92</v>
          </cell>
          <cell r="F78">
            <v>92</v>
          </cell>
          <cell r="G78" t="str">
            <v>I.E SOLEDAD ACOSTA DE SAMPER</v>
          </cell>
          <cell r="H78" t="str">
            <v>I.E SOLEDAD ACOSTA DE SAMPER</v>
          </cell>
          <cell r="I78" t="str">
            <v>BLAS DE LEZO ST COMERCIAL</v>
          </cell>
          <cell r="J78" t="str">
            <v>BLAS DE LEZO</v>
          </cell>
          <cell r="K78" t="str">
            <v>PRINCIPAL</v>
          </cell>
          <cell r="L78" t="str">
            <v>INDUSTRIAL Y DE LA BAHIA</v>
          </cell>
          <cell r="M78" t="str">
            <v>INDUSTRIAL Y DE LA BAHIA</v>
          </cell>
          <cell r="N78">
            <v>77</v>
          </cell>
          <cell r="P78" t="str">
            <v>E. E. Oficial</v>
          </cell>
        </row>
        <row r="79">
          <cell r="A79">
            <v>101</v>
          </cell>
          <cell r="B79" t="str">
            <v>URBANO</v>
          </cell>
          <cell r="C79" t="str">
            <v>OFICIAL</v>
          </cell>
          <cell r="D79">
            <v>113001003797</v>
          </cell>
          <cell r="E79">
            <v>92</v>
          </cell>
          <cell r="F79">
            <v>101</v>
          </cell>
          <cell r="G79" t="str">
            <v>I.E SOLEDAD ACOSTA DE SAMPER   SEDE ANA MARIA PEREZ DE OTERO</v>
          </cell>
          <cell r="H79" t="str">
            <v xml:space="preserve">   SEDE ANA MARIA PEREZ DE OTERO</v>
          </cell>
          <cell r="I79" t="str">
            <v>EL SOCORRO PLAN 332 MZ 34 CLL 23B #77-15</v>
          </cell>
          <cell r="J79" t="str">
            <v>EL SOCORRO</v>
          </cell>
          <cell r="K79" t="str">
            <v>SEDE</v>
          </cell>
          <cell r="L79" t="str">
            <v>INDUSTRIAL Y DE LA BAHIA</v>
          </cell>
          <cell r="M79" t="str">
            <v>INDUSTRIAL Y DE LA BAHIA</v>
          </cell>
          <cell r="N79">
            <v>78</v>
          </cell>
          <cell r="P79" t="str">
            <v>E. E. Oficial</v>
          </cell>
        </row>
        <row r="80">
          <cell r="A80">
            <v>128</v>
          </cell>
          <cell r="B80" t="str">
            <v>URBANO</v>
          </cell>
          <cell r="C80" t="str">
            <v>OFICIAL</v>
          </cell>
          <cell r="D80">
            <v>113001007083</v>
          </cell>
          <cell r="E80">
            <v>92</v>
          </cell>
          <cell r="F80">
            <v>128</v>
          </cell>
          <cell r="G80" t="str">
            <v>I.E SOLEDAD ACOSTA DE SAMPER   SEDE DE SAN FERNANDO</v>
          </cell>
          <cell r="H80" t="str">
            <v xml:space="preserve">   SEDE DE SAN FERNANDO</v>
          </cell>
          <cell r="I80" t="str">
            <v>SAN FERNANDO CRA 81 AVE PPAL</v>
          </cell>
          <cell r="J80" t="str">
            <v>SAN FERNANDO</v>
          </cell>
          <cell r="K80" t="str">
            <v>SEDE</v>
          </cell>
          <cell r="L80" t="str">
            <v>INDUSTRIAL Y DE LA BAHIA</v>
          </cell>
          <cell r="M80" t="str">
            <v>INDUSTRIAL Y DE LA BAHIA</v>
          </cell>
          <cell r="N80">
            <v>79</v>
          </cell>
          <cell r="P80" t="str">
            <v>E. E. Oficial</v>
          </cell>
        </row>
        <row r="81">
          <cell r="A81">
            <v>93</v>
          </cell>
          <cell r="B81" t="str">
            <v>URBANO</v>
          </cell>
          <cell r="C81" t="str">
            <v>OFICIAL</v>
          </cell>
          <cell r="D81">
            <v>113001003061</v>
          </cell>
          <cell r="E81">
            <v>93</v>
          </cell>
          <cell r="F81">
            <v>93</v>
          </cell>
          <cell r="G81" t="str">
            <v>I.E HERMANO ANTONIO RAMOS DE LA SALLE</v>
          </cell>
          <cell r="H81" t="str">
            <v>I.E HERMANO ANTONIO RAMOS DE LA SALLE</v>
          </cell>
          <cell r="I81" t="str">
            <v>TORICES PASEO BOLIVAR CL NVA DEL ESPINAL</v>
          </cell>
          <cell r="J81" t="str">
            <v>TORICES</v>
          </cell>
          <cell r="K81" t="str">
            <v>PRINCIPAL</v>
          </cell>
          <cell r="L81" t="str">
            <v>HISTORICA Y CARIBE NORTE</v>
          </cell>
          <cell r="M81" t="str">
            <v>SANTA RITA</v>
          </cell>
          <cell r="N81">
            <v>80</v>
          </cell>
          <cell r="P81" t="str">
            <v>E. E. Oficial</v>
          </cell>
        </row>
        <row r="82">
          <cell r="A82">
            <v>34</v>
          </cell>
          <cell r="B82" t="str">
            <v>URBANO</v>
          </cell>
          <cell r="C82" t="str">
            <v>OFICIAL</v>
          </cell>
          <cell r="D82">
            <v>113001000810</v>
          </cell>
          <cell r="E82">
            <v>94</v>
          </cell>
          <cell r="F82">
            <v>34</v>
          </cell>
          <cell r="G82" t="str">
            <v>I.E FERNANDO DE LA VEGA - SEDE ALMIRANTE PADILLA</v>
          </cell>
          <cell r="H82" t="str">
            <v xml:space="preserve">   SEDE ALMIRANTE PADILLA</v>
          </cell>
          <cell r="I82" t="str">
            <v>BOSQUE ST MARTIN DE PORRES AV PEDRO VELEZ</v>
          </cell>
          <cell r="J82" t="str">
            <v>BOSQUE</v>
          </cell>
          <cell r="K82" t="str">
            <v>SEDE</v>
          </cell>
          <cell r="L82" t="str">
            <v>HISTORICA Y CARIBE NORTE</v>
          </cell>
          <cell r="M82" t="str">
            <v>COUNTRY</v>
          </cell>
          <cell r="N82">
            <v>81</v>
          </cell>
          <cell r="P82" t="str">
            <v>E. E. Oficial</v>
          </cell>
        </row>
        <row r="83">
          <cell r="A83">
            <v>94</v>
          </cell>
          <cell r="B83" t="str">
            <v>URBANO</v>
          </cell>
          <cell r="C83" t="str">
            <v>OFICIAL</v>
          </cell>
          <cell r="D83">
            <v>113001003126</v>
          </cell>
          <cell r="E83">
            <v>94</v>
          </cell>
          <cell r="F83">
            <v>94</v>
          </cell>
          <cell r="G83" t="str">
            <v>I.E FERNANDO DE LA VEGA</v>
          </cell>
          <cell r="H83" t="str">
            <v>I.E FERNANDO DE LA VEGA</v>
          </cell>
          <cell r="I83" t="str">
            <v>EL BOSQUE CLL SAN ISIDRO DIAG 21C # 53-40</v>
          </cell>
          <cell r="J83" t="str">
            <v>BOSQUE</v>
          </cell>
          <cell r="K83" t="str">
            <v>PRINCIPAL</v>
          </cell>
          <cell r="L83" t="str">
            <v>HISTORICA Y CARIBE NORTE</v>
          </cell>
          <cell r="M83" t="str">
            <v>COUNTRY</v>
          </cell>
          <cell r="N83">
            <v>82</v>
          </cell>
          <cell r="P83" t="str">
            <v>E. E. Oficial</v>
          </cell>
        </row>
        <row r="84">
          <cell r="A84">
            <v>97</v>
          </cell>
          <cell r="B84" t="str">
            <v>URBANO</v>
          </cell>
          <cell r="C84" t="str">
            <v>OFICIAL</v>
          </cell>
          <cell r="D84">
            <v>113001003274</v>
          </cell>
          <cell r="E84">
            <v>97</v>
          </cell>
          <cell r="F84">
            <v>97</v>
          </cell>
          <cell r="G84" t="str">
            <v>I.E JOSE MANUEL RODRIGUEZ TORICES</v>
          </cell>
          <cell r="H84" t="str">
            <v>I.E JOSE MANUEL RODRIGUEZ TORICES</v>
          </cell>
          <cell r="I84" t="str">
            <v>CARRET PRINCIPAL DEL BOSQUE</v>
          </cell>
          <cell r="J84" t="str">
            <v>ALMIRANTE COLON</v>
          </cell>
          <cell r="K84" t="str">
            <v>PRINCIPAL</v>
          </cell>
          <cell r="L84" t="str">
            <v>INDUSTRIAL Y DE LA BAHIA</v>
          </cell>
          <cell r="M84" t="str">
            <v>INDUSTRIAL Y DE LA BAHIA</v>
          </cell>
          <cell r="N84">
            <v>83</v>
          </cell>
          <cell r="P84" t="str">
            <v>E. E. Oficial</v>
          </cell>
        </row>
        <row r="85">
          <cell r="A85">
            <v>115</v>
          </cell>
          <cell r="B85" t="str">
            <v>URBANO</v>
          </cell>
          <cell r="C85" t="str">
            <v>OFICIAL</v>
          </cell>
          <cell r="D85">
            <v>113001005757</v>
          </cell>
          <cell r="E85">
            <v>97</v>
          </cell>
          <cell r="F85">
            <v>115</v>
          </cell>
          <cell r="G85" t="str">
            <v>I.E JOSE MANUEL RODRIGUEZ TORICES - SEDE JARDIN INFANTIL LOS CARACOLES</v>
          </cell>
          <cell r="H85" t="str">
            <v xml:space="preserve">   JARDIN INFANTIL LOS CARACOLES</v>
          </cell>
          <cell r="I85" t="str">
            <v>LOS CARACOLES TRANSV55 NO22C-110 II ETAPA</v>
          </cell>
          <cell r="J85" t="str">
            <v>LOS CARACOLES</v>
          </cell>
          <cell r="K85" t="str">
            <v>SEDE</v>
          </cell>
          <cell r="L85" t="str">
            <v>INDUSTRIAL Y DE LA BAHIA</v>
          </cell>
          <cell r="M85" t="str">
            <v>INDUSTRIAL Y DE LA BAHIA</v>
          </cell>
          <cell r="N85">
            <v>84</v>
          </cell>
          <cell r="P85" t="str">
            <v>E. E. Oficial</v>
          </cell>
        </row>
        <row r="86">
          <cell r="A86">
            <v>124</v>
          </cell>
          <cell r="B86" t="str">
            <v>URBANO</v>
          </cell>
          <cell r="C86" t="str">
            <v>OFICIAL</v>
          </cell>
          <cell r="D86">
            <v>113001006826</v>
          </cell>
          <cell r="E86">
            <v>97</v>
          </cell>
          <cell r="F86">
            <v>124</v>
          </cell>
          <cell r="G86" t="str">
            <v>I.E JOSE MANUEL RODRIGUEZ TORICES   SEDE ISABEL LA CATOLICA</v>
          </cell>
          <cell r="H86" t="str">
            <v xml:space="preserve">   SEDE ISABEL LA CATOLICA</v>
          </cell>
          <cell r="I86" t="str">
            <v>ALMIRANTE COLON II ETAPA M O</v>
          </cell>
          <cell r="J86" t="str">
            <v>ALMIRANTE COLON</v>
          </cell>
          <cell r="K86" t="str">
            <v>SEDE</v>
          </cell>
          <cell r="L86" t="str">
            <v>INDUSTRIAL Y DE LA BAHIA</v>
          </cell>
          <cell r="M86" t="str">
            <v>INDUSTRIAL Y DE LA BAHIA</v>
          </cell>
          <cell r="N86">
            <v>85</v>
          </cell>
          <cell r="P86" t="str">
            <v>E. E. Oficial</v>
          </cell>
        </row>
        <row r="87">
          <cell r="A87">
            <v>99</v>
          </cell>
          <cell r="B87" t="str">
            <v>URBANO</v>
          </cell>
          <cell r="C87" t="str">
            <v>OFICIAL</v>
          </cell>
          <cell r="D87">
            <v>113001003771</v>
          </cell>
          <cell r="E87">
            <v>99</v>
          </cell>
          <cell r="F87">
            <v>99</v>
          </cell>
          <cell r="G87" t="str">
            <v>I.E LAS GAVIOTAS</v>
          </cell>
          <cell r="H87" t="str">
            <v>I.E LAS GAVIOTAS</v>
          </cell>
          <cell r="I87" t="str">
            <v>LAS GAVIOTAS TRANSV 65 # 31-111 ENTRADA PPAL</v>
          </cell>
          <cell r="J87" t="str">
            <v>LAS GAVIOTAS</v>
          </cell>
          <cell r="K87" t="str">
            <v>PRINCIPAL</v>
          </cell>
          <cell r="L87" t="str">
            <v>DE LA VIRGEN Y TURISTICA</v>
          </cell>
          <cell r="M87" t="str">
            <v>DE LA VIRGEN Y TURISTICA</v>
          </cell>
          <cell r="N87">
            <v>86</v>
          </cell>
          <cell r="P87" t="str">
            <v>E. E. Oficial</v>
          </cell>
        </row>
        <row r="88">
          <cell r="A88">
            <v>110</v>
          </cell>
          <cell r="B88" t="str">
            <v>URBANO</v>
          </cell>
          <cell r="C88" t="str">
            <v>OFICIAL</v>
          </cell>
          <cell r="D88">
            <v>113001005200</v>
          </cell>
          <cell r="E88">
            <v>99</v>
          </cell>
          <cell r="F88">
            <v>110</v>
          </cell>
          <cell r="G88" t="str">
            <v>I.E LAS GAVIOTAS   SEDE MOISES GOSSAIN LAJUD</v>
          </cell>
          <cell r="H88" t="str">
            <v xml:space="preserve">   SEDE MOISES GOSSAIN LAJUD</v>
          </cell>
          <cell r="I88" t="str">
            <v>LAS GAVIOTAS 2A ETAPA MANZ 33 LOTE 8</v>
          </cell>
          <cell r="J88" t="str">
            <v>LAS GAVIOTAS</v>
          </cell>
          <cell r="K88" t="str">
            <v>SEDE</v>
          </cell>
          <cell r="L88" t="str">
            <v>DE LA VIRGEN Y TURISTICA</v>
          </cell>
          <cell r="M88" t="str">
            <v>DE LA VIRGEN Y TURISTICA</v>
          </cell>
          <cell r="N88">
            <v>87</v>
          </cell>
          <cell r="P88" t="str">
            <v>E. E. Oficial</v>
          </cell>
        </row>
        <row r="89">
          <cell r="A89">
            <v>116</v>
          </cell>
          <cell r="B89" t="str">
            <v>URBANO</v>
          </cell>
          <cell r="C89" t="str">
            <v>OFICIAL</v>
          </cell>
          <cell r="D89">
            <v>113001006010</v>
          </cell>
          <cell r="E89">
            <v>99</v>
          </cell>
          <cell r="F89">
            <v>116</v>
          </cell>
          <cell r="G89" t="str">
            <v>I.E LAS GAVIOTAS   SEDE JARDIN INFANTIL NIÑO JESUS</v>
          </cell>
          <cell r="H89" t="str">
            <v xml:space="preserve">   JARDIN INFANTIL NIÑO JESUS</v>
          </cell>
          <cell r="I89" t="str">
            <v>GAVIOTAS MZ 70 LOTE 3 7A ETAPA</v>
          </cell>
          <cell r="J89" t="str">
            <v>LAS GAVIOTAS</v>
          </cell>
          <cell r="K89" t="str">
            <v>SEDE</v>
          </cell>
          <cell r="L89" t="str">
            <v>DE LA VIRGEN Y TURISTICA</v>
          </cell>
          <cell r="M89" t="str">
            <v>DE LA VIRGEN Y TURISTICA</v>
          </cell>
          <cell r="N89">
            <v>88</v>
          </cell>
          <cell r="P89" t="str">
            <v>E. E. Oficial</v>
          </cell>
        </row>
        <row r="90">
          <cell r="A90">
            <v>104</v>
          </cell>
          <cell r="B90" t="str">
            <v>URBANO</v>
          </cell>
          <cell r="C90" t="str">
            <v>OFICIAL</v>
          </cell>
          <cell r="D90">
            <v>113001004149</v>
          </cell>
          <cell r="E90">
            <v>104</v>
          </cell>
          <cell r="F90">
            <v>104</v>
          </cell>
          <cell r="G90" t="str">
            <v>I.E JUAN JOSE NIETO</v>
          </cell>
          <cell r="H90" t="str">
            <v>I.E JUAN JOSE NIETO</v>
          </cell>
          <cell r="I90" t="str">
            <v>EL SOCORRO CLL 25 # 71-24 ENTRADA PPAL</v>
          </cell>
          <cell r="J90" t="str">
            <v>EL SOCORRO</v>
          </cell>
          <cell r="K90" t="str">
            <v>PRINCIPAL</v>
          </cell>
          <cell r="L90" t="str">
            <v>INDUSTRIAL Y DE LA BAHIA</v>
          </cell>
          <cell r="M90" t="str">
            <v>INDUSTRIAL Y DE LA BAHIA</v>
          </cell>
          <cell r="N90">
            <v>89</v>
          </cell>
          <cell r="P90" t="str">
            <v>E. E. Oficial</v>
          </cell>
        </row>
        <row r="91">
          <cell r="A91">
            <v>368</v>
          </cell>
          <cell r="B91" t="str">
            <v>URBANO</v>
          </cell>
          <cell r="C91" t="str">
            <v>OFICIAL</v>
          </cell>
          <cell r="D91">
            <v>313001008569</v>
          </cell>
          <cell r="E91">
            <v>104</v>
          </cell>
          <cell r="F91">
            <v>368</v>
          </cell>
          <cell r="G91" t="str">
            <v>I.E JUAN JOSE NIETO   SEDE EL EDUCADOR</v>
          </cell>
          <cell r="H91" t="str">
            <v xml:space="preserve">   SEDE EL EDUCADOR</v>
          </cell>
          <cell r="I91" t="str">
            <v>EL EDUCADOR CRA76 A # 4B - 31</v>
          </cell>
          <cell r="J91" t="str">
            <v>EL EDUCADOR</v>
          </cell>
          <cell r="K91" t="str">
            <v>SEDE</v>
          </cell>
          <cell r="L91" t="str">
            <v>INDUSTRIAL Y DE LA BAHIA</v>
          </cell>
          <cell r="M91" t="str">
            <v>INDUSTRIAL Y DE LA BAHIA</v>
          </cell>
          <cell r="N91">
            <v>90</v>
          </cell>
          <cell r="P91" t="str">
            <v>E. E. Oficial</v>
          </cell>
        </row>
        <row r="92">
          <cell r="A92">
            <v>105</v>
          </cell>
          <cell r="B92" t="str">
            <v>URBANO</v>
          </cell>
          <cell r="C92" t="str">
            <v>OFICIAL</v>
          </cell>
          <cell r="D92">
            <v>113001008284</v>
          </cell>
          <cell r="E92">
            <v>105</v>
          </cell>
          <cell r="F92">
            <v>105</v>
          </cell>
          <cell r="G92" t="str">
            <v>I.E SAN FELIPE NERI</v>
          </cell>
          <cell r="H92" t="str">
            <v>I.E SAN FELIPE NERI</v>
          </cell>
          <cell r="I92" t="str">
            <v>OLAYA HERRERA SECT RICAURTE CJ YANES KRA 57 #56-65</v>
          </cell>
          <cell r="J92" t="str">
            <v>OLAYA HERRERA</v>
          </cell>
          <cell r="K92" t="str">
            <v>PRINCIPAL</v>
          </cell>
          <cell r="L92" t="str">
            <v>DE LA VIRGEN Y TURISTICA</v>
          </cell>
          <cell r="M92" t="str">
            <v>DE LA VIRGEN Y TURISTICA</v>
          </cell>
          <cell r="N92">
            <v>91</v>
          </cell>
          <cell r="P92" t="str">
            <v>E. E. Oficial</v>
          </cell>
        </row>
        <row r="93">
          <cell r="A93">
            <v>106</v>
          </cell>
          <cell r="B93" t="str">
            <v>URBANO</v>
          </cell>
          <cell r="C93" t="str">
            <v>OFICIAL</v>
          </cell>
          <cell r="D93">
            <v>113001004254</v>
          </cell>
          <cell r="E93">
            <v>106</v>
          </cell>
          <cell r="F93">
            <v>106</v>
          </cell>
          <cell r="G93" t="str">
            <v>I.E FULGENCIO LEQUERICA VELEZ</v>
          </cell>
          <cell r="H93" t="str">
            <v>I.E FULGENCIO LEQUERICA VELEZ</v>
          </cell>
          <cell r="I93" t="str">
            <v>CHIQUINQUIRA MZ 56 LOTE 1</v>
          </cell>
          <cell r="J93" t="str">
            <v>CHIQUINQUIRA</v>
          </cell>
          <cell r="K93" t="str">
            <v>PRINCIPAL</v>
          </cell>
          <cell r="L93" t="str">
            <v>DE LA VIRGEN Y TURISTICA</v>
          </cell>
          <cell r="M93" t="str">
            <v>DE LA VIRGEN Y TURISTICA</v>
          </cell>
          <cell r="N93">
            <v>92</v>
          </cell>
          <cell r="P93" t="str">
            <v>E. E. Oficial</v>
          </cell>
        </row>
        <row r="94">
          <cell r="A94">
            <v>54</v>
          </cell>
          <cell r="B94" t="str">
            <v>URBANO</v>
          </cell>
          <cell r="C94" t="str">
            <v>OFICIAL</v>
          </cell>
          <cell r="D94">
            <v>113001001654</v>
          </cell>
          <cell r="E94">
            <v>106</v>
          </cell>
          <cell r="F94">
            <v>54</v>
          </cell>
          <cell r="G94" t="str">
            <v>I.E FULGENCIO LEQUERICA VELEZ   SEDE REPUBLICA DEL ECUADOR</v>
          </cell>
          <cell r="H94" t="str">
            <v xml:space="preserve">   SEDE REPUBLICA DEL ECUADOR</v>
          </cell>
          <cell r="I94" t="str">
            <v>OLAYA HERRERA SECT CENTRAL #31D-60</v>
          </cell>
          <cell r="J94" t="str">
            <v>OLAYA HERRERA</v>
          </cell>
          <cell r="K94" t="str">
            <v>SEDE</v>
          </cell>
          <cell r="L94" t="str">
            <v>DE LA VIRGEN Y TURISTICA</v>
          </cell>
          <cell r="M94" t="str">
            <v>DE LA VIRGEN Y TURISTICA</v>
          </cell>
          <cell r="N94">
            <v>93</v>
          </cell>
          <cell r="P94" t="str">
            <v>E. E. Oficial</v>
          </cell>
        </row>
        <row r="95">
          <cell r="A95">
            <v>129</v>
          </cell>
          <cell r="B95" t="str">
            <v>URBANO</v>
          </cell>
          <cell r="C95" t="str">
            <v>OFICIAL</v>
          </cell>
          <cell r="D95">
            <v>113001007113</v>
          </cell>
          <cell r="E95">
            <v>106</v>
          </cell>
          <cell r="F95">
            <v>129</v>
          </cell>
          <cell r="G95" t="str">
            <v>I.E FULGENCIO LEQUERICA VELEZ   SEDE LA PUNTILLA</v>
          </cell>
          <cell r="H95" t="str">
            <v xml:space="preserve">   SEDE LA PUNTILLA</v>
          </cell>
          <cell r="I95" t="str">
            <v>BOLAYA HERRERA SECT PUNTILLA CLL COLON # 62-79</v>
          </cell>
          <cell r="J95" t="str">
            <v>OLAYA HERRERA</v>
          </cell>
          <cell r="K95" t="str">
            <v>SEDE</v>
          </cell>
          <cell r="L95" t="str">
            <v>DE LA VIRGEN Y TURISTICA</v>
          </cell>
          <cell r="M95" t="str">
            <v>DE LA VIRGEN Y TURISTICA</v>
          </cell>
          <cell r="N95">
            <v>94</v>
          </cell>
          <cell r="P95" t="str">
            <v>E. E. Oficial</v>
          </cell>
        </row>
        <row r="96">
          <cell r="A96">
            <v>107</v>
          </cell>
          <cell r="B96" t="str">
            <v>URBANO</v>
          </cell>
          <cell r="C96" t="str">
            <v>OFICIAL</v>
          </cell>
          <cell r="D96">
            <v>113001004289</v>
          </cell>
          <cell r="E96">
            <v>107</v>
          </cell>
          <cell r="F96">
            <v>107</v>
          </cell>
          <cell r="G96" t="str">
            <v>I.E SAN LUCAS</v>
          </cell>
          <cell r="H96" t="str">
            <v>I.E SAN LUCAS</v>
          </cell>
          <cell r="I96" t="str">
            <v>CLL VALENCIA CON BOGOTA - EL MILAGRO CL 61-44</v>
          </cell>
          <cell r="J96" t="str">
            <v>EL MILAGRO</v>
          </cell>
          <cell r="K96" t="str">
            <v>PRINCIPAL</v>
          </cell>
          <cell r="L96" t="str">
            <v>INDUSTRIAL Y DE LA BAHIA</v>
          </cell>
          <cell r="M96" t="str">
            <v>INDUSTRIAL Y DE LA BAHIA</v>
          </cell>
          <cell r="N96">
            <v>95</v>
          </cell>
          <cell r="P96" t="str">
            <v>E. E. Oficial</v>
          </cell>
        </row>
        <row r="97">
          <cell r="A97">
            <v>100</v>
          </cell>
          <cell r="B97" t="str">
            <v>URBANO</v>
          </cell>
          <cell r="C97" t="str">
            <v>OFICIAL</v>
          </cell>
          <cell r="D97">
            <v>113001003789</v>
          </cell>
          <cell r="E97">
            <v>107</v>
          </cell>
          <cell r="F97">
            <v>100</v>
          </cell>
          <cell r="G97" t="str">
            <v>I.E SAN LUCAS   SEDE SAN PEDRO MARTIR</v>
          </cell>
          <cell r="H97" t="str">
            <v xml:space="preserve">   SEDE SAN PEDRO MARTIR</v>
          </cell>
          <cell r="I97" t="str">
            <v>SAN PEDRO MARTIR CRA # 65-5-52 CLL PPAL</v>
          </cell>
          <cell r="J97" t="str">
            <v>SAN PEDRO MARTIR</v>
          </cell>
          <cell r="K97" t="str">
            <v>SEDE</v>
          </cell>
          <cell r="L97" t="str">
            <v>INDUSTRIAL Y DE LA BAHIA</v>
          </cell>
          <cell r="M97" t="str">
            <v>INDUSTRIAL Y DE LA BAHIA</v>
          </cell>
          <cell r="N97">
            <v>96</v>
          </cell>
          <cell r="P97" t="str">
            <v>E. E. Oficial</v>
          </cell>
        </row>
        <row r="98">
          <cell r="A98">
            <v>111</v>
          </cell>
          <cell r="B98" t="str">
            <v>URBANO</v>
          </cell>
          <cell r="C98" t="str">
            <v>OFICIAL</v>
          </cell>
          <cell r="D98">
            <v>113001005358</v>
          </cell>
          <cell r="E98">
            <v>111</v>
          </cell>
          <cell r="F98">
            <v>111</v>
          </cell>
          <cell r="G98" t="str">
            <v>I.E ALBERTO E. FERNANDEZ BAENA</v>
          </cell>
          <cell r="H98" t="str">
            <v>I.E ALBERTO E. FERNANDEZ BAENA</v>
          </cell>
          <cell r="I98" t="str">
            <v>BOSQUE DIAG 21A # 47-97 AV BUENOS AIRES</v>
          </cell>
          <cell r="J98" t="str">
            <v>BOSQUE</v>
          </cell>
          <cell r="K98" t="str">
            <v>PRINCIPAL</v>
          </cell>
          <cell r="L98" t="str">
            <v>HISTORICA Y CARIBE NORTE</v>
          </cell>
          <cell r="M98" t="str">
            <v>COUNTRY</v>
          </cell>
          <cell r="N98">
            <v>97</v>
          </cell>
          <cell r="P98" t="str">
            <v>E. E. Oficial</v>
          </cell>
        </row>
        <row r="99">
          <cell r="A99">
            <v>112</v>
          </cell>
          <cell r="B99" t="str">
            <v>URBANO</v>
          </cell>
          <cell r="C99" t="str">
            <v>OFICIAL</v>
          </cell>
          <cell r="D99">
            <v>113001005374</v>
          </cell>
          <cell r="E99">
            <v>112</v>
          </cell>
          <cell r="F99">
            <v>112</v>
          </cell>
          <cell r="G99" t="str">
            <v>I.E ANTONIA SANTOS</v>
          </cell>
          <cell r="H99" t="str">
            <v>I.E ANTONIA SANTOS</v>
          </cell>
          <cell r="I99" t="str">
            <v>PIE DE LA POPA PLAYON GRANDE CL 31 # 18B-131</v>
          </cell>
          <cell r="J99" t="str">
            <v>PIE DEL CERRO</v>
          </cell>
          <cell r="K99" t="str">
            <v>PRINCIPAL</v>
          </cell>
          <cell r="L99" t="str">
            <v>HISTORICA Y CARIBE NORTE</v>
          </cell>
          <cell r="M99" t="str">
            <v>SANTA RITA</v>
          </cell>
          <cell r="N99">
            <v>98</v>
          </cell>
          <cell r="P99" t="str">
            <v>E. E. Oficial</v>
          </cell>
        </row>
        <row r="100">
          <cell r="A100">
            <v>26</v>
          </cell>
          <cell r="B100" t="str">
            <v>URBANO</v>
          </cell>
          <cell r="C100" t="str">
            <v>OFICIAL</v>
          </cell>
          <cell r="D100">
            <v>113001000674</v>
          </cell>
          <cell r="E100">
            <v>112</v>
          </cell>
          <cell r="F100">
            <v>26</v>
          </cell>
          <cell r="G100" t="str">
            <v>I.E ANTONIA SANTOS   SEDE ALFONSO ARAUJO</v>
          </cell>
          <cell r="H100" t="str">
            <v xml:space="preserve">   SEDE ALFONSO ARAUJO</v>
          </cell>
          <cell r="I100" t="str">
            <v>LO AMADOR CLL BOLIVAR Y PI?ANGO # 35-50</v>
          </cell>
          <cell r="J100" t="str">
            <v>LO AMADOR</v>
          </cell>
          <cell r="K100" t="str">
            <v>SEDE</v>
          </cell>
          <cell r="L100" t="str">
            <v>HISTORICA Y CARIBE NORTE</v>
          </cell>
          <cell r="M100" t="str">
            <v>SANTA RITA</v>
          </cell>
          <cell r="N100">
            <v>99</v>
          </cell>
          <cell r="P100" t="str">
            <v>E. E. Oficial</v>
          </cell>
        </row>
        <row r="101">
          <cell r="A101">
            <v>80</v>
          </cell>
          <cell r="B101" t="str">
            <v>URBANO</v>
          </cell>
          <cell r="C101" t="str">
            <v>OFICIAL</v>
          </cell>
          <cell r="D101">
            <v>113001002642</v>
          </cell>
          <cell r="E101">
            <v>112</v>
          </cell>
          <cell r="F101">
            <v>80</v>
          </cell>
          <cell r="G101" t="str">
            <v>I.E ANTONIA SANTOS   SEDE SAN LUIS GONZAGA</v>
          </cell>
          <cell r="H101" t="str">
            <v xml:space="preserve">   SEDE SAN LUIS GONZAGA</v>
          </cell>
          <cell r="I101" t="str">
            <v>NARIÑO AV MARTINEZ MARTELO #38-38</v>
          </cell>
          <cell r="J101" t="str">
            <v>NARIÑO</v>
          </cell>
          <cell r="K101" t="str">
            <v>SEDE</v>
          </cell>
          <cell r="L101" t="str">
            <v>HISTORICA Y CARIBE NORTE</v>
          </cell>
          <cell r="M101" t="str">
            <v>SANTA RITA</v>
          </cell>
          <cell r="N101">
            <v>100</v>
          </cell>
          <cell r="P101" t="str">
            <v>E. E. Oficial</v>
          </cell>
        </row>
        <row r="102">
          <cell r="A102">
            <v>163</v>
          </cell>
          <cell r="B102" t="str">
            <v>URBANO</v>
          </cell>
          <cell r="C102" t="str">
            <v>OFICIAL</v>
          </cell>
          <cell r="D102">
            <v>113001012559</v>
          </cell>
          <cell r="E102">
            <v>112</v>
          </cell>
          <cell r="F102">
            <v>163</v>
          </cell>
          <cell r="G102" t="str">
            <v>I.E ANTONIA SANTOS   SEDE JUAN SALVADOR GAVIOTA</v>
          </cell>
          <cell r="H102" t="str">
            <v xml:space="preserve">   SEDE JUAN SALVADOR GAVIOTA</v>
          </cell>
          <cell r="I102" t="str">
            <v>AV ANTONIO AREVALO CLL REAL DEL ESPINAL #31A-34</v>
          </cell>
          <cell r="J102" t="str">
            <v>ESPINAL</v>
          </cell>
          <cell r="K102" t="str">
            <v>SEDE</v>
          </cell>
          <cell r="L102" t="str">
            <v>HISTORICA Y CARIBE NORTE</v>
          </cell>
          <cell r="M102" t="str">
            <v>SANTA RITA</v>
          </cell>
          <cell r="N102">
            <v>101</v>
          </cell>
          <cell r="P102" t="str">
            <v>E. E. Oficial</v>
          </cell>
        </row>
        <row r="103">
          <cell r="A103">
            <v>113</v>
          </cell>
          <cell r="B103" t="str">
            <v>URBANO</v>
          </cell>
          <cell r="C103" t="str">
            <v>OFICIAL</v>
          </cell>
          <cell r="D103">
            <v>113001005544</v>
          </cell>
          <cell r="E103">
            <v>113</v>
          </cell>
          <cell r="F103">
            <v>113</v>
          </cell>
          <cell r="G103" t="str">
            <v>I.E ANTONIO NARIÑO</v>
          </cell>
          <cell r="H103" t="str">
            <v>I.E ANTONIO NARIÑO</v>
          </cell>
          <cell r="I103" t="str">
            <v>LA ESPERANZA  CALLE ALFONSO LOPEZ No. 29-35</v>
          </cell>
          <cell r="J103" t="str">
            <v>LA ESPERANZA</v>
          </cell>
          <cell r="K103" t="str">
            <v>PRINCIPAL</v>
          </cell>
          <cell r="L103" t="str">
            <v>DE LA VIRGEN Y TURISTICA</v>
          </cell>
          <cell r="M103" t="str">
            <v>DE LA VIRGEN Y TURISTICA</v>
          </cell>
          <cell r="N103">
            <v>102</v>
          </cell>
          <cell r="P103" t="str">
            <v>E. E. Oficial</v>
          </cell>
        </row>
        <row r="104">
          <cell r="A104">
            <v>103</v>
          </cell>
          <cell r="B104" t="str">
            <v>URBANO</v>
          </cell>
          <cell r="C104" t="str">
            <v>OFICIAL</v>
          </cell>
          <cell r="D104">
            <v>113001004041</v>
          </cell>
          <cell r="E104">
            <v>113</v>
          </cell>
          <cell r="F104">
            <v>103</v>
          </cell>
          <cell r="G104" t="str">
            <v>I.E ANTONIO NARIÑO   SEDE EDUARDO SANTOS MONTEJO</v>
          </cell>
          <cell r="H104" t="str">
            <v xml:space="preserve">   SEDE EDUARDO SANTOS MONTEJO</v>
          </cell>
          <cell r="I104" t="str">
            <v>LA ESPERANZA C DV ST LA NAVIDAD</v>
          </cell>
          <cell r="J104" t="str">
            <v>LA ESPERANZA</v>
          </cell>
          <cell r="K104" t="str">
            <v>SEDE</v>
          </cell>
          <cell r="L104" t="str">
            <v>DE LA VIRGEN Y TURISTICA</v>
          </cell>
          <cell r="M104" t="str">
            <v>DE LA VIRGEN Y TURISTICA</v>
          </cell>
          <cell r="N104">
            <v>103</v>
          </cell>
          <cell r="P104" t="str">
            <v>E. E. Oficial</v>
          </cell>
        </row>
        <row r="105">
          <cell r="A105">
            <v>120</v>
          </cell>
          <cell r="B105" t="str">
            <v>URBANO</v>
          </cell>
          <cell r="C105" t="str">
            <v>OFICIAL</v>
          </cell>
          <cell r="D105">
            <v>113001006711</v>
          </cell>
          <cell r="E105">
            <v>120</v>
          </cell>
          <cell r="F105">
            <v>120</v>
          </cell>
          <cell r="G105" t="str">
            <v>I.E OMAIRA SANCHEZ GARZON</v>
          </cell>
          <cell r="H105" t="str">
            <v>I.E OMAIRA SANCHEZ GARZON</v>
          </cell>
          <cell r="I105" t="str">
            <v>CDV #2 LA CANDELARIA CRA 40 # 44-01</v>
          </cell>
          <cell r="J105" t="str">
            <v>LA CANDELARIA</v>
          </cell>
          <cell r="K105" t="str">
            <v>PRINCIPAL</v>
          </cell>
          <cell r="L105" t="str">
            <v>DE LA VIRGEN Y TURISTICA</v>
          </cell>
          <cell r="M105" t="str">
            <v>DE LA VIRGEN Y TURISTICA</v>
          </cell>
          <cell r="N105">
            <v>104</v>
          </cell>
          <cell r="P105" t="str">
            <v>E. E. Oficial</v>
          </cell>
        </row>
        <row r="106">
          <cell r="A106">
            <v>122</v>
          </cell>
          <cell r="B106" t="str">
            <v>URBANO</v>
          </cell>
          <cell r="C106" t="str">
            <v>OFICIAL</v>
          </cell>
          <cell r="D106">
            <v>113001006800</v>
          </cell>
          <cell r="E106">
            <v>122</v>
          </cell>
          <cell r="F106">
            <v>122</v>
          </cell>
          <cell r="G106" t="str">
            <v>I.E 20 DE JULIO</v>
          </cell>
          <cell r="H106" t="str">
            <v>I.E 20 DE JULIO</v>
          </cell>
          <cell r="I106" t="str">
            <v>20 DE JULIO CRA 58A No 8-86</v>
          </cell>
          <cell r="J106" t="str">
            <v>VEINTE DE JULIO</v>
          </cell>
          <cell r="K106" t="str">
            <v>PRINCIPAL</v>
          </cell>
          <cell r="L106" t="str">
            <v>INDUSTRIAL Y DE LA BAHIA</v>
          </cell>
          <cell r="M106" t="str">
            <v>INDUSTRIAL Y DE LA BAHIA</v>
          </cell>
          <cell r="N106">
            <v>105</v>
          </cell>
          <cell r="P106" t="str">
            <v>E. E. Oficial</v>
          </cell>
        </row>
        <row r="107">
          <cell r="A107">
            <v>133</v>
          </cell>
          <cell r="B107" t="str">
            <v>URBANO</v>
          </cell>
          <cell r="C107" t="str">
            <v>OFICIAL</v>
          </cell>
          <cell r="D107">
            <v>113001007563</v>
          </cell>
          <cell r="E107">
            <v>122</v>
          </cell>
          <cell r="F107">
            <v>133</v>
          </cell>
          <cell r="G107" t="str">
            <v>I.E 20 DE JULIO   SEDE YIRA CASTRO</v>
          </cell>
          <cell r="H107" t="str">
            <v xml:space="preserve">   SEDE YIRA CASTRO</v>
          </cell>
          <cell r="I107" t="str">
            <v>EL LIBERTADOR CLL PASTOR PEREZ NO60A-34</v>
          </cell>
          <cell r="J107" t="str">
            <v>EL LIBERTADOR</v>
          </cell>
          <cell r="K107" t="str">
            <v>SEDE</v>
          </cell>
          <cell r="L107" t="str">
            <v>INDUSTRIAL Y DE LA BAHIA</v>
          </cell>
          <cell r="M107" t="str">
            <v>INDUSTRIAL Y DE LA BAHIA</v>
          </cell>
          <cell r="N107">
            <v>106</v>
          </cell>
          <cell r="P107" t="str">
            <v>E. E. Oficial</v>
          </cell>
        </row>
        <row r="108">
          <cell r="A108">
            <v>131</v>
          </cell>
          <cell r="B108" t="str">
            <v>URBANO</v>
          </cell>
          <cell r="C108" t="str">
            <v>OFICIAL</v>
          </cell>
          <cell r="D108">
            <v>113001007199</v>
          </cell>
          <cell r="E108">
            <v>131</v>
          </cell>
          <cell r="F108">
            <v>131</v>
          </cell>
          <cell r="G108" t="str">
            <v>I.E FE Y ALEGRIA LAS AMERICAS</v>
          </cell>
          <cell r="H108" t="str">
            <v>I.E FE Y ALEGRIA LAS AMERICAS</v>
          </cell>
          <cell r="I108" t="str">
            <v>OLAYA HERRERA CRA 84 # 32 B 152</v>
          </cell>
          <cell r="J108" t="str">
            <v>OLAYA HERRERA</v>
          </cell>
          <cell r="K108" t="str">
            <v>PRINCIPAL</v>
          </cell>
          <cell r="L108" t="str">
            <v>DE LA VIRGEN Y TURISTICA</v>
          </cell>
          <cell r="M108" t="str">
            <v>DE LA VIRGEN Y TURISTICA</v>
          </cell>
          <cell r="N108">
            <v>107</v>
          </cell>
          <cell r="P108" t="str">
            <v>E. E. Oficial</v>
          </cell>
        </row>
        <row r="109">
          <cell r="A109">
            <v>661</v>
          </cell>
          <cell r="B109" t="str">
            <v>URBANO</v>
          </cell>
          <cell r="C109" t="str">
            <v>OFICIAL</v>
          </cell>
          <cell r="D109">
            <v>113001028935</v>
          </cell>
          <cell r="E109">
            <v>131</v>
          </cell>
          <cell r="F109">
            <v>661</v>
          </cell>
          <cell r="G109" t="str">
            <v>I.E FE Y ALEGRIA LAS AMERICAS   SEDE LA FRATERNITE</v>
          </cell>
          <cell r="H109" t="str">
            <v xml:space="preserve">   SEDE LA FRATERNITE</v>
          </cell>
          <cell r="I109" t="str">
            <v>OLAYA HERRERA ST LAS AMERICAS</v>
          </cell>
          <cell r="J109" t="str">
            <v>OLAYA SECTOR LAS AMERICAS</v>
          </cell>
          <cell r="K109" t="str">
            <v>SEDE</v>
          </cell>
          <cell r="L109" t="str">
            <v>DE LA VIRGEN Y TURISTICA</v>
          </cell>
          <cell r="M109" t="str">
            <v>DE LA VIRGEN Y TURISTICA</v>
          </cell>
          <cell r="N109">
            <v>108</v>
          </cell>
          <cell r="P109" t="str">
            <v>E. E. Oficial</v>
          </cell>
        </row>
        <row r="110">
          <cell r="A110">
            <v>139</v>
          </cell>
          <cell r="B110" t="str">
            <v>URBANO</v>
          </cell>
          <cell r="C110" t="str">
            <v>OFICIAL</v>
          </cell>
          <cell r="D110">
            <v>113001007857</v>
          </cell>
          <cell r="E110">
            <v>139</v>
          </cell>
          <cell r="F110">
            <v>139</v>
          </cell>
          <cell r="G110" t="str">
            <v>I.E LA LIBERTAD</v>
          </cell>
          <cell r="H110" t="str">
            <v>I.E LA LIBERTAD</v>
          </cell>
          <cell r="I110" t="str">
            <v>EL POZON TRANV 60 M 89 L 7 CALLEJON 6</v>
          </cell>
          <cell r="J110" t="str">
            <v>EL POZON</v>
          </cell>
          <cell r="K110" t="str">
            <v>PRINCIPAL</v>
          </cell>
          <cell r="L110" t="str">
            <v>DE LA VIRGEN Y TURISTICA</v>
          </cell>
          <cell r="M110" t="str">
            <v>DE LA VIRGEN Y TURISTICA</v>
          </cell>
          <cell r="N110">
            <v>109</v>
          </cell>
          <cell r="P110" t="str">
            <v>E. E. Oficial</v>
          </cell>
        </row>
        <row r="111">
          <cell r="A111">
            <v>148</v>
          </cell>
          <cell r="B111" t="str">
            <v>URBANO</v>
          </cell>
          <cell r="C111" t="str">
            <v>OFICIAL</v>
          </cell>
          <cell r="D111">
            <v>113001008268</v>
          </cell>
          <cell r="E111">
            <v>148</v>
          </cell>
          <cell r="F111">
            <v>148</v>
          </cell>
          <cell r="G111" t="str">
            <v>I.E MARIA CANO</v>
          </cell>
          <cell r="H111" t="str">
            <v>I.E MARIA CANO</v>
          </cell>
          <cell r="I111" t="str">
            <v>MARIA CANO CLL 4B # 80 B 37</v>
          </cell>
          <cell r="J111" t="str">
            <v>MARIA CANO</v>
          </cell>
          <cell r="K111" t="str">
            <v>PRINCIPAL</v>
          </cell>
          <cell r="L111" t="str">
            <v>INDUSTRIAL Y DE LA BAHIA</v>
          </cell>
          <cell r="M111" t="str">
            <v>INDUSTRIAL Y DE LA BAHIA</v>
          </cell>
          <cell r="N111">
            <v>110</v>
          </cell>
          <cell r="P111" t="str">
            <v>E. E. Oficial</v>
          </cell>
        </row>
        <row r="112">
          <cell r="A112">
            <v>149</v>
          </cell>
          <cell r="B112" t="str">
            <v>URBANO</v>
          </cell>
          <cell r="C112" t="str">
            <v>OFICIAL</v>
          </cell>
          <cell r="D112">
            <v>113001008276</v>
          </cell>
          <cell r="E112">
            <v>149</v>
          </cell>
          <cell r="F112">
            <v>149</v>
          </cell>
          <cell r="G112" t="str">
            <v>I.E PLAYAS DE ACAPULCO</v>
          </cell>
          <cell r="H112" t="str">
            <v>I.E PLAYAS DE ACAPULCO</v>
          </cell>
          <cell r="I112" t="str">
            <v>LIBANO AVE PEDRO ROMERO ESQUINA 48 C 60</v>
          </cell>
          <cell r="J112" t="str">
            <v>REPUBLICA DEL LIBANO</v>
          </cell>
          <cell r="K112" t="str">
            <v>PRINCIPAL</v>
          </cell>
          <cell r="L112" t="str">
            <v>DE LA VIRGEN Y TURISTICA</v>
          </cell>
          <cell r="M112" t="str">
            <v>DE LA VIRGEN Y TURISTICA</v>
          </cell>
          <cell r="N112">
            <v>111</v>
          </cell>
          <cell r="P112" t="str">
            <v>E. E. Oficial</v>
          </cell>
        </row>
        <row r="113">
          <cell r="A113">
            <v>153</v>
          </cell>
          <cell r="B113" t="str">
            <v>URBANO</v>
          </cell>
          <cell r="C113" t="str">
            <v>OFICIAL</v>
          </cell>
          <cell r="D113">
            <v>113001000259</v>
          </cell>
          <cell r="E113">
            <v>153</v>
          </cell>
          <cell r="F113">
            <v>153</v>
          </cell>
          <cell r="G113" t="str">
            <v>I.E VALORES UNIDOS</v>
          </cell>
          <cell r="H113" t="str">
            <v>I.E VALORES UNIDOS</v>
          </cell>
          <cell r="I113" t="str">
            <v>EL POZON SEC 19 DE FEBRERO CLL LA ESPERANZA</v>
          </cell>
          <cell r="J113" t="str">
            <v>EL POZON</v>
          </cell>
          <cell r="K113" t="str">
            <v xml:space="preserve">PRINCIPAL </v>
          </cell>
          <cell r="L113" t="str">
            <v>DE LA VIRGEN Y TURISTICA</v>
          </cell>
          <cell r="M113" t="str">
            <v>DE LA VIRGEN Y TURISTICA</v>
          </cell>
          <cell r="N113">
            <v>112</v>
          </cell>
          <cell r="P113" t="str">
            <v>E. E. Oficial</v>
          </cell>
        </row>
        <row r="114">
          <cell r="A114">
            <v>156</v>
          </cell>
          <cell r="B114" t="str">
            <v>URBANO</v>
          </cell>
          <cell r="C114" t="str">
            <v>OFICIAL</v>
          </cell>
          <cell r="D114">
            <v>113001009281</v>
          </cell>
          <cell r="E114">
            <v>156</v>
          </cell>
          <cell r="F114">
            <v>156</v>
          </cell>
          <cell r="G114" t="str">
            <v>I.E VILLA ESTRELLA</v>
          </cell>
          <cell r="H114" t="str">
            <v>I.E VILLA ESTRELLA</v>
          </cell>
          <cell r="I114" t="str">
            <v>VILLA ESTRELLA CLL 36 # 91-15</v>
          </cell>
          <cell r="J114" t="str">
            <v>VILLA ESTRELLA</v>
          </cell>
          <cell r="K114" t="str">
            <v>PRINCIPAL</v>
          </cell>
          <cell r="L114" t="str">
            <v>DE LA VIRGEN Y TURISTICA</v>
          </cell>
          <cell r="M114" t="str">
            <v>DE LA VIRGEN Y TURISTICA</v>
          </cell>
          <cell r="N114">
            <v>113</v>
          </cell>
          <cell r="P114" t="str">
            <v>E. E. Oficial</v>
          </cell>
        </row>
        <row r="115">
          <cell r="A115">
            <v>159</v>
          </cell>
          <cell r="B115" t="str">
            <v>URBANO</v>
          </cell>
          <cell r="C115" t="str">
            <v>OFICIAL</v>
          </cell>
          <cell r="D115">
            <v>113001012427</v>
          </cell>
          <cell r="E115">
            <v>159</v>
          </cell>
          <cell r="F115">
            <v>159</v>
          </cell>
          <cell r="G115" t="str">
            <v>I.E MANUELA VERGARA DE CURI</v>
          </cell>
          <cell r="H115" t="str">
            <v>I.E MANUELA VERGARA DE CURI</v>
          </cell>
          <cell r="I115" t="str">
            <v>LA GAITANA  CL PPAL MZA E LT 5</v>
          </cell>
          <cell r="J115" t="str">
            <v>MANUELA VERGARA DE CURI</v>
          </cell>
          <cell r="K115" t="str">
            <v>PRINCIPAL</v>
          </cell>
          <cell r="L115" t="str">
            <v>INDUSTRIAL Y DE LA BAHIA</v>
          </cell>
          <cell r="M115" t="str">
            <v>INDUSTRIAL Y DE LA BAHIA</v>
          </cell>
          <cell r="N115">
            <v>114</v>
          </cell>
          <cell r="P115" t="str">
            <v>E. E. Oficial</v>
          </cell>
        </row>
        <row r="116">
          <cell r="A116">
            <v>162</v>
          </cell>
          <cell r="B116" t="str">
            <v>URBANO</v>
          </cell>
          <cell r="C116" t="str">
            <v>OFICIAL</v>
          </cell>
          <cell r="D116">
            <v>113001012508</v>
          </cell>
          <cell r="E116">
            <v>162</v>
          </cell>
          <cell r="F116">
            <v>162</v>
          </cell>
          <cell r="G116" t="str">
            <v>ESC. NORMAL SUPERIOR DE CARTAGENA DE INDIAS</v>
          </cell>
          <cell r="H116" t="str">
            <v>ESC. NORMAL SUPERIOR DE CARTAGENA DE INDIAS</v>
          </cell>
          <cell r="I116" t="str">
            <v>NUEVO BOSQUE KRA 51 #23-35</v>
          </cell>
          <cell r="J116" t="str">
            <v>NUEVO BOSQUE</v>
          </cell>
          <cell r="K116" t="str">
            <v>PRINCIPAL</v>
          </cell>
          <cell r="L116" t="str">
            <v>HISTORICA Y CARIBE NORTE</v>
          </cell>
          <cell r="M116" t="str">
            <v>COUNTRY</v>
          </cell>
          <cell r="N116">
            <v>115</v>
          </cell>
          <cell r="P116" t="str">
            <v>E. E. Oficial</v>
          </cell>
        </row>
        <row r="117">
          <cell r="A117">
            <v>95</v>
          </cell>
          <cell r="B117" t="str">
            <v>URBANO</v>
          </cell>
          <cell r="C117" t="str">
            <v>OFICIAL</v>
          </cell>
          <cell r="D117">
            <v>113001003151</v>
          </cell>
          <cell r="E117">
            <v>162</v>
          </cell>
          <cell r="F117">
            <v>95</v>
          </cell>
          <cell r="G117" t="str">
            <v>ESC. NORMAL SUPERIOR DE CARTAGENA DE INDIAS - SEDE EMMA VILLA DE ESCALLON</v>
          </cell>
          <cell r="H117" t="str">
            <v xml:space="preserve">   SEDE EMMA VILLA DE ESCALLON</v>
          </cell>
          <cell r="I117" t="str">
            <v>BOSQUECITO TR 49 # 48-95</v>
          </cell>
          <cell r="J117" t="str">
            <v>BOSQUECITO</v>
          </cell>
          <cell r="K117" t="str">
            <v>SEDE</v>
          </cell>
          <cell r="L117" t="str">
            <v>HISTORICA Y CARIBE NORTE</v>
          </cell>
          <cell r="M117" t="str">
            <v>COUNTRY</v>
          </cell>
          <cell r="N117">
            <v>116</v>
          </cell>
          <cell r="P117" t="str">
            <v>E. E. Oficial</v>
          </cell>
        </row>
        <row r="118">
          <cell r="A118">
            <v>165</v>
          </cell>
          <cell r="B118" t="str">
            <v>RURAL</v>
          </cell>
          <cell r="C118" t="str">
            <v>OFICIAL</v>
          </cell>
          <cell r="D118">
            <v>213001000075</v>
          </cell>
          <cell r="E118">
            <v>165</v>
          </cell>
          <cell r="F118">
            <v>165</v>
          </cell>
          <cell r="G118" t="str">
            <v>I.E PUERTO REY</v>
          </cell>
          <cell r="H118" t="str">
            <v>I.E PUERTO REY</v>
          </cell>
          <cell r="I118" t="str">
            <v>VDA PUERTO REY - ANILLO VIAL</v>
          </cell>
          <cell r="J118" t="str">
            <v>PUERTO REY</v>
          </cell>
          <cell r="K118" t="str">
            <v>PRINCIPAL</v>
          </cell>
          <cell r="L118" t="str">
            <v>DE LA VIRGEN Y TURISTICA</v>
          </cell>
          <cell r="M118" t="str">
            <v>RURAL</v>
          </cell>
          <cell r="N118">
            <v>117</v>
          </cell>
          <cell r="P118" t="str">
            <v>E. E. Oficial</v>
          </cell>
        </row>
        <row r="119">
          <cell r="A119">
            <v>167</v>
          </cell>
          <cell r="B119" t="str">
            <v>RURAL</v>
          </cell>
          <cell r="C119" t="str">
            <v>OFICIAL</v>
          </cell>
          <cell r="D119">
            <v>213001000091</v>
          </cell>
          <cell r="E119">
            <v>167</v>
          </cell>
          <cell r="F119">
            <v>167</v>
          </cell>
          <cell r="G119" t="str">
            <v>I.E ISLA FUERTE</v>
          </cell>
          <cell r="H119" t="str">
            <v>I.E ISLA FUERTE</v>
          </cell>
          <cell r="I119" t="str">
            <v>ISLA FUERTE</v>
          </cell>
          <cell r="J119" t="str">
            <v>ISLA FUERTE</v>
          </cell>
          <cell r="K119" t="str">
            <v>PRINCIPAL</v>
          </cell>
          <cell r="L119" t="str">
            <v>HISTORICA Y CARIBE NORTE</v>
          </cell>
          <cell r="M119" t="str">
            <v>RURAL</v>
          </cell>
          <cell r="N119">
            <v>118</v>
          </cell>
          <cell r="P119" t="str">
            <v>E. E. Oficial</v>
          </cell>
        </row>
        <row r="120">
          <cell r="A120">
            <v>168</v>
          </cell>
          <cell r="B120" t="str">
            <v>RURAL</v>
          </cell>
          <cell r="C120" t="str">
            <v>OFICIAL</v>
          </cell>
          <cell r="D120">
            <v>213001000059</v>
          </cell>
          <cell r="E120">
            <v>168</v>
          </cell>
          <cell r="F120">
            <v>168</v>
          </cell>
          <cell r="G120" t="str">
            <v>I.E ISLAS DEL ROSARIO</v>
          </cell>
          <cell r="H120" t="str">
            <v>I.E ISLAS DEL ROSARIO</v>
          </cell>
          <cell r="I120" t="str">
            <v>ISLA GRANDE EN ISLAS DEL ROSARIO</v>
          </cell>
          <cell r="J120" t="str">
            <v>ISLAS DEL ROSARIO</v>
          </cell>
          <cell r="K120" t="str">
            <v>PRINCIPAL</v>
          </cell>
          <cell r="L120" t="str">
            <v>HISTORICA Y CARIBE NORTE</v>
          </cell>
          <cell r="M120" t="str">
            <v>RURAL</v>
          </cell>
          <cell r="N120">
            <v>119</v>
          </cell>
          <cell r="P120" t="str">
            <v>E. E. Oficial</v>
          </cell>
        </row>
        <row r="121">
          <cell r="A121">
            <v>170</v>
          </cell>
          <cell r="B121" t="str">
            <v>RURAL</v>
          </cell>
          <cell r="C121" t="str">
            <v>OFICIAL</v>
          </cell>
          <cell r="D121">
            <v>213001000245</v>
          </cell>
          <cell r="E121">
            <v>170</v>
          </cell>
          <cell r="F121">
            <v>170</v>
          </cell>
          <cell r="G121" t="str">
            <v>I.E DE TIERRA BAJA</v>
          </cell>
          <cell r="H121" t="str">
            <v>I.E DE TIERRA BAJA</v>
          </cell>
          <cell r="I121" t="str">
            <v>ANI_VIAL TRONCAL DEL CARIBE_TIERRA BAJA(BOQUILLA)</v>
          </cell>
          <cell r="J121" t="str">
            <v>TIERRA BAJA</v>
          </cell>
          <cell r="K121" t="str">
            <v>PRINCIPAL</v>
          </cell>
          <cell r="L121" t="str">
            <v>DE LA VIRGEN Y TURISTICA</v>
          </cell>
          <cell r="M121" t="str">
            <v>RURAL</v>
          </cell>
          <cell r="N121">
            <v>120</v>
          </cell>
          <cell r="P121" t="str">
            <v>E. E. Oficial</v>
          </cell>
        </row>
        <row r="122">
          <cell r="A122">
            <v>173</v>
          </cell>
          <cell r="B122" t="str">
            <v>RURAL</v>
          </cell>
          <cell r="C122" t="str">
            <v>OFICIAL</v>
          </cell>
          <cell r="D122">
            <v>213001001250</v>
          </cell>
          <cell r="E122">
            <v>173</v>
          </cell>
          <cell r="F122">
            <v>173</v>
          </cell>
          <cell r="G122" t="str">
            <v>I.E DE TIERRA BOMBA</v>
          </cell>
          <cell r="H122" t="str">
            <v>I.E DE TIERRA BOMBA</v>
          </cell>
          <cell r="I122" t="str">
            <v>ISLA DE TIERRA BOMBA</v>
          </cell>
          <cell r="J122" t="str">
            <v>TIERRA BOMBA</v>
          </cell>
          <cell r="K122" t="str">
            <v>PRINCIPAL</v>
          </cell>
          <cell r="L122" t="str">
            <v>HISTORICA Y CARIBE NORTE</v>
          </cell>
          <cell r="M122" t="str">
            <v>RURAL</v>
          </cell>
          <cell r="N122">
            <v>121</v>
          </cell>
          <cell r="P122" t="str">
            <v>E. E. Oficial</v>
          </cell>
        </row>
        <row r="123">
          <cell r="A123">
            <v>175</v>
          </cell>
          <cell r="B123" t="str">
            <v>RURAL</v>
          </cell>
          <cell r="C123" t="str">
            <v>OFICIAL</v>
          </cell>
          <cell r="D123">
            <v>213001001276</v>
          </cell>
          <cell r="E123">
            <v>173</v>
          </cell>
          <cell r="F123">
            <v>175</v>
          </cell>
          <cell r="G123" t="str">
            <v>I.E DE TIERRA BOMBA - SEDE DE PUNTA ARENA</v>
          </cell>
          <cell r="H123" t="str">
            <v xml:space="preserve">   SEDE DE PUNTA ARENA</v>
          </cell>
          <cell r="I123" t="str">
            <v>VEREDA PUNTA ARENAS (ISLA DE TIERRA BOMBA)</v>
          </cell>
          <cell r="J123" t="str">
            <v>PUNTA ARENA</v>
          </cell>
          <cell r="K123" t="str">
            <v>SEDE</v>
          </cell>
          <cell r="L123" t="str">
            <v>HISTORICA Y CARIBE NORTE</v>
          </cell>
          <cell r="M123" t="str">
            <v>RURAL</v>
          </cell>
          <cell r="N123">
            <v>122</v>
          </cell>
          <cell r="P123" t="str">
            <v>E. E. Oficial</v>
          </cell>
        </row>
        <row r="124">
          <cell r="A124">
            <v>176</v>
          </cell>
          <cell r="B124" t="str">
            <v>RURAL</v>
          </cell>
          <cell r="C124" t="str">
            <v>OFICIAL</v>
          </cell>
          <cell r="D124">
            <v>213001001292</v>
          </cell>
          <cell r="E124">
            <v>176</v>
          </cell>
          <cell r="F124">
            <v>176</v>
          </cell>
          <cell r="G124" t="str">
            <v>I.E DE SANTA ANA</v>
          </cell>
          <cell r="H124" t="str">
            <v>I.E DE SANTA ANA</v>
          </cell>
          <cell r="I124" t="str">
            <v>SANTA ANA BOLIVAR ST PARAISO</v>
          </cell>
          <cell r="J124" t="str">
            <v>SANTA ANA</v>
          </cell>
          <cell r="K124" t="str">
            <v>PRINCIPAL</v>
          </cell>
          <cell r="L124" t="str">
            <v>HISTORICA Y CARIBE NORTE</v>
          </cell>
          <cell r="M124" t="str">
            <v>RURAL</v>
          </cell>
          <cell r="N124">
            <v>123</v>
          </cell>
          <cell r="P124" t="str">
            <v>E. E. Oficial</v>
          </cell>
        </row>
        <row r="125">
          <cell r="A125">
            <v>177</v>
          </cell>
          <cell r="B125" t="str">
            <v>RURAL</v>
          </cell>
          <cell r="C125" t="str">
            <v>OFICIAL</v>
          </cell>
          <cell r="D125">
            <v>213001001306</v>
          </cell>
          <cell r="E125">
            <v>177</v>
          </cell>
          <cell r="F125">
            <v>177</v>
          </cell>
          <cell r="G125" t="str">
            <v>I.E DE PONTEZUELA</v>
          </cell>
          <cell r="H125" t="str">
            <v>I.E DE PONTEZUELA</v>
          </cell>
          <cell r="I125" t="str">
            <v>ANILLO VIAL PONTEZUELA CL 167 MZA 070</v>
          </cell>
          <cell r="J125" t="str">
            <v>PONTEZUELA</v>
          </cell>
          <cell r="K125" t="str">
            <v>PRINCIPAL</v>
          </cell>
          <cell r="L125" t="str">
            <v>DE LA VIRGEN Y TURISTICA</v>
          </cell>
          <cell r="M125" t="str">
            <v>RURAL</v>
          </cell>
          <cell r="N125">
            <v>124</v>
          </cell>
          <cell r="P125" t="str">
            <v>E. E. Oficial</v>
          </cell>
        </row>
        <row r="126">
          <cell r="A126">
            <v>179</v>
          </cell>
          <cell r="B126" t="str">
            <v>RURAL</v>
          </cell>
          <cell r="C126" t="str">
            <v>OFICIAL</v>
          </cell>
          <cell r="D126">
            <v>213001001632</v>
          </cell>
          <cell r="E126">
            <v>179</v>
          </cell>
          <cell r="F126">
            <v>179</v>
          </cell>
          <cell r="G126" t="str">
            <v>I.E DE LETICIA</v>
          </cell>
          <cell r="H126" t="str">
            <v>I.E DE LETICIA</v>
          </cell>
          <cell r="I126" t="str">
            <v>LETICIA (CANAL DEL DIQUE)</v>
          </cell>
          <cell r="J126" t="str">
            <v>LETICIA</v>
          </cell>
          <cell r="K126" t="str">
            <v>PRINCIPAL</v>
          </cell>
          <cell r="L126" t="str">
            <v>INDUSTRIAL Y DE LA BAHIA</v>
          </cell>
          <cell r="M126" t="str">
            <v>RURAL</v>
          </cell>
          <cell r="N126">
            <v>125</v>
          </cell>
          <cell r="P126" t="str">
            <v>E. E. Oficial</v>
          </cell>
        </row>
        <row r="127">
          <cell r="A127">
            <v>195</v>
          </cell>
          <cell r="B127" t="str">
            <v>RURAL</v>
          </cell>
          <cell r="C127" t="str">
            <v>OFICIAL</v>
          </cell>
          <cell r="D127">
            <v>213001007550</v>
          </cell>
          <cell r="E127">
            <v>179</v>
          </cell>
          <cell r="F127">
            <v>195</v>
          </cell>
          <cell r="G127" t="str">
            <v>I.E DE LETICIA - SEDE EL RECREO</v>
          </cell>
          <cell r="H127" t="str">
            <v xml:space="preserve">   SEDE EL RECREO</v>
          </cell>
          <cell r="I127" t="str">
            <v>VDA EL RECREO (CANAL DEL DIQUE)</v>
          </cell>
          <cell r="J127" t="str">
            <v>VEREDA EL RECREO</v>
          </cell>
          <cell r="K127" t="str">
            <v>SEDE</v>
          </cell>
          <cell r="L127" t="str">
            <v>INDUSTRIAL Y DE LA BAHIA</v>
          </cell>
          <cell r="M127" t="str">
            <v>RURAL</v>
          </cell>
          <cell r="N127">
            <v>126</v>
          </cell>
          <cell r="P127" t="str">
            <v>E. E. Oficial</v>
          </cell>
        </row>
        <row r="128">
          <cell r="A128">
            <v>180</v>
          </cell>
          <cell r="B128" t="str">
            <v>RURAL</v>
          </cell>
          <cell r="C128" t="str">
            <v>OFICIAL</v>
          </cell>
          <cell r="D128">
            <v>213001001900</v>
          </cell>
          <cell r="E128">
            <v>180</v>
          </cell>
          <cell r="F128">
            <v>180</v>
          </cell>
          <cell r="G128" t="str">
            <v>I.E DE ARARCA</v>
          </cell>
          <cell r="H128" t="str">
            <v>I.E DE ARARCA</v>
          </cell>
          <cell r="I128" t="str">
            <v xml:space="preserve">CACERIO DE ARARCA </v>
          </cell>
          <cell r="J128" t="str">
            <v>ARARCA -ISLA DE BARU</v>
          </cell>
          <cell r="K128" t="str">
            <v>PRINCIPAL</v>
          </cell>
          <cell r="L128" t="str">
            <v>HISTORICA Y CARIBE NORTE</v>
          </cell>
          <cell r="M128" t="str">
            <v>RURAL</v>
          </cell>
          <cell r="N128">
            <v>127</v>
          </cell>
          <cell r="P128" t="str">
            <v>E. E. Oficial</v>
          </cell>
        </row>
        <row r="129">
          <cell r="A129">
            <v>183</v>
          </cell>
          <cell r="B129" t="str">
            <v>RURAL</v>
          </cell>
          <cell r="C129" t="str">
            <v>OFICIAL</v>
          </cell>
          <cell r="D129">
            <v>213001002531</v>
          </cell>
          <cell r="E129">
            <v>183</v>
          </cell>
          <cell r="F129">
            <v>183</v>
          </cell>
          <cell r="G129" t="str">
            <v>I.E MANZANILLO DEL MAR</v>
          </cell>
          <cell r="H129" t="str">
            <v>I.E MANZANILLO DEL MAR</v>
          </cell>
          <cell r="I129" t="str">
            <v>VEREDA MANZANILLO(BOQUILLA)</v>
          </cell>
          <cell r="J129" t="str">
            <v>MANZANILLO DEL MAR</v>
          </cell>
          <cell r="K129" t="str">
            <v>PRINCIPAL</v>
          </cell>
          <cell r="L129" t="str">
            <v>DE LA VIRGEN Y TURISTICA</v>
          </cell>
          <cell r="M129" t="str">
            <v>RURAL</v>
          </cell>
          <cell r="N129">
            <v>128</v>
          </cell>
          <cell r="P129" t="str">
            <v>E. E. Oficial</v>
          </cell>
        </row>
        <row r="130">
          <cell r="A130">
            <v>184</v>
          </cell>
          <cell r="B130" t="str">
            <v>RURAL</v>
          </cell>
          <cell r="C130" t="str">
            <v>OFICIAL</v>
          </cell>
          <cell r="D130">
            <v>213001002809</v>
          </cell>
          <cell r="E130">
            <v>184</v>
          </cell>
          <cell r="F130">
            <v>184</v>
          </cell>
          <cell r="G130" t="str">
            <v>I.E DE BAYUNCA</v>
          </cell>
          <cell r="H130" t="str">
            <v>I.E DE BAYUNCA</v>
          </cell>
          <cell r="I130" t="str">
            <v>BAYUNCA CARRET DE LA CORDIALIDAD</v>
          </cell>
          <cell r="J130" t="str">
            <v>BAYUNCA</v>
          </cell>
          <cell r="K130" t="str">
            <v>PRINCIPAL</v>
          </cell>
          <cell r="L130" t="str">
            <v>DE LA VIRGEN Y TURISTICA</v>
          </cell>
          <cell r="M130" t="str">
            <v>RURAL</v>
          </cell>
          <cell r="N130">
            <v>129</v>
          </cell>
          <cell r="P130" t="str">
            <v>E. E. Oficial</v>
          </cell>
        </row>
        <row r="131">
          <cell r="A131">
            <v>194</v>
          </cell>
          <cell r="B131" t="str">
            <v>RURAL</v>
          </cell>
          <cell r="C131" t="str">
            <v>OFICIAL</v>
          </cell>
          <cell r="D131">
            <v>213001007541</v>
          </cell>
          <cell r="E131">
            <v>184</v>
          </cell>
          <cell r="F131">
            <v>194</v>
          </cell>
          <cell r="G131" t="str">
            <v>I.E DE BAYUNCA - SEDE DIVINO NIÑO JESUS DEL ZAPATERO</v>
          </cell>
          <cell r="H131" t="str">
            <v xml:space="preserve">   SEDE DIVINO NIÑO JESUS DEL ZAPATERO</v>
          </cell>
          <cell r="I131" t="str">
            <v>VEREDA EL ZAPATERO</v>
          </cell>
          <cell r="J131" t="str">
            <v>EL ZAPATERO</v>
          </cell>
          <cell r="K131" t="str">
            <v>SEDE</v>
          </cell>
          <cell r="L131" t="str">
            <v>DE LA VIRGEN Y TURISTICA</v>
          </cell>
          <cell r="M131" t="str">
            <v>RURAL</v>
          </cell>
          <cell r="N131">
            <v>130</v>
          </cell>
          <cell r="P131" t="str">
            <v>E. E. Oficial</v>
          </cell>
        </row>
        <row r="132">
          <cell r="A132">
            <v>185</v>
          </cell>
          <cell r="B132" t="str">
            <v>RURAL</v>
          </cell>
          <cell r="C132" t="str">
            <v>OFICIAL</v>
          </cell>
          <cell r="D132">
            <v>213001002949</v>
          </cell>
          <cell r="E132">
            <v>185</v>
          </cell>
          <cell r="F132">
            <v>185</v>
          </cell>
          <cell r="G132" t="str">
            <v>I.E SAN JOSE CAÑO DEL ORO</v>
          </cell>
          <cell r="H132" t="str">
            <v>I.E SAN JOSE CAÑO DEL ORO</v>
          </cell>
          <cell r="I132" t="str">
            <v>CAÑO DEL ORO (BAHIA)</v>
          </cell>
          <cell r="J132" t="str">
            <v>CAÑO DEL ORO</v>
          </cell>
          <cell r="K132" t="str">
            <v>PRINCIPAL</v>
          </cell>
          <cell r="L132" t="str">
            <v>HISTORICA Y CARIBE NORTE</v>
          </cell>
          <cell r="M132" t="str">
            <v>RURAL</v>
          </cell>
          <cell r="N132">
            <v>131</v>
          </cell>
          <cell r="P132" t="str">
            <v>E. E. Oficial</v>
          </cell>
        </row>
        <row r="133">
          <cell r="A133">
            <v>186</v>
          </cell>
          <cell r="B133" t="str">
            <v>RURAL</v>
          </cell>
          <cell r="C133" t="str">
            <v>OFICIAL</v>
          </cell>
          <cell r="D133">
            <v>213001001942</v>
          </cell>
          <cell r="E133">
            <v>186</v>
          </cell>
          <cell r="F133">
            <v>186</v>
          </cell>
          <cell r="G133" t="str">
            <v>I.E LUIS FELIPE CABRERA DE BARU</v>
          </cell>
          <cell r="H133" t="str">
            <v>I.E LUIS FELIPE CABRERA DE BARU</v>
          </cell>
          <cell r="I133" t="str">
            <v>CALLE DEL PUERTO CON CALLE DE LA IGLESIA</v>
          </cell>
          <cell r="J133" t="str">
            <v>ISLA BARU</v>
          </cell>
          <cell r="K133" t="str">
            <v>PRINCIPAL</v>
          </cell>
          <cell r="L133" t="str">
            <v>HISTORICA Y CARIBE NORTE</v>
          </cell>
          <cell r="M133" t="str">
            <v>RURAL</v>
          </cell>
          <cell r="N133">
            <v>132</v>
          </cell>
          <cell r="P133" t="str">
            <v>E. E. en Administración</v>
          </cell>
        </row>
        <row r="134">
          <cell r="A134">
            <v>189</v>
          </cell>
          <cell r="B134" t="str">
            <v>RURAL</v>
          </cell>
          <cell r="C134" t="str">
            <v>OFICIAL</v>
          </cell>
          <cell r="D134">
            <v>213001027020</v>
          </cell>
          <cell r="E134">
            <v>189</v>
          </cell>
          <cell r="F134">
            <v>189</v>
          </cell>
          <cell r="G134" t="str">
            <v>I.E DOMINGO BENKOS BIOHO</v>
          </cell>
          <cell r="H134" t="str">
            <v>I.E DOMINGO BENKOS BIOHO</v>
          </cell>
          <cell r="I134" t="str">
            <v>BOCACHICA ST LA LOMA</v>
          </cell>
          <cell r="J134" t="str">
            <v>BOCACHICA</v>
          </cell>
          <cell r="K134" t="str">
            <v>PRINCIPAL</v>
          </cell>
          <cell r="L134" t="str">
            <v>HISTORICA Y CARIBE NORTE</v>
          </cell>
          <cell r="M134" t="str">
            <v>RURAL</v>
          </cell>
          <cell r="N134">
            <v>133</v>
          </cell>
          <cell r="P134" t="str">
            <v>E. E. Oficial</v>
          </cell>
        </row>
        <row r="135">
          <cell r="A135">
            <v>190</v>
          </cell>
          <cell r="B135" t="str">
            <v>URBANO</v>
          </cell>
          <cell r="C135" t="str">
            <v>OFICIAL</v>
          </cell>
          <cell r="D135">
            <v>213001007231</v>
          </cell>
          <cell r="E135">
            <v>190</v>
          </cell>
          <cell r="F135">
            <v>190</v>
          </cell>
          <cell r="G135" t="str">
            <v>I.E SAN FRANCISCO DE ASIS</v>
          </cell>
          <cell r="H135" t="str">
            <v>I.E SAN FRANCISCO DE ASIS</v>
          </cell>
          <cell r="I135" t="str">
            <v>CRA 3A No 8 - 71 ARROZ BARATO SECT MAMONAL</v>
          </cell>
          <cell r="J135" t="str">
            <v>ARROZ BARATO</v>
          </cell>
          <cell r="K135" t="str">
            <v>PRINCIPAL</v>
          </cell>
          <cell r="L135" t="str">
            <v>INDUSTRIAL Y DE LA BAHIA</v>
          </cell>
          <cell r="M135" t="str">
            <v>INDUSTRIAL Y DE LA BAHIA</v>
          </cell>
          <cell r="N135">
            <v>134</v>
          </cell>
          <cell r="P135" t="str">
            <v>E. E. Oficial</v>
          </cell>
        </row>
        <row r="136">
          <cell r="A136">
            <v>117</v>
          </cell>
          <cell r="B136" t="str">
            <v>URBANO</v>
          </cell>
          <cell r="C136" t="str">
            <v>OFICIAL</v>
          </cell>
          <cell r="D136">
            <v>113001006133</v>
          </cell>
          <cell r="E136">
            <v>190</v>
          </cell>
          <cell r="F136">
            <v>117</v>
          </cell>
          <cell r="G136" t="str">
            <v>I.E SAN FRANCISCO DE ASIS   SEDE POLICARPA SALAVARRIETA</v>
          </cell>
          <cell r="H136" t="str">
            <v xml:space="preserve">   SEDE POLICARPA SALAVARRIETA</v>
          </cell>
          <cell r="I136" t="str">
            <v>POLICARPA SALAVARRIETA</v>
          </cell>
          <cell r="J136" t="str">
            <v>POLICARPA</v>
          </cell>
          <cell r="K136" t="str">
            <v>SEDE</v>
          </cell>
          <cell r="L136" t="str">
            <v>INDUSTRIAL Y DE LA BAHIA</v>
          </cell>
          <cell r="M136" t="str">
            <v>INDUSTRIAL Y DE LA BAHIA</v>
          </cell>
          <cell r="N136">
            <v>135</v>
          </cell>
          <cell r="P136" t="str">
            <v>E. E. Oficial</v>
          </cell>
        </row>
        <row r="137">
          <cell r="A137">
            <v>178</v>
          </cell>
          <cell r="B137" t="str">
            <v>URBANO</v>
          </cell>
          <cell r="C137" t="str">
            <v>OFICIAL</v>
          </cell>
          <cell r="D137">
            <v>213001001501</v>
          </cell>
          <cell r="E137">
            <v>190</v>
          </cell>
          <cell r="F137">
            <v>178</v>
          </cell>
          <cell r="G137" t="str">
            <v>I.E SAN FRANCISCO DE ASIS   SEDE HIJOS DEL AGRICULTOR</v>
          </cell>
          <cell r="H137" t="str">
            <v xml:space="preserve">   SEDE HIJOS DEL AGRICULTOR</v>
          </cell>
          <cell r="I137" t="str">
            <v>ARROZ BARATO</v>
          </cell>
          <cell r="J137" t="str">
            <v>ARROZ BARATO</v>
          </cell>
          <cell r="K137" t="str">
            <v>SEDE</v>
          </cell>
          <cell r="L137" t="str">
            <v>INDUSTRIAL Y DE LA BAHIA</v>
          </cell>
          <cell r="M137" t="str">
            <v>INDUSTRIAL Y DE LA BAHIA</v>
          </cell>
          <cell r="N137">
            <v>136</v>
          </cell>
          <cell r="P137" t="str">
            <v>E. E. Oficial</v>
          </cell>
        </row>
        <row r="138">
          <cell r="A138">
            <v>188</v>
          </cell>
          <cell r="B138" t="str">
            <v>URBANO</v>
          </cell>
          <cell r="C138" t="str">
            <v>OFICIAL</v>
          </cell>
          <cell r="D138">
            <v>213001004313</v>
          </cell>
          <cell r="E138">
            <v>190</v>
          </cell>
          <cell r="F138">
            <v>188</v>
          </cell>
          <cell r="G138" t="str">
            <v>I.E SAN FRANCISCO DE ASIS   SEDE PEDRO PASCASIO MARTINEZ</v>
          </cell>
          <cell r="H138" t="str">
            <v xml:space="preserve">   SEDE PEDRO PASCASIO MARTINEZ</v>
          </cell>
          <cell r="I138" t="str">
            <v>HENEQUEN</v>
          </cell>
          <cell r="J138" t="str">
            <v>HENEQUEN</v>
          </cell>
          <cell r="K138" t="str">
            <v>SEDE</v>
          </cell>
          <cell r="L138" t="str">
            <v>INDUSTRIAL Y DE LA BAHIA</v>
          </cell>
          <cell r="M138" t="str">
            <v>INDUSTRIAL Y DE LA BAHIA</v>
          </cell>
          <cell r="N138">
            <v>137</v>
          </cell>
          <cell r="P138" t="str">
            <v>E. E. Oficial</v>
          </cell>
        </row>
        <row r="139">
          <cell r="A139">
            <v>174</v>
          </cell>
          <cell r="B139" t="str">
            <v>RURAL</v>
          </cell>
          <cell r="C139" t="str">
            <v>OFICIAL</v>
          </cell>
          <cell r="D139">
            <v>213001001268</v>
          </cell>
          <cell r="E139">
            <v>190</v>
          </cell>
          <cell r="F139">
            <v>174</v>
          </cell>
          <cell r="G139" t="str">
            <v>I.E SAN FRANCISCO DE ASIS   SEDE DE MEMBRILLAL</v>
          </cell>
          <cell r="H139" t="str">
            <v xml:space="preserve">   SEDE DE MEMBRILLAL</v>
          </cell>
          <cell r="I139" t="str">
            <v>MEMBRILLAL CALLE PRINCIPAL</v>
          </cell>
          <cell r="J139" t="str">
            <v>MEMBRILLAL</v>
          </cell>
          <cell r="K139" t="str">
            <v>SEDE</v>
          </cell>
          <cell r="L139" t="str">
            <v>INDUSTRIAL Y DE LA BAHIA</v>
          </cell>
          <cell r="M139" t="str">
            <v>INDUSTRIAL Y DE LA BAHIA</v>
          </cell>
          <cell r="N139">
            <v>138</v>
          </cell>
          <cell r="P139" t="str">
            <v>E. E. Oficial</v>
          </cell>
        </row>
        <row r="140">
          <cell r="A140">
            <v>191</v>
          </cell>
          <cell r="B140" t="str">
            <v>RURAL</v>
          </cell>
          <cell r="C140" t="str">
            <v>OFICIAL</v>
          </cell>
          <cell r="D140">
            <v>213001007401</v>
          </cell>
          <cell r="E140">
            <v>191</v>
          </cell>
          <cell r="F140">
            <v>191</v>
          </cell>
          <cell r="G140" t="str">
            <v>I.E SANTA CRUZ DEL ISLOTE</v>
          </cell>
          <cell r="H140" t="str">
            <v>I.E SANTA CRUZ DEL ISLOTE</v>
          </cell>
          <cell r="I140" t="str">
            <v>ISLOTE ARCHIPIELAGO DE SAN BERNARDO</v>
          </cell>
          <cell r="J140" t="str">
            <v>ISLOTE ARCHIP DE SAN BERNARDO</v>
          </cell>
          <cell r="K140" t="str">
            <v>PRINCIPAL</v>
          </cell>
          <cell r="L140" t="str">
            <v>HISTORICA Y CARIBE NORTE</v>
          </cell>
          <cell r="M140" t="str">
            <v>RURAL</v>
          </cell>
          <cell r="N140">
            <v>139</v>
          </cell>
          <cell r="P140" t="str">
            <v>E. E. Oficial</v>
          </cell>
        </row>
        <row r="141">
          <cell r="A141">
            <v>192</v>
          </cell>
          <cell r="B141" t="str">
            <v>RURAL</v>
          </cell>
          <cell r="C141" t="str">
            <v>OFICIAL</v>
          </cell>
          <cell r="D141">
            <v>313001005225</v>
          </cell>
          <cell r="E141">
            <v>192</v>
          </cell>
          <cell r="F141">
            <v>192</v>
          </cell>
          <cell r="G141" t="str">
            <v>I.E JOSE MARIA CORDOBA DE PASACABALLOS</v>
          </cell>
          <cell r="H141" t="str">
            <v>I.E JOSE MARIA CORDOBA DE PASACABALLOS</v>
          </cell>
          <cell r="I141" t="str">
            <v>PASACABALLOS- PLAZA PRINCIPAL Cr 8  # 18-25</v>
          </cell>
          <cell r="J141" t="str">
            <v>PASACABALLOS</v>
          </cell>
          <cell r="K141" t="str">
            <v>PRINCIPAL</v>
          </cell>
          <cell r="L141" t="str">
            <v>INDUSTRIAL Y DE LA BAHIA</v>
          </cell>
          <cell r="M141" t="str">
            <v>RURAL</v>
          </cell>
          <cell r="N141">
            <v>140</v>
          </cell>
          <cell r="P141" t="str">
            <v>E. E. Oficial</v>
          </cell>
        </row>
        <row r="142">
          <cell r="A142">
            <v>204</v>
          </cell>
          <cell r="B142" t="str">
            <v>RURAL</v>
          </cell>
          <cell r="C142" t="str">
            <v>OFICIAL</v>
          </cell>
          <cell r="D142">
            <v>213001012391</v>
          </cell>
          <cell r="E142">
            <v>192</v>
          </cell>
          <cell r="F142">
            <v>204</v>
          </cell>
          <cell r="G142" t="str">
            <v>I.E JOSE MARIA CORDOBA DE PASACABALLOS - SEDE BAJO DEL TIGRE</v>
          </cell>
          <cell r="H142" t="str">
            <v xml:space="preserve">   SEDE BAJO DEL TIGRE</v>
          </cell>
          <cell r="I142" t="str">
            <v>VEREDA BAJOS DEL TIGRE</v>
          </cell>
          <cell r="J142" t="str">
            <v>BAJOS DEL TIGRE</v>
          </cell>
          <cell r="K142" t="str">
            <v>SEDE</v>
          </cell>
          <cell r="L142" t="str">
            <v>INDUSTRIAL Y DE LA BAHIA</v>
          </cell>
          <cell r="M142" t="str">
            <v>RURAL</v>
          </cell>
          <cell r="N142">
            <v>141</v>
          </cell>
          <cell r="P142" t="str">
            <v>E. E. Oficial</v>
          </cell>
        </row>
        <row r="143">
          <cell r="A143">
            <v>193</v>
          </cell>
          <cell r="B143" t="str">
            <v>RURAL</v>
          </cell>
          <cell r="C143" t="str">
            <v>OFICIAL</v>
          </cell>
          <cell r="D143">
            <v>213001007533</v>
          </cell>
          <cell r="E143">
            <v>193</v>
          </cell>
          <cell r="F143">
            <v>193</v>
          </cell>
          <cell r="G143" t="str">
            <v>I.E NUEVA ESPERANZA ARROYO GRANDE</v>
          </cell>
          <cell r="H143" t="str">
            <v>I.E NUEVA ESPERANZA ARROYO GRANDE</v>
          </cell>
          <cell r="I143" t="str">
            <v>ARROYO GRANDE B BELLA VISTA</v>
          </cell>
          <cell r="J143" t="str">
            <v>ARROYO GRANDE</v>
          </cell>
          <cell r="K143" t="str">
            <v>PRINCIPAL</v>
          </cell>
          <cell r="L143" t="str">
            <v>DE LA VIRGEN Y TURISTICA</v>
          </cell>
          <cell r="M143" t="str">
            <v>RURAL</v>
          </cell>
          <cell r="N143">
            <v>142</v>
          </cell>
          <cell r="P143" t="str">
            <v>E. E. Oficial</v>
          </cell>
        </row>
        <row r="144">
          <cell r="A144">
            <v>187</v>
          </cell>
          <cell r="B144" t="str">
            <v>RURAL</v>
          </cell>
          <cell r="C144" t="str">
            <v>OFICIAL</v>
          </cell>
          <cell r="D144">
            <v>213001000164</v>
          </cell>
          <cell r="E144">
            <v>193</v>
          </cell>
          <cell r="F144">
            <v>187</v>
          </cell>
          <cell r="G144" t="str">
            <v>I.E NUEVA ESPERANZA ARROYO GRANDE - SEDE ANA UTRIA</v>
          </cell>
          <cell r="H144" t="str">
            <v xml:space="preserve">   SEDE ANA UTRIA</v>
          </cell>
          <cell r="I144" t="str">
            <v>ARROYO GRANDE VDA LA EUROPA</v>
          </cell>
          <cell r="J144" t="str">
            <v>LA EUROPA</v>
          </cell>
          <cell r="K144" t="str">
            <v>SEDE</v>
          </cell>
          <cell r="L144" t="str">
            <v>DE LA VIRGEN Y TURISTICA</v>
          </cell>
          <cell r="M144" t="str">
            <v>RURAL</v>
          </cell>
          <cell r="N144">
            <v>143</v>
          </cell>
          <cell r="P144" t="str">
            <v>E. E. Oficial</v>
          </cell>
        </row>
        <row r="145">
          <cell r="A145">
            <v>169</v>
          </cell>
          <cell r="B145" t="str">
            <v>RURAL</v>
          </cell>
          <cell r="C145" t="str">
            <v>OFICIAL</v>
          </cell>
          <cell r="D145">
            <v>213001000211</v>
          </cell>
          <cell r="E145">
            <v>193</v>
          </cell>
          <cell r="F145">
            <v>169</v>
          </cell>
          <cell r="G145" t="str">
            <v>I.E NUEVA ESPERANZA ARROYO GRANDE - SEDE ARROYO GRANDE</v>
          </cell>
          <cell r="H145" t="str">
            <v xml:space="preserve">   SEDE ARROYO GRANDE</v>
          </cell>
          <cell r="I145" t="str">
            <v>ARROYO GRANDE</v>
          </cell>
          <cell r="J145" t="str">
            <v>ARROYO GRANDE</v>
          </cell>
          <cell r="K145" t="str">
            <v>SEDE</v>
          </cell>
          <cell r="L145" t="str">
            <v>DE LA VIRGEN Y TURISTICA</v>
          </cell>
          <cell r="M145" t="str">
            <v>RURAL</v>
          </cell>
          <cell r="N145">
            <v>144</v>
          </cell>
          <cell r="P145" t="str">
            <v>E. E. Oficial</v>
          </cell>
        </row>
        <row r="146">
          <cell r="A146">
            <v>197</v>
          </cell>
          <cell r="B146" t="str">
            <v>URBANO</v>
          </cell>
          <cell r="C146" t="str">
            <v>OFICIAL</v>
          </cell>
          <cell r="D146">
            <v>213001007797</v>
          </cell>
          <cell r="E146">
            <v>197</v>
          </cell>
          <cell r="F146">
            <v>197</v>
          </cell>
          <cell r="G146" t="str">
            <v>I.E SAN JUAN DE DAMASCO</v>
          </cell>
          <cell r="H146" t="str">
            <v>I.E SAN JUAN DE DAMASCO</v>
          </cell>
          <cell r="I146" t="str">
            <v>AMBERES 1 ER CALLEJON CRA 41 # 26C-38</v>
          </cell>
          <cell r="J146" t="str">
            <v>AMBERES</v>
          </cell>
          <cell r="K146" t="str">
            <v>PRINCIPAL</v>
          </cell>
          <cell r="L146" t="str">
            <v>HISTORICA Y CARIBE NORTE</v>
          </cell>
          <cell r="M146" t="str">
            <v>COUNTRY</v>
          </cell>
          <cell r="N146">
            <v>145</v>
          </cell>
          <cell r="P146" t="str">
            <v>E. E. Oficial</v>
          </cell>
        </row>
        <row r="147">
          <cell r="A147">
            <v>164</v>
          </cell>
          <cell r="B147" t="str">
            <v>URBANO</v>
          </cell>
          <cell r="C147" t="str">
            <v>OFICIAL</v>
          </cell>
          <cell r="D147">
            <v>113001002839</v>
          </cell>
          <cell r="E147">
            <v>197</v>
          </cell>
          <cell r="F147">
            <v>164</v>
          </cell>
          <cell r="G147" t="str">
            <v>I.E SAN JUAN DE DAMASCO - SEDE NUESTRA SENORA DEL ROSARIO</v>
          </cell>
          <cell r="H147" t="str">
            <v xml:space="preserve">   SEDE NUESTRA SENORA DEL ROSARIO</v>
          </cell>
          <cell r="I147" t="str">
            <v>ESPAÑA ST LAS LOMAS MC L 1</v>
          </cell>
          <cell r="J147" t="str">
            <v>B. ESPAÑA</v>
          </cell>
          <cell r="K147" t="str">
            <v>SEDE</v>
          </cell>
          <cell r="L147" t="str">
            <v>HISTORICA Y CARIBE NORTE</v>
          </cell>
          <cell r="M147" t="str">
            <v>COUNTRY</v>
          </cell>
          <cell r="N147">
            <v>146</v>
          </cell>
          <cell r="P147" t="str">
            <v>E. E. Oficial</v>
          </cell>
        </row>
        <row r="148">
          <cell r="A148">
            <v>147</v>
          </cell>
          <cell r="B148" t="str">
            <v>URBANO</v>
          </cell>
          <cell r="C148" t="str">
            <v>OFICIAL</v>
          </cell>
          <cell r="D148">
            <v>113001008241</v>
          </cell>
          <cell r="E148">
            <v>197</v>
          </cell>
          <cell r="F148">
            <v>147</v>
          </cell>
          <cell r="G148" t="str">
            <v>I.E SAN JUAN DE DAMASCO - SEDE DISTRITAL JOSE ANTONIO GALAN</v>
          </cell>
          <cell r="H148" t="str">
            <v xml:space="preserve">   SEDE DISTRITAL JOSE ANTONIO GALAN</v>
          </cell>
          <cell r="I148" t="str">
            <v>J ANTONIO GALAN PLAZA CESAR FLOREZ MZ 218 L-32</v>
          </cell>
          <cell r="J148" t="str">
            <v>JOSE ANTONIO GALAN</v>
          </cell>
          <cell r="K148" t="str">
            <v>SEDE</v>
          </cell>
          <cell r="L148" t="str">
            <v>HISTORICA Y CARIBE NORTE</v>
          </cell>
          <cell r="M148" t="str">
            <v>COUNTRY</v>
          </cell>
          <cell r="N148">
            <v>147</v>
          </cell>
          <cell r="P148" t="str">
            <v>E. E. Oficial</v>
          </cell>
        </row>
        <row r="149">
          <cell r="A149">
            <v>198</v>
          </cell>
          <cell r="B149" t="str">
            <v>URBANO</v>
          </cell>
          <cell r="C149" t="str">
            <v>OFICIAL</v>
          </cell>
          <cell r="D149">
            <v>113001000321</v>
          </cell>
          <cell r="E149">
            <v>198</v>
          </cell>
          <cell r="F149">
            <v>198</v>
          </cell>
          <cell r="G149" t="str">
            <v>I.E LUIS C GALAN SARMIENTO</v>
          </cell>
          <cell r="H149" t="str">
            <v>I.E LUIS C GALAN SARMIENTO</v>
          </cell>
          <cell r="I149" t="str">
            <v>EL POZON ST NUEVO HORIZONTE M I L 11</v>
          </cell>
          <cell r="J149" t="str">
            <v>EL POZON</v>
          </cell>
          <cell r="K149" t="str">
            <v>PRINCIPAL</v>
          </cell>
          <cell r="L149" t="str">
            <v>DE LA VIRGEN Y TURISTICA</v>
          </cell>
          <cell r="M149" t="str">
            <v>DE LA VIRGEN Y TURISTICA</v>
          </cell>
          <cell r="N149">
            <v>148</v>
          </cell>
          <cell r="P149" t="str">
            <v>E. E. Oficial</v>
          </cell>
        </row>
        <row r="150">
          <cell r="A150">
            <v>202</v>
          </cell>
          <cell r="B150" t="str">
            <v>RURAL</v>
          </cell>
          <cell r="C150" t="str">
            <v>OFICIAL</v>
          </cell>
          <cell r="D150">
            <v>213001009048</v>
          </cell>
          <cell r="E150">
            <v>202</v>
          </cell>
          <cell r="F150">
            <v>202</v>
          </cell>
          <cell r="G150" t="str">
            <v>I.E TECNICA DE PASACABALLOS</v>
          </cell>
          <cell r="H150" t="str">
            <v>I.E TECNICA DE PASACABALLOS</v>
          </cell>
          <cell r="I150" t="str">
            <v>PASACABALLOS - ST POSITAS, Cl LA LOMA  # 17 75.</v>
          </cell>
          <cell r="J150" t="str">
            <v>PASACABALLOS</v>
          </cell>
          <cell r="K150" t="str">
            <v>PRINCIPAL</v>
          </cell>
          <cell r="L150" t="str">
            <v>INDUSTRIAL Y DE LA BAHIA</v>
          </cell>
          <cell r="M150" t="str">
            <v>RURAL</v>
          </cell>
          <cell r="N150">
            <v>149</v>
          </cell>
          <cell r="P150" t="str">
            <v>E. E. Oficial</v>
          </cell>
        </row>
        <row r="151">
          <cell r="A151">
            <v>203</v>
          </cell>
          <cell r="B151" t="str">
            <v>RURAL</v>
          </cell>
          <cell r="C151" t="str">
            <v>OFICIAL</v>
          </cell>
          <cell r="D151">
            <v>213001009056</v>
          </cell>
          <cell r="E151">
            <v>203</v>
          </cell>
          <cell r="F151">
            <v>203</v>
          </cell>
          <cell r="G151" t="str">
            <v>I.E NUESTRA SEÑORA DEL BUEN AIRE</v>
          </cell>
          <cell r="H151" t="str">
            <v>I.E NUESTRA SEÑORA DEL BUEN AIRE</v>
          </cell>
          <cell r="I151" t="str">
            <v>PASACABALLOS - ST NUEVO PORVENIR KR 62 CL 22</v>
          </cell>
          <cell r="J151" t="str">
            <v>PASACABALLOS</v>
          </cell>
          <cell r="K151" t="str">
            <v>PRINCIPAL</v>
          </cell>
          <cell r="L151" t="str">
            <v>INDUSTRIAL Y DE LA BAHIA</v>
          </cell>
          <cell r="M151" t="str">
            <v>RURAL</v>
          </cell>
          <cell r="N151">
            <v>150</v>
          </cell>
          <cell r="P151" t="str">
            <v>E. E. Oficial</v>
          </cell>
        </row>
        <row r="152">
          <cell r="A152">
            <v>219</v>
          </cell>
          <cell r="B152" t="str">
            <v>URBANO</v>
          </cell>
          <cell r="C152" t="str">
            <v>OFICIAL</v>
          </cell>
          <cell r="D152">
            <v>313001000568</v>
          </cell>
          <cell r="E152">
            <v>219</v>
          </cell>
          <cell r="F152">
            <v>219</v>
          </cell>
          <cell r="G152" t="str">
            <v>PIA SOCIEDAD SALESIANA ESCUELAS PROFESIONALES SALESIANAS</v>
          </cell>
          <cell r="H152" t="str">
            <v>PIA SOCIEDAD SALESIANA ESCUELAS PROFESIONALES SALESIANAS</v>
          </cell>
          <cell r="I152" t="str">
            <v xml:space="preserve">SAN DIEGO CLL DE LAS BOVEDAS # 39 - 60 </v>
          </cell>
          <cell r="J152" t="str">
            <v>SAN DIEGO</v>
          </cell>
          <cell r="K152" t="str">
            <v>PRINCIPAL</v>
          </cell>
          <cell r="L152" t="str">
            <v>HISTORICA Y CARIBE NORTE</v>
          </cell>
          <cell r="M152" t="str">
            <v>SANTA RITA</v>
          </cell>
          <cell r="N152">
            <v>151</v>
          </cell>
          <cell r="P152" t="str">
            <v>E. E. en Administración</v>
          </cell>
        </row>
        <row r="153">
          <cell r="A153">
            <v>240</v>
          </cell>
          <cell r="B153" t="str">
            <v>URBANO</v>
          </cell>
          <cell r="C153" t="str">
            <v>OFICIAL</v>
          </cell>
          <cell r="D153">
            <v>313001001181</v>
          </cell>
          <cell r="E153">
            <v>240</v>
          </cell>
          <cell r="F153">
            <v>240</v>
          </cell>
          <cell r="G153" t="str">
            <v>I.E NUESTRA  SEÑORA  DE LA CONSOLATA</v>
          </cell>
          <cell r="H153" t="str">
            <v>I.E NUESTRA  SEÑORA  DE LA CONSOLATA</v>
          </cell>
          <cell r="I153" t="str">
            <v>BLAS DE LEZO AV KENEDY NO26-28</v>
          </cell>
          <cell r="J153" t="str">
            <v>BLAS DE LEZO</v>
          </cell>
          <cell r="K153" t="str">
            <v>PRINCIPAL</v>
          </cell>
          <cell r="L153" t="str">
            <v>INDUSTRIAL Y DE LA BAHIA</v>
          </cell>
          <cell r="M153" t="str">
            <v>INDUSTRIAL Y DE LA BAHIA</v>
          </cell>
          <cell r="N153">
            <v>152</v>
          </cell>
          <cell r="P153" t="str">
            <v>E. E. en Administración</v>
          </cell>
        </row>
        <row r="154">
          <cell r="A154">
            <v>248</v>
          </cell>
          <cell r="B154" t="str">
            <v>URBANO</v>
          </cell>
          <cell r="C154" t="str">
            <v>OFICIAL</v>
          </cell>
          <cell r="D154">
            <v>313001002251</v>
          </cell>
          <cell r="E154">
            <v>248</v>
          </cell>
          <cell r="F154">
            <v>248</v>
          </cell>
          <cell r="G154" t="str">
            <v>COL. NTRA. SRA. DE FATIMA DE LA POL NAL</v>
          </cell>
          <cell r="H154" t="str">
            <v>COL. NTRA. SRA. DE FATIMA DE LA POL NAL</v>
          </cell>
          <cell r="I154" t="str">
            <v>TERNERA CARRET TRONCAL</v>
          </cell>
          <cell r="J154" t="str">
            <v>TERNERA</v>
          </cell>
          <cell r="K154" t="str">
            <v>PRINCIPAL</v>
          </cell>
          <cell r="L154" t="str">
            <v>INDUSTRIAL Y DE LA BAHIA</v>
          </cell>
          <cell r="M154" t="str">
            <v>INDUSTRIAL Y DE LA BAHIA</v>
          </cell>
          <cell r="N154">
            <v>153</v>
          </cell>
          <cell r="P154" t="str">
            <v>E. E. de Rég. Especial</v>
          </cell>
        </row>
        <row r="155">
          <cell r="A155">
            <v>255</v>
          </cell>
          <cell r="B155" t="str">
            <v>URBANO</v>
          </cell>
          <cell r="C155" t="str">
            <v>OFICIAL</v>
          </cell>
          <cell r="D155">
            <v>313001002421</v>
          </cell>
          <cell r="E155">
            <v>255</v>
          </cell>
          <cell r="F155">
            <v>255</v>
          </cell>
          <cell r="G155" t="str">
            <v>COL. NAVAL DE CRESPO</v>
          </cell>
          <cell r="H155" t="str">
            <v>COL. NAVAL DE CRESPO</v>
          </cell>
          <cell r="I155" t="str">
            <v xml:space="preserve">CRESPO CALLE 72 AVENIDA 9 </v>
          </cell>
          <cell r="J155" t="str">
            <v>CRESPO</v>
          </cell>
          <cell r="K155" t="str">
            <v>PRINCIPAL</v>
          </cell>
          <cell r="L155" t="str">
            <v>HISTORICA Y CARIBE NORTE</v>
          </cell>
          <cell r="M155" t="str">
            <v>SANTA RITA</v>
          </cell>
          <cell r="N155">
            <v>154</v>
          </cell>
          <cell r="P155" t="str">
            <v>E. E. de Rég. Especial</v>
          </cell>
        </row>
        <row r="156">
          <cell r="A156">
            <v>257</v>
          </cell>
          <cell r="B156" t="str">
            <v>URBANO</v>
          </cell>
          <cell r="C156" t="str">
            <v>OFICIAL</v>
          </cell>
          <cell r="D156">
            <v>313001002714</v>
          </cell>
          <cell r="E156">
            <v>257</v>
          </cell>
          <cell r="F156">
            <v>257</v>
          </cell>
          <cell r="G156" t="str">
            <v>I.E MARIA AUXILIADORA</v>
          </cell>
          <cell r="H156" t="str">
            <v>I.E MARIA AUXILIADORA</v>
          </cell>
          <cell r="I156" t="str">
            <v>AV PEDRO DE HEREDIA B ALCIBIA # 29-59</v>
          </cell>
          <cell r="J156" t="str">
            <v>ALCIBIA</v>
          </cell>
          <cell r="K156" t="str">
            <v>PRINCIPAL</v>
          </cell>
          <cell r="L156" t="str">
            <v>HISTORICA Y CARIBE NORTE</v>
          </cell>
          <cell r="M156" t="str">
            <v>COUNTRY</v>
          </cell>
          <cell r="N156">
            <v>155</v>
          </cell>
          <cell r="P156" t="str">
            <v>E. E. Oficial</v>
          </cell>
        </row>
        <row r="157">
          <cell r="A157">
            <v>270</v>
          </cell>
          <cell r="B157" t="str">
            <v>URBANO</v>
          </cell>
          <cell r="C157" t="str">
            <v>OFICIAL</v>
          </cell>
          <cell r="D157">
            <v>313001004750</v>
          </cell>
          <cell r="E157">
            <v>270</v>
          </cell>
          <cell r="F157">
            <v>270</v>
          </cell>
          <cell r="G157" t="str">
            <v>I.E MADRE GABRIELA DE SAN MARTIN</v>
          </cell>
          <cell r="H157" t="str">
            <v>I.E MADRE GABRIELA DE SAN MARTIN</v>
          </cell>
          <cell r="I157" t="str">
            <v>B. OLAYA HRA SEC NVO PORVENIR CLL LAS CARRETAS</v>
          </cell>
          <cell r="J157" t="str">
            <v>NUEVO PORVENIR</v>
          </cell>
          <cell r="K157" t="str">
            <v>PRINCIPAL</v>
          </cell>
          <cell r="L157" t="str">
            <v>DE LA VIRGEN Y TURISTICA</v>
          </cell>
          <cell r="M157" t="str">
            <v>DE LA VIRGEN Y TURISTICA</v>
          </cell>
          <cell r="N157">
            <v>156</v>
          </cell>
          <cell r="P157" t="str">
            <v>E. E. Oficial</v>
          </cell>
        </row>
        <row r="158">
          <cell r="A158">
            <v>14</v>
          </cell>
          <cell r="B158" t="str">
            <v>URBANO</v>
          </cell>
          <cell r="C158" t="str">
            <v>OFICIAL</v>
          </cell>
          <cell r="D158">
            <v>113001000194</v>
          </cell>
          <cell r="E158">
            <v>270</v>
          </cell>
          <cell r="F158">
            <v>14</v>
          </cell>
          <cell r="G158" t="str">
            <v>I.E MADRE GABRIELA DE SAN MARTIN   SEDE LA MAGDALENA</v>
          </cell>
          <cell r="H158" t="str">
            <v xml:space="preserve">   SEDE LA MAGDALENA</v>
          </cell>
          <cell r="I158" t="str">
            <v>OLAYA HERRERA ST LA MAGDALENA</v>
          </cell>
          <cell r="J158" t="str">
            <v>OLAYA HERRERA</v>
          </cell>
          <cell r="K158" t="str">
            <v>SEDE</v>
          </cell>
          <cell r="L158" t="str">
            <v>DE LA VIRGEN Y TURISTICA</v>
          </cell>
          <cell r="M158" t="str">
            <v>DE LA VIRGEN Y TURISTICA</v>
          </cell>
          <cell r="N158">
            <v>157</v>
          </cell>
          <cell r="P158" t="str">
            <v>E. E. Oficial</v>
          </cell>
        </row>
        <row r="159">
          <cell r="A159">
            <v>23</v>
          </cell>
          <cell r="B159" t="str">
            <v>URBANO</v>
          </cell>
          <cell r="C159" t="str">
            <v>OFICIAL</v>
          </cell>
          <cell r="D159">
            <v>113001000364</v>
          </cell>
          <cell r="E159">
            <v>270</v>
          </cell>
          <cell r="F159">
            <v>23</v>
          </cell>
          <cell r="G159" t="str">
            <v>I.E MADRE GABRIELA DE SAN MARTIN   SEDE DIEZ DE MAYO</v>
          </cell>
          <cell r="H159" t="str">
            <v xml:space="preserve">   SEDE DIEZ DE MAYO</v>
          </cell>
          <cell r="I159" t="str">
            <v>OLAYA HERRERA SEC EL PORVENIR CLL JORGE E GA</v>
          </cell>
          <cell r="J159" t="str">
            <v>OLAYA HERRERA</v>
          </cell>
          <cell r="K159" t="str">
            <v>SEDE</v>
          </cell>
          <cell r="L159" t="str">
            <v>DE LA VIRGEN Y TURISTICA</v>
          </cell>
          <cell r="M159" t="str">
            <v>DE LA VIRGEN Y TURISTICA</v>
          </cell>
          <cell r="N159">
            <v>158</v>
          </cell>
          <cell r="P159" t="str">
            <v>E. E. Oficial</v>
          </cell>
        </row>
        <row r="160">
          <cell r="A160">
            <v>96</v>
          </cell>
          <cell r="B160" t="str">
            <v>URBANO</v>
          </cell>
          <cell r="C160" t="str">
            <v>OFICIAL</v>
          </cell>
          <cell r="D160">
            <v>113001003223</v>
          </cell>
          <cell r="E160">
            <v>270</v>
          </cell>
          <cell r="F160">
            <v>96</v>
          </cell>
          <cell r="G160" t="str">
            <v>I.E MADRE GABRIELA DE SAN MARTIN  SEDE SAN JOSE OBRERO</v>
          </cell>
          <cell r="H160" t="str">
            <v xml:space="preserve">   SEDE SAN JOSE OBRERO</v>
          </cell>
          <cell r="I160" t="str">
            <v>OLAYA HRA SECT SAN JOSE CRA PPAL TV32B N?71-06</v>
          </cell>
          <cell r="J160" t="str">
            <v>OLAYA HERRERA</v>
          </cell>
          <cell r="K160" t="str">
            <v>SEDE</v>
          </cell>
          <cell r="L160" t="str">
            <v>DE LA VIRGEN Y TURISTICA</v>
          </cell>
          <cell r="M160" t="str">
            <v>DE LA VIRGEN Y TURISTICA</v>
          </cell>
          <cell r="N160">
            <v>159</v>
          </cell>
          <cell r="P160" t="str">
            <v>E. E. Oficial</v>
          </cell>
        </row>
        <row r="161">
          <cell r="A161">
            <v>285</v>
          </cell>
          <cell r="B161" t="str">
            <v>URBANO</v>
          </cell>
          <cell r="C161" t="str">
            <v>OFICIAL</v>
          </cell>
          <cell r="D161">
            <v>313001005331</v>
          </cell>
          <cell r="E161">
            <v>285</v>
          </cell>
          <cell r="F161">
            <v>285</v>
          </cell>
          <cell r="G161" t="str">
            <v>COL. NAVAL DEL SOCORRO</v>
          </cell>
          <cell r="H161" t="str">
            <v>COL. NAVAL DEL SOCORRO</v>
          </cell>
          <cell r="I161" t="str">
            <v>EL SOCORRO MZA A LOTE 1</v>
          </cell>
          <cell r="J161" t="str">
            <v>EL SOCORRO</v>
          </cell>
          <cell r="K161" t="str">
            <v>PRINCIPAL</v>
          </cell>
          <cell r="L161" t="str">
            <v>INDUSTRIAL Y DE LA BAHIA</v>
          </cell>
          <cell r="M161" t="str">
            <v>INDUSTRIAL Y DE LA BAHIA</v>
          </cell>
          <cell r="N161">
            <v>160</v>
          </cell>
          <cell r="P161" t="str">
            <v>E. E. de Rég. Especial</v>
          </cell>
        </row>
        <row r="162">
          <cell r="A162">
            <v>355</v>
          </cell>
          <cell r="B162" t="str">
            <v>URBANO</v>
          </cell>
          <cell r="C162" t="str">
            <v>OFICIAL</v>
          </cell>
          <cell r="D162">
            <v>313001008411</v>
          </cell>
          <cell r="E162">
            <v>355</v>
          </cell>
          <cell r="F162">
            <v>355</v>
          </cell>
          <cell r="G162" t="str">
            <v>I.E FE Y ALEGRIA EL PROGRESO</v>
          </cell>
          <cell r="H162" t="str">
            <v>I.E FE Y ALEGRIA EL PROGRESO</v>
          </cell>
          <cell r="I162" t="str">
            <v>SAN PEDRO MARTIR Calle 5a. No. 68 B 25</v>
          </cell>
          <cell r="J162" t="str">
            <v>SAN PEDRO MARTIR</v>
          </cell>
          <cell r="K162" t="str">
            <v>PRINCIPAL</v>
          </cell>
          <cell r="L162" t="str">
            <v>INDUSTRIAL Y DE LA BAHIA</v>
          </cell>
          <cell r="M162" t="str">
            <v>INDUSTRIAL Y DE LA BAHIA</v>
          </cell>
          <cell r="N162">
            <v>161</v>
          </cell>
          <cell r="P162" t="str">
            <v>E. E. Oficial</v>
          </cell>
        </row>
        <row r="163">
          <cell r="A163">
            <v>135</v>
          </cell>
          <cell r="B163" t="str">
            <v>URBANO</v>
          </cell>
          <cell r="C163" t="str">
            <v>OFICIAL</v>
          </cell>
          <cell r="D163">
            <v>113001007725</v>
          </cell>
          <cell r="E163">
            <v>355</v>
          </cell>
          <cell r="F163">
            <v>135</v>
          </cell>
          <cell r="G163" t="str">
            <v>I.E FE Y ALEGRIA EL PROGRESO   SEDE JOSE GONZALEZ VERGARA</v>
          </cell>
          <cell r="H163" t="str">
            <v xml:space="preserve">   SEDE JOSE GONZALEZ VERGARA</v>
          </cell>
          <cell r="I163" t="str">
            <v>LA VICTORIA CRA 69 # 7 - 143</v>
          </cell>
          <cell r="J163" t="str">
            <v>LA VICTORIA</v>
          </cell>
          <cell r="K163" t="str">
            <v>SEDE</v>
          </cell>
          <cell r="L163" t="str">
            <v>INDUSTRIAL Y DE LA BAHIA</v>
          </cell>
          <cell r="M163" t="str">
            <v>INDUSTRIAL Y DE LA BAHIA</v>
          </cell>
          <cell r="N163">
            <v>162</v>
          </cell>
          <cell r="P163" t="str">
            <v>E. E. Oficial</v>
          </cell>
        </row>
        <row r="164">
          <cell r="A164">
            <v>196</v>
          </cell>
          <cell r="B164" t="str">
            <v>URBANO</v>
          </cell>
          <cell r="C164" t="str">
            <v>OFICIAL</v>
          </cell>
          <cell r="D164">
            <v>213001007339</v>
          </cell>
          <cell r="E164">
            <v>355</v>
          </cell>
          <cell r="F164">
            <v>196</v>
          </cell>
          <cell r="G164" t="str">
            <v>I.E FE Y ALEGRIA EL PROGRESO   SEDE DISTRITAL EL REPOSO</v>
          </cell>
          <cell r="H164" t="str">
            <v xml:space="preserve">   SEDE DISTRITAL EL REPOSO</v>
          </cell>
          <cell r="I164" t="str">
            <v>SAN PEDRO MARTIR EL REPOSO CLL 5 # 68 B -37</v>
          </cell>
          <cell r="J164" t="str">
            <v>SAN PEDRO MARTIR</v>
          </cell>
          <cell r="K164" t="str">
            <v>SEDE</v>
          </cell>
          <cell r="L164" t="str">
            <v>INDUSTRIAL Y DE LA BAHIA</v>
          </cell>
          <cell r="M164" t="str">
            <v>INDUSTRIAL Y DE LA BAHIA</v>
          </cell>
          <cell r="N164">
            <v>163</v>
          </cell>
          <cell r="P164" t="str">
            <v>E. E. Oficial</v>
          </cell>
        </row>
        <row r="165">
          <cell r="A165">
            <v>492</v>
          </cell>
          <cell r="B165" t="str">
            <v>RURAL</v>
          </cell>
          <cell r="C165" t="str">
            <v>OFICIAL</v>
          </cell>
          <cell r="D165">
            <v>413001004703</v>
          </cell>
          <cell r="E165">
            <v>492</v>
          </cell>
          <cell r="F165">
            <v>492</v>
          </cell>
          <cell r="G165" t="str">
            <v>I.E DE LA BOQUILLA</v>
          </cell>
          <cell r="H165" t="str">
            <v>I.E TECNICA DE LA BOQUILLA</v>
          </cell>
          <cell r="I165" t="str">
            <v>BOQUILLA CR 3 # 76-21</v>
          </cell>
          <cell r="J165" t="str">
            <v>BOQUILLA</v>
          </cell>
          <cell r="K165" t="str">
            <v>PRINCIPAL</v>
          </cell>
          <cell r="L165" t="str">
            <v>DE LA VIRGEN Y TURISTICA</v>
          </cell>
          <cell r="M165" t="str">
            <v>RURAL</v>
          </cell>
          <cell r="N165">
            <v>164</v>
          </cell>
          <cell r="P165" t="str">
            <v>E. E. Oficial</v>
          </cell>
        </row>
        <row r="166">
          <cell r="A166">
            <v>181</v>
          </cell>
          <cell r="B166" t="str">
            <v>RURAL</v>
          </cell>
          <cell r="C166" t="str">
            <v>OFICIAL</v>
          </cell>
          <cell r="D166">
            <v>213001001918</v>
          </cell>
          <cell r="E166">
            <v>492</v>
          </cell>
          <cell r="F166">
            <v>181</v>
          </cell>
          <cell r="G166" t="str">
            <v>I.E DE LA BOQUILLA -SEDE SAN FELIPE DE LA BOQUILLA</v>
          </cell>
          <cell r="H166" t="str">
            <v xml:space="preserve">   SEDE SAN FELIPE DE LA BOQUILLA</v>
          </cell>
          <cell r="I166" t="str">
            <v>BOQUILLA KRA 9A # 45-08</v>
          </cell>
          <cell r="J166" t="str">
            <v>BOQUILLA</v>
          </cell>
          <cell r="K166" t="str">
            <v>SEDE</v>
          </cell>
          <cell r="L166" t="str">
            <v>DE LA VIRGEN Y TURISTICA</v>
          </cell>
          <cell r="M166" t="str">
            <v>RURAL</v>
          </cell>
          <cell r="N166">
            <v>165</v>
          </cell>
          <cell r="P166" t="str">
            <v>E. E. Oficial</v>
          </cell>
        </row>
        <row r="167">
          <cell r="A167">
            <v>494</v>
          </cell>
          <cell r="B167" t="str">
            <v>RURAL</v>
          </cell>
          <cell r="C167" t="str">
            <v>OFICIAL</v>
          </cell>
          <cell r="D167">
            <v>413001006234</v>
          </cell>
          <cell r="E167">
            <v>492</v>
          </cell>
          <cell r="F167">
            <v>494</v>
          </cell>
          <cell r="G167" t="str">
            <v>I.E DE LA BOQUILLA -SEDE  ESC. MADRE BERNARDA</v>
          </cell>
          <cell r="H167" t="str">
            <v xml:space="preserve">   ESC. MADRE BERNARDA</v>
          </cell>
          <cell r="I167" t="str">
            <v>LA BOQUILLA CLL DE LAS FLORES CRA 7 # 71-08</v>
          </cell>
          <cell r="J167" t="str">
            <v>BOQUILLA</v>
          </cell>
          <cell r="K167" t="str">
            <v>SEDE</v>
          </cell>
          <cell r="L167" t="str">
            <v>DE LA VIRGEN Y TURISTICA</v>
          </cell>
          <cell r="M167" t="str">
            <v>RURAL</v>
          </cell>
          <cell r="N167">
            <v>166</v>
          </cell>
          <cell r="P167" t="str">
            <v>E. E. Oficial</v>
          </cell>
        </row>
        <row r="168">
          <cell r="A168">
            <v>151</v>
          </cell>
          <cell r="B168" t="str">
            <v>RURAL</v>
          </cell>
          <cell r="C168" t="str">
            <v>OFICIAL</v>
          </cell>
          <cell r="D168">
            <v>413001006315</v>
          </cell>
          <cell r="E168">
            <v>492</v>
          </cell>
          <cell r="F168">
            <v>151</v>
          </cell>
          <cell r="G168" t="str">
            <v>I.E DE LA BOQUILLA - SEDE SAN JUAN BAUTISTA DE LA BOQUILLA</v>
          </cell>
          <cell r="H168" t="str">
            <v xml:space="preserve">   SEDE SAN JUAN BAUTISTA DE LA BOQUILLA</v>
          </cell>
          <cell r="I168" t="str">
            <v>LA BOQUILLA KRA 4 # 84-36</v>
          </cell>
          <cell r="J168" t="str">
            <v>BOQUILLA</v>
          </cell>
          <cell r="K168" t="str">
            <v>SEDE</v>
          </cell>
          <cell r="L168" t="str">
            <v>DE LA VIRGEN Y TURISTICA</v>
          </cell>
          <cell r="M168" t="str">
            <v>RURAL</v>
          </cell>
          <cell r="N168">
            <v>167</v>
          </cell>
          <cell r="P168" t="str">
            <v>E. E. Oficial</v>
          </cell>
        </row>
        <row r="169">
          <cell r="A169">
            <v>503</v>
          </cell>
          <cell r="B169" t="str">
            <v>URBANO</v>
          </cell>
          <cell r="C169" t="str">
            <v>OFICIAL</v>
          </cell>
          <cell r="D169">
            <v>113001013814</v>
          </cell>
          <cell r="E169">
            <v>503</v>
          </cell>
          <cell r="F169">
            <v>503</v>
          </cell>
          <cell r="G169" t="str">
            <v>I.E BERTHA GEDEON DE BALADI</v>
          </cell>
          <cell r="H169" t="str">
            <v>I.E BERTHA GEDEON DE BALADI</v>
          </cell>
          <cell r="I169" t="str">
            <v>EL CAMPESTRE 7A ETAPA CL 12 CRA 58 ESQUINA</v>
          </cell>
          <cell r="J169" t="str">
            <v>EL CAMPESTRE</v>
          </cell>
          <cell r="K169" t="str">
            <v>PRINCIPAL</v>
          </cell>
          <cell r="L169" t="str">
            <v>INDUSTRIAL Y DE LA BAHIA</v>
          </cell>
          <cell r="M169" t="str">
            <v>INDUSTRIAL Y DE LA BAHIA</v>
          </cell>
          <cell r="N169">
            <v>168</v>
          </cell>
          <cell r="P169" t="str">
            <v>E. E. Oficial</v>
          </cell>
        </row>
        <row r="170">
          <cell r="A170">
            <v>543</v>
          </cell>
          <cell r="B170" t="str">
            <v>URBANO</v>
          </cell>
          <cell r="C170" t="str">
            <v>OFICIAL</v>
          </cell>
          <cell r="D170">
            <v>313001013783</v>
          </cell>
          <cell r="E170">
            <v>543</v>
          </cell>
          <cell r="F170">
            <v>543</v>
          </cell>
          <cell r="G170" t="str">
            <v>I.E BERNARDO FOEGEN</v>
          </cell>
          <cell r="H170" t="str">
            <v>I.E BERNARDO FOEGEN</v>
          </cell>
          <cell r="I170" t="str">
            <v>NELSON MANDELA SECT LAS VEGAS MZ Q LOTE 1</v>
          </cell>
          <cell r="J170" t="str">
            <v>NELSON MANDELA</v>
          </cell>
          <cell r="K170" t="str">
            <v>PRINCIPAL</v>
          </cell>
          <cell r="L170" t="str">
            <v>INDUSTRIAL Y DE LA BAHIA</v>
          </cell>
          <cell r="M170" t="str">
            <v>INDUSTRIAL Y DE LA BAHIA</v>
          </cell>
          <cell r="N170">
            <v>169</v>
          </cell>
          <cell r="P170" t="str">
            <v>E. E. en Administración</v>
          </cell>
        </row>
        <row r="171">
          <cell r="A171">
            <v>556</v>
          </cell>
          <cell r="B171" t="str">
            <v>URBANO</v>
          </cell>
          <cell r="C171" t="str">
            <v>OFICIAL</v>
          </cell>
          <cell r="D171">
            <v>313001027059</v>
          </cell>
          <cell r="E171">
            <v>556</v>
          </cell>
          <cell r="F171">
            <v>556</v>
          </cell>
          <cell r="G171" t="str">
            <v>I.E BERTHA SUTTNER</v>
          </cell>
          <cell r="H171" t="str">
            <v>I.E BERTHA SUTTNER</v>
          </cell>
          <cell r="I171" t="str">
            <v>SECTOR  VILLA GLORIA M 2 L 1</v>
          </cell>
          <cell r="J171" t="str">
            <v>NELSON MANDELA</v>
          </cell>
          <cell r="K171" t="str">
            <v>PRINCIPAL</v>
          </cell>
          <cell r="L171" t="str">
            <v>INDUSTRIAL Y DE LA BAHIA</v>
          </cell>
          <cell r="M171" t="str">
            <v>INDUSTRIAL Y DE LA BAHIA</v>
          </cell>
          <cell r="N171">
            <v>170</v>
          </cell>
          <cell r="P171" t="str">
            <v>E. E. en Administración</v>
          </cell>
        </row>
        <row r="172">
          <cell r="A172">
            <v>558</v>
          </cell>
          <cell r="B172" t="str">
            <v>URBANO</v>
          </cell>
          <cell r="C172" t="str">
            <v>OFICIAL</v>
          </cell>
          <cell r="D172">
            <v>313001027075</v>
          </cell>
          <cell r="E172">
            <v>558</v>
          </cell>
          <cell r="F172">
            <v>558</v>
          </cell>
          <cell r="G172" t="str">
            <v>I.E EL SALVADOR</v>
          </cell>
          <cell r="H172" t="str">
            <v>I.E EL SALVADOR</v>
          </cell>
          <cell r="I172" t="str">
            <v>NELSON MANDELA SECT EL OLIVO M J L 12</v>
          </cell>
          <cell r="J172" t="str">
            <v>NELSON MANDELA</v>
          </cell>
          <cell r="K172" t="str">
            <v>PRINCIPAL</v>
          </cell>
          <cell r="L172" t="str">
            <v>INDUSTRIAL Y DE LA BAHIA</v>
          </cell>
          <cell r="M172" t="str">
            <v>INDUSTRIAL Y DE LA BAHIA</v>
          </cell>
          <cell r="N172">
            <v>171</v>
          </cell>
          <cell r="P172" t="str">
            <v>E. E. en Administración</v>
          </cell>
        </row>
        <row r="173">
          <cell r="A173">
            <v>566</v>
          </cell>
          <cell r="B173" t="str">
            <v>URBANO</v>
          </cell>
          <cell r="C173" t="str">
            <v>OFICIAL</v>
          </cell>
          <cell r="D173">
            <v>313001027199</v>
          </cell>
          <cell r="E173">
            <v>566</v>
          </cell>
          <cell r="F173">
            <v>566</v>
          </cell>
          <cell r="G173" t="str">
            <v>COL. SUEÑOS Y OPORTUNIDADES JESUS MAESTRO</v>
          </cell>
          <cell r="H173" t="str">
            <v>COL. SUEÑOS Y OPORTUNIDADES JESUS MAESTRO</v>
          </cell>
          <cell r="I173" t="str">
            <v>NELSON MANDELA SECT LOS OLIVOS</v>
          </cell>
          <cell r="J173" t="str">
            <v>NELSON MANDELA</v>
          </cell>
          <cell r="K173" t="str">
            <v>PRINCIPAL</v>
          </cell>
          <cell r="L173" t="str">
            <v>INDUSTRIAL Y DE LA BAHIA</v>
          </cell>
          <cell r="M173" t="str">
            <v>INDUSTRIAL Y DE LA BAHIA</v>
          </cell>
          <cell r="N173">
            <v>172</v>
          </cell>
          <cell r="P173" t="str">
            <v>E. E. en Administración</v>
          </cell>
        </row>
        <row r="174">
          <cell r="A174">
            <v>577</v>
          </cell>
          <cell r="B174" t="str">
            <v>URBANO</v>
          </cell>
          <cell r="C174" t="str">
            <v>OFICIAL</v>
          </cell>
          <cell r="D174">
            <v>313001027253</v>
          </cell>
          <cell r="E174">
            <v>577</v>
          </cell>
          <cell r="F174">
            <v>577</v>
          </cell>
          <cell r="G174" t="str">
            <v>COL. JUAN BAUTISTA SCALABRINI</v>
          </cell>
          <cell r="H174" t="str">
            <v>COL. JUAN BAUTISTA SCALABRINI</v>
          </cell>
          <cell r="I174" t="str">
            <v>VILLA HERMOSA SECT CENTRAL 1 LTE 10-78</v>
          </cell>
          <cell r="J174" t="str">
            <v>NELSON MANDELA</v>
          </cell>
          <cell r="K174" t="str">
            <v>PRINCIPAL</v>
          </cell>
          <cell r="L174" t="str">
            <v>INDUSTRIAL Y DE LA BAHIA</v>
          </cell>
          <cell r="M174" t="str">
            <v>INDUSTRIAL Y DE LA BAHIA</v>
          </cell>
          <cell r="N174">
            <v>173</v>
          </cell>
          <cell r="P174" t="str">
            <v>E. E. Oficial</v>
          </cell>
        </row>
        <row r="175">
          <cell r="A175">
            <v>605</v>
          </cell>
          <cell r="B175" t="str">
            <v>URBANO</v>
          </cell>
          <cell r="C175" t="str">
            <v>OFICIAL</v>
          </cell>
          <cell r="D175">
            <v>113001028483</v>
          </cell>
          <cell r="E175">
            <v>605</v>
          </cell>
          <cell r="F175">
            <v>605</v>
          </cell>
          <cell r="G175" t="str">
            <v>I.E CASD MANUELA BELTRAN</v>
          </cell>
          <cell r="H175" t="str">
            <v>I.E CASD MANUELA BELTRAN</v>
          </cell>
          <cell r="I175" t="str">
            <v>AV PEDRO DE HEREDIA CLL 31 N 57-106 SECT ZARAGOC</v>
          </cell>
          <cell r="J175" t="str">
            <v>ESCALLON VILLA</v>
          </cell>
          <cell r="K175" t="str">
            <v>PRINCIPAL</v>
          </cell>
          <cell r="L175" t="str">
            <v>HISTORICA Y CARIBE NORTE</v>
          </cell>
          <cell r="M175" t="str">
            <v>COUNTRY</v>
          </cell>
          <cell r="N175">
            <v>174</v>
          </cell>
          <cell r="P175" t="str">
            <v>E. E. Oficial</v>
          </cell>
        </row>
        <row r="176">
          <cell r="A176">
            <v>606</v>
          </cell>
          <cell r="B176" t="str">
            <v>URBANO</v>
          </cell>
          <cell r="C176" t="str">
            <v>OFICIAL</v>
          </cell>
          <cell r="D176">
            <v>113001028469</v>
          </cell>
          <cell r="E176">
            <v>606</v>
          </cell>
          <cell r="F176">
            <v>606</v>
          </cell>
          <cell r="G176" t="str">
            <v>I.E RAFAEL NUÑEZ</v>
          </cell>
          <cell r="H176" t="str">
            <v>I.E RAFAEL NUÑEZ</v>
          </cell>
          <cell r="I176" t="str">
            <v>MARTINEZ MARTELO AV DEL LAGO TRASV 33 #19-02</v>
          </cell>
          <cell r="J176" t="str">
            <v>MARTINEZ MARTELO</v>
          </cell>
          <cell r="K176" t="str">
            <v>PRINCIPAL</v>
          </cell>
          <cell r="L176" t="str">
            <v>HISTORICA Y CARIBE NORTE</v>
          </cell>
          <cell r="M176" t="str">
            <v>COUNTRY</v>
          </cell>
          <cell r="N176">
            <v>175</v>
          </cell>
          <cell r="P176" t="str">
            <v>E. E. Oficial</v>
          </cell>
        </row>
        <row r="177">
          <cell r="A177">
            <v>29</v>
          </cell>
          <cell r="B177" t="str">
            <v>URBANO</v>
          </cell>
          <cell r="C177" t="str">
            <v>OFICIAL</v>
          </cell>
          <cell r="D177">
            <v>113001000704</v>
          </cell>
          <cell r="E177">
            <v>606</v>
          </cell>
          <cell r="F177">
            <v>29</v>
          </cell>
          <cell r="G177" t="str">
            <v>I.E RAFAEL NUÑEZ -  SEDE CIUDAD DE SANTA MARTA</v>
          </cell>
          <cell r="H177" t="str">
            <v xml:space="preserve">   SEDE CIUDAD DE SANTA MARTA</v>
          </cell>
          <cell r="I177" t="str">
            <v>CHINO CLLJON CARRILLO</v>
          </cell>
          <cell r="J177" t="str">
            <v>BARRIO CHINO</v>
          </cell>
          <cell r="K177" t="str">
            <v>SEDE</v>
          </cell>
          <cell r="L177" t="str">
            <v>HISTORICA Y CARIBE NORTE</v>
          </cell>
          <cell r="M177" t="str">
            <v>COUNTRY</v>
          </cell>
          <cell r="N177">
            <v>176</v>
          </cell>
          <cell r="P177" t="str">
            <v>E. E. Oficial</v>
          </cell>
        </row>
        <row r="178">
          <cell r="A178">
            <v>161</v>
          </cell>
          <cell r="B178" t="str">
            <v>URBANO</v>
          </cell>
          <cell r="C178" t="str">
            <v>OFICIAL</v>
          </cell>
          <cell r="D178">
            <v>113001012494</v>
          </cell>
          <cell r="E178">
            <v>606</v>
          </cell>
          <cell r="F178">
            <v>161</v>
          </cell>
          <cell r="G178" t="str">
            <v>I.E RAFAEL NUÑEZ - SEDE SIMON J. VELEZ</v>
          </cell>
          <cell r="H178" t="str">
            <v xml:space="preserve">   SEDE SIMON J. VELEZ</v>
          </cell>
          <cell r="I178" t="str">
            <v>EL PRADO AV PRINCIPAL CRA 33</v>
          </cell>
          <cell r="J178" t="str">
            <v>EL PRADO</v>
          </cell>
          <cell r="K178" t="str">
            <v>SEDE</v>
          </cell>
          <cell r="L178" t="str">
            <v>HISTORICA Y CARIBE NORTE</v>
          </cell>
          <cell r="M178" t="str">
            <v>COUNTRY</v>
          </cell>
          <cell r="N178">
            <v>177</v>
          </cell>
          <cell r="P178" t="str">
            <v>E. E. Oficial</v>
          </cell>
        </row>
        <row r="179">
          <cell r="A179">
            <v>633</v>
          </cell>
          <cell r="B179" t="str">
            <v>URBANO</v>
          </cell>
          <cell r="C179" t="str">
            <v>OFICIAL</v>
          </cell>
          <cell r="D179">
            <v>113001028919</v>
          </cell>
          <cell r="E179">
            <v>633</v>
          </cell>
          <cell r="F179">
            <v>633</v>
          </cell>
          <cell r="G179" t="str">
            <v>I.E NUEVO BOSQUE</v>
          </cell>
          <cell r="H179" t="str">
            <v>I.E NUEVO BOSQUE</v>
          </cell>
          <cell r="I179" t="str">
            <v>URB BARLOVENTO TRASNV 53 #23A - 104 MZA I</v>
          </cell>
          <cell r="J179" t="str">
            <v>NUEVO BOSQUE</v>
          </cell>
          <cell r="K179" t="str">
            <v>PRINCIPAL</v>
          </cell>
          <cell r="L179" t="str">
            <v>HISTORICA Y CARIBE NORTE</v>
          </cell>
          <cell r="M179" t="str">
            <v>COUNTRY</v>
          </cell>
          <cell r="N179">
            <v>178</v>
          </cell>
          <cell r="P179" t="str">
            <v>E. E. Oficial</v>
          </cell>
        </row>
        <row r="180">
          <cell r="A180">
            <v>20</v>
          </cell>
          <cell r="B180" t="str">
            <v>URBANO</v>
          </cell>
          <cell r="C180" t="str">
            <v>OFICIAL</v>
          </cell>
          <cell r="D180">
            <v>113001000283</v>
          </cell>
          <cell r="E180">
            <v>633</v>
          </cell>
          <cell r="F180">
            <v>20</v>
          </cell>
          <cell r="G180" t="str">
            <v>I.E NUEVO BOSQUE - SEDE JOSE MARIA CORDOBA</v>
          </cell>
          <cell r="H180" t="str">
            <v xml:space="preserve">   SEDE JOSE MARIA CORDOBA</v>
          </cell>
          <cell r="I180" t="str">
            <v>NUEVO BOSQUE PRIMERA ETAPA</v>
          </cell>
          <cell r="J180" t="str">
            <v>NUEVO BOSQUE</v>
          </cell>
          <cell r="K180" t="str">
            <v>SEDE</v>
          </cell>
          <cell r="L180" t="str">
            <v>HISTORICA Y CARIBE NORTE</v>
          </cell>
          <cell r="M180" t="str">
            <v>COUNTRY</v>
          </cell>
          <cell r="N180">
            <v>179</v>
          </cell>
          <cell r="P180" t="str">
            <v>E. E. Oficial</v>
          </cell>
        </row>
        <row r="181">
          <cell r="A181">
            <v>136</v>
          </cell>
          <cell r="B181" t="str">
            <v>URBANO</v>
          </cell>
          <cell r="C181" t="str">
            <v>OFICIAL</v>
          </cell>
          <cell r="D181">
            <v>113001007776</v>
          </cell>
          <cell r="E181">
            <v>633</v>
          </cell>
          <cell r="F181">
            <v>136</v>
          </cell>
          <cell r="G181" t="str">
            <v xml:space="preserve">I.E NUEVO BOSQUE - SEDE LUIS CARLOS GALAN </v>
          </cell>
          <cell r="H181" t="str">
            <v xml:space="preserve">   SEDE LUIS CARLOS GALAN LA CAMPI?A</v>
          </cell>
          <cell r="I181" t="str">
            <v>CALAMARES 3A ETAPA CAMPI?A</v>
          </cell>
          <cell r="J181" t="str">
            <v>LA CAMPIÑA</v>
          </cell>
          <cell r="K181" t="str">
            <v>SEDE</v>
          </cell>
          <cell r="L181" t="str">
            <v>HISTORICA Y CARIBE NORTE</v>
          </cell>
          <cell r="M181" t="str">
            <v>COUNTRY</v>
          </cell>
          <cell r="N181">
            <v>180</v>
          </cell>
          <cell r="P181" t="str">
            <v>E. E. Oficial</v>
          </cell>
        </row>
        <row r="182">
          <cell r="A182">
            <v>636</v>
          </cell>
          <cell r="B182" t="str">
            <v>URBANO</v>
          </cell>
          <cell r="C182" t="str">
            <v>OFICIAL</v>
          </cell>
          <cell r="D182">
            <v>113001028421</v>
          </cell>
          <cell r="E182">
            <v>636</v>
          </cell>
          <cell r="F182">
            <v>636</v>
          </cell>
          <cell r="G182" t="str">
            <v>I.E 14 DE FEBRERO</v>
          </cell>
          <cell r="H182" t="str">
            <v>I.E 14 DE FEBRERO</v>
          </cell>
          <cell r="I182" t="str">
            <v>EL POZON M D LOTE 1 SECT 14 DE FEBRERO</v>
          </cell>
          <cell r="J182" t="str">
            <v>EL POZON</v>
          </cell>
          <cell r="K182" t="str">
            <v>PRINCIPAL</v>
          </cell>
          <cell r="L182" t="str">
            <v>DE LA VIRGEN Y TURISTICA</v>
          </cell>
          <cell r="M182" t="str">
            <v>DE LA VIRGEN Y TURISTICA</v>
          </cell>
          <cell r="N182">
            <v>181</v>
          </cell>
          <cell r="P182" t="str">
            <v>E. E. en Administración</v>
          </cell>
        </row>
        <row r="183">
          <cell r="A183">
            <v>663</v>
          </cell>
          <cell r="B183" t="str">
            <v>URBANO</v>
          </cell>
          <cell r="C183" t="str">
            <v>OFICIAL</v>
          </cell>
          <cell r="D183">
            <v>113001028927</v>
          </cell>
          <cell r="E183">
            <v>663</v>
          </cell>
          <cell r="F183">
            <v>663</v>
          </cell>
          <cell r="G183" t="str">
            <v>I.E CIUDADELA 2000</v>
          </cell>
          <cell r="H183" t="str">
            <v>I.E CIUDADELA 2000</v>
          </cell>
          <cell r="I183" t="str">
            <v>TERNERA ST SANTA ELENA</v>
          </cell>
          <cell r="J183" t="str">
            <v>SAN FERNANDO</v>
          </cell>
          <cell r="K183" t="str">
            <v>PRINCIPAL</v>
          </cell>
          <cell r="L183" t="str">
            <v>INDUSTRIAL Y DE LA BAHIA</v>
          </cell>
          <cell r="M183" t="str">
            <v>INDUSTRIAL Y DE LA BAHIA</v>
          </cell>
          <cell r="N183">
            <v>182</v>
          </cell>
          <cell r="P183" t="str">
            <v>E. E. en Administración</v>
          </cell>
        </row>
        <row r="184">
          <cell r="A184">
            <v>717</v>
          </cell>
          <cell r="B184" t="str">
            <v>URBANO</v>
          </cell>
          <cell r="C184" t="str">
            <v>OFICIAL</v>
          </cell>
          <cell r="D184">
            <v>113001029095</v>
          </cell>
          <cell r="E184">
            <v>717</v>
          </cell>
          <cell r="F184">
            <v>717</v>
          </cell>
          <cell r="G184" t="str">
            <v>I.E FOCO ROJO</v>
          </cell>
          <cell r="H184" t="str">
            <v>I.E FOCO ROJO</v>
          </cell>
          <cell r="I184" t="str">
            <v>OLAYA HERRA SECT RAFAEL NU</v>
          </cell>
          <cell r="J184" t="str">
            <v>OLAYA HERRERA</v>
          </cell>
          <cell r="K184" t="str">
            <v>PRINCIPAL</v>
          </cell>
          <cell r="L184" t="str">
            <v>DE LA VIRGEN Y TURISTICA</v>
          </cell>
          <cell r="M184" t="str">
            <v>DE LA VIRGEN Y TURISTICA</v>
          </cell>
          <cell r="N184">
            <v>183</v>
          </cell>
          <cell r="P184" t="str">
            <v>E. E. Oficial</v>
          </cell>
        </row>
        <row r="185">
          <cell r="A185">
            <v>738</v>
          </cell>
          <cell r="B185" t="str">
            <v>URBANO</v>
          </cell>
          <cell r="C185" t="str">
            <v>OFICIAL</v>
          </cell>
          <cell r="D185">
            <v>313001029264</v>
          </cell>
          <cell r="E185">
            <v>738</v>
          </cell>
          <cell r="F185">
            <v>738</v>
          </cell>
          <cell r="G185" t="str">
            <v>I.E CEAD SIMON BOLIVAR U NAL ABIERTA Y A DISTANCIA -UNAD-</v>
          </cell>
          <cell r="H185" t="str">
            <v>I.E CEAD SIMON BOLIVAR U NAL ABIERTA Y A DISTANCIA -UNAD-</v>
          </cell>
          <cell r="I185" t="str">
            <v>PARAGUAY AV. ACUEDUCTO #44A-221</v>
          </cell>
          <cell r="J185" t="str">
            <v>PARAGUAY</v>
          </cell>
          <cell r="K185" t="str">
            <v>PRINCIPAL</v>
          </cell>
          <cell r="L185" t="str">
            <v>HISTORICA Y CARIBE NORTE</v>
          </cell>
          <cell r="M185" t="str">
            <v>COUNTRY</v>
          </cell>
          <cell r="N185">
            <v>184</v>
          </cell>
          <cell r="P185" t="str">
            <v>E. E. Oficial</v>
          </cell>
        </row>
        <row r="186">
          <cell r="A186">
            <v>788</v>
          </cell>
          <cell r="B186" t="str">
            <v>URBANO</v>
          </cell>
          <cell r="C186" t="str">
            <v>OFICIAL</v>
          </cell>
          <cell r="D186">
            <v>313001029396</v>
          </cell>
          <cell r="E186">
            <v>788</v>
          </cell>
          <cell r="F186">
            <v>788</v>
          </cell>
          <cell r="G186" t="str">
            <v>I.E  CLEMENTE MANUEL ZABALA</v>
          </cell>
          <cell r="H186" t="str">
            <v>INST.EDUCATIVA CLEMENTE MANUEL ZABALA</v>
          </cell>
          <cell r="I186" t="str">
            <v>FLOR DEL CAMPO CARRETERA DE LA CORDIALIDAD MZ 7</v>
          </cell>
          <cell r="J186" t="str">
            <v>FLOR DEL CAMPO</v>
          </cell>
          <cell r="K186" t="str">
            <v>PRINCIPAL</v>
          </cell>
          <cell r="L186" t="str">
            <v>DE LA VIRGEN Y TURISTICA</v>
          </cell>
          <cell r="M186" t="str">
            <v>DE LA VIRGEN Y TURISTICA</v>
          </cell>
          <cell r="N186">
            <v>185</v>
          </cell>
          <cell r="P186" t="str">
            <v>E.E Oficial en Concesion</v>
          </cell>
        </row>
        <row r="187">
          <cell r="A187">
            <v>828</v>
          </cell>
          <cell r="B187" t="str">
            <v>URBANO</v>
          </cell>
          <cell r="C187" t="str">
            <v>OFICIAL</v>
          </cell>
          <cell r="D187">
            <v>113001029800</v>
          </cell>
          <cell r="E187">
            <v>828</v>
          </cell>
          <cell r="F187">
            <v>828</v>
          </cell>
          <cell r="G187" t="str">
            <v>C.E COLOMBIATON GUSTAVO PULECIO GOMEZ</v>
          </cell>
          <cell r="H187" t="str">
            <v>C.E COLOMBIATON GUSTAVO PULECIO GOMEZ</v>
          </cell>
          <cell r="I187" t="str">
            <v>URB COLOMBIATON M 1</v>
          </cell>
          <cell r="J187" t="str">
            <v>COLOMBIATON</v>
          </cell>
          <cell r="K187" t="str">
            <v>PRINCIPAL</v>
          </cell>
          <cell r="L187" t="str">
            <v>DE LA VIRGEN Y TURISTICA</v>
          </cell>
          <cell r="M187" t="str">
            <v>DE LA VIRGEN Y TURISTICA</v>
          </cell>
          <cell r="N187">
            <v>186</v>
          </cell>
          <cell r="P187" t="str">
            <v>E. E. en Administración</v>
          </cell>
        </row>
        <row r="188">
          <cell r="A188">
            <v>839</v>
          </cell>
          <cell r="B188" t="str">
            <v>URBANO</v>
          </cell>
          <cell r="C188" t="str">
            <v>OFICIAL</v>
          </cell>
          <cell r="D188">
            <v>113001029851</v>
          </cell>
          <cell r="E188">
            <v>839</v>
          </cell>
          <cell r="F188">
            <v>839</v>
          </cell>
          <cell r="G188" t="str">
            <v>I.E JORGE ARTEL</v>
          </cell>
          <cell r="H188" t="str">
            <v>I.E JORGE ARTEL</v>
          </cell>
          <cell r="I188" t="str">
            <v>VIA PERIMETRAL LOTES 1A y 1B (Piscinas 11 y 12)</v>
          </cell>
          <cell r="J188" t="str">
            <v>LA MARIA</v>
          </cell>
          <cell r="K188" t="str">
            <v>PRINCIPAL</v>
          </cell>
          <cell r="L188" t="str">
            <v>DE LA VIRGEN Y TURISTICA</v>
          </cell>
          <cell r="M188" t="str">
            <v>DE LA VIRGEN Y TURISTICA</v>
          </cell>
          <cell r="N188">
            <v>187</v>
          </cell>
          <cell r="P188" t="str">
            <v>E.E Oficial en Concesion</v>
          </cell>
        </row>
        <row r="189">
          <cell r="A189">
            <v>842</v>
          </cell>
          <cell r="B189" t="str">
            <v>URBANO</v>
          </cell>
          <cell r="C189" t="str">
            <v>OFICIAL</v>
          </cell>
          <cell r="D189">
            <v>113001029893</v>
          </cell>
          <cell r="E189">
            <v>842</v>
          </cell>
          <cell r="F189">
            <v>842</v>
          </cell>
          <cell r="G189" t="str">
            <v>I.E ROSEDAL</v>
          </cell>
          <cell r="H189" t="str">
            <v>I.E ROSEDAL</v>
          </cell>
          <cell r="I189" t="str">
            <v>SECTOR ROSEDAL N</v>
          </cell>
          <cell r="J189" t="str">
            <v>SAN PEDRO MARTIR</v>
          </cell>
          <cell r="K189" t="str">
            <v>PRINCIPAL</v>
          </cell>
          <cell r="L189" t="str">
            <v>INDUSTRIAL Y DE LA BAHIA</v>
          </cell>
          <cell r="M189" t="str">
            <v>INDUSTRIAL Y DE LA BAHIA</v>
          </cell>
          <cell r="N189">
            <v>188</v>
          </cell>
          <cell r="P189" t="str">
            <v>E.E Oficial en Concesion</v>
          </cell>
        </row>
        <row r="190">
          <cell r="A190">
            <v>858</v>
          </cell>
          <cell r="B190" t="str">
            <v>URBANO</v>
          </cell>
          <cell r="C190" t="str">
            <v>OFICIAL</v>
          </cell>
          <cell r="D190">
            <v>113001030085</v>
          </cell>
          <cell r="E190">
            <v>858</v>
          </cell>
          <cell r="F190">
            <v>858</v>
          </cell>
          <cell r="G190" t="str">
            <v>I.E MANDELA</v>
          </cell>
          <cell r="H190" t="str">
            <v>INSTITUCION EDUCATIVA MANDELA</v>
          </cell>
          <cell r="I190" t="str">
            <v>NELSON MANDELA CALLE 4, No. 76A510</v>
          </cell>
          <cell r="J190" t="str">
            <v>NELSON MANDELA</v>
          </cell>
          <cell r="K190" t="str">
            <v>PRINCIPAL</v>
          </cell>
          <cell r="L190" t="str">
            <v>INDUSTRIAL Y DE LA BAHIA</v>
          </cell>
          <cell r="M190" t="str">
            <v>INDUSTRIAL Y DE LA BAHIA</v>
          </cell>
          <cell r="N190">
            <v>189</v>
          </cell>
          <cell r="P190" t="str">
            <v>PRIVADO</v>
          </cell>
        </row>
        <row r="191">
          <cell r="A191">
            <v>857</v>
          </cell>
          <cell r="B191" t="str">
            <v>URBANO</v>
          </cell>
          <cell r="C191" t="str">
            <v>OFICIAL</v>
          </cell>
          <cell r="D191">
            <v>113001030093</v>
          </cell>
          <cell r="E191">
            <v>857</v>
          </cell>
          <cell r="F191">
            <v>857</v>
          </cell>
          <cell r="G191" t="str">
            <v>I.E FUNDACION PIES DESCALZOS</v>
          </cell>
          <cell r="H191" t="str">
            <v>INSTITUCION EDUCATIVA FUNDACION PIES DESCALZOS</v>
          </cell>
          <cell r="I191" t="str">
            <v>LA MARIA, CALLE 52 No. 33 E 06</v>
          </cell>
          <cell r="J191" t="str">
            <v>LA MARIA</v>
          </cell>
          <cell r="K191" t="str">
            <v>PRINCIPAL</v>
          </cell>
          <cell r="L191" t="str">
            <v>HISTORICA Y CARIBE NORTE</v>
          </cell>
          <cell r="M191" t="str">
            <v>SANTA RITA</v>
          </cell>
          <cell r="N191">
            <v>190</v>
          </cell>
          <cell r="P191" t="str">
            <v>PRIVADO</v>
          </cell>
        </row>
        <row r="192">
          <cell r="A192">
            <v>251</v>
          </cell>
          <cell r="B192" t="str">
            <v>URBANA</v>
          </cell>
          <cell r="C192" t="str">
            <v>PRIVADO</v>
          </cell>
          <cell r="D192">
            <v>313001002307</v>
          </cell>
          <cell r="E192">
            <v>251</v>
          </cell>
          <cell r="F192">
            <v>251</v>
          </cell>
          <cell r="G192" t="str">
            <v>COL. ADVENTISTA DE CARTAGENA</v>
          </cell>
          <cell r="H192" t="str">
            <v>COL. ADVENTISTA DE CARTAGENA</v>
          </cell>
          <cell r="I192" t="str">
            <v>AV PEDRO DE HEREDIA ST ALCIBIA # 32 - 13</v>
          </cell>
          <cell r="J192" t="str">
            <v>AV PEDRO DE HEREDIA</v>
          </cell>
          <cell r="K192" t="str">
            <v>PRINCIPAL</v>
          </cell>
          <cell r="L192" t="str">
            <v>DE LA VIRGEN Y TURISTICA</v>
          </cell>
          <cell r="M192" t="str">
            <v>DE LA VIRGEN Y TURISTICA</v>
          </cell>
          <cell r="N192">
            <v>191</v>
          </cell>
          <cell r="P192" t="str">
            <v>PRIVADO</v>
          </cell>
        </row>
        <row r="193">
          <cell r="A193">
            <v>302</v>
          </cell>
          <cell r="B193" t="str">
            <v>URBANA</v>
          </cell>
          <cell r="C193" t="str">
            <v>PRIVADO</v>
          </cell>
          <cell r="D193">
            <v>313001006159</v>
          </cell>
          <cell r="E193">
            <v>302</v>
          </cell>
          <cell r="F193">
            <v>302</v>
          </cell>
          <cell r="G193" t="str">
            <v>CORP. INSTITUTO CARTAGENA</v>
          </cell>
          <cell r="H193" t="str">
            <v>CORP. INSTITUTO CARTAGENA</v>
          </cell>
          <cell r="I193" t="str">
            <v>OLAYA HERRERA, SECTOR ESTRELLA CLL EL TAMARINDO # 32-34</v>
          </cell>
          <cell r="J193" t="str">
            <v>OLAYA HERRERA</v>
          </cell>
          <cell r="K193" t="str">
            <v>PRINCIPAL</v>
          </cell>
          <cell r="L193" t="str">
            <v>DE LA VIRGEN Y TURISTICA</v>
          </cell>
          <cell r="M193" t="str">
            <v>DE LA VIRGEN Y TURISTICA</v>
          </cell>
          <cell r="N193">
            <v>192</v>
          </cell>
          <cell r="P193" t="str">
            <v>PRIVADO</v>
          </cell>
        </row>
        <row r="194">
          <cell r="A194">
            <v>303</v>
          </cell>
          <cell r="B194" t="str">
            <v>URBANA</v>
          </cell>
          <cell r="C194" t="str">
            <v>PRIVADO</v>
          </cell>
          <cell r="D194">
            <v>313001006281</v>
          </cell>
          <cell r="E194">
            <v>303</v>
          </cell>
          <cell r="F194">
            <v>303</v>
          </cell>
          <cell r="G194" t="str">
            <v>CORP. COL. AMOR A BOLIVAR</v>
          </cell>
          <cell r="H194" t="str">
            <v>CORP. COL. AMOR A BOLIVAR</v>
          </cell>
          <cell r="I194" t="str">
            <v>URB EL GALLO CLL TOLU # 51-29</v>
          </cell>
          <cell r="J194" t="str">
            <v>EL GALLO</v>
          </cell>
          <cell r="K194" t="str">
            <v>PRINCIPAL</v>
          </cell>
          <cell r="L194" t="str">
            <v>DE LA VIRGEN Y TURISTICA</v>
          </cell>
          <cell r="M194" t="str">
            <v>DE LA VIRGEN Y TURISTICA</v>
          </cell>
          <cell r="N194">
            <v>193</v>
          </cell>
          <cell r="P194" t="str">
            <v>PRIVADO</v>
          </cell>
        </row>
        <row r="195">
          <cell r="A195">
            <v>324</v>
          </cell>
          <cell r="B195" t="str">
            <v>URBANA</v>
          </cell>
          <cell r="C195" t="str">
            <v>PRIVADO</v>
          </cell>
          <cell r="D195">
            <v>313001007091</v>
          </cell>
          <cell r="E195">
            <v>324</v>
          </cell>
          <cell r="F195">
            <v>324</v>
          </cell>
          <cell r="G195" t="str">
            <v>COL. MODERNO DEL NORTE</v>
          </cell>
          <cell r="H195" t="str">
            <v>COL. MODERNO DEL NORTE</v>
          </cell>
          <cell r="I195" t="str">
            <v>LOS ALPES CARRET LA CORDIALIDAD # 31 i -149</v>
          </cell>
          <cell r="J195" t="str">
            <v>LOS ALPES</v>
          </cell>
          <cell r="K195" t="str">
            <v>PRINCIPAL</v>
          </cell>
          <cell r="L195" t="str">
            <v>DE LA VIRGEN Y TURISTICA</v>
          </cell>
          <cell r="M195" t="str">
            <v>DE LA VIRGEN Y TURISTICA</v>
          </cell>
          <cell r="N195">
            <v>194</v>
          </cell>
          <cell r="P195" t="str">
            <v>PRIVADO</v>
          </cell>
        </row>
        <row r="196">
          <cell r="A196">
            <v>328</v>
          </cell>
          <cell r="B196" t="str">
            <v>URBANA</v>
          </cell>
          <cell r="C196" t="str">
            <v>PRIVADO</v>
          </cell>
          <cell r="D196">
            <v>313001007309</v>
          </cell>
          <cell r="E196">
            <v>328</v>
          </cell>
          <cell r="F196">
            <v>328</v>
          </cell>
          <cell r="G196" t="str">
            <v>INST. LAMPARA MARAVILLOSA</v>
          </cell>
          <cell r="H196" t="str">
            <v>INST. LAMPARA MARAVILLOSA</v>
          </cell>
          <cell r="I196" t="str">
            <v>URB CASTILLETE MZ K LOTE 6</v>
          </cell>
          <cell r="J196" t="str">
            <v>CASTILLETE</v>
          </cell>
          <cell r="K196" t="str">
            <v>PRINCIPAL</v>
          </cell>
          <cell r="L196" t="str">
            <v>DE LA VIRGEN Y TURISTICA</v>
          </cell>
          <cell r="M196" t="str">
            <v>DE LA VIRGEN Y TURISTICA</v>
          </cell>
          <cell r="N196">
            <v>195</v>
          </cell>
          <cell r="P196" t="str">
            <v>PRIVADO</v>
          </cell>
        </row>
        <row r="197">
          <cell r="A197">
            <v>337</v>
          </cell>
          <cell r="B197" t="str">
            <v>URBANA</v>
          </cell>
          <cell r="C197" t="str">
            <v>PRIVADO</v>
          </cell>
          <cell r="D197">
            <v>313001007651</v>
          </cell>
          <cell r="E197">
            <v>337</v>
          </cell>
          <cell r="F197">
            <v>337</v>
          </cell>
          <cell r="G197" t="str">
            <v>INST. METROPOLITANO DE C/GENA.</v>
          </cell>
          <cell r="H197" t="str">
            <v>INST. METROPOLITANO DE C/GENA.</v>
          </cell>
          <cell r="I197" t="str">
            <v>VISTA HERMOSA SECTOR VILLA VALENTINA 16-04</v>
          </cell>
          <cell r="J197" t="str">
            <v>VISTA HERMOSA</v>
          </cell>
          <cell r="K197" t="str">
            <v>PRINCIPAL</v>
          </cell>
          <cell r="L197" t="str">
            <v>DE LA VIRGEN Y TURISTICA</v>
          </cell>
          <cell r="M197" t="str">
            <v>DE LA VIRGEN Y TURISTICA</v>
          </cell>
          <cell r="N197">
            <v>196</v>
          </cell>
          <cell r="P197" t="str">
            <v>PRIVADO</v>
          </cell>
        </row>
        <row r="198">
          <cell r="A198">
            <v>342</v>
          </cell>
          <cell r="B198" t="str">
            <v>URBANA</v>
          </cell>
          <cell r="C198" t="str">
            <v>PRIVADO</v>
          </cell>
          <cell r="D198">
            <v>313001007821</v>
          </cell>
          <cell r="E198">
            <v>342</v>
          </cell>
          <cell r="F198">
            <v>342</v>
          </cell>
          <cell r="G198" t="str">
            <v>FUND. R.E.I PARA LA REHABILITACION INTEGRAL I.P.S</v>
          </cell>
          <cell r="H198" t="str">
            <v>FUND. R.E.I PARA LA REHABILITACION INTEGRAL I.P.S</v>
          </cell>
          <cell r="I198" t="str">
            <v>OLAYA HERRERA KRA50A -URB LOS ALAMOS # 31B-12</v>
          </cell>
          <cell r="J198" t="str">
            <v>OLAYA HERRERA</v>
          </cell>
          <cell r="K198" t="str">
            <v>PRINCIPAL</v>
          </cell>
          <cell r="L198" t="str">
            <v>DE LA VIRGEN Y TURISTICA</v>
          </cell>
          <cell r="M198" t="str">
            <v>DE LA VIRGEN Y TURISTICA</v>
          </cell>
          <cell r="N198">
            <v>197</v>
          </cell>
          <cell r="P198" t="str">
            <v>PRIVADO</v>
          </cell>
        </row>
        <row r="199">
          <cell r="A199">
            <v>345</v>
          </cell>
          <cell r="B199" t="str">
            <v>URBANA</v>
          </cell>
          <cell r="C199" t="str">
            <v>PRIVADO</v>
          </cell>
          <cell r="D199">
            <v>313001007911</v>
          </cell>
          <cell r="E199">
            <v>345</v>
          </cell>
          <cell r="F199">
            <v>345</v>
          </cell>
          <cell r="G199" t="str">
            <v>INST. INF. FEDERICO FROBEL</v>
          </cell>
          <cell r="H199" t="str">
            <v>INST. INF. FEDERICO FROBEL</v>
          </cell>
          <cell r="I199" t="str">
            <v>URB LAS PALMERAS M 4 LOTE 6</v>
          </cell>
          <cell r="J199" t="str">
            <v>LAS PALMERAS</v>
          </cell>
          <cell r="K199" t="str">
            <v>PRINCIPAL</v>
          </cell>
          <cell r="L199" t="str">
            <v>DE LA VIRGEN Y TURISTICA</v>
          </cell>
          <cell r="M199" t="str">
            <v>DE LA VIRGEN Y TURISTICA</v>
          </cell>
          <cell r="N199">
            <v>198</v>
          </cell>
          <cell r="P199" t="str">
            <v>PRIVADO</v>
          </cell>
        </row>
        <row r="200">
          <cell r="A200">
            <v>346</v>
          </cell>
          <cell r="B200" t="str">
            <v>URBANA</v>
          </cell>
          <cell r="C200" t="str">
            <v>PRIVADO</v>
          </cell>
          <cell r="D200">
            <v>313001007929</v>
          </cell>
          <cell r="E200">
            <v>346</v>
          </cell>
          <cell r="F200">
            <v>346</v>
          </cell>
          <cell r="G200" t="str">
            <v>INST. ANGLO AMERICANO DE C/GENA.</v>
          </cell>
          <cell r="H200" t="str">
            <v>INST. ANGLO AMERICANO DE C/GENA.</v>
          </cell>
          <cell r="I200" t="str">
            <v>AV PEDRO DE HEREDIA ST TESCA # 49-55</v>
          </cell>
          <cell r="J200" t="str">
            <v>AV PEDRO DE HEREDIA</v>
          </cell>
          <cell r="K200" t="str">
            <v>PRINCIPAL</v>
          </cell>
          <cell r="L200" t="str">
            <v>DE LA VIRGEN Y TURISTICA</v>
          </cell>
          <cell r="M200" t="str">
            <v>DE LA VIRGEN Y TURISTICA</v>
          </cell>
          <cell r="N200">
            <v>199</v>
          </cell>
          <cell r="P200" t="str">
            <v>PRIVADO</v>
          </cell>
        </row>
        <row r="201">
          <cell r="A201">
            <v>363</v>
          </cell>
          <cell r="B201" t="str">
            <v>URBANA</v>
          </cell>
          <cell r="C201" t="str">
            <v>PRIVADO</v>
          </cell>
          <cell r="D201">
            <v>313001008518</v>
          </cell>
          <cell r="E201">
            <v>363</v>
          </cell>
          <cell r="F201">
            <v>363</v>
          </cell>
          <cell r="G201" t="str">
            <v>INST. DE ENSEÑANZA MADDOX</v>
          </cell>
          <cell r="H201" t="str">
            <v>INST. DE ENSEÑANZA MADDOX</v>
          </cell>
          <cell r="I201" t="str">
            <v>LOS ALPES TR 71 B # 31F-21</v>
          </cell>
          <cell r="J201" t="str">
            <v>LOS ALPES</v>
          </cell>
          <cell r="K201" t="str">
            <v>PRINCIPAL</v>
          </cell>
          <cell r="L201" t="str">
            <v>DE LA VIRGEN Y TURISTICA</v>
          </cell>
          <cell r="M201" t="str">
            <v>DE LA VIRGEN Y TURISTICA</v>
          </cell>
          <cell r="N201">
            <v>200</v>
          </cell>
          <cell r="P201" t="str">
            <v>PRIVADO</v>
          </cell>
        </row>
        <row r="202">
          <cell r="A202">
            <v>374</v>
          </cell>
          <cell r="B202" t="str">
            <v>URBANA</v>
          </cell>
          <cell r="C202" t="str">
            <v>PRIVADO</v>
          </cell>
          <cell r="D202">
            <v>313001008674</v>
          </cell>
          <cell r="E202">
            <v>374</v>
          </cell>
          <cell r="F202">
            <v>374</v>
          </cell>
          <cell r="G202" t="str">
            <v>INST. EDUCATIVO JAIVEL</v>
          </cell>
          <cell r="H202" t="str">
            <v>INST. EDUCATIVO JAIVEL</v>
          </cell>
          <cell r="I202" t="str">
            <v>O HERRERA SECT 11 DE NOV CLL DE LA ARROCERA #5511</v>
          </cell>
          <cell r="J202" t="str">
            <v>OLAYA HERRERA</v>
          </cell>
          <cell r="K202" t="str">
            <v>PRINCIPAL</v>
          </cell>
          <cell r="L202" t="str">
            <v>DE LA VIRGEN Y TURISTICA</v>
          </cell>
          <cell r="M202" t="str">
            <v>DE LA VIRGEN Y TURISTICA</v>
          </cell>
          <cell r="N202">
            <v>201</v>
          </cell>
          <cell r="P202" t="str">
            <v>PRIVADO</v>
          </cell>
        </row>
        <row r="203">
          <cell r="A203">
            <v>402</v>
          </cell>
          <cell r="B203" t="str">
            <v>URBANA</v>
          </cell>
          <cell r="C203" t="str">
            <v>PRIVADO</v>
          </cell>
          <cell r="D203">
            <v>313001009204</v>
          </cell>
          <cell r="E203">
            <v>402</v>
          </cell>
          <cell r="F203">
            <v>402</v>
          </cell>
          <cell r="G203" t="str">
            <v>INST. INTEGRAL NUEVA COLOMBIA</v>
          </cell>
          <cell r="H203" t="str">
            <v>INST. INTEGRAL NUEVA COLOMBIA</v>
          </cell>
          <cell r="I203" t="str">
            <v>LA MARIA CL 45 # 30-34</v>
          </cell>
          <cell r="J203" t="str">
            <v>LA MARIA</v>
          </cell>
          <cell r="K203" t="str">
            <v>PRINCIPAL</v>
          </cell>
          <cell r="L203" t="str">
            <v>DE LA VIRGEN Y TURISTICA</v>
          </cell>
          <cell r="M203" t="str">
            <v>DE LA VIRGEN Y TURISTICA</v>
          </cell>
          <cell r="N203">
            <v>202</v>
          </cell>
          <cell r="P203" t="str">
            <v>PRIVADO</v>
          </cell>
        </row>
        <row r="204">
          <cell r="A204">
            <v>406</v>
          </cell>
          <cell r="B204" t="str">
            <v>URBANA</v>
          </cell>
          <cell r="C204" t="str">
            <v>PRIVADO</v>
          </cell>
          <cell r="D204">
            <v>313001009247</v>
          </cell>
          <cell r="E204">
            <v>406</v>
          </cell>
          <cell r="F204">
            <v>406</v>
          </cell>
          <cell r="G204" t="str">
            <v>COL. ROBIN HOOD</v>
          </cell>
          <cell r="H204" t="str">
            <v>COL. ROBIN HOOD</v>
          </cell>
          <cell r="I204" t="str">
            <v>CAMINO DEL MEDIO CLL 2° # 39-13</v>
          </cell>
          <cell r="J204" t="str">
            <v>CAMINO DEL MEDIO</v>
          </cell>
          <cell r="K204" t="str">
            <v>PRINCIPAL</v>
          </cell>
          <cell r="L204" t="str">
            <v>DE LA VIRGEN Y TURISTICA</v>
          </cell>
          <cell r="M204" t="str">
            <v>DE LA VIRGEN Y TURISTICA</v>
          </cell>
          <cell r="N204">
            <v>203</v>
          </cell>
          <cell r="P204" t="str">
            <v>PRIVADO</v>
          </cell>
        </row>
        <row r="205">
          <cell r="A205">
            <v>415</v>
          </cell>
          <cell r="B205" t="str">
            <v>URBANA</v>
          </cell>
          <cell r="C205" t="str">
            <v>PRIVADO</v>
          </cell>
          <cell r="D205">
            <v>313001009417</v>
          </cell>
          <cell r="E205">
            <v>415</v>
          </cell>
          <cell r="F205">
            <v>415</v>
          </cell>
          <cell r="G205" t="str">
            <v>LIC. CRISTOBAL COLON</v>
          </cell>
          <cell r="H205" t="str">
            <v>LIC. CRISTOBAL COLON</v>
          </cell>
          <cell r="I205" t="str">
            <v>LAS PALMERAS M 36 L 16</v>
          </cell>
          <cell r="J205" t="str">
            <v>LAS PALMERAS</v>
          </cell>
          <cell r="K205" t="str">
            <v>PRINCIPAL</v>
          </cell>
          <cell r="L205" t="str">
            <v>DE LA VIRGEN Y TURISTICA</v>
          </cell>
          <cell r="M205" t="str">
            <v>DE LA VIRGEN Y TURISTICA</v>
          </cell>
          <cell r="N205">
            <v>204</v>
          </cell>
          <cell r="P205" t="str">
            <v>PRIVADO</v>
          </cell>
        </row>
        <row r="206">
          <cell r="A206">
            <v>428</v>
          </cell>
          <cell r="B206" t="str">
            <v>URBANA</v>
          </cell>
          <cell r="C206" t="str">
            <v>PRIVADO</v>
          </cell>
          <cell r="D206">
            <v>313001012761</v>
          </cell>
          <cell r="E206">
            <v>428</v>
          </cell>
          <cell r="F206">
            <v>428</v>
          </cell>
          <cell r="G206" t="str">
            <v>JARD. INF.LOS CHAVITOS</v>
          </cell>
          <cell r="H206" t="str">
            <v>JARD. INF.LOS CHAVITOS</v>
          </cell>
          <cell r="I206" t="str">
            <v>LA ESPERANZA CR 30 # 38-17</v>
          </cell>
          <cell r="J206" t="str">
            <v>LA ESPERANZA</v>
          </cell>
          <cell r="K206" t="str">
            <v>PRINCIPAL</v>
          </cell>
          <cell r="L206" t="str">
            <v>DE LA VIRGEN Y TURISTICA</v>
          </cell>
          <cell r="M206" t="str">
            <v>DE LA VIRGEN Y TURISTICA</v>
          </cell>
          <cell r="N206">
            <v>205</v>
          </cell>
          <cell r="P206" t="str">
            <v>PRIVADO</v>
          </cell>
        </row>
        <row r="207">
          <cell r="A207">
            <v>472</v>
          </cell>
          <cell r="B207" t="str">
            <v>URBANA</v>
          </cell>
          <cell r="C207" t="str">
            <v>PRIVADO</v>
          </cell>
          <cell r="D207">
            <v>313001013406</v>
          </cell>
          <cell r="E207">
            <v>472</v>
          </cell>
          <cell r="F207">
            <v>472</v>
          </cell>
          <cell r="G207" t="str">
            <v>INST. LOS ANGELITOS</v>
          </cell>
          <cell r="H207" t="str">
            <v>INST. LOS ANGELITOS</v>
          </cell>
          <cell r="I207" t="str">
            <v>OLAYA HERRERA ST ESTELA # 68-40</v>
          </cell>
          <cell r="J207" t="str">
            <v>OLAYA HERRERA</v>
          </cell>
          <cell r="K207" t="str">
            <v>PRINCIPAL</v>
          </cell>
          <cell r="L207" t="str">
            <v>DE LA VIRGEN Y TURISTICA</v>
          </cell>
          <cell r="M207" t="str">
            <v>DE LA VIRGEN Y TURISTICA</v>
          </cell>
          <cell r="N207">
            <v>206</v>
          </cell>
          <cell r="P207" t="str">
            <v>PRIVADO</v>
          </cell>
        </row>
        <row r="208">
          <cell r="A208">
            <v>514</v>
          </cell>
          <cell r="B208" t="str">
            <v>URBANA</v>
          </cell>
          <cell r="C208" t="str">
            <v>PRIVADO</v>
          </cell>
          <cell r="D208">
            <v>313001013872</v>
          </cell>
          <cell r="E208">
            <v>514</v>
          </cell>
          <cell r="F208">
            <v>514</v>
          </cell>
          <cell r="G208" t="str">
            <v>INST. JHON DEWEY</v>
          </cell>
          <cell r="H208" t="str">
            <v>INST. JHON DEWEY</v>
          </cell>
          <cell r="I208" t="str">
            <v>LOS ALPES TV 71D # 71E-113</v>
          </cell>
          <cell r="J208" t="str">
            <v>LOS ALPES</v>
          </cell>
          <cell r="K208" t="str">
            <v>PRINCIPAL</v>
          </cell>
          <cell r="L208" t="str">
            <v>DE LA VIRGEN Y TURISTICA</v>
          </cell>
          <cell r="M208" t="str">
            <v>DE LA VIRGEN Y TURISTICA</v>
          </cell>
          <cell r="N208">
            <v>207</v>
          </cell>
          <cell r="P208" t="str">
            <v>PRIVADO</v>
          </cell>
        </row>
        <row r="209">
          <cell r="A209">
            <v>561</v>
          </cell>
          <cell r="B209" t="str">
            <v>URBANA</v>
          </cell>
          <cell r="C209" t="str">
            <v>PRIVADO</v>
          </cell>
          <cell r="D209">
            <v>313001027164</v>
          </cell>
          <cell r="E209">
            <v>561</v>
          </cell>
          <cell r="F209">
            <v>561</v>
          </cell>
          <cell r="G209" t="str">
            <v>CORP. COL. LICEO CENTRAL MIXTO</v>
          </cell>
          <cell r="H209" t="str">
            <v>CORP. COL. LICEO CENTRAL MIXTO</v>
          </cell>
          <cell r="I209" t="str">
            <v>POZON M 90 L 12 SECT CENTRAL</v>
          </cell>
          <cell r="J209" t="str">
            <v>EL POZON</v>
          </cell>
          <cell r="K209" t="str">
            <v>PRINCIPAL</v>
          </cell>
          <cell r="L209" t="str">
            <v>DE LA VIRGEN Y TURISTICA</v>
          </cell>
          <cell r="M209" t="str">
            <v>DE LA VIRGEN Y TURISTICA</v>
          </cell>
          <cell r="N209">
            <v>208</v>
          </cell>
          <cell r="P209" t="str">
            <v>PRIVADO</v>
          </cell>
        </row>
        <row r="210">
          <cell r="A210">
            <v>562</v>
          </cell>
          <cell r="B210" t="str">
            <v>URBANA</v>
          </cell>
          <cell r="C210" t="str">
            <v>PRIVADO</v>
          </cell>
          <cell r="D210">
            <v>313001013961</v>
          </cell>
          <cell r="E210">
            <v>562</v>
          </cell>
          <cell r="F210">
            <v>562</v>
          </cell>
          <cell r="G210" t="str">
            <v>COL. BAUTISTA DIOS ES AMOR</v>
          </cell>
          <cell r="H210" t="str">
            <v>COL. BAUTISTA DIOS ES AMOR</v>
          </cell>
          <cell r="I210" t="str">
            <v>LA QUINTA CLL 1 DE LAS FLORES # 24-05</v>
          </cell>
          <cell r="J210" t="str">
            <v>LA QUINTA</v>
          </cell>
          <cell r="K210" t="str">
            <v>PRINCIPAL</v>
          </cell>
          <cell r="L210" t="str">
            <v>DE LA VIRGEN Y TURISTICA</v>
          </cell>
          <cell r="M210" t="str">
            <v>DE LA VIRGEN Y TURISTICA</v>
          </cell>
          <cell r="N210">
            <v>209</v>
          </cell>
          <cell r="P210" t="str">
            <v>PRIVADO</v>
          </cell>
        </row>
        <row r="211">
          <cell r="A211">
            <v>564</v>
          </cell>
          <cell r="B211" t="str">
            <v>URBANA</v>
          </cell>
          <cell r="C211" t="str">
            <v>PRIVADO</v>
          </cell>
          <cell r="D211">
            <v>313001027113</v>
          </cell>
          <cell r="E211">
            <v>564</v>
          </cell>
          <cell r="F211">
            <v>564</v>
          </cell>
          <cell r="G211" t="str">
            <v>INST.  EDUC. MI NUEVO HOGAR</v>
          </cell>
          <cell r="H211" t="str">
            <v>INST.  EDUC. MI NUEVO HOGAR</v>
          </cell>
          <cell r="I211" t="str">
            <v>EL POZON KRA 88 M 105 L 15</v>
          </cell>
          <cell r="J211" t="str">
            <v>EL POZON</v>
          </cell>
          <cell r="K211" t="str">
            <v>PRINCIPAL</v>
          </cell>
          <cell r="L211" t="str">
            <v>DE LA VIRGEN Y TURISTICA</v>
          </cell>
          <cell r="M211" t="str">
            <v>DE LA VIRGEN Y TURISTICA</v>
          </cell>
          <cell r="N211">
            <v>210</v>
          </cell>
          <cell r="P211" t="str">
            <v>PRIVADO</v>
          </cell>
        </row>
        <row r="212">
          <cell r="A212">
            <v>568</v>
          </cell>
          <cell r="B212" t="str">
            <v>URBANA</v>
          </cell>
          <cell r="C212" t="str">
            <v>PRIVADO</v>
          </cell>
          <cell r="D212">
            <v>313001027130</v>
          </cell>
          <cell r="E212">
            <v>568</v>
          </cell>
          <cell r="F212">
            <v>568</v>
          </cell>
          <cell r="G212" t="str">
            <v>ESC. COM. MIXTA  EL SABER</v>
          </cell>
          <cell r="H212" t="str">
            <v>ESC. COM. MIXTA  EL SABER</v>
          </cell>
          <cell r="I212" t="str">
            <v>EL POZON ST VICTOR BLANCO M 189 L 14</v>
          </cell>
          <cell r="J212" t="str">
            <v>EL POZON</v>
          </cell>
          <cell r="K212" t="str">
            <v>PRINCIPAL</v>
          </cell>
          <cell r="L212" t="str">
            <v>DE LA VIRGEN Y TURISTICA</v>
          </cell>
          <cell r="M212" t="str">
            <v>DE LA VIRGEN Y TURISTICA</v>
          </cell>
          <cell r="N212">
            <v>211</v>
          </cell>
          <cell r="P212" t="str">
            <v>PRIVADO</v>
          </cell>
        </row>
        <row r="213">
          <cell r="A213">
            <v>588</v>
          </cell>
          <cell r="B213" t="str">
            <v>URBANA</v>
          </cell>
          <cell r="C213" t="str">
            <v>PRIVADO</v>
          </cell>
          <cell r="D213">
            <v>313001027474</v>
          </cell>
          <cell r="E213">
            <v>588</v>
          </cell>
          <cell r="F213">
            <v>588</v>
          </cell>
          <cell r="G213" t="str">
            <v>COL. MIXTO NUEVO PORVENIR</v>
          </cell>
          <cell r="H213" t="str">
            <v>COL. MIXTO NUEVO PORVENIR</v>
          </cell>
          <cell r="I213" t="str">
            <v>EL POZON MZA 159 LOTE 12 SECT 1RO DE MAYO</v>
          </cell>
          <cell r="J213" t="str">
            <v>EL POZON</v>
          </cell>
          <cell r="K213" t="str">
            <v>PRINCIPAL</v>
          </cell>
          <cell r="L213" t="str">
            <v>DE LA VIRGEN Y TURISTICA</v>
          </cell>
          <cell r="M213" t="str">
            <v>DE LA VIRGEN Y TURISTICA</v>
          </cell>
          <cell r="N213">
            <v>212</v>
          </cell>
          <cell r="P213" t="str">
            <v>PRIVADO</v>
          </cell>
        </row>
        <row r="214">
          <cell r="A214">
            <v>591</v>
          </cell>
          <cell r="B214" t="str">
            <v>URBANA</v>
          </cell>
          <cell r="C214" t="str">
            <v>PRIVADO</v>
          </cell>
          <cell r="D214">
            <v>313001028639</v>
          </cell>
          <cell r="E214">
            <v>591</v>
          </cell>
          <cell r="F214">
            <v>591</v>
          </cell>
          <cell r="G214" t="str">
            <v>INST. CENTRAL DE COLOMBIA PARA ADULTOS(ICCA)</v>
          </cell>
          <cell r="H214" t="str">
            <v>INST. CENTRAL DE COLOMBIA PARA ADULTOS(ICCA)</v>
          </cell>
          <cell r="I214" t="str">
            <v>VILLA SANDRA, CERCA notaria septima</v>
          </cell>
          <cell r="J214" t="str">
            <v>VILLA SANDRA</v>
          </cell>
          <cell r="K214" t="str">
            <v>PRINCIPAL</v>
          </cell>
          <cell r="L214" t="str">
            <v>HISTORICA Y CARIBE NORTE</v>
          </cell>
          <cell r="M214" t="str">
            <v>COUNTRY</v>
          </cell>
          <cell r="N214">
            <v>213</v>
          </cell>
          <cell r="P214" t="str">
            <v>PRIVADO</v>
          </cell>
        </row>
        <row r="215">
          <cell r="A215">
            <v>592</v>
          </cell>
          <cell r="B215" t="str">
            <v>URBANA</v>
          </cell>
          <cell r="C215" t="str">
            <v>PRIVADO</v>
          </cell>
          <cell r="D215">
            <v>313001027440</v>
          </cell>
          <cell r="E215">
            <v>592</v>
          </cell>
          <cell r="F215">
            <v>592</v>
          </cell>
          <cell r="G215" t="str">
            <v>INST.  EDUC. EL SEMBRADOR</v>
          </cell>
          <cell r="H215" t="str">
            <v>INST.  EDUC. EL SEMBRADOR</v>
          </cell>
          <cell r="I215" t="str">
            <v>EL LIBANO CALLE 3A # 31 B 55</v>
          </cell>
          <cell r="J215" t="str">
            <v>EL LIBANO</v>
          </cell>
          <cell r="K215" t="str">
            <v>PRINCIPAL</v>
          </cell>
          <cell r="L215" t="str">
            <v>DE LA VIRGEN Y TURISTICA</v>
          </cell>
          <cell r="M215" t="str">
            <v>DE LA VIRGEN Y TURISTICA</v>
          </cell>
          <cell r="N215">
            <v>214</v>
          </cell>
          <cell r="P215" t="str">
            <v>PRIVADO</v>
          </cell>
        </row>
        <row r="216">
          <cell r="A216">
            <v>614</v>
          </cell>
          <cell r="B216" t="str">
            <v>URBANA</v>
          </cell>
          <cell r="C216" t="str">
            <v>PRIVADO</v>
          </cell>
          <cell r="D216">
            <v>313001028868</v>
          </cell>
          <cell r="E216">
            <v>614</v>
          </cell>
          <cell r="F216">
            <v>614</v>
          </cell>
          <cell r="G216" t="str">
            <v>COL. BILINGUE DE CARTAGENA</v>
          </cell>
          <cell r="H216" t="str">
            <v>COL. BILINGUE DE CARTAGENA</v>
          </cell>
          <cell r="I216" t="str">
            <v>TESCA NUEVO C 31B N 50-82</v>
          </cell>
          <cell r="J216" t="str">
            <v>TESCA</v>
          </cell>
          <cell r="K216" t="str">
            <v>PRINCIPAL</v>
          </cell>
          <cell r="L216" t="str">
            <v>DE LA VIRGEN Y TURISTICA</v>
          </cell>
          <cell r="M216" t="str">
            <v>DE LA VIRGEN Y TURISTICA</v>
          </cell>
          <cell r="N216">
            <v>215</v>
          </cell>
          <cell r="P216" t="str">
            <v>PRIVADO</v>
          </cell>
        </row>
        <row r="217">
          <cell r="A217">
            <v>615</v>
          </cell>
          <cell r="B217" t="str">
            <v>URBANA</v>
          </cell>
          <cell r="C217" t="str">
            <v>PRIVADO</v>
          </cell>
          <cell r="D217">
            <v>313001028225</v>
          </cell>
          <cell r="E217">
            <v>615</v>
          </cell>
          <cell r="F217">
            <v>615</v>
          </cell>
          <cell r="G217" t="str">
            <v>CORP. CENTRO EDUCATIVO COMUNITARIO FUENTE DE VALORES "CENEFU</v>
          </cell>
          <cell r="H217" t="str">
            <v>CORP. CENTRO EDUCATIVO COMUNITARIO FUENTE DE VALORES "CENEFU</v>
          </cell>
          <cell r="I217" t="str">
            <v>EL POZON ST SAN NICOLAS M 257 L 9</v>
          </cell>
          <cell r="J217" t="str">
            <v>EL POZON</v>
          </cell>
          <cell r="K217" t="str">
            <v>PRINCIPAL</v>
          </cell>
          <cell r="L217" t="str">
            <v>DE LA VIRGEN Y TURISTICA</v>
          </cell>
          <cell r="M217" t="str">
            <v>DE LA VIRGEN Y TURISTICA</v>
          </cell>
          <cell r="N217">
            <v>216</v>
          </cell>
          <cell r="P217" t="str">
            <v>PRIVADO</v>
          </cell>
        </row>
        <row r="218">
          <cell r="A218">
            <v>641</v>
          </cell>
          <cell r="B218" t="str">
            <v>URBANA</v>
          </cell>
          <cell r="C218" t="str">
            <v>PRIVADO</v>
          </cell>
          <cell r="D218">
            <v>313001028771</v>
          </cell>
          <cell r="E218">
            <v>641</v>
          </cell>
          <cell r="F218">
            <v>641</v>
          </cell>
          <cell r="G218" t="str">
            <v>INST.  REAL DEL CARIBE</v>
          </cell>
          <cell r="H218" t="str">
            <v>INST.  REAL DEL CARIBE</v>
          </cell>
          <cell r="I218" t="str">
            <v>URB LAS PALMERAS M 13 LOTE 5</v>
          </cell>
          <cell r="J218" t="str">
            <v>LAS PALMERAS</v>
          </cell>
          <cell r="K218" t="str">
            <v>PRINCIPAL</v>
          </cell>
          <cell r="L218" t="str">
            <v>DE LA VIRGEN Y TURISTICA</v>
          </cell>
          <cell r="M218" t="str">
            <v>DE LA VIRGEN Y TURISTICA</v>
          </cell>
          <cell r="N218">
            <v>217</v>
          </cell>
          <cell r="P218" t="str">
            <v>PRIVADO</v>
          </cell>
        </row>
        <row r="219">
          <cell r="A219">
            <v>652</v>
          </cell>
          <cell r="B219" t="str">
            <v>URBANA</v>
          </cell>
          <cell r="C219" t="str">
            <v>PRIVADO</v>
          </cell>
          <cell r="D219">
            <v>313001028843</v>
          </cell>
          <cell r="E219">
            <v>652</v>
          </cell>
          <cell r="F219">
            <v>652</v>
          </cell>
          <cell r="G219" t="str">
            <v>COL. JUAN PABLO II (C.E SONRISITAS)</v>
          </cell>
          <cell r="H219" t="str">
            <v>COL. JUAN PABLO II (C.E SONRISITAS)</v>
          </cell>
          <cell r="I219" t="str">
            <v>OLAYA HERRERA - ST ONCE DE NOVIEMBRE # 53-86</v>
          </cell>
          <cell r="J219" t="str">
            <v>OLAYA HERRERA</v>
          </cell>
          <cell r="K219" t="str">
            <v>PRINCIPAL</v>
          </cell>
          <cell r="L219" t="str">
            <v>DE LA VIRGEN Y TURISTICA</v>
          </cell>
          <cell r="M219" t="str">
            <v>DE LA VIRGEN Y TURISTICA</v>
          </cell>
          <cell r="N219">
            <v>218</v>
          </cell>
          <cell r="P219" t="str">
            <v>PRIVADO</v>
          </cell>
        </row>
        <row r="220">
          <cell r="A220">
            <v>654</v>
          </cell>
          <cell r="B220" t="str">
            <v>URBANA</v>
          </cell>
          <cell r="C220" t="str">
            <v>PRIVADO</v>
          </cell>
          <cell r="D220">
            <v>313001028985</v>
          </cell>
          <cell r="E220">
            <v>654</v>
          </cell>
          <cell r="F220">
            <v>654</v>
          </cell>
          <cell r="G220" t="str">
            <v>COL. DIOS ES AMOR -SEDE CARTAGENA</v>
          </cell>
          <cell r="H220" t="str">
            <v>COL. DIOS ES AMOR -SEDE CARTAGENA</v>
          </cell>
          <cell r="I220" t="str">
            <v>VILLA ESTRELLA TRANSV 54 N 60-863</v>
          </cell>
          <cell r="J220" t="str">
            <v>VILLA ESTRELLA</v>
          </cell>
          <cell r="K220" t="str">
            <v>PRINCIPAL</v>
          </cell>
          <cell r="L220" t="str">
            <v>DE LA VIRGEN Y TURISTICA</v>
          </cell>
          <cell r="M220" t="str">
            <v>DE LA VIRGEN Y TURISTICA</v>
          </cell>
          <cell r="N220">
            <v>219</v>
          </cell>
          <cell r="P220" t="str">
            <v>PRIVADO</v>
          </cell>
        </row>
        <row r="221">
          <cell r="A221">
            <v>384</v>
          </cell>
          <cell r="B221" t="str">
            <v>URBANA</v>
          </cell>
          <cell r="C221" t="str">
            <v>PRIVADO</v>
          </cell>
          <cell r="D221">
            <v>313001008879</v>
          </cell>
          <cell r="E221">
            <v>384</v>
          </cell>
          <cell r="F221">
            <v>384</v>
          </cell>
          <cell r="G221" t="str">
            <v>CORPORACION INSTITUO PESTALOZZI</v>
          </cell>
          <cell r="H221" t="str">
            <v>CORPORACION INSTITUO PESTALOZZI</v>
          </cell>
          <cell r="I221" t="str">
            <v>GAVIOTAS M 22 L 25 2A ETAPA</v>
          </cell>
          <cell r="J221" t="str">
            <v>GAVIOTAS</v>
          </cell>
          <cell r="K221" t="str">
            <v>PRINCIPAL</v>
          </cell>
          <cell r="L221" t="str">
            <v>DE LA VIRGEN Y TURISTICA</v>
          </cell>
          <cell r="M221" t="str">
            <v>DE LA VIRGEN Y TURISTICA</v>
          </cell>
          <cell r="N221">
            <v>220</v>
          </cell>
          <cell r="P221" t="str">
            <v>PRIVADO</v>
          </cell>
        </row>
        <row r="222">
          <cell r="A222">
            <v>637</v>
          </cell>
          <cell r="B222" t="str">
            <v>URBANA</v>
          </cell>
          <cell r="C222" t="str">
            <v>PRIVADO</v>
          </cell>
          <cell r="D222">
            <v>313001028875</v>
          </cell>
          <cell r="E222">
            <v>637</v>
          </cell>
          <cell r="F222">
            <v>637</v>
          </cell>
          <cell r="G222" t="str">
            <v>CENT. EDUC. ALBERTO JIMENEZ FUENTES (ANTES MI ABUELO Y</v>
          </cell>
          <cell r="H222" t="str">
            <v>CENT. EDUC. ALBERTO JIMENEZ FUENTES (ANTES MI ABUELO Y</v>
          </cell>
          <cell r="I222" t="str">
            <v>OLAYA HERRERA CARRERA 67 # 32B-60 ST PUNTILLA</v>
          </cell>
          <cell r="J222" t="str">
            <v>OLAYA HERRERA</v>
          </cell>
          <cell r="K222" t="str">
            <v>PRINCIPAL</v>
          </cell>
          <cell r="L222" t="str">
            <v>DE LA VIRGEN Y TURISTICA</v>
          </cell>
          <cell r="M222" t="str">
            <v>DE LA VIRGEN Y TURISTICA</v>
          </cell>
          <cell r="N222">
            <v>221</v>
          </cell>
          <cell r="P222" t="str">
            <v>PRIVADO</v>
          </cell>
        </row>
        <row r="223">
          <cell r="A223">
            <v>790</v>
          </cell>
          <cell r="B223" t="str">
            <v>URBANA</v>
          </cell>
          <cell r="C223" t="str">
            <v>PRIVADO</v>
          </cell>
          <cell r="D223">
            <v>313001029426</v>
          </cell>
          <cell r="E223">
            <v>790</v>
          </cell>
          <cell r="F223">
            <v>790</v>
          </cell>
          <cell r="G223" t="str">
            <v>C.E MUNDO DEL SABER</v>
          </cell>
          <cell r="H223" t="str">
            <v>C.E MUNDO DEL SABER</v>
          </cell>
          <cell r="I223" t="str">
            <v>URB SEVILLA M 11 L 15</v>
          </cell>
          <cell r="J223" t="str">
            <v>URB SEVILLA</v>
          </cell>
          <cell r="K223" t="str">
            <v>PRINCIPAL</v>
          </cell>
          <cell r="L223" t="str">
            <v>DE LA VIRGEN Y TURISTICA</v>
          </cell>
          <cell r="M223" t="str">
            <v>DE LA VIRGEN Y TURISTICA</v>
          </cell>
          <cell r="N223">
            <v>222</v>
          </cell>
          <cell r="P223" t="str">
            <v>PRIVADO</v>
          </cell>
        </row>
        <row r="224">
          <cell r="A224">
            <v>792</v>
          </cell>
          <cell r="B224" t="str">
            <v>URBANA</v>
          </cell>
          <cell r="C224" t="str">
            <v>PRIVADO</v>
          </cell>
          <cell r="D224">
            <v>313001029434</v>
          </cell>
          <cell r="E224">
            <v>792</v>
          </cell>
          <cell r="F224">
            <v>792</v>
          </cell>
          <cell r="G224" t="str">
            <v>INST. EDUC JULIO ENRIQUE</v>
          </cell>
          <cell r="H224" t="str">
            <v>INST. EDUC JULIO ENRIQUE</v>
          </cell>
          <cell r="I224" t="str">
            <v>URB SEVILLA M 12 L 10</v>
          </cell>
          <cell r="J224" t="str">
            <v>URB SEVILLA</v>
          </cell>
          <cell r="K224" t="str">
            <v>PRINCIPAL</v>
          </cell>
          <cell r="L224" t="str">
            <v>DE LA VIRGEN Y TURISTICA</v>
          </cell>
          <cell r="M224" t="str">
            <v>DE LA VIRGEN Y TURISTICA</v>
          </cell>
          <cell r="N224">
            <v>223</v>
          </cell>
          <cell r="P224" t="str">
            <v>PRIVADO</v>
          </cell>
        </row>
        <row r="225">
          <cell r="A225">
            <v>797</v>
          </cell>
          <cell r="B225" t="str">
            <v>URBANA</v>
          </cell>
          <cell r="C225" t="str">
            <v>PRIVADO</v>
          </cell>
          <cell r="D225">
            <v>313001029141</v>
          </cell>
          <cell r="E225">
            <v>797</v>
          </cell>
          <cell r="F225">
            <v>797</v>
          </cell>
          <cell r="G225" t="str">
            <v>CORP. INST EDUC CIENAGA DE LA VIRGEN</v>
          </cell>
          <cell r="H225" t="str">
            <v>CORP. INST EDUC CIENAGA DE LA VIRGEN</v>
          </cell>
          <cell r="I225" t="str">
            <v>AV PEDRO ROMERO ST ALCIBIA # 34-71</v>
          </cell>
          <cell r="J225" t="str">
            <v>AV PEDRO DE HEREDIA</v>
          </cell>
          <cell r="K225" t="str">
            <v>PRINCIPAL</v>
          </cell>
          <cell r="L225" t="str">
            <v>DE LA VIRGEN Y TURISTICA</v>
          </cell>
          <cell r="M225" t="str">
            <v>DE LA VIRGEN Y TURISTICA</v>
          </cell>
          <cell r="N225">
            <v>224</v>
          </cell>
          <cell r="P225" t="str">
            <v>PRIVADO</v>
          </cell>
        </row>
        <row r="226">
          <cell r="A226">
            <v>809</v>
          </cell>
          <cell r="B226" t="str">
            <v>URBANA</v>
          </cell>
          <cell r="C226" t="str">
            <v>PRIVADO</v>
          </cell>
          <cell r="D226">
            <v>313001013279</v>
          </cell>
          <cell r="E226">
            <v>809</v>
          </cell>
          <cell r="F226">
            <v>809</v>
          </cell>
          <cell r="G226" t="str">
            <v>INST. SIGMUND FREUD       (C.INF LOS PEQUEÑOS SABIOS)</v>
          </cell>
          <cell r="H226" t="str">
            <v>INST. SIGMUND FREUD       (C.INF LOS PEQUEÑOS SABIOS)</v>
          </cell>
          <cell r="I226" t="str">
            <v>LAS GAVIOTAS M 29 L 11 ET 2</v>
          </cell>
          <cell r="J226" t="str">
            <v>LAS GAVIOTAS</v>
          </cell>
          <cell r="K226" t="str">
            <v>PRINCIPAL</v>
          </cell>
          <cell r="L226" t="str">
            <v>DE LA VIRGEN Y TURISTICA</v>
          </cell>
          <cell r="M226" t="str">
            <v>DE LA VIRGEN Y TURISTICA</v>
          </cell>
          <cell r="N226">
            <v>225</v>
          </cell>
          <cell r="P226" t="str">
            <v>PRIVADO</v>
          </cell>
        </row>
        <row r="227">
          <cell r="A227">
            <v>365</v>
          </cell>
          <cell r="B227" t="str">
            <v>URBANA</v>
          </cell>
          <cell r="C227" t="str">
            <v>PRIVADO</v>
          </cell>
          <cell r="D227">
            <v>313001008534</v>
          </cell>
          <cell r="E227">
            <v>365</v>
          </cell>
          <cell r="F227">
            <v>365</v>
          </cell>
          <cell r="G227" t="str">
            <v>INST. MODERNO EL CARMEN</v>
          </cell>
          <cell r="H227" t="str">
            <v>INST. MODERNO EL CARMEN</v>
          </cell>
          <cell r="I227" t="str">
            <v>URB GAVIOTAS MANZ 19 L 3 ETAPA 2A</v>
          </cell>
          <cell r="J227" t="str">
            <v>LAS GAVIOTAS</v>
          </cell>
          <cell r="K227" t="str">
            <v>PRINCIPAL</v>
          </cell>
          <cell r="L227" t="str">
            <v>DE LA VIRGEN Y TURISTICA</v>
          </cell>
          <cell r="M227" t="str">
            <v>DE LA VIRGEN Y TURISTICA</v>
          </cell>
          <cell r="N227">
            <v>226</v>
          </cell>
          <cell r="P227" t="str">
            <v>PRIVADO</v>
          </cell>
        </row>
        <row r="228">
          <cell r="A228">
            <v>487</v>
          </cell>
          <cell r="B228" t="str">
            <v>URBANA</v>
          </cell>
          <cell r="C228" t="str">
            <v>PRIVADO</v>
          </cell>
          <cell r="D228">
            <v>313001013554</v>
          </cell>
          <cell r="E228">
            <v>487</v>
          </cell>
          <cell r="F228">
            <v>487</v>
          </cell>
          <cell r="G228" t="str">
            <v>C.E ESTRELLAS DEL PORVENIR</v>
          </cell>
          <cell r="H228" t="str">
            <v>C.E ESTRELLAS DEL PORVENIR</v>
          </cell>
          <cell r="I228" t="str">
            <v>VIEJO PORVENIR CALLE LAS ACACIAS # 73-49</v>
          </cell>
          <cell r="J228" t="str">
            <v>VIEJO PORVENIR</v>
          </cell>
          <cell r="K228" t="str">
            <v>PRINCIPAL</v>
          </cell>
          <cell r="L228" t="str">
            <v>DE LA VIRGEN Y TURISTICA</v>
          </cell>
          <cell r="M228" t="str">
            <v>DE LA VIRGEN Y TURISTICA</v>
          </cell>
          <cell r="N228">
            <v>227</v>
          </cell>
          <cell r="P228" t="str">
            <v>PRIVADO</v>
          </cell>
        </row>
        <row r="229">
          <cell r="A229">
            <v>743</v>
          </cell>
          <cell r="B229" t="str">
            <v>URBANA</v>
          </cell>
          <cell r="C229" t="str">
            <v>PRIVADO</v>
          </cell>
          <cell r="D229">
            <v>313001029281</v>
          </cell>
          <cell r="E229">
            <v>743</v>
          </cell>
          <cell r="F229">
            <v>743</v>
          </cell>
          <cell r="G229" t="str">
            <v>INST. MIXTO FREINET</v>
          </cell>
          <cell r="H229" t="str">
            <v>INST. MIXTO FREINET</v>
          </cell>
          <cell r="I229" t="str">
            <v>OLAYA HERRERA CALLE FULGENCIO LEQUERICA SECTOR ESTELA No. 71A3</v>
          </cell>
          <cell r="J229" t="str">
            <v>OLAYA HERRERA</v>
          </cell>
          <cell r="K229" t="str">
            <v>PRINCIPAL</v>
          </cell>
          <cell r="L229" t="str">
            <v>DE LA VIRGEN Y TURISTICA</v>
          </cell>
          <cell r="M229" t="str">
            <v>DE LA VIRGEN Y TURISTICA</v>
          </cell>
          <cell r="N229">
            <v>228</v>
          </cell>
          <cell r="P229" t="str">
            <v>PRIVADO</v>
          </cell>
        </row>
        <row r="230">
          <cell r="A230">
            <v>794</v>
          </cell>
          <cell r="B230" t="str">
            <v>URBANA</v>
          </cell>
          <cell r="C230" t="str">
            <v>PRIVADO</v>
          </cell>
          <cell r="D230">
            <v>313001029418</v>
          </cell>
          <cell r="E230">
            <v>794</v>
          </cell>
          <cell r="F230">
            <v>794</v>
          </cell>
          <cell r="G230" t="str">
            <v>INST. EDUC 1 DE MAYO</v>
          </cell>
          <cell r="H230" t="str">
            <v>INST. EDUC 1 DE MAYO</v>
          </cell>
          <cell r="I230" t="str">
            <v>EL POZON M 79 L 22 SET 1 DE MAYO</v>
          </cell>
          <cell r="J230" t="str">
            <v>EL POZON</v>
          </cell>
          <cell r="K230" t="str">
            <v>PRINCIPAL</v>
          </cell>
          <cell r="L230" t="str">
            <v>DE LA VIRGEN Y TURISTICA</v>
          </cell>
          <cell r="M230" t="str">
            <v>DE LA VIRGEN Y TURISTICA</v>
          </cell>
          <cell r="N230">
            <v>229</v>
          </cell>
          <cell r="P230" t="str">
            <v>PRIVADO</v>
          </cell>
        </row>
        <row r="231">
          <cell r="A231">
            <v>242</v>
          </cell>
          <cell r="B231" t="str">
            <v>URBANA</v>
          </cell>
          <cell r="C231" t="str">
            <v>PRIVADO</v>
          </cell>
          <cell r="D231">
            <v>313001001211</v>
          </cell>
          <cell r="E231">
            <v>242</v>
          </cell>
          <cell r="F231">
            <v>242</v>
          </cell>
          <cell r="G231" t="str">
            <v>INST. CARTAGENA. DEL MAR</v>
          </cell>
          <cell r="H231" t="str">
            <v>INST. CARTAGENA. DEL MAR</v>
          </cell>
          <cell r="I231" t="str">
            <v>LIBANO SECT CENTRAL 4 VIENTOS, CLL 31B # 49C-25</v>
          </cell>
          <cell r="J231" t="str">
            <v>LIBANO</v>
          </cell>
          <cell r="K231" t="str">
            <v>PRINCIPAL</v>
          </cell>
          <cell r="L231" t="str">
            <v>DE LA VIRGEN Y TURISTICA</v>
          </cell>
          <cell r="M231" t="str">
            <v>DE LA VIRGEN Y TURISTICA</v>
          </cell>
          <cell r="N231">
            <v>230</v>
          </cell>
          <cell r="P231" t="str">
            <v>PRIVADO</v>
          </cell>
        </row>
        <row r="232">
          <cell r="A232">
            <v>319</v>
          </cell>
          <cell r="B232" t="str">
            <v>URBANA</v>
          </cell>
          <cell r="C232" t="str">
            <v>PRIVADO</v>
          </cell>
          <cell r="D232">
            <v>313001007007</v>
          </cell>
          <cell r="E232">
            <v>319</v>
          </cell>
          <cell r="F232">
            <v>319</v>
          </cell>
          <cell r="G232" t="str">
            <v>COL. DEL CARIBE</v>
          </cell>
          <cell r="H232" t="str">
            <v>COL. DEL CARIBE</v>
          </cell>
          <cell r="I232" t="str">
            <v>EL POZON SECTOR 19 DE FEBRERO MZ 138 LT 1 YH 2</v>
          </cell>
          <cell r="J232" t="str">
            <v>EL POZON</v>
          </cell>
          <cell r="K232" t="str">
            <v>PRINCIPAL</v>
          </cell>
          <cell r="L232" t="str">
            <v>DE LA VIRGEN Y TURISTICA</v>
          </cell>
          <cell r="M232" t="str">
            <v>DE LA VIRGEN Y TURISTICA</v>
          </cell>
          <cell r="N232">
            <v>231</v>
          </cell>
          <cell r="P232" t="str">
            <v>PRIVADO</v>
          </cell>
        </row>
        <row r="233">
          <cell r="A233">
            <v>352</v>
          </cell>
          <cell r="B233" t="str">
            <v>URBANA</v>
          </cell>
          <cell r="C233" t="str">
            <v>PRIVADO</v>
          </cell>
          <cell r="D233">
            <v>313001008381</v>
          </cell>
          <cell r="E233">
            <v>352</v>
          </cell>
          <cell r="F233">
            <v>352</v>
          </cell>
          <cell r="G233" t="str">
            <v>CENT. DE ENSEÑANZA HIJOS DE BOLIVAR</v>
          </cell>
          <cell r="H233" t="str">
            <v>CENT. DE ENSEÑANZA HIJOS DE BOLIVAR</v>
          </cell>
          <cell r="I233" t="str">
            <v>LOS ALPES DIAG32 # 71-42 AVE13 DE JUNIO</v>
          </cell>
          <cell r="J233" t="str">
            <v>LOS ALPES</v>
          </cell>
          <cell r="K233" t="str">
            <v>PRINCIPAL</v>
          </cell>
          <cell r="L233" t="str">
            <v>DE LA VIRGEN Y TURISTICA</v>
          </cell>
          <cell r="M233" t="str">
            <v>DE LA VIRGEN Y TURISTICA</v>
          </cell>
          <cell r="N233">
            <v>232</v>
          </cell>
          <cell r="P233" t="str">
            <v>PRIVADO</v>
          </cell>
        </row>
        <row r="234">
          <cell r="A234">
            <v>469</v>
          </cell>
          <cell r="B234" t="str">
            <v>URBANA</v>
          </cell>
          <cell r="C234" t="str">
            <v>PRIVADO</v>
          </cell>
          <cell r="D234">
            <v>313001013376</v>
          </cell>
          <cell r="E234">
            <v>469</v>
          </cell>
          <cell r="F234">
            <v>469</v>
          </cell>
          <cell r="G234" t="str">
            <v>INST. COM. BOLIVAR</v>
          </cell>
          <cell r="H234" t="str">
            <v>INST. COM. BOLIVAR</v>
          </cell>
          <cell r="I234" t="str">
            <v>LA CANDELARIA CRA 37 # 32 D 71</v>
          </cell>
          <cell r="J234" t="str">
            <v>LA CANDELARIA</v>
          </cell>
          <cell r="K234" t="str">
            <v>PRINCIPAL</v>
          </cell>
          <cell r="L234" t="str">
            <v>DE LA VIRGEN Y TURISTICA</v>
          </cell>
          <cell r="M234" t="str">
            <v>DE LA VIRGEN Y TURISTICA</v>
          </cell>
          <cell r="N234">
            <v>233</v>
          </cell>
          <cell r="P234" t="str">
            <v>PRIVADO</v>
          </cell>
        </row>
        <row r="235">
          <cell r="A235">
            <v>570</v>
          </cell>
          <cell r="B235" t="str">
            <v>URBANA</v>
          </cell>
          <cell r="C235" t="str">
            <v>PRIVADO</v>
          </cell>
          <cell r="D235">
            <v>313001027148</v>
          </cell>
          <cell r="E235">
            <v>570</v>
          </cell>
          <cell r="F235">
            <v>570</v>
          </cell>
          <cell r="G235" t="str">
            <v>JARD. INF. LLUVIAS DEL SABER</v>
          </cell>
          <cell r="H235" t="str">
            <v>JARD. INF. LLUVIAS DEL SABER</v>
          </cell>
          <cell r="I235" t="str">
            <v>URB JARDINES DE JUNIO M 10 L 4</v>
          </cell>
          <cell r="J235" t="str">
            <v>LOS JARDINES</v>
          </cell>
          <cell r="K235" t="str">
            <v>PRINCIPAL</v>
          </cell>
          <cell r="L235" t="str">
            <v>DE LA VIRGEN Y TURISTICA</v>
          </cell>
          <cell r="M235" t="str">
            <v>DE LA VIRGEN Y TURISTICA</v>
          </cell>
          <cell r="N235">
            <v>234</v>
          </cell>
          <cell r="P235" t="str">
            <v>PRIVADO</v>
          </cell>
        </row>
        <row r="236">
          <cell r="A236">
            <v>353</v>
          </cell>
          <cell r="B236" t="str">
            <v>URBANA</v>
          </cell>
          <cell r="C236" t="str">
            <v>PRIVADO</v>
          </cell>
          <cell r="D236">
            <v>313001008399</v>
          </cell>
          <cell r="E236">
            <v>353</v>
          </cell>
          <cell r="F236">
            <v>353</v>
          </cell>
          <cell r="G236" t="str">
            <v>FUND. CENT. EDUC. LAS PALMERAS</v>
          </cell>
          <cell r="H236" t="str">
            <v>FUND. CENT. EDUC. LAS PALMERAS</v>
          </cell>
          <cell r="I236" t="str">
            <v>URB LAS PALMERAS MZ 12 Lotes  17, 18, 19, 20, 21</v>
          </cell>
          <cell r="J236" t="str">
            <v>LAS PALMERAS</v>
          </cell>
          <cell r="K236" t="str">
            <v>PRINCIPAL</v>
          </cell>
          <cell r="L236" t="str">
            <v>DE LA VIRGEN Y TURISTICA</v>
          </cell>
          <cell r="M236" t="str">
            <v>DE LA VIRGEN Y TURISTICA</v>
          </cell>
          <cell r="N236">
            <v>235</v>
          </cell>
          <cell r="P236" t="str">
            <v>PRIVADO</v>
          </cell>
        </row>
        <row r="237">
          <cell r="A237">
            <v>746</v>
          </cell>
          <cell r="B237" t="str">
            <v>URBANA</v>
          </cell>
          <cell r="C237" t="str">
            <v>PRIVADO</v>
          </cell>
          <cell r="D237">
            <v>313001029302</v>
          </cell>
          <cell r="E237">
            <v>746</v>
          </cell>
          <cell r="F237">
            <v>746</v>
          </cell>
          <cell r="G237" t="str">
            <v>INST. EDUC. MÁGICA AVENTURA</v>
          </cell>
          <cell r="H237" t="str">
            <v>INST. EDUC. MÁGICA AVENTURA</v>
          </cell>
          <cell r="I237" t="str">
            <v>CHIPRE CRA 65 No. 31C-31</v>
          </cell>
          <cell r="J237" t="str">
            <v>CHIPRE</v>
          </cell>
          <cell r="K237" t="str">
            <v>PRINCIPAL</v>
          </cell>
          <cell r="L237" t="str">
            <v>DE LA VIRGEN Y TURISTICA</v>
          </cell>
          <cell r="M237" t="str">
            <v>DE LA VIRGEN Y TURISTICA</v>
          </cell>
          <cell r="N237">
            <v>236</v>
          </cell>
          <cell r="P237" t="str">
            <v>PRIVADO</v>
          </cell>
        </row>
        <row r="238">
          <cell r="A238">
            <v>326</v>
          </cell>
          <cell r="B238" t="str">
            <v>URBANA</v>
          </cell>
          <cell r="C238" t="str">
            <v>PRIVADO</v>
          </cell>
          <cell r="D238">
            <v>313001007228</v>
          </cell>
          <cell r="E238">
            <v>326</v>
          </cell>
          <cell r="F238">
            <v>326</v>
          </cell>
          <cell r="G238" t="str">
            <v>FUND. EDUC. CRISTO REY DE REYES</v>
          </cell>
          <cell r="H238" t="str">
            <v>FUND. EDUC. CRISTO REY DE REYES</v>
          </cell>
          <cell r="I238" t="str">
            <v>OLAYA HERRERA SECTOR EL PROGRESO CRA 65 A NO. 34-6</v>
          </cell>
          <cell r="J238" t="str">
            <v>OLAYA HERRERA</v>
          </cell>
          <cell r="K238" t="str">
            <v>PRINCIPAL</v>
          </cell>
          <cell r="L238" t="str">
            <v>DE LA VIRGEN Y TURISTICA</v>
          </cell>
          <cell r="M238" t="str">
            <v>DE LA VIRGEN Y TURISTICA</v>
          </cell>
          <cell r="N238">
            <v>237</v>
          </cell>
          <cell r="P238" t="str">
            <v>PRIVADO</v>
          </cell>
        </row>
        <row r="239">
          <cell r="A239">
            <v>612</v>
          </cell>
          <cell r="B239" t="str">
            <v>URBANA</v>
          </cell>
          <cell r="C239" t="str">
            <v>PRIVADO</v>
          </cell>
          <cell r="D239">
            <v>313001028292</v>
          </cell>
          <cell r="E239">
            <v>612</v>
          </cell>
          <cell r="F239">
            <v>612</v>
          </cell>
          <cell r="G239" t="str">
            <v>C.E MORAL Y LUCES</v>
          </cell>
          <cell r="H239" t="str">
            <v>C.E MORAL Y LUCES</v>
          </cell>
          <cell r="I239" t="str">
            <v>LOS ALPES CALLE 31F # 71 B - 38</v>
          </cell>
          <cell r="J239" t="str">
            <v>LOS ALPES</v>
          </cell>
          <cell r="K239" t="str">
            <v>PRINCIPAL</v>
          </cell>
          <cell r="L239" t="str">
            <v>DE LA VIRGEN Y TURISTICA</v>
          </cell>
          <cell r="M239" t="str">
            <v>DE LA VIRGEN Y TURISTICA</v>
          </cell>
          <cell r="N239">
            <v>238</v>
          </cell>
          <cell r="P239" t="str">
            <v>PRIVADO</v>
          </cell>
        </row>
        <row r="240">
          <cell r="A240">
            <v>266</v>
          </cell>
          <cell r="B240" t="str">
            <v>URBANA(RURAL)</v>
          </cell>
          <cell r="C240" t="str">
            <v>PRIVADO</v>
          </cell>
          <cell r="D240">
            <v>313001003931</v>
          </cell>
          <cell r="E240">
            <v>266</v>
          </cell>
          <cell r="F240">
            <v>266</v>
          </cell>
          <cell r="G240" t="str">
            <v>COL. JORGE WASHINGTON</v>
          </cell>
          <cell r="H240" t="str">
            <v>COL. JORGE WASHINGTON</v>
          </cell>
          <cell r="I240" t="str">
            <v>ZONA NORTE, ANILLO VIAL KM 12</v>
          </cell>
          <cell r="J240" t="str">
            <v>ANILLO VIAL</v>
          </cell>
          <cell r="K240" t="str">
            <v>PRINCIPAL</v>
          </cell>
          <cell r="L240" t="str">
            <v>DE LA VIRGEN Y TURISTICA</v>
          </cell>
          <cell r="M240" t="str">
            <v>RURAL</v>
          </cell>
          <cell r="N240">
            <v>239</v>
          </cell>
          <cell r="P240" t="str">
            <v>PRIVADO</v>
          </cell>
        </row>
        <row r="241">
          <cell r="A241">
            <v>271</v>
          </cell>
          <cell r="B241" t="str">
            <v>URBANA(RURAL)</v>
          </cell>
          <cell r="C241" t="str">
            <v>PRIVADO</v>
          </cell>
          <cell r="D241">
            <v>313001004768</v>
          </cell>
          <cell r="E241">
            <v>271</v>
          </cell>
          <cell r="F241">
            <v>271</v>
          </cell>
          <cell r="G241" t="str">
            <v>CORP.  EDUCATIVA  COLEGIO BRITANICO DE CARTAGENA.</v>
          </cell>
          <cell r="H241" t="str">
            <v>CORP.  EDUCATIVA  COLEGIO BRITANICO DE CARTAGENA.</v>
          </cell>
          <cell r="I241" t="str">
            <v>ANILLO VIAL KM 12 (VIA BAYUNCA)</v>
          </cell>
          <cell r="J241" t="str">
            <v>ANILLO VIAL</v>
          </cell>
          <cell r="K241" t="str">
            <v>PRINCIPAL</v>
          </cell>
          <cell r="L241" t="str">
            <v>DE LA VIRGEN Y TURISTICA</v>
          </cell>
          <cell r="M241" t="str">
            <v>RURAL</v>
          </cell>
          <cell r="N241">
            <v>240</v>
          </cell>
          <cell r="P241" t="str">
            <v>PRIVADO</v>
          </cell>
        </row>
        <row r="242">
          <cell r="A242">
            <v>293</v>
          </cell>
          <cell r="B242" t="str">
            <v>URBANA(RURAL)</v>
          </cell>
          <cell r="C242" t="str">
            <v>PRIVADO</v>
          </cell>
          <cell r="D242">
            <v>313001005705</v>
          </cell>
          <cell r="E242">
            <v>293</v>
          </cell>
          <cell r="F242">
            <v>293</v>
          </cell>
          <cell r="G242" t="str">
            <v>CORP. EDUCATIVA COL. INTERNACIONAL CARTAGENA</v>
          </cell>
          <cell r="H242" t="str">
            <v>CORP. EDUCATIVA COL. INTERNACIONAL CARTAGENA</v>
          </cell>
          <cell r="I242" t="str">
            <v>ANILLO VIAL KM 14 VIA PONTEZUELA</v>
          </cell>
          <cell r="J242" t="str">
            <v>ANILLO VIAL</v>
          </cell>
          <cell r="K242" t="str">
            <v>PRINCIPAL</v>
          </cell>
          <cell r="L242" t="str">
            <v>DE LA VIRGEN Y TURISTICA</v>
          </cell>
          <cell r="M242" t="str">
            <v>RURAL</v>
          </cell>
          <cell r="N242">
            <v>241</v>
          </cell>
          <cell r="P242" t="str">
            <v>PRIVADO</v>
          </cell>
        </row>
        <row r="243">
          <cell r="A243">
            <v>426</v>
          </cell>
          <cell r="B243" t="str">
            <v>RURAL</v>
          </cell>
          <cell r="C243" t="str">
            <v>PRIVADO</v>
          </cell>
          <cell r="D243">
            <v>313001012744</v>
          </cell>
          <cell r="E243">
            <v>426</v>
          </cell>
          <cell r="F243">
            <v>426</v>
          </cell>
          <cell r="G243" t="str">
            <v>INST. SKINNER II  (ANT.-JARD. INF. SKINNER II)</v>
          </cell>
          <cell r="H243" t="str">
            <v>INST. SKINNER II  (ANT.-JARD. INF. SKINNER II)</v>
          </cell>
          <cell r="I243" t="str">
            <v>LA BOQUILLA CRA 3 # 85-35</v>
          </cell>
          <cell r="J243" t="str">
            <v>LA BOQUILLA</v>
          </cell>
          <cell r="K243" t="str">
            <v>PRINCIPAL</v>
          </cell>
          <cell r="L243" t="str">
            <v>DE LA VIRGEN Y TURISTICA</v>
          </cell>
          <cell r="M243" t="str">
            <v>RURAL</v>
          </cell>
          <cell r="N243">
            <v>242</v>
          </cell>
          <cell r="P243" t="str">
            <v>PRIVADO</v>
          </cell>
        </row>
        <row r="244">
          <cell r="A244">
            <v>490</v>
          </cell>
          <cell r="B244" t="str">
            <v>URBANA(RURAL)</v>
          </cell>
          <cell r="C244" t="str">
            <v>PRIVADO</v>
          </cell>
          <cell r="D244">
            <v>313836000348</v>
          </cell>
          <cell r="E244">
            <v>490</v>
          </cell>
          <cell r="F244">
            <v>490</v>
          </cell>
          <cell r="G244" t="str">
            <v>ASPAEN GIMN. CARTAGENA DE INDIAS</v>
          </cell>
          <cell r="H244" t="str">
            <v>ASPAEN GIMN. CARTAGENA DE INDIAS</v>
          </cell>
          <cell r="I244" t="str">
            <v>ANILLO VIAL KM 11</v>
          </cell>
          <cell r="J244" t="str">
            <v>ANILLO VIAL</v>
          </cell>
          <cell r="K244" t="str">
            <v>PRINCIPAL</v>
          </cell>
          <cell r="L244" t="str">
            <v>DE LA VIRGEN Y TURISTICA</v>
          </cell>
          <cell r="M244" t="str">
            <v>RURAL</v>
          </cell>
          <cell r="N244">
            <v>243</v>
          </cell>
          <cell r="P244" t="str">
            <v>PRIVADO</v>
          </cell>
        </row>
        <row r="245">
          <cell r="A245">
            <v>501</v>
          </cell>
          <cell r="B245" t="str">
            <v>RURAL</v>
          </cell>
          <cell r="C245" t="str">
            <v>PRIVADO</v>
          </cell>
          <cell r="D245">
            <v>413001013176</v>
          </cell>
          <cell r="E245">
            <v>501</v>
          </cell>
          <cell r="F245">
            <v>501</v>
          </cell>
          <cell r="G245" t="str">
            <v>FUND. EDUC. INST. ECOLOGICO BARBACOAS</v>
          </cell>
          <cell r="H245" t="str">
            <v>FUND. EDUC. INST. ECOLOGICO BARBACOAS</v>
          </cell>
          <cell r="I245" t="str">
            <v>SANTA ANA - ISLA BARU - CARRETERA A PLAYA BLANCA</v>
          </cell>
          <cell r="J245" t="str">
            <v>SANTA ANA</v>
          </cell>
          <cell r="K245" t="str">
            <v>PRINCIPAL</v>
          </cell>
          <cell r="L245" t="str">
            <v>INDUSTRIAL Y DE LA BAHIA</v>
          </cell>
          <cell r="M245" t="str">
            <v>RURAL</v>
          </cell>
          <cell r="N245">
            <v>244</v>
          </cell>
          <cell r="P245" t="str">
            <v>PRIVADO</v>
          </cell>
        </row>
        <row r="246">
          <cell r="A246">
            <v>569</v>
          </cell>
          <cell r="B246" t="str">
            <v>RURAL</v>
          </cell>
          <cell r="C246" t="str">
            <v>PRIVADO</v>
          </cell>
          <cell r="D246">
            <v>413001027126</v>
          </cell>
          <cell r="E246">
            <v>569</v>
          </cell>
          <cell r="F246">
            <v>569</v>
          </cell>
          <cell r="G246" t="str">
            <v>INST. NUEVA LUZ DE ESPERANZA</v>
          </cell>
          <cell r="H246" t="str">
            <v>INST. NUEVA LUZ DE ESPERANZA</v>
          </cell>
          <cell r="I246" t="str">
            <v>BOQUILLA ST MAR LINDA KRA 2 # 91-10</v>
          </cell>
          <cell r="J246" t="str">
            <v>BOQUILLA</v>
          </cell>
          <cell r="K246" t="str">
            <v>PRINCIPAL</v>
          </cell>
          <cell r="L246" t="str">
            <v>DE LA VIRGEN Y TURISTICA</v>
          </cell>
          <cell r="M246" t="str">
            <v>RURAL</v>
          </cell>
          <cell r="N246">
            <v>245</v>
          </cell>
          <cell r="P246" t="str">
            <v>PRIVADO</v>
          </cell>
        </row>
        <row r="247">
          <cell r="A247">
            <v>807</v>
          </cell>
          <cell r="B247" t="str">
            <v>RURAL</v>
          </cell>
          <cell r="C247" t="str">
            <v>PRIVADO</v>
          </cell>
          <cell r="D247">
            <v>413001029561</v>
          </cell>
          <cell r="E247">
            <v>807</v>
          </cell>
          <cell r="F247">
            <v>807</v>
          </cell>
          <cell r="G247" t="str">
            <v>CENT. EDUC. LA VECINA</v>
          </cell>
          <cell r="H247" t="str">
            <v>CENT. EDUC. LA VECINA</v>
          </cell>
          <cell r="I247" t="str">
            <v>LA BOQUILLA, SECTOR BOGOTA - CRA 2  N 102-03</v>
          </cell>
          <cell r="J247" t="str">
            <v>BOQUILLA</v>
          </cell>
          <cell r="K247" t="str">
            <v>PRINCIPAL</v>
          </cell>
          <cell r="L247" t="str">
            <v>DE LA VIRGEN Y TURISTICA</v>
          </cell>
          <cell r="M247" t="str">
            <v>RURAL</v>
          </cell>
          <cell r="N247">
            <v>246</v>
          </cell>
          <cell r="P247" t="str">
            <v>PRIVADO</v>
          </cell>
        </row>
        <row r="248">
          <cell r="A248">
            <v>294</v>
          </cell>
          <cell r="B248" t="str">
            <v>URBANA(RURAL)</v>
          </cell>
          <cell r="C248" t="str">
            <v>PRIVADO</v>
          </cell>
          <cell r="D248">
            <v>313001005748</v>
          </cell>
          <cell r="E248">
            <v>294</v>
          </cell>
          <cell r="F248">
            <v>294</v>
          </cell>
          <cell r="G248" t="str">
            <v>GIMN. ALTAIR DE CARTAGENA</v>
          </cell>
          <cell r="H248" t="str">
            <v>GIMN. ALTAIR DE CARTAGENA</v>
          </cell>
          <cell r="I248" t="str">
            <v>ANILLO VIAL, SECTOR PONTEZUELA  K14 - MANGA AV JIMENEZ 4  # 20-75</v>
          </cell>
          <cell r="J248" t="str">
            <v>ANILLO VIAL</v>
          </cell>
          <cell r="K248" t="str">
            <v>PRINCIPAL</v>
          </cell>
          <cell r="L248" t="str">
            <v>DE LA VIRGEN Y TURISTICA</v>
          </cell>
          <cell r="M248" t="str">
            <v>RURAL</v>
          </cell>
          <cell r="N248">
            <v>247</v>
          </cell>
          <cell r="P248" t="str">
            <v>PRIVADO</v>
          </cell>
        </row>
        <row r="249">
          <cell r="A249">
            <v>851</v>
          </cell>
          <cell r="B249" t="str">
            <v>URBANA(RURAL)</v>
          </cell>
          <cell r="C249" t="str">
            <v>PRIVADO</v>
          </cell>
          <cell r="D249">
            <v>313836000623</v>
          </cell>
          <cell r="E249">
            <v>851</v>
          </cell>
          <cell r="F249">
            <v>851</v>
          </cell>
          <cell r="G249" t="str">
            <v>ASPAEN GIMN. CARTAGENA(ANTIGUO COL. UBICADO EN TURBACO)</v>
          </cell>
          <cell r="H249" t="str">
            <v>ASPAEN GIMN. CARTAGENA(ANTIGUO COL. UBICADO EN TURBACO)</v>
          </cell>
          <cell r="I249" t="str">
            <v>ZONA NORTE ANILLO VIAL KM 14, VIA PONTEZUELA</v>
          </cell>
          <cell r="J249" t="str">
            <v>PONTEZUELA</v>
          </cell>
          <cell r="K249" t="str">
            <v>PRINCIPAL</v>
          </cell>
          <cell r="L249" t="str">
            <v>DE LA VIRGEN Y TURISTICA</v>
          </cell>
          <cell r="M249" t="str">
            <v>RURAL</v>
          </cell>
          <cell r="N249">
            <v>248</v>
          </cell>
          <cell r="P249" t="str">
            <v>PRIVADO</v>
          </cell>
        </row>
        <row r="250">
          <cell r="A250">
            <v>845</v>
          </cell>
          <cell r="B250" t="str">
            <v>RURAL</v>
          </cell>
          <cell r="C250" t="str">
            <v>PRIVADO</v>
          </cell>
          <cell r="D250">
            <v>413001029919</v>
          </cell>
          <cell r="E250">
            <v>845</v>
          </cell>
          <cell r="F250">
            <v>845</v>
          </cell>
          <cell r="G250" t="str">
            <v>CENTRO EDUCATIVO DE BAYUNCA</v>
          </cell>
          <cell r="H250" t="str">
            <v>CENTRO EDUCATIVO DE BAYUNCA</v>
          </cell>
          <cell r="I250" t="str">
            <v>BAYUNCA CARRERA 18 K NUMERO 11-46</v>
          </cell>
          <cell r="J250" t="str">
            <v>BAYUNCA</v>
          </cell>
          <cell r="K250" t="str">
            <v>PRINCIPAL</v>
          </cell>
          <cell r="L250" t="str">
            <v>DE LA VIRGEN Y TURISTICA</v>
          </cell>
          <cell r="M250" t="str">
            <v>RURAL</v>
          </cell>
          <cell r="N250">
            <v>249</v>
          </cell>
          <cell r="P250" t="str">
            <v>PRIVADO</v>
          </cell>
        </row>
        <row r="251">
          <cell r="A251">
            <v>208</v>
          </cell>
          <cell r="B251" t="str">
            <v>URBANA</v>
          </cell>
          <cell r="C251" t="str">
            <v>PRIVADO</v>
          </cell>
          <cell r="D251">
            <v>313001000185</v>
          </cell>
          <cell r="E251">
            <v>208</v>
          </cell>
          <cell r="F251">
            <v>208</v>
          </cell>
          <cell r="G251" t="str">
            <v>INST. EDUCATIVO ANGELITOS ALEGRES</v>
          </cell>
          <cell r="H251" t="str">
            <v>INST. EDUCATIVO ANGELITOS ALEGRES</v>
          </cell>
          <cell r="I251" t="str">
            <v>NUEVO BOSQUE TRANSV 51 CLL 4 # 29B 77</v>
          </cell>
          <cell r="J251" t="str">
            <v>NUEVO BOSQUE</v>
          </cell>
          <cell r="K251" t="str">
            <v>PRINCIPAL</v>
          </cell>
          <cell r="L251" t="str">
            <v>HISTORICA Y CARIBE NORTE</v>
          </cell>
          <cell r="M251" t="str">
            <v>COUNTRY</v>
          </cell>
          <cell r="N251">
            <v>250</v>
          </cell>
          <cell r="P251" t="str">
            <v>PRIVADO</v>
          </cell>
        </row>
        <row r="252">
          <cell r="A252">
            <v>209</v>
          </cell>
          <cell r="B252" t="str">
            <v>URBANA</v>
          </cell>
          <cell r="C252" t="str">
            <v>PRIVADO</v>
          </cell>
          <cell r="D252">
            <v>313001000193</v>
          </cell>
          <cell r="E252">
            <v>209</v>
          </cell>
          <cell r="F252">
            <v>209</v>
          </cell>
          <cell r="G252" t="str">
            <v>INST. EDUCATIVO ENCANTO DE NIÑOS</v>
          </cell>
          <cell r="H252" t="str">
            <v>INST. EDUCATIVO ENCANTO DE NIÑOS</v>
          </cell>
          <cell r="I252" t="str">
            <v>NUEVO BOSQUE TRANSV 48 A # 29E 10</v>
          </cell>
          <cell r="J252" t="str">
            <v>NUEVO BOSQUE</v>
          </cell>
          <cell r="K252" t="str">
            <v>PRINCIPAL</v>
          </cell>
          <cell r="L252" t="str">
            <v>HISTORICA Y CARIBE NORTE</v>
          </cell>
          <cell r="M252" t="str">
            <v>COUNTRY</v>
          </cell>
          <cell r="N252">
            <v>251</v>
          </cell>
          <cell r="P252" t="str">
            <v>PRIVADO</v>
          </cell>
        </row>
        <row r="253">
          <cell r="A253">
            <v>213</v>
          </cell>
          <cell r="B253" t="str">
            <v>URBANA</v>
          </cell>
          <cell r="C253" t="str">
            <v>PRIVADO</v>
          </cell>
          <cell r="D253">
            <v>313001000240</v>
          </cell>
          <cell r="E253">
            <v>213</v>
          </cell>
          <cell r="F253">
            <v>213</v>
          </cell>
          <cell r="G253" t="str">
            <v>INST. EDUC. NUEVA AMERICA</v>
          </cell>
          <cell r="H253" t="str">
            <v>INST. EDUC. NUEVA AMERICA</v>
          </cell>
          <cell r="I253" t="str">
            <v>NUEVO BOSQUE MANZ 52 L 2 7A ETAPA</v>
          </cell>
          <cell r="J253" t="str">
            <v>NUEVO BOSQUE</v>
          </cell>
          <cell r="K253" t="str">
            <v>PRINCIPAL</v>
          </cell>
          <cell r="L253" t="str">
            <v>HISTORICA Y CARIBE NORTE</v>
          </cell>
          <cell r="M253" t="str">
            <v>COUNTRY</v>
          </cell>
          <cell r="N253">
            <v>252</v>
          </cell>
          <cell r="P253" t="str">
            <v>PRIVADO</v>
          </cell>
        </row>
        <row r="254">
          <cell r="A254">
            <v>214</v>
          </cell>
          <cell r="B254" t="str">
            <v>URBANA</v>
          </cell>
          <cell r="C254" t="str">
            <v>PRIVADO</v>
          </cell>
          <cell r="D254">
            <v>313001000282</v>
          </cell>
          <cell r="E254">
            <v>214</v>
          </cell>
          <cell r="F254">
            <v>214</v>
          </cell>
          <cell r="G254" t="str">
            <v>INST. SOL DE BRITANIA</v>
          </cell>
          <cell r="H254" t="str">
            <v>INST. SOL DE BRITANIA</v>
          </cell>
          <cell r="I254" t="str">
            <v>URB BRITANIA M-B L-8</v>
          </cell>
          <cell r="J254" t="str">
            <v>NUEVO BOSQUE</v>
          </cell>
          <cell r="K254" t="str">
            <v>PRINCIPAL</v>
          </cell>
          <cell r="L254" t="str">
            <v>HISTORICA Y CARIBE NORTE</v>
          </cell>
          <cell r="M254" t="str">
            <v>COUNTRY</v>
          </cell>
          <cell r="N254">
            <v>253</v>
          </cell>
          <cell r="P254" t="str">
            <v>PRIVADO</v>
          </cell>
        </row>
        <row r="255">
          <cell r="A255">
            <v>216</v>
          </cell>
          <cell r="B255" t="str">
            <v>URBANA</v>
          </cell>
          <cell r="C255" t="str">
            <v>PRIVADO</v>
          </cell>
          <cell r="D255">
            <v>313001000495</v>
          </cell>
          <cell r="E255">
            <v>216</v>
          </cell>
          <cell r="F255">
            <v>216</v>
          </cell>
          <cell r="G255" t="str">
            <v>COL. OCTAVIANA DEL C. VIVES C</v>
          </cell>
          <cell r="H255" t="str">
            <v>COL. OCTAVIANA DEL C. VIVES C</v>
          </cell>
          <cell r="I255" t="str">
            <v>AMBERES CLL 30 # 39-80</v>
          </cell>
          <cell r="J255" t="str">
            <v>AMBERES</v>
          </cell>
          <cell r="K255" t="str">
            <v>PRINCIPAL</v>
          </cell>
          <cell r="L255" t="str">
            <v>HISTORICA Y CARIBE NORTE</v>
          </cell>
          <cell r="M255" t="str">
            <v>COUNTRY</v>
          </cell>
          <cell r="N255">
            <v>254</v>
          </cell>
          <cell r="P255" t="str">
            <v>PRIVADO</v>
          </cell>
        </row>
        <row r="256">
          <cell r="A256">
            <v>218</v>
          </cell>
          <cell r="B256" t="str">
            <v>URBANA</v>
          </cell>
          <cell r="C256" t="str">
            <v>PRIVADO</v>
          </cell>
          <cell r="D256">
            <v>313001000541</v>
          </cell>
          <cell r="E256">
            <v>218</v>
          </cell>
          <cell r="F256">
            <v>218</v>
          </cell>
          <cell r="G256" t="str">
            <v>COL. LA ANUNCIACION</v>
          </cell>
          <cell r="H256" t="str">
            <v>COL. LA ANUNCIACION</v>
          </cell>
          <cell r="I256" t="str">
            <v>PARAGUAY AV ACUEDUCTO TRANV 45 # 26A 115</v>
          </cell>
          <cell r="J256" t="str">
            <v>PARAGUAY</v>
          </cell>
          <cell r="K256" t="str">
            <v>PRINCIPAL</v>
          </cell>
          <cell r="L256" t="str">
            <v>HISTORICA Y CARIBE NORTE</v>
          </cell>
          <cell r="M256" t="str">
            <v>COUNTRY</v>
          </cell>
          <cell r="N256">
            <v>255</v>
          </cell>
          <cell r="P256" t="str">
            <v>PRIVADO</v>
          </cell>
        </row>
        <row r="257">
          <cell r="A257">
            <v>241</v>
          </cell>
          <cell r="B257" t="str">
            <v>URBANA</v>
          </cell>
          <cell r="C257" t="str">
            <v>PRIVADO</v>
          </cell>
          <cell r="D257">
            <v>313001001190</v>
          </cell>
          <cell r="E257">
            <v>241</v>
          </cell>
          <cell r="F257">
            <v>241</v>
          </cell>
          <cell r="G257" t="str">
            <v>CORP. COL. LATINOAMERICANO</v>
          </cell>
          <cell r="H257" t="str">
            <v>CORP. COL. LATINOAMERICANO</v>
          </cell>
          <cell r="I257" t="str">
            <v>PARAGUAY AV ACUEDUCTO # 26A-116</v>
          </cell>
          <cell r="J257" t="str">
            <v>PARAGUAY</v>
          </cell>
          <cell r="K257" t="str">
            <v>PRINCIPAL</v>
          </cell>
          <cell r="L257" t="str">
            <v>HISTORICA Y CARIBE NORTE</v>
          </cell>
          <cell r="M257" t="str">
            <v>COUNTRY</v>
          </cell>
          <cell r="N257">
            <v>256</v>
          </cell>
          <cell r="P257" t="str">
            <v>PRIVADO</v>
          </cell>
        </row>
        <row r="258">
          <cell r="A258">
            <v>249</v>
          </cell>
          <cell r="B258" t="str">
            <v>URBANA</v>
          </cell>
          <cell r="C258" t="str">
            <v>PRIVADO</v>
          </cell>
          <cell r="D258">
            <v>313001002269</v>
          </cell>
          <cell r="E258">
            <v>249</v>
          </cell>
          <cell r="F258">
            <v>249</v>
          </cell>
          <cell r="G258" t="str">
            <v>COL. NAVAL DE MANZANILLO</v>
          </cell>
          <cell r="H258" t="str">
            <v>COL. NAVAL DE MANZANILLO</v>
          </cell>
          <cell r="I258" t="str">
            <v>BOSQUE ESCUELA NAVAL ALMIRANTE PADILLA</v>
          </cell>
          <cell r="J258" t="str">
            <v xml:space="preserve">BOSQUE </v>
          </cell>
          <cell r="K258" t="str">
            <v>PRINCIPAL</v>
          </cell>
          <cell r="L258" t="str">
            <v>HISTORICA Y CARIBE NORTE</v>
          </cell>
          <cell r="M258" t="str">
            <v>COUNTRY</v>
          </cell>
          <cell r="N258">
            <v>257</v>
          </cell>
          <cell r="P258" t="str">
            <v>PRIVADO</v>
          </cell>
        </row>
        <row r="259">
          <cell r="A259">
            <v>252</v>
          </cell>
          <cell r="B259" t="str">
            <v>URBANA</v>
          </cell>
          <cell r="C259" t="str">
            <v>PRIVADO</v>
          </cell>
          <cell r="D259">
            <v>313001002340</v>
          </cell>
          <cell r="E259">
            <v>252</v>
          </cell>
          <cell r="F259">
            <v>252</v>
          </cell>
          <cell r="G259" t="str">
            <v>INST. COLOMBO BOLIVARIANO</v>
          </cell>
          <cell r="H259" t="str">
            <v>INST. COLOMBO BOLIVARIANO</v>
          </cell>
          <cell r="I259" t="str">
            <v>EL CARMEN CARRERA 66 No. 30-136</v>
          </cell>
          <cell r="J259" t="str">
            <v>EL CARMEN</v>
          </cell>
          <cell r="K259" t="str">
            <v>PRINCIPAL</v>
          </cell>
          <cell r="L259" t="str">
            <v>HISTORICA Y CARIBE NORTE</v>
          </cell>
          <cell r="M259" t="str">
            <v>COUNTRY</v>
          </cell>
          <cell r="N259">
            <v>258</v>
          </cell>
          <cell r="P259" t="str">
            <v>PRIVADO</v>
          </cell>
        </row>
        <row r="260">
          <cell r="A260">
            <v>268</v>
          </cell>
          <cell r="B260" t="str">
            <v>URBANA</v>
          </cell>
          <cell r="C260" t="str">
            <v>PRIVADO</v>
          </cell>
          <cell r="D260">
            <v>313001003800</v>
          </cell>
          <cell r="E260">
            <v>268</v>
          </cell>
          <cell r="F260">
            <v>268</v>
          </cell>
          <cell r="G260" t="str">
            <v>FUND. EDUC. LIC. SAN JOSE</v>
          </cell>
          <cell r="H260" t="str">
            <v>FUND. EDUC. LIC. SAN JOSE</v>
          </cell>
          <cell r="I260" t="str">
            <v>ANDALUCIA CLL SAN JOSE # 29-04</v>
          </cell>
          <cell r="J260" t="str">
            <v>ANDALUCIA</v>
          </cell>
          <cell r="K260" t="str">
            <v>PRINCIPAL</v>
          </cell>
          <cell r="L260" t="str">
            <v>HISTORICA Y CARIBE NORTE</v>
          </cell>
          <cell r="M260" t="str">
            <v>COUNTRY</v>
          </cell>
          <cell r="N260">
            <v>259</v>
          </cell>
          <cell r="P260" t="str">
            <v>PRIVADO</v>
          </cell>
        </row>
        <row r="261">
          <cell r="A261">
            <v>284</v>
          </cell>
          <cell r="B261" t="str">
            <v>URBANA</v>
          </cell>
          <cell r="C261" t="str">
            <v>PRIVADO</v>
          </cell>
          <cell r="D261">
            <v>313001005284</v>
          </cell>
          <cell r="E261">
            <v>284</v>
          </cell>
          <cell r="F261">
            <v>284</v>
          </cell>
          <cell r="G261" t="str">
            <v>COL. SANTA LUCIA</v>
          </cell>
          <cell r="H261" t="str">
            <v>COL. SANTA LUCIA</v>
          </cell>
          <cell r="I261" t="str">
            <v>REPUBLICA DE CHILE MANZ 27 L 9 10 Y 11</v>
          </cell>
          <cell r="J261" t="str">
            <v>REPUBLICA DE CHILE</v>
          </cell>
          <cell r="K261" t="str">
            <v>PRINCIPAL</v>
          </cell>
          <cell r="L261" t="str">
            <v>HISTORICA Y CARIBE NORTE</v>
          </cell>
          <cell r="M261" t="str">
            <v>COUNTRY</v>
          </cell>
          <cell r="N261">
            <v>260</v>
          </cell>
          <cell r="P261" t="str">
            <v>PRIVADO</v>
          </cell>
        </row>
        <row r="262">
          <cell r="A262">
            <v>287</v>
          </cell>
          <cell r="B262" t="str">
            <v>URBANA</v>
          </cell>
          <cell r="C262" t="str">
            <v>PRIVADO</v>
          </cell>
          <cell r="D262">
            <v>313001005551</v>
          </cell>
          <cell r="E262">
            <v>287</v>
          </cell>
          <cell r="F262">
            <v>287</v>
          </cell>
          <cell r="G262" t="str">
            <v>COL. REAL CARTAGENA.</v>
          </cell>
          <cell r="H262" t="str">
            <v>COL. REAL CARTAGENA.</v>
          </cell>
          <cell r="I262" t="str">
            <v>AV PEDRO DE HEREDIA ST ARMENIA # 48-94</v>
          </cell>
          <cell r="J262" t="str">
            <v>AV PEDRO DE HEREDIA</v>
          </cell>
          <cell r="K262" t="str">
            <v>PRINCIPAL</v>
          </cell>
          <cell r="L262" t="str">
            <v>HISTORICA Y CARIBE NORTE</v>
          </cell>
          <cell r="M262" t="str">
            <v>COUNTRY</v>
          </cell>
          <cell r="N262">
            <v>261</v>
          </cell>
          <cell r="P262" t="str">
            <v>PRIVADO</v>
          </cell>
        </row>
        <row r="263">
          <cell r="A263">
            <v>289</v>
          </cell>
          <cell r="B263" t="str">
            <v>URBANA</v>
          </cell>
          <cell r="C263" t="str">
            <v>PRIVADO</v>
          </cell>
          <cell r="D263">
            <v>313001005594</v>
          </cell>
          <cell r="E263">
            <v>289</v>
          </cell>
          <cell r="F263">
            <v>289</v>
          </cell>
          <cell r="G263" t="str">
            <v>CORP. INST. CARRUSEL</v>
          </cell>
          <cell r="H263" t="str">
            <v>CORP. INST. CARRUSEL</v>
          </cell>
          <cell r="I263" t="str">
            <v>LOS ANGELES CLL 30A # 62-09</v>
          </cell>
          <cell r="J263" t="str">
            <v>LOS ANGELES</v>
          </cell>
          <cell r="K263" t="str">
            <v>PRINCIPAL</v>
          </cell>
          <cell r="L263" t="str">
            <v>HISTORICA Y CARIBE NORTE</v>
          </cell>
          <cell r="M263" t="str">
            <v>COUNTRY</v>
          </cell>
          <cell r="N263">
            <v>262</v>
          </cell>
          <cell r="P263" t="str">
            <v>PRIVADO</v>
          </cell>
        </row>
        <row r="264">
          <cell r="A264">
            <v>299</v>
          </cell>
          <cell r="B264" t="str">
            <v>URBANA</v>
          </cell>
          <cell r="C264" t="str">
            <v>PRIVADO</v>
          </cell>
          <cell r="D264">
            <v>313001005985</v>
          </cell>
          <cell r="E264">
            <v>299</v>
          </cell>
          <cell r="F264">
            <v>299</v>
          </cell>
          <cell r="G264" t="str">
            <v>CORP. EDUCATIVA LOS ANGELES (GUAR.JARD. INF. BAMBI)</v>
          </cell>
          <cell r="H264" t="str">
            <v>CORP. EDUCATIVA LOS ANGELES (GUAR.JARD. INF. BAMBI)</v>
          </cell>
          <cell r="I264" t="str">
            <v>URB LOS ANGELES CLL 30 # 62-83</v>
          </cell>
          <cell r="J264" t="str">
            <v>LOS ANGELES</v>
          </cell>
          <cell r="K264" t="str">
            <v>PRINCIPAL</v>
          </cell>
          <cell r="L264" t="str">
            <v>HISTORICA Y CARIBE NORTE</v>
          </cell>
          <cell r="M264" t="str">
            <v>COUNTRY</v>
          </cell>
          <cell r="N264">
            <v>263</v>
          </cell>
          <cell r="P264" t="str">
            <v>PRIVADO</v>
          </cell>
        </row>
        <row r="265">
          <cell r="A265">
            <v>305</v>
          </cell>
          <cell r="B265" t="str">
            <v>URBANA</v>
          </cell>
          <cell r="C265" t="str">
            <v>PRIVADO</v>
          </cell>
          <cell r="D265">
            <v>313001006337</v>
          </cell>
          <cell r="E265">
            <v>305</v>
          </cell>
          <cell r="F265">
            <v>305</v>
          </cell>
          <cell r="G265" t="str">
            <v>INST. EL LABRADOR</v>
          </cell>
          <cell r="H265" t="str">
            <v>INST. EL LABRADOR</v>
          </cell>
          <cell r="I265" t="str">
            <v>SAN ISIDRO CLL 1A EL LABRADOR # 53-44</v>
          </cell>
          <cell r="J265" t="str">
            <v>SAN ISIDRO</v>
          </cell>
          <cell r="K265" t="str">
            <v>PRINCIPAL</v>
          </cell>
          <cell r="L265" t="str">
            <v>HISTORICA Y CARIBE NORTE</v>
          </cell>
          <cell r="M265" t="str">
            <v>COUNTRY</v>
          </cell>
          <cell r="N265">
            <v>264</v>
          </cell>
          <cell r="P265" t="str">
            <v>PRIVADO</v>
          </cell>
        </row>
        <row r="266">
          <cell r="A266">
            <v>306</v>
          </cell>
          <cell r="B266" t="str">
            <v>URBANA</v>
          </cell>
          <cell r="C266" t="str">
            <v>PRIVADO</v>
          </cell>
          <cell r="D266">
            <v>313001006345</v>
          </cell>
          <cell r="E266">
            <v>306</v>
          </cell>
          <cell r="F266">
            <v>306</v>
          </cell>
          <cell r="G266" t="str">
            <v>C.E AMOR A COLOMBIA</v>
          </cell>
          <cell r="H266" t="str">
            <v>C.E AMOR A COLOMBIA</v>
          </cell>
          <cell r="I266" t="str">
            <v>AMBERES CRA 30 # 39-46</v>
          </cell>
          <cell r="J266" t="str">
            <v>AMBERES</v>
          </cell>
          <cell r="K266" t="str">
            <v>PRINCIPAL</v>
          </cell>
          <cell r="L266" t="str">
            <v>HISTORICA Y CARIBE NORTE</v>
          </cell>
          <cell r="M266" t="str">
            <v>COUNTRY</v>
          </cell>
          <cell r="N266">
            <v>265</v>
          </cell>
          <cell r="P266" t="str">
            <v>PRIVADO</v>
          </cell>
        </row>
        <row r="267">
          <cell r="A267">
            <v>312</v>
          </cell>
          <cell r="B267" t="str">
            <v>URBANA</v>
          </cell>
          <cell r="C267" t="str">
            <v>PRIVADO</v>
          </cell>
          <cell r="D267">
            <v>313001006647</v>
          </cell>
          <cell r="E267">
            <v>312</v>
          </cell>
          <cell r="F267">
            <v>312</v>
          </cell>
          <cell r="G267" t="str">
            <v>INST. MI BARQUITO</v>
          </cell>
          <cell r="H267" t="str">
            <v>INST. MI BARQUITO</v>
          </cell>
          <cell r="I267" t="str">
            <v>CALAMARES MANZ 33 L 7 1RA ETAPA</v>
          </cell>
          <cell r="J267" t="str">
            <v>CALAMARES</v>
          </cell>
          <cell r="K267" t="str">
            <v>PRINCIPAL</v>
          </cell>
          <cell r="L267" t="str">
            <v>HISTORICA Y CARIBE NORTE</v>
          </cell>
          <cell r="M267" t="str">
            <v>COUNTRY</v>
          </cell>
          <cell r="N267">
            <v>266</v>
          </cell>
          <cell r="P267" t="str">
            <v>PRIVADO</v>
          </cell>
        </row>
        <row r="268">
          <cell r="A268">
            <v>334</v>
          </cell>
          <cell r="B268" t="str">
            <v>URBANA</v>
          </cell>
          <cell r="C268" t="str">
            <v>PRIVADO</v>
          </cell>
          <cell r="D268">
            <v>313001006515</v>
          </cell>
          <cell r="E268">
            <v>334</v>
          </cell>
          <cell r="F268">
            <v>334</v>
          </cell>
          <cell r="G268" t="str">
            <v>INST. CHIQUITINES</v>
          </cell>
          <cell r="H268" t="str">
            <v>INST. CHIQUITINES</v>
          </cell>
          <cell r="I268" t="str">
            <v>NUEVO BOSQUE TRANV 53 # 29F 43</v>
          </cell>
          <cell r="J268" t="str">
            <v>NUEVO BOSQUE</v>
          </cell>
          <cell r="K268" t="str">
            <v>PRINCIPAL</v>
          </cell>
          <cell r="L268" t="str">
            <v>HISTORICA Y CARIBE NORTE</v>
          </cell>
          <cell r="M268" t="str">
            <v>COUNTRY</v>
          </cell>
          <cell r="N268">
            <v>267</v>
          </cell>
          <cell r="P268" t="str">
            <v>PRIVADO</v>
          </cell>
        </row>
        <row r="269">
          <cell r="A269">
            <v>341</v>
          </cell>
          <cell r="B269" t="str">
            <v>URBANA</v>
          </cell>
          <cell r="C269" t="str">
            <v>PRIVADO</v>
          </cell>
          <cell r="D269">
            <v>313001000169</v>
          </cell>
          <cell r="E269">
            <v>341</v>
          </cell>
          <cell r="F269">
            <v>341</v>
          </cell>
          <cell r="G269" t="str">
            <v>ESC. ELEMENTAL POPULAR</v>
          </cell>
          <cell r="H269" t="str">
            <v>ESC. ELEMENTAL POPULAR</v>
          </cell>
          <cell r="I269" t="str">
            <v>PIEDRA DE BOLIVAR KRA SAN F/NANDO # 29-148</v>
          </cell>
          <cell r="J269" t="str">
            <v>PIEDRA DE BOLIVAR</v>
          </cell>
          <cell r="K269" t="str">
            <v>PRINCIPAL</v>
          </cell>
          <cell r="L269" t="str">
            <v>HISTORICA Y CARIBE NORTE</v>
          </cell>
          <cell r="M269" t="str">
            <v>COUNTRY</v>
          </cell>
          <cell r="N269">
            <v>268</v>
          </cell>
          <cell r="P269" t="str">
            <v>PRIVADO</v>
          </cell>
        </row>
        <row r="270">
          <cell r="A270">
            <v>343</v>
          </cell>
          <cell r="B270" t="str">
            <v>URBANA</v>
          </cell>
          <cell r="C270" t="str">
            <v>PRIVADO</v>
          </cell>
          <cell r="D270">
            <v>313001007872</v>
          </cell>
          <cell r="E270">
            <v>343</v>
          </cell>
          <cell r="F270">
            <v>343</v>
          </cell>
          <cell r="G270" t="str">
            <v>INST. MIGUEL DE CERVANTES</v>
          </cell>
          <cell r="H270" t="str">
            <v>INST. MIGUEL DE CERVANTES</v>
          </cell>
          <cell r="I270" t="str">
            <v>3ER CLLJON DE AMBERES # 27-86</v>
          </cell>
          <cell r="J270" t="str">
            <v>AMBERES</v>
          </cell>
          <cell r="K270" t="str">
            <v>PRINCIPAL</v>
          </cell>
          <cell r="L270" t="str">
            <v>HISTORICA Y CARIBE NORTE</v>
          </cell>
          <cell r="M270" t="str">
            <v>COUNTRY</v>
          </cell>
          <cell r="N270">
            <v>269</v>
          </cell>
          <cell r="P270" t="str">
            <v>PRIVADO</v>
          </cell>
        </row>
        <row r="271">
          <cell r="A271">
            <v>362</v>
          </cell>
          <cell r="B271" t="str">
            <v>URBANA</v>
          </cell>
          <cell r="C271" t="str">
            <v>PRIVADO</v>
          </cell>
          <cell r="D271">
            <v>313001008500</v>
          </cell>
          <cell r="E271">
            <v>362</v>
          </cell>
          <cell r="F271">
            <v>362</v>
          </cell>
          <cell r="G271" t="str">
            <v>CORP. EDUC. JORGE ELIECER GAITAN DE C/GENA</v>
          </cell>
          <cell r="H271" t="str">
            <v>CORP. EDUC. JORGE ELIECER GAITAN DE C/GENA</v>
          </cell>
          <cell r="I271" t="str">
            <v>PRADO CLL LAUREANO GOMEZ # 22-109</v>
          </cell>
          <cell r="J271" t="str">
            <v>PRADO</v>
          </cell>
          <cell r="K271" t="str">
            <v>PRINCIPAL</v>
          </cell>
          <cell r="L271" t="str">
            <v>HISTORICA Y CARIBE NORTE</v>
          </cell>
          <cell r="M271" t="str">
            <v>COUNTRY</v>
          </cell>
          <cell r="N271">
            <v>270</v>
          </cell>
          <cell r="P271" t="str">
            <v>PRIVADO</v>
          </cell>
        </row>
        <row r="272">
          <cell r="A272">
            <v>367</v>
          </cell>
          <cell r="B272" t="str">
            <v>URBANA</v>
          </cell>
          <cell r="C272" t="str">
            <v>PRIVADO</v>
          </cell>
          <cell r="D272">
            <v>313001008551</v>
          </cell>
          <cell r="E272">
            <v>367</v>
          </cell>
          <cell r="F272">
            <v>367</v>
          </cell>
          <cell r="G272" t="str">
            <v>INST. PEDRO ROMERO</v>
          </cell>
          <cell r="H272" t="str">
            <v>INST. PEDRO ROMERO</v>
          </cell>
          <cell r="I272" t="str">
            <v>NUEVO BOSQUE 6A ETAPA MANZ 12 L 28</v>
          </cell>
          <cell r="J272" t="str">
            <v>NUEVO BOSQUE</v>
          </cell>
          <cell r="K272" t="str">
            <v>PRINCIPAL</v>
          </cell>
          <cell r="L272" t="str">
            <v>HISTORICA Y CARIBE NORTE</v>
          </cell>
          <cell r="M272" t="str">
            <v>COUNTRY</v>
          </cell>
          <cell r="N272">
            <v>271</v>
          </cell>
          <cell r="P272" t="str">
            <v>PRIVADO</v>
          </cell>
        </row>
        <row r="273">
          <cell r="A273">
            <v>400</v>
          </cell>
          <cell r="B273" t="str">
            <v>URBANA</v>
          </cell>
          <cell r="C273" t="str">
            <v>PRIVADO</v>
          </cell>
          <cell r="D273">
            <v>313001009174</v>
          </cell>
          <cell r="E273">
            <v>400</v>
          </cell>
          <cell r="F273">
            <v>400</v>
          </cell>
          <cell r="G273" t="str">
            <v>INST. MARIA MAZARELLO</v>
          </cell>
          <cell r="H273" t="str">
            <v>INST. MARIA MAZARELLO</v>
          </cell>
          <cell r="I273" t="str">
            <v>AMBERES CLL BOLIVAR CON 20 DE JULIO ESQUINA</v>
          </cell>
          <cell r="J273" t="str">
            <v>AMBERES</v>
          </cell>
          <cell r="K273" t="str">
            <v>PRINCIPAL</v>
          </cell>
          <cell r="L273" t="str">
            <v>HISTORICA Y CARIBE NORTE</v>
          </cell>
          <cell r="M273" t="str">
            <v>COUNTRY</v>
          </cell>
          <cell r="N273">
            <v>272</v>
          </cell>
          <cell r="P273" t="str">
            <v>PRIVADO</v>
          </cell>
        </row>
        <row r="274">
          <cell r="A274">
            <v>403</v>
          </cell>
          <cell r="B274" t="str">
            <v>URBANA</v>
          </cell>
          <cell r="C274" t="str">
            <v>PRIVADO</v>
          </cell>
          <cell r="D274">
            <v>313001000509</v>
          </cell>
          <cell r="E274">
            <v>403</v>
          </cell>
          <cell r="F274">
            <v>403</v>
          </cell>
          <cell r="G274" t="str">
            <v>GIMN. LATINOAMERICANO</v>
          </cell>
          <cell r="H274" t="str">
            <v>GIMN. LATINOAMERICANO</v>
          </cell>
          <cell r="I274" t="str">
            <v>ESPAÑA ST ARMENIA CLL 30 # 46-39</v>
          </cell>
          <cell r="J274" t="str">
            <v>ESPAÑA</v>
          </cell>
          <cell r="K274" t="str">
            <v>PRINCIPAL</v>
          </cell>
          <cell r="L274" t="str">
            <v>HISTORICA Y CARIBE NORTE</v>
          </cell>
          <cell r="M274" t="str">
            <v>COUNTRY</v>
          </cell>
          <cell r="N274">
            <v>273</v>
          </cell>
          <cell r="P274" t="str">
            <v>PRIVADO</v>
          </cell>
        </row>
        <row r="275">
          <cell r="A275">
            <v>408</v>
          </cell>
          <cell r="B275" t="str">
            <v>URBANA</v>
          </cell>
          <cell r="C275" t="str">
            <v>PRIVADO</v>
          </cell>
          <cell r="D275">
            <v>313001009263</v>
          </cell>
          <cell r="E275">
            <v>408</v>
          </cell>
          <cell r="F275">
            <v>408</v>
          </cell>
          <cell r="G275" t="str">
            <v>INST. CRISTIANO REMY</v>
          </cell>
          <cell r="H275" t="str">
            <v>INST. CRISTIANO REMY</v>
          </cell>
          <cell r="I275" t="str">
            <v>NUEVO BOSQUE TRNV 48 DIAG 30 29 E 62</v>
          </cell>
          <cell r="J275" t="str">
            <v>NUEVO BOSQUE</v>
          </cell>
          <cell r="K275" t="str">
            <v>PRINCIPAL</v>
          </cell>
          <cell r="L275" t="str">
            <v>HISTORICA Y CARIBE NORTE</v>
          </cell>
          <cell r="M275" t="str">
            <v>COUNTRY</v>
          </cell>
          <cell r="N275">
            <v>274</v>
          </cell>
          <cell r="P275" t="str">
            <v>PRIVADO</v>
          </cell>
        </row>
        <row r="276">
          <cell r="A276">
            <v>414</v>
          </cell>
          <cell r="B276" t="str">
            <v>URBANA</v>
          </cell>
          <cell r="C276" t="str">
            <v>PRIVADO</v>
          </cell>
          <cell r="D276">
            <v>313001009409</v>
          </cell>
          <cell r="E276">
            <v>414</v>
          </cell>
          <cell r="F276">
            <v>414</v>
          </cell>
          <cell r="G276" t="str">
            <v>LIC. GUILLERMO VALENCIA</v>
          </cell>
          <cell r="H276" t="str">
            <v>LIC. GUILLERMO VALENCIA</v>
          </cell>
          <cell r="I276" t="str">
            <v>URB EL COUNTRY M A - L 21A</v>
          </cell>
          <cell r="J276" t="str">
            <v>EL COUNTRY</v>
          </cell>
          <cell r="K276" t="str">
            <v>PRINCIPAL</v>
          </cell>
          <cell r="L276" t="str">
            <v>HISTORICA Y CARIBE NORTE</v>
          </cell>
          <cell r="M276" t="str">
            <v>COUNTRY</v>
          </cell>
          <cell r="N276">
            <v>275</v>
          </cell>
          <cell r="P276" t="str">
            <v>PRIVADO</v>
          </cell>
        </row>
        <row r="277">
          <cell r="A277">
            <v>440</v>
          </cell>
          <cell r="B277" t="str">
            <v>URBANA</v>
          </cell>
          <cell r="C277" t="str">
            <v>PRIVADO</v>
          </cell>
          <cell r="D277">
            <v>313001012957</v>
          </cell>
          <cell r="E277">
            <v>440</v>
          </cell>
          <cell r="F277">
            <v>440</v>
          </cell>
          <cell r="G277" t="str">
            <v>COL. ALBORADA INFANTIL DE CHILE</v>
          </cell>
          <cell r="H277" t="str">
            <v>COL. ALBORADA INFANTIL DE CHILE</v>
          </cell>
          <cell r="I277" t="str">
            <v>CHILE MZA 48 LTE 4 MZA 48 LTE 10</v>
          </cell>
          <cell r="J277" t="str">
            <v>CHILE</v>
          </cell>
          <cell r="K277" t="str">
            <v>PRINCIPAL</v>
          </cell>
          <cell r="L277" t="str">
            <v>HISTORICA Y CARIBE NORTE</v>
          </cell>
          <cell r="M277" t="str">
            <v>COUNTRY</v>
          </cell>
          <cell r="N277">
            <v>276</v>
          </cell>
          <cell r="P277" t="str">
            <v>PRIVADO</v>
          </cell>
        </row>
        <row r="278">
          <cell r="A278">
            <v>459</v>
          </cell>
          <cell r="B278" t="str">
            <v>URBANA</v>
          </cell>
          <cell r="C278" t="str">
            <v>PRIVADO</v>
          </cell>
          <cell r="D278">
            <v>313001013261</v>
          </cell>
          <cell r="E278">
            <v>459</v>
          </cell>
          <cell r="F278">
            <v>459</v>
          </cell>
          <cell r="G278" t="str">
            <v>JARD. INF. JUEGOS Y RONDAS</v>
          </cell>
          <cell r="H278" t="str">
            <v>JARD. INF. JUEGOS Y RONDAS</v>
          </cell>
          <cell r="I278" t="str">
            <v>ZARAGOCILLA CLL SAN LUIS # 30-73</v>
          </cell>
          <cell r="J278" t="str">
            <v>ZARAGOCILLA</v>
          </cell>
          <cell r="K278" t="str">
            <v>PRINCIPAL</v>
          </cell>
          <cell r="L278" t="str">
            <v>HISTORICA Y CARIBE NORTE</v>
          </cell>
          <cell r="M278" t="str">
            <v>COUNTRY</v>
          </cell>
          <cell r="N278">
            <v>277</v>
          </cell>
          <cell r="P278" t="str">
            <v>PRIVADO</v>
          </cell>
        </row>
        <row r="279">
          <cell r="A279">
            <v>462</v>
          </cell>
          <cell r="B279" t="str">
            <v>URBANA</v>
          </cell>
          <cell r="C279" t="str">
            <v>PRIVADO</v>
          </cell>
          <cell r="D279">
            <v>313001013309</v>
          </cell>
          <cell r="E279">
            <v>462</v>
          </cell>
          <cell r="F279">
            <v>462</v>
          </cell>
          <cell r="G279" t="str">
            <v>INST. EDUC. MIS ESTIMULACIONES</v>
          </cell>
          <cell r="H279" t="str">
            <v>INST. EDUC. MIS ESTIMULACIONES</v>
          </cell>
          <cell r="I279" t="str">
            <v>LA CAMPIÑA TRASV 47 # 20-42</v>
          </cell>
          <cell r="J279" t="str">
            <v>LA CAMPIÑA</v>
          </cell>
          <cell r="K279" t="str">
            <v>PRINCIPAL</v>
          </cell>
          <cell r="L279" t="str">
            <v>HISTORICA Y CARIBE NORTE</v>
          </cell>
          <cell r="M279" t="str">
            <v>COUNTRY</v>
          </cell>
          <cell r="N279">
            <v>278</v>
          </cell>
          <cell r="P279" t="str">
            <v>PRIVADO</v>
          </cell>
        </row>
        <row r="280">
          <cell r="A280">
            <v>464</v>
          </cell>
          <cell r="B280" t="str">
            <v>URBANA</v>
          </cell>
          <cell r="C280" t="str">
            <v>PRIVADO</v>
          </cell>
          <cell r="D280">
            <v>313001013325</v>
          </cell>
          <cell r="E280">
            <v>464</v>
          </cell>
          <cell r="F280">
            <v>464</v>
          </cell>
          <cell r="G280" t="str">
            <v>COL. ANDALUCIA</v>
          </cell>
          <cell r="H280" t="str">
            <v>COL. ANDALUCIA</v>
          </cell>
          <cell r="I280" t="str">
            <v>ANDALUCIA CLL GRANADA # 29-22</v>
          </cell>
          <cell r="J280" t="str">
            <v>ANDALUCIA</v>
          </cell>
          <cell r="K280" t="str">
            <v>PRINCIPAL</v>
          </cell>
          <cell r="L280" t="str">
            <v>HISTORICA Y CARIBE NORTE</v>
          </cell>
          <cell r="M280" t="str">
            <v>COUNTRY</v>
          </cell>
          <cell r="N280">
            <v>279</v>
          </cell>
          <cell r="P280" t="str">
            <v>PRIVADO</v>
          </cell>
        </row>
        <row r="281">
          <cell r="A281">
            <v>466</v>
          </cell>
          <cell r="B281" t="str">
            <v>URBANA</v>
          </cell>
          <cell r="C281" t="str">
            <v>PRIVADO</v>
          </cell>
          <cell r="D281">
            <v>313001013341</v>
          </cell>
          <cell r="E281">
            <v>466</v>
          </cell>
          <cell r="F281">
            <v>466</v>
          </cell>
          <cell r="G281" t="str">
            <v>COL. SAN NICOLAS DE LA ROCA</v>
          </cell>
          <cell r="H281" t="str">
            <v>COL. SAN NICOLAS DE LA ROCA</v>
          </cell>
          <cell r="I281" t="str">
            <v>PRADO URB MA AUXILIADORA KRA 36 #36-61</v>
          </cell>
          <cell r="J281" t="str">
            <v>PRADO</v>
          </cell>
          <cell r="K281" t="str">
            <v>PRINCIPAL</v>
          </cell>
          <cell r="L281" t="str">
            <v>HISTORICA Y CARIBE NORTE</v>
          </cell>
          <cell r="M281" t="str">
            <v>COUNTRY</v>
          </cell>
          <cell r="N281">
            <v>280</v>
          </cell>
          <cell r="P281" t="str">
            <v>PRIVADO</v>
          </cell>
        </row>
        <row r="282">
          <cell r="A282">
            <v>497</v>
          </cell>
          <cell r="B282" t="str">
            <v>URBANA</v>
          </cell>
          <cell r="C282" t="str">
            <v>PRIVADO</v>
          </cell>
          <cell r="D282">
            <v>413001008008</v>
          </cell>
          <cell r="E282">
            <v>497</v>
          </cell>
          <cell r="F282">
            <v>497</v>
          </cell>
          <cell r="G282" t="str">
            <v>INST. EDUC. CAMPANITAS DE SABIDURIA</v>
          </cell>
          <cell r="H282" t="str">
            <v>INST. EDUC. CAMPANITAS DE SABIDURIA</v>
          </cell>
          <cell r="I282" t="str">
            <v>AV CRISANTO LUQUE URB EL REFUGIO</v>
          </cell>
          <cell r="J282" t="str">
            <v>AV CRISANTO LUQUE</v>
          </cell>
          <cell r="K282" t="str">
            <v>PRINCIPAL</v>
          </cell>
          <cell r="L282" t="str">
            <v>HISTORICA Y CARIBE NORTE</v>
          </cell>
          <cell r="M282" t="str">
            <v>COUNTRY</v>
          </cell>
          <cell r="N282">
            <v>281</v>
          </cell>
          <cell r="P282" t="str">
            <v>PRIVADO</v>
          </cell>
        </row>
        <row r="283">
          <cell r="A283">
            <v>545</v>
          </cell>
          <cell r="B283" t="str">
            <v>URBANA</v>
          </cell>
          <cell r="C283" t="str">
            <v>PRIVADO</v>
          </cell>
          <cell r="D283">
            <v>313001014011</v>
          </cell>
          <cell r="E283">
            <v>545</v>
          </cell>
          <cell r="F283">
            <v>545</v>
          </cell>
          <cell r="G283" t="str">
            <v>JARD. INF. EL MILAGROSO DE LA VILLA</v>
          </cell>
          <cell r="H283" t="str">
            <v>JARD. INF. EL MILAGROSO DE LA VILLA</v>
          </cell>
          <cell r="I283" t="str">
            <v>NUEVO BOSQUE M 21 L 7 ETAPA 2</v>
          </cell>
          <cell r="J283" t="str">
            <v>NUEVO BOSQUE</v>
          </cell>
          <cell r="K283" t="str">
            <v>PRINCIPAL</v>
          </cell>
          <cell r="L283" t="str">
            <v>HISTORICA Y CARIBE NORTE</v>
          </cell>
          <cell r="M283" t="str">
            <v>COUNTRY</v>
          </cell>
          <cell r="N283">
            <v>282</v>
          </cell>
          <cell r="P283" t="str">
            <v>PRIVADO</v>
          </cell>
        </row>
        <row r="284">
          <cell r="A284">
            <v>622</v>
          </cell>
          <cell r="B284" t="str">
            <v>URBANA</v>
          </cell>
          <cell r="C284" t="str">
            <v>PRIVADO</v>
          </cell>
          <cell r="D284">
            <v>313001028021</v>
          </cell>
          <cell r="E284">
            <v>622</v>
          </cell>
          <cell r="F284">
            <v>622</v>
          </cell>
          <cell r="G284" t="str">
            <v>CENT. ESTIMULACION MANITAS CREATIVAS</v>
          </cell>
          <cell r="H284" t="str">
            <v>CENT. ESTIMULACION MANITAS CREATIVAS</v>
          </cell>
          <cell r="I284" t="str">
            <v>SOCORRO PLAN 554 M89 L 18</v>
          </cell>
          <cell r="J284" t="str">
            <v>SOCORRO</v>
          </cell>
          <cell r="K284" t="str">
            <v>PRINCIPAL</v>
          </cell>
          <cell r="L284" t="str">
            <v>INDUSTRIAL Y DE LA BAHIA</v>
          </cell>
          <cell r="M284" t="str">
            <v>INDUSTRIAL Y DE LA BAHIA</v>
          </cell>
          <cell r="N284">
            <v>283</v>
          </cell>
          <cell r="P284" t="str">
            <v>PRIVADO</v>
          </cell>
        </row>
        <row r="285">
          <cell r="A285">
            <v>656</v>
          </cell>
          <cell r="B285" t="str">
            <v>URBANA</v>
          </cell>
          <cell r="C285" t="str">
            <v>PRIVADO</v>
          </cell>
          <cell r="D285">
            <v>313001028314</v>
          </cell>
          <cell r="E285">
            <v>656</v>
          </cell>
          <cell r="F285">
            <v>656</v>
          </cell>
          <cell r="G285" t="str">
            <v>JARD. INF. MI SOLECITO</v>
          </cell>
          <cell r="H285" t="str">
            <v>JARD. INF. MI SOLECITO</v>
          </cell>
          <cell r="I285" t="str">
            <v>BOSQUE AV BUENOS AIRES Nro 47A- 68</v>
          </cell>
          <cell r="J285" t="str">
            <v xml:space="preserve">BOSQUE </v>
          </cell>
          <cell r="K285" t="str">
            <v>PRINCIPAL</v>
          </cell>
          <cell r="L285" t="str">
            <v>HISTORICA Y CARIBE NORTE</v>
          </cell>
          <cell r="M285" t="str">
            <v>COUNTRY</v>
          </cell>
          <cell r="N285">
            <v>284</v>
          </cell>
          <cell r="P285" t="str">
            <v>PRIVADO</v>
          </cell>
        </row>
        <row r="286">
          <cell r="A286">
            <v>354</v>
          </cell>
          <cell r="B286" t="str">
            <v>URBANA</v>
          </cell>
          <cell r="C286" t="str">
            <v>PRIVADO</v>
          </cell>
          <cell r="D286">
            <v>313001008402</v>
          </cell>
          <cell r="E286">
            <v>354</v>
          </cell>
          <cell r="F286">
            <v>354</v>
          </cell>
          <cell r="G286" t="str">
            <v>C.E MI DESPERTAR</v>
          </cell>
          <cell r="H286" t="str">
            <v>C.E MI DESPERTAR</v>
          </cell>
          <cell r="I286" t="str">
            <v>CALAMARES MANZ 40 L 12 1A ETAPA BOSQUE LA SINCU</v>
          </cell>
          <cell r="J286" t="str">
            <v>CALAMARES</v>
          </cell>
          <cell r="K286" t="str">
            <v>PRINCIPAL</v>
          </cell>
          <cell r="L286" t="str">
            <v>HISTORICA Y CARIBE NORTE</v>
          </cell>
          <cell r="M286" t="str">
            <v>COUNTRY</v>
          </cell>
          <cell r="N286">
            <v>285</v>
          </cell>
          <cell r="P286" t="str">
            <v>PRIVADO</v>
          </cell>
        </row>
        <row r="287">
          <cell r="A287">
            <v>336</v>
          </cell>
          <cell r="B287" t="str">
            <v>URBANA</v>
          </cell>
          <cell r="C287" t="str">
            <v>PRIVADO</v>
          </cell>
          <cell r="D287">
            <v>313001007627</v>
          </cell>
          <cell r="E287">
            <v>336</v>
          </cell>
          <cell r="F287">
            <v>336</v>
          </cell>
          <cell r="G287" t="str">
            <v>INST. INF. PABLO MONTESINOS</v>
          </cell>
          <cell r="H287" t="str">
            <v>INST. INF. PABLO MONTESINOS</v>
          </cell>
          <cell r="I287" t="str">
            <v>URB LA TRONCAL MANZ B L10</v>
          </cell>
          <cell r="J287" t="str">
            <v>LA TRONCAL</v>
          </cell>
          <cell r="K287" t="str">
            <v>PRINCIPAL</v>
          </cell>
          <cell r="L287" t="str">
            <v>HISTORICA Y CARIBE NORTE</v>
          </cell>
          <cell r="M287" t="str">
            <v>COUNTRY</v>
          </cell>
          <cell r="N287">
            <v>286</v>
          </cell>
          <cell r="P287" t="str">
            <v>PRIVADO</v>
          </cell>
        </row>
        <row r="288">
          <cell r="A288">
            <v>364</v>
          </cell>
          <cell r="B288" t="str">
            <v>URBANA</v>
          </cell>
          <cell r="C288" t="str">
            <v>PRIVADO</v>
          </cell>
          <cell r="D288">
            <v>313001008526</v>
          </cell>
          <cell r="E288">
            <v>364</v>
          </cell>
          <cell r="F288">
            <v>364</v>
          </cell>
          <cell r="G288" t="str">
            <v>INST. SAN ISIDRO LABRADOR</v>
          </cell>
          <cell r="H288" t="str">
            <v>INST. SAN ISIDRO LABRADOR</v>
          </cell>
          <cell r="I288" t="str">
            <v>BOSQUE SAN ISIDRO CLL 1A LABRADOR # 52-18</v>
          </cell>
          <cell r="J288" t="str">
            <v xml:space="preserve">BOSQUE </v>
          </cell>
          <cell r="K288" t="str">
            <v>PRINCIPAL</v>
          </cell>
          <cell r="L288" t="str">
            <v>HISTORICA Y CARIBE NORTE</v>
          </cell>
          <cell r="M288" t="str">
            <v>COUNTRY</v>
          </cell>
          <cell r="N288">
            <v>287</v>
          </cell>
          <cell r="P288" t="str">
            <v>PRIVADO</v>
          </cell>
        </row>
        <row r="289">
          <cell r="A289">
            <v>311</v>
          </cell>
          <cell r="B289" t="str">
            <v>URBANA</v>
          </cell>
          <cell r="C289" t="str">
            <v>PRIVADO</v>
          </cell>
          <cell r="D289">
            <v>313001006639</v>
          </cell>
          <cell r="E289">
            <v>311</v>
          </cell>
          <cell r="F289">
            <v>311</v>
          </cell>
          <cell r="G289" t="str">
            <v>CORP. INST. SOLEDAD VIVES DE JOLI</v>
          </cell>
          <cell r="H289" t="str">
            <v>CORP. INST. SOLEDAD VIVES DE JOLI</v>
          </cell>
          <cell r="I289" t="str">
            <v>NUEVO BOSQUE TRANV 50 # 29B 79</v>
          </cell>
          <cell r="J289" t="str">
            <v>NUEVO BOSQUE</v>
          </cell>
          <cell r="K289" t="str">
            <v>PRINCIPAL</v>
          </cell>
          <cell r="L289" t="str">
            <v>HISTORICA Y CARIBE NORTE</v>
          </cell>
          <cell r="M289" t="str">
            <v>COUNTRY</v>
          </cell>
          <cell r="N289">
            <v>288</v>
          </cell>
          <cell r="P289" t="str">
            <v>PRIVADO</v>
          </cell>
        </row>
        <row r="290">
          <cell r="A290">
            <v>522</v>
          </cell>
          <cell r="B290" t="str">
            <v>URBANA</v>
          </cell>
          <cell r="C290" t="str">
            <v>PRIVADO</v>
          </cell>
          <cell r="D290">
            <v>313001013597</v>
          </cell>
          <cell r="E290">
            <v>522</v>
          </cell>
          <cell r="F290">
            <v>522</v>
          </cell>
          <cell r="G290" t="str">
            <v>FUND. INST. COLOMBIA</v>
          </cell>
          <cell r="H290" t="str">
            <v>FUND. INST. COLOMBIA</v>
          </cell>
          <cell r="I290" t="str">
            <v>NVO BOSQUE 7 ETAPA M 60 L 15</v>
          </cell>
          <cell r="J290" t="str">
            <v>NUEVO BOSQUE</v>
          </cell>
          <cell r="K290" t="str">
            <v>PRINCIPAL</v>
          </cell>
          <cell r="L290" t="str">
            <v>HISTORICA Y CARIBE NORTE</v>
          </cell>
          <cell r="M290" t="str">
            <v>COUNTRY</v>
          </cell>
          <cell r="N290">
            <v>289</v>
          </cell>
          <cell r="P290" t="str">
            <v>PRIVADO</v>
          </cell>
        </row>
        <row r="291">
          <cell r="A291">
            <v>723</v>
          </cell>
          <cell r="B291" t="str">
            <v>URBANA</v>
          </cell>
          <cell r="C291" t="str">
            <v>PRIVADO</v>
          </cell>
          <cell r="D291">
            <v>313001029183</v>
          </cell>
          <cell r="E291">
            <v>723</v>
          </cell>
          <cell r="F291">
            <v>723</v>
          </cell>
          <cell r="G291" t="str">
            <v>INST. JEROME S. BRUNER</v>
          </cell>
          <cell r="H291" t="str">
            <v>INST. JEROME S. BRUNER</v>
          </cell>
          <cell r="I291" t="str">
            <v>LOS EJECUTIVOS II ETAPA LOCAL 380</v>
          </cell>
          <cell r="J291" t="str">
            <v>LOS EJECUTIVOS</v>
          </cell>
          <cell r="K291" t="str">
            <v>PRINCIPAL</v>
          </cell>
          <cell r="L291" t="str">
            <v>HISTORICA Y CARIBE NORTE</v>
          </cell>
          <cell r="M291" t="str">
            <v>COUNTRY</v>
          </cell>
          <cell r="N291">
            <v>290</v>
          </cell>
          <cell r="P291" t="str">
            <v>PRIVADO</v>
          </cell>
        </row>
        <row r="292">
          <cell r="A292">
            <v>554</v>
          </cell>
          <cell r="B292" t="str">
            <v>URBANA</v>
          </cell>
          <cell r="C292" t="str">
            <v>PRIVADO</v>
          </cell>
          <cell r="D292">
            <v>313001028322</v>
          </cell>
          <cell r="E292">
            <v>554</v>
          </cell>
          <cell r="F292">
            <v>554</v>
          </cell>
          <cell r="G292" t="str">
            <v>COL. CAMPIÑA REAL</v>
          </cell>
          <cell r="H292" t="str">
            <v>COL. CAMPIÑA REAL</v>
          </cell>
          <cell r="I292" t="str">
            <v>ZARAGOCILLA VIA AL HOSPITAL SECT CAMPIÑA TR41 N 44-57</v>
          </cell>
          <cell r="J292" t="str">
            <v>ZARAGOCILLA</v>
          </cell>
          <cell r="K292" t="str">
            <v>PRINCIPAL</v>
          </cell>
          <cell r="L292" t="str">
            <v>HISTORICA Y CARIBE NORTE</v>
          </cell>
          <cell r="M292" t="str">
            <v>COUNTRY</v>
          </cell>
          <cell r="N292">
            <v>291</v>
          </cell>
          <cell r="P292" t="str">
            <v>PRIVADO</v>
          </cell>
        </row>
        <row r="293">
          <cell r="A293">
            <v>805</v>
          </cell>
          <cell r="B293" t="str">
            <v>URBANA</v>
          </cell>
          <cell r="C293" t="str">
            <v>PRIVADO</v>
          </cell>
          <cell r="D293">
            <v>-313001029558</v>
          </cell>
          <cell r="E293">
            <v>805</v>
          </cell>
          <cell r="F293">
            <v>805</v>
          </cell>
          <cell r="G293" t="str">
            <v>INST. JUAN PABLO II</v>
          </cell>
          <cell r="H293" t="str">
            <v>INST. JUAN PABLO II</v>
          </cell>
          <cell r="I293" t="str">
            <v>URB BRITANIA M E L 5</v>
          </cell>
          <cell r="J293" t="str">
            <v>NUEVO BOSQUE</v>
          </cell>
          <cell r="K293" t="str">
            <v>PRINCIPAL</v>
          </cell>
          <cell r="L293" t="str">
            <v>HISTORICA Y CARIBE NORTE</v>
          </cell>
          <cell r="M293" t="str">
            <v>COUNTRY</v>
          </cell>
          <cell r="N293">
            <v>292</v>
          </cell>
          <cell r="P293" t="str">
            <v>PRIVADO</v>
          </cell>
        </row>
        <row r="294">
          <cell r="A294">
            <v>465</v>
          </cell>
          <cell r="B294" t="str">
            <v>URBANA</v>
          </cell>
          <cell r="C294" t="str">
            <v>PRIVADO</v>
          </cell>
          <cell r="D294">
            <v>313001013333</v>
          </cell>
          <cell r="E294">
            <v>465</v>
          </cell>
          <cell r="F294">
            <v>465</v>
          </cell>
          <cell r="G294" t="str">
            <v>COL. GIMNASIO FUTURO DE COLOMBIA</v>
          </cell>
          <cell r="H294" t="str">
            <v>COL. GIMNASIO FUTURO DE COLOMBIA</v>
          </cell>
          <cell r="I294" t="str">
            <v>EL PRADO CL 1ERA DE SAN NICOLAS # 29B-44</v>
          </cell>
          <cell r="J294" t="str">
            <v>EL PRADO</v>
          </cell>
          <cell r="K294" t="str">
            <v>PRINCIPAL</v>
          </cell>
          <cell r="L294" t="str">
            <v>HISTORICA Y CARIBE NORTE</v>
          </cell>
          <cell r="M294" t="str">
            <v>COUNTRY</v>
          </cell>
          <cell r="N294">
            <v>293</v>
          </cell>
          <cell r="P294" t="str">
            <v>PRIVADO</v>
          </cell>
        </row>
        <row r="295">
          <cell r="A295">
            <v>394</v>
          </cell>
          <cell r="B295" t="str">
            <v>URBANA</v>
          </cell>
          <cell r="C295" t="str">
            <v>PRIVADO</v>
          </cell>
          <cell r="D295">
            <v>313001012701</v>
          </cell>
          <cell r="E295">
            <v>394</v>
          </cell>
          <cell r="F295">
            <v>394</v>
          </cell>
          <cell r="G295" t="str">
            <v>FUND.INST. ALEGRIA DE SABER</v>
          </cell>
          <cell r="H295" t="str">
            <v>FUND.INST. ALEGRIA DE SABER</v>
          </cell>
          <cell r="I295" t="str">
            <v>NUEVO BOSQUE MANZ 78 L 5 7A ETAPA</v>
          </cell>
          <cell r="J295" t="str">
            <v>NUEVO BOSQUE</v>
          </cell>
          <cell r="K295" t="str">
            <v>PRINCIPAL</v>
          </cell>
          <cell r="L295" t="str">
            <v>HISTORICA Y CARIBE NORTE</v>
          </cell>
          <cell r="M295" t="str">
            <v>COUNTRY</v>
          </cell>
          <cell r="N295">
            <v>294</v>
          </cell>
          <cell r="P295" t="str">
            <v>PRIVADO</v>
          </cell>
        </row>
        <row r="296">
          <cell r="A296">
            <v>720</v>
          </cell>
          <cell r="B296" t="str">
            <v>URBANA</v>
          </cell>
          <cell r="C296" t="str">
            <v>PRIVADO</v>
          </cell>
          <cell r="D296">
            <v>313001029051</v>
          </cell>
          <cell r="E296">
            <v>720</v>
          </cell>
          <cell r="F296">
            <v>720</v>
          </cell>
          <cell r="G296" t="str">
            <v>INST. EDUCATIVO NUEVA ESPERANZA</v>
          </cell>
          <cell r="H296" t="str">
            <v>INST. EDUCATIVO NUEVA ESPERANZA</v>
          </cell>
          <cell r="I296" t="str">
            <v>ALTO BOSQUE TRANSV 51 # 21b 74</v>
          </cell>
          <cell r="J296" t="str">
            <v>ALTO BOSQUE</v>
          </cell>
          <cell r="K296" t="str">
            <v>PRINCIPAL</v>
          </cell>
          <cell r="L296" t="str">
            <v>HISTORICA Y CARIBE NORTE</v>
          </cell>
          <cell r="M296" t="str">
            <v>COUNTRY</v>
          </cell>
          <cell r="N296">
            <v>295</v>
          </cell>
          <cell r="P296" t="str">
            <v>PRIVADO</v>
          </cell>
        </row>
        <row r="297">
          <cell r="A297">
            <v>798</v>
          </cell>
          <cell r="B297" t="str">
            <v>URBANA</v>
          </cell>
          <cell r="C297" t="str">
            <v>PRIVADO</v>
          </cell>
          <cell r="D297">
            <v>313001029507</v>
          </cell>
          <cell r="E297">
            <v>798</v>
          </cell>
          <cell r="F297">
            <v>798</v>
          </cell>
          <cell r="G297" t="str">
            <v>JARD. INF CHISPITAS MAGICAS (INST. EDUC. HERMANA ALICIA ALVAREZ)</v>
          </cell>
          <cell r="H297" t="str">
            <v>JARD. INF CHISPITAS MAGICAS (INST. EDUC. HERMANA ALICIA ALVAREZ)</v>
          </cell>
          <cell r="I297" t="str">
            <v>URB BRITANIA M B L 19</v>
          </cell>
          <cell r="J297" t="str">
            <v>NUEVO BOSQUE</v>
          </cell>
          <cell r="K297" t="str">
            <v>PRINCIPAL</v>
          </cell>
          <cell r="L297" t="str">
            <v>HISTORICA Y CARIBE NORTE</v>
          </cell>
          <cell r="M297" t="str">
            <v>COUNTRY</v>
          </cell>
          <cell r="N297">
            <v>296</v>
          </cell>
          <cell r="P297" t="str">
            <v>PRIVADO</v>
          </cell>
        </row>
        <row r="298">
          <cell r="A298">
            <v>808</v>
          </cell>
          <cell r="B298" t="str">
            <v>URBANA</v>
          </cell>
          <cell r="C298" t="str">
            <v>PRIVADO</v>
          </cell>
          <cell r="D298">
            <v>313001029388</v>
          </cell>
          <cell r="E298">
            <v>808</v>
          </cell>
          <cell r="F298">
            <v>808</v>
          </cell>
          <cell r="G298" t="str">
            <v>CENTRO DE HABILITACION Y CAPACITACION ALUNA</v>
          </cell>
          <cell r="H298" t="str">
            <v>CENTRO DE HABILITACION Y CAPACITACION ALUNA</v>
          </cell>
          <cell r="I298" t="str">
            <v>REPUBLICA DE CHILE DIAG 26 N 47-49</v>
          </cell>
          <cell r="J298" t="str">
            <v>REPUBLICA DE CHILE</v>
          </cell>
          <cell r="K298" t="str">
            <v>PRINCIPAL</v>
          </cell>
          <cell r="L298" t="str">
            <v>HISTORICA Y CARIBE NORTE</v>
          </cell>
          <cell r="M298" t="str">
            <v>COUNTRY</v>
          </cell>
          <cell r="N298">
            <v>297</v>
          </cell>
          <cell r="P298" t="str">
            <v>PRIVADO</v>
          </cell>
        </row>
        <row r="299">
          <cell r="A299">
            <v>259</v>
          </cell>
          <cell r="B299" t="str">
            <v>URBANA</v>
          </cell>
          <cell r="C299" t="str">
            <v>PRIVADO</v>
          </cell>
          <cell r="D299">
            <v>313001003095</v>
          </cell>
          <cell r="E299">
            <v>259</v>
          </cell>
          <cell r="F299">
            <v>259</v>
          </cell>
          <cell r="G299" t="str">
            <v>CIUDAD ESCOLAR COMFENALCO</v>
          </cell>
          <cell r="H299" t="str">
            <v>CIUDAD ESCOLAR COMFENALCO</v>
          </cell>
          <cell r="I299" t="str">
            <v>ZARAGOCILLA ST EL CAIRO DIAG 30 # 50-187</v>
          </cell>
          <cell r="J299" t="str">
            <v>ZARAGOCILLA</v>
          </cell>
          <cell r="K299" t="str">
            <v>PRINCIPAL</v>
          </cell>
          <cell r="L299" t="str">
            <v>HISTORICA Y CARIBE NORTE</v>
          </cell>
          <cell r="M299" t="str">
            <v>COUNTRY</v>
          </cell>
          <cell r="N299">
            <v>298</v>
          </cell>
          <cell r="P299" t="str">
            <v>PRIVADO</v>
          </cell>
        </row>
        <row r="300">
          <cell r="A300">
            <v>396</v>
          </cell>
          <cell r="B300" t="str">
            <v>URBANA</v>
          </cell>
          <cell r="C300" t="str">
            <v>PRIVADO</v>
          </cell>
          <cell r="D300">
            <v>313001009085</v>
          </cell>
          <cell r="E300">
            <v>396</v>
          </cell>
          <cell r="F300">
            <v>396</v>
          </cell>
          <cell r="G300" t="str">
            <v>CORP. EDUCATIVA LICEO CARTAGENA</v>
          </cell>
          <cell r="H300" t="str">
            <v>CORP. EDUCATIVA LICEO CARTAGENA</v>
          </cell>
          <cell r="I300" t="str">
            <v>AMBERES PRIMER CALLEJON CALLE GIRARDOT # 40-52</v>
          </cell>
          <cell r="J300" t="str">
            <v>AMBERES</v>
          </cell>
          <cell r="K300" t="str">
            <v>PRINCIPAL</v>
          </cell>
          <cell r="L300" t="str">
            <v>HISTORICA Y CARIBE NORTE</v>
          </cell>
          <cell r="M300" t="str">
            <v>COUNTRY</v>
          </cell>
          <cell r="N300">
            <v>299</v>
          </cell>
          <cell r="P300" t="str">
            <v>PRIVADO</v>
          </cell>
        </row>
        <row r="301">
          <cell r="A301">
            <v>463</v>
          </cell>
          <cell r="B301" t="str">
            <v>URBANA</v>
          </cell>
          <cell r="C301" t="str">
            <v>PRIVADO</v>
          </cell>
          <cell r="D301">
            <v>313001013317</v>
          </cell>
          <cell r="E301">
            <v>463</v>
          </cell>
          <cell r="F301">
            <v>463</v>
          </cell>
          <cell r="G301" t="str">
            <v>INST. LA GIRALDA</v>
          </cell>
          <cell r="H301" t="str">
            <v>INST. LA GIRALDA</v>
          </cell>
          <cell r="I301" t="str">
            <v>BOSQUE TRANSV 52 # 21-42</v>
          </cell>
          <cell r="J301" t="str">
            <v xml:space="preserve">BOSQUE </v>
          </cell>
          <cell r="K301" t="str">
            <v>PRINCIPAL</v>
          </cell>
          <cell r="L301" t="str">
            <v>HISTORICA Y CARIBE NORTE</v>
          </cell>
          <cell r="M301" t="str">
            <v>COUNTRY</v>
          </cell>
          <cell r="N301">
            <v>300</v>
          </cell>
          <cell r="P301" t="str">
            <v>PRIVADO</v>
          </cell>
        </row>
        <row r="302">
          <cell r="A302">
            <v>515</v>
          </cell>
          <cell r="B302" t="str">
            <v>URBANA</v>
          </cell>
          <cell r="C302" t="str">
            <v>PRIVADO</v>
          </cell>
          <cell r="D302">
            <v>313001013848</v>
          </cell>
          <cell r="E302">
            <v>515</v>
          </cell>
          <cell r="F302">
            <v>515</v>
          </cell>
          <cell r="G302" t="str">
            <v>INST. BLANCA NIEVES</v>
          </cell>
          <cell r="H302" t="str">
            <v>INST. BLANCA NIEVES</v>
          </cell>
          <cell r="I302" t="str">
            <v>LA CAMPIÑA TRANV 46 # 20-06</v>
          </cell>
          <cell r="J302" t="str">
            <v>LA CAMPIÑA</v>
          </cell>
          <cell r="K302" t="str">
            <v>PRINCIPAL</v>
          </cell>
          <cell r="L302" t="str">
            <v>HISTORICA Y CARIBE NORTE</v>
          </cell>
          <cell r="M302" t="str">
            <v>COUNTRY</v>
          </cell>
          <cell r="N302">
            <v>301</v>
          </cell>
          <cell r="P302" t="str">
            <v>PRIVADO</v>
          </cell>
        </row>
        <row r="303">
          <cell r="A303">
            <v>437</v>
          </cell>
          <cell r="B303" t="str">
            <v>URBANA</v>
          </cell>
          <cell r="C303" t="str">
            <v>PRIVADO</v>
          </cell>
          <cell r="D303">
            <v>313001012892</v>
          </cell>
          <cell r="E303">
            <v>437</v>
          </cell>
          <cell r="F303">
            <v>437</v>
          </cell>
          <cell r="G303" t="str">
            <v>CORP.INSTITUTO DOCENTE DEL CARIBE</v>
          </cell>
          <cell r="H303" t="str">
            <v>CORP.INSTITUTO DOCENTE DEL CARIBE</v>
          </cell>
          <cell r="I303" t="str">
            <v>PIEDRA DE BOLIVAR CALLE SANTA CRUZ # 50-97, CALLE 30A</v>
          </cell>
          <cell r="J303" t="str">
            <v>PIEDRA DE BOLIVAR</v>
          </cell>
          <cell r="K303" t="str">
            <v>PRINCIPAL</v>
          </cell>
          <cell r="L303" t="str">
            <v>HISTORICA Y CARIBE NORTE</v>
          </cell>
          <cell r="M303" t="str">
            <v>COUNTRY</v>
          </cell>
          <cell r="N303">
            <v>302</v>
          </cell>
          <cell r="P303" t="str">
            <v>PRIVADO</v>
          </cell>
        </row>
        <row r="304">
          <cell r="A304">
            <v>848</v>
          </cell>
          <cell r="B304" t="str">
            <v>URBANA</v>
          </cell>
          <cell r="C304" t="str">
            <v>PRIVADO</v>
          </cell>
          <cell r="D304">
            <v>313001029922</v>
          </cell>
          <cell r="E304">
            <v>848</v>
          </cell>
          <cell r="F304">
            <v>848</v>
          </cell>
          <cell r="G304" t="str">
            <v>INSTITUTO EDUCATIVO NISSI</v>
          </cell>
          <cell r="H304" t="str">
            <v>INSTITUTO EDUCATIVO NISSI</v>
          </cell>
          <cell r="I304" t="str">
            <v>NUEVO BOSQUE MZ 65 LOTE 14 ETAPA 7</v>
          </cell>
          <cell r="J304" t="str">
            <v>NUEVO BOSQUE</v>
          </cell>
          <cell r="K304" t="str">
            <v>PRINCIPAL</v>
          </cell>
          <cell r="L304" t="str">
            <v>HISTORICA Y CARIBE NORTE</v>
          </cell>
          <cell r="M304" t="str">
            <v>COUNTRY</v>
          </cell>
          <cell r="N304">
            <v>303</v>
          </cell>
          <cell r="P304" t="str">
            <v>PRIVADO</v>
          </cell>
        </row>
        <row r="305">
          <cell r="A305">
            <v>856</v>
          </cell>
          <cell r="B305" t="str">
            <v>URBANA</v>
          </cell>
          <cell r="C305" t="str">
            <v>PRIVADO</v>
          </cell>
          <cell r="D305">
            <v>313001029957</v>
          </cell>
          <cell r="E305">
            <v>856</v>
          </cell>
          <cell r="F305">
            <v>856</v>
          </cell>
          <cell r="G305" t="str">
            <v>CORPORACION CENTRO DE DESARROLLO Y APRENDIZAJE LUZ DE LUZ</v>
          </cell>
          <cell r="H305" t="str">
            <v>CORPORACION CENTRO DE DESARROLLO Y APRENDIZAJE LUZ DE LUZ</v>
          </cell>
          <cell r="I305" t="str">
            <v>BUENOS AIRES TRANSVERSAL 47 No.46-34</v>
          </cell>
          <cell r="J305" t="str">
            <v>BUENOS AIRES</v>
          </cell>
          <cell r="K305" t="str">
            <v>PRINCIPAL</v>
          </cell>
          <cell r="L305" t="str">
            <v>HISTORICA Y CARIBE NORTE</v>
          </cell>
          <cell r="M305" t="str">
            <v>COUNTRY</v>
          </cell>
          <cell r="N305">
            <v>304</v>
          </cell>
          <cell r="P305" t="str">
            <v>PRIVADO</v>
          </cell>
        </row>
        <row r="306">
          <cell r="A306">
            <v>846</v>
          </cell>
          <cell r="B306" t="str">
            <v>URBANA</v>
          </cell>
          <cell r="C306" t="str">
            <v>PRIVADO</v>
          </cell>
          <cell r="D306">
            <v>313001029906</v>
          </cell>
          <cell r="E306">
            <v>846</v>
          </cell>
          <cell r="F306">
            <v>846</v>
          </cell>
          <cell r="G306" t="str">
            <v>FUND. LUMBRERAS DEL MAÑANA (FUNDALUM)</v>
          </cell>
          <cell r="H306" t="str">
            <v>FUND. LUMBRERAS DEL MAÑANA (FUNDALUM)</v>
          </cell>
          <cell r="I306" t="str">
            <v>NUEVO BOSQUE TR 49 No. 29B 126</v>
          </cell>
          <cell r="J306" t="str">
            <v>NUEVO BOSQUE</v>
          </cell>
          <cell r="K306" t="str">
            <v>PRINCIPAL</v>
          </cell>
          <cell r="L306" t="str">
            <v>HISTORICA Y CARIBE NORTE</v>
          </cell>
          <cell r="M306" t="str">
            <v>COUNTRY</v>
          </cell>
          <cell r="N306">
            <v>305</v>
          </cell>
          <cell r="P306" t="str">
            <v>PRIVADO</v>
          </cell>
        </row>
        <row r="307">
          <cell r="A307">
            <v>806</v>
          </cell>
          <cell r="B307" t="str">
            <v>URBANA</v>
          </cell>
          <cell r="C307" t="str">
            <v>PRIVADO</v>
          </cell>
          <cell r="D307">
            <v>313001029353</v>
          </cell>
          <cell r="E307">
            <v>806</v>
          </cell>
          <cell r="F307">
            <v>806</v>
          </cell>
          <cell r="G307" t="str">
            <v>CORP. BEVERLY HILLS</v>
          </cell>
          <cell r="H307" t="str">
            <v>CORP. BEVERLY HILLS</v>
          </cell>
          <cell r="I307" t="str">
            <v>CRESPO CRA 2 # 67-35</v>
          </cell>
          <cell r="J307" t="str">
            <v>CRESPO</v>
          </cell>
          <cell r="K307" t="str">
            <v>PRINCIPAL</v>
          </cell>
          <cell r="L307" t="str">
            <v>INDUSTRIAL Y DE LA BAHIA</v>
          </cell>
          <cell r="M307" t="str">
            <v>INDUSTRIAL Y DE LA BAHIA</v>
          </cell>
          <cell r="N307">
            <v>306</v>
          </cell>
          <cell r="P307" t="str">
            <v>PRIVADO</v>
          </cell>
        </row>
        <row r="308">
          <cell r="A308">
            <v>630</v>
          </cell>
          <cell r="B308" t="str">
            <v>URBANA</v>
          </cell>
          <cell r="C308" t="str">
            <v>PRIVADO</v>
          </cell>
          <cell r="D308">
            <v>313001028789</v>
          </cell>
          <cell r="E308">
            <v>630</v>
          </cell>
          <cell r="F308">
            <v>630</v>
          </cell>
          <cell r="G308" t="str">
            <v>CORP. DE EDUCACION  ESPECIAL MENTE ACTIVA</v>
          </cell>
          <cell r="H308" t="str">
            <v>CORP. DE EDUCACION  ESPECIAL MENTE ACTIVA</v>
          </cell>
          <cell r="I308" t="str">
            <v>EL CARMELO CLL COLOMBIA MZ B LT 20</v>
          </cell>
          <cell r="J308" t="str">
            <v>EL CARMELO</v>
          </cell>
          <cell r="K308" t="str">
            <v>PRINCIPAL</v>
          </cell>
          <cell r="L308" t="str">
            <v>INDUSTRIAL Y DE LA BAHIA</v>
          </cell>
          <cell r="M308" t="str">
            <v>INDUSTRIAL Y DE LA BAHIA</v>
          </cell>
          <cell r="N308">
            <v>307</v>
          </cell>
          <cell r="P308" t="str">
            <v>PRIVADO</v>
          </cell>
        </row>
        <row r="309">
          <cell r="A309">
            <v>260</v>
          </cell>
          <cell r="B309" t="str">
            <v>URBANA</v>
          </cell>
          <cell r="C309" t="str">
            <v>PRIVADO</v>
          </cell>
          <cell r="D309">
            <v>313001003117</v>
          </cell>
          <cell r="E309">
            <v>260</v>
          </cell>
          <cell r="F309">
            <v>260</v>
          </cell>
          <cell r="G309" t="str">
            <v>CORP. INST. CIRY</v>
          </cell>
          <cell r="H309" t="str">
            <v>CORP. INST. CIRY</v>
          </cell>
          <cell r="I309" t="str">
            <v>EL SOCORRO PLAN 500 B M69 LOTE 21</v>
          </cell>
          <cell r="J309" t="str">
            <v>EL SOCORRO</v>
          </cell>
          <cell r="K309" t="str">
            <v>PRINCIPAL</v>
          </cell>
          <cell r="L309" t="str">
            <v>INDUSTRIAL Y DE LA BAHIA</v>
          </cell>
          <cell r="M309" t="str">
            <v>INDUSTRIAL Y DE LA BAHIA</v>
          </cell>
          <cell r="N309">
            <v>308</v>
          </cell>
          <cell r="P309" t="str">
            <v>PRIVADO</v>
          </cell>
        </row>
        <row r="310">
          <cell r="A310">
            <v>263</v>
          </cell>
          <cell r="B310" t="str">
            <v>URBANA</v>
          </cell>
          <cell r="C310" t="str">
            <v>PRIVADO</v>
          </cell>
          <cell r="D310">
            <v>313001003834</v>
          </cell>
          <cell r="E310">
            <v>263</v>
          </cell>
          <cell r="F310">
            <v>263</v>
          </cell>
          <cell r="G310" t="str">
            <v>LIC. PEDRO DE HEREDIA</v>
          </cell>
          <cell r="H310" t="str">
            <v>LIC. PEDRO DE HEREDIA</v>
          </cell>
          <cell r="I310" t="str">
            <v>SAN JOSE DE LOS CAMPANOS CRA100 # 31-343</v>
          </cell>
          <cell r="J310" t="str">
            <v>SAN JOSE DE LOS CAMPANOS</v>
          </cell>
          <cell r="K310" t="str">
            <v>PRINCIPAL</v>
          </cell>
          <cell r="L310" t="str">
            <v>INDUSTRIAL Y DE LA BAHIA</v>
          </cell>
          <cell r="M310" t="str">
            <v>INDUSTRIAL Y DE LA BAHIA</v>
          </cell>
          <cell r="N310">
            <v>309</v>
          </cell>
          <cell r="P310" t="str">
            <v>PRIVADO</v>
          </cell>
        </row>
        <row r="311">
          <cell r="A311">
            <v>276</v>
          </cell>
          <cell r="B311" t="str">
            <v>URBANA</v>
          </cell>
          <cell r="C311" t="str">
            <v>PRIVADO</v>
          </cell>
          <cell r="D311">
            <v>313001005098</v>
          </cell>
          <cell r="E311">
            <v>276</v>
          </cell>
          <cell r="F311">
            <v>276</v>
          </cell>
          <cell r="G311" t="str">
            <v>COL. TRINITARIO</v>
          </cell>
          <cell r="H311" t="str">
            <v>COL. TRINITARIO</v>
          </cell>
          <cell r="I311" t="str">
            <v>SAN FERNANDO CLL LA BOMBA CRA82 #22-124</v>
          </cell>
          <cell r="J311" t="str">
            <v>SAN FERNANDO</v>
          </cell>
          <cell r="K311" t="str">
            <v>PRINCIPAL</v>
          </cell>
          <cell r="L311" t="str">
            <v>INDUSTRIAL Y DE LA BAHIA</v>
          </cell>
          <cell r="M311" t="str">
            <v>INDUSTRIAL Y DE LA BAHIA</v>
          </cell>
          <cell r="N311">
            <v>310</v>
          </cell>
          <cell r="P311" t="str">
            <v>PRIVADO</v>
          </cell>
        </row>
        <row r="312">
          <cell r="A312">
            <v>298</v>
          </cell>
          <cell r="B312" t="str">
            <v>URBANA</v>
          </cell>
          <cell r="C312" t="str">
            <v>PRIVADO</v>
          </cell>
          <cell r="D312">
            <v>313001005845</v>
          </cell>
          <cell r="E312">
            <v>298</v>
          </cell>
          <cell r="F312">
            <v>298</v>
          </cell>
          <cell r="G312" t="str">
            <v>COL. EL PILAR DEL SABER</v>
          </cell>
          <cell r="H312" t="str">
            <v>COL. EL PILAR DEL SABER</v>
          </cell>
          <cell r="I312" t="str">
            <v>LA CONCEPCION CRA2A #31A-08</v>
          </cell>
          <cell r="J312" t="str">
            <v>LA CONCEPCION</v>
          </cell>
          <cell r="K312" t="str">
            <v>PRINCIPAL</v>
          </cell>
          <cell r="L312" t="str">
            <v>INDUSTRIAL Y DE LA BAHIA</v>
          </cell>
          <cell r="M312" t="str">
            <v>INDUSTRIAL Y DE LA BAHIA</v>
          </cell>
          <cell r="N312">
            <v>311</v>
          </cell>
          <cell r="P312" t="str">
            <v>PRIVADO</v>
          </cell>
        </row>
        <row r="313">
          <cell r="A313">
            <v>313</v>
          </cell>
          <cell r="B313" t="str">
            <v>URBANA</v>
          </cell>
          <cell r="C313" t="str">
            <v>PRIVADO</v>
          </cell>
          <cell r="D313">
            <v>313001006698</v>
          </cell>
          <cell r="E313">
            <v>313</v>
          </cell>
          <cell r="F313">
            <v>313</v>
          </cell>
          <cell r="G313" t="str">
            <v>COL. EL DIVINO SALVADOR</v>
          </cell>
          <cell r="H313" t="str">
            <v>COL. EL DIVINO SALVADOR</v>
          </cell>
          <cell r="I313" t="str">
            <v>EL SOCORRO M45 LOTE 4 PLAN 332 A</v>
          </cell>
          <cell r="J313" t="str">
            <v>EL SOCORRO</v>
          </cell>
          <cell r="K313" t="str">
            <v>PRINCIPAL</v>
          </cell>
          <cell r="L313" t="str">
            <v>INDUSTRIAL Y DE LA BAHIA</v>
          </cell>
          <cell r="M313" t="str">
            <v>INDUSTRIAL Y DE LA BAHIA</v>
          </cell>
          <cell r="N313">
            <v>312</v>
          </cell>
          <cell r="P313" t="str">
            <v>PRIVADO</v>
          </cell>
        </row>
        <row r="314">
          <cell r="A314">
            <v>314</v>
          </cell>
          <cell r="B314" t="str">
            <v>URBANA</v>
          </cell>
          <cell r="C314" t="str">
            <v>PRIVADO</v>
          </cell>
          <cell r="D314">
            <v>313001006701</v>
          </cell>
          <cell r="E314">
            <v>314</v>
          </cell>
          <cell r="F314">
            <v>314</v>
          </cell>
          <cell r="G314" t="str">
            <v>COL. MIL. ALMIRANTE COLON</v>
          </cell>
          <cell r="H314" t="str">
            <v>COL. MIL. ALMIRANTE COLON</v>
          </cell>
          <cell r="I314" t="str">
            <v>ALMIRANTE COLON M Y LOTE 1  ETAPA 2</v>
          </cell>
          <cell r="J314" t="str">
            <v>ALMIRANTE COLON</v>
          </cell>
          <cell r="K314" t="str">
            <v>PRINCIPAL</v>
          </cell>
          <cell r="L314" t="str">
            <v>INDUSTRIAL Y DE LA BAHIA</v>
          </cell>
          <cell r="M314" t="str">
            <v>INDUSTRIAL Y DE LA BAHIA</v>
          </cell>
          <cell r="N314">
            <v>313</v>
          </cell>
          <cell r="P314" t="str">
            <v>PRIVADO</v>
          </cell>
        </row>
        <row r="315">
          <cell r="A315">
            <v>315</v>
          </cell>
          <cell r="B315" t="str">
            <v>URBANA</v>
          </cell>
          <cell r="C315" t="str">
            <v>PRIVADO</v>
          </cell>
          <cell r="D315">
            <v>313001006736</v>
          </cell>
          <cell r="E315">
            <v>315</v>
          </cell>
          <cell r="F315">
            <v>315</v>
          </cell>
          <cell r="G315" t="str">
            <v>ASOC. LIC. SAN FERNANDO</v>
          </cell>
          <cell r="H315" t="str">
            <v>ASOC. LIC. SAN FERNANDO</v>
          </cell>
          <cell r="I315" t="str">
            <v>LA CENTRAL CRA 65 # 20A 51 - HENEQUEN CALLE DEL COLEGIO MZ. 2 LOTE 7-8</v>
          </cell>
          <cell r="J315" t="str">
            <v>LA CENTRAL</v>
          </cell>
          <cell r="K315" t="str">
            <v>PRINCIPAL</v>
          </cell>
          <cell r="L315" t="str">
            <v>INDUSTRIAL Y DE LA BAHIA</v>
          </cell>
          <cell r="M315" t="str">
            <v>INDUSTRIAL Y DE LA BAHIA</v>
          </cell>
          <cell r="N315">
            <v>314</v>
          </cell>
          <cell r="P315" t="str">
            <v>PRIVADO</v>
          </cell>
        </row>
        <row r="316">
          <cell r="A316">
            <v>327</v>
          </cell>
          <cell r="B316" t="str">
            <v>URBANA</v>
          </cell>
          <cell r="C316" t="str">
            <v>PRIVADO</v>
          </cell>
          <cell r="D316">
            <v>313001007244</v>
          </cell>
          <cell r="E316">
            <v>327</v>
          </cell>
          <cell r="F316">
            <v>327</v>
          </cell>
          <cell r="G316" t="str">
            <v>INST. JUAN JACOBO ROUSSEAU</v>
          </cell>
          <cell r="H316" t="str">
            <v>INST. JUAN JACOBO ROUSSEAU</v>
          </cell>
          <cell r="I316" t="str">
            <v>URB VILLA LORENA #1-2 DIAG 4A CAMPESTRE</v>
          </cell>
          <cell r="J316" t="str">
            <v>CAMPESTRE</v>
          </cell>
          <cell r="K316" t="str">
            <v>PRINCIPAL</v>
          </cell>
          <cell r="L316" t="str">
            <v>INDUSTRIAL Y DE LA BAHIA</v>
          </cell>
          <cell r="M316" t="str">
            <v>INDUSTRIAL Y DE LA BAHIA</v>
          </cell>
          <cell r="N316">
            <v>315</v>
          </cell>
          <cell r="P316" t="str">
            <v>PRIVADO</v>
          </cell>
        </row>
        <row r="317">
          <cell r="A317">
            <v>335</v>
          </cell>
          <cell r="B317" t="str">
            <v>URBANA</v>
          </cell>
          <cell r="C317" t="str">
            <v>PRIVADO</v>
          </cell>
          <cell r="D317">
            <v>313001007619</v>
          </cell>
          <cell r="E317">
            <v>335</v>
          </cell>
          <cell r="F317">
            <v>335</v>
          </cell>
          <cell r="G317" t="str">
            <v>CORP. INST. EDUC. DEL SOCORRO</v>
          </cell>
          <cell r="H317" t="str">
            <v>CORP. INST. EDUC. DEL SOCORRO</v>
          </cell>
          <cell r="I317" t="str">
            <v>EL SOCORRO MZ 77 L5 PLAN 500B</v>
          </cell>
          <cell r="J317" t="str">
            <v>EL SOCORRO</v>
          </cell>
          <cell r="K317" t="str">
            <v>PRINCIPAL</v>
          </cell>
          <cell r="L317" t="str">
            <v>INDUSTRIAL Y DE LA BAHIA</v>
          </cell>
          <cell r="M317" t="str">
            <v>INDUSTRIAL Y DE LA BAHIA</v>
          </cell>
          <cell r="N317">
            <v>316</v>
          </cell>
          <cell r="P317" t="str">
            <v>PRIVADO</v>
          </cell>
        </row>
        <row r="318">
          <cell r="A318">
            <v>366</v>
          </cell>
          <cell r="B318" t="str">
            <v>URBANA</v>
          </cell>
          <cell r="C318" t="str">
            <v>PRIVADO</v>
          </cell>
          <cell r="D318">
            <v>313001008542</v>
          </cell>
          <cell r="E318">
            <v>366</v>
          </cell>
          <cell r="F318">
            <v>366</v>
          </cell>
          <cell r="G318" t="str">
            <v>INST. JORGE LUIS BORGES</v>
          </cell>
          <cell r="H318" t="str">
            <v>INST. JORGE LUIS BORGES</v>
          </cell>
          <cell r="I318" t="str">
            <v>BLAS DE LEZO M 5 LOTE 3 - 3ERA ETAPA</v>
          </cell>
          <cell r="J318" t="str">
            <v>BLAS DE LEZO</v>
          </cell>
          <cell r="K318" t="str">
            <v>PRINCIPAL</v>
          </cell>
          <cell r="L318" t="str">
            <v>INDUSTRIAL Y DE LA BAHIA</v>
          </cell>
          <cell r="M318" t="str">
            <v>INDUSTRIAL Y DE LA BAHIA</v>
          </cell>
          <cell r="N318">
            <v>317</v>
          </cell>
          <cell r="P318" t="str">
            <v>PRIVADO</v>
          </cell>
        </row>
        <row r="319">
          <cell r="A319">
            <v>370</v>
          </cell>
          <cell r="B319" t="str">
            <v>URBANA</v>
          </cell>
          <cell r="C319" t="str">
            <v>PRIVADO</v>
          </cell>
          <cell r="D319">
            <v>313001008585</v>
          </cell>
          <cell r="E319">
            <v>370</v>
          </cell>
          <cell r="F319">
            <v>370</v>
          </cell>
          <cell r="G319" t="str">
            <v>INST. JEAN  ITARD</v>
          </cell>
          <cell r="H319" t="str">
            <v>INST. JEAN  ITARD</v>
          </cell>
          <cell r="I319" t="str">
            <v>URB LOS JARDINES II M - B L 1</v>
          </cell>
          <cell r="J319" t="str">
            <v>LOS JARDINES</v>
          </cell>
          <cell r="K319" t="str">
            <v>PRINCIPAL</v>
          </cell>
          <cell r="L319" t="str">
            <v>INDUSTRIAL Y DE LA BAHIA</v>
          </cell>
          <cell r="M319" t="str">
            <v>INDUSTRIAL Y DE LA BAHIA</v>
          </cell>
          <cell r="N319">
            <v>318</v>
          </cell>
          <cell r="P319" t="str">
            <v>PRIVADO</v>
          </cell>
        </row>
        <row r="320">
          <cell r="A320">
            <v>386</v>
          </cell>
          <cell r="B320" t="str">
            <v>URBANA</v>
          </cell>
          <cell r="C320" t="str">
            <v>PRIVADO</v>
          </cell>
          <cell r="D320">
            <v>313001008933</v>
          </cell>
          <cell r="E320">
            <v>386</v>
          </cell>
          <cell r="F320">
            <v>386</v>
          </cell>
          <cell r="G320" t="str">
            <v>INST. COLOMBO HOLANDES</v>
          </cell>
          <cell r="H320" t="str">
            <v>INST. COLOMBO HOLANDES</v>
          </cell>
          <cell r="I320" t="str">
            <v>NELSON MANDELA, la sierrita CRA 83 NO. 4C-31</v>
          </cell>
          <cell r="J320" t="str">
            <v>NELSON MANDELA</v>
          </cell>
          <cell r="K320" t="str">
            <v>PRINCIPAL</v>
          </cell>
          <cell r="L320" t="str">
            <v>INDUSTRIAL Y DE LA BAHIA</v>
          </cell>
          <cell r="M320" t="str">
            <v>INDUSTRIAL Y DE LA BAHIA</v>
          </cell>
          <cell r="N320">
            <v>319</v>
          </cell>
          <cell r="P320" t="str">
            <v>PRIVADO</v>
          </cell>
        </row>
        <row r="321">
          <cell r="A321">
            <v>387</v>
          </cell>
          <cell r="B321" t="str">
            <v>URBANA</v>
          </cell>
          <cell r="C321" t="str">
            <v>PRIVADO</v>
          </cell>
          <cell r="D321">
            <v>313001008941</v>
          </cell>
          <cell r="E321">
            <v>387</v>
          </cell>
          <cell r="F321">
            <v>387</v>
          </cell>
          <cell r="G321" t="str">
            <v>C.E DE NIVELACION "CEN"</v>
          </cell>
          <cell r="H321" t="str">
            <v>C.E DE NIVELACION "CEN"</v>
          </cell>
          <cell r="I321" t="str">
            <v>TERNERA DG 31 # 83-128</v>
          </cell>
          <cell r="J321" t="str">
            <v>TERNERA</v>
          </cell>
          <cell r="K321" t="str">
            <v>PRINCIPAL</v>
          </cell>
          <cell r="L321" t="str">
            <v>INDUSTRIAL Y DE LA BAHIA</v>
          </cell>
          <cell r="M321" t="str">
            <v>INDUSTRIAL Y DE LA BAHIA</v>
          </cell>
          <cell r="N321">
            <v>320</v>
          </cell>
          <cell r="P321" t="str">
            <v>PRIVADO</v>
          </cell>
        </row>
        <row r="322">
          <cell r="A322">
            <v>393</v>
          </cell>
          <cell r="B322" t="str">
            <v>URBANA</v>
          </cell>
          <cell r="C322" t="str">
            <v>PRIVADO</v>
          </cell>
          <cell r="D322">
            <v>313001009034</v>
          </cell>
          <cell r="E322">
            <v>393</v>
          </cell>
          <cell r="F322">
            <v>393</v>
          </cell>
          <cell r="G322" t="str">
            <v>JARDIN INFANTIL LA HORMIGUITA</v>
          </cell>
          <cell r="H322" t="str">
            <v>JARDIN INFANTIL LA HORMIGUITA</v>
          </cell>
          <cell r="I322" t="str">
            <v>URB. SANTA CLARA MANZANA T LOTE 30</v>
          </cell>
          <cell r="J322" t="str">
            <v>URB SANTA CLARA</v>
          </cell>
          <cell r="K322" t="str">
            <v>PRINCIPAL</v>
          </cell>
          <cell r="L322" t="str">
            <v>INDUSTRIAL Y DE LA BAHIA</v>
          </cell>
          <cell r="M322" t="str">
            <v>INDUSTRIAL Y DE LA BAHIA</v>
          </cell>
          <cell r="N322">
            <v>321</v>
          </cell>
          <cell r="P322" t="str">
            <v>PRIVADO</v>
          </cell>
        </row>
        <row r="323">
          <cell r="A323">
            <v>417</v>
          </cell>
          <cell r="B323" t="str">
            <v>URBANA</v>
          </cell>
          <cell r="C323" t="str">
            <v>PRIVADO</v>
          </cell>
          <cell r="D323">
            <v>313001012264</v>
          </cell>
          <cell r="E323">
            <v>417</v>
          </cell>
          <cell r="F323">
            <v>417</v>
          </cell>
          <cell r="G323" t="str">
            <v>COL. LA SABIDURIA</v>
          </cell>
          <cell r="H323" t="str">
            <v>COL. LA SABIDURIA</v>
          </cell>
          <cell r="I323" t="str">
            <v>SAN FERNANDO CLL 15 # 81B-08</v>
          </cell>
          <cell r="J323" t="str">
            <v>SAN FERNANDO</v>
          </cell>
          <cell r="K323" t="str">
            <v>PRINCIPAL</v>
          </cell>
          <cell r="L323" t="str">
            <v>INDUSTRIAL Y DE LA BAHIA</v>
          </cell>
          <cell r="M323" t="str">
            <v>INDUSTRIAL Y DE LA BAHIA</v>
          </cell>
          <cell r="N323">
            <v>322</v>
          </cell>
          <cell r="P323" t="str">
            <v>PRIVADO</v>
          </cell>
        </row>
        <row r="324">
          <cell r="A324">
            <v>418</v>
          </cell>
          <cell r="B324" t="str">
            <v>URBANA</v>
          </cell>
          <cell r="C324" t="str">
            <v>PRIVADO</v>
          </cell>
          <cell r="D324">
            <v>313001012281</v>
          </cell>
          <cell r="E324">
            <v>418</v>
          </cell>
          <cell r="F324">
            <v>418</v>
          </cell>
          <cell r="G324" t="str">
            <v>COL. SANTO TOMAS DE AQUINO</v>
          </cell>
          <cell r="H324" t="str">
            <v>COL. SANTO TOMAS DE AQUINO</v>
          </cell>
          <cell r="I324" t="str">
            <v>SANTA MONICA CALLE 30 B # 78 - 85</v>
          </cell>
          <cell r="J324" t="str">
            <v>SANTA MONICA</v>
          </cell>
          <cell r="K324" t="str">
            <v>PRINCIPAL</v>
          </cell>
          <cell r="L324" t="str">
            <v>INDUSTRIAL Y DE LA BAHIA</v>
          </cell>
          <cell r="M324" t="str">
            <v>INDUSTRIAL Y DE LA BAHIA</v>
          </cell>
          <cell r="N324">
            <v>323</v>
          </cell>
          <cell r="P324" t="str">
            <v>PRIVADO</v>
          </cell>
        </row>
        <row r="325">
          <cell r="A325">
            <v>420</v>
          </cell>
          <cell r="B325" t="str">
            <v>URBANA</v>
          </cell>
          <cell r="C325" t="str">
            <v>PRIVADO</v>
          </cell>
          <cell r="D325">
            <v>313001012515</v>
          </cell>
          <cell r="E325">
            <v>420</v>
          </cell>
          <cell r="F325">
            <v>420</v>
          </cell>
          <cell r="G325" t="str">
            <v>CORP. EDUCATIVA LA CONCEPCION</v>
          </cell>
          <cell r="H325" t="str">
            <v>CORP. EDUCATIVA LA CONCEPCION</v>
          </cell>
          <cell r="I325" t="str">
            <v>LOS CORALES M Q LOTE 8</v>
          </cell>
          <cell r="J325" t="str">
            <v>LOS CORALES</v>
          </cell>
          <cell r="K325" t="str">
            <v>PRINCIPAL</v>
          </cell>
          <cell r="L325" t="str">
            <v>INDUSTRIAL Y DE LA BAHIA</v>
          </cell>
          <cell r="M325" t="str">
            <v>INDUSTRIAL Y DE LA BAHIA</v>
          </cell>
          <cell r="N325">
            <v>324</v>
          </cell>
          <cell r="P325" t="str">
            <v>PRIVADO</v>
          </cell>
        </row>
        <row r="326">
          <cell r="A326">
            <v>422</v>
          </cell>
          <cell r="B326" t="str">
            <v>URBANA</v>
          </cell>
          <cell r="C326" t="str">
            <v>PRIVADO</v>
          </cell>
          <cell r="D326">
            <v>313001012540</v>
          </cell>
          <cell r="E326">
            <v>422</v>
          </cell>
          <cell r="F326">
            <v>422</v>
          </cell>
          <cell r="G326" t="str">
            <v>INST. DE EDUCACION BONSAY DE CARTAGENA</v>
          </cell>
          <cell r="H326" t="str">
            <v>INST. DE EDUCACION BONSAY DE CARTAGENA</v>
          </cell>
          <cell r="I326" t="str">
            <v>SANTA MONICA KRA 3 # 2-71</v>
          </cell>
          <cell r="J326" t="str">
            <v>SANTA M ONICA</v>
          </cell>
          <cell r="K326" t="str">
            <v>PRINCIPAL</v>
          </cell>
          <cell r="L326" t="str">
            <v>INDUSTRIAL Y DE LA BAHIA</v>
          </cell>
          <cell r="M326" t="str">
            <v>INDUSTRIAL Y DE LA BAHIA</v>
          </cell>
          <cell r="N326">
            <v>325</v>
          </cell>
          <cell r="P326" t="str">
            <v>PRIVADO</v>
          </cell>
        </row>
        <row r="327">
          <cell r="A327">
            <v>433</v>
          </cell>
          <cell r="B327" t="str">
            <v>URBANA</v>
          </cell>
          <cell r="C327" t="str">
            <v>PRIVADO</v>
          </cell>
          <cell r="D327">
            <v>313001012833</v>
          </cell>
          <cell r="E327">
            <v>433</v>
          </cell>
          <cell r="F327">
            <v>433</v>
          </cell>
          <cell r="G327" t="str">
            <v>INST. EDUCATIVO  PRINCIPE DE PAZ</v>
          </cell>
          <cell r="H327" t="str">
            <v>INST. EDUCATIVO  PRINCIPE DE PAZ</v>
          </cell>
          <cell r="I327" t="str">
            <v>BLAS DE LEZO M 36 LOTE 3 - 4TA ETAPA</v>
          </cell>
          <cell r="J327" t="str">
            <v>BLAS DE LEZO</v>
          </cell>
          <cell r="K327" t="str">
            <v>PRINCIPAL</v>
          </cell>
          <cell r="L327" t="str">
            <v>INDUSTRIAL Y DE LA BAHIA</v>
          </cell>
          <cell r="M327" t="str">
            <v>INDUSTRIAL Y DE LA BAHIA</v>
          </cell>
          <cell r="N327">
            <v>326</v>
          </cell>
          <cell r="P327" t="str">
            <v>PRIVADO</v>
          </cell>
        </row>
        <row r="328">
          <cell r="A328">
            <v>436</v>
          </cell>
          <cell r="B328" t="str">
            <v>URBANA</v>
          </cell>
          <cell r="C328" t="str">
            <v>PRIVADO</v>
          </cell>
          <cell r="D328">
            <v>313001012876</v>
          </cell>
          <cell r="E328">
            <v>436</v>
          </cell>
          <cell r="F328">
            <v>436</v>
          </cell>
          <cell r="G328" t="str">
            <v>INST. GUADALUPE</v>
          </cell>
          <cell r="H328" t="str">
            <v>INST. GUADALUPE</v>
          </cell>
          <cell r="I328" t="str">
            <v>BLAS DE LEZO M 10S # 15 ETAPA 4</v>
          </cell>
          <cell r="J328" t="str">
            <v>BLAS DE LEZO</v>
          </cell>
          <cell r="K328" t="str">
            <v>PRINCIPAL</v>
          </cell>
          <cell r="L328" t="str">
            <v>INDUSTRIAL Y DE LA BAHIA</v>
          </cell>
          <cell r="M328" t="str">
            <v>INDUSTRIAL Y DE LA BAHIA</v>
          </cell>
          <cell r="N328">
            <v>327</v>
          </cell>
          <cell r="P328" t="str">
            <v>PRIVADO</v>
          </cell>
        </row>
        <row r="329">
          <cell r="A329">
            <v>439</v>
          </cell>
          <cell r="B329" t="str">
            <v>URBANA</v>
          </cell>
          <cell r="C329" t="str">
            <v>PRIVADO</v>
          </cell>
          <cell r="D329">
            <v>313001012931</v>
          </cell>
          <cell r="E329">
            <v>439</v>
          </cell>
          <cell r="F329">
            <v>439</v>
          </cell>
          <cell r="G329" t="str">
            <v>INST. LOS CORALES (JARD. INF. LOS CORALES)</v>
          </cell>
          <cell r="H329" t="str">
            <v>INST. LOS CORALES (JARD. INF. LOS CORALES)</v>
          </cell>
          <cell r="I329" t="str">
            <v>URB LOS CORALES M N L 5</v>
          </cell>
          <cell r="J329" t="str">
            <v>LOS CORALES</v>
          </cell>
          <cell r="K329" t="str">
            <v>PRINCIPAL</v>
          </cell>
          <cell r="L329" t="str">
            <v>INDUSTRIAL Y DE LA BAHIA</v>
          </cell>
          <cell r="M329" t="str">
            <v>INDUSTRIAL Y DE LA BAHIA</v>
          </cell>
          <cell r="N329">
            <v>328</v>
          </cell>
          <cell r="P329" t="str">
            <v>PRIVADO</v>
          </cell>
        </row>
        <row r="330">
          <cell r="A330">
            <v>450</v>
          </cell>
          <cell r="B330" t="str">
            <v>URBANA</v>
          </cell>
          <cell r="C330" t="str">
            <v>PRIVADO</v>
          </cell>
          <cell r="D330">
            <v>313001013091</v>
          </cell>
          <cell r="E330">
            <v>450</v>
          </cell>
          <cell r="F330">
            <v>450</v>
          </cell>
          <cell r="G330" t="str">
            <v>CORP AYUDA AL MENOR COL. SAN JOSE DE LOS CAMPANOS</v>
          </cell>
          <cell r="H330" t="str">
            <v>CORP AYUDA AL MENOR COL. SAN JOSE DE LOS CAMPANOS</v>
          </cell>
          <cell r="I330" t="str">
            <v>SAN JOSE DE LOS CAMPANOS CR101 38-51</v>
          </cell>
          <cell r="J330" t="str">
            <v>SAN JOSE DE LOS CAMPANOS</v>
          </cell>
          <cell r="K330" t="str">
            <v>PRINCIPAL</v>
          </cell>
          <cell r="L330" t="str">
            <v>INDUSTRIAL Y DE LA BAHIA</v>
          </cell>
          <cell r="M330" t="str">
            <v>INDUSTRIAL Y DE LA BAHIA</v>
          </cell>
          <cell r="N330">
            <v>329</v>
          </cell>
          <cell r="P330" t="str">
            <v>PRIVADO</v>
          </cell>
        </row>
        <row r="331">
          <cell r="A331">
            <v>474</v>
          </cell>
          <cell r="B331" t="str">
            <v>URBANA</v>
          </cell>
          <cell r="C331" t="str">
            <v>PRIVADO</v>
          </cell>
          <cell r="D331">
            <v>313001013422</v>
          </cell>
          <cell r="E331">
            <v>474</v>
          </cell>
          <cell r="F331">
            <v>474</v>
          </cell>
          <cell r="G331" t="str">
            <v>CORP. EDUC. SAN AGUSTIN</v>
          </cell>
          <cell r="H331" t="str">
            <v>CORP. EDUC. SAN AGUSTIN</v>
          </cell>
          <cell r="I331" t="str">
            <v>SAN FERNANDO SECT SIMON BOLIVAR K 81 # 4E-61</v>
          </cell>
          <cell r="J331" t="str">
            <v>SAN FERNANDO</v>
          </cell>
          <cell r="K331" t="str">
            <v>PRINCIPAL</v>
          </cell>
          <cell r="L331" t="str">
            <v>INDUSTRIAL Y DE LA BAHIA</v>
          </cell>
          <cell r="M331" t="str">
            <v>INDUSTRIAL Y DE LA BAHIA</v>
          </cell>
          <cell r="N331">
            <v>330</v>
          </cell>
          <cell r="P331" t="str">
            <v>PRIVADO</v>
          </cell>
        </row>
        <row r="332">
          <cell r="A332">
            <v>475</v>
          </cell>
          <cell r="B332" t="str">
            <v>URBANA</v>
          </cell>
          <cell r="C332" t="str">
            <v>PRIVADO</v>
          </cell>
          <cell r="D332">
            <v>313001013431</v>
          </cell>
          <cell r="E332">
            <v>475</v>
          </cell>
          <cell r="F332">
            <v>475</v>
          </cell>
          <cell r="G332" t="str">
            <v>CORP. INST PROGRESO SOCIAL (ANTES INST. MIXTO LOS PAYASITOS)</v>
          </cell>
          <cell r="H332" t="str">
            <v>CORP. INST PROGRESO SOCIAL (ANTES INST. MIXTO LOS PAYASITOS)</v>
          </cell>
          <cell r="I332" t="str">
            <v>CONSOLATA SECT PARAISO MZA A LTE 11</v>
          </cell>
          <cell r="J332" t="str">
            <v>CONSOLATA</v>
          </cell>
          <cell r="K332" t="str">
            <v>PRINCIPAL</v>
          </cell>
          <cell r="L332" t="str">
            <v>INDUSTRIAL Y DE LA BAHIA</v>
          </cell>
          <cell r="M332" t="str">
            <v>INDUSTRIAL Y DE LA BAHIA</v>
          </cell>
          <cell r="N332">
            <v>331</v>
          </cell>
          <cell r="P332" t="str">
            <v>PRIVADO</v>
          </cell>
        </row>
        <row r="333">
          <cell r="A333">
            <v>476</v>
          </cell>
          <cell r="B333" t="str">
            <v>URBANA</v>
          </cell>
          <cell r="C333" t="str">
            <v>PRIVADO</v>
          </cell>
          <cell r="D333">
            <v>313001013635</v>
          </cell>
          <cell r="E333">
            <v>476</v>
          </cell>
          <cell r="F333">
            <v>476</v>
          </cell>
          <cell r="G333" t="str">
            <v>C.E INTEGRAL COLOMBIA CEICOL</v>
          </cell>
          <cell r="H333" t="str">
            <v>C.E INTEGRAL COLOMBIA CEICOL</v>
          </cell>
          <cell r="I333" t="str">
            <v>CAMPESTRE MZA 66 LOTE 1 ETAPA 7</v>
          </cell>
          <cell r="J333" t="str">
            <v>CAMPESTRE</v>
          </cell>
          <cell r="K333" t="str">
            <v>PRINCIPAL</v>
          </cell>
          <cell r="L333" t="str">
            <v>INDUSTRIAL Y DE LA BAHIA</v>
          </cell>
          <cell r="M333" t="str">
            <v>INDUSTRIAL Y DE LA BAHIA</v>
          </cell>
          <cell r="N333">
            <v>332</v>
          </cell>
          <cell r="P333" t="str">
            <v>PRIVADO</v>
          </cell>
        </row>
        <row r="334">
          <cell r="A334">
            <v>477</v>
          </cell>
          <cell r="B334" t="str">
            <v>URBANA</v>
          </cell>
          <cell r="C334" t="str">
            <v>PRIVADO</v>
          </cell>
          <cell r="D334">
            <v>313001013457</v>
          </cell>
          <cell r="E334">
            <v>477</v>
          </cell>
          <cell r="F334">
            <v>477</v>
          </cell>
          <cell r="G334" t="str">
            <v>INST. SAN ANTONIO DEL CAMPESTRES(ANTESDE CARTAGENA FUND)</v>
          </cell>
          <cell r="H334" t="str">
            <v>INST. SAN ANTONIO DEL CAMPESTRES(ANTESDE CARTAGENA FUND)</v>
          </cell>
          <cell r="I334" t="str">
            <v>CAMPESTRE MANZ 75A LOTE 6 7 Y 10 8VA ETAPA</v>
          </cell>
          <cell r="J334" t="str">
            <v>CAMPESTRE</v>
          </cell>
          <cell r="K334" t="str">
            <v>PRINCIPAL</v>
          </cell>
          <cell r="L334" t="str">
            <v>INDUSTRIAL Y DE LA BAHIA</v>
          </cell>
          <cell r="M334" t="str">
            <v>INDUSTRIAL Y DE LA BAHIA</v>
          </cell>
          <cell r="N334">
            <v>333</v>
          </cell>
          <cell r="P334" t="str">
            <v>PRIVADO</v>
          </cell>
        </row>
        <row r="335">
          <cell r="A335">
            <v>478</v>
          </cell>
          <cell r="B335" t="str">
            <v>URBANA</v>
          </cell>
          <cell r="C335" t="str">
            <v>PRIVADO</v>
          </cell>
          <cell r="D335">
            <v>313001013465</v>
          </cell>
          <cell r="E335">
            <v>478</v>
          </cell>
          <cell r="F335">
            <v>478</v>
          </cell>
          <cell r="G335" t="str">
            <v>CORP. EDUCATIVA INST. FROBEL</v>
          </cell>
          <cell r="H335" t="str">
            <v>CORP. EDUCATIVA INST. FROBEL</v>
          </cell>
          <cell r="I335" t="str">
            <v>ALTOS DEL CAMPESTRE M10 # 7 ETAPA 1RA</v>
          </cell>
          <cell r="J335" t="str">
            <v>ALTOS DEL CAMPESTRE</v>
          </cell>
          <cell r="K335" t="str">
            <v>PRINCIPAL</v>
          </cell>
          <cell r="L335" t="str">
            <v>INDUSTRIAL Y DE LA BAHIA</v>
          </cell>
          <cell r="M335" t="str">
            <v>INDUSTRIAL Y DE LA BAHIA</v>
          </cell>
          <cell r="N335">
            <v>334</v>
          </cell>
          <cell r="P335" t="str">
            <v>PRIVADO</v>
          </cell>
        </row>
        <row r="336">
          <cell r="A336">
            <v>480</v>
          </cell>
          <cell r="B336" t="str">
            <v>URBANA</v>
          </cell>
          <cell r="C336" t="str">
            <v>PRIVADO</v>
          </cell>
          <cell r="D336">
            <v>313001013481</v>
          </cell>
          <cell r="E336">
            <v>480</v>
          </cell>
          <cell r="F336">
            <v>480</v>
          </cell>
          <cell r="G336" t="str">
            <v>C.E COMUNITARIO LOS ROBLES</v>
          </cell>
          <cell r="H336" t="str">
            <v>C.E COMUNITARIO LOS ROBLES</v>
          </cell>
          <cell r="I336" t="str">
            <v>NELSON MANDELA SECT LOS ROBLES</v>
          </cell>
          <cell r="J336" t="str">
            <v>NELSON MANDELA</v>
          </cell>
          <cell r="K336" t="str">
            <v>PRINCIPAL</v>
          </cell>
          <cell r="L336" t="str">
            <v>INDUSTRIAL Y DE LA BAHIA</v>
          </cell>
          <cell r="M336" t="str">
            <v>INDUSTRIAL Y DE LA BAHIA</v>
          </cell>
          <cell r="N336">
            <v>335</v>
          </cell>
          <cell r="P336" t="str">
            <v>PRIVADO</v>
          </cell>
        </row>
        <row r="337">
          <cell r="A337">
            <v>481</v>
          </cell>
          <cell r="B337" t="str">
            <v>URBANA</v>
          </cell>
          <cell r="C337" t="str">
            <v>PRIVADO</v>
          </cell>
          <cell r="D337">
            <v>313001013490</v>
          </cell>
          <cell r="E337">
            <v>481</v>
          </cell>
          <cell r="F337">
            <v>481</v>
          </cell>
          <cell r="G337" t="str">
            <v>ESC. MIXTA COMUNITARIA 7 DE DICIEMBRE</v>
          </cell>
          <cell r="H337" t="str">
            <v>ESC. MIXTA COMUNITARIA 7 DE DICIEMBRE</v>
          </cell>
          <cell r="I337" t="str">
            <v>NELSON MANDELA SECTOR NUEVA VENECIA M A L 2A</v>
          </cell>
          <cell r="J337" t="str">
            <v>NELSON MANDELA</v>
          </cell>
          <cell r="K337" t="str">
            <v>PRINCIPAL</v>
          </cell>
          <cell r="L337" t="str">
            <v>INDUSTRIAL Y DE LA BAHIA</v>
          </cell>
          <cell r="M337" t="str">
            <v>INDUSTRIAL Y DE LA BAHIA</v>
          </cell>
          <cell r="N337">
            <v>336</v>
          </cell>
          <cell r="P337" t="str">
            <v>PRIVADO</v>
          </cell>
        </row>
        <row r="338">
          <cell r="A338">
            <v>486</v>
          </cell>
          <cell r="B338" t="str">
            <v>URBANA</v>
          </cell>
          <cell r="C338" t="str">
            <v>PRIVADO</v>
          </cell>
          <cell r="D338">
            <v>313001013546</v>
          </cell>
          <cell r="E338">
            <v>486</v>
          </cell>
          <cell r="F338">
            <v>486</v>
          </cell>
          <cell r="G338" t="str">
            <v>FUND. EDUC. INST. TÉCNICO EL REDENTOR</v>
          </cell>
          <cell r="H338" t="str">
            <v>FUND. EDUC. INST. TÉCNICO EL REDENTOR</v>
          </cell>
          <cell r="I338" t="str">
            <v>NELSON MANDELA SEC LAS COLINAS M32 L 3</v>
          </cell>
          <cell r="J338" t="str">
            <v>NELSON MANDELA</v>
          </cell>
          <cell r="K338" t="str">
            <v>PRINCIPAL</v>
          </cell>
          <cell r="L338" t="str">
            <v>INDUSTRIAL Y DE LA BAHIA</v>
          </cell>
          <cell r="M338" t="str">
            <v>INDUSTRIAL Y DE LA BAHIA</v>
          </cell>
          <cell r="N338">
            <v>337</v>
          </cell>
          <cell r="P338" t="str">
            <v>PRIVADO</v>
          </cell>
        </row>
        <row r="339">
          <cell r="A339">
            <v>488</v>
          </cell>
          <cell r="B339" t="str">
            <v>URBANA</v>
          </cell>
          <cell r="C339" t="str">
            <v>PRIVADO</v>
          </cell>
          <cell r="D339">
            <v>313001013571</v>
          </cell>
          <cell r="E339">
            <v>488</v>
          </cell>
          <cell r="F339">
            <v>488</v>
          </cell>
          <cell r="G339" t="str">
            <v>C.E Y COMUNITARIO NELSON MANDELA</v>
          </cell>
          <cell r="H339" t="str">
            <v>C.E Y COMUNITARIO NELSON MANDELA</v>
          </cell>
          <cell r="I339" t="str">
            <v>NELSON MANDELA SECT SAN FRANCISCO DE PAULA M C L 1</v>
          </cell>
          <cell r="J339" t="str">
            <v>NELSON MANDELA</v>
          </cell>
          <cell r="K339" t="str">
            <v>PRINCIPAL</v>
          </cell>
          <cell r="L339" t="str">
            <v>INDUSTRIAL Y DE LA BAHIA</v>
          </cell>
          <cell r="M339" t="str">
            <v>INDUSTRIAL Y DE LA BAHIA</v>
          </cell>
          <cell r="N339">
            <v>338</v>
          </cell>
          <cell r="P339" t="str">
            <v>PRIVADO</v>
          </cell>
        </row>
        <row r="340">
          <cell r="A340">
            <v>495</v>
          </cell>
          <cell r="B340" t="str">
            <v>URBANA</v>
          </cell>
          <cell r="C340" t="str">
            <v>PRIVADO</v>
          </cell>
          <cell r="D340">
            <v>413001007630</v>
          </cell>
          <cell r="E340">
            <v>495</v>
          </cell>
          <cell r="F340">
            <v>495</v>
          </cell>
          <cell r="G340" t="str">
            <v>COL. CARIBE REAL</v>
          </cell>
          <cell r="H340" t="str">
            <v>COL. CARIBE REAL</v>
          </cell>
          <cell r="I340" t="str">
            <v>TERNERA CRA TRONCAL # 82-95</v>
          </cell>
          <cell r="J340" t="str">
            <v>TERNERA</v>
          </cell>
          <cell r="K340" t="str">
            <v>PRINCIPAL</v>
          </cell>
          <cell r="L340" t="str">
            <v>INDUSTRIAL Y DE LA BAHIA</v>
          </cell>
          <cell r="M340" t="str">
            <v>INDUSTRIAL Y DE LA BAHIA</v>
          </cell>
          <cell r="N340">
            <v>339</v>
          </cell>
          <cell r="P340" t="str">
            <v>PRIVADO</v>
          </cell>
        </row>
        <row r="341">
          <cell r="A341">
            <v>498</v>
          </cell>
          <cell r="B341" t="str">
            <v>URBANA</v>
          </cell>
          <cell r="C341" t="str">
            <v>PRIVADO</v>
          </cell>
          <cell r="D341">
            <v>413001008024</v>
          </cell>
          <cell r="E341">
            <v>498</v>
          </cell>
          <cell r="F341">
            <v>498</v>
          </cell>
          <cell r="G341" t="str">
            <v>INST.  EDUCATIVO  EL PARAISO</v>
          </cell>
          <cell r="H341" t="str">
            <v>INST.  EDUCATIVO  EL PARAISO</v>
          </cell>
          <cell r="I341" t="str">
            <v>SAN FERNANDO K81 N22 A 05</v>
          </cell>
          <cell r="J341" t="str">
            <v>SAN FERNANDO</v>
          </cell>
          <cell r="K341" t="str">
            <v>PRINCIPAL</v>
          </cell>
          <cell r="L341" t="str">
            <v>INDUSTRIAL Y DE LA BAHIA</v>
          </cell>
          <cell r="M341" t="str">
            <v>INDUSTRIAL Y DE LA BAHIA</v>
          </cell>
          <cell r="N341">
            <v>340</v>
          </cell>
          <cell r="P341" t="str">
            <v>PRIVADO</v>
          </cell>
        </row>
        <row r="342">
          <cell r="A342">
            <v>500</v>
          </cell>
          <cell r="B342" t="str">
            <v>URBANA</v>
          </cell>
          <cell r="C342" t="str">
            <v>PRIVADO</v>
          </cell>
          <cell r="D342">
            <v>413001007648</v>
          </cell>
          <cell r="E342">
            <v>500</v>
          </cell>
          <cell r="F342">
            <v>500</v>
          </cell>
          <cell r="G342" t="str">
            <v>COL. CAMINO DEL CORAL DE CARTAGENA</v>
          </cell>
          <cell r="H342" t="str">
            <v>COL. CAMINO DEL CORAL DE CARTAGENA</v>
          </cell>
          <cell r="I342" t="str">
            <v>ALAMEDA LA VICTORIA M B LOTE 8</v>
          </cell>
          <cell r="J342" t="str">
            <v>ALAMEDA LA VICTORIA</v>
          </cell>
          <cell r="K342" t="str">
            <v>PRINCIPAL</v>
          </cell>
          <cell r="L342" t="str">
            <v>INDUSTRIAL Y DE LA BAHIA</v>
          </cell>
          <cell r="M342" t="str">
            <v>INDUSTRIAL Y DE LA BAHIA</v>
          </cell>
          <cell r="N342">
            <v>341</v>
          </cell>
          <cell r="P342" t="str">
            <v>PRIVADO</v>
          </cell>
        </row>
        <row r="343">
          <cell r="A343">
            <v>524</v>
          </cell>
          <cell r="B343" t="str">
            <v>URBANA</v>
          </cell>
          <cell r="C343" t="str">
            <v>PRIVADO</v>
          </cell>
          <cell r="D343">
            <v>313001013643</v>
          </cell>
          <cell r="E343">
            <v>524</v>
          </cell>
          <cell r="F343">
            <v>524</v>
          </cell>
          <cell r="G343" t="str">
            <v>CORP. C.E. INTEGRAL EL RODEO</v>
          </cell>
          <cell r="H343" t="str">
            <v>CORP. C.E. INTEGRAL EL RODEO</v>
          </cell>
          <cell r="I343" t="str">
            <v xml:space="preserve">EL RODEO ST 2 M 4 LOTE 12 </v>
          </cell>
          <cell r="J343" t="str">
            <v>EL RODEO</v>
          </cell>
          <cell r="K343" t="str">
            <v>PRINCIPAL</v>
          </cell>
          <cell r="L343" t="str">
            <v>INDUSTRIAL Y DE LA BAHIA</v>
          </cell>
          <cell r="M343" t="str">
            <v>INDUSTRIAL Y DE LA BAHIA</v>
          </cell>
          <cell r="N343">
            <v>342</v>
          </cell>
          <cell r="P343" t="str">
            <v>PRIVADO</v>
          </cell>
        </row>
        <row r="344">
          <cell r="A344">
            <v>529</v>
          </cell>
          <cell r="B344" t="str">
            <v>URBANA</v>
          </cell>
          <cell r="C344" t="str">
            <v>PRIVADO</v>
          </cell>
          <cell r="D344">
            <v>313001013791</v>
          </cell>
          <cell r="E344">
            <v>529</v>
          </cell>
          <cell r="F344">
            <v>529</v>
          </cell>
          <cell r="G344" t="str">
            <v>FUND. EDUC. REY NEPTUNO</v>
          </cell>
          <cell r="H344" t="str">
            <v>FUND. EDUC. REY NEPTUNO</v>
          </cell>
          <cell r="I344" t="str">
            <v>NELSON MANDELA SECT LA PRIMAVERA M C1 L 62</v>
          </cell>
          <cell r="J344" t="str">
            <v>NELSON MANDELA</v>
          </cell>
          <cell r="K344" t="str">
            <v>PRINCIPAL</v>
          </cell>
          <cell r="L344" t="str">
            <v>INDUSTRIAL Y DE LA BAHIA</v>
          </cell>
          <cell r="M344" t="str">
            <v>INDUSTRIAL Y DE LA BAHIA</v>
          </cell>
          <cell r="N344">
            <v>343</v>
          </cell>
          <cell r="P344" t="str">
            <v>PRIVADO</v>
          </cell>
        </row>
        <row r="345">
          <cell r="A345">
            <v>530</v>
          </cell>
          <cell r="B345" t="str">
            <v>URBANA</v>
          </cell>
          <cell r="C345" t="str">
            <v>PRIVADO</v>
          </cell>
          <cell r="D345">
            <v>313001013775</v>
          </cell>
          <cell r="E345">
            <v>530</v>
          </cell>
          <cell r="F345">
            <v>530</v>
          </cell>
          <cell r="G345" t="str">
            <v>CORP. C.E RABY</v>
          </cell>
          <cell r="H345" t="str">
            <v>CORP. C.E RABY</v>
          </cell>
          <cell r="I345" t="str">
            <v>NELSON MANDELA SEC ANDRÉS PASTRANA MZ 17 L 1 -2</v>
          </cell>
          <cell r="J345" t="str">
            <v>NELSON MANDELA</v>
          </cell>
          <cell r="K345" t="str">
            <v>PRINCIPAL</v>
          </cell>
          <cell r="L345" t="str">
            <v>INDUSTRIAL Y DE LA BAHIA</v>
          </cell>
          <cell r="M345" t="str">
            <v>INDUSTRIAL Y DE LA BAHIA</v>
          </cell>
          <cell r="N345">
            <v>344</v>
          </cell>
          <cell r="P345" t="str">
            <v>PRIVADO</v>
          </cell>
        </row>
        <row r="346">
          <cell r="A346">
            <v>537</v>
          </cell>
          <cell r="B346" t="str">
            <v>URBANA</v>
          </cell>
          <cell r="C346" t="str">
            <v>PRIVADO</v>
          </cell>
          <cell r="D346">
            <v>313001013856</v>
          </cell>
          <cell r="E346">
            <v>537</v>
          </cell>
          <cell r="F346">
            <v>537</v>
          </cell>
          <cell r="G346" t="str">
            <v>FUND. ED. JHON DEWEY ( ANTES FUND. INST. RONDA MAGICA)</v>
          </cell>
          <cell r="H346" t="str">
            <v>FUND. ED. JHON DEWEY ( ANTES FUND. INST. RONDA MAGICA)</v>
          </cell>
          <cell r="I346" t="str">
            <v>NAZARENO M D LTE 12-16-18</v>
          </cell>
          <cell r="J346" t="str">
            <v>NAZARENO</v>
          </cell>
          <cell r="K346" t="str">
            <v>PRINCIPAL</v>
          </cell>
          <cell r="L346" t="str">
            <v>INDUSTRIAL Y DE LA BAHIA</v>
          </cell>
          <cell r="M346" t="str">
            <v>INDUSTRIAL Y DE LA BAHIA</v>
          </cell>
          <cell r="N346">
            <v>345</v>
          </cell>
          <cell r="P346" t="str">
            <v>PRIVADO</v>
          </cell>
        </row>
        <row r="347">
          <cell r="A347">
            <v>544</v>
          </cell>
          <cell r="B347" t="str">
            <v>URBANA</v>
          </cell>
          <cell r="C347" t="str">
            <v>PRIVADO</v>
          </cell>
          <cell r="D347">
            <v>113001012583</v>
          </cell>
          <cell r="E347">
            <v>544</v>
          </cell>
          <cell r="F347">
            <v>544</v>
          </cell>
          <cell r="G347" t="str">
            <v>FUND. INST. DE HABILITACION EL ROSARIO</v>
          </cell>
          <cell r="H347" t="str">
            <v>FUND. INST. DE HABILITACION EL ROSARIO</v>
          </cell>
          <cell r="I347" t="str">
            <v>SAN FERNANDO CRA 81 #22-229</v>
          </cell>
          <cell r="J347" t="str">
            <v>SAN FERNANDO</v>
          </cell>
          <cell r="K347" t="str">
            <v>PRINCIPAL</v>
          </cell>
          <cell r="L347" t="str">
            <v>INDUSTRIAL Y DE LA BAHIA</v>
          </cell>
          <cell r="M347" t="str">
            <v>INDUSTRIAL Y DE LA BAHIA</v>
          </cell>
          <cell r="N347">
            <v>346</v>
          </cell>
          <cell r="P347" t="str">
            <v>PRIVADO</v>
          </cell>
        </row>
        <row r="348">
          <cell r="A348">
            <v>557</v>
          </cell>
          <cell r="B348" t="str">
            <v>URBANA</v>
          </cell>
          <cell r="C348" t="str">
            <v>PRIVADO</v>
          </cell>
          <cell r="D348">
            <v>313001027067</v>
          </cell>
          <cell r="E348">
            <v>557</v>
          </cell>
          <cell r="F348">
            <v>557</v>
          </cell>
          <cell r="G348" t="str">
            <v>INST EDUCATIVO LUZ Y VERDAD(CORP. EDUC INST  LUZ DEL SABER)</v>
          </cell>
          <cell r="H348" t="str">
            <v>INST EDUCATIVO LUZ Y VERDAD(CORP. EDUC INST  LUZ DEL SABER)</v>
          </cell>
          <cell r="I348" t="str">
            <v>SAN PEDRO MARTIR S NAVAS MEISEL MZ F LOTE8 - 9</v>
          </cell>
          <cell r="J348" t="str">
            <v>SAN PEDRO MARTIR</v>
          </cell>
          <cell r="K348" t="str">
            <v>PRINCIPAL</v>
          </cell>
          <cell r="L348" t="str">
            <v>INDUSTRIAL Y DE LA BAHIA</v>
          </cell>
          <cell r="M348" t="str">
            <v>INDUSTRIAL Y DE LA BAHIA</v>
          </cell>
          <cell r="N348">
            <v>347</v>
          </cell>
          <cell r="P348" t="str">
            <v>PRIVADO</v>
          </cell>
        </row>
        <row r="349">
          <cell r="A349">
            <v>567</v>
          </cell>
          <cell r="B349" t="str">
            <v>URBANA</v>
          </cell>
          <cell r="C349" t="str">
            <v>PRIVADO</v>
          </cell>
          <cell r="D349">
            <v>313001027202</v>
          </cell>
          <cell r="E349">
            <v>567</v>
          </cell>
          <cell r="F349">
            <v>567</v>
          </cell>
          <cell r="G349" t="str">
            <v>CORP.EDUC. SANTA MAGDALENA DE LINZ "EL PROGRESO"</v>
          </cell>
          <cell r="H349" t="str">
            <v>CORP.EDUC. SANTA MAGDALENA DE LINZ "EL PROGRESO"</v>
          </cell>
          <cell r="I349" t="str">
            <v>NELSON MANDELA SECT LA CONQUISTA MZ 3 L 31</v>
          </cell>
          <cell r="J349" t="str">
            <v>NELSON MANDELA</v>
          </cell>
          <cell r="K349" t="str">
            <v>PRINCIPAL</v>
          </cell>
          <cell r="L349" t="str">
            <v>INDUSTRIAL Y DE LA BAHIA</v>
          </cell>
          <cell r="M349" t="str">
            <v>INDUSTRIAL Y DE LA BAHIA</v>
          </cell>
          <cell r="N349">
            <v>348</v>
          </cell>
          <cell r="P349" t="str">
            <v>PRIVADO</v>
          </cell>
        </row>
        <row r="350">
          <cell r="A350">
            <v>573</v>
          </cell>
          <cell r="B350" t="str">
            <v>URBANA</v>
          </cell>
          <cell r="C350" t="str">
            <v>PRIVADO</v>
          </cell>
          <cell r="D350">
            <v>313001027229</v>
          </cell>
          <cell r="E350">
            <v>573</v>
          </cell>
          <cell r="F350">
            <v>573</v>
          </cell>
          <cell r="G350" t="str">
            <v>CORP. EDUC NAZARETH</v>
          </cell>
          <cell r="H350" t="str">
            <v>CORP. EDUC NAZARETH</v>
          </cell>
          <cell r="I350" t="str">
            <v>VILLA DEL ROSARIO M F L3 (NUEVO)</v>
          </cell>
          <cell r="J350" t="str">
            <v>VILLA DEL ROSARIO</v>
          </cell>
          <cell r="K350" t="str">
            <v>PRINCIPAL</v>
          </cell>
          <cell r="L350" t="str">
            <v>INDUSTRIAL Y DE LA BAHIA</v>
          </cell>
          <cell r="M350" t="str">
            <v>INDUSTRIAL Y DE LA BAHIA</v>
          </cell>
          <cell r="N350">
            <v>349</v>
          </cell>
          <cell r="P350" t="str">
            <v>PRIVADO</v>
          </cell>
        </row>
        <row r="351">
          <cell r="A351">
            <v>580</v>
          </cell>
          <cell r="B351" t="str">
            <v>URBANA</v>
          </cell>
          <cell r="C351" t="str">
            <v>PRIVADO</v>
          </cell>
          <cell r="D351">
            <v>313001027288</v>
          </cell>
          <cell r="E351">
            <v>580</v>
          </cell>
          <cell r="F351">
            <v>580</v>
          </cell>
          <cell r="G351" t="str">
            <v>C.E DIVINO MAESTRO EDUCADOR</v>
          </cell>
          <cell r="H351" t="str">
            <v>C.E DIVINO MAESTRO EDUCADOR</v>
          </cell>
          <cell r="I351" t="str">
            <v>NELSON MANDELA SECT LOS DESEOS M 7 LTE 31</v>
          </cell>
          <cell r="J351" t="str">
            <v>NELSON MANDELA</v>
          </cell>
          <cell r="K351" t="str">
            <v>PRINCIPAL</v>
          </cell>
          <cell r="L351" t="str">
            <v>INDUSTRIAL Y DE LA BAHIA</v>
          </cell>
          <cell r="M351" t="str">
            <v>INDUSTRIAL Y DE LA BAHIA</v>
          </cell>
          <cell r="N351">
            <v>350</v>
          </cell>
          <cell r="P351" t="str">
            <v>PRIVADO</v>
          </cell>
        </row>
        <row r="352">
          <cell r="A352">
            <v>582</v>
          </cell>
          <cell r="B352" t="str">
            <v>URBANA</v>
          </cell>
          <cell r="C352" t="str">
            <v>PRIVADO</v>
          </cell>
          <cell r="D352">
            <v>313001027296</v>
          </cell>
          <cell r="E352">
            <v>582</v>
          </cell>
          <cell r="F352">
            <v>582</v>
          </cell>
          <cell r="G352" t="str">
            <v>INST. EDUCATIVO PEQUEÑOS GIGANTES</v>
          </cell>
          <cell r="H352" t="str">
            <v>INST. EDUCATIVO PEQUEÑOS GIGANTES</v>
          </cell>
          <cell r="I352" t="str">
            <v>EL CARMELO KRA 65 #14A-25 CL PANAMA</v>
          </cell>
          <cell r="J352" t="str">
            <v>EL CARMELO</v>
          </cell>
          <cell r="K352" t="str">
            <v>PRINCIPAL</v>
          </cell>
          <cell r="L352" t="str">
            <v>INDUSTRIAL Y DE LA BAHIA</v>
          </cell>
          <cell r="M352" t="str">
            <v>INDUSTRIAL Y DE LA BAHIA</v>
          </cell>
          <cell r="N352">
            <v>351</v>
          </cell>
          <cell r="P352" t="str">
            <v>PRIVADO</v>
          </cell>
        </row>
        <row r="353">
          <cell r="A353">
            <v>604</v>
          </cell>
          <cell r="B353" t="str">
            <v>URBANA</v>
          </cell>
          <cell r="C353" t="str">
            <v>PRIVADO</v>
          </cell>
          <cell r="D353">
            <v>313001027997</v>
          </cell>
          <cell r="E353">
            <v>604</v>
          </cell>
          <cell r="F353">
            <v>604</v>
          </cell>
          <cell r="G353" t="str">
            <v>INST. EDUCATIVO CELESTIN FREINET</v>
          </cell>
          <cell r="H353" t="str">
            <v>INST. EDUCATIVO CELESTIN FREINET</v>
          </cell>
          <cell r="I353" t="str">
            <v>POLICARPA SALAVARRIETA CLL PRINCIPAL 73 #60-6</v>
          </cell>
          <cell r="J353" t="str">
            <v>POLICARPA</v>
          </cell>
          <cell r="K353" t="str">
            <v>PRINCIPAL</v>
          </cell>
          <cell r="L353" t="str">
            <v>INDUSTRIAL Y DE LA BAHIA</v>
          </cell>
          <cell r="M353" t="str">
            <v>INDUSTRIAL Y DE LA BAHIA</v>
          </cell>
          <cell r="N353">
            <v>352</v>
          </cell>
          <cell r="P353" t="str">
            <v>PRIVADO</v>
          </cell>
        </row>
        <row r="354">
          <cell r="A354">
            <v>608</v>
          </cell>
          <cell r="B354" t="str">
            <v>URBANA</v>
          </cell>
          <cell r="C354" t="str">
            <v>PRIVADO</v>
          </cell>
          <cell r="D354">
            <v>313001028692</v>
          </cell>
          <cell r="E354">
            <v>608</v>
          </cell>
          <cell r="F354">
            <v>608</v>
          </cell>
          <cell r="G354" t="str">
            <v>C.E CAMINOS DE ESPERANZA INS 1NVA LUZ DE ESPER.</v>
          </cell>
          <cell r="H354" t="str">
            <v>C.E CAMINOS DE ESPERANZA INS 1NVA LUZ DE ESPER.</v>
          </cell>
          <cell r="I354" t="str">
            <v>NELSON MANDELA SECT FCO DE PAULA M 5 L 70 II ETAPA</v>
          </cell>
          <cell r="J354" t="str">
            <v>NELSON MANDELA</v>
          </cell>
          <cell r="K354" t="str">
            <v>PRINCIPAL</v>
          </cell>
          <cell r="L354" t="str">
            <v>INDUSTRIAL Y DE LA BAHIA</v>
          </cell>
          <cell r="M354" t="str">
            <v>INDUSTRIAL Y DE LA BAHIA</v>
          </cell>
          <cell r="N354">
            <v>353</v>
          </cell>
          <cell r="P354" t="str">
            <v>PRIVADO</v>
          </cell>
        </row>
        <row r="355">
          <cell r="A355">
            <v>610</v>
          </cell>
          <cell r="B355" t="str">
            <v>URBANA</v>
          </cell>
          <cell r="C355" t="str">
            <v>PRIVADO</v>
          </cell>
          <cell r="D355">
            <v>313001028039</v>
          </cell>
          <cell r="E355">
            <v>610</v>
          </cell>
          <cell r="F355">
            <v>610</v>
          </cell>
          <cell r="G355" t="str">
            <v>INST. SAN JUAN DE DIOS</v>
          </cell>
          <cell r="H355" t="str">
            <v>INST. SAN JUAN DE DIOS</v>
          </cell>
          <cell r="I355" t="str">
            <v>BLAS DE LEZO M J L 1 1 ETAPA</v>
          </cell>
          <cell r="J355" t="str">
            <v>BLAS DE LEZO</v>
          </cell>
          <cell r="K355" t="str">
            <v>PRINCIPAL</v>
          </cell>
          <cell r="L355" t="str">
            <v>INDUSTRIAL Y DE LA BAHIA</v>
          </cell>
          <cell r="M355" t="str">
            <v>INDUSTRIAL Y DE LA BAHIA</v>
          </cell>
          <cell r="N355">
            <v>354</v>
          </cell>
          <cell r="P355" t="str">
            <v>PRIVADO</v>
          </cell>
        </row>
        <row r="356">
          <cell r="A356">
            <v>618</v>
          </cell>
          <cell r="B356" t="str">
            <v>URBANA</v>
          </cell>
          <cell r="C356" t="str">
            <v>PRIVADO</v>
          </cell>
          <cell r="D356">
            <v>313001028098</v>
          </cell>
          <cell r="E356">
            <v>618</v>
          </cell>
          <cell r="F356">
            <v>618</v>
          </cell>
          <cell r="G356" t="str">
            <v>JARD. INF.  LOS ANGELES (IE LOS ANGELES)</v>
          </cell>
          <cell r="H356" t="str">
            <v>JARD. INF.  LOS ANGELES (IE LOS ANGELES)</v>
          </cell>
          <cell r="I356" t="str">
            <v>CARACOLES M 2 L 2 ETAPA 2</v>
          </cell>
          <cell r="J356" t="str">
            <v>CARACOLES</v>
          </cell>
          <cell r="K356" t="str">
            <v>PRINCIPAL</v>
          </cell>
          <cell r="L356" t="str">
            <v>INDUSTRIAL Y DE LA BAHIA</v>
          </cell>
          <cell r="M356" t="str">
            <v>INDUSTRIAL Y DE LA BAHIA</v>
          </cell>
          <cell r="N356">
            <v>355</v>
          </cell>
          <cell r="P356" t="str">
            <v>PRIVADO</v>
          </cell>
        </row>
        <row r="357">
          <cell r="A357">
            <v>619</v>
          </cell>
          <cell r="B357" t="str">
            <v>URBANA</v>
          </cell>
          <cell r="C357" t="str">
            <v>PRIVADO</v>
          </cell>
          <cell r="D357">
            <v>313001028101</v>
          </cell>
          <cell r="E357">
            <v>619</v>
          </cell>
          <cell r="F357">
            <v>619</v>
          </cell>
          <cell r="G357" t="str">
            <v>C.E SIGEL (CENTRO EDUCAT. AMOR SIN FRONTERAS)</v>
          </cell>
          <cell r="H357" t="str">
            <v>C.E SIGEL (CENTRO EDUCAT. AMOR SIN FRONTERAS)</v>
          </cell>
          <cell r="I357" t="str">
            <v>URB SIMON BOLIVAR MZ 39 LT 14</v>
          </cell>
          <cell r="J357" t="str">
            <v>URB SIMON BOLIVAR</v>
          </cell>
          <cell r="K357" t="str">
            <v>PRINCIPAL</v>
          </cell>
          <cell r="L357" t="str">
            <v>INDUSTRIAL Y DE LA BAHIA</v>
          </cell>
          <cell r="M357" t="str">
            <v>INDUSTRIAL Y DE LA BAHIA</v>
          </cell>
          <cell r="N357">
            <v>356</v>
          </cell>
          <cell r="P357" t="str">
            <v>PRIVADO</v>
          </cell>
        </row>
        <row r="358">
          <cell r="A358">
            <v>629</v>
          </cell>
          <cell r="B358" t="str">
            <v>URBANA</v>
          </cell>
          <cell r="C358" t="str">
            <v>PRIVADO</v>
          </cell>
          <cell r="D358">
            <v>313001027989</v>
          </cell>
          <cell r="E358">
            <v>629</v>
          </cell>
          <cell r="F358">
            <v>629</v>
          </cell>
          <cell r="G358" t="str">
            <v>C.E GENIOS DEL MAÑANA</v>
          </cell>
          <cell r="H358" t="str">
            <v>C.E GENIOS DEL MAÑANA</v>
          </cell>
          <cell r="I358" t="str">
            <v>BARRIO EL SOCORRO MANZANA 104 LOTE 9 PLAN 554</v>
          </cell>
          <cell r="J358" t="str">
            <v>EL SOCORRO</v>
          </cell>
          <cell r="K358" t="str">
            <v>PRINCIPAL</v>
          </cell>
          <cell r="L358" t="str">
            <v>INDUSTRIAL Y DE LA BAHIA</v>
          </cell>
          <cell r="M358" t="str">
            <v>INDUSTRIAL Y DE LA BAHIA</v>
          </cell>
          <cell r="N358">
            <v>357</v>
          </cell>
          <cell r="P358" t="str">
            <v>PRIVADO</v>
          </cell>
        </row>
        <row r="359">
          <cell r="A359">
            <v>320</v>
          </cell>
          <cell r="B359" t="str">
            <v>URBANA</v>
          </cell>
          <cell r="C359" t="str">
            <v>PRIVADO</v>
          </cell>
          <cell r="D359">
            <v>313001007040</v>
          </cell>
          <cell r="E359">
            <v>320</v>
          </cell>
          <cell r="F359">
            <v>320</v>
          </cell>
          <cell r="G359" t="str">
            <v>COL. MARIA MONTESORRI</v>
          </cell>
          <cell r="H359" t="str">
            <v>COL. MARIA MONTESORRI</v>
          </cell>
          <cell r="I359" t="str">
            <v>URB VILLA RUBIA M-D L 6 10 Y 11</v>
          </cell>
          <cell r="J359" t="str">
            <v>URB VILLA RUBIA</v>
          </cell>
          <cell r="K359" t="str">
            <v>PRINCIPAL</v>
          </cell>
          <cell r="L359" t="str">
            <v>INDUSTRIAL Y DE LA BAHIA</v>
          </cell>
          <cell r="M359" t="str">
            <v>INDUSTRIAL Y DE LA BAHIA</v>
          </cell>
          <cell r="N359">
            <v>358</v>
          </cell>
          <cell r="P359" t="str">
            <v>PRIVADO</v>
          </cell>
        </row>
        <row r="360">
          <cell r="A360">
            <v>534</v>
          </cell>
          <cell r="B360" t="str">
            <v>URBANA</v>
          </cell>
          <cell r="C360" t="str">
            <v>PRIVADO</v>
          </cell>
          <cell r="D360">
            <v>313001013937</v>
          </cell>
          <cell r="E360">
            <v>534</v>
          </cell>
          <cell r="F360">
            <v>534</v>
          </cell>
          <cell r="G360" t="str">
            <v>CORP. EDUC. LOS PEQUEÑOS SABIOS</v>
          </cell>
          <cell r="H360" t="str">
            <v>CORP. EDUC. LOS PEQUEÑOS SABIOS</v>
          </cell>
          <cell r="I360" t="str">
            <v>SAN JOSE DE LOS CAMPANOS SECT LOS COCOS M4 L1</v>
          </cell>
          <cell r="J360" t="str">
            <v>SAN JOSE DE LOS CAMPANOS</v>
          </cell>
          <cell r="K360" t="str">
            <v>PRINCIPAL</v>
          </cell>
          <cell r="L360" t="str">
            <v>INDUSTRIAL Y DE LA BAHIA</v>
          </cell>
          <cell r="M360" t="str">
            <v>INDUSTRIAL Y DE LA BAHIA</v>
          </cell>
          <cell r="N360">
            <v>359</v>
          </cell>
          <cell r="P360" t="str">
            <v>PRIVADO</v>
          </cell>
        </row>
        <row r="361">
          <cell r="A361">
            <v>578</v>
          </cell>
          <cell r="B361" t="str">
            <v>URBANA</v>
          </cell>
          <cell r="C361" t="str">
            <v>PRIVADO</v>
          </cell>
          <cell r="D361">
            <v>313001027261</v>
          </cell>
          <cell r="E361">
            <v>578</v>
          </cell>
          <cell r="F361">
            <v>578</v>
          </cell>
          <cell r="G361" t="str">
            <v>COL. COMUNITARIO CAMINO DE LUZ Y ESPERANZA</v>
          </cell>
          <cell r="H361" t="str">
            <v>COL. COMUNITARIO CAMINO DE LUZ Y ESPERANZA</v>
          </cell>
          <cell r="I361" t="str">
            <v>SUCRE SECT VILLA ROSA M Q L 13</v>
          </cell>
          <cell r="J361" t="str">
            <v>SUCRE</v>
          </cell>
          <cell r="K361" t="str">
            <v>PRINCIPAL</v>
          </cell>
          <cell r="L361" t="str">
            <v>INDUSTRIAL Y DE LA BAHIA</v>
          </cell>
          <cell r="M361" t="str">
            <v>INDUSTRIAL Y DE LA BAHIA</v>
          </cell>
          <cell r="N361">
            <v>360</v>
          </cell>
          <cell r="P361" t="str">
            <v>PRIVADO</v>
          </cell>
        </row>
        <row r="362">
          <cell r="A362">
            <v>581</v>
          </cell>
          <cell r="B362" t="str">
            <v>URBANA</v>
          </cell>
          <cell r="C362" t="str">
            <v>PRIVADO</v>
          </cell>
          <cell r="D362">
            <v>313001028012</v>
          </cell>
          <cell r="E362">
            <v>581</v>
          </cell>
          <cell r="F362">
            <v>581</v>
          </cell>
          <cell r="G362" t="str">
            <v>C.E INTEGRAL APRENDER CON ALEGRIA</v>
          </cell>
          <cell r="H362" t="str">
            <v>C.E INTEGRAL APRENDER CON ALEGRIA</v>
          </cell>
          <cell r="I362" t="str">
            <v>EL SOCORRO MZA 40 LTE 2 PLAN 250</v>
          </cell>
          <cell r="J362" t="str">
            <v>EL SOCORRO</v>
          </cell>
          <cell r="K362" t="str">
            <v>PRINCIPAL</v>
          </cell>
          <cell r="L362" t="str">
            <v>INDUSTRIAL Y DE LA BAHIA</v>
          </cell>
          <cell r="M362" t="str">
            <v>INDUSTRIAL Y DE LA BAHIA</v>
          </cell>
          <cell r="N362">
            <v>361</v>
          </cell>
          <cell r="P362" t="str">
            <v>PRIVADO</v>
          </cell>
        </row>
        <row r="363">
          <cell r="A363">
            <v>290</v>
          </cell>
          <cell r="B363" t="str">
            <v>URBANA</v>
          </cell>
          <cell r="C363" t="str">
            <v>PRIVADO</v>
          </cell>
          <cell r="D363">
            <v>313001005632</v>
          </cell>
          <cell r="E363">
            <v>290</v>
          </cell>
          <cell r="F363">
            <v>290</v>
          </cell>
          <cell r="G363" t="str">
            <v>INST. DE EDUC. INTEGRAL I.D.I</v>
          </cell>
          <cell r="H363" t="str">
            <v>INST. DE EDUC. INTEGRAL I.D.I</v>
          </cell>
          <cell r="I363" t="str">
            <v>BELLAVISTA CRA 7A No. 58-31</v>
          </cell>
          <cell r="J363" t="str">
            <v>BELLAVISTA</v>
          </cell>
          <cell r="K363" t="str">
            <v>PRINCIPAL</v>
          </cell>
          <cell r="L363" t="str">
            <v>INDUSTRIAL Y DE LA BAHIA</v>
          </cell>
          <cell r="M363" t="str">
            <v>INDUSTRIAL Y DE LA BAHIA</v>
          </cell>
          <cell r="N363">
            <v>362</v>
          </cell>
          <cell r="P363" t="str">
            <v>PRIVADO</v>
          </cell>
        </row>
        <row r="364">
          <cell r="A364">
            <v>719</v>
          </cell>
          <cell r="B364" t="str">
            <v>URBANA</v>
          </cell>
          <cell r="C364" t="str">
            <v>PRIVADO</v>
          </cell>
          <cell r="D364">
            <v>313001029060</v>
          </cell>
          <cell r="E364">
            <v>719</v>
          </cell>
          <cell r="F364">
            <v>719</v>
          </cell>
          <cell r="G364" t="str">
            <v>JARD. INF. ANCHILA</v>
          </cell>
          <cell r="H364" t="str">
            <v>JARD. INF. ANCHILA</v>
          </cell>
          <cell r="I364" t="str">
            <v>COLINA DE VILLA BARRAZA MZA 6 LTE 8</v>
          </cell>
          <cell r="J364" t="str">
            <v>VILLA BARRAZA</v>
          </cell>
          <cell r="K364" t="str">
            <v>PRINCIPAL</v>
          </cell>
          <cell r="L364" t="str">
            <v>INDUSTRIAL Y DE LA BAHIA</v>
          </cell>
          <cell r="M364" t="str">
            <v>INDUSTRIAL Y DE LA BAHIA</v>
          </cell>
          <cell r="N364">
            <v>363</v>
          </cell>
          <cell r="P364" t="str">
            <v>PRIVADO</v>
          </cell>
        </row>
        <row r="365">
          <cell r="A365">
            <v>321</v>
          </cell>
          <cell r="B365" t="str">
            <v>URBANA</v>
          </cell>
          <cell r="C365" t="str">
            <v>PRIVADO</v>
          </cell>
          <cell r="D365">
            <v>313001007058</v>
          </cell>
          <cell r="E365">
            <v>321</v>
          </cell>
          <cell r="F365">
            <v>321</v>
          </cell>
          <cell r="G365" t="str">
            <v>CENT. DE EDUCACIÓN EL RECREO (ANTES I.E. EL RECREO)</v>
          </cell>
          <cell r="H365" t="str">
            <v>CENT. DE EDUCACIÓN EL RECREO (ANTES I.E. EL RECREO)</v>
          </cell>
          <cell r="I365" t="str">
            <v>EL RECREO CLL 2A AV7A #80D-56</v>
          </cell>
          <cell r="J365" t="str">
            <v>EL RECREO</v>
          </cell>
          <cell r="K365" t="str">
            <v>PRINCIPAL</v>
          </cell>
          <cell r="L365" t="str">
            <v>INDUSTRIAL Y DE LA BAHIA</v>
          </cell>
          <cell r="M365" t="str">
            <v>INDUSTRIAL Y DE LA BAHIA</v>
          </cell>
          <cell r="N365">
            <v>364</v>
          </cell>
          <cell r="P365" t="str">
            <v>PRIVADO</v>
          </cell>
        </row>
        <row r="366">
          <cell r="A366">
            <v>725</v>
          </cell>
          <cell r="B366" t="str">
            <v>URBANA</v>
          </cell>
          <cell r="C366" t="str">
            <v>PRIVADO</v>
          </cell>
          <cell r="D366">
            <v>313001029213</v>
          </cell>
          <cell r="E366">
            <v>725</v>
          </cell>
          <cell r="F366">
            <v>725</v>
          </cell>
          <cell r="G366" t="str">
            <v>COL. MARIANO DE CARTAGENA</v>
          </cell>
          <cell r="H366" t="str">
            <v>COL. MARIANO DE CARTAGENA</v>
          </cell>
          <cell r="I366" t="str">
            <v>TERRAZAS DE GRANADA MZA A LTE 8 24-25</v>
          </cell>
          <cell r="J366" t="str">
            <v>NUEVO BOSQUE</v>
          </cell>
          <cell r="K366" t="str">
            <v>PRINCIPAL</v>
          </cell>
          <cell r="L366" t="str">
            <v>INDUSTRIAL Y DE LA BAHIA</v>
          </cell>
          <cell r="M366" t="str">
            <v>INDUSTRIAL Y DE LA BAHIA</v>
          </cell>
          <cell r="N366">
            <v>365</v>
          </cell>
          <cell r="P366" t="str">
            <v>PRIVADO</v>
          </cell>
        </row>
        <row r="367">
          <cell r="A367">
            <v>727</v>
          </cell>
          <cell r="B367" t="str">
            <v>URBANA</v>
          </cell>
          <cell r="C367" t="str">
            <v>PRIVADO</v>
          </cell>
          <cell r="D367">
            <v>313001029205</v>
          </cell>
          <cell r="E367">
            <v>727</v>
          </cell>
          <cell r="F367">
            <v>727</v>
          </cell>
          <cell r="G367" t="str">
            <v>CENT. DE ESTIMULACION Y JARDIN INFANTIL EL PINAR</v>
          </cell>
          <cell r="H367" t="str">
            <v>CENT. DE ESTIMULACION Y JARDIN INFANTIL EL PINAR</v>
          </cell>
          <cell r="I367" t="str">
            <v>EL RECREO CLL 4 # 4 - 41 DG 37</v>
          </cell>
          <cell r="J367" t="str">
            <v>EL RECREO</v>
          </cell>
          <cell r="K367" t="str">
            <v>PRINCIPAL</v>
          </cell>
          <cell r="L367" t="str">
            <v>INDUSTRIAL Y DE LA BAHIA</v>
          </cell>
          <cell r="M367" t="str">
            <v>INDUSTRIAL Y DE LA BAHIA</v>
          </cell>
          <cell r="N367">
            <v>366</v>
          </cell>
          <cell r="P367" t="str">
            <v>PRIVADO</v>
          </cell>
        </row>
        <row r="368">
          <cell r="A368">
            <v>233</v>
          </cell>
          <cell r="B368" t="str">
            <v>URBANA</v>
          </cell>
          <cell r="C368" t="str">
            <v>PRIVADO</v>
          </cell>
          <cell r="D368">
            <v>313001001050</v>
          </cell>
          <cell r="E368">
            <v>233</v>
          </cell>
          <cell r="F368">
            <v>233</v>
          </cell>
          <cell r="G368" t="str">
            <v>COL. BIFFI</v>
          </cell>
          <cell r="H368" t="str">
            <v>COL. BIFFI</v>
          </cell>
          <cell r="I368" t="str">
            <v>LA PROVIDENCIA CRA71 # 31A-372</v>
          </cell>
          <cell r="J368" t="str">
            <v>LA PROVIDENCIA</v>
          </cell>
          <cell r="K368" t="str">
            <v>PRINCIPAL</v>
          </cell>
          <cell r="L368" t="str">
            <v>INDUSTRIAL Y DE LA BAHIA</v>
          </cell>
          <cell r="M368" t="str">
            <v>INDUSTRIAL Y DE LA BAHIA</v>
          </cell>
          <cell r="N368">
            <v>367</v>
          </cell>
          <cell r="P368" t="str">
            <v>PRIVADO</v>
          </cell>
        </row>
        <row r="369">
          <cell r="A369">
            <v>528</v>
          </cell>
          <cell r="B369" t="str">
            <v>URBANA</v>
          </cell>
          <cell r="C369" t="str">
            <v>PRIVADO</v>
          </cell>
          <cell r="D369">
            <v>313001013805</v>
          </cell>
          <cell r="E369">
            <v>528</v>
          </cell>
          <cell r="F369">
            <v>528</v>
          </cell>
          <cell r="G369" t="str">
            <v>INST. EDUC. LOS CREADORES</v>
          </cell>
          <cell r="H369" t="str">
            <v>INST. EDUC. LOS CREADORES</v>
          </cell>
          <cell r="I369" t="str">
            <v>SAN FERNANDO ST SIMON BOLIV CALLE 5A #81 B-24</v>
          </cell>
          <cell r="J369" t="str">
            <v>SAN FERNANDO</v>
          </cell>
          <cell r="K369" t="str">
            <v>PRINCIPAL</v>
          </cell>
          <cell r="L369" t="str">
            <v>INDUSTRIAL Y DE LA BAHIA</v>
          </cell>
          <cell r="M369" t="str">
            <v>INDUSTRIAL Y DE LA BAHIA</v>
          </cell>
          <cell r="N369">
            <v>368</v>
          </cell>
          <cell r="P369" t="str">
            <v>PRIVADO</v>
          </cell>
        </row>
        <row r="370">
          <cell r="A370">
            <v>748</v>
          </cell>
          <cell r="B370" t="str">
            <v>URBANA</v>
          </cell>
          <cell r="C370" t="str">
            <v>PRIVADO</v>
          </cell>
          <cell r="D370">
            <v>313001029337</v>
          </cell>
          <cell r="E370">
            <v>748</v>
          </cell>
          <cell r="F370">
            <v>748</v>
          </cell>
          <cell r="G370" t="str">
            <v>GORETTI SCHOOL</v>
          </cell>
          <cell r="H370" t="str">
            <v>GORETTI SCHOOL</v>
          </cell>
          <cell r="I370" t="str">
            <v>SANTA MÓNICA CRA 30B # 79-26</v>
          </cell>
          <cell r="J370" t="str">
            <v>SANTA MONICA</v>
          </cell>
          <cell r="K370" t="str">
            <v>PRINCIPAL</v>
          </cell>
          <cell r="L370" t="str">
            <v>INDUSTRIAL Y DE LA BAHIA</v>
          </cell>
          <cell r="M370" t="str">
            <v>INDUSTRIAL Y DE LA BAHIA</v>
          </cell>
          <cell r="N370">
            <v>369</v>
          </cell>
          <cell r="P370" t="str">
            <v>PRIVADO</v>
          </cell>
        </row>
        <row r="371">
          <cell r="A371">
            <v>359</v>
          </cell>
          <cell r="B371" t="str">
            <v>URBANA</v>
          </cell>
          <cell r="C371" t="str">
            <v>PRIVADO</v>
          </cell>
          <cell r="D371">
            <v>313001006485</v>
          </cell>
          <cell r="E371">
            <v>359</v>
          </cell>
          <cell r="F371">
            <v>359</v>
          </cell>
          <cell r="G371" t="str">
            <v>CORP. EDUCATIVA COLEGIO ALTER - ALTERIS</v>
          </cell>
          <cell r="H371" t="str">
            <v>CORP. EDUCATIVA COLEGIO ALTER - ALTERIS</v>
          </cell>
          <cell r="I371" t="str">
            <v>URB SANTA CLARA M Q LOTE 1-2-3-4</v>
          </cell>
          <cell r="J371" t="str">
            <v>URB SANTA CLARA</v>
          </cell>
          <cell r="K371" t="str">
            <v>PRINCIPAL</v>
          </cell>
          <cell r="L371" t="str">
            <v>INDUSTRIAL Y DE LA BAHIA</v>
          </cell>
          <cell r="M371" t="str">
            <v>INDUSTRIAL Y DE LA BAHIA</v>
          </cell>
          <cell r="N371">
            <v>370</v>
          </cell>
          <cell r="P371" t="str">
            <v>PRIVADO</v>
          </cell>
        </row>
        <row r="372">
          <cell r="A372">
            <v>536</v>
          </cell>
          <cell r="B372" t="str">
            <v>URBANA</v>
          </cell>
          <cell r="C372" t="str">
            <v>PRIVADO</v>
          </cell>
          <cell r="D372">
            <v>313001013945</v>
          </cell>
          <cell r="E372">
            <v>536</v>
          </cell>
          <cell r="F372">
            <v>536</v>
          </cell>
          <cell r="G372" t="str">
            <v>INST. EL RODEO</v>
          </cell>
          <cell r="H372" t="str">
            <v>INST. EL RODEO</v>
          </cell>
          <cell r="I372" t="str">
            <v>EL RODEO MZA 15 LOTE 8 ST 1</v>
          </cell>
          <cell r="J372" t="str">
            <v>EL RODEO</v>
          </cell>
          <cell r="K372" t="str">
            <v>PRINCIPAL</v>
          </cell>
          <cell r="L372" t="str">
            <v>INDUSTRIAL Y DE LA BAHIA</v>
          </cell>
          <cell r="M372" t="str">
            <v>INDUSTRIAL Y DE LA BAHIA</v>
          </cell>
          <cell r="N372">
            <v>371</v>
          </cell>
          <cell r="P372" t="str">
            <v>PRIVADO</v>
          </cell>
        </row>
        <row r="373">
          <cell r="A373">
            <v>816</v>
          </cell>
          <cell r="B373" t="str">
            <v>URBANA</v>
          </cell>
          <cell r="C373" t="str">
            <v>PRIVADO</v>
          </cell>
          <cell r="D373">
            <v>313001029540</v>
          </cell>
          <cell r="E373">
            <v>816</v>
          </cell>
          <cell r="F373">
            <v>816</v>
          </cell>
          <cell r="G373" t="str">
            <v>COLEGIO PITAGORAS -(JARD. INF. Y GUARDERIA MIS TAREAS )</v>
          </cell>
          <cell r="H373" t="str">
            <v>COLEGIO PITAGORAS -(JARD. INF. Y GUARDERIA MIS TAREAS )</v>
          </cell>
          <cell r="I373" t="str">
            <v>SOCORRO M 110 L 15 PLAN 554</v>
          </cell>
          <cell r="J373" t="str">
            <v>SOCORRO</v>
          </cell>
          <cell r="K373" t="str">
            <v>PRINCIPAL</v>
          </cell>
          <cell r="L373" t="str">
            <v>INDUSTRIAL Y DE LA BAHIA</v>
          </cell>
          <cell r="M373" t="str">
            <v>INDUSTRIAL Y DE LA BAHIA</v>
          </cell>
          <cell r="N373">
            <v>372</v>
          </cell>
          <cell r="P373" t="str">
            <v>PRIVADO</v>
          </cell>
        </row>
        <row r="374">
          <cell r="A374">
            <v>817</v>
          </cell>
          <cell r="B374" t="str">
            <v>URBANA</v>
          </cell>
          <cell r="C374" t="str">
            <v>PRIVADO</v>
          </cell>
          <cell r="D374">
            <v>313001029531</v>
          </cell>
          <cell r="E374">
            <v>817</v>
          </cell>
          <cell r="F374">
            <v>817</v>
          </cell>
          <cell r="G374" t="str">
            <v>INST. EDUCATIVO NUEVA LUZ</v>
          </cell>
          <cell r="H374" t="str">
            <v>INST. EDUCATIVO NUEVA LUZ</v>
          </cell>
          <cell r="I374" t="str">
            <v>URB. LA PRINCESA MANZANA 9 LOTE 4</v>
          </cell>
          <cell r="J374" t="str">
            <v>LA PRINCESA</v>
          </cell>
          <cell r="K374" t="str">
            <v>PRINCIPAL</v>
          </cell>
          <cell r="L374" t="str">
            <v>INDUSTRIAL Y DE LA BAHIA</v>
          </cell>
          <cell r="M374" t="str">
            <v>INDUSTRIAL Y DE LA BAHIA</v>
          </cell>
          <cell r="N374">
            <v>373</v>
          </cell>
          <cell r="P374" t="str">
            <v>PRIVADO</v>
          </cell>
        </row>
        <row r="375">
          <cell r="A375">
            <v>419</v>
          </cell>
          <cell r="B375" t="str">
            <v>URBANA</v>
          </cell>
          <cell r="C375" t="str">
            <v>PRIVADO</v>
          </cell>
          <cell r="D375">
            <v>313001012353</v>
          </cell>
          <cell r="E375">
            <v>419</v>
          </cell>
          <cell r="F375">
            <v>419</v>
          </cell>
          <cell r="G375" t="str">
            <v>INST. JESUS DE LA DIVINA MISERICORDIA</v>
          </cell>
          <cell r="H375" t="str">
            <v>INST. JESUS DE LA DIVINA MISERICORDIA</v>
          </cell>
          <cell r="I375" t="str">
            <v>EL SOCORRO PLAN 554 MZA 123 LOTE 2</v>
          </cell>
          <cell r="J375" t="str">
            <v>EL SOCORRO</v>
          </cell>
          <cell r="K375" t="str">
            <v>PRINCIPAL</v>
          </cell>
          <cell r="L375" t="str">
            <v>INDUSTRIAL Y DE LA BAHIA</v>
          </cell>
          <cell r="M375" t="str">
            <v>INDUSTRIAL Y DE LA BAHIA</v>
          </cell>
          <cell r="N375">
            <v>374</v>
          </cell>
          <cell r="P375" t="str">
            <v>PRIVADO</v>
          </cell>
        </row>
        <row r="376">
          <cell r="A376">
            <v>526</v>
          </cell>
          <cell r="B376" t="str">
            <v>URBANA</v>
          </cell>
          <cell r="C376" t="str">
            <v>PRIVADO</v>
          </cell>
          <cell r="D376">
            <v>313001013651</v>
          </cell>
          <cell r="E376">
            <v>526</v>
          </cell>
          <cell r="F376">
            <v>526</v>
          </cell>
          <cell r="G376" t="str">
            <v>COL. INTEGRAL DEL NORTE ( ANTES INST. CLASE INFANTIL)</v>
          </cell>
          <cell r="H376" t="str">
            <v>COL. INTEGRAL DEL NORTE ( ANTES INST. CLASE INFANTIL)</v>
          </cell>
          <cell r="I376" t="str">
            <v>EL RECREO CL 5A # 80A-42</v>
          </cell>
          <cell r="J376" t="str">
            <v>EL RECREO</v>
          </cell>
          <cell r="K376" t="str">
            <v>PRINCIPAL</v>
          </cell>
          <cell r="L376" t="str">
            <v>INDUSTRIAL Y DE LA BAHIA</v>
          </cell>
          <cell r="M376" t="str">
            <v>INDUSTRIAL Y DE LA BAHIA</v>
          </cell>
          <cell r="N376">
            <v>375</v>
          </cell>
          <cell r="P376" t="str">
            <v>PRIVADO</v>
          </cell>
        </row>
        <row r="377">
          <cell r="A377">
            <v>620</v>
          </cell>
          <cell r="B377" t="str">
            <v>URBANA</v>
          </cell>
          <cell r="C377" t="str">
            <v>PRIVADO</v>
          </cell>
          <cell r="D377">
            <v>313001028829</v>
          </cell>
          <cell r="E377">
            <v>620</v>
          </cell>
          <cell r="F377">
            <v>620</v>
          </cell>
          <cell r="G377" t="str">
            <v>INST. COM. GISELA DIAZ DE VARGAS (FUNASER)</v>
          </cell>
          <cell r="H377" t="str">
            <v>INST. COM. GISELA DIAZ DE VARGAS (FUNASER)</v>
          </cell>
          <cell r="I377" t="str">
            <v>SAN JOSE DE LOS CAMPANOS ST MARTA CURI MZ F L8</v>
          </cell>
          <cell r="J377" t="str">
            <v>SAN JOSE DE LOS CAMPANOS</v>
          </cell>
          <cell r="K377" t="str">
            <v>PRINCIPAL</v>
          </cell>
          <cell r="L377" t="str">
            <v>INDUSTRIAL Y DE LA BAHIA</v>
          </cell>
          <cell r="M377" t="str">
            <v>INDUSTRIAL Y DE LA BAHIA</v>
          </cell>
          <cell r="N377">
            <v>376</v>
          </cell>
          <cell r="P377" t="str">
            <v>PRIVADO</v>
          </cell>
        </row>
        <row r="378">
          <cell r="A378">
            <v>642</v>
          </cell>
          <cell r="B378" t="str">
            <v>URBANA</v>
          </cell>
          <cell r="C378" t="str">
            <v>PRIVADO</v>
          </cell>
          <cell r="D378">
            <v>313001028811</v>
          </cell>
          <cell r="E378">
            <v>642</v>
          </cell>
          <cell r="F378">
            <v>642</v>
          </cell>
          <cell r="G378" t="str">
            <v>COL. MANUEL ELKIN PATARROYO</v>
          </cell>
          <cell r="H378" t="str">
            <v>COL. MANUEL ELKIN PATARROYO</v>
          </cell>
          <cell r="I378" t="str">
            <v>URB VILLAS DEL SOL M J LOTE 7</v>
          </cell>
          <cell r="J378" t="str">
            <v>SAN FERNANDO</v>
          </cell>
          <cell r="K378" t="str">
            <v>PRINCIPAL</v>
          </cell>
          <cell r="L378" t="str">
            <v>INDUSTRIAL Y DE LA BAHIA</v>
          </cell>
          <cell r="M378" t="str">
            <v>INDUSTRIAL Y DE LA BAHIA</v>
          </cell>
          <cell r="N378">
            <v>377</v>
          </cell>
          <cell r="P378" t="str">
            <v>PRIVADO</v>
          </cell>
        </row>
        <row r="379">
          <cell r="A379">
            <v>819</v>
          </cell>
          <cell r="B379" t="str">
            <v>URBANA</v>
          </cell>
          <cell r="C379" t="str">
            <v>PRIVADO</v>
          </cell>
          <cell r="D379">
            <v>313001029680</v>
          </cell>
          <cell r="E379">
            <v>819</v>
          </cell>
          <cell r="F379">
            <v>819</v>
          </cell>
          <cell r="G379" t="str">
            <v>CENT. EDUC. INTEGRAL MODERNO</v>
          </cell>
          <cell r="H379" t="str">
            <v>CENT. EDUC. INTEGRAL MODERNO</v>
          </cell>
          <cell r="I379" t="str">
            <v>PROVIDENCIA DIAGONAL 32A  71-25</v>
          </cell>
          <cell r="J379" t="str">
            <v>PROVIDENCIA</v>
          </cell>
          <cell r="K379" t="str">
            <v>PRINCIPAL</v>
          </cell>
          <cell r="L379" t="str">
            <v>INDUSTRIAL Y DE LA BAHIA</v>
          </cell>
          <cell r="M379" t="str">
            <v>INDUSTRIAL Y DE LA BAHIA</v>
          </cell>
          <cell r="N379">
            <v>378</v>
          </cell>
          <cell r="P379" t="str">
            <v>PRIVADO</v>
          </cell>
        </row>
        <row r="380">
          <cell r="A380">
            <v>820</v>
          </cell>
          <cell r="B380" t="str">
            <v>URBANA</v>
          </cell>
          <cell r="C380" t="str">
            <v>PRIVADO</v>
          </cell>
          <cell r="D380">
            <v>313001029655</v>
          </cell>
          <cell r="E380">
            <v>820</v>
          </cell>
          <cell r="F380">
            <v>820</v>
          </cell>
          <cell r="G380" t="str">
            <v>INST. MI PRIMERA ESTACION</v>
          </cell>
          <cell r="H380" t="str">
            <v>INST. MI PRIMERA ESTACION</v>
          </cell>
          <cell r="I380" t="str">
            <v>CAMPESTRE MZ 15 LOT 13 ETAPA 2</v>
          </cell>
          <cell r="J380" t="str">
            <v>CAMPESTRE</v>
          </cell>
          <cell r="K380" t="str">
            <v>PRINCIPAL</v>
          </cell>
          <cell r="L380" t="str">
            <v>INDUSTRIAL Y DE LA BAHIA</v>
          </cell>
          <cell r="M380" t="str">
            <v>INDUSTRIAL Y DE LA BAHIA</v>
          </cell>
          <cell r="N380">
            <v>379</v>
          </cell>
          <cell r="P380" t="str">
            <v>PRIVADO</v>
          </cell>
        </row>
        <row r="381">
          <cell r="A381">
            <v>821</v>
          </cell>
          <cell r="B381" t="str">
            <v>URBANA</v>
          </cell>
          <cell r="C381" t="str">
            <v>PRIVADO</v>
          </cell>
          <cell r="D381">
            <v>313001029698</v>
          </cell>
          <cell r="E381">
            <v>821</v>
          </cell>
          <cell r="F381">
            <v>821</v>
          </cell>
          <cell r="G381" t="str">
            <v>INST. EDUC. QUERIDO AMIGO</v>
          </cell>
          <cell r="H381" t="str">
            <v>INST. EDUC. QUERIDO AMIGO</v>
          </cell>
          <cell r="I381" t="str">
            <v>SAN JOS DE LOS CAMPANOS CRA 100 N 39F - M 925</v>
          </cell>
          <cell r="J381" t="str">
            <v>SAN JOSE DE LOS CAMPANOS</v>
          </cell>
          <cell r="K381" t="str">
            <v>PRINCIPAL</v>
          </cell>
          <cell r="L381" t="str">
            <v>INDUSTRIAL Y DE LA BAHIA</v>
          </cell>
          <cell r="M381" t="str">
            <v>INDUSTRIAL Y DE LA BAHIA</v>
          </cell>
          <cell r="N381">
            <v>380</v>
          </cell>
          <cell r="P381" t="str">
            <v>PRIVADO</v>
          </cell>
        </row>
        <row r="382">
          <cell r="A382">
            <v>822</v>
          </cell>
          <cell r="B382" t="str">
            <v>URBANA</v>
          </cell>
          <cell r="C382" t="str">
            <v>PRIVADO</v>
          </cell>
          <cell r="D382">
            <v>313001029752</v>
          </cell>
          <cell r="E382">
            <v>822</v>
          </cell>
          <cell r="F382">
            <v>822</v>
          </cell>
          <cell r="G382" t="str">
            <v>INST. EDUC. CAMINO AL SABER</v>
          </cell>
          <cell r="H382" t="str">
            <v>INST. EDUC. CAMINO AL SABER</v>
          </cell>
          <cell r="I382" t="str">
            <v>CAMPESTRE MZ 70 LT1</v>
          </cell>
          <cell r="J382" t="str">
            <v>CAMPESTRE</v>
          </cell>
          <cell r="K382" t="str">
            <v>PRINCIPAL</v>
          </cell>
          <cell r="L382" t="str">
            <v>INDUSTRIAL Y DE LA BAHIA</v>
          </cell>
          <cell r="M382" t="str">
            <v>INDUSTRIAL Y DE LA BAHIA</v>
          </cell>
          <cell r="N382">
            <v>381</v>
          </cell>
          <cell r="P382" t="str">
            <v>PRIVADO</v>
          </cell>
        </row>
        <row r="383">
          <cell r="A383">
            <v>823</v>
          </cell>
          <cell r="B383" t="str">
            <v>URBANA</v>
          </cell>
          <cell r="C383" t="str">
            <v>PRIVADO</v>
          </cell>
          <cell r="D383">
            <v>313001029728</v>
          </cell>
          <cell r="E383">
            <v>823</v>
          </cell>
          <cell r="F383">
            <v>823</v>
          </cell>
          <cell r="G383" t="str">
            <v>CORPORACION EDUCATIVA RONDA MAGICA REAL</v>
          </cell>
          <cell r="H383" t="str">
            <v>CORPORACION EDUCATIVA RONDA MAGICA REAL</v>
          </cell>
          <cell r="I383" t="str">
            <v>VILLA RUBIA MZ L LT 8</v>
          </cell>
          <cell r="J383" t="str">
            <v>VILLA RUBIA</v>
          </cell>
          <cell r="K383" t="str">
            <v>PRINCIPAL</v>
          </cell>
          <cell r="L383" t="str">
            <v>INDUSTRIAL Y DE LA BAHIA</v>
          </cell>
          <cell r="M383" t="str">
            <v>INDUSTRIAL Y DE LA BAHIA</v>
          </cell>
          <cell r="N383">
            <v>382</v>
          </cell>
          <cell r="P383" t="str">
            <v>PRIVADO</v>
          </cell>
        </row>
        <row r="384">
          <cell r="A384">
            <v>824</v>
          </cell>
          <cell r="B384" t="str">
            <v>URBANA</v>
          </cell>
          <cell r="C384" t="str">
            <v>PRIVADO</v>
          </cell>
          <cell r="D384">
            <v>313001029736</v>
          </cell>
          <cell r="E384">
            <v>824</v>
          </cell>
          <cell r="F384">
            <v>824</v>
          </cell>
          <cell r="G384" t="str">
            <v>MIMOS ESCUELA INFANTIL</v>
          </cell>
          <cell r="H384" t="str">
            <v>MIMOS ESCUELA INFANTIL</v>
          </cell>
          <cell r="I384" t="str">
            <v>ALTOS DEL CAMPESTRE MANZANA 4 LOTE 19</v>
          </cell>
          <cell r="J384" t="str">
            <v>CAMPESTRE</v>
          </cell>
          <cell r="K384" t="str">
            <v>PRINCIPAL</v>
          </cell>
          <cell r="L384" t="str">
            <v>INDUSTRIAL Y DE LA BAHIA</v>
          </cell>
          <cell r="M384" t="str">
            <v>INDUSTRIAL Y DE LA BAHIA</v>
          </cell>
          <cell r="N384">
            <v>383</v>
          </cell>
          <cell r="P384" t="str">
            <v>PRIVADO</v>
          </cell>
        </row>
        <row r="385">
          <cell r="A385">
            <v>825</v>
          </cell>
          <cell r="B385" t="str">
            <v>URBANA</v>
          </cell>
          <cell r="C385" t="str">
            <v>PRIVADO</v>
          </cell>
          <cell r="D385">
            <v>313001029701</v>
          </cell>
          <cell r="E385">
            <v>825</v>
          </cell>
          <cell r="F385">
            <v>825</v>
          </cell>
          <cell r="G385" t="str">
            <v>CENT. EDUC. SANTA CLARA</v>
          </cell>
          <cell r="H385" t="str">
            <v>CENT. EDUC. SANTA CLARA</v>
          </cell>
          <cell r="I385" t="str">
            <v>SANTA CLARA MZ D  LT 21</v>
          </cell>
          <cell r="J385" t="str">
            <v>SANTA CLARA</v>
          </cell>
          <cell r="K385" t="str">
            <v>PRINCIPAL</v>
          </cell>
          <cell r="L385" t="str">
            <v>INDUSTRIAL Y DE LA BAHIA</v>
          </cell>
          <cell r="M385" t="str">
            <v>INDUSTRIAL Y DE LA BAHIA</v>
          </cell>
          <cell r="N385">
            <v>384</v>
          </cell>
          <cell r="P385" t="str">
            <v>PRIVADO</v>
          </cell>
        </row>
        <row r="386">
          <cell r="A386">
            <v>207</v>
          </cell>
          <cell r="B386" t="str">
            <v>URBANA</v>
          </cell>
          <cell r="C386" t="str">
            <v>PRIVADO</v>
          </cell>
          <cell r="D386">
            <v>313001000142</v>
          </cell>
          <cell r="E386">
            <v>207</v>
          </cell>
          <cell r="F386">
            <v>207</v>
          </cell>
          <cell r="G386" t="str">
            <v>INST. MADRE TERESA DE CALCUTA</v>
          </cell>
          <cell r="H386" t="str">
            <v>INST. MADRE TERESA DE CALCUTA</v>
          </cell>
          <cell r="I386" t="str">
            <v>EL EDUCADOR CRA75 No. 4E 75</v>
          </cell>
          <cell r="J386" t="str">
            <v>EL EDUCADOR</v>
          </cell>
          <cell r="K386" t="str">
            <v>PRINCIPAL</v>
          </cell>
          <cell r="L386" t="str">
            <v>INDUSTRIAL Y DE LA BAHIA</v>
          </cell>
          <cell r="M386" t="str">
            <v>INDUSTRIAL Y DE LA BAHIA</v>
          </cell>
          <cell r="N386">
            <v>385</v>
          </cell>
          <cell r="P386" t="str">
            <v>PRIVADO</v>
          </cell>
        </row>
        <row r="387">
          <cell r="A387">
            <v>283</v>
          </cell>
          <cell r="B387" t="str">
            <v>URBANA</v>
          </cell>
          <cell r="C387" t="str">
            <v>PRIVADO</v>
          </cell>
          <cell r="D387">
            <v>313001005276</v>
          </cell>
          <cell r="E387">
            <v>283</v>
          </cell>
          <cell r="F387">
            <v>283</v>
          </cell>
          <cell r="G387" t="str">
            <v>I.E. COMFAMILIAR</v>
          </cell>
          <cell r="H387" t="str">
            <v>I.E. COMFAMILIAR</v>
          </cell>
          <cell r="I387" t="str">
            <v>TERNERA SAN JOSE DE LOS CAMPANOS-CRA 103 Nº35-151</v>
          </cell>
          <cell r="J387" t="str">
            <v>TERNERA</v>
          </cell>
          <cell r="K387" t="str">
            <v>PRINCIPAL</v>
          </cell>
          <cell r="L387" t="str">
            <v>INDUSTRIAL Y DE LA BAHIA</v>
          </cell>
          <cell r="M387" t="str">
            <v>INDUSTRIAL Y DE LA BAHIA</v>
          </cell>
          <cell r="N387">
            <v>386</v>
          </cell>
          <cell r="P387" t="str">
            <v>PRIVADO</v>
          </cell>
        </row>
        <row r="388">
          <cell r="A388">
            <v>611</v>
          </cell>
          <cell r="B388" t="str">
            <v>URBANA</v>
          </cell>
          <cell r="C388" t="str">
            <v>PRIVADO</v>
          </cell>
          <cell r="D388">
            <v>313001028110</v>
          </cell>
          <cell r="E388">
            <v>611</v>
          </cell>
          <cell r="F388">
            <v>611</v>
          </cell>
          <cell r="G388" t="str">
            <v>INST. EDUC. LA EDAD DE ORO</v>
          </cell>
          <cell r="H388" t="str">
            <v>INST. EDUC. LA EDAD DE ORO</v>
          </cell>
          <cell r="I388" t="str">
            <v>SAN JOSE DE LOS CAMPANOS CRA 101 3 39 D -03</v>
          </cell>
          <cell r="J388" t="str">
            <v>SAN JOSE DE LOS CAMPANOS</v>
          </cell>
          <cell r="K388" t="str">
            <v>PRINCIPAL</v>
          </cell>
          <cell r="L388" t="str">
            <v>INDUSTRIAL Y DE LA BAHIA</v>
          </cell>
          <cell r="M388" t="str">
            <v>INDUSTRIAL Y DE LA BAHIA</v>
          </cell>
          <cell r="N388">
            <v>387</v>
          </cell>
          <cell r="P388" t="str">
            <v>PRIVADO</v>
          </cell>
        </row>
        <row r="389">
          <cell r="A389">
            <v>485</v>
          </cell>
          <cell r="B389" t="str">
            <v>URBANA</v>
          </cell>
          <cell r="C389" t="str">
            <v>PRIVADO</v>
          </cell>
          <cell r="D389">
            <v>313001013538</v>
          </cell>
          <cell r="E389">
            <v>485</v>
          </cell>
          <cell r="F389">
            <v>485</v>
          </cell>
          <cell r="G389" t="str">
            <v>C.E COMUNITARIO SAN JOSE</v>
          </cell>
          <cell r="H389" t="str">
            <v>C.E COMUNITARIO SAN JOSE</v>
          </cell>
          <cell r="I389" t="str">
            <v>SAN JOSE DE LOS CAMPANOS CR 101 # 39A- L 210</v>
          </cell>
          <cell r="J389" t="str">
            <v>SAN JOSE DE LOS CAMPANOS</v>
          </cell>
          <cell r="K389" t="str">
            <v>PRINCIPAL</v>
          </cell>
          <cell r="L389" t="str">
            <v>INDUSTRIAL Y DE LA BAHIA</v>
          </cell>
          <cell r="M389" t="str">
            <v>INDUSTRIAL Y DE LA BAHIA</v>
          </cell>
          <cell r="N389">
            <v>388</v>
          </cell>
          <cell r="P389" t="str">
            <v>PRIVADO</v>
          </cell>
        </row>
        <row r="390">
          <cell r="A390">
            <v>574</v>
          </cell>
          <cell r="B390" t="str">
            <v>URBANA</v>
          </cell>
          <cell r="C390" t="str">
            <v>PRIVADO</v>
          </cell>
          <cell r="D390">
            <v>313001027237</v>
          </cell>
          <cell r="E390">
            <v>574</v>
          </cell>
          <cell r="F390">
            <v>574</v>
          </cell>
          <cell r="G390" t="str">
            <v>CORP. C.E. COMUNITARIO AMOR A MI PATRIA</v>
          </cell>
          <cell r="H390" t="str">
            <v>CORP. C.E. COMUNITARIO AMOR A MI PATRIA</v>
          </cell>
          <cell r="I390" t="str">
            <v>S JOSE DE LOS CAMPANOS SECT MARTA CURI M A LT 35 cra 101b Manzana A Lote 35</v>
          </cell>
          <cell r="J390" t="str">
            <v>SAN JOSE DE LOS CAMPANOS</v>
          </cell>
          <cell r="K390" t="str">
            <v>PRINCIPAL</v>
          </cell>
          <cell r="L390" t="str">
            <v>INDUSTRIAL Y DE LA BAHIA</v>
          </cell>
          <cell r="M390" t="str">
            <v>INDUSTRIAL Y DE LA BAHIA</v>
          </cell>
          <cell r="N390">
            <v>389</v>
          </cell>
          <cell r="P390" t="str">
            <v>PRIVADO</v>
          </cell>
        </row>
        <row r="391">
          <cell r="A391">
            <v>489</v>
          </cell>
          <cell r="B391" t="str">
            <v>URBANA</v>
          </cell>
          <cell r="C391" t="str">
            <v>PRIVADO</v>
          </cell>
          <cell r="D391">
            <v>313001013589</v>
          </cell>
          <cell r="E391">
            <v>489</v>
          </cell>
          <cell r="F391">
            <v>489</v>
          </cell>
          <cell r="G391" t="str">
            <v>INST. SONRISITAS ALEGRES</v>
          </cell>
          <cell r="H391" t="str">
            <v>INST. SONRISITAS ALEGRES</v>
          </cell>
          <cell r="I391" t="str">
            <v>LOS CORALES M F L 23</v>
          </cell>
          <cell r="J391" t="str">
            <v>LOS CORALES</v>
          </cell>
          <cell r="K391" t="str">
            <v>PRINCIPAL</v>
          </cell>
          <cell r="L391" t="str">
            <v>INDUSTRIAL Y DE LA BAHIA</v>
          </cell>
          <cell r="M391" t="str">
            <v>INDUSTRIAL Y DE LA BAHIA</v>
          </cell>
          <cell r="N391">
            <v>390</v>
          </cell>
          <cell r="P391" t="str">
            <v>PRIVADO</v>
          </cell>
        </row>
        <row r="392">
          <cell r="A392">
            <v>274</v>
          </cell>
          <cell r="B392" t="str">
            <v>URBANA</v>
          </cell>
          <cell r="C392" t="str">
            <v>PRIVADO</v>
          </cell>
          <cell r="D392">
            <v>313001004857</v>
          </cell>
          <cell r="E392">
            <v>274</v>
          </cell>
          <cell r="F392">
            <v>274</v>
          </cell>
          <cell r="G392" t="str">
            <v>ESC. EL SALVADOR</v>
          </cell>
          <cell r="H392" t="str">
            <v>ESC. EL SALVADOR</v>
          </cell>
          <cell r="I392" t="str">
            <v>BLAS DE LEZO AV KENNEDY 68-64</v>
          </cell>
          <cell r="J392" t="str">
            <v>BLAS DE LEZO</v>
          </cell>
          <cell r="K392" t="str">
            <v>PRINCIPAL</v>
          </cell>
          <cell r="L392" t="str">
            <v>INDUSTRIAL Y DE LA BAHIA</v>
          </cell>
          <cell r="M392" t="str">
            <v>INDUSTRIAL Y DE LA BAHIA</v>
          </cell>
          <cell r="N392">
            <v>391</v>
          </cell>
          <cell r="P392" t="str">
            <v>PRIVADO</v>
          </cell>
        </row>
        <row r="393">
          <cell r="A393">
            <v>310</v>
          </cell>
          <cell r="B393" t="str">
            <v>URBANA</v>
          </cell>
          <cell r="C393" t="str">
            <v>PRIVADO</v>
          </cell>
          <cell r="D393">
            <v>313001006621</v>
          </cell>
          <cell r="E393">
            <v>310</v>
          </cell>
          <cell r="F393">
            <v>310</v>
          </cell>
          <cell r="G393" t="str">
            <v>INST.  EL EDEN</v>
          </cell>
          <cell r="H393" t="str">
            <v>INST.  EL EDEN</v>
          </cell>
          <cell r="I393" t="str">
            <v>CARACOLES M75 LOTE 16 1ERA ETAPA</v>
          </cell>
          <cell r="J393" t="str">
            <v>CARACOLES</v>
          </cell>
          <cell r="K393" t="str">
            <v>PRINCIPAL</v>
          </cell>
          <cell r="L393" t="str">
            <v>INDUSTRIAL Y DE LA BAHIA</v>
          </cell>
          <cell r="M393" t="str">
            <v>INDUSTRIAL Y DE LA BAHIA</v>
          </cell>
          <cell r="N393">
            <v>392</v>
          </cell>
          <cell r="P393" t="str">
            <v>PRIVADO</v>
          </cell>
        </row>
        <row r="394">
          <cell r="A394">
            <v>827</v>
          </cell>
          <cell r="B394" t="str">
            <v>URBANA</v>
          </cell>
          <cell r="C394" t="str">
            <v>PRIVADO</v>
          </cell>
          <cell r="D394">
            <v>313001029710</v>
          </cell>
          <cell r="E394">
            <v>827</v>
          </cell>
          <cell r="F394">
            <v>827</v>
          </cell>
          <cell r="G394" t="str">
            <v>INST. EDUC ISAVIDA</v>
          </cell>
          <cell r="H394" t="str">
            <v>INST. EDUC ISAVIDA</v>
          </cell>
          <cell r="I394" t="str">
            <v>SAN FERNANDO_ SECTOR_EL SILENCIO M 3 L 24</v>
          </cell>
          <cell r="J394" t="str">
            <v>SAN FERNANDO</v>
          </cell>
          <cell r="K394" t="str">
            <v>PRINCIPAL</v>
          </cell>
          <cell r="L394" t="str">
            <v>INDUSTRIAL Y DE LA BAHIA</v>
          </cell>
          <cell r="M394" t="str">
            <v>INDUSTRIAL Y DE LA BAHIA</v>
          </cell>
          <cell r="N394">
            <v>393</v>
          </cell>
          <cell r="P394" t="str">
            <v>PRIVADO</v>
          </cell>
        </row>
        <row r="395">
          <cell r="A395">
            <v>841</v>
          </cell>
          <cell r="B395" t="str">
            <v>URBANA</v>
          </cell>
          <cell r="C395" t="str">
            <v>PRIVADO</v>
          </cell>
          <cell r="D395">
            <v>313001029868</v>
          </cell>
          <cell r="E395">
            <v>841</v>
          </cell>
          <cell r="F395">
            <v>841</v>
          </cell>
          <cell r="G395" t="str">
            <v>INST EDUCATIVO TECNOCIENCIA REGION CARIBE</v>
          </cell>
          <cell r="H395" t="str">
            <v>INST EDUCATIVO TECNOCIENCIA REGION CARIBE</v>
          </cell>
          <cell r="I395" t="str">
            <v>LA CONCEPCION CALLE 1 No. 1-87</v>
          </cell>
          <cell r="J395" t="str">
            <v>LA CONCEPCION</v>
          </cell>
          <cell r="K395" t="str">
            <v>PRINCIPAL</v>
          </cell>
          <cell r="L395" t="str">
            <v>INDUSTRIAL Y DE LA BAHIA</v>
          </cell>
          <cell r="M395" t="str">
            <v>INDUSTRIAL Y DE LA BAHIA</v>
          </cell>
          <cell r="N395">
            <v>394</v>
          </cell>
          <cell r="P395" t="str">
            <v>PRIVADO</v>
          </cell>
        </row>
        <row r="396">
          <cell r="A396">
            <v>621</v>
          </cell>
          <cell r="B396" t="str">
            <v>URBANA</v>
          </cell>
          <cell r="C396" t="str">
            <v>PRIVADO</v>
          </cell>
          <cell r="D396">
            <v>313001028055</v>
          </cell>
          <cell r="E396">
            <v>621</v>
          </cell>
          <cell r="F396">
            <v>621</v>
          </cell>
          <cell r="G396" t="str">
            <v>JARDIN INFANTIL MI PEQUEÑO ARTISTA</v>
          </cell>
          <cell r="H396" t="str">
            <v>JARDIN INFANTIL MI PEQUEÑO ARTISTA</v>
          </cell>
          <cell r="I396" t="str">
            <v>RECREO CALLE 6 ·80 B 61</v>
          </cell>
          <cell r="J396" t="str">
            <v>RECREO</v>
          </cell>
          <cell r="K396" t="str">
            <v>PRINCIPAL</v>
          </cell>
          <cell r="L396" t="str">
            <v>INDUSTRIAL Y DE LA BAHIA</v>
          </cell>
          <cell r="M396" t="str">
            <v>INDUSTRIAL Y DE LA BAHIA</v>
          </cell>
          <cell r="N396">
            <v>395</v>
          </cell>
          <cell r="P396" t="str">
            <v>PRIVADO</v>
          </cell>
        </row>
        <row r="397">
          <cell r="A397">
            <v>829</v>
          </cell>
          <cell r="B397" t="str">
            <v>URBANA</v>
          </cell>
          <cell r="C397" t="str">
            <v>PRIVADO</v>
          </cell>
          <cell r="D397">
            <v>313001029817</v>
          </cell>
          <cell r="E397">
            <v>829</v>
          </cell>
          <cell r="F397">
            <v>829</v>
          </cell>
          <cell r="G397" t="str">
            <v>FUNDACION EL CREADOR</v>
          </cell>
          <cell r="H397" t="str">
            <v>FUNDACION EL CREADOR</v>
          </cell>
          <cell r="I397" t="str">
            <v>SAN PEDRO MARTIR CALLE 4TA No. 70-02</v>
          </cell>
          <cell r="J397" t="str">
            <v>SAN PEDRO MARTIR</v>
          </cell>
          <cell r="K397" t="str">
            <v>PRINCIPAL</v>
          </cell>
          <cell r="L397" t="str">
            <v>INDUSTRIAL Y DE LA BAHIA</v>
          </cell>
          <cell r="M397" t="str">
            <v>INDUSTRIAL Y DE LA BAHIA</v>
          </cell>
          <cell r="N397">
            <v>396</v>
          </cell>
          <cell r="P397" t="str">
            <v>PRIVADO</v>
          </cell>
        </row>
        <row r="398">
          <cell r="A398">
            <v>855</v>
          </cell>
          <cell r="B398" t="str">
            <v>URBANA</v>
          </cell>
          <cell r="C398" t="str">
            <v>PRIVADO</v>
          </cell>
          <cell r="D398">
            <v>313001029965</v>
          </cell>
          <cell r="E398">
            <v>855</v>
          </cell>
          <cell r="F398">
            <v>855</v>
          </cell>
          <cell r="G398" t="str">
            <v>INSTITUTO INFANTIL LOS CISNES</v>
          </cell>
          <cell r="H398" t="str">
            <v>INSTITUTO INFANTIL LOS CISNES</v>
          </cell>
          <cell r="I398" t="str">
            <v>URB VISTA HERMOSA cra 60 C # 29A-60</v>
          </cell>
          <cell r="J398" t="str">
            <v>VISTA HERMOSA</v>
          </cell>
          <cell r="K398" t="str">
            <v/>
          </cell>
          <cell r="L398" t="str">
            <v>INDUSTRIAL Y DE LA BAHIA</v>
          </cell>
          <cell r="M398" t="str">
            <v>INDUSTRIAL Y DE LA BAHIA</v>
          </cell>
          <cell r="N398">
            <v>397</v>
          </cell>
          <cell r="P398" t="str">
            <v>PRIVADO</v>
          </cell>
        </row>
        <row r="399">
          <cell r="A399">
            <v>844</v>
          </cell>
          <cell r="B399" t="str">
            <v>URBANA</v>
          </cell>
          <cell r="C399" t="str">
            <v>PRIVADO</v>
          </cell>
          <cell r="D399">
            <v>313001029884</v>
          </cell>
          <cell r="E399">
            <v>844</v>
          </cell>
          <cell r="F399">
            <v>844</v>
          </cell>
          <cell r="G399" t="str">
            <v>INST. EDUCATIVO BRUNER</v>
          </cell>
          <cell r="H399" t="str">
            <v>INST. EDUCATIVO BRUNER</v>
          </cell>
          <cell r="I399" t="str">
            <v>SOCORRO_PLAN 400 MANZANA 5 LOTE 6</v>
          </cell>
          <cell r="J399" t="str">
            <v>SOCORRO</v>
          </cell>
          <cell r="K399" t="str">
            <v>PRINCIPAL</v>
          </cell>
          <cell r="L399" t="str">
            <v>INDUSTRIAL Y DE LA BAHIA</v>
          </cell>
          <cell r="M399" t="str">
            <v>INDUSTRIAL Y DE LA BAHIA</v>
          </cell>
          <cell r="N399">
            <v>398</v>
          </cell>
          <cell r="P399" t="str">
            <v>PRIVADO</v>
          </cell>
        </row>
        <row r="400">
          <cell r="A400">
            <v>836</v>
          </cell>
          <cell r="B400" t="str">
            <v>URBANA</v>
          </cell>
          <cell r="C400" t="str">
            <v>PRIVADO</v>
          </cell>
          <cell r="D400">
            <v>313001029833</v>
          </cell>
          <cell r="E400">
            <v>836</v>
          </cell>
          <cell r="F400">
            <v>836</v>
          </cell>
          <cell r="G400" t="str">
            <v>INSTITUTO EDUCATIVO SANTA LUCIA</v>
          </cell>
          <cell r="H400" t="str">
            <v>INSTITUTO EDUCATIVO SANTA LUCIA</v>
          </cell>
          <cell r="I400" t="str">
            <v>SANTA LUCIA 3 CALLE, MANZANA F LOTE 19</v>
          </cell>
          <cell r="J400" t="str">
            <v>SANTA LUCIA</v>
          </cell>
          <cell r="K400" t="str">
            <v>PRINCIPAL</v>
          </cell>
          <cell r="L400" t="str">
            <v>INDUSTRIAL Y DE LA BAHIA</v>
          </cell>
          <cell r="M400" t="str">
            <v>INDUSTRIAL Y DE LA BAHIA</v>
          </cell>
          <cell r="N400">
            <v>399</v>
          </cell>
          <cell r="P400" t="str">
            <v>PRIVADO</v>
          </cell>
        </row>
        <row r="401">
          <cell r="A401">
            <v>834</v>
          </cell>
          <cell r="B401" t="str">
            <v>URBANA</v>
          </cell>
          <cell r="C401" t="str">
            <v>PRIVADO</v>
          </cell>
          <cell r="D401">
            <v>313001029671</v>
          </cell>
          <cell r="E401">
            <v>834</v>
          </cell>
          <cell r="F401">
            <v>834</v>
          </cell>
          <cell r="G401" t="str">
            <v>INSTITUTO EDUCATIVO MUNDO HACIA EL FUTURO</v>
          </cell>
          <cell r="H401" t="str">
            <v>INSTITUTO EDUCATIVO MUNDO HACIA EL FUTURO</v>
          </cell>
          <cell r="I401" t="str">
            <v>ALMIRANTE COLON MANZ T LOTE 1 SEGUNDA ETAPA</v>
          </cell>
          <cell r="J401" t="str">
            <v>ALMIRANTE COLON</v>
          </cell>
          <cell r="K401" t="str">
            <v>PRINCIPAL</v>
          </cell>
          <cell r="L401" t="str">
            <v>INDUSTRIAL Y DE LA BAHIA</v>
          </cell>
          <cell r="M401" t="str">
            <v>INDUSTRIAL Y DE LA BAHIA</v>
          </cell>
          <cell r="N401">
            <v>400</v>
          </cell>
          <cell r="P401" t="str">
            <v>PRIVADO</v>
          </cell>
        </row>
        <row r="402">
          <cell r="A402">
            <v>721</v>
          </cell>
          <cell r="B402" t="str">
            <v>URBANA</v>
          </cell>
          <cell r="C402" t="str">
            <v>PRIVADO</v>
          </cell>
          <cell r="D402">
            <v>313001029116</v>
          </cell>
          <cell r="E402">
            <v>721</v>
          </cell>
          <cell r="F402">
            <v>721</v>
          </cell>
          <cell r="G402" t="str">
            <v>I.E COMUNITARIA LIRIO DE LOS VALLES</v>
          </cell>
          <cell r="H402" t="str">
            <v>I.E COMUNITARIA LIRIO DE LOS VALLES</v>
          </cell>
          <cell r="I402" t="str">
            <v>BELLAVISTA CALLE 7 No. 57 A 95</v>
          </cell>
          <cell r="J402" t="str">
            <v>BELLAVISTA</v>
          </cell>
          <cell r="K402" t="str">
            <v>PRINCIPAL</v>
          </cell>
          <cell r="L402" t="str">
            <v>INDUSTRIAL Y DE LA BAHIA</v>
          </cell>
          <cell r="M402" t="str">
            <v>INDUSTRIAL Y DE LA BAHIA</v>
          </cell>
          <cell r="N402">
            <v>401</v>
          </cell>
          <cell r="P402" t="str">
            <v>PRIVADO</v>
          </cell>
        </row>
        <row r="403">
          <cell r="A403">
            <v>849</v>
          </cell>
          <cell r="B403" t="str">
            <v>URBANA</v>
          </cell>
          <cell r="C403" t="str">
            <v>PRIVADO</v>
          </cell>
          <cell r="D403">
            <v>313001029973</v>
          </cell>
          <cell r="E403">
            <v>849</v>
          </cell>
          <cell r="F403">
            <v>849</v>
          </cell>
          <cell r="G403" t="str">
            <v>INSTITUTO EL MANANTIAL</v>
          </cell>
          <cell r="H403" t="str">
            <v>INSTITUTO EL MANANTIAL</v>
          </cell>
          <cell r="I403" t="str">
            <v>ALTOS DE LOS JARDINES MZ F LOTE 2</v>
          </cell>
          <cell r="J403" t="str">
            <v>ALTOS DE LOS JARDINES</v>
          </cell>
          <cell r="K403" t="str">
            <v>PRINCIPAL</v>
          </cell>
          <cell r="L403" t="str">
            <v>INDUSTRIAL Y DE LA BAHIA</v>
          </cell>
          <cell r="M403" t="str">
            <v>INDUSTRIAL Y DE LA BAHIA</v>
          </cell>
          <cell r="N403">
            <v>402</v>
          </cell>
          <cell r="P403" t="str">
            <v>PRIVADO</v>
          </cell>
        </row>
        <row r="404">
          <cell r="A404">
            <v>847</v>
          </cell>
          <cell r="B404" t="str">
            <v>URBANA</v>
          </cell>
          <cell r="C404" t="str">
            <v>PRIVADO</v>
          </cell>
          <cell r="D404">
            <v>313001029981</v>
          </cell>
          <cell r="E404">
            <v>847</v>
          </cell>
          <cell r="F404">
            <v>847</v>
          </cell>
          <cell r="G404" t="str">
            <v>COLEGIO ACADEMICO Y TECNICO JOSE MARIA GARCIA DE TOLEDO</v>
          </cell>
          <cell r="H404" t="str">
            <v>COLEGIO ACADEMICO Y TECNICO JOSE MARIA GARCIA DE TOLEDO</v>
          </cell>
          <cell r="I404" t="str">
            <v>SAN FERNANDO CARRERA 82 No. 24-169</v>
          </cell>
          <cell r="J404" t="str">
            <v>SAN FERNANDO</v>
          </cell>
          <cell r="K404" t="str">
            <v>PRINCIPAL</v>
          </cell>
          <cell r="L404" t="str">
            <v>INDUSTRIAL Y DE LA BAHIA</v>
          </cell>
          <cell r="M404" t="str">
            <v>INDUSTRIAL Y DE LA BAHIA</v>
          </cell>
          <cell r="N404">
            <v>403</v>
          </cell>
          <cell r="P404" t="str">
            <v>PRIVADO</v>
          </cell>
        </row>
        <row r="405">
          <cell r="A405">
            <v>843</v>
          </cell>
          <cell r="B405" t="str">
            <v>URBANA</v>
          </cell>
          <cell r="C405" t="str">
            <v>PRIVADO</v>
          </cell>
          <cell r="D405">
            <v>313001029876</v>
          </cell>
          <cell r="E405">
            <v>843</v>
          </cell>
          <cell r="F405">
            <v>843</v>
          </cell>
          <cell r="G405" t="str">
            <v>CORP. EDUC. PARQUE DE LOS NIÑOS</v>
          </cell>
          <cell r="H405" t="str">
            <v>CORP. EDUC. PARQUE DE LOS NIÑOS</v>
          </cell>
          <cell r="I405" t="str">
            <v>SANTA MONICA CALLE 30B No. 2-55</v>
          </cell>
          <cell r="J405" t="str">
            <v>SANTA MONICA</v>
          </cell>
          <cell r="K405" t="str">
            <v>PRINCIPAL</v>
          </cell>
          <cell r="L405" t="str">
            <v>INDUSTRIAL Y DE LA BAHIA</v>
          </cell>
          <cell r="M405" t="str">
            <v>INDUSTRIAL Y DE LA BAHIA</v>
          </cell>
          <cell r="N405">
            <v>404</v>
          </cell>
          <cell r="P405" t="str">
            <v>PRIVADO</v>
          </cell>
        </row>
        <row r="406">
          <cell r="A406">
            <v>205</v>
          </cell>
          <cell r="B406" t="str">
            <v>URBANA</v>
          </cell>
          <cell r="C406" t="str">
            <v>PRIVADO</v>
          </cell>
          <cell r="D406">
            <v>313001000045</v>
          </cell>
          <cell r="E406">
            <v>205</v>
          </cell>
          <cell r="F406">
            <v>205</v>
          </cell>
          <cell r="G406" t="str">
            <v>CORP. COL. CRISTO REY</v>
          </cell>
          <cell r="H406" t="str">
            <v>CORP. COL. CRISTO REY</v>
          </cell>
          <cell r="I406" t="str">
            <v>CRESPO AV 7 # 67 - 35</v>
          </cell>
          <cell r="J406" t="str">
            <v>CRESPO</v>
          </cell>
          <cell r="K406" t="str">
            <v>PRINCIPAL</v>
          </cell>
          <cell r="L406" t="str">
            <v>HISTORICA Y CARIBE NORTE</v>
          </cell>
          <cell r="M406" t="str">
            <v>SANTA RITA</v>
          </cell>
          <cell r="N406">
            <v>405</v>
          </cell>
          <cell r="P406" t="str">
            <v>PRIVADO</v>
          </cell>
        </row>
        <row r="407">
          <cell r="A407">
            <v>211</v>
          </cell>
          <cell r="B407" t="str">
            <v>URBANA</v>
          </cell>
          <cell r="C407" t="str">
            <v>PRIVADO</v>
          </cell>
          <cell r="D407">
            <v>313001000215</v>
          </cell>
          <cell r="E407">
            <v>211</v>
          </cell>
          <cell r="F407">
            <v>211</v>
          </cell>
          <cell r="G407" t="str">
            <v>GIMN. NUEVA GRANADA</v>
          </cell>
          <cell r="H407" t="str">
            <v>GIMN. NUEVA GRANADA</v>
          </cell>
          <cell r="I407" t="str">
            <v>CRESPO CALLE 64 # 1-17</v>
          </cell>
          <cell r="J407" t="str">
            <v>CRESPO</v>
          </cell>
          <cell r="K407" t="str">
            <v>PRINCIPAL</v>
          </cell>
          <cell r="L407" t="str">
            <v>HISTORICA Y CARIBE NORTE</v>
          </cell>
          <cell r="M407" t="str">
            <v>SANTA RITA</v>
          </cell>
          <cell r="N407">
            <v>406</v>
          </cell>
          <cell r="P407" t="str">
            <v>PRIVADO</v>
          </cell>
        </row>
        <row r="408">
          <cell r="A408">
            <v>222</v>
          </cell>
          <cell r="B408" t="str">
            <v>URBANA</v>
          </cell>
          <cell r="C408" t="str">
            <v>PRIVADO</v>
          </cell>
          <cell r="D408">
            <v>313001000592</v>
          </cell>
          <cell r="E408">
            <v>222</v>
          </cell>
          <cell r="F408">
            <v>222</v>
          </cell>
          <cell r="G408" t="str">
            <v>GIMN. LUJAN</v>
          </cell>
          <cell r="H408" t="str">
            <v>GIMN. LUJAN</v>
          </cell>
          <cell r="I408" t="str">
            <v>MANGA CARRERA 27 CALLE 29 CALLEJON SANTA FE</v>
          </cell>
          <cell r="J408" t="str">
            <v>MANGA</v>
          </cell>
          <cell r="K408" t="str">
            <v>PRINCIPAL</v>
          </cell>
          <cell r="L408" t="str">
            <v>HISTORICA Y CARIBE NORTE</v>
          </cell>
          <cell r="M408" t="str">
            <v>SANTA RITA</v>
          </cell>
          <cell r="N408">
            <v>407</v>
          </cell>
          <cell r="P408" t="str">
            <v>PRIVADO</v>
          </cell>
        </row>
        <row r="409">
          <cell r="A409">
            <v>227</v>
          </cell>
          <cell r="B409" t="str">
            <v>URBANA</v>
          </cell>
          <cell r="C409" t="str">
            <v>PRIVADO</v>
          </cell>
          <cell r="D409">
            <v>313001000916</v>
          </cell>
          <cell r="E409">
            <v>227</v>
          </cell>
          <cell r="F409">
            <v>227</v>
          </cell>
          <cell r="G409" t="str">
            <v>COL. DE LA ESPERANZA</v>
          </cell>
          <cell r="H409" t="str">
            <v>COL. DE LA ESPERANZA</v>
          </cell>
          <cell r="I409" t="str">
            <v>CRESPO CLL 63 # 2 - 04</v>
          </cell>
          <cell r="J409" t="str">
            <v>CRESPO</v>
          </cell>
          <cell r="K409" t="str">
            <v>PRINCIPAL</v>
          </cell>
          <cell r="L409" t="str">
            <v>HISTORICA Y CARIBE NORTE</v>
          </cell>
          <cell r="M409" t="str">
            <v>SANTA RITA</v>
          </cell>
          <cell r="N409">
            <v>408</v>
          </cell>
          <cell r="P409" t="str">
            <v>PRIVADO</v>
          </cell>
        </row>
        <row r="410">
          <cell r="A410">
            <v>231</v>
          </cell>
          <cell r="B410" t="str">
            <v>URBANA</v>
          </cell>
          <cell r="C410" t="str">
            <v>PRIVADO</v>
          </cell>
          <cell r="D410">
            <v>313001000975</v>
          </cell>
          <cell r="E410">
            <v>231</v>
          </cell>
          <cell r="F410">
            <v>231</v>
          </cell>
          <cell r="G410" t="str">
            <v>COL. EUCARISTICO NTRA. SRA. DEL CARMEN</v>
          </cell>
          <cell r="H410" t="str">
            <v>COL. EUCARISTICO NTRA. SRA. DEL CARMEN</v>
          </cell>
          <cell r="I410" t="str">
            <v>TORICES CLL BOGOTA # 16 -13</v>
          </cell>
          <cell r="J410" t="str">
            <v>TORICES</v>
          </cell>
          <cell r="K410" t="str">
            <v>PRINCIPAL</v>
          </cell>
          <cell r="L410" t="str">
            <v>HISTORICA Y CARIBE NORTE</v>
          </cell>
          <cell r="M410" t="str">
            <v>SANTA RITA</v>
          </cell>
          <cell r="N410">
            <v>409</v>
          </cell>
          <cell r="P410" t="str">
            <v>PRIVADO</v>
          </cell>
        </row>
        <row r="411">
          <cell r="A411">
            <v>234</v>
          </cell>
          <cell r="B411" t="str">
            <v>URBANA</v>
          </cell>
          <cell r="C411" t="str">
            <v>PRIVADO</v>
          </cell>
          <cell r="D411">
            <v>313001001068</v>
          </cell>
          <cell r="E411">
            <v>234</v>
          </cell>
          <cell r="F411">
            <v>234</v>
          </cell>
          <cell r="G411" t="str">
            <v>COL. EUCARISTICO DE SANTA TERESA</v>
          </cell>
          <cell r="H411" t="str">
            <v>COL. EUCARISTICO DE SANTA TERESA</v>
          </cell>
          <cell r="I411" t="str">
            <v>MANGA 2A AVE CLL 27 # 21 - 24</v>
          </cell>
          <cell r="J411" t="str">
            <v>MANGA</v>
          </cell>
          <cell r="K411" t="str">
            <v>PRINCIPAL</v>
          </cell>
          <cell r="L411" t="str">
            <v>HISTORICA Y CARIBE NORTE</v>
          </cell>
          <cell r="M411" t="str">
            <v>SANTA RITA</v>
          </cell>
          <cell r="N411">
            <v>410</v>
          </cell>
          <cell r="P411" t="str">
            <v>PRIVADO</v>
          </cell>
        </row>
        <row r="412">
          <cell r="A412">
            <v>235</v>
          </cell>
          <cell r="B412" t="str">
            <v>URBANA</v>
          </cell>
          <cell r="C412" t="str">
            <v>PRIVADO</v>
          </cell>
          <cell r="D412">
            <v>313001001076</v>
          </cell>
          <cell r="E412">
            <v>235</v>
          </cell>
          <cell r="F412">
            <v>235</v>
          </cell>
          <cell r="G412" t="str">
            <v>COL. NTRA. SEÑORA DE LA CANDELARIA</v>
          </cell>
          <cell r="H412" t="str">
            <v>COL. NTRA. SEÑORA DE LA CANDELARIA</v>
          </cell>
          <cell r="I412" t="str">
            <v>PIE DE LA POPA CLL 30 # 20 - 26</v>
          </cell>
          <cell r="J412" t="str">
            <v>PIE DE LA POPA</v>
          </cell>
          <cell r="K412" t="str">
            <v>PRINCIPAL</v>
          </cell>
          <cell r="L412" t="str">
            <v>HISTORICA Y CARIBE NORTE</v>
          </cell>
          <cell r="M412" t="str">
            <v>SANTA RITA</v>
          </cell>
          <cell r="N412">
            <v>411</v>
          </cell>
          <cell r="P412" t="str">
            <v>PRIVADO</v>
          </cell>
        </row>
        <row r="413">
          <cell r="A413">
            <v>239</v>
          </cell>
          <cell r="B413" t="str">
            <v>URBANA</v>
          </cell>
          <cell r="C413" t="str">
            <v>PRIVADO</v>
          </cell>
          <cell r="D413">
            <v>313001001165</v>
          </cell>
          <cell r="E413">
            <v>239</v>
          </cell>
          <cell r="F413">
            <v>239</v>
          </cell>
          <cell r="G413" t="str">
            <v>CORP. DE PADRES DE FAMILIA COL. EL CARMELO</v>
          </cell>
          <cell r="H413" t="str">
            <v>CORP. DE PADRES DE FAMILIA COL. EL CARMELO</v>
          </cell>
          <cell r="I413" t="str">
            <v>CRESPO AV 4A CLL 66 # 4 - 73</v>
          </cell>
          <cell r="J413" t="str">
            <v>CRESPO</v>
          </cell>
          <cell r="K413" t="str">
            <v>PRINCIPAL</v>
          </cell>
          <cell r="L413" t="str">
            <v>HISTORICA Y CARIBE NORTE</v>
          </cell>
          <cell r="M413" t="str">
            <v>SANTA RITA</v>
          </cell>
          <cell r="N413">
            <v>412</v>
          </cell>
          <cell r="P413" t="str">
            <v>PRIVADO</v>
          </cell>
        </row>
        <row r="414">
          <cell r="A414">
            <v>250</v>
          </cell>
          <cell r="B414" t="str">
            <v>URBANA</v>
          </cell>
          <cell r="C414" t="str">
            <v>PRIVADO</v>
          </cell>
          <cell r="D414">
            <v>313001002277</v>
          </cell>
          <cell r="E414">
            <v>250</v>
          </cell>
          <cell r="F414">
            <v>250</v>
          </cell>
          <cell r="G414" t="str">
            <v>COL. MONTESSORI</v>
          </cell>
          <cell r="H414" t="str">
            <v>COL. MONTESSORI</v>
          </cell>
          <cell r="I414" t="str">
            <v>MANGA CLLREAL # 18-101</v>
          </cell>
          <cell r="J414" t="str">
            <v>MANGA</v>
          </cell>
          <cell r="K414" t="str">
            <v>PRINCIPAL</v>
          </cell>
          <cell r="L414" t="str">
            <v>HISTORICA Y CARIBE NORTE</v>
          </cell>
          <cell r="M414" t="str">
            <v>SANTA RITA</v>
          </cell>
          <cell r="N414">
            <v>413</v>
          </cell>
          <cell r="P414" t="str">
            <v>PRIVADO</v>
          </cell>
        </row>
        <row r="415">
          <cell r="A415">
            <v>264</v>
          </cell>
          <cell r="B415" t="str">
            <v>URBANA</v>
          </cell>
          <cell r="C415" t="str">
            <v>PRIVADO</v>
          </cell>
          <cell r="D415">
            <v>313001003842</v>
          </cell>
          <cell r="E415">
            <v>264</v>
          </cell>
          <cell r="F415">
            <v>264</v>
          </cell>
          <cell r="G415" t="str">
            <v>ASOC. COL. GONZALO JIMENEZ DE QUESADA</v>
          </cell>
          <cell r="H415" t="str">
            <v>ASOC. COL. GONZALO JIMENEZ DE QUESADA</v>
          </cell>
          <cell r="I415" t="str">
            <v>DANIEL LEMAITRE CLL 64 # 17-09</v>
          </cell>
          <cell r="J415" t="str">
            <v>DANIEL LEMAITRE</v>
          </cell>
          <cell r="K415" t="str">
            <v>PRINCIPAL</v>
          </cell>
          <cell r="L415" t="str">
            <v>HISTORICA Y CARIBE NORTE</v>
          </cell>
          <cell r="M415" t="str">
            <v>SANTA RITA</v>
          </cell>
          <cell r="N415">
            <v>414</v>
          </cell>
          <cell r="P415" t="str">
            <v>PRIVADO</v>
          </cell>
        </row>
        <row r="416">
          <cell r="A416">
            <v>278</v>
          </cell>
          <cell r="B416" t="str">
            <v>URBANA</v>
          </cell>
          <cell r="C416" t="str">
            <v>PRIVADO</v>
          </cell>
          <cell r="D416">
            <v>313001005136</v>
          </cell>
          <cell r="E416">
            <v>278</v>
          </cell>
          <cell r="F416">
            <v>278</v>
          </cell>
          <cell r="G416" t="str">
            <v>COL. ANTARES DE CARTAGENA</v>
          </cell>
          <cell r="H416" t="str">
            <v>COL. ANTARES DE CARTAGENA</v>
          </cell>
          <cell r="I416" t="str">
            <v>MANGA CALLE REAL # 18-58</v>
          </cell>
          <cell r="J416" t="str">
            <v>MANGA</v>
          </cell>
          <cell r="K416" t="str">
            <v>PRINCIPAL</v>
          </cell>
          <cell r="L416" t="str">
            <v>HISTORICA Y CARIBE NORTE</v>
          </cell>
          <cell r="M416" t="str">
            <v>SANTA RITA</v>
          </cell>
          <cell r="N416">
            <v>415</v>
          </cell>
          <cell r="P416" t="str">
            <v>PRIVADO</v>
          </cell>
        </row>
        <row r="417">
          <cell r="A417">
            <v>286</v>
          </cell>
          <cell r="B417" t="str">
            <v>URBANA</v>
          </cell>
          <cell r="C417" t="str">
            <v>PRIVADO</v>
          </cell>
          <cell r="D417">
            <v>313001005411</v>
          </cell>
          <cell r="E417">
            <v>286</v>
          </cell>
          <cell r="F417">
            <v>286</v>
          </cell>
          <cell r="G417" t="str">
            <v>CORP. COL. FERNANDEZ GUTIERREZ DE PIÑERES</v>
          </cell>
          <cell r="H417" t="str">
            <v>CORP. COL. FERNANDEZ GUTIERREZ DE PIÑERES</v>
          </cell>
          <cell r="I417" t="str">
            <v>MANGA, calle 29, 4ª AV # 24-63</v>
          </cell>
          <cell r="J417" t="str">
            <v>MANGA</v>
          </cell>
          <cell r="K417" t="str">
            <v>PRINCIPAL</v>
          </cell>
          <cell r="L417" t="str">
            <v>HISTORICA Y CARIBE NORTE</v>
          </cell>
          <cell r="M417" t="str">
            <v>SANTA RITA</v>
          </cell>
          <cell r="N417">
            <v>416</v>
          </cell>
          <cell r="P417" t="str">
            <v>PRIVADO</v>
          </cell>
        </row>
        <row r="418">
          <cell r="A418">
            <v>323</v>
          </cell>
          <cell r="B418" t="str">
            <v>URBANA</v>
          </cell>
          <cell r="C418" t="str">
            <v>PRIVADO</v>
          </cell>
          <cell r="D418">
            <v>313001007074</v>
          </cell>
          <cell r="E418">
            <v>323</v>
          </cell>
          <cell r="F418">
            <v>323</v>
          </cell>
          <cell r="G418" t="str">
            <v>CORP. INF. BLANCA NIEVES</v>
          </cell>
          <cell r="H418" t="str">
            <v>CORP. INF. BLANCA NIEVES</v>
          </cell>
          <cell r="I418" t="str">
            <v>DANIEL LEMAITRE KRA 16 # 66-30</v>
          </cell>
          <cell r="J418" t="str">
            <v>DANIEL LEMAITRE</v>
          </cell>
          <cell r="K418" t="str">
            <v>PRINCIPAL</v>
          </cell>
          <cell r="L418" t="str">
            <v>HISTORICA Y CARIBE NORTE</v>
          </cell>
          <cell r="M418" t="str">
            <v>SANTA RITA</v>
          </cell>
          <cell r="N418">
            <v>417</v>
          </cell>
          <cell r="P418" t="str">
            <v>PRIVADO</v>
          </cell>
        </row>
        <row r="419">
          <cell r="A419">
            <v>329</v>
          </cell>
          <cell r="B419" t="str">
            <v>URBANA</v>
          </cell>
          <cell r="C419" t="str">
            <v>PRIVADO</v>
          </cell>
          <cell r="D419">
            <v>313001007325</v>
          </cell>
          <cell r="E419">
            <v>329</v>
          </cell>
          <cell r="F419">
            <v>329</v>
          </cell>
          <cell r="G419" t="str">
            <v>JARD. INF. MI BELLO RINCON</v>
          </cell>
          <cell r="H419" t="str">
            <v>JARD. INF. MI BELLO RINCON</v>
          </cell>
          <cell r="I419" t="str">
            <v>MANGA CALLEJON DANDY # 21 A 23</v>
          </cell>
          <cell r="J419" t="str">
            <v>MANGA</v>
          </cell>
          <cell r="K419" t="str">
            <v>PRINCIPAL</v>
          </cell>
          <cell r="L419" t="str">
            <v>HISTORICA Y CARIBE NORTE</v>
          </cell>
          <cell r="M419" t="str">
            <v>SANTA RITA</v>
          </cell>
          <cell r="N419">
            <v>418</v>
          </cell>
          <cell r="P419" t="str">
            <v>PRIVADO</v>
          </cell>
        </row>
        <row r="420">
          <cell r="A420">
            <v>339</v>
          </cell>
          <cell r="B420" t="str">
            <v>URBANA</v>
          </cell>
          <cell r="C420" t="str">
            <v>PRIVADO</v>
          </cell>
          <cell r="D420">
            <v>313001007686</v>
          </cell>
          <cell r="E420">
            <v>339</v>
          </cell>
          <cell r="F420">
            <v>339</v>
          </cell>
          <cell r="G420" t="str">
            <v>CENT DE EDUCACION INFANTIL ASPAEN PEPE GRILLO ALBORADA</v>
          </cell>
          <cell r="H420" t="str">
            <v>CENT DE EDUCACION INFANTIL ASPAEN PEPE GRILLO ALBORADA</v>
          </cell>
          <cell r="I420" t="str">
            <v>BOCAGRANDE KR 1 # 11-82</v>
          </cell>
          <cell r="J420" t="str">
            <v>BOCAGRANDE</v>
          </cell>
          <cell r="K420" t="str">
            <v>PRINCIPAL</v>
          </cell>
          <cell r="L420" t="str">
            <v>HISTORICA Y CARIBE NORTE</v>
          </cell>
          <cell r="M420" t="str">
            <v>SANTA RITA</v>
          </cell>
          <cell r="N420">
            <v>419</v>
          </cell>
          <cell r="P420" t="str">
            <v>PRIVADO</v>
          </cell>
        </row>
        <row r="421">
          <cell r="A421">
            <v>356</v>
          </cell>
          <cell r="B421" t="str">
            <v>URBANA</v>
          </cell>
          <cell r="C421" t="str">
            <v>PRIVADO</v>
          </cell>
          <cell r="D421">
            <v>313001008429</v>
          </cell>
          <cell r="E421">
            <v>356</v>
          </cell>
          <cell r="F421">
            <v>356</v>
          </cell>
          <cell r="G421" t="str">
            <v>CENT. DE ENSEÑANZA PRECOZ " NUEVO MUNDO "</v>
          </cell>
          <cell r="H421" t="str">
            <v>CENT. DE ENSEÑANZA PRECOZ " NUEVO MUNDO "</v>
          </cell>
          <cell r="I421" t="str">
            <v>MANGA AV ALFONSO ARAUJO # 26 - 02</v>
          </cell>
          <cell r="J421" t="str">
            <v>MANGA</v>
          </cell>
          <cell r="K421" t="str">
            <v>PRINCIPAL</v>
          </cell>
          <cell r="L421" t="str">
            <v>HISTORICA Y CARIBE NORTE</v>
          </cell>
          <cell r="M421" t="str">
            <v>SANTA RITA</v>
          </cell>
          <cell r="N421">
            <v>420</v>
          </cell>
          <cell r="P421" t="str">
            <v>PRIVADO</v>
          </cell>
        </row>
        <row r="422">
          <cell r="A422">
            <v>378</v>
          </cell>
          <cell r="B422" t="str">
            <v>URBANA</v>
          </cell>
          <cell r="C422" t="str">
            <v>PRIVADO</v>
          </cell>
          <cell r="D422">
            <v>313001008739</v>
          </cell>
          <cell r="E422">
            <v>378</v>
          </cell>
          <cell r="F422">
            <v>378</v>
          </cell>
          <cell r="G422" t="str">
            <v>INST. FERNANDA BELLO</v>
          </cell>
          <cell r="H422" t="str">
            <v>INST. FERNANDA BELLO</v>
          </cell>
          <cell r="I422" t="str">
            <v>7 DE AGOSTO CLL77 #16-50</v>
          </cell>
          <cell r="J422" t="str">
            <v>7 DE AGOSTO</v>
          </cell>
          <cell r="K422" t="str">
            <v>PRINCIPAL</v>
          </cell>
          <cell r="L422" t="str">
            <v>HISTORICA Y CARIBE NORTE</v>
          </cell>
          <cell r="M422" t="str">
            <v>SANTA RITA</v>
          </cell>
          <cell r="N422">
            <v>421</v>
          </cell>
          <cell r="P422" t="str">
            <v>PRIVADO</v>
          </cell>
        </row>
        <row r="423">
          <cell r="A423">
            <v>381</v>
          </cell>
          <cell r="B423" t="str">
            <v>URBANA</v>
          </cell>
          <cell r="C423" t="str">
            <v>PRIVADO</v>
          </cell>
          <cell r="D423">
            <v>313001008771</v>
          </cell>
          <cell r="E423">
            <v>381</v>
          </cell>
          <cell r="F423">
            <v>381</v>
          </cell>
          <cell r="G423" t="str">
            <v>COL. GIMN. MOMPIANO</v>
          </cell>
          <cell r="H423" t="str">
            <v>COL. GIMN. MOMPIANO</v>
          </cell>
          <cell r="I423" t="str">
            <v>CRESPO CLE 20 # 10-60 CIELO MAR</v>
          </cell>
          <cell r="J423" t="str">
            <v>CRESPO</v>
          </cell>
          <cell r="K423" t="str">
            <v>PRINCIPAL</v>
          </cell>
          <cell r="L423" t="str">
            <v>HISTORICA Y CARIBE NORTE</v>
          </cell>
          <cell r="M423" t="str">
            <v>SANTA RITA</v>
          </cell>
          <cell r="N423">
            <v>422</v>
          </cell>
          <cell r="P423" t="str">
            <v>PRIVADO</v>
          </cell>
        </row>
        <row r="424">
          <cell r="A424">
            <v>389</v>
          </cell>
          <cell r="B424" t="str">
            <v>URBANA</v>
          </cell>
          <cell r="C424" t="str">
            <v>PRIVADO</v>
          </cell>
          <cell r="D424">
            <v>313001008984</v>
          </cell>
          <cell r="E424">
            <v>389</v>
          </cell>
          <cell r="F424">
            <v>389</v>
          </cell>
          <cell r="G424" t="str">
            <v>INST. EDUC. IVAN ILLICH</v>
          </cell>
          <cell r="H424" t="str">
            <v>INST. EDUC. IVAN ILLICH</v>
          </cell>
          <cell r="I424" t="str">
            <v>PASEO BOL CLL EL PROGRESO # 18-67</v>
          </cell>
          <cell r="J424" t="str">
            <v>PASEO BOLIVAR</v>
          </cell>
          <cell r="K424" t="str">
            <v>PRINCIPAL</v>
          </cell>
          <cell r="L424" t="str">
            <v>HISTORICA Y CARIBE NORTE</v>
          </cell>
          <cell r="M424" t="str">
            <v>SANTA RITA</v>
          </cell>
          <cell r="N424">
            <v>423</v>
          </cell>
          <cell r="P424" t="str">
            <v>PRIVADO</v>
          </cell>
        </row>
        <row r="425">
          <cell r="A425">
            <v>395</v>
          </cell>
          <cell r="B425" t="str">
            <v>URBANA</v>
          </cell>
          <cell r="C425" t="str">
            <v>PRIVADO</v>
          </cell>
          <cell r="D425">
            <v>313001009450</v>
          </cell>
          <cell r="E425">
            <v>395</v>
          </cell>
          <cell r="F425">
            <v>395</v>
          </cell>
          <cell r="G425" t="str">
            <v>GUARD. Y JARD. INF.  REFUGIO NAVAL</v>
          </cell>
          <cell r="H425" t="str">
            <v>GUARD. Y JARD. INF.  REFUGIO NAVAL</v>
          </cell>
          <cell r="I425" t="str">
            <v>PREDIOS BASE NAVAL HOSPITAL NAVAL B-GRANDE</v>
          </cell>
          <cell r="J425" t="str">
            <v>BOCAGRANDE</v>
          </cell>
          <cell r="K425" t="str">
            <v>PRINCIPAL</v>
          </cell>
          <cell r="L425" t="str">
            <v>HISTORICA Y CARIBE NORTE</v>
          </cell>
          <cell r="M425" t="str">
            <v>SANTA RITA</v>
          </cell>
          <cell r="N425">
            <v>424</v>
          </cell>
          <cell r="P425" t="str">
            <v>PRIVADO</v>
          </cell>
        </row>
        <row r="426">
          <cell r="A426">
            <v>412</v>
          </cell>
          <cell r="B426" t="str">
            <v>URBANA</v>
          </cell>
          <cell r="C426" t="str">
            <v>PRIVADO</v>
          </cell>
          <cell r="D426">
            <v>313001009361</v>
          </cell>
          <cell r="E426">
            <v>412</v>
          </cell>
          <cell r="F426">
            <v>412</v>
          </cell>
          <cell r="G426" t="str">
            <v>COL. MODELO DE LA COSTA</v>
          </cell>
          <cell r="H426" t="str">
            <v>COL. MODELO DE LA COSTA</v>
          </cell>
          <cell r="I426" t="str">
            <v>AV SANTANDER KRA 1A # 41 - 154</v>
          </cell>
          <cell r="J426" t="str">
            <v>AV SANTANDER</v>
          </cell>
          <cell r="K426" t="str">
            <v>PRINCIPAL</v>
          </cell>
          <cell r="L426" t="str">
            <v>HISTORICA Y CARIBE NORTE</v>
          </cell>
          <cell r="M426" t="str">
            <v>SANTA RITA</v>
          </cell>
          <cell r="N426">
            <v>425</v>
          </cell>
          <cell r="P426" t="str">
            <v>PRIVADO</v>
          </cell>
        </row>
        <row r="427">
          <cell r="A427">
            <v>441</v>
          </cell>
          <cell r="B427" t="str">
            <v>URBANA</v>
          </cell>
          <cell r="C427" t="str">
            <v>PRIVADO</v>
          </cell>
          <cell r="D427">
            <v>313001012973</v>
          </cell>
          <cell r="E427">
            <v>441</v>
          </cell>
          <cell r="F427">
            <v>441</v>
          </cell>
          <cell r="G427" t="str">
            <v>COL. CRISTIANO LUZ Y VERDAD</v>
          </cell>
          <cell r="H427" t="str">
            <v>COL. CRISTIANO LUZ Y VERDAD</v>
          </cell>
          <cell r="I427" t="str">
            <v>SAN FRANCISCO CRA 34 # 78-26 SECT PARAISO</v>
          </cell>
          <cell r="J427" t="str">
            <v>SAN FRANCISCO</v>
          </cell>
          <cell r="K427" t="str">
            <v>PRINCIPAL</v>
          </cell>
          <cell r="L427" t="str">
            <v>HISTORICA Y CARIBE NORTE</v>
          </cell>
          <cell r="M427" t="str">
            <v>SANTA RITA</v>
          </cell>
          <cell r="N427">
            <v>426</v>
          </cell>
          <cell r="P427" t="str">
            <v>PRIVADO</v>
          </cell>
        </row>
        <row r="428">
          <cell r="A428">
            <v>453</v>
          </cell>
          <cell r="B428" t="str">
            <v>URBANA</v>
          </cell>
          <cell r="C428" t="str">
            <v>PRIVADO</v>
          </cell>
          <cell r="D428">
            <v>313001013198</v>
          </cell>
          <cell r="E428">
            <v>453</v>
          </cell>
          <cell r="F428">
            <v>453</v>
          </cell>
          <cell r="G428" t="str">
            <v>INST. PAULO FREIRE</v>
          </cell>
          <cell r="H428" t="str">
            <v>INST. PAULO FREIRE</v>
          </cell>
          <cell r="I428" t="str">
            <v>LO AMADOR CLL 34 # 20 D 33</v>
          </cell>
          <cell r="J428" t="str">
            <v>LO AMADOR</v>
          </cell>
          <cell r="K428" t="str">
            <v>PRINCIPAL</v>
          </cell>
          <cell r="L428" t="str">
            <v>HISTORICA Y CARIBE NORTE</v>
          </cell>
          <cell r="M428" t="str">
            <v>SANTA RITA</v>
          </cell>
          <cell r="N428">
            <v>427</v>
          </cell>
          <cell r="P428" t="str">
            <v>PRIVADO</v>
          </cell>
        </row>
        <row r="429">
          <cell r="A429">
            <v>506</v>
          </cell>
          <cell r="B429" t="str">
            <v>URBANA</v>
          </cell>
          <cell r="C429" t="str">
            <v>PRIVADO</v>
          </cell>
          <cell r="D429">
            <v>313001027351</v>
          </cell>
          <cell r="E429">
            <v>506</v>
          </cell>
          <cell r="F429">
            <v>506</v>
          </cell>
          <cell r="G429" t="str">
            <v>COL. SAN RAFAEL ARCANGEL</v>
          </cell>
          <cell r="H429" t="str">
            <v>COL. SAN RAFAEL ARCANGEL</v>
          </cell>
          <cell r="I429" t="str">
            <v>TORICES KRA 16 # 49-33</v>
          </cell>
          <cell r="J429" t="str">
            <v>TORICES</v>
          </cell>
          <cell r="K429" t="str">
            <v>PRINCIPAL</v>
          </cell>
          <cell r="L429" t="str">
            <v>HISTORICA Y CARIBE NORTE</v>
          </cell>
          <cell r="M429" t="str">
            <v>SANTA RITA</v>
          </cell>
          <cell r="N429">
            <v>428</v>
          </cell>
          <cell r="P429" t="str">
            <v>PRIVADO</v>
          </cell>
        </row>
        <row r="430">
          <cell r="A430">
            <v>507</v>
          </cell>
          <cell r="B430" t="str">
            <v>URBANA</v>
          </cell>
          <cell r="C430" t="str">
            <v>PRIVADO</v>
          </cell>
          <cell r="D430">
            <v>313001013619</v>
          </cell>
          <cell r="E430">
            <v>507</v>
          </cell>
          <cell r="F430">
            <v>507</v>
          </cell>
          <cell r="G430" t="str">
            <v>COL. DE LAS AMERICAS</v>
          </cell>
          <cell r="H430" t="str">
            <v>COL. DE LAS AMERICAS</v>
          </cell>
          <cell r="I430" t="str">
            <v>DANIEL LEMAITRE CRA 17 # 65-08</v>
          </cell>
          <cell r="J430" t="str">
            <v>DANIEL LEMAITRE</v>
          </cell>
          <cell r="K430" t="str">
            <v>PRINCIPAL</v>
          </cell>
          <cell r="L430" t="str">
            <v>HISTORICA Y CARIBE NORTE</v>
          </cell>
          <cell r="M430" t="str">
            <v>SANTA RITA</v>
          </cell>
          <cell r="N430">
            <v>429</v>
          </cell>
          <cell r="P430" t="str">
            <v>PRIVADO</v>
          </cell>
        </row>
        <row r="431">
          <cell r="A431">
            <v>550</v>
          </cell>
          <cell r="B431" t="str">
            <v>URBANA</v>
          </cell>
          <cell r="C431" t="str">
            <v>PRIVADO</v>
          </cell>
          <cell r="D431">
            <v>313001013953</v>
          </cell>
          <cell r="E431">
            <v>550</v>
          </cell>
          <cell r="F431">
            <v>550</v>
          </cell>
          <cell r="G431" t="str">
            <v>FUND. REMANSO DE AMOR</v>
          </cell>
          <cell r="H431" t="str">
            <v>FUND. REMANSO DE AMOR</v>
          </cell>
          <cell r="I431" t="str">
            <v>CANAPOTE CLL DE LA ROSA NO15-35</v>
          </cell>
          <cell r="J431" t="str">
            <v>CANAPOTE</v>
          </cell>
          <cell r="K431" t="str">
            <v>PRINCIPAL</v>
          </cell>
          <cell r="L431" t="str">
            <v>HISTORICA Y CARIBE NORTE</v>
          </cell>
          <cell r="M431" t="str">
            <v>SANTA RITA</v>
          </cell>
          <cell r="N431">
            <v>430</v>
          </cell>
          <cell r="P431" t="str">
            <v>PRIVADO</v>
          </cell>
        </row>
        <row r="432">
          <cell r="A432">
            <v>596</v>
          </cell>
          <cell r="B432" t="str">
            <v>URBANA</v>
          </cell>
          <cell r="C432" t="str">
            <v>PRIVADO</v>
          </cell>
          <cell r="D432">
            <v>313001027377</v>
          </cell>
          <cell r="E432">
            <v>596</v>
          </cell>
          <cell r="F432">
            <v>596</v>
          </cell>
          <cell r="G432" t="str">
            <v>ESC. COM. ETNOEDUCATIVA DE PALESTINA</v>
          </cell>
          <cell r="H432" t="str">
            <v>ESC. COM. ETNOEDUCATIVA DE PALESTINA</v>
          </cell>
          <cell r="I432" t="str">
            <v>PALESTINA CLL PRINCIPAL # 20-32</v>
          </cell>
          <cell r="J432" t="str">
            <v>PALESTINA</v>
          </cell>
          <cell r="K432" t="str">
            <v>PRINCIPAL</v>
          </cell>
          <cell r="L432" t="str">
            <v>HISTORICA Y CARIBE NORTE</v>
          </cell>
          <cell r="M432" t="str">
            <v>SANTA RITA</v>
          </cell>
          <cell r="N432">
            <v>431</v>
          </cell>
          <cell r="P432" t="str">
            <v>PRIVADO</v>
          </cell>
        </row>
        <row r="433">
          <cell r="A433">
            <v>653</v>
          </cell>
          <cell r="B433" t="str">
            <v>URBANA</v>
          </cell>
          <cell r="C433" t="str">
            <v>PRIVADO</v>
          </cell>
          <cell r="D433">
            <v>313001007163</v>
          </cell>
          <cell r="E433">
            <v>653</v>
          </cell>
          <cell r="F433">
            <v>653</v>
          </cell>
          <cell r="G433" t="str">
            <v>GUARD. Y JARD. MI MUNDO MAGICO</v>
          </cell>
          <cell r="H433" t="str">
            <v>GUARD. Y JARD. MI MUNDO MAGICO</v>
          </cell>
          <cell r="I433" t="str">
            <v>DANIEL LEMAITRE URB SAN JUAN BLOQUE 6 APTO 1D</v>
          </cell>
          <cell r="J433" t="str">
            <v>DANIEL LEMAITRE</v>
          </cell>
          <cell r="K433" t="str">
            <v>PRINCIPAL</v>
          </cell>
          <cell r="L433" t="str">
            <v>HISTORICA Y CARIBE NORTE</v>
          </cell>
          <cell r="M433" t="str">
            <v>SANTA RITA</v>
          </cell>
          <cell r="N433">
            <v>432</v>
          </cell>
          <cell r="P433" t="str">
            <v>PRIVADO</v>
          </cell>
        </row>
        <row r="434">
          <cell r="A434">
            <v>655</v>
          </cell>
          <cell r="B434" t="str">
            <v>URBANA</v>
          </cell>
          <cell r="C434" t="str">
            <v>PRIVADO</v>
          </cell>
          <cell r="D434">
            <v>313001028891</v>
          </cell>
          <cell r="E434">
            <v>655</v>
          </cell>
          <cell r="F434">
            <v>655</v>
          </cell>
          <cell r="G434" t="str">
            <v>COL. FERNANDO DE ARAGON DE CARTAGENA</v>
          </cell>
          <cell r="H434" t="str">
            <v>COL. FERNANDO DE ARAGON DE CARTAGENA</v>
          </cell>
          <cell r="I434" t="str">
            <v>PIE DE LA POPA CLL REAL # 21-20</v>
          </cell>
          <cell r="J434" t="str">
            <v>PIE DE LA POPA</v>
          </cell>
          <cell r="K434" t="str">
            <v>PRINCIPAL</v>
          </cell>
          <cell r="L434" t="str">
            <v>HISTORICA Y CARIBE NORTE</v>
          </cell>
          <cell r="M434" t="str">
            <v>SANTA RITA</v>
          </cell>
          <cell r="N434">
            <v>433</v>
          </cell>
          <cell r="P434" t="str">
            <v>PRIVADO</v>
          </cell>
        </row>
        <row r="435">
          <cell r="A435">
            <v>409</v>
          </cell>
          <cell r="B435" t="str">
            <v>URBANA</v>
          </cell>
          <cell r="C435" t="str">
            <v>PRIVADO</v>
          </cell>
          <cell r="D435">
            <v>313001009328</v>
          </cell>
          <cell r="E435">
            <v>409</v>
          </cell>
          <cell r="F435">
            <v>409</v>
          </cell>
          <cell r="G435" t="str">
            <v>GIMN. MODERNO DE CARTAGENA</v>
          </cell>
          <cell r="H435" t="str">
            <v>GIMN. MODERNO DE CARTAGENA</v>
          </cell>
          <cell r="I435" t="str">
            <v>PIE DE LA POPA PLAZA DE LA ERMITA CL 29D #20A-83</v>
          </cell>
          <cell r="J435" t="str">
            <v>PIE DE LA POPA</v>
          </cell>
          <cell r="K435" t="str">
            <v>PRINCIPAL</v>
          </cell>
          <cell r="L435" t="str">
            <v>HISTORICA Y CARIBE NORTE</v>
          </cell>
          <cell r="M435" t="str">
            <v>SANTA RITA</v>
          </cell>
          <cell r="N435">
            <v>434</v>
          </cell>
          <cell r="P435" t="str">
            <v>PRIVADO</v>
          </cell>
        </row>
        <row r="436">
          <cell r="A436">
            <v>504</v>
          </cell>
          <cell r="B436" t="str">
            <v>URBANA</v>
          </cell>
          <cell r="C436" t="str">
            <v>PRIVADO</v>
          </cell>
          <cell r="D436">
            <v>313001013601</v>
          </cell>
          <cell r="E436">
            <v>504</v>
          </cell>
          <cell r="F436">
            <v>504</v>
          </cell>
          <cell r="G436" t="str">
            <v>GIMN. BINET DE CARTAGENA (ANTES COL. MI PEQUEÑA ILUSION)</v>
          </cell>
          <cell r="H436" t="str">
            <v>GIMN. BINET DE CARTAGENA (ANTES COL. MI PEQUEÑA ILUSION)</v>
          </cell>
          <cell r="I436" t="str">
            <v>TORICES CRA 14 # 41-53</v>
          </cell>
          <cell r="J436" t="str">
            <v>TORICES</v>
          </cell>
          <cell r="K436" t="str">
            <v>PRINCIPAL</v>
          </cell>
          <cell r="L436" t="str">
            <v>HISTORICA Y CARIBE NORTE</v>
          </cell>
          <cell r="M436" t="str">
            <v>SANTA RITA</v>
          </cell>
          <cell r="N436">
            <v>435</v>
          </cell>
          <cell r="P436" t="str">
            <v>PRIVADO</v>
          </cell>
        </row>
        <row r="437">
          <cell r="A437">
            <v>435</v>
          </cell>
          <cell r="B437" t="str">
            <v>URBANA</v>
          </cell>
          <cell r="C437" t="str">
            <v>PRIVADO</v>
          </cell>
          <cell r="D437">
            <v>313001012868</v>
          </cell>
          <cell r="E437">
            <v>435</v>
          </cell>
          <cell r="F437">
            <v>435</v>
          </cell>
          <cell r="G437" t="str">
            <v>CORP. TECNICA INSTITUTO ROCHY</v>
          </cell>
          <cell r="H437" t="str">
            <v>CORP. TECNICA INSTITUTO ROCHY</v>
          </cell>
          <cell r="I437" t="str">
            <v>DANIEL LEMAITRE ST LA HEROICA CL 64 # 19-12</v>
          </cell>
          <cell r="J437" t="str">
            <v>DANIEL LEMAITRE</v>
          </cell>
          <cell r="K437" t="str">
            <v>PRINCIPAL</v>
          </cell>
          <cell r="L437" t="str">
            <v>HISTORICA Y CARIBE NORTE</v>
          </cell>
          <cell r="M437" t="str">
            <v>SANTA RITA</v>
          </cell>
          <cell r="N437">
            <v>436</v>
          </cell>
          <cell r="P437" t="str">
            <v>PRIVADO</v>
          </cell>
        </row>
        <row r="438">
          <cell r="A438">
            <v>680</v>
          </cell>
          <cell r="B438" t="str">
            <v>URBANA</v>
          </cell>
          <cell r="C438" t="str">
            <v>PRIVADO</v>
          </cell>
          <cell r="D438">
            <v>313001063690</v>
          </cell>
          <cell r="E438">
            <v>680</v>
          </cell>
          <cell r="F438">
            <v>680</v>
          </cell>
          <cell r="G438" t="str">
            <v>FUND. INST. MIXTO EL NAZARENO</v>
          </cell>
          <cell r="H438" t="str">
            <v>FUND. INST. MIXTO EL NAZARENO</v>
          </cell>
          <cell r="I438" t="str">
            <v>TORICES CALLE PROGRESO # 13-140</v>
          </cell>
          <cell r="J438" t="str">
            <v>TORICES</v>
          </cell>
          <cell r="K438" t="str">
            <v>PRINCIPAL</v>
          </cell>
          <cell r="L438" t="str">
            <v>HISTORICA Y CARIBE NORTE</v>
          </cell>
          <cell r="M438" t="str">
            <v>SANTA RITA</v>
          </cell>
          <cell r="N438">
            <v>437</v>
          </cell>
          <cell r="P438" t="str">
            <v>PRIVADO</v>
          </cell>
        </row>
        <row r="439">
          <cell r="A439">
            <v>731</v>
          </cell>
          <cell r="B439" t="str">
            <v>URBANA</v>
          </cell>
          <cell r="C439" t="str">
            <v>PRIVADO</v>
          </cell>
          <cell r="D439">
            <v>313001029124</v>
          </cell>
          <cell r="E439">
            <v>731</v>
          </cell>
          <cell r="F439">
            <v>731</v>
          </cell>
          <cell r="G439" t="str">
            <v>CORP. INST. EDUCA.CARLOS ORTIZ SANCHEZ</v>
          </cell>
          <cell r="H439" t="str">
            <v>CORP. INST. EDUCA.CARLOS ORTIZ SANCHEZ</v>
          </cell>
          <cell r="I439" t="str">
            <v>SANTA MARIA AV JUAN ANGOLA #31 - 23</v>
          </cell>
          <cell r="J439" t="str">
            <v>SANTA MARIA</v>
          </cell>
          <cell r="K439" t="str">
            <v>PRINCIPAL</v>
          </cell>
          <cell r="L439" t="str">
            <v>HISTORICA Y CARIBE NORTE</v>
          </cell>
          <cell r="M439" t="str">
            <v>SANTA RITA</v>
          </cell>
          <cell r="N439">
            <v>438</v>
          </cell>
          <cell r="P439" t="str">
            <v>PRIVADO</v>
          </cell>
        </row>
        <row r="440">
          <cell r="A440">
            <v>625</v>
          </cell>
          <cell r="B440" t="str">
            <v>RURAL</v>
          </cell>
          <cell r="C440" t="str">
            <v>PRIVADO</v>
          </cell>
          <cell r="D440">
            <v>313001013821</v>
          </cell>
          <cell r="E440">
            <v>625</v>
          </cell>
          <cell r="F440">
            <v>625</v>
          </cell>
          <cell r="G440" t="str">
            <v>FUND. COL. CRISTIANO BILINGUE DE CARTAGENA</v>
          </cell>
          <cell r="H440" t="str">
            <v>FUND. COL. CRISTIANO BILINGUE DE CARTAGENA</v>
          </cell>
          <cell r="I440" t="str">
            <v>CABRERO CALLE REAL # 42-28</v>
          </cell>
          <cell r="J440" t="str">
            <v>CABRERO</v>
          </cell>
          <cell r="K440" t="str">
            <v>PRINCIPAL</v>
          </cell>
          <cell r="L440" t="str">
            <v>HISTORICA Y CARIBE NORTE</v>
          </cell>
          <cell r="M440" t="str">
            <v>SANTA RITA</v>
          </cell>
          <cell r="N440">
            <v>439</v>
          </cell>
          <cell r="P440" t="str">
            <v>PRIVADO</v>
          </cell>
        </row>
        <row r="441">
          <cell r="A441">
            <v>223</v>
          </cell>
          <cell r="B441" t="str">
            <v>URBANA</v>
          </cell>
          <cell r="C441" t="str">
            <v>PRIVADO</v>
          </cell>
          <cell r="D441">
            <v>313001000622</v>
          </cell>
          <cell r="E441">
            <v>223</v>
          </cell>
          <cell r="F441">
            <v>223</v>
          </cell>
          <cell r="G441" t="str">
            <v>COL. DE LA SALLE</v>
          </cell>
          <cell r="H441" t="str">
            <v>COL. DE LA SALLE</v>
          </cell>
          <cell r="I441" t="str">
            <v>TORICES PASEO BOLIVAR CARRERA 34 No. 17-244</v>
          </cell>
          <cell r="J441" t="str">
            <v>TORICES</v>
          </cell>
          <cell r="K441" t="str">
            <v>PRINCIPAL</v>
          </cell>
          <cell r="L441" t="str">
            <v>HISTORICA Y CARIBE NORTE</v>
          </cell>
          <cell r="M441" t="str">
            <v>SANTA RITA</v>
          </cell>
          <cell r="N441">
            <v>440</v>
          </cell>
          <cell r="P441" t="str">
            <v>PRIVADO</v>
          </cell>
        </row>
        <row r="442">
          <cell r="A442">
            <v>789</v>
          </cell>
          <cell r="B442" t="str">
            <v>URBANA</v>
          </cell>
          <cell r="C442" t="str">
            <v>PRIVADO</v>
          </cell>
          <cell r="D442">
            <v>313001029523</v>
          </cell>
          <cell r="E442">
            <v>789</v>
          </cell>
          <cell r="F442">
            <v>789</v>
          </cell>
          <cell r="G442" t="str">
            <v>GIMN. BILINGÜE ALTAMAR DE CARTAGENA</v>
          </cell>
          <cell r="H442" t="str">
            <v>GIMN. BILINGÜE ALTAMAR DE CARTAGENA</v>
          </cell>
          <cell r="I442" t="str">
            <v>MANGA CLL REAL # 21-161</v>
          </cell>
          <cell r="J442" t="str">
            <v>MANGA</v>
          </cell>
          <cell r="K442" t="str">
            <v>PRINCIPAL</v>
          </cell>
          <cell r="L442" t="str">
            <v>HISTORICA Y CARIBE NORTE</v>
          </cell>
          <cell r="M442" t="str">
            <v>SANTA RITA</v>
          </cell>
          <cell r="N442">
            <v>441</v>
          </cell>
          <cell r="P442" t="str">
            <v>PRIVADO</v>
          </cell>
        </row>
        <row r="443">
          <cell r="A443">
            <v>722</v>
          </cell>
          <cell r="B443" t="str">
            <v>URBANA</v>
          </cell>
          <cell r="C443" t="str">
            <v>PRIVADO</v>
          </cell>
          <cell r="D443">
            <v>313001029108</v>
          </cell>
          <cell r="E443">
            <v>722</v>
          </cell>
          <cell r="F443">
            <v>722</v>
          </cell>
          <cell r="G443" t="str">
            <v>COLEGIO DE BACHILLERATO DEL LITORAL, CODEBOL LTDA</v>
          </cell>
          <cell r="H443" t="str">
            <v>COLEGIO DE BACHILLERATO DEL LITORAL, CODEBOL LTDA</v>
          </cell>
          <cell r="I443" t="str">
            <v>PIE DE LA POPA CALLE 30 REAL Nª 21-85.</v>
          </cell>
          <cell r="J443" t="str">
            <v>PIE DE LA POPA</v>
          </cell>
          <cell r="K443" t="str">
            <v>PRINCIPAL</v>
          </cell>
          <cell r="L443" t="str">
            <v>HISTORICA Y CARIBE NORTE</v>
          </cell>
          <cell r="M443" t="str">
            <v>SANTA RITA</v>
          </cell>
          <cell r="N443">
            <v>442</v>
          </cell>
          <cell r="P443" t="str">
            <v>PRIVADO</v>
          </cell>
        </row>
        <row r="444">
          <cell r="A444">
            <v>217</v>
          </cell>
          <cell r="B444" t="str">
            <v>URBANA</v>
          </cell>
          <cell r="C444" t="str">
            <v>PRIVADO</v>
          </cell>
          <cell r="D444">
            <v>313001000525</v>
          </cell>
          <cell r="E444">
            <v>217</v>
          </cell>
          <cell r="F444">
            <v>217</v>
          </cell>
          <cell r="G444" t="str">
            <v>COL. MIXTO LA POPA</v>
          </cell>
          <cell r="H444" t="str">
            <v>COL. MIXTO LA POPA</v>
          </cell>
          <cell r="I444" t="str">
            <v>PIE DE LA POPA CRA 22 # 29 D 80</v>
          </cell>
          <cell r="J444" t="str">
            <v>PIE DE LA POPA</v>
          </cell>
          <cell r="K444" t="str">
            <v>PRINCIPAL</v>
          </cell>
          <cell r="L444" t="str">
            <v>HISTORICA Y CARIBE NORTE</v>
          </cell>
          <cell r="M444" t="str">
            <v>SANTA RITA</v>
          </cell>
          <cell r="N444">
            <v>443</v>
          </cell>
          <cell r="P444" t="str">
            <v>PRIVADO</v>
          </cell>
        </row>
        <row r="445">
          <cell r="A445">
            <v>228</v>
          </cell>
          <cell r="B445" t="str">
            <v>URBANA</v>
          </cell>
          <cell r="C445" t="str">
            <v>PRIVADO</v>
          </cell>
          <cell r="D445">
            <v>313001000924</v>
          </cell>
          <cell r="E445">
            <v>228</v>
          </cell>
          <cell r="F445">
            <v>228</v>
          </cell>
          <cell r="G445" t="str">
            <v>COL. SALESIANO SAN PEDRO CLAVER</v>
          </cell>
          <cell r="H445" t="str">
            <v>COL. SALESIANO SAN PEDRO CLAVER</v>
          </cell>
          <cell r="I445" t="str">
            <v>SAN DIEGO PLAZOLETA DE LAS BOVEDAS</v>
          </cell>
          <cell r="J445" t="str">
            <v>SAN DIEGO</v>
          </cell>
          <cell r="K445" t="str">
            <v>PRINCIPAL</v>
          </cell>
          <cell r="L445" t="str">
            <v>HISTORICA Y CARIBE NORTE</v>
          </cell>
          <cell r="M445" t="str">
            <v>SANTA RITA</v>
          </cell>
          <cell r="N445">
            <v>444</v>
          </cell>
          <cell r="P445" t="str">
            <v>PRIVADO</v>
          </cell>
        </row>
        <row r="446">
          <cell r="A446">
            <v>850</v>
          </cell>
          <cell r="B446" t="str">
            <v>URBANA</v>
          </cell>
          <cell r="C446" t="str">
            <v>PRIVADO</v>
          </cell>
          <cell r="D446">
            <v>313001030025</v>
          </cell>
          <cell r="E446">
            <v>850</v>
          </cell>
          <cell r="F446">
            <v>850</v>
          </cell>
          <cell r="G446" t="str">
            <v>GIMNASIO AMERICANO HOWARD GARDNER</v>
          </cell>
          <cell r="H446" t="str">
            <v>GIMNASIO AMERICANO HOWARD GARDNER</v>
          </cell>
          <cell r="I446" t="str">
            <v>MANGA CL 26  AV ALFONSO ARAUJO 23 02</v>
          </cell>
          <cell r="J446" t="str">
            <v>MANGA</v>
          </cell>
          <cell r="K446" t="str">
            <v>PRINCIPAL</v>
          </cell>
          <cell r="L446" t="str">
            <v>HISTORICA Y CARIBE NORTE</v>
          </cell>
          <cell r="M446" t="str">
            <v>SANTA RITA</v>
          </cell>
          <cell r="N446">
            <v>445</v>
          </cell>
          <cell r="P446" t="str">
            <v>PRIVADO</v>
          </cell>
        </row>
        <row r="447">
          <cell r="A447">
            <v>837</v>
          </cell>
          <cell r="B447" t="str">
            <v>URBANA</v>
          </cell>
          <cell r="C447" t="str">
            <v>PRIVADO</v>
          </cell>
          <cell r="D447">
            <v>313001029841</v>
          </cell>
          <cell r="E447">
            <v>837</v>
          </cell>
          <cell r="F447">
            <v>837</v>
          </cell>
          <cell r="G447" t="str">
            <v>COLEGIO INFANTIL INICIOS DEL ARCO IRIS</v>
          </cell>
          <cell r="H447" t="str">
            <v>COLEGIO INFANTIL INICIOS DEL ARCO IRIS</v>
          </cell>
          <cell r="I447" t="str">
            <v>TORICES CL BOGOTA NRO 17-79</v>
          </cell>
          <cell r="J447" t="str">
            <v>TORICES</v>
          </cell>
          <cell r="K447" t="str">
            <v>PRINCIPAL</v>
          </cell>
          <cell r="L447" t="str">
            <v>HISTORICA Y CARIBE NORTE</v>
          </cell>
          <cell r="M447" t="str">
            <v>SANTA RITA</v>
          </cell>
          <cell r="N447">
            <v>446</v>
          </cell>
          <cell r="P447" t="str">
            <v>PRIVADO</v>
          </cell>
        </row>
        <row r="448">
          <cell r="A448">
            <v>838</v>
          </cell>
          <cell r="B448" t="str">
            <v>URBANA</v>
          </cell>
          <cell r="C448" t="str">
            <v>PRIVADO</v>
          </cell>
          <cell r="D448">
            <v>313001029647</v>
          </cell>
          <cell r="E448">
            <v>838</v>
          </cell>
          <cell r="F448">
            <v>838</v>
          </cell>
          <cell r="G448" t="str">
            <v>COLEGIO SANTISIMA TRINIDAD</v>
          </cell>
          <cell r="H448" t="str">
            <v>COLEGIO SANTISIMA TRINIDAD</v>
          </cell>
          <cell r="I448" t="str">
            <v xml:space="preserve">TORICES, KRA 16 No. 45-56 </v>
          </cell>
          <cell r="J448" t="str">
            <v>TORICES</v>
          </cell>
          <cell r="K448" t="str">
            <v>PRINCIPAL</v>
          </cell>
          <cell r="L448" t="str">
            <v>HISTORICA Y CARIBE NORTE</v>
          </cell>
          <cell r="M448" t="str">
            <v>SANTA RITA</v>
          </cell>
          <cell r="N448">
            <v>447</v>
          </cell>
          <cell r="P448" t="str">
            <v>PRIVADO</v>
          </cell>
        </row>
        <row r="449">
          <cell r="A449">
            <v>349</v>
          </cell>
          <cell r="B449" t="str">
            <v>URBANA</v>
          </cell>
          <cell r="C449" t="str">
            <v>PRIVADO</v>
          </cell>
          <cell r="D449">
            <v>313001008046</v>
          </cell>
          <cell r="E449">
            <v>349</v>
          </cell>
          <cell r="F449">
            <v>349</v>
          </cell>
          <cell r="G449" t="str">
            <v>CORP CENTRO MARIA DE NAZARETH</v>
          </cell>
          <cell r="H449" t="str">
            <v>CORP CENTRO MARIA DE NAZARETH</v>
          </cell>
          <cell r="I449" t="str">
            <v>SAN FERNANDO CRA 81 # 20-25</v>
          </cell>
          <cell r="J449" t="str">
            <v>SAN FERNANDO</v>
          </cell>
          <cell r="K449" t="str">
            <v>PRINCIPAL</v>
          </cell>
          <cell r="L449" t="str">
            <v>INDUSTRIAL Y DE LA BAHIA</v>
          </cell>
          <cell r="M449" t="str">
            <v>INDUSTRIAL Y DE LA BAHIA</v>
          </cell>
          <cell r="N449">
            <v>448</v>
          </cell>
          <cell r="P449" t="str">
            <v>PRIVADO</v>
          </cell>
        </row>
        <row r="450">
          <cell r="A450">
            <v>405</v>
          </cell>
          <cell r="B450" t="str">
            <v>URBANA</v>
          </cell>
          <cell r="C450" t="str">
            <v>PRIVADO</v>
          </cell>
          <cell r="D450">
            <v>313001009239</v>
          </cell>
          <cell r="E450">
            <v>405</v>
          </cell>
          <cell r="F450">
            <v>405</v>
          </cell>
          <cell r="G450" t="str">
            <v>INST. CRISTO CENTRICO ADELA DE LEON</v>
          </cell>
          <cell r="H450" t="str">
            <v>INST. CRISTO CENTRICO ADELA DE LEON</v>
          </cell>
          <cell r="I450" t="str">
            <v>LA CANDELARIA CLL URDANETA ARVELAEZ NÂº32-77</v>
          </cell>
          <cell r="J450" t="str">
            <v>LA CANDELARIA</v>
          </cell>
          <cell r="K450" t="str">
            <v>PRINCIPAL</v>
          </cell>
          <cell r="L450" t="str">
            <v>DE LA VIRGEN Y TURISTICA</v>
          </cell>
          <cell r="M450" t="str">
            <v>DE LA VIRGEN Y TURISTICA</v>
          </cell>
          <cell r="N450">
            <v>449</v>
          </cell>
          <cell r="P450" t="str">
            <v>PRIVADO</v>
          </cell>
        </row>
        <row r="451">
          <cell r="A451">
            <v>449</v>
          </cell>
          <cell r="B451" t="str">
            <v>URBANA</v>
          </cell>
          <cell r="C451" t="str">
            <v>PRIVADO</v>
          </cell>
          <cell r="D451">
            <v>313001013082</v>
          </cell>
          <cell r="E451">
            <v>449</v>
          </cell>
          <cell r="F451">
            <v>449</v>
          </cell>
          <cell r="G451" t="str">
            <v>COL. JOHN LOCKE</v>
          </cell>
          <cell r="H451" t="str">
            <v>COL. JOHN LOCKE</v>
          </cell>
          <cell r="I451" t="str">
            <v>EL POZON ST CENTRAL M 68 L 11 CLL LAS FLOREZ</v>
          </cell>
          <cell r="J451" t="str">
            <v>EL POZON</v>
          </cell>
          <cell r="K451" t="str">
            <v>PRINCIPAL</v>
          </cell>
          <cell r="L451" t="str">
            <v>DE LA VIRGEN Y TURISTICA</v>
          </cell>
          <cell r="M451" t="str">
            <v>DE LA VIRGEN Y TURISTICA</v>
          </cell>
          <cell r="N451">
            <v>450</v>
          </cell>
          <cell r="P451" t="str">
            <v>PRIVADO</v>
          </cell>
        </row>
        <row r="452">
          <cell r="A452">
            <v>505</v>
          </cell>
          <cell r="B452" t="str">
            <v>URBANA</v>
          </cell>
          <cell r="C452" t="str">
            <v>PRIVADO</v>
          </cell>
          <cell r="D452">
            <v>313001013163</v>
          </cell>
          <cell r="E452">
            <v>505</v>
          </cell>
          <cell r="F452">
            <v>505</v>
          </cell>
          <cell r="G452" t="str">
            <v>COL. LA ENSEÑANZA</v>
          </cell>
          <cell r="H452" t="str">
            <v>COL. LA ENSEÑANZA</v>
          </cell>
          <cell r="I452" t="str">
            <v>MANGA CARRERA 19 No. 26-94 TERCER CALLEJON SEDE PR</v>
          </cell>
          <cell r="J452" t="str">
            <v>MANGA</v>
          </cell>
          <cell r="K452" t="str">
            <v>PRINCIPAL</v>
          </cell>
          <cell r="L452" t="str">
            <v>HISTORICA Y CARIBE NORTE</v>
          </cell>
          <cell r="M452" t="str">
            <v>SANTA RITA</v>
          </cell>
          <cell r="N452">
            <v>451</v>
          </cell>
          <cell r="P452" t="str">
            <v>PRIVADO</v>
          </cell>
        </row>
        <row r="453">
          <cell r="A453">
            <v>602</v>
          </cell>
          <cell r="B453" t="str">
            <v>URBANA</v>
          </cell>
          <cell r="C453" t="str">
            <v>PRIVADO</v>
          </cell>
          <cell r="D453">
            <v>313001027539</v>
          </cell>
          <cell r="E453">
            <v>602</v>
          </cell>
          <cell r="F453">
            <v>602</v>
          </cell>
          <cell r="G453" t="str">
            <v>CENT. EDUC. EDUCANDO PARA LA PAZ "CEDUPAZ"</v>
          </cell>
          <cell r="H453" t="str">
            <v>CENT. EDUC. EDUCANDO PARA LA PAZ "CEDUPAZ"</v>
          </cell>
          <cell r="I453" t="str">
            <v>SAN BERNARDO ST LOS CANTEROS #56-40</v>
          </cell>
          <cell r="J453" t="str">
            <v>SAN BERNARDO</v>
          </cell>
          <cell r="K453" t="str">
            <v>PRINCIPAL</v>
          </cell>
          <cell r="L453" t="str">
            <v>HISTORICA Y CARIBE NORTE</v>
          </cell>
          <cell r="M453" t="str">
            <v>SANTA RITA</v>
          </cell>
          <cell r="N453">
            <v>452</v>
          </cell>
          <cell r="P453" t="str">
            <v>PRIVADO</v>
          </cell>
        </row>
        <row r="454">
          <cell r="A454">
            <v>793</v>
          </cell>
          <cell r="B454" t="str">
            <v>URBANA</v>
          </cell>
          <cell r="C454" t="str">
            <v>PRIVADO</v>
          </cell>
          <cell r="D454">
            <v>313001029451</v>
          </cell>
          <cell r="E454">
            <v>793</v>
          </cell>
          <cell r="F454">
            <v>793</v>
          </cell>
          <cell r="G454" t="str">
            <v>COLEGIO MI PEQUEÑO JARDIN</v>
          </cell>
          <cell r="H454" t="str">
            <v>COLEGIO MI PEQUEÑO JARDIN</v>
          </cell>
          <cell r="I454" t="str">
            <v>GAVIOTAS M 80 L 24 ETP 7</v>
          </cell>
          <cell r="J454" t="str">
            <v>GAVIOTAS</v>
          </cell>
          <cell r="K454" t="str">
            <v>PRINCIPAL</v>
          </cell>
          <cell r="L454" t="str">
            <v>DE LA VIRGEN Y TURISTICA</v>
          </cell>
          <cell r="M454" t="str">
            <v>DE LA VIRGEN Y TURISTICA</v>
          </cell>
          <cell r="N454">
            <v>453</v>
          </cell>
          <cell r="P454" t="str">
            <v>PRIVADO</v>
          </cell>
        </row>
        <row r="455">
          <cell r="A455">
            <v>852</v>
          </cell>
          <cell r="B455" t="str">
            <v>URBANA</v>
          </cell>
          <cell r="C455" t="str">
            <v>PRIVADO</v>
          </cell>
          <cell r="D455">
            <v>313001029990</v>
          </cell>
          <cell r="E455">
            <v>852</v>
          </cell>
          <cell r="F455">
            <v>852</v>
          </cell>
          <cell r="G455" t="str">
            <v>JARDIN INFANTIL Y CENTRO DE ESTIMULACION PASO A PASO</v>
          </cell>
          <cell r="H455" t="str">
            <v>JARDIN INFANTIL Y CENTRO DE ESTIMULACION PASO A PASO</v>
          </cell>
          <cell r="I455" t="str">
            <v>ALAMEDA LA VICTORIA URB EL NOGAL CASA 1A</v>
          </cell>
          <cell r="J455" t="str">
            <v>ALAMEDA LA VICTORIA</v>
          </cell>
          <cell r="K455" t="str">
            <v>PRINCIPAL</v>
          </cell>
          <cell r="L455" t="str">
            <v>INDUSTRIAL Y DE LA BAHIA</v>
          </cell>
          <cell r="M455" t="str">
            <v>INDUSTRIAL Y DE LA BAHIA</v>
          </cell>
          <cell r="N455">
            <v>454</v>
          </cell>
          <cell r="P455" t="str">
            <v>PRIVADO</v>
          </cell>
        </row>
        <row r="456">
          <cell r="A456">
            <v>853</v>
          </cell>
          <cell r="B456" t="str">
            <v>URBANA</v>
          </cell>
          <cell r="C456" t="str">
            <v>PRIVADO</v>
          </cell>
          <cell r="D456">
            <v>313001030009</v>
          </cell>
          <cell r="E456">
            <v>853</v>
          </cell>
          <cell r="F456">
            <v>853</v>
          </cell>
          <cell r="G456" t="str">
            <v>MIS TRAZOS MAGICOS</v>
          </cell>
          <cell r="H456" t="str">
            <v>MIS TRAZOS MAGICOS</v>
          </cell>
          <cell r="I456" t="str">
            <v>LOS CARACOLESMZ 61 LOTE 12 PRIMERA ETAPA</v>
          </cell>
          <cell r="J456" t="str">
            <v>LOS CARACOLES</v>
          </cell>
          <cell r="K456" t="str">
            <v>PRINCIPAL</v>
          </cell>
          <cell r="L456" t="str">
            <v>INDUSTRIAL Y DE LA BAHIA</v>
          </cell>
          <cell r="M456" t="str">
            <v>INDUSTRIAL Y DE LA BAHIA</v>
          </cell>
          <cell r="N456">
            <v>455</v>
          </cell>
          <cell r="P456" t="str">
            <v>PRIVADO</v>
          </cell>
        </row>
        <row r="457">
          <cell r="A457">
            <v>854</v>
          </cell>
          <cell r="B457" t="str">
            <v>URBANA</v>
          </cell>
          <cell r="C457" t="str">
            <v>PRIVADO</v>
          </cell>
          <cell r="D457">
            <v>313001029931</v>
          </cell>
          <cell r="E457">
            <v>854</v>
          </cell>
          <cell r="F457">
            <v>854</v>
          </cell>
          <cell r="G457" t="str">
            <v>COLEGIO MANOS CREATIVAS</v>
          </cell>
          <cell r="H457" t="str">
            <v>COLEGIO MANOS CREATIVAS</v>
          </cell>
          <cell r="I457" t="str">
            <v>EL EDUCADOR, SECTOR BUENOS AIRES KR 74 B 3 19</v>
          </cell>
          <cell r="J457" t="str">
            <v>EL EDUCADOR</v>
          </cell>
          <cell r="K457" t="str">
            <v>PRINCIPAL</v>
          </cell>
          <cell r="L457" t="str">
            <v>INDUSTRIAL Y DE LA BAHIA</v>
          </cell>
          <cell r="M457" t="str">
            <v>INDUSTRIAL Y DE LA BAHIA</v>
          </cell>
          <cell r="N457">
            <v>456</v>
          </cell>
          <cell r="P457" t="str">
            <v>PRIVADO</v>
          </cell>
        </row>
        <row r="458">
          <cell r="A458">
            <v>859</v>
          </cell>
          <cell r="B458" t="str">
            <v>URBANA</v>
          </cell>
          <cell r="C458" t="str">
            <v>PRIVADO</v>
          </cell>
          <cell r="D458">
            <v>313001030106</v>
          </cell>
          <cell r="E458">
            <v>859</v>
          </cell>
          <cell r="F458">
            <v>859</v>
          </cell>
          <cell r="G458" t="str">
            <v>INT. EDUCATIVO LOS CEREZOS</v>
          </cell>
          <cell r="H458" t="str">
            <v>INT. EDUCATIVO LOS CEREZOS</v>
          </cell>
          <cell r="I458" t="str">
            <v>BARRIO LOS CEREZOS M F L 18</v>
          </cell>
          <cell r="J458" t="str">
            <v>LOS CEREZOS</v>
          </cell>
          <cell r="K458" t="str">
            <v>PRINCIPAL</v>
          </cell>
          <cell r="L458" t="str">
            <v>DE LA VIRGEN Y TURISTICA</v>
          </cell>
          <cell r="M458" t="str">
            <v>DE LA VIRGEN Y TURISTICA</v>
          </cell>
          <cell r="N458">
            <v>457</v>
          </cell>
          <cell r="P458" t="str">
            <v>PRIVADO</v>
          </cell>
        </row>
      </sheetData>
      <sheetData sheetId="4"/>
      <sheetData sheetId="5">
        <row r="2">
          <cell r="A2">
            <v>91</v>
          </cell>
          <cell r="B2">
            <v>11300100000000</v>
          </cell>
          <cell r="C2">
            <v>91</v>
          </cell>
          <cell r="D2">
            <v>91</v>
          </cell>
          <cell r="E2">
            <v>113001000000</v>
          </cell>
          <cell r="F2">
            <v>1</v>
          </cell>
          <cell r="G2" t="str">
            <v>P</v>
          </cell>
          <cell r="H2" t="str">
            <v>A</v>
          </cell>
          <cell r="I2" t="str">
            <v>INSTITUCION EDUCATIVA LA MILAGROSA</v>
          </cell>
          <cell r="J2" t="str">
            <v>PRIMITIVA PADILLA BARRIOS</v>
          </cell>
          <cell r="K2">
            <v>45429291</v>
          </cell>
          <cell r="L2" t="str">
            <v>0000-00-00</v>
          </cell>
          <cell r="M2" t="str">
            <v>0000-00-00</v>
          </cell>
          <cell r="N2" t="str">
            <v>GETSEMANI</v>
          </cell>
          <cell r="O2" t="str">
            <v>CLL ESPIRITU SANTO # 29 - 43</v>
          </cell>
          <cell r="P2" t="str">
            <v>6601417 - 6644334</v>
          </cell>
          <cell r="Q2" t="str">
            <v>pripaba@yahoo.com</v>
          </cell>
          <cell r="T2">
            <v>1</v>
          </cell>
          <cell r="U2" t="str">
            <v>N</v>
          </cell>
          <cell r="V2">
            <v>3</v>
          </cell>
          <cell r="W2" t="str">
            <v>CARMIÑA ALANDETE GOMEZ</v>
          </cell>
          <cell r="Y2">
            <v>33158229</v>
          </cell>
          <cell r="Z2">
            <v>3116989849</v>
          </cell>
          <cell r="AA2" t="str">
            <v>caalandete2011@hotmail.com</v>
          </cell>
          <cell r="AB2">
            <v>3103535744</v>
          </cell>
          <cell r="AC2">
            <v>42470</v>
          </cell>
          <cell r="AD2" t="str">
            <v>./resoluciones/113001002979.pdf</v>
          </cell>
          <cell r="AE2">
            <v>1</v>
          </cell>
        </row>
        <row r="3">
          <cell r="A3">
            <v>219</v>
          </cell>
          <cell r="B3">
            <v>31300100000000</v>
          </cell>
          <cell r="C3">
            <v>219</v>
          </cell>
          <cell r="D3">
            <v>219</v>
          </cell>
          <cell r="E3">
            <v>313001000000</v>
          </cell>
          <cell r="F3">
            <v>1</v>
          </cell>
          <cell r="G3" t="str">
            <v>P</v>
          </cell>
          <cell r="H3" t="str">
            <v>A</v>
          </cell>
          <cell r="I3" t="str">
            <v>PIA SOCIEDAD SALESIANA ESCUELAS PROFESIONALES SALESIANAS</v>
          </cell>
          <cell r="J3" t="str">
            <v>FRANCISCO ANTONIO RIOS GIRALDO</v>
          </cell>
          <cell r="K3">
            <v>15377052</v>
          </cell>
          <cell r="L3" t="str">
            <v>0000-00-00</v>
          </cell>
          <cell r="M3" t="str">
            <v>0000-00-00</v>
          </cell>
          <cell r="N3" t="str">
            <v>SAN DIEGO</v>
          </cell>
          <cell r="O3" t="str">
            <v xml:space="preserve">SAN DIEGO CLL DE LAS BOVEDAS # 39 - 60 </v>
          </cell>
          <cell r="P3" t="str">
            <v>6643062-6648204</v>
          </cell>
          <cell r="Q3" t="str">
            <v>pachosdb@hotmail.com</v>
          </cell>
          <cell r="T3">
            <v>1</v>
          </cell>
          <cell r="U3" t="str">
            <v>S</v>
          </cell>
          <cell r="V3">
            <v>8</v>
          </cell>
          <cell r="W3" t="str">
            <v>FRANCIA ARELLANO RAMIREZ</v>
          </cell>
          <cell r="Y3">
            <v>22799204</v>
          </cell>
          <cell r="Z3">
            <v>3008577436</v>
          </cell>
          <cell r="AA3" t="str">
            <v>salesianaseps@hotmail.com</v>
          </cell>
          <cell r="AB3">
            <v>3116052064</v>
          </cell>
          <cell r="AC3">
            <v>42405</v>
          </cell>
          <cell r="AD3" t="str">
            <v>./resoluciones/313001000568.pdf</v>
          </cell>
          <cell r="AE3">
            <v>1</v>
          </cell>
        </row>
        <row r="4">
          <cell r="A4">
            <v>255</v>
          </cell>
          <cell r="B4">
            <v>31300100000000</v>
          </cell>
          <cell r="C4">
            <v>255</v>
          </cell>
          <cell r="D4">
            <v>255</v>
          </cell>
          <cell r="E4">
            <v>313001000000</v>
          </cell>
          <cell r="F4">
            <v>1</v>
          </cell>
          <cell r="G4" t="str">
            <v>P</v>
          </cell>
          <cell r="H4" t="str">
            <v>A</v>
          </cell>
          <cell r="I4" t="str">
            <v>COL. NAVAL DE CRESPO</v>
          </cell>
          <cell r="J4" t="str">
            <v xml:space="preserve">LUZ ELENA RAMIREZ MEJIA </v>
          </cell>
          <cell r="K4">
            <v>45464234</v>
          </cell>
          <cell r="L4" t="str">
            <v>0000-00-00</v>
          </cell>
          <cell r="M4" t="str">
            <v>0000-00-00</v>
          </cell>
          <cell r="N4" t="str">
            <v>CRESPO</v>
          </cell>
          <cell r="O4" t="str">
            <v xml:space="preserve">CRESPO CALLE 72 AVENIDA 9 </v>
          </cell>
          <cell r="P4">
            <v>6663972</v>
          </cell>
          <cell r="Q4" t="str">
            <v>colnavbn1c@gmail.com</v>
          </cell>
          <cell r="S4" t="str">
            <v>yolicausa@hotmail.com</v>
          </cell>
          <cell r="T4">
            <v>1</v>
          </cell>
          <cell r="U4" t="str">
            <v>N</v>
          </cell>
          <cell r="V4">
            <v>7</v>
          </cell>
          <cell r="W4" t="str">
            <v xml:space="preserve">Ruben Anillo Correa </v>
          </cell>
          <cell r="X4" t="str">
            <v xml:space="preserve">Yolima Causil </v>
          </cell>
          <cell r="Y4">
            <v>9176910</v>
          </cell>
          <cell r="Z4" t="str">
            <v xml:space="preserve">3103661044 - 3008374412 </v>
          </cell>
          <cell r="AA4" t="str">
            <v>rubenanillo@hotmail.com</v>
          </cell>
          <cell r="AB4">
            <v>3002033774</v>
          </cell>
          <cell r="AC4">
            <v>42475</v>
          </cell>
          <cell r="AD4" t="str">
            <v>./resoluciones/313001002421.pdf</v>
          </cell>
          <cell r="AE4">
            <v>1</v>
          </cell>
        </row>
        <row r="5">
          <cell r="A5">
            <v>205</v>
          </cell>
          <cell r="B5">
            <v>31300100000000</v>
          </cell>
          <cell r="C5">
            <v>205</v>
          </cell>
          <cell r="D5">
            <v>205</v>
          </cell>
          <cell r="E5">
            <v>313001000000</v>
          </cell>
          <cell r="F5">
            <v>2</v>
          </cell>
          <cell r="G5" t="str">
            <v>P</v>
          </cell>
          <cell r="H5" t="str">
            <v>A</v>
          </cell>
          <cell r="I5" t="str">
            <v>CORP. COL. CRISTO REY</v>
          </cell>
          <cell r="J5" t="str">
            <v>LUIS MIGUEL CANTILLO AHUMADA</v>
          </cell>
          <cell r="K5">
            <v>6756895</v>
          </cell>
          <cell r="L5">
            <v>27646</v>
          </cell>
          <cell r="M5">
            <v>19389</v>
          </cell>
          <cell r="N5" t="str">
            <v>CRESPO</v>
          </cell>
          <cell r="O5" t="str">
            <v xml:space="preserve">CRESPO 7AV #67-35 </v>
          </cell>
          <cell r="P5">
            <v>6660342</v>
          </cell>
          <cell r="Q5" t="str">
            <v>cantillo_53@hotmail.com</v>
          </cell>
          <cell r="S5" t="str">
            <v>corp.colegiocristorey@hotmail.com</v>
          </cell>
          <cell r="T5">
            <v>1</v>
          </cell>
          <cell r="U5" t="str">
            <v>N</v>
          </cell>
          <cell r="V5">
            <v>5</v>
          </cell>
          <cell r="W5" t="str">
            <v>Luis Guillermo Lozano Peñaranda</v>
          </cell>
          <cell r="Y5">
            <v>1047438711</v>
          </cell>
          <cell r="Z5">
            <v>3135292288</v>
          </cell>
          <cell r="AA5" t="str">
            <v>luis_patd@hotmail.com</v>
          </cell>
          <cell r="AB5">
            <v>3205664870</v>
          </cell>
          <cell r="AC5">
            <v>42423</v>
          </cell>
          <cell r="AD5" t="str">
            <v>./resoluciones/313001000045.pdf</v>
          </cell>
          <cell r="AE5">
            <v>1</v>
          </cell>
        </row>
        <row r="6">
          <cell r="A6">
            <v>211</v>
          </cell>
          <cell r="B6">
            <v>31300100000000</v>
          </cell>
          <cell r="C6">
            <v>211</v>
          </cell>
          <cell r="D6">
            <v>211</v>
          </cell>
          <cell r="E6">
            <v>313001000000</v>
          </cell>
          <cell r="F6">
            <v>2</v>
          </cell>
          <cell r="G6" t="str">
            <v>P</v>
          </cell>
          <cell r="H6" t="str">
            <v>A</v>
          </cell>
          <cell r="I6" t="str">
            <v>GIMNASIO NUEVA GRANADA</v>
          </cell>
          <cell r="J6" t="str">
            <v>ASTRID DEL ROSARIO RODRIGUEZ PAUTT</v>
          </cell>
          <cell r="K6">
            <v>45481139</v>
          </cell>
          <cell r="L6" t="str">
            <v>0000-00-00</v>
          </cell>
          <cell r="M6" t="str">
            <v>0000-00-00</v>
          </cell>
          <cell r="N6" t="str">
            <v>CRESPO</v>
          </cell>
          <cell r="O6" t="str">
            <v>CRESPO CALLE 64 # 1-17</v>
          </cell>
          <cell r="P6" t="str">
            <v>6561592 - 6436425</v>
          </cell>
          <cell r="Q6" t="str">
            <v>asropa@hotmail.com</v>
          </cell>
          <cell r="S6" t="str">
            <v>gimnasionuevagranada@yahoo.com</v>
          </cell>
          <cell r="T6">
            <v>1</v>
          </cell>
          <cell r="U6" t="str">
            <v>N</v>
          </cell>
          <cell r="V6">
            <v>5</v>
          </cell>
          <cell r="W6" t="str">
            <v>ELIANA SIERRA PAUTT</v>
          </cell>
          <cell r="Y6">
            <v>1047410046</v>
          </cell>
          <cell r="Z6">
            <v>3225450941</v>
          </cell>
          <cell r="AA6" t="str">
            <v>elijosipa@hotmail.com</v>
          </cell>
          <cell r="AB6">
            <v>3116854757</v>
          </cell>
          <cell r="AC6">
            <v>42475</v>
          </cell>
          <cell r="AD6" t="str">
            <v>./resoluciones/313001000215.pdf</v>
          </cell>
          <cell r="AE6">
            <v>1</v>
          </cell>
        </row>
        <row r="7">
          <cell r="A7">
            <v>217</v>
          </cell>
          <cell r="B7">
            <v>31300100000000</v>
          </cell>
          <cell r="C7">
            <v>217</v>
          </cell>
          <cell r="D7">
            <v>217</v>
          </cell>
          <cell r="E7">
            <v>313001000000</v>
          </cell>
          <cell r="F7">
            <v>2</v>
          </cell>
          <cell r="G7" t="str">
            <v>P</v>
          </cell>
          <cell r="H7" t="str">
            <v>A</v>
          </cell>
          <cell r="I7" t="str">
            <v>COL. MIXTO LA POPA</v>
          </cell>
          <cell r="J7" t="str">
            <v>LEYDA JIMENEZ T.</v>
          </cell>
          <cell r="K7">
            <v>30770002</v>
          </cell>
          <cell r="L7" t="str">
            <v>0000-00-00</v>
          </cell>
          <cell r="M7" t="str">
            <v>0000-00-00</v>
          </cell>
          <cell r="N7" t="str">
            <v>PIE DE LA POPA</v>
          </cell>
          <cell r="O7" t="str">
            <v>PIE DE LA POPA CRA 22 # 29 D 80</v>
          </cell>
          <cell r="P7" t="str">
            <v>6564722 - 6928650</v>
          </cell>
          <cell r="Q7" t="str">
            <v>colegiomixtolapopa@hotmail.com</v>
          </cell>
          <cell r="R7" t="str">
            <v>www.colegiomixtolapopa.com</v>
          </cell>
          <cell r="S7" t="str">
            <v>administracion@colegiomixtolapopa.com</v>
          </cell>
          <cell r="T7">
            <v>1</v>
          </cell>
          <cell r="U7" t="str">
            <v>N</v>
          </cell>
          <cell r="V7">
            <v>5</v>
          </cell>
          <cell r="W7" t="str">
            <v>ANA LUISA CORREA</v>
          </cell>
          <cell r="X7" t="str">
            <v>ANA LUISA CORREA</v>
          </cell>
          <cell r="Y7">
            <v>45540444</v>
          </cell>
          <cell r="Z7">
            <v>3046683614</v>
          </cell>
          <cell r="AA7" t="str">
            <v>anibella24@hotmail.com</v>
          </cell>
          <cell r="AB7">
            <v>3014595129</v>
          </cell>
          <cell r="AC7">
            <v>42481</v>
          </cell>
          <cell r="AD7" t="str">
            <v>./resoluciones/313001000525.pdf</v>
          </cell>
          <cell r="AE7">
            <v>1</v>
          </cell>
        </row>
        <row r="8">
          <cell r="A8">
            <v>222</v>
          </cell>
          <cell r="B8">
            <v>31300100000000</v>
          </cell>
          <cell r="C8">
            <v>222</v>
          </cell>
          <cell r="D8">
            <v>222</v>
          </cell>
          <cell r="E8">
            <v>313001000000</v>
          </cell>
          <cell r="F8">
            <v>2</v>
          </cell>
          <cell r="G8" t="str">
            <v>P</v>
          </cell>
          <cell r="H8" t="str">
            <v>A</v>
          </cell>
          <cell r="I8" t="str">
            <v>GIMN. LUJAN</v>
          </cell>
          <cell r="J8" t="str">
            <v>ORLINA LUJAN LOPEZ</v>
          </cell>
          <cell r="K8">
            <v>33121278</v>
          </cell>
          <cell r="L8" t="str">
            <v>0000-00-00</v>
          </cell>
          <cell r="M8" t="str">
            <v>0000-00-00</v>
          </cell>
          <cell r="N8" t="str">
            <v>MANGA</v>
          </cell>
          <cell r="O8" t="str">
            <v xml:space="preserve">MANGA CRA 27 CALLE 29 CALLEJON SANTA FE </v>
          </cell>
          <cell r="P8">
            <v>6604288</v>
          </cell>
          <cell r="Q8" t="str">
            <v>gimnasiolujancar@hotmail.com</v>
          </cell>
          <cell r="T8">
            <v>1</v>
          </cell>
          <cell r="U8" t="str">
            <v>N</v>
          </cell>
          <cell r="V8">
            <v>5</v>
          </cell>
          <cell r="W8" t="str">
            <v xml:space="preserve">LUCY DEL CARMEN MONTERO SANTOYA </v>
          </cell>
          <cell r="Y8">
            <v>1047410626</v>
          </cell>
          <cell r="Z8">
            <v>3216691500</v>
          </cell>
          <cell r="AA8" t="str">
            <v>lucymontero-santoya054@hotmail.com</v>
          </cell>
          <cell r="AB8">
            <v>3004972068</v>
          </cell>
          <cell r="AC8">
            <v>42473</v>
          </cell>
          <cell r="AD8" t="str">
            <v>./resoluciones/313001000592.pdf</v>
          </cell>
          <cell r="AE8">
            <v>1</v>
          </cell>
        </row>
        <row r="9">
          <cell r="A9">
            <v>227</v>
          </cell>
          <cell r="B9">
            <v>31300100000000</v>
          </cell>
          <cell r="C9">
            <v>227</v>
          </cell>
          <cell r="D9">
            <v>227</v>
          </cell>
          <cell r="E9">
            <v>313001000000</v>
          </cell>
          <cell r="F9">
            <v>2</v>
          </cell>
          <cell r="G9" t="str">
            <v>P</v>
          </cell>
          <cell r="H9" t="str">
            <v>A</v>
          </cell>
          <cell r="I9" t="str">
            <v>COL. DE LA ESPERANZA</v>
          </cell>
          <cell r="J9" t="str">
            <v xml:space="preserve">JORGE ALFOSO PEREZ VASQUEZ </v>
          </cell>
          <cell r="K9">
            <v>73569076</v>
          </cell>
          <cell r="L9">
            <v>34204</v>
          </cell>
          <cell r="M9">
            <v>27357</v>
          </cell>
          <cell r="N9" t="str">
            <v>CRESPO</v>
          </cell>
          <cell r="O9" t="str">
            <v xml:space="preserve">CRESPO, CALLE 63   No. 2-04 </v>
          </cell>
          <cell r="P9">
            <v>6919090</v>
          </cell>
          <cell r="Q9" t="str">
            <v>rectoriacdle@colegiolaesperanza.com</v>
          </cell>
          <cell r="R9" t="str">
            <v>www.colegiolaesperanza.com</v>
          </cell>
          <cell r="T9">
            <v>1</v>
          </cell>
          <cell r="U9" t="str">
            <v>N</v>
          </cell>
          <cell r="V9">
            <v>5</v>
          </cell>
          <cell r="W9" t="str">
            <v>SUNIL  BERRIO PEREZ</v>
          </cell>
          <cell r="Y9">
            <v>45481287</v>
          </cell>
          <cell r="Z9">
            <v>3116768695</v>
          </cell>
          <cell r="AA9" t="str">
            <v>sberrio@colegiolaesperanza.com</v>
          </cell>
          <cell r="AB9">
            <v>3126709145</v>
          </cell>
          <cell r="AC9">
            <v>42466</v>
          </cell>
          <cell r="AD9" t="str">
            <v>./resoluciones/313001000916.pdf</v>
          </cell>
          <cell r="AE9">
            <v>1</v>
          </cell>
        </row>
        <row r="10">
          <cell r="A10">
            <v>228</v>
          </cell>
          <cell r="B10">
            <v>31300100000000</v>
          </cell>
          <cell r="C10">
            <v>228</v>
          </cell>
          <cell r="D10">
            <v>228</v>
          </cell>
          <cell r="E10">
            <v>313001000000</v>
          </cell>
          <cell r="F10">
            <v>2</v>
          </cell>
          <cell r="G10" t="str">
            <v>P</v>
          </cell>
          <cell r="H10" t="str">
            <v>A</v>
          </cell>
          <cell r="I10" t="str">
            <v>COL. SALESIANO SAN PEDRO CLAVER</v>
          </cell>
          <cell r="J10" t="str">
            <v xml:space="preserve">P. MARIO RESTREPO  BOTERO </v>
          </cell>
          <cell r="K10" t="str">
            <v>3´561.102</v>
          </cell>
          <cell r="L10" t="str">
            <v>0000-00-00</v>
          </cell>
          <cell r="M10" t="str">
            <v>0000-00-00</v>
          </cell>
          <cell r="N10" t="str">
            <v xml:space="preserve">SAN DIEGO </v>
          </cell>
          <cell r="O10" t="str">
            <v xml:space="preserve"> PLAZOLETA DE LAS BOVEDAS </v>
          </cell>
          <cell r="P10">
            <v>6645268</v>
          </cell>
          <cell r="Q10" t="str">
            <v>rectoria@salesianoscartagena.edu.co</v>
          </cell>
          <cell r="R10" t="str">
            <v>www.salesianoscartagena.edu.co</v>
          </cell>
          <cell r="T10">
            <v>1</v>
          </cell>
          <cell r="U10" t="str">
            <v>N</v>
          </cell>
          <cell r="V10">
            <v>5</v>
          </cell>
          <cell r="W10" t="str">
            <v xml:space="preserve">MARINELLA SALAZAR VERGEL  </v>
          </cell>
          <cell r="Y10" t="str">
            <v>45´755.412</v>
          </cell>
          <cell r="Z10">
            <v>3155956752</v>
          </cell>
          <cell r="AA10" t="str">
            <v>secretariaacademica@salesianoscartagena.edu.co</v>
          </cell>
          <cell r="AB10">
            <v>3116430065</v>
          </cell>
          <cell r="AC10">
            <v>42460</v>
          </cell>
          <cell r="AD10" t="str">
            <v>./resoluciones/313001000924.pdf</v>
          </cell>
          <cell r="AE10">
            <v>1</v>
          </cell>
        </row>
        <row r="11">
          <cell r="A11">
            <v>234</v>
          </cell>
          <cell r="B11">
            <v>31300100000000</v>
          </cell>
          <cell r="C11">
            <v>234</v>
          </cell>
          <cell r="D11">
            <v>234</v>
          </cell>
          <cell r="E11">
            <v>313001000000</v>
          </cell>
          <cell r="F11">
            <v>2</v>
          </cell>
          <cell r="G11" t="str">
            <v>P</v>
          </cell>
          <cell r="H11" t="str">
            <v>A</v>
          </cell>
          <cell r="I11" t="str">
            <v>COL. EUCARISTICO DE SANTA TERESA</v>
          </cell>
          <cell r="J11" t="str">
            <v>MARIA LILIA NIETO HERNANDEZ</v>
          </cell>
          <cell r="K11">
            <v>21313377</v>
          </cell>
          <cell r="L11" t="str">
            <v>0000-00-00</v>
          </cell>
          <cell r="M11" t="str">
            <v>0000-00-00</v>
          </cell>
          <cell r="N11" t="str">
            <v>MANGA</v>
          </cell>
          <cell r="O11" t="str">
            <v xml:space="preserve">Manga Calle 27 No. 24-21 </v>
          </cell>
          <cell r="P11" t="str">
            <v xml:space="preserve">6604299 - 6606060 </v>
          </cell>
          <cell r="Q11" t="str">
            <v>secretariaeuca@gmail.com</v>
          </cell>
          <cell r="R11" t="str">
            <v>http://colegioeucaristicomanga.edu.co/</v>
          </cell>
          <cell r="T11">
            <v>1</v>
          </cell>
          <cell r="U11" t="str">
            <v>N</v>
          </cell>
          <cell r="V11">
            <v>5</v>
          </cell>
          <cell r="W11" t="str">
            <v>MONICA PATRICIA GUTIERREZ GOMEZ</v>
          </cell>
          <cell r="Y11">
            <v>45515476</v>
          </cell>
          <cell r="Z11" t="str">
            <v>3226466024 - 3106578387</v>
          </cell>
          <cell r="AA11" t="str">
            <v>eucaristicomanga@hotmail.com</v>
          </cell>
          <cell r="AB11">
            <v>3106578387</v>
          </cell>
          <cell r="AC11">
            <v>42493</v>
          </cell>
          <cell r="AD11" t="str">
            <v>./resoluciones/313001001068.pdf</v>
          </cell>
          <cell r="AE11">
            <v>1</v>
          </cell>
        </row>
        <row r="12">
          <cell r="A12">
            <v>235</v>
          </cell>
          <cell r="B12">
            <v>31300100000000</v>
          </cell>
          <cell r="C12">
            <v>235</v>
          </cell>
          <cell r="D12">
            <v>235</v>
          </cell>
          <cell r="E12">
            <v>313001000000</v>
          </cell>
          <cell r="F12">
            <v>2</v>
          </cell>
          <cell r="G12" t="str">
            <v>P</v>
          </cell>
          <cell r="H12" t="str">
            <v>A</v>
          </cell>
          <cell r="I12" t="str">
            <v>COL. NTRA. SEÑORA DE LA CANDELARIA</v>
          </cell>
          <cell r="J12" t="str">
            <v>HNA. MARÍA ÁNGELA TOVAR MARQUÍN</v>
          </cell>
          <cell r="K12">
            <v>45430945</v>
          </cell>
          <cell r="L12">
            <v>28903</v>
          </cell>
          <cell r="M12">
            <v>21941</v>
          </cell>
          <cell r="N12" t="str">
            <v>PIE DE LA POPA</v>
          </cell>
          <cell r="O12" t="str">
            <v xml:space="preserve">CALLE 30 # 20-26    PIE DE LA POPA </v>
          </cell>
          <cell r="P12" t="str">
            <v xml:space="preserve">6664835  -  6666662 </v>
          </cell>
          <cell r="Q12" t="str">
            <v>coldecan_1@hotmail.com</v>
          </cell>
          <cell r="R12" t="str">
            <v>www.coldecan.edu.co</v>
          </cell>
          <cell r="S12" t="str">
            <v>mabelcecilia@hotmail.com - mabelcecilia@gmail.com</v>
          </cell>
          <cell r="T12">
            <v>1</v>
          </cell>
          <cell r="U12" t="str">
            <v>N</v>
          </cell>
          <cell r="V12">
            <v>5</v>
          </cell>
          <cell r="W12" t="str">
            <v>CARMEN CHEMÁS MEDINA</v>
          </cell>
          <cell r="X12" t="str">
            <v xml:space="preserve"> MABEL INSIGNARES GUTIERREZ</v>
          </cell>
          <cell r="Y12">
            <v>33190810</v>
          </cell>
          <cell r="Z12" t="str">
            <v>3004783375- 3135753954</v>
          </cell>
          <cell r="AA12" t="str">
            <v>carmenchemas@hotmail.com</v>
          </cell>
          <cell r="AB12">
            <v>3114023064</v>
          </cell>
          <cell r="AC12">
            <v>42474</v>
          </cell>
          <cell r="AD12" t="str">
            <v>./resoluciones/313001001076.pdf</v>
          </cell>
          <cell r="AE12">
            <v>1</v>
          </cell>
        </row>
        <row r="13">
          <cell r="A13">
            <v>239</v>
          </cell>
          <cell r="B13">
            <v>31300100000000</v>
          </cell>
          <cell r="C13">
            <v>239</v>
          </cell>
          <cell r="D13">
            <v>239</v>
          </cell>
          <cell r="E13">
            <v>313001000000</v>
          </cell>
          <cell r="F13">
            <v>2</v>
          </cell>
          <cell r="G13" t="str">
            <v>P</v>
          </cell>
          <cell r="H13" t="str">
            <v>A</v>
          </cell>
          <cell r="I13" t="str">
            <v>COL. EL CARMELO</v>
          </cell>
          <cell r="J13" t="str">
            <v>FREDY ELJACH RIVERO</v>
          </cell>
          <cell r="K13">
            <v>9071381</v>
          </cell>
          <cell r="L13">
            <v>26022</v>
          </cell>
          <cell r="M13">
            <v>17620</v>
          </cell>
          <cell r="N13" t="str">
            <v>CRESPO</v>
          </cell>
          <cell r="O13" t="str">
            <v>CRESPO CLL 66 # 4 - 73</v>
          </cell>
          <cell r="P13" t="str">
            <v>6665175 - 6666393</v>
          </cell>
          <cell r="Q13" t="str">
            <v>rectoriacarmelocartagena@gmail.com</v>
          </cell>
          <cell r="R13" t="str">
            <v>elcarmelo.co</v>
          </cell>
          <cell r="T13">
            <v>1</v>
          </cell>
          <cell r="U13" t="str">
            <v>N</v>
          </cell>
          <cell r="V13">
            <v>5</v>
          </cell>
          <cell r="W13" t="str">
            <v>ONEIDA  RAMIREZ  TIJERA</v>
          </cell>
          <cell r="Y13">
            <v>45514249</v>
          </cell>
          <cell r="Z13">
            <v>3215093894</v>
          </cell>
          <cell r="AA13" t="str">
            <v>onerati6@yahoo.es</v>
          </cell>
          <cell r="AB13">
            <v>3157338811</v>
          </cell>
          <cell r="AC13">
            <v>42474</v>
          </cell>
          <cell r="AD13" t="str">
            <v>./resoluciones/313001001165.pdf</v>
          </cell>
          <cell r="AE13">
            <v>1</v>
          </cell>
        </row>
        <row r="14">
          <cell r="A14">
            <v>250</v>
          </cell>
          <cell r="B14">
            <v>31300100000000</v>
          </cell>
          <cell r="C14">
            <v>250</v>
          </cell>
          <cell r="D14">
            <v>250</v>
          </cell>
          <cell r="E14">
            <v>313001000000</v>
          </cell>
          <cell r="F14">
            <v>2</v>
          </cell>
          <cell r="G14" t="str">
            <v>P</v>
          </cell>
          <cell r="H14" t="str">
            <v>A</v>
          </cell>
          <cell r="I14" t="str">
            <v>COL. MONTESSORI</v>
          </cell>
          <cell r="J14" t="str">
            <v>MARIA TERESA GARCIA R.</v>
          </cell>
          <cell r="K14">
            <v>45427168</v>
          </cell>
          <cell r="L14">
            <v>28481</v>
          </cell>
          <cell r="M14">
            <v>21814</v>
          </cell>
          <cell r="N14" t="str">
            <v>MANGA</v>
          </cell>
          <cell r="O14" t="str">
            <v>MANGA CLLREAL # 18-101</v>
          </cell>
          <cell r="P14" t="str">
            <v>6606414 - 6604525 - 3106203025</v>
          </cell>
          <cell r="Q14" t="str">
            <v>marite@montessoricartagena.edu.co</v>
          </cell>
          <cell r="R14" t="str">
            <v>wwwmontessoricartagena.edu.co</v>
          </cell>
          <cell r="S14" t="str">
            <v>informacion@montesssoricartagena.edu.co</v>
          </cell>
          <cell r="T14">
            <v>1</v>
          </cell>
          <cell r="U14" t="str">
            <v>N</v>
          </cell>
          <cell r="V14">
            <v>5</v>
          </cell>
          <cell r="W14" t="str">
            <v>MARIA DEL SOCORRO URIBE PACHECO</v>
          </cell>
          <cell r="Y14">
            <v>65765982</v>
          </cell>
          <cell r="Z14" t="str">
            <v>301 3834858</v>
          </cell>
          <cell r="AA14" t="str">
            <v xml:space="preserve">academica@montessoricartagena.edu.co </v>
          </cell>
          <cell r="AB14" t="str">
            <v>314 5960877</v>
          </cell>
          <cell r="AC14">
            <v>41717</v>
          </cell>
          <cell r="AE14">
            <v>1</v>
          </cell>
        </row>
        <row r="15">
          <cell r="A15">
            <v>278</v>
          </cell>
          <cell r="B15">
            <v>31300100000000</v>
          </cell>
          <cell r="C15">
            <v>278</v>
          </cell>
          <cell r="D15">
            <v>278</v>
          </cell>
          <cell r="E15">
            <v>313001000000</v>
          </cell>
          <cell r="F15">
            <v>2</v>
          </cell>
          <cell r="G15" t="str">
            <v>P</v>
          </cell>
          <cell r="H15" t="str">
            <v>A</v>
          </cell>
          <cell r="I15" t="str">
            <v>COL. ANTARES DE CARTAGENA</v>
          </cell>
          <cell r="J15" t="str">
            <v xml:space="preserve">GLORIA MILANES TORRES </v>
          </cell>
          <cell r="K15">
            <v>45424073</v>
          </cell>
          <cell r="L15">
            <v>28409</v>
          </cell>
          <cell r="M15">
            <v>20764</v>
          </cell>
          <cell r="N15" t="str">
            <v>MANGA</v>
          </cell>
          <cell r="O15" t="str">
            <v>CALLE REAL # 18-58</v>
          </cell>
          <cell r="P15" t="str">
            <v xml:space="preserve">660 41 31 </v>
          </cell>
          <cell r="Q15" t="str">
            <v>gloriamito@hotmail.com</v>
          </cell>
          <cell r="T15">
            <v>1</v>
          </cell>
          <cell r="U15" t="str">
            <v>N</v>
          </cell>
          <cell r="V15">
            <v>5</v>
          </cell>
          <cell r="W15" t="str">
            <v>KATHERINE GARCIA PEREGRINO</v>
          </cell>
          <cell r="Y15">
            <v>1047375305</v>
          </cell>
          <cell r="Z15" t="str">
            <v xml:space="preserve">312 66 10 698 </v>
          </cell>
          <cell r="AA15" t="str">
            <v>naliethtatiana@hotmail.com</v>
          </cell>
          <cell r="AB15" t="str">
            <v xml:space="preserve">301 555 02 06 </v>
          </cell>
          <cell r="AC15">
            <v>42503</v>
          </cell>
          <cell r="AD15" t="str">
            <v>./resoluciones/313001005136.pdf</v>
          </cell>
          <cell r="AE15">
            <v>1</v>
          </cell>
        </row>
        <row r="16">
          <cell r="A16">
            <v>286</v>
          </cell>
          <cell r="B16">
            <v>31300100000000</v>
          </cell>
          <cell r="C16">
            <v>286</v>
          </cell>
          <cell r="D16">
            <v>286</v>
          </cell>
          <cell r="E16">
            <v>313001000000</v>
          </cell>
          <cell r="F16">
            <v>2</v>
          </cell>
          <cell r="G16" t="str">
            <v>P</v>
          </cell>
          <cell r="H16" t="str">
            <v>A</v>
          </cell>
          <cell r="I16" t="str">
            <v>CORPORACIÓN COLEGIO FERNÁNDEZ GUTIÉRREZ DE PIÑERES</v>
          </cell>
          <cell r="J16" t="str">
            <v>YADIRA MARTÍNEZ LLAMAS</v>
          </cell>
          <cell r="K16">
            <v>33130277</v>
          </cell>
          <cell r="L16">
            <v>25993</v>
          </cell>
          <cell r="M16">
            <v>18136</v>
          </cell>
          <cell r="N16" t="str">
            <v>MANGA</v>
          </cell>
          <cell r="O16" t="str">
            <v>Manga, 4ª Avenida No. 24-63</v>
          </cell>
          <cell r="P16">
            <v>6608338</v>
          </cell>
          <cell r="Q16" t="str">
            <v>miguelfergu@hotmail.com</v>
          </cell>
          <cell r="T16">
            <v>1</v>
          </cell>
          <cell r="U16" t="str">
            <v>N</v>
          </cell>
          <cell r="V16">
            <v>5</v>
          </cell>
          <cell r="W16" t="str">
            <v>JOSÉ BARRIOS OCHOA</v>
          </cell>
          <cell r="Y16">
            <v>73226020</v>
          </cell>
          <cell r="Z16">
            <v>3162738459</v>
          </cell>
          <cell r="AA16" t="str">
            <v>jbarrios8a@hotmail.com</v>
          </cell>
          <cell r="AB16">
            <v>3116688015</v>
          </cell>
          <cell r="AC16">
            <v>42474</v>
          </cell>
          <cell r="AD16" t="str">
            <v>./resoluciones/313001005411.pdf</v>
          </cell>
          <cell r="AE16">
            <v>1</v>
          </cell>
        </row>
        <row r="17">
          <cell r="A17">
            <v>329</v>
          </cell>
          <cell r="B17">
            <v>31300100000000</v>
          </cell>
          <cell r="C17">
            <v>329</v>
          </cell>
          <cell r="D17">
            <v>329</v>
          </cell>
          <cell r="E17">
            <v>313001000000</v>
          </cell>
          <cell r="F17">
            <v>2</v>
          </cell>
          <cell r="G17" t="str">
            <v>P</v>
          </cell>
          <cell r="H17" t="str">
            <v>A</v>
          </cell>
          <cell r="I17" t="str">
            <v>JARD. INF. MI BELLO RINCON</v>
          </cell>
          <cell r="J17" t="str">
            <v xml:space="preserve">Yuris del Rosario Gonzalez Barrios </v>
          </cell>
          <cell r="K17">
            <v>45498497</v>
          </cell>
          <cell r="L17" t="str">
            <v>0000-00-00</v>
          </cell>
          <cell r="M17" t="str">
            <v>0000-00-00</v>
          </cell>
          <cell r="N17" t="str">
            <v>MANGA</v>
          </cell>
          <cell r="O17" t="str">
            <v>MANGA CALLEJON DANDY # 21 A 23</v>
          </cell>
          <cell r="P17">
            <v>6609504</v>
          </cell>
          <cell r="Q17" t="str">
            <v>yuris_delro@hotmail.com</v>
          </cell>
          <cell r="S17" t="str">
            <v>mibellorincon@hotmail.com</v>
          </cell>
          <cell r="T17">
            <v>1</v>
          </cell>
          <cell r="U17" t="str">
            <v>N</v>
          </cell>
          <cell r="V17">
            <v>5</v>
          </cell>
          <cell r="W17" t="str">
            <v xml:space="preserve">Yuris del Rosario Gonzalez Barrios </v>
          </cell>
          <cell r="Y17">
            <v>45498497</v>
          </cell>
          <cell r="Z17">
            <v>3215602317</v>
          </cell>
          <cell r="AA17" t="str">
            <v>yuris_delro@hotmail.com</v>
          </cell>
          <cell r="AB17">
            <v>3215602317</v>
          </cell>
          <cell r="AC17">
            <v>42474</v>
          </cell>
          <cell r="AD17" t="str">
            <v>./resoluciones/313001007325.pdf</v>
          </cell>
          <cell r="AE17">
            <v>1</v>
          </cell>
        </row>
        <row r="18">
          <cell r="A18">
            <v>339</v>
          </cell>
          <cell r="B18">
            <v>31300100000000</v>
          </cell>
          <cell r="C18">
            <v>339</v>
          </cell>
          <cell r="D18">
            <v>339</v>
          </cell>
          <cell r="E18">
            <v>313001000000</v>
          </cell>
          <cell r="F18">
            <v>2</v>
          </cell>
          <cell r="G18" t="str">
            <v>P</v>
          </cell>
          <cell r="H18" t="str">
            <v>B</v>
          </cell>
          <cell r="I18" t="str">
            <v>CENT DE EDUCACION INFANTIL ASPAEN PEPE GRILLO ALBORADA</v>
          </cell>
          <cell r="J18" t="str">
            <v>KARIME AMASTHA VENEGAS</v>
          </cell>
          <cell r="K18">
            <v>32716465</v>
          </cell>
          <cell r="L18">
            <v>31390</v>
          </cell>
          <cell r="M18">
            <v>24128</v>
          </cell>
          <cell r="N18" t="str">
            <v>BOCAGRANDE</v>
          </cell>
          <cell r="O18" t="str">
            <v>Bocagrande, Cra 1 N°11-82</v>
          </cell>
          <cell r="P18" t="str">
            <v>6652134 - 6657748</v>
          </cell>
          <cell r="Q18" t="str">
            <v>academicapepegrilloalborada@aspaen.edu.co</v>
          </cell>
          <cell r="R18" t="str">
            <v>www.pepegrillo.edu.co</v>
          </cell>
          <cell r="T18">
            <v>1</v>
          </cell>
          <cell r="U18" t="str">
            <v>N</v>
          </cell>
          <cell r="V18">
            <v>5</v>
          </cell>
          <cell r="W18" t="str">
            <v>MARIA ELENA LEQUERICA DE LLAMAS</v>
          </cell>
          <cell r="Y18">
            <v>45438485</v>
          </cell>
          <cell r="Z18">
            <v>3013651147</v>
          </cell>
          <cell r="AA18" t="str">
            <v>secretaria.academicapepegrilloalborada@aspaen.edu.co</v>
          </cell>
          <cell r="AB18" t="str">
            <v>3135458078 / 3205393314</v>
          </cell>
          <cell r="AC18">
            <v>42474</v>
          </cell>
          <cell r="AD18" t="str">
            <v>./resoluciones/313001007686.pdf</v>
          </cell>
          <cell r="AE18">
            <v>1</v>
          </cell>
        </row>
        <row r="19">
          <cell r="A19">
            <v>356</v>
          </cell>
          <cell r="B19">
            <v>31300100000000</v>
          </cell>
          <cell r="C19">
            <v>356</v>
          </cell>
          <cell r="D19">
            <v>356</v>
          </cell>
          <cell r="E19">
            <v>313001000000</v>
          </cell>
          <cell r="F19">
            <v>2</v>
          </cell>
          <cell r="G19" t="str">
            <v>P</v>
          </cell>
          <cell r="H19" t="str">
            <v>A</v>
          </cell>
          <cell r="I19" t="str">
            <v xml:space="preserve">CENT. DE ENSEÑANZA PRECOZ </v>
          </cell>
          <cell r="J19" t="str">
            <v>MANUEL MENDIVIL CASTILLO</v>
          </cell>
          <cell r="K19">
            <v>73079716</v>
          </cell>
          <cell r="L19" t="str">
            <v>0000-00-00</v>
          </cell>
          <cell r="M19" t="str">
            <v>0000-00-00</v>
          </cell>
          <cell r="N19" t="str">
            <v>MANGA</v>
          </cell>
          <cell r="O19" t="str">
            <v>MANGA AV ALFONSO ARAUJO # 26 - 02</v>
          </cell>
          <cell r="P19">
            <v>6607557</v>
          </cell>
          <cell r="Q19" t="str">
            <v>cep_nuevomundo@yahoo.es</v>
          </cell>
          <cell r="R19" t="str">
            <v>HTTP://WWW.CEPNUEVOMUNDO.EDU.CO</v>
          </cell>
          <cell r="S19" t="str">
            <v>cep_nuevomundo@yahoo.es</v>
          </cell>
          <cell r="T19">
            <v>1</v>
          </cell>
          <cell r="U19" t="str">
            <v>N</v>
          </cell>
          <cell r="V19">
            <v>5</v>
          </cell>
          <cell r="W19" t="str">
            <v>GERNEY PILAR JIMENEZ FIGUEROA</v>
          </cell>
          <cell r="X19" t="str">
            <v>MANUEL DEONNY MENDIVIL RINCÓN</v>
          </cell>
          <cell r="Y19">
            <v>22806649</v>
          </cell>
          <cell r="Z19">
            <v>3005980089</v>
          </cell>
          <cell r="AA19" t="str">
            <v>cep_nuevomundo@yahoo.es</v>
          </cell>
          <cell r="AB19">
            <v>3114069580</v>
          </cell>
          <cell r="AC19">
            <v>42480</v>
          </cell>
          <cell r="AD19" t="str">
            <v>./resoluciones/313001008429.pdf</v>
          </cell>
          <cell r="AE19">
            <v>1</v>
          </cell>
        </row>
        <row r="20">
          <cell r="A20">
            <v>381</v>
          </cell>
          <cell r="B20">
            <v>31300100000000</v>
          </cell>
          <cell r="C20">
            <v>381</v>
          </cell>
          <cell r="D20">
            <v>381</v>
          </cell>
          <cell r="E20">
            <v>313001000000</v>
          </cell>
          <cell r="F20">
            <v>2</v>
          </cell>
          <cell r="G20" t="str">
            <v>P</v>
          </cell>
          <cell r="H20" t="str">
            <v>A</v>
          </cell>
          <cell r="I20" t="str">
            <v>COL. GIMN. MOMPIANO</v>
          </cell>
          <cell r="J20" t="str">
            <v>HAROLD MORALES CASTILLA</v>
          </cell>
          <cell r="K20">
            <v>73198904</v>
          </cell>
          <cell r="L20">
            <v>37083</v>
          </cell>
          <cell r="M20">
            <v>30485</v>
          </cell>
          <cell r="N20" t="str">
            <v>CIELO MAR</v>
          </cell>
          <cell r="O20" t="str">
            <v>ANILLO VIAL  CLE 20 # 10-60 CIELO MAR</v>
          </cell>
          <cell r="P20" t="str">
            <v xml:space="preserve">6567340-6567341 </v>
          </cell>
          <cell r="Q20" t="str">
            <v>rector@mompiano.edu.co</v>
          </cell>
          <cell r="S20" t="str">
            <v>gimnasiomompiano@hotmail.com</v>
          </cell>
          <cell r="T20">
            <v>1</v>
          </cell>
          <cell r="U20" t="str">
            <v>N</v>
          </cell>
          <cell r="V20">
            <v>5</v>
          </cell>
          <cell r="W20" t="str">
            <v>RICARDO DEL VALLE JACQUELINE</v>
          </cell>
          <cell r="Y20">
            <v>22786720</v>
          </cell>
          <cell r="Z20">
            <v>3003485719</v>
          </cell>
          <cell r="AA20" t="str">
            <v>jackelinericardo7@gmail.com</v>
          </cell>
          <cell r="AB20">
            <v>3022409815</v>
          </cell>
          <cell r="AC20">
            <v>42481</v>
          </cell>
          <cell r="AD20" t="str">
            <v>./resoluciones/313001008771.pdf</v>
          </cell>
          <cell r="AE20">
            <v>1</v>
          </cell>
        </row>
        <row r="21">
          <cell r="A21">
            <v>395</v>
          </cell>
          <cell r="B21">
            <v>31300100000000</v>
          </cell>
          <cell r="C21">
            <v>395</v>
          </cell>
          <cell r="D21">
            <v>395</v>
          </cell>
          <cell r="E21">
            <v>313001000000</v>
          </cell>
          <cell r="F21">
            <v>2</v>
          </cell>
          <cell r="G21" t="str">
            <v>P</v>
          </cell>
          <cell r="H21" t="str">
            <v>A</v>
          </cell>
          <cell r="I21" t="str">
            <v>GUARD. Y JARD. INF.  REFUGIO NAVAL</v>
          </cell>
          <cell r="J21" t="str">
            <v xml:space="preserve">DIANA MARCELA SANCHEZ GONZALEZ </v>
          </cell>
          <cell r="K21">
            <v>39667638</v>
          </cell>
          <cell r="L21" t="str">
            <v>0000-00-00</v>
          </cell>
          <cell r="M21" t="str">
            <v>0000-00-00</v>
          </cell>
          <cell r="N21" t="str">
            <v>BOCAGRANDE</v>
          </cell>
          <cell r="O21" t="str">
            <v>PREDIOS BASE NAVAL HOSPITAL NAVAL B-GRANDE</v>
          </cell>
          <cell r="P21" t="str">
            <v>6551073 ext 123</v>
          </cell>
          <cell r="Q21" t="str">
            <v>refugionaval@gmail.com</v>
          </cell>
          <cell r="T21">
            <v>1</v>
          </cell>
          <cell r="U21" t="str">
            <v>N</v>
          </cell>
          <cell r="V21">
            <v>5</v>
          </cell>
          <cell r="W21" t="str">
            <v>JENNIFER PAOLA VAHOS CANTILLO</v>
          </cell>
          <cell r="Y21">
            <v>1143359666</v>
          </cell>
          <cell r="Z21">
            <v>3008429812</v>
          </cell>
          <cell r="AA21" t="str">
            <v>jennifer.vahos@armada.mil.co</v>
          </cell>
          <cell r="AB21">
            <v>3162641145</v>
          </cell>
          <cell r="AC21">
            <v>42503</v>
          </cell>
          <cell r="AD21" t="str">
            <v>./resoluciones/313001009450.pdf</v>
          </cell>
          <cell r="AE21">
            <v>1</v>
          </cell>
        </row>
        <row r="22">
          <cell r="A22">
            <v>409</v>
          </cell>
          <cell r="B22">
            <v>31300100000000</v>
          </cell>
          <cell r="C22">
            <v>409</v>
          </cell>
          <cell r="D22">
            <v>409</v>
          </cell>
          <cell r="E22">
            <v>313001000000</v>
          </cell>
          <cell r="F22">
            <v>2</v>
          </cell>
          <cell r="G22" t="str">
            <v>P</v>
          </cell>
          <cell r="H22" t="str">
            <v>A</v>
          </cell>
          <cell r="I22" t="str">
            <v>CORPORACION GIMNASIO MODERNO DE CARTAGENA</v>
          </cell>
          <cell r="J22" t="str">
            <v>ALICIA DEL CARMEN  BARRIOS NAVARRO</v>
          </cell>
          <cell r="K22">
            <v>45486590</v>
          </cell>
          <cell r="L22">
            <v>32122</v>
          </cell>
          <cell r="M22">
            <v>24553</v>
          </cell>
          <cell r="N22" t="str">
            <v>PIE DE LA POPA</v>
          </cell>
          <cell r="O22" t="str">
            <v xml:space="preserve">Pie de la Popa,  Calle 29 B No. 20A - 83  </v>
          </cell>
          <cell r="P22" t="str">
            <v>6568028 - 6436465</v>
          </cell>
          <cell r="Q22" t="str">
            <v>rectoria@gimdecar.edu.co</v>
          </cell>
          <cell r="R22" t="str">
            <v xml:space="preserve">www.gimdecar.edu.co </v>
          </cell>
          <cell r="S22" t="str">
            <v xml:space="preserve">n_lacoca@hotmail.com </v>
          </cell>
          <cell r="T22">
            <v>1</v>
          </cell>
          <cell r="U22" t="str">
            <v>N</v>
          </cell>
          <cell r="V22">
            <v>5</v>
          </cell>
          <cell r="W22" t="str">
            <v>NUBIA GONZÁLEZ LOPEZ</v>
          </cell>
          <cell r="X22" t="str">
            <v>info@gimdecar.edu.co</v>
          </cell>
          <cell r="Y22">
            <v>45765172</v>
          </cell>
          <cell r="Z22">
            <v>3114129007</v>
          </cell>
          <cell r="AA22" t="str">
            <v>secretaria.academica@gimdecar.edu.co</v>
          </cell>
          <cell r="AB22" t="str">
            <v>3017420079 -3128985101</v>
          </cell>
          <cell r="AC22">
            <v>42479</v>
          </cell>
          <cell r="AD22" t="str">
            <v>./resoluciones/313001009328.pdf</v>
          </cell>
          <cell r="AE22">
            <v>1</v>
          </cell>
        </row>
        <row r="23">
          <cell r="A23">
            <v>412</v>
          </cell>
          <cell r="B23">
            <v>31300100000000</v>
          </cell>
          <cell r="C23">
            <v>412</v>
          </cell>
          <cell r="D23">
            <v>412</v>
          </cell>
          <cell r="E23">
            <v>313001000000</v>
          </cell>
          <cell r="F23">
            <v>2</v>
          </cell>
          <cell r="G23" t="str">
            <v>P</v>
          </cell>
          <cell r="H23" t="str">
            <v>A</v>
          </cell>
          <cell r="I23" t="str">
            <v>COL. MODELO DE LA COSTA</v>
          </cell>
          <cell r="J23" t="str">
            <v>IGNACIA MARTINEZ ESQUIVEL</v>
          </cell>
          <cell r="K23">
            <v>33119548</v>
          </cell>
          <cell r="L23">
            <v>28070</v>
          </cell>
          <cell r="M23">
            <v>21443</v>
          </cell>
          <cell r="N23" t="str">
            <v>CABRERO</v>
          </cell>
          <cell r="O23" t="str">
            <v>AV. SANTANDER EL CRABRERO # 41-154</v>
          </cell>
          <cell r="P23">
            <v>6644861</v>
          </cell>
          <cell r="Q23" t="str">
            <v>imares419@hotmail.com</v>
          </cell>
          <cell r="R23" t="str">
            <v>COLEGIOMODELODELACOSTA.CU.CC</v>
          </cell>
          <cell r="T23">
            <v>1</v>
          </cell>
          <cell r="U23" t="str">
            <v>N</v>
          </cell>
          <cell r="V23">
            <v>5</v>
          </cell>
          <cell r="W23" t="str">
            <v>FABIAN JHON MUÑOZ PUELLO</v>
          </cell>
          <cell r="Y23">
            <v>1047364254</v>
          </cell>
          <cell r="Z23">
            <v>3015476621</v>
          </cell>
          <cell r="AA23" t="str">
            <v>FABIANMUNOZPUELLO@GMAIL.COM</v>
          </cell>
          <cell r="AB23">
            <v>3012221874</v>
          </cell>
          <cell r="AC23">
            <v>42475</v>
          </cell>
          <cell r="AD23" t="str">
            <v>./resoluciones/313001009361.pdf</v>
          </cell>
          <cell r="AE23">
            <v>1</v>
          </cell>
        </row>
        <row r="24">
          <cell r="A24">
            <v>505</v>
          </cell>
          <cell r="B24">
            <v>31300100000000</v>
          </cell>
          <cell r="C24">
            <v>505</v>
          </cell>
          <cell r="D24">
            <v>505</v>
          </cell>
          <cell r="E24">
            <v>313001000000</v>
          </cell>
          <cell r="F24">
            <v>2</v>
          </cell>
          <cell r="G24" t="str">
            <v>P</v>
          </cell>
          <cell r="H24" t="str">
            <v>A</v>
          </cell>
          <cell r="I24" t="str">
            <v>COL. LA NUEVA ENSEÑANZA</v>
          </cell>
          <cell r="J24" t="str">
            <v xml:space="preserve">JESUS ISAAC ESCOBAR ARTEAGA </v>
          </cell>
          <cell r="K24">
            <v>73103849</v>
          </cell>
          <cell r="L24">
            <v>29774</v>
          </cell>
          <cell r="M24">
            <v>23149</v>
          </cell>
          <cell r="N24" t="str">
            <v>MANGA</v>
          </cell>
          <cell r="O24" t="str">
            <v xml:space="preserve">MANGA CARRERA 19 No. 26-94 TERCER CALLEJON SEDE PRINCIPAL </v>
          </cell>
          <cell r="P24" t="str">
            <v xml:space="preserve">6437441  6437518  6431147 </v>
          </cell>
          <cell r="Q24" t="str">
            <v>rector@colegiolanuevaensenanza.com</v>
          </cell>
          <cell r="R24" t="str">
            <v>www.colegiolanuevaensenanza.8m.com</v>
          </cell>
          <cell r="T24">
            <v>1</v>
          </cell>
          <cell r="U24" t="str">
            <v>N</v>
          </cell>
          <cell r="V24">
            <v>5</v>
          </cell>
          <cell r="W24" t="str">
            <v xml:space="preserve">ROCIO REDONDO CONTRERAS </v>
          </cell>
          <cell r="Y24">
            <v>45692155</v>
          </cell>
          <cell r="Z24">
            <v>3003973710</v>
          </cell>
          <cell r="AA24" t="str">
            <v>rocioredondo2202@gmail.com</v>
          </cell>
          <cell r="AB24" t="str">
            <v>3205635652 - 6604750 - 6604688</v>
          </cell>
          <cell r="AC24">
            <v>42496</v>
          </cell>
          <cell r="AD24" t="str">
            <v>./resoluciones/313001013163.pdf</v>
          </cell>
          <cell r="AE24">
            <v>1</v>
          </cell>
        </row>
        <row r="25">
          <cell r="A25">
            <v>625</v>
          </cell>
          <cell r="B25">
            <v>31300100000000</v>
          </cell>
          <cell r="C25">
            <v>625</v>
          </cell>
          <cell r="D25">
            <v>625</v>
          </cell>
          <cell r="E25">
            <v>313001000000</v>
          </cell>
          <cell r="F25">
            <v>2</v>
          </cell>
          <cell r="G25" t="str">
            <v>P</v>
          </cell>
          <cell r="H25" t="str">
            <v>B</v>
          </cell>
          <cell r="I25" t="str">
            <v>FUND. COL. CRISTIANO BILINGUE DE CARTAGENA</v>
          </cell>
          <cell r="J25" t="str">
            <v xml:space="preserve">Rosario Mojica Salinas </v>
          </cell>
          <cell r="K25">
            <v>45455624</v>
          </cell>
          <cell r="L25" t="str">
            <v>0000-00-00</v>
          </cell>
          <cell r="M25" t="str">
            <v>0000-00-00</v>
          </cell>
          <cell r="N25" t="str">
            <v>PIE DE LA POPA</v>
          </cell>
          <cell r="O25" t="str">
            <v>PIE DE LA POPA CR 22# 29D 28</v>
          </cell>
          <cell r="P25">
            <v>6437206</v>
          </cell>
          <cell r="Q25" t="str">
            <v>mojica@hotmail.com</v>
          </cell>
          <cell r="S25" t="str">
            <v xml:space="preserve"> funcolecriscartagena@gmail.com</v>
          </cell>
          <cell r="T25">
            <v>1</v>
          </cell>
          <cell r="U25" t="str">
            <v>N</v>
          </cell>
          <cell r="V25">
            <v>5</v>
          </cell>
          <cell r="W25" t="str">
            <v xml:space="preserve">Adriana Ochoa viano </v>
          </cell>
          <cell r="Z25">
            <v>3182591545</v>
          </cell>
          <cell r="AA25" t="str">
            <v>agovi1976@hotmail.com</v>
          </cell>
          <cell r="AB25">
            <v>3175862326</v>
          </cell>
          <cell r="AC25">
            <v>41856</v>
          </cell>
          <cell r="AE25">
            <v>1</v>
          </cell>
        </row>
        <row r="26">
          <cell r="A26">
            <v>655</v>
          </cell>
          <cell r="B26">
            <v>31300100000000</v>
          </cell>
          <cell r="C26">
            <v>655</v>
          </cell>
          <cell r="D26">
            <v>655</v>
          </cell>
          <cell r="E26">
            <v>313001000000</v>
          </cell>
          <cell r="F26">
            <v>2</v>
          </cell>
          <cell r="G26" t="str">
            <v>P</v>
          </cell>
          <cell r="H26" t="str">
            <v>A</v>
          </cell>
          <cell r="I26" t="str">
            <v>COL. FERNANDO DE ARAGON DE CARTAGENA</v>
          </cell>
          <cell r="J26" t="str">
            <v>JOSE MANUEL TATIS FONTALVO</v>
          </cell>
          <cell r="K26">
            <v>77015369</v>
          </cell>
          <cell r="L26">
            <v>29733</v>
          </cell>
          <cell r="M26">
            <v>21471</v>
          </cell>
          <cell r="N26" t="str">
            <v>PIE DE LA POPA</v>
          </cell>
          <cell r="O26" t="str">
            <v>CALLE REAL N 21-20</v>
          </cell>
          <cell r="P26" t="str">
            <v>6666225 - 6666370</v>
          </cell>
          <cell r="Q26" t="str">
            <v>colegiofernandodearagon@gmail.com</v>
          </cell>
          <cell r="R26" t="str">
            <v>www.colegiofernandodearagon.com.co</v>
          </cell>
          <cell r="T26">
            <v>1</v>
          </cell>
          <cell r="U26" t="str">
            <v>N</v>
          </cell>
          <cell r="V26">
            <v>5</v>
          </cell>
          <cell r="W26" t="str">
            <v>SINDULFO HERRERA ANICHIARICO</v>
          </cell>
          <cell r="Y26">
            <v>1143333741</v>
          </cell>
          <cell r="Z26">
            <v>3106764549</v>
          </cell>
          <cell r="AA26" t="str">
            <v>sindulfohh@hotmail.com</v>
          </cell>
          <cell r="AB26">
            <v>3172580290</v>
          </cell>
          <cell r="AC26">
            <v>42474</v>
          </cell>
          <cell r="AD26" t="str">
            <v>./resoluciones/313001028891.pdf</v>
          </cell>
          <cell r="AE26">
            <v>1</v>
          </cell>
        </row>
        <row r="27">
          <cell r="A27">
            <v>722</v>
          </cell>
          <cell r="B27">
            <v>31300100000000</v>
          </cell>
          <cell r="C27">
            <v>722</v>
          </cell>
          <cell r="D27">
            <v>722</v>
          </cell>
          <cell r="E27">
            <v>313001000000</v>
          </cell>
          <cell r="F27">
            <v>2</v>
          </cell>
          <cell r="G27" t="str">
            <v>P</v>
          </cell>
          <cell r="H27" t="str">
            <v>A</v>
          </cell>
          <cell r="I27" t="str">
            <v>COL. DE BACHILLERATO DEL LITORAL, CODEBOL LTDA</v>
          </cell>
          <cell r="J27" t="str">
            <v>ALFREDO ANDRES SIERRA BALLESTEROS</v>
          </cell>
          <cell r="K27">
            <v>19158884</v>
          </cell>
          <cell r="L27">
            <v>26835</v>
          </cell>
          <cell r="M27">
            <v>18913</v>
          </cell>
          <cell r="N27" t="str">
            <v>PIE DE LA POPA</v>
          </cell>
          <cell r="O27" t="str">
            <v>PIE DE LA POPA CLE REAL CL 30 # 21 85</v>
          </cell>
          <cell r="P27" t="str">
            <v xml:space="preserve">6901820 - 6583885 </v>
          </cell>
          <cell r="Q27" t="str">
            <v>mi-colegio-codebol@hotmail.com</v>
          </cell>
          <cell r="S27" t="str">
            <v>institutotecnicodellitoral@hotmail.com</v>
          </cell>
          <cell r="T27">
            <v>1</v>
          </cell>
          <cell r="U27" t="str">
            <v>N</v>
          </cell>
          <cell r="V27">
            <v>5</v>
          </cell>
          <cell r="W27" t="str">
            <v xml:space="preserve">LUIS FERNANDO FERNANDEZ SERRANO </v>
          </cell>
          <cell r="X27" t="str">
            <v>ELIAS ALBERTO OROZCO HERNANDEZ</v>
          </cell>
          <cell r="Y27">
            <v>1010018608</v>
          </cell>
          <cell r="Z27">
            <v>3006715822</v>
          </cell>
          <cell r="AA27" t="str">
            <v>luisfernandezserrano@hotmail.com</v>
          </cell>
          <cell r="AB27">
            <v>3017095690</v>
          </cell>
          <cell r="AC27">
            <v>42474</v>
          </cell>
          <cell r="AD27" t="str">
            <v>./resoluciones/313001029108.pdf</v>
          </cell>
          <cell r="AE27">
            <v>1</v>
          </cell>
        </row>
        <row r="28">
          <cell r="A28">
            <v>789</v>
          </cell>
          <cell r="B28">
            <v>31300100000000</v>
          </cell>
          <cell r="C28">
            <v>789</v>
          </cell>
          <cell r="D28">
            <v>789</v>
          </cell>
          <cell r="E28">
            <v>313001000000</v>
          </cell>
          <cell r="F28">
            <v>2</v>
          </cell>
          <cell r="G28" t="str">
            <v>P</v>
          </cell>
          <cell r="H28" t="str">
            <v>A</v>
          </cell>
          <cell r="I28" t="str">
            <v>GIMNASIO BILINGÜE ALTAMAR DE CARTAGENA</v>
          </cell>
          <cell r="J28" t="str">
            <v>CLAUDIA PATRICIA MARTINEZ MANJARRES</v>
          </cell>
          <cell r="K28">
            <v>45493237</v>
          </cell>
          <cell r="L28" t="str">
            <v>0000-00-00</v>
          </cell>
          <cell r="M28" t="str">
            <v>0000-00-00</v>
          </cell>
          <cell r="N28" t="str">
            <v>MANGA</v>
          </cell>
          <cell r="O28" t="str">
            <v>CLL REAL # 21-161</v>
          </cell>
          <cell r="P28" t="str">
            <v>6609704 - 6608391</v>
          </cell>
          <cell r="Q28" t="str">
            <v>secretariacademicagimbilingue@gmail.com</v>
          </cell>
          <cell r="R28" t="str">
            <v>www.altamarvirtual.com</v>
          </cell>
          <cell r="T28">
            <v>1</v>
          </cell>
          <cell r="U28" t="str">
            <v>N</v>
          </cell>
          <cell r="V28">
            <v>5</v>
          </cell>
          <cell r="W28" t="str">
            <v>MIRNA MORALES GUERRERO</v>
          </cell>
          <cell r="X28" t="str">
            <v>MIRNA MORALES GUERRERO</v>
          </cell>
          <cell r="Y28">
            <v>45434865</v>
          </cell>
          <cell r="Z28">
            <v>3157519727</v>
          </cell>
          <cell r="AA28" t="str">
            <v>mirmorg@msn.com</v>
          </cell>
          <cell r="AB28">
            <v>3008373792</v>
          </cell>
          <cell r="AC28">
            <v>42460</v>
          </cell>
          <cell r="AD28" t="str">
            <v>./resoluciones/313001029523.pdf</v>
          </cell>
          <cell r="AE28">
            <v>1</v>
          </cell>
        </row>
        <row r="29">
          <cell r="A29">
            <v>850</v>
          </cell>
          <cell r="B29">
            <v>31300100000000</v>
          </cell>
          <cell r="C29">
            <v>850</v>
          </cell>
          <cell r="D29">
            <v>850</v>
          </cell>
          <cell r="E29">
            <v>313001000000</v>
          </cell>
          <cell r="F29">
            <v>2</v>
          </cell>
          <cell r="G29" t="str">
            <v>P</v>
          </cell>
          <cell r="H29" t="str">
            <v>A</v>
          </cell>
          <cell r="I29" t="str">
            <v>GIMNASIO AMERICANO HOWARD GARDNER</v>
          </cell>
          <cell r="J29" t="str">
            <v>ELENA OSORIO VELEZ</v>
          </cell>
          <cell r="K29">
            <v>33334206</v>
          </cell>
          <cell r="L29">
            <v>35251</v>
          </cell>
          <cell r="M29">
            <v>28329</v>
          </cell>
          <cell r="N29" t="str">
            <v>MANGA</v>
          </cell>
          <cell r="O29" t="str">
            <v>MANGA Cuarto Callejón N°28-37</v>
          </cell>
          <cell r="P29">
            <v>6608031</v>
          </cell>
          <cell r="Q29" t="str">
            <v>info@centroazul.com</v>
          </cell>
          <cell r="R29" t="str">
            <v>www.gimnasiohowardgardner.com</v>
          </cell>
          <cell r="S29" t="str">
            <v>info@gimnasiohowardgardner.com</v>
          </cell>
          <cell r="T29">
            <v>1</v>
          </cell>
          <cell r="U29" t="str">
            <v>N</v>
          </cell>
          <cell r="V29">
            <v>5</v>
          </cell>
          <cell r="W29" t="str">
            <v>Elena Osorio Vélez</v>
          </cell>
          <cell r="X29" t="str">
            <v>Sandra Guerrero Bustillo</v>
          </cell>
          <cell r="Y29">
            <v>33334206</v>
          </cell>
          <cell r="Z29">
            <v>3012213275</v>
          </cell>
          <cell r="AA29" t="str">
            <v>info@gimnasiohowardgardner.com</v>
          </cell>
          <cell r="AB29">
            <v>3012213275</v>
          </cell>
          <cell r="AC29">
            <v>42493</v>
          </cell>
          <cell r="AD29" t="str">
            <v>./resoluciones/313001030025.pdf</v>
          </cell>
          <cell r="AE29">
            <v>1</v>
          </cell>
        </row>
        <row r="30">
          <cell r="A30">
            <v>58</v>
          </cell>
          <cell r="B30">
            <v>11300100000000</v>
          </cell>
          <cell r="C30">
            <v>58</v>
          </cell>
          <cell r="D30">
            <v>58</v>
          </cell>
          <cell r="E30">
            <v>113001000000</v>
          </cell>
          <cell r="F30">
            <v>1</v>
          </cell>
          <cell r="G30" t="str">
            <v>P</v>
          </cell>
          <cell r="H30" t="str">
            <v>A</v>
          </cell>
          <cell r="I30" t="str">
            <v>I.E MANUELA BELTRAN</v>
          </cell>
          <cell r="J30" t="str">
            <v>ANIBAL JOSE PAJARO GARCIA</v>
          </cell>
          <cell r="K30">
            <v>73129471</v>
          </cell>
          <cell r="L30">
            <v>28818</v>
          </cell>
          <cell r="M30">
            <v>20393</v>
          </cell>
          <cell r="N30" t="str">
            <v>LOS CERROS</v>
          </cell>
          <cell r="O30" t="str">
            <v>URB LOS CERROS DIAG 22 # 50 E 15</v>
          </cell>
          <cell r="P30">
            <v>6627941</v>
          </cell>
          <cell r="Q30" t="str">
            <v>anpaga1218@gmail.com</v>
          </cell>
          <cell r="S30" t="str">
            <v>ofelia_agamez2006@hotmail.com</v>
          </cell>
          <cell r="T30">
            <v>10</v>
          </cell>
          <cell r="U30" t="str">
            <v>N</v>
          </cell>
          <cell r="V30">
            <v>3</v>
          </cell>
          <cell r="W30" t="str">
            <v>JOEL HERNANDEZ YANGUEZ</v>
          </cell>
          <cell r="X30" t="str">
            <v>ofelia agamez saltarin</v>
          </cell>
          <cell r="Y30">
            <v>73577487</v>
          </cell>
          <cell r="Z30">
            <v>3182838957</v>
          </cell>
          <cell r="AA30" t="str">
            <v>joel_hernandez3000@hotmail.com</v>
          </cell>
          <cell r="AB30">
            <v>3045573203</v>
          </cell>
          <cell r="AC30">
            <v>42471</v>
          </cell>
          <cell r="AD30" t="str">
            <v>./resoluciones/113001001697.pdf</v>
          </cell>
          <cell r="AE30">
            <v>1</v>
          </cell>
        </row>
        <row r="31">
          <cell r="A31">
            <v>79</v>
          </cell>
          <cell r="B31">
            <v>11300100000000</v>
          </cell>
          <cell r="C31">
            <v>79</v>
          </cell>
          <cell r="D31">
            <v>79</v>
          </cell>
          <cell r="E31">
            <v>113001000000</v>
          </cell>
          <cell r="F31">
            <v>1</v>
          </cell>
          <cell r="G31" t="str">
            <v>P</v>
          </cell>
          <cell r="H31" t="str">
            <v>A</v>
          </cell>
          <cell r="I31" t="str">
            <v>I.E OLGA GONZALEZ ARRAUT</v>
          </cell>
          <cell r="J31" t="str">
            <v>OLGA ELVIRA ACOSTA AMEL</v>
          </cell>
          <cell r="K31">
            <v>45476748</v>
          </cell>
          <cell r="L31">
            <v>31590</v>
          </cell>
          <cell r="M31">
            <v>23946</v>
          </cell>
          <cell r="N31" t="str">
            <v>ALTO BOSQUE</v>
          </cell>
          <cell r="O31" t="str">
            <v>AV CRISANTO LUQUE DIG 22 # 52-14</v>
          </cell>
          <cell r="P31">
            <v>6431706</v>
          </cell>
          <cell r="Q31" t="str">
            <v>ieoga2007@hotmail.com</v>
          </cell>
          <cell r="T31">
            <v>10</v>
          </cell>
          <cell r="U31" t="str">
            <v>N</v>
          </cell>
          <cell r="V31">
            <v>3</v>
          </cell>
          <cell r="W31" t="str">
            <v>GLORIA ISABEL TOVAR SABOGAL</v>
          </cell>
          <cell r="X31" t="str">
            <v>NO</v>
          </cell>
          <cell r="Y31">
            <v>45452863</v>
          </cell>
          <cell r="Z31" t="str">
            <v>3116848338-3045454607</v>
          </cell>
          <cell r="AA31" t="str">
            <v>satoglo@hotmail.com</v>
          </cell>
          <cell r="AB31">
            <v>3014401600</v>
          </cell>
          <cell r="AC31">
            <v>42055</v>
          </cell>
          <cell r="AD31" t="str">
            <v>./resoluciones/113001002626.pdf</v>
          </cell>
          <cell r="AE31">
            <v>1</v>
          </cell>
        </row>
        <row r="32">
          <cell r="A32">
            <v>94</v>
          </cell>
          <cell r="B32">
            <v>11300100000000</v>
          </cell>
          <cell r="C32">
            <v>94</v>
          </cell>
          <cell r="D32">
            <v>94</v>
          </cell>
          <cell r="E32">
            <v>113001000000</v>
          </cell>
          <cell r="F32">
            <v>1</v>
          </cell>
          <cell r="G32" t="str">
            <v>P</v>
          </cell>
          <cell r="H32" t="str">
            <v>A</v>
          </cell>
          <cell r="I32" t="str">
            <v>I.E FERNANDO DE LA VEGA</v>
          </cell>
          <cell r="J32" t="str">
            <v>JESUS AVILA ESCORCIA</v>
          </cell>
          <cell r="K32">
            <v>7478019</v>
          </cell>
          <cell r="L32">
            <v>27331</v>
          </cell>
          <cell r="M32">
            <v>19571</v>
          </cell>
          <cell r="N32" t="str">
            <v>BOSQUE</v>
          </cell>
          <cell r="O32" t="str">
            <v>EL BOSQUE CLL SAN ISIDRO DIAG 21C # 53-40</v>
          </cell>
          <cell r="P32">
            <v>66746008</v>
          </cell>
          <cell r="Q32" t="str">
            <v>javier.simatiefeve@live.com</v>
          </cell>
          <cell r="T32">
            <v>10</v>
          </cell>
          <cell r="U32" t="str">
            <v>N</v>
          </cell>
          <cell r="V32">
            <v>3</v>
          </cell>
          <cell r="W32" t="str">
            <v>JAVIER ANTONIO PEREZ LOBO</v>
          </cell>
          <cell r="Y32">
            <v>73007880</v>
          </cell>
          <cell r="Z32">
            <v>3004157002</v>
          </cell>
          <cell r="AA32" t="str">
            <v>javier.simatiefeve@live.com</v>
          </cell>
          <cell r="AB32">
            <v>3114206820</v>
          </cell>
          <cell r="AC32">
            <v>42416</v>
          </cell>
          <cell r="AD32" t="str">
            <v>./resoluciones/113001003126.pdf</v>
          </cell>
          <cell r="AE32">
            <v>1</v>
          </cell>
        </row>
        <row r="33">
          <cell r="A33">
            <v>111</v>
          </cell>
          <cell r="B33">
            <v>11300100000000</v>
          </cell>
          <cell r="C33">
            <v>111</v>
          </cell>
          <cell r="D33">
            <v>111</v>
          </cell>
          <cell r="E33">
            <v>113001000000</v>
          </cell>
          <cell r="F33">
            <v>1</v>
          </cell>
          <cell r="G33" t="str">
            <v>P</v>
          </cell>
          <cell r="H33" t="str">
            <v>A</v>
          </cell>
          <cell r="I33" t="str">
            <v>I.E ALBERTO E. FERNANDEZ BAENA</v>
          </cell>
          <cell r="J33" t="str">
            <v>YARIME ORTEGA TORRES</v>
          </cell>
          <cell r="K33">
            <v>45428672</v>
          </cell>
          <cell r="L33" t="str">
            <v>0000-00-00</v>
          </cell>
          <cell r="M33">
            <v>21754</v>
          </cell>
          <cell r="N33" t="str">
            <v>BOSQUE</v>
          </cell>
          <cell r="O33" t="str">
            <v>BOSQUE DIAG 21A # 47-97 AV BUENOS AIRES</v>
          </cell>
          <cell r="P33">
            <v>6697933</v>
          </cell>
          <cell r="Q33" t="str">
            <v>yarimeortega23@hotmail.com</v>
          </cell>
          <cell r="R33" t="str">
            <v>NO</v>
          </cell>
          <cell r="T33">
            <v>10</v>
          </cell>
          <cell r="U33" t="str">
            <v>N</v>
          </cell>
          <cell r="V33">
            <v>3</v>
          </cell>
          <cell r="W33" t="str">
            <v>ALVARO LORDUY ESCALANTE</v>
          </cell>
          <cell r="X33" t="str">
            <v>NO</v>
          </cell>
          <cell r="Y33">
            <v>73101868</v>
          </cell>
          <cell r="Z33">
            <v>3185469778</v>
          </cell>
          <cell r="AA33" t="str">
            <v>alores.28@hotmail.com</v>
          </cell>
          <cell r="AB33">
            <v>3017277150</v>
          </cell>
          <cell r="AC33">
            <v>42055</v>
          </cell>
          <cell r="AD33" t="str">
            <v>./resoluciones/113001005358.pdf</v>
          </cell>
          <cell r="AE33">
            <v>1</v>
          </cell>
        </row>
        <row r="34">
          <cell r="A34">
            <v>162</v>
          </cell>
          <cell r="B34">
            <v>11300100000000</v>
          </cell>
          <cell r="C34">
            <v>162</v>
          </cell>
          <cell r="D34">
            <v>162</v>
          </cell>
          <cell r="E34">
            <v>113001000000</v>
          </cell>
          <cell r="F34">
            <v>1</v>
          </cell>
          <cell r="G34" t="str">
            <v>P</v>
          </cell>
          <cell r="H34" t="str">
            <v>A</v>
          </cell>
          <cell r="I34" t="str">
            <v>ESC. NORMAL SUPERIOR DE CARTAGENA DE INDIAS</v>
          </cell>
          <cell r="J34" t="str">
            <v>ALVARO HERNANDEZ CASTELLON</v>
          </cell>
          <cell r="K34">
            <v>73071005</v>
          </cell>
          <cell r="L34" t="str">
            <v>0000-00-00</v>
          </cell>
          <cell r="M34" t="str">
            <v>0000-00-00</v>
          </cell>
          <cell r="N34" t="str">
            <v>NUEVO BOSQUE</v>
          </cell>
          <cell r="O34" t="str">
            <v>NUEVO BOSQUE KRA 51 #23-35</v>
          </cell>
          <cell r="P34">
            <v>6674732</v>
          </cell>
          <cell r="Q34" t="str">
            <v>normalsuperiorcartagena@gmail.com</v>
          </cell>
          <cell r="T34">
            <v>10</v>
          </cell>
          <cell r="U34" t="str">
            <v>N</v>
          </cell>
          <cell r="V34">
            <v>3</v>
          </cell>
          <cell r="W34" t="str">
            <v>IVETT BERRIO BERRY</v>
          </cell>
          <cell r="X34" t="str">
            <v>no</v>
          </cell>
          <cell r="Y34">
            <v>45472499</v>
          </cell>
          <cell r="Z34">
            <v>3178919616</v>
          </cell>
          <cell r="AA34" t="str">
            <v>berryalvajj@hotmail.com</v>
          </cell>
          <cell r="AB34">
            <v>3154310695</v>
          </cell>
          <cell r="AC34">
            <v>42467</v>
          </cell>
          <cell r="AD34" t="str">
            <v>./resoluciones/113001012508.pdf</v>
          </cell>
          <cell r="AE34">
            <v>1</v>
          </cell>
        </row>
        <row r="35">
          <cell r="A35">
            <v>208</v>
          </cell>
          <cell r="B35">
            <v>31300100000000</v>
          </cell>
          <cell r="C35">
            <v>208</v>
          </cell>
          <cell r="D35">
            <v>208</v>
          </cell>
          <cell r="E35">
            <v>313001000000</v>
          </cell>
          <cell r="F35">
            <v>2</v>
          </cell>
          <cell r="G35" t="str">
            <v>P</v>
          </cell>
          <cell r="H35" t="str">
            <v>A</v>
          </cell>
          <cell r="I35" t="str">
            <v>JARD. INF.  ANGELITOS ALEGRES</v>
          </cell>
          <cell r="J35" t="str">
            <v>ROSA INES GUETO QUIROGA</v>
          </cell>
          <cell r="K35">
            <v>45475880</v>
          </cell>
          <cell r="L35" t="str">
            <v>0000-00-00</v>
          </cell>
          <cell r="M35" t="str">
            <v>0000-00-00</v>
          </cell>
          <cell r="N35" t="str">
            <v>NUEVO BOSQUE</v>
          </cell>
          <cell r="O35" t="str">
            <v>NUEVO BOSQUE TRANSV 51 No. 29B 77</v>
          </cell>
          <cell r="P35">
            <v>6675169</v>
          </cell>
          <cell r="Q35" t="str">
            <v>angelitosalegres@hotmail.com</v>
          </cell>
          <cell r="T35">
            <v>10</v>
          </cell>
          <cell r="U35" t="str">
            <v>N</v>
          </cell>
          <cell r="V35">
            <v>5</v>
          </cell>
          <cell r="W35" t="str">
            <v>MERLY CASTELLON BRIEVA</v>
          </cell>
          <cell r="Y35">
            <v>45495431</v>
          </cell>
          <cell r="Z35" t="str">
            <v>311 6599393</v>
          </cell>
          <cell r="AA35" t="str">
            <v>mercas94@yahoo.es</v>
          </cell>
          <cell r="AB35" t="str">
            <v>300 2850238</v>
          </cell>
          <cell r="AC35">
            <v>42520</v>
          </cell>
          <cell r="AD35" t="str">
            <v>./resoluciones/313001000185.pdf</v>
          </cell>
          <cell r="AE35">
            <v>1</v>
          </cell>
        </row>
        <row r="36">
          <cell r="A36">
            <v>209</v>
          </cell>
          <cell r="B36">
            <v>31300100000000</v>
          </cell>
          <cell r="C36">
            <v>209</v>
          </cell>
          <cell r="D36">
            <v>209</v>
          </cell>
          <cell r="E36">
            <v>313001000000</v>
          </cell>
          <cell r="F36">
            <v>2</v>
          </cell>
          <cell r="G36" t="str">
            <v>P</v>
          </cell>
          <cell r="H36" t="str">
            <v>A</v>
          </cell>
          <cell r="I36" t="str">
            <v>INST. EDUCATIVO ENCANTO DE NIï¿½OS</v>
          </cell>
          <cell r="J36" t="str">
            <v>MERCY CRAIG BUITRAGO</v>
          </cell>
          <cell r="K36">
            <v>45450219</v>
          </cell>
          <cell r="L36">
            <v>29906</v>
          </cell>
          <cell r="M36" t="str">
            <v>0000-00-00</v>
          </cell>
          <cell r="N36" t="str">
            <v>NUEVO BOSQUE</v>
          </cell>
          <cell r="O36" t="str">
            <v>TRANSV 48 A # 29E 10</v>
          </cell>
          <cell r="P36">
            <v>6900825</v>
          </cell>
          <cell r="Q36" t="str">
            <v>institutoencanto@hotmail.com</v>
          </cell>
          <cell r="S36" t="str">
            <v>karencraig22@hotmail.com</v>
          </cell>
          <cell r="T36">
            <v>10</v>
          </cell>
          <cell r="U36" t="str">
            <v>N</v>
          </cell>
          <cell r="V36">
            <v>5</v>
          </cell>
          <cell r="W36" t="str">
            <v>KAREN CORTES CRAIG</v>
          </cell>
          <cell r="X36" t="str">
            <v>KAREN CORTES CRAIG</v>
          </cell>
          <cell r="Y36">
            <v>45543682</v>
          </cell>
          <cell r="Z36">
            <v>3126465734</v>
          </cell>
          <cell r="AA36" t="str">
            <v>karencraig22@hotmail.com</v>
          </cell>
          <cell r="AB36">
            <v>3114011687</v>
          </cell>
          <cell r="AC36">
            <v>42437</v>
          </cell>
          <cell r="AD36" t="str">
            <v>./resoluciones/313001000193.pdf</v>
          </cell>
          <cell r="AE36">
            <v>1</v>
          </cell>
        </row>
        <row r="37">
          <cell r="A37">
            <v>213</v>
          </cell>
          <cell r="B37">
            <v>31300100000000</v>
          </cell>
          <cell r="C37">
            <v>213</v>
          </cell>
          <cell r="D37">
            <v>213</v>
          </cell>
          <cell r="E37">
            <v>313001000000</v>
          </cell>
          <cell r="F37">
            <v>2</v>
          </cell>
          <cell r="G37" t="str">
            <v>P</v>
          </cell>
          <cell r="H37" t="str">
            <v>A</v>
          </cell>
          <cell r="I37" t="str">
            <v>INST. EDUC. NUEVA AMERICA</v>
          </cell>
          <cell r="J37" t="str">
            <v>YOMAIRA THERAN DIAZ</v>
          </cell>
          <cell r="K37">
            <v>45453080</v>
          </cell>
          <cell r="L37">
            <v>30224</v>
          </cell>
          <cell r="M37">
            <v>23384</v>
          </cell>
          <cell r="N37" t="str">
            <v>NUEVO BOSQUE</v>
          </cell>
          <cell r="O37" t="str">
            <v>NUEVO BOSQUE MANZ 52 L 2 7A ETAPA</v>
          </cell>
          <cell r="P37">
            <v>6773463</v>
          </cell>
          <cell r="Q37" t="str">
            <v>nuevaamerica522@hotmail.com</v>
          </cell>
          <cell r="T37">
            <v>10</v>
          </cell>
          <cell r="U37" t="str">
            <v>S</v>
          </cell>
          <cell r="V37">
            <v>1</v>
          </cell>
          <cell r="W37" t="str">
            <v>AILEEN SALOM MOSQUERA</v>
          </cell>
          <cell r="Y37">
            <v>45564133</v>
          </cell>
          <cell r="Z37" t="str">
            <v>301-6147464 / 3045324618</v>
          </cell>
          <cell r="AA37" t="str">
            <v>nuevaamerica522@hotmail.com</v>
          </cell>
          <cell r="AB37" t="str">
            <v>310-6105446</v>
          </cell>
          <cell r="AC37">
            <v>42480</v>
          </cell>
          <cell r="AD37" t="str">
            <v>./resoluciones/313001000240.pdf</v>
          </cell>
          <cell r="AE37">
            <v>1</v>
          </cell>
        </row>
        <row r="38">
          <cell r="A38">
            <v>249</v>
          </cell>
          <cell r="B38">
            <v>31300100000000</v>
          </cell>
          <cell r="C38">
            <v>249</v>
          </cell>
          <cell r="D38">
            <v>249</v>
          </cell>
          <cell r="E38">
            <v>313001000000</v>
          </cell>
          <cell r="F38">
            <v>2</v>
          </cell>
          <cell r="G38" t="str">
            <v>P</v>
          </cell>
          <cell r="H38" t="str">
            <v>A</v>
          </cell>
          <cell r="I38" t="str">
            <v>COL. NAVAL DE MANZANILLO</v>
          </cell>
          <cell r="J38" t="str">
            <v>ROBERTO CARLOS BENEDETTY</v>
          </cell>
          <cell r="K38">
            <v>72218293</v>
          </cell>
          <cell r="L38" t="str">
            <v>0000-00-00</v>
          </cell>
          <cell r="M38" t="str">
            <v>0000-00-00</v>
          </cell>
          <cell r="N38" t="str">
            <v>BOSQUE</v>
          </cell>
          <cell r="O38" t="str">
            <v>BOSQUE ESCUELA NAVAL ALMIRANTE PADILLA</v>
          </cell>
          <cell r="P38">
            <v>6694152</v>
          </cell>
          <cell r="Q38" t="str">
            <v>colnavbn1m@gmail.com</v>
          </cell>
          <cell r="T38">
            <v>10</v>
          </cell>
          <cell r="U38" t="str">
            <v>N</v>
          </cell>
          <cell r="V38">
            <v>5</v>
          </cell>
          <cell r="W38" t="str">
            <v>LILIANA PATRICIA MENDEZ CANTILLO</v>
          </cell>
          <cell r="Y38">
            <v>45690917</v>
          </cell>
          <cell r="Z38">
            <v>3007518202</v>
          </cell>
          <cell r="AA38" t="str">
            <v>lipmendez@gmail.com</v>
          </cell>
          <cell r="AB38">
            <v>3012800284</v>
          </cell>
          <cell r="AC38">
            <v>42089</v>
          </cell>
          <cell r="AD38" t="str">
            <v>./resoluciones/313001002269.pdf</v>
          </cell>
          <cell r="AE38">
            <v>1</v>
          </cell>
        </row>
        <row r="39">
          <cell r="A39">
            <v>284</v>
          </cell>
          <cell r="B39">
            <v>31300100000000</v>
          </cell>
          <cell r="C39">
            <v>284</v>
          </cell>
          <cell r="D39">
            <v>284</v>
          </cell>
          <cell r="E39">
            <v>313001000000</v>
          </cell>
          <cell r="F39">
            <v>2</v>
          </cell>
          <cell r="G39" t="str">
            <v>P</v>
          </cell>
          <cell r="H39" t="str">
            <v>A</v>
          </cell>
          <cell r="I39" t="str">
            <v>COL. SANTA LUCIA</v>
          </cell>
          <cell r="J39" t="str">
            <v>TILCIA GONZALEZ</v>
          </cell>
          <cell r="K39">
            <v>40440565</v>
          </cell>
          <cell r="L39" t="str">
            <v>0000-00-00</v>
          </cell>
          <cell r="M39" t="str">
            <v>0000-00-00</v>
          </cell>
          <cell r="N39" t="str">
            <v>REPUBLICA DE CHILE</v>
          </cell>
          <cell r="O39" t="str">
            <v>REPUBLICA DE CHILE MANZ 27 L 9 10 Y 11</v>
          </cell>
          <cell r="P39">
            <v>6467015</v>
          </cell>
          <cell r="Q39" t="str">
            <v>cosanlu09@hotmail.com</v>
          </cell>
          <cell r="T39">
            <v>10</v>
          </cell>
          <cell r="U39" t="str">
            <v>N</v>
          </cell>
          <cell r="V39">
            <v>5</v>
          </cell>
          <cell r="W39" t="str">
            <v>Diana Marcela Orozco Caraballo</v>
          </cell>
          <cell r="Y39">
            <v>1047418041</v>
          </cell>
          <cell r="Z39">
            <v>3052919516</v>
          </cell>
          <cell r="AA39" t="str">
            <v>julianis0701@hotmail.com</v>
          </cell>
          <cell r="AB39">
            <v>3215060159</v>
          </cell>
          <cell r="AC39">
            <v>42486</v>
          </cell>
          <cell r="AD39" t="str">
            <v>./resoluciones/313001005284.pdf</v>
          </cell>
          <cell r="AE39">
            <v>1</v>
          </cell>
        </row>
        <row r="40">
          <cell r="A40">
            <v>305</v>
          </cell>
          <cell r="B40">
            <v>31300100000000</v>
          </cell>
          <cell r="C40">
            <v>305</v>
          </cell>
          <cell r="D40">
            <v>305</v>
          </cell>
          <cell r="E40">
            <v>313001000000</v>
          </cell>
          <cell r="F40">
            <v>2</v>
          </cell>
          <cell r="G40" t="str">
            <v>P</v>
          </cell>
          <cell r="H40" t="str">
            <v>A</v>
          </cell>
          <cell r="I40" t="str">
            <v>INST. EL LABRADOR</v>
          </cell>
          <cell r="J40" t="str">
            <v>ASTERIS  ANGULO LORET</v>
          </cell>
          <cell r="K40">
            <v>45552476</v>
          </cell>
          <cell r="L40" t="str">
            <v>0000-00-00</v>
          </cell>
          <cell r="M40" t="str">
            <v>0000-00-00</v>
          </cell>
          <cell r="N40" t="str">
            <v>SAN ISIDRO</v>
          </cell>
          <cell r="O40" t="str">
            <v>SAN ISIDRO CLL 1A EL LABRADOR # 52-44</v>
          </cell>
          <cell r="P40" t="str">
            <v>6623781-6691178</v>
          </cell>
          <cell r="Q40" t="str">
            <v>montovela@hotmail.com</v>
          </cell>
          <cell r="R40" t="str">
            <v>www.institutolabrador.com</v>
          </cell>
          <cell r="T40">
            <v>10</v>
          </cell>
          <cell r="U40" t="str">
            <v>S</v>
          </cell>
          <cell r="V40">
            <v>1</v>
          </cell>
          <cell r="W40" t="str">
            <v>PAOLA BARBERO</v>
          </cell>
          <cell r="Y40">
            <v>45766951</v>
          </cell>
          <cell r="Z40">
            <v>3046767644</v>
          </cell>
          <cell r="AA40" t="str">
            <v>institutoellabrador@hotmail.com</v>
          </cell>
          <cell r="AB40">
            <v>3182745025</v>
          </cell>
          <cell r="AC40">
            <v>42480</v>
          </cell>
          <cell r="AD40" t="str">
            <v>./resoluciones/313001006337.pdf</v>
          </cell>
          <cell r="AE40">
            <v>1</v>
          </cell>
        </row>
        <row r="41">
          <cell r="A41">
            <v>311</v>
          </cell>
          <cell r="B41">
            <v>31300100000000</v>
          </cell>
          <cell r="C41">
            <v>311</v>
          </cell>
          <cell r="D41">
            <v>311</v>
          </cell>
          <cell r="E41">
            <v>313001000000</v>
          </cell>
          <cell r="F41">
            <v>2</v>
          </cell>
          <cell r="G41" t="str">
            <v>P</v>
          </cell>
          <cell r="H41" t="str">
            <v>A</v>
          </cell>
          <cell r="I41" t="str">
            <v>CORP. INST. SOLEDAD VIVES DE JOLY</v>
          </cell>
          <cell r="J41" t="str">
            <v>SOLEDAD JOLY VIVES</v>
          </cell>
          <cell r="K41">
            <v>33138336</v>
          </cell>
          <cell r="L41">
            <v>26763</v>
          </cell>
          <cell r="M41" t="str">
            <v>0000-00-00</v>
          </cell>
          <cell r="N41" t="str">
            <v>NUEVO BOSQUE</v>
          </cell>
          <cell r="O41" t="str">
            <v>NUEVO BOSQUE TRANV 50 # 29B 79</v>
          </cell>
          <cell r="P41">
            <v>6767742</v>
          </cell>
          <cell r="Q41" t="str">
            <v>c.i.s.v.j@hotmail.com</v>
          </cell>
          <cell r="T41">
            <v>10</v>
          </cell>
          <cell r="U41" t="str">
            <v>S</v>
          </cell>
          <cell r="V41">
            <v>1</v>
          </cell>
          <cell r="W41" t="str">
            <v>LUIS CARLOS JOLY DUEï¿½AS</v>
          </cell>
          <cell r="Y41">
            <v>73186429</v>
          </cell>
          <cell r="Z41">
            <v>3003957393</v>
          </cell>
          <cell r="AA41" t="str">
            <v>luiscajoly@hotmail.com</v>
          </cell>
          <cell r="AB41">
            <v>3135774076</v>
          </cell>
          <cell r="AC41">
            <v>42348</v>
          </cell>
          <cell r="AD41" t="str">
            <v>./resoluciones/313001006639.pdf</v>
          </cell>
          <cell r="AE41">
            <v>1</v>
          </cell>
        </row>
        <row r="42">
          <cell r="A42">
            <v>334</v>
          </cell>
          <cell r="B42">
            <v>31300100000000</v>
          </cell>
          <cell r="C42">
            <v>334</v>
          </cell>
          <cell r="D42">
            <v>334</v>
          </cell>
          <cell r="E42">
            <v>313001000000</v>
          </cell>
          <cell r="F42">
            <v>2</v>
          </cell>
          <cell r="G42" t="str">
            <v>P</v>
          </cell>
          <cell r="H42" t="str">
            <v>A</v>
          </cell>
          <cell r="I42" t="str">
            <v>INST. CHIQUITINES</v>
          </cell>
          <cell r="J42" t="str">
            <v>BENITA ORTEGA RODRIGUEZ</v>
          </cell>
          <cell r="L42" t="str">
            <v>0000-00-00</v>
          </cell>
          <cell r="M42" t="str">
            <v>0000-00-00</v>
          </cell>
          <cell r="N42" t="str">
            <v>NUEVO BOSQUE</v>
          </cell>
          <cell r="O42" t="str">
            <v>NUEVO BOSQUE TRANV 53 # 29F 43</v>
          </cell>
          <cell r="P42">
            <v>6692259</v>
          </cell>
          <cell r="Q42" t="str">
            <v>ins.chiquitines@hotmail.com</v>
          </cell>
          <cell r="T42">
            <v>10</v>
          </cell>
          <cell r="U42" t="str">
            <v>N</v>
          </cell>
          <cell r="V42">
            <v>5</v>
          </cell>
          <cell r="W42" t="str">
            <v>BENITA ORTEGA RODRIGUEZ</v>
          </cell>
          <cell r="AA42" t="str">
            <v>ins.chiquitines@hotmail.com</v>
          </cell>
          <cell r="AE42">
            <v>1</v>
          </cell>
        </row>
        <row r="43">
          <cell r="A43">
            <v>364</v>
          </cell>
          <cell r="B43">
            <v>31300100000000</v>
          </cell>
          <cell r="C43">
            <v>364</v>
          </cell>
          <cell r="D43">
            <v>364</v>
          </cell>
          <cell r="E43">
            <v>313001000000</v>
          </cell>
          <cell r="F43">
            <v>2</v>
          </cell>
          <cell r="G43" t="str">
            <v>P</v>
          </cell>
          <cell r="H43" t="str">
            <v>A</v>
          </cell>
          <cell r="I43" t="str">
            <v>INST. SAN ISIDRO LABRADOR</v>
          </cell>
          <cell r="J43" t="str">
            <v>EMIT MORILLO VALDELAMAR</v>
          </cell>
          <cell r="K43">
            <v>45462244</v>
          </cell>
          <cell r="L43" t="str">
            <v>0000-00-00</v>
          </cell>
          <cell r="M43" t="str">
            <v>0000-00-00</v>
          </cell>
          <cell r="N43" t="str">
            <v>SAN ISIDRO</v>
          </cell>
          <cell r="O43" t="str">
            <v>BOSQUE SAN ISIDRO CLL 1A LABRADOR # 52-18</v>
          </cell>
          <cell r="P43" t="str">
            <v>6621029 - 6742244</v>
          </cell>
          <cell r="Q43" t="str">
            <v>educativosanisidro@hotmail.com</v>
          </cell>
          <cell r="T43">
            <v>10</v>
          </cell>
          <cell r="U43" t="str">
            <v>S</v>
          </cell>
          <cell r="V43">
            <v>1</v>
          </cell>
          <cell r="W43" t="str">
            <v>HAISY BELEÑO VALDELAMAR</v>
          </cell>
          <cell r="Y43">
            <v>45481219</v>
          </cell>
          <cell r="Z43" t="str">
            <v>3145678142 - 3044286678</v>
          </cell>
          <cell r="AA43" t="str">
            <v>educativosanisidro@hotmail.com</v>
          </cell>
          <cell r="AB43">
            <v>3163274367</v>
          </cell>
          <cell r="AC43">
            <v>42482</v>
          </cell>
          <cell r="AD43" t="str">
            <v>./resoluciones/313001008526.pdf</v>
          </cell>
          <cell r="AE43">
            <v>1</v>
          </cell>
        </row>
        <row r="44">
          <cell r="A44">
            <v>367</v>
          </cell>
          <cell r="B44">
            <v>31300100000000</v>
          </cell>
          <cell r="C44">
            <v>367</v>
          </cell>
          <cell r="D44">
            <v>367</v>
          </cell>
          <cell r="E44">
            <v>313001000000</v>
          </cell>
          <cell r="F44">
            <v>2</v>
          </cell>
          <cell r="G44" t="str">
            <v>P</v>
          </cell>
          <cell r="H44" t="str">
            <v>A</v>
          </cell>
          <cell r="I44" t="str">
            <v>INST. PEDRO ROMERO</v>
          </cell>
          <cell r="J44" t="str">
            <v>LAYLA LUZ LICONA PAYARES</v>
          </cell>
          <cell r="K44">
            <v>45517780</v>
          </cell>
          <cell r="L44" t="str">
            <v>0000-00-00</v>
          </cell>
          <cell r="M44" t="str">
            <v>0000-00-00</v>
          </cell>
          <cell r="N44" t="str">
            <v>NUEVO BOSQUE</v>
          </cell>
          <cell r="O44" t="str">
            <v>NUEVO BOSQUE 6A ETAPA MANZ 12 L 28</v>
          </cell>
          <cell r="P44">
            <v>6906228</v>
          </cell>
          <cell r="Q44" t="str">
            <v>instpedroromero123@gmail.com</v>
          </cell>
          <cell r="R44" t="str">
            <v>pagina en facebook instituto pedro romero</v>
          </cell>
          <cell r="T44">
            <v>10</v>
          </cell>
          <cell r="U44" t="str">
            <v>N</v>
          </cell>
          <cell r="V44">
            <v>5</v>
          </cell>
          <cell r="W44" t="str">
            <v>LILIANA LICONA PAYARES</v>
          </cell>
          <cell r="Y44">
            <v>45761632</v>
          </cell>
          <cell r="Z44">
            <v>314137906</v>
          </cell>
          <cell r="AA44" t="str">
            <v>lalulipa@hotmail.com</v>
          </cell>
          <cell r="AB44">
            <v>3148102704</v>
          </cell>
          <cell r="AC44">
            <v>41789</v>
          </cell>
          <cell r="AE44">
            <v>1</v>
          </cell>
        </row>
        <row r="45">
          <cell r="A45">
            <v>394</v>
          </cell>
          <cell r="B45">
            <v>31300100000000</v>
          </cell>
          <cell r="C45">
            <v>394</v>
          </cell>
          <cell r="D45">
            <v>394</v>
          </cell>
          <cell r="E45">
            <v>313001000000</v>
          </cell>
          <cell r="F45">
            <v>2</v>
          </cell>
          <cell r="G45" t="str">
            <v>P</v>
          </cell>
          <cell r="H45" t="str">
            <v>A</v>
          </cell>
          <cell r="I45" t="str">
            <v>FUND.INST. ALEGRIA DE SABER</v>
          </cell>
          <cell r="J45" t="str">
            <v>OLGA LUCIA MATUTE</v>
          </cell>
          <cell r="K45">
            <v>30762090</v>
          </cell>
          <cell r="L45">
            <v>30534</v>
          </cell>
          <cell r="M45">
            <v>23509</v>
          </cell>
          <cell r="N45" t="str">
            <v>NUEVO BOSQUE</v>
          </cell>
          <cell r="O45" t="str">
            <v>NUEVO BOSQUE MANZ 78 L 5 7A ETAPA</v>
          </cell>
          <cell r="P45">
            <v>6467477</v>
          </cell>
          <cell r="Q45" t="str">
            <v>institutoalegriadelsaber@hotmail.com</v>
          </cell>
          <cell r="S45" t="str">
            <v>olma342@hotmail.com</v>
          </cell>
          <cell r="T45">
            <v>10</v>
          </cell>
          <cell r="U45" t="str">
            <v>S</v>
          </cell>
          <cell r="V45">
            <v>1</v>
          </cell>
          <cell r="W45" t="str">
            <v>JULIETH PAOLA BARRIENTOS MATUTE</v>
          </cell>
          <cell r="X45" t="str">
            <v>OLGA LUCIA MATUTE DE AVILA</v>
          </cell>
          <cell r="Y45">
            <v>1047404052</v>
          </cell>
          <cell r="Z45">
            <v>3136525367</v>
          </cell>
          <cell r="AA45" t="str">
            <v>julipaobarrientos@hotmail.com</v>
          </cell>
          <cell r="AB45">
            <v>3106949184</v>
          </cell>
          <cell r="AC45">
            <v>42486</v>
          </cell>
          <cell r="AD45" t="str">
            <v>./resoluciones/313001012701.pdf</v>
          </cell>
          <cell r="AE45">
            <v>1</v>
          </cell>
        </row>
        <row r="46">
          <cell r="A46">
            <v>408</v>
          </cell>
          <cell r="B46">
            <v>31300100000000</v>
          </cell>
          <cell r="C46">
            <v>408</v>
          </cell>
          <cell r="D46">
            <v>408</v>
          </cell>
          <cell r="E46">
            <v>313001000000</v>
          </cell>
          <cell r="F46">
            <v>2</v>
          </cell>
          <cell r="G46" t="str">
            <v>P</v>
          </cell>
          <cell r="H46" t="str">
            <v>A</v>
          </cell>
          <cell r="I46" t="str">
            <v>INST. CRISTIANO REMY</v>
          </cell>
          <cell r="J46" t="str">
            <v>MARTHA MARIMON</v>
          </cell>
          <cell r="L46" t="str">
            <v>0000-00-00</v>
          </cell>
          <cell r="M46" t="str">
            <v>0000-00-00</v>
          </cell>
          <cell r="N46" t="str">
            <v>NUEVO BOSQUE</v>
          </cell>
          <cell r="O46" t="str">
            <v>NUEVO BOSQUE TRNV 48 DIAG 30 29 E 62</v>
          </cell>
          <cell r="P46">
            <v>6773244</v>
          </cell>
          <cell r="Q46" t="str">
            <v>no registra</v>
          </cell>
          <cell r="T46">
            <v>10</v>
          </cell>
          <cell r="U46" t="str">
            <v>N</v>
          </cell>
          <cell r="V46">
            <v>5</v>
          </cell>
          <cell r="W46" t="str">
            <v>ALFONSO ARRIETA MORALES</v>
          </cell>
          <cell r="AA46" t="str">
            <v>alyi77@hotmail.com</v>
          </cell>
          <cell r="AE46">
            <v>1</v>
          </cell>
        </row>
        <row r="47">
          <cell r="A47">
            <v>440</v>
          </cell>
          <cell r="B47">
            <v>31300100000000</v>
          </cell>
          <cell r="C47">
            <v>440</v>
          </cell>
          <cell r="D47">
            <v>440</v>
          </cell>
          <cell r="E47">
            <v>313001000000</v>
          </cell>
          <cell r="F47">
            <v>2</v>
          </cell>
          <cell r="G47" t="str">
            <v>P</v>
          </cell>
          <cell r="H47" t="str">
            <v>A</v>
          </cell>
          <cell r="I47" t="str">
            <v>INSTITUCION EDUCATIVA ALBORADA INFANTIL DE CHILE</v>
          </cell>
          <cell r="J47" t="str">
            <v>ALEXIS  LOPEZ VARGAS</v>
          </cell>
          <cell r="K47">
            <v>45691473</v>
          </cell>
          <cell r="L47" t="str">
            <v>0000-00-00</v>
          </cell>
          <cell r="M47" t="str">
            <v>0000-00-00</v>
          </cell>
          <cell r="N47" t="str">
            <v>REPUBLICA DE CHILE</v>
          </cell>
          <cell r="O47" t="str">
            <v>CHILE MZA 48 LTE 4 MZA 48 LTE 10</v>
          </cell>
          <cell r="P47">
            <v>6690888</v>
          </cell>
          <cell r="Q47" t="str">
            <v>alboradacolegio@hotmail.com</v>
          </cell>
          <cell r="R47" t="str">
            <v>www.colalborada.com</v>
          </cell>
          <cell r="T47">
            <v>10</v>
          </cell>
          <cell r="U47" t="str">
            <v>N</v>
          </cell>
          <cell r="V47">
            <v>5</v>
          </cell>
          <cell r="W47" t="str">
            <v>BLANCA FRANCO</v>
          </cell>
          <cell r="Y47">
            <v>45687104</v>
          </cell>
          <cell r="Z47" t="str">
            <v>3155715854 -3137102861</v>
          </cell>
          <cell r="AA47" t="str">
            <v>blancafranco78@hotmail.com</v>
          </cell>
          <cell r="AB47">
            <v>3215239585</v>
          </cell>
          <cell r="AC47">
            <v>42479</v>
          </cell>
          <cell r="AD47" t="str">
            <v>./resoluciones/313001012957.pdf</v>
          </cell>
          <cell r="AE47">
            <v>1</v>
          </cell>
        </row>
        <row r="48">
          <cell r="A48">
            <v>463</v>
          </cell>
          <cell r="B48">
            <v>31300100000000</v>
          </cell>
          <cell r="C48">
            <v>463</v>
          </cell>
          <cell r="D48">
            <v>463</v>
          </cell>
          <cell r="E48">
            <v>313001000000</v>
          </cell>
          <cell r="F48">
            <v>2</v>
          </cell>
          <cell r="G48" t="str">
            <v>P</v>
          </cell>
          <cell r="H48" t="str">
            <v>A</v>
          </cell>
          <cell r="I48" t="str">
            <v>INST. LA GIRALDA</v>
          </cell>
          <cell r="J48" t="str">
            <v>PATRICIA FLOREZ ESPINOSA</v>
          </cell>
          <cell r="L48" t="str">
            <v>0000-00-00</v>
          </cell>
          <cell r="M48" t="str">
            <v>0000-00-00</v>
          </cell>
          <cell r="N48" t="str">
            <v>BOSQUE</v>
          </cell>
          <cell r="O48" t="str">
            <v>BOSQUE TRANSV 52 # 21-42</v>
          </cell>
          <cell r="P48">
            <v>6694667</v>
          </cell>
          <cell r="Q48" t="str">
            <v>yurimar_girl@hotmail.com</v>
          </cell>
          <cell r="T48">
            <v>10</v>
          </cell>
          <cell r="U48" t="str">
            <v>N</v>
          </cell>
          <cell r="V48">
            <v>5</v>
          </cell>
          <cell r="W48" t="str">
            <v>YURIS TATIS</v>
          </cell>
          <cell r="Z48">
            <v>3116803460</v>
          </cell>
          <cell r="AA48" t="str">
            <v>yurimar_girl@hotmail.com</v>
          </cell>
          <cell r="AB48">
            <v>3107404099</v>
          </cell>
          <cell r="AE48">
            <v>1</v>
          </cell>
        </row>
        <row r="49">
          <cell r="A49">
            <v>497</v>
          </cell>
          <cell r="B49">
            <v>41300100000000</v>
          </cell>
          <cell r="C49">
            <v>497</v>
          </cell>
          <cell r="D49">
            <v>497</v>
          </cell>
          <cell r="E49">
            <v>413001000000</v>
          </cell>
          <cell r="F49">
            <v>2</v>
          </cell>
          <cell r="G49" t="str">
            <v>P</v>
          </cell>
          <cell r="H49" t="str">
            <v>A</v>
          </cell>
          <cell r="I49" t="str">
            <v>INST. EDUC. CAMPANITAS DE SABIDURIA</v>
          </cell>
          <cell r="J49" t="str">
            <v>MARIA E. PAJARO M</v>
          </cell>
          <cell r="L49" t="str">
            <v>0000-00-00</v>
          </cell>
          <cell r="M49" t="str">
            <v>0000-00-00</v>
          </cell>
          <cell r="N49" t="str">
            <v>SAN ISIDRO</v>
          </cell>
          <cell r="O49" t="str">
            <v>AV CRISANTO LUQUE URB EL REFUGIO</v>
          </cell>
          <cell r="Q49" t="str">
            <v>mevangelistapajaro@hotmail.com</v>
          </cell>
          <cell r="T49">
            <v>10</v>
          </cell>
          <cell r="U49" t="str">
            <v>N</v>
          </cell>
          <cell r="V49">
            <v>5</v>
          </cell>
          <cell r="W49" t="str">
            <v>MARIA E. PAJARO M</v>
          </cell>
          <cell r="AA49" t="str">
            <v>mevangelistapajaro@hotmail.com</v>
          </cell>
          <cell r="AB49">
            <v>3135080290</v>
          </cell>
          <cell r="AE49">
            <v>1</v>
          </cell>
        </row>
        <row r="50">
          <cell r="A50">
            <v>522</v>
          </cell>
          <cell r="B50">
            <v>31300100000000</v>
          </cell>
          <cell r="C50">
            <v>522</v>
          </cell>
          <cell r="D50">
            <v>522</v>
          </cell>
          <cell r="E50">
            <v>313001000000</v>
          </cell>
          <cell r="F50">
            <v>2</v>
          </cell>
          <cell r="G50" t="str">
            <v>P</v>
          </cell>
          <cell r="H50" t="str">
            <v>A</v>
          </cell>
          <cell r="I50" t="str">
            <v>FUND. INST. COLOMBIA</v>
          </cell>
          <cell r="J50" t="str">
            <v>CLEMENTINA NIEVES</v>
          </cell>
          <cell r="K50">
            <v>26006516</v>
          </cell>
          <cell r="L50" t="str">
            <v>0000-00-00</v>
          </cell>
          <cell r="M50" t="str">
            <v>0000-00-00</v>
          </cell>
          <cell r="N50" t="str">
            <v>NUEVO BOSQUE</v>
          </cell>
          <cell r="O50" t="str">
            <v>NVO BOSQUE 7 ETAPA M 60 L 15</v>
          </cell>
          <cell r="P50">
            <v>6622472</v>
          </cell>
          <cell r="Q50" t="str">
            <v>institutocolombia@hotmail.com</v>
          </cell>
          <cell r="T50">
            <v>10</v>
          </cell>
          <cell r="U50" t="str">
            <v>S</v>
          </cell>
          <cell r="V50">
            <v>5</v>
          </cell>
          <cell r="W50" t="str">
            <v>CLEMENTINA NIEVES</v>
          </cell>
          <cell r="Y50">
            <v>260066516</v>
          </cell>
          <cell r="Z50">
            <v>3116651524</v>
          </cell>
          <cell r="AA50" t="str">
            <v>instituto.colombia@hotmail.com</v>
          </cell>
          <cell r="AB50">
            <v>3116651524</v>
          </cell>
          <cell r="AC50">
            <v>42466</v>
          </cell>
          <cell r="AD50" t="str">
            <v>./resoluciones/313001013597.pdf</v>
          </cell>
          <cell r="AE50">
            <v>1</v>
          </cell>
        </row>
        <row r="51">
          <cell r="A51">
            <v>545</v>
          </cell>
          <cell r="B51">
            <v>31300100000000</v>
          </cell>
          <cell r="C51">
            <v>545</v>
          </cell>
          <cell r="D51">
            <v>545</v>
          </cell>
          <cell r="E51">
            <v>313001000000</v>
          </cell>
          <cell r="F51">
            <v>2</v>
          </cell>
          <cell r="G51" t="str">
            <v>P</v>
          </cell>
          <cell r="H51" t="str">
            <v>A</v>
          </cell>
          <cell r="I51" t="str">
            <v>JARD. INF. EL MILAGROSO DE LA VILLA</v>
          </cell>
          <cell r="J51" t="str">
            <v>EMPERATRIZ BAHOQUE</v>
          </cell>
          <cell r="K51">
            <v>45433677</v>
          </cell>
          <cell r="L51" t="str">
            <v>0000-00-00</v>
          </cell>
          <cell r="M51" t="str">
            <v>0000-00-00</v>
          </cell>
          <cell r="N51" t="str">
            <v>NUEVO BOSQUE</v>
          </cell>
          <cell r="O51" t="str">
            <v>NUEVO BOSQUE M 21 L 7 ETAPA 2</v>
          </cell>
          <cell r="P51">
            <v>6674630</v>
          </cell>
          <cell r="Q51" t="str">
            <v>embava@hotmail.com</v>
          </cell>
          <cell r="S51" t="str">
            <v>danihernandez-20@hotmail.com</v>
          </cell>
          <cell r="T51">
            <v>10</v>
          </cell>
          <cell r="U51" t="str">
            <v>N</v>
          </cell>
          <cell r="V51">
            <v>5</v>
          </cell>
          <cell r="W51" t="str">
            <v>Daniela hernandez osorio</v>
          </cell>
          <cell r="X51" t="str">
            <v xml:space="preserve">melissa aranda bahoquez </v>
          </cell>
          <cell r="Y51">
            <v>1050963473</v>
          </cell>
          <cell r="Z51">
            <v>3017420619</v>
          </cell>
          <cell r="AA51" t="str">
            <v>embava@hotmail.com</v>
          </cell>
          <cell r="AB51">
            <v>3114110460</v>
          </cell>
          <cell r="AC51">
            <v>42029</v>
          </cell>
          <cell r="AE51">
            <v>1</v>
          </cell>
        </row>
        <row r="52">
          <cell r="A52">
            <v>656</v>
          </cell>
          <cell r="B52">
            <v>31300100000000</v>
          </cell>
          <cell r="C52">
            <v>656</v>
          </cell>
          <cell r="D52">
            <v>656</v>
          </cell>
          <cell r="E52">
            <v>313001000000</v>
          </cell>
          <cell r="F52">
            <v>2</v>
          </cell>
          <cell r="G52" t="str">
            <v>P</v>
          </cell>
          <cell r="H52" t="str">
            <v>A</v>
          </cell>
          <cell r="I52" t="str">
            <v>JARD. INF. MI SOLECITO</v>
          </cell>
          <cell r="J52" t="str">
            <v>JAIZA ISABEL ANNICCHIARICO CARDENAS</v>
          </cell>
          <cell r="L52" t="str">
            <v>0000-00-00</v>
          </cell>
          <cell r="M52" t="str">
            <v>0000-00-00</v>
          </cell>
          <cell r="N52" t="str">
            <v>BOSQUE</v>
          </cell>
          <cell r="O52" t="str">
            <v>BOSQUE AV BUENOS AIRES Nro 47A- 68</v>
          </cell>
          <cell r="P52">
            <v>6624945</v>
          </cell>
          <cell r="Q52" t="str">
            <v>jardin.misolecito@hotmail.com</v>
          </cell>
          <cell r="T52">
            <v>10</v>
          </cell>
          <cell r="U52" t="str">
            <v>N</v>
          </cell>
          <cell r="V52">
            <v>5</v>
          </cell>
          <cell r="W52" t="str">
            <v>JAISA ANNICCHIARICO C</v>
          </cell>
          <cell r="Z52">
            <v>3178418893</v>
          </cell>
          <cell r="AA52" t="str">
            <v>jardin.misolecito@hotmail.com</v>
          </cell>
          <cell r="AB52">
            <v>3126384871</v>
          </cell>
          <cell r="AE52">
            <v>1</v>
          </cell>
        </row>
        <row r="53">
          <cell r="A53">
            <v>720</v>
          </cell>
          <cell r="B53">
            <v>31300100000000</v>
          </cell>
          <cell r="C53">
            <v>720</v>
          </cell>
          <cell r="D53">
            <v>720</v>
          </cell>
          <cell r="E53">
            <v>313001000000</v>
          </cell>
          <cell r="F53">
            <v>2</v>
          </cell>
          <cell r="G53" t="str">
            <v>P</v>
          </cell>
          <cell r="H53" t="str">
            <v>A</v>
          </cell>
          <cell r="I53" t="str">
            <v>INST. EDUCATIVO NUEVA ESPERANZA</v>
          </cell>
          <cell r="J53" t="str">
            <v>SANDRA DE AVILA</v>
          </cell>
          <cell r="K53">
            <v>45487242</v>
          </cell>
          <cell r="L53" t="str">
            <v>0000-00-00</v>
          </cell>
          <cell r="M53">
            <v>24996</v>
          </cell>
          <cell r="N53" t="str">
            <v>ALTO BOSQUE</v>
          </cell>
          <cell r="O53" t="str">
            <v>ALTO BOSQUE TRANSV 51 # 21b 74</v>
          </cell>
          <cell r="P53">
            <v>6434914</v>
          </cell>
          <cell r="Q53" t="str">
            <v>ienuevaesperanza@outlook.com</v>
          </cell>
          <cell r="S53" t="str">
            <v>ienuevaesperanza@outlook.com</v>
          </cell>
          <cell r="T53">
            <v>10</v>
          </cell>
          <cell r="U53" t="str">
            <v>N</v>
          </cell>
          <cell r="V53">
            <v>5</v>
          </cell>
          <cell r="W53" t="str">
            <v>SANDRA DE AVILA</v>
          </cell>
          <cell r="X53" t="str">
            <v>SANDRA DE AVILA PASTRANA</v>
          </cell>
          <cell r="Y53">
            <v>45487242</v>
          </cell>
          <cell r="Z53" t="str">
            <v>3126384871 - 3008859530</v>
          </cell>
          <cell r="AA53" t="str">
            <v>ienuevaesperanza@outlook.com</v>
          </cell>
          <cell r="AB53">
            <v>3126384871</v>
          </cell>
          <cell r="AC53">
            <v>42058</v>
          </cell>
          <cell r="AD53" t="str">
            <v>./resoluciones/313001029051.pdf</v>
          </cell>
          <cell r="AE53">
            <v>1</v>
          </cell>
        </row>
        <row r="54">
          <cell r="A54">
            <v>808</v>
          </cell>
          <cell r="B54">
            <v>31300100000000</v>
          </cell>
          <cell r="C54">
            <v>808</v>
          </cell>
          <cell r="D54">
            <v>808</v>
          </cell>
          <cell r="E54">
            <v>313001000000</v>
          </cell>
          <cell r="F54">
            <v>2</v>
          </cell>
          <cell r="G54" t="str">
            <v>P</v>
          </cell>
          <cell r="H54" t="str">
            <v>A</v>
          </cell>
          <cell r="I54" t="str">
            <v>FUND. ALUNA</v>
          </cell>
          <cell r="J54" t="str">
            <v>MARIA ESTELLA BARRETO HERNANDEZ</v>
          </cell>
          <cell r="K54">
            <v>64740567</v>
          </cell>
          <cell r="L54" t="str">
            <v>0000-00-00</v>
          </cell>
          <cell r="M54" t="str">
            <v>0000-00-00</v>
          </cell>
          <cell r="N54" t="str">
            <v>REPUBLICA DE CHILE</v>
          </cell>
          <cell r="O54" t="str">
            <v>REPUBLICA DE CHILE DIAG 26 N 47-49</v>
          </cell>
          <cell r="P54" t="str">
            <v>6746444-6742470</v>
          </cell>
          <cell r="Q54" t="str">
            <v>aluna@aluna.org.co</v>
          </cell>
          <cell r="R54" t="str">
            <v>www.aluna.org.co</v>
          </cell>
          <cell r="T54">
            <v>10</v>
          </cell>
          <cell r="U54" t="str">
            <v>S</v>
          </cell>
          <cell r="V54">
            <v>1</v>
          </cell>
          <cell r="W54" t="str">
            <v>NORELYS ROJAS VILLAMIZAR</v>
          </cell>
          <cell r="Y54">
            <v>45523204</v>
          </cell>
          <cell r="Z54">
            <v>3135495857</v>
          </cell>
          <cell r="AA54" t="str">
            <v>Norelys.rojas@aluna.org.co</v>
          </cell>
          <cell r="AB54" t="str">
            <v>320-549-2105</v>
          </cell>
          <cell r="AC54">
            <v>42401</v>
          </cell>
          <cell r="AD54" t="str">
            <v>./resoluciones/313001029388.pdf</v>
          </cell>
          <cell r="AE54">
            <v>1</v>
          </cell>
        </row>
        <row r="55">
          <cell r="A55">
            <v>848</v>
          </cell>
          <cell r="B55">
            <v>31300100000000</v>
          </cell>
          <cell r="C55">
            <v>848</v>
          </cell>
          <cell r="D55">
            <v>848</v>
          </cell>
          <cell r="E55">
            <v>313001000000</v>
          </cell>
          <cell r="F55">
            <v>2</v>
          </cell>
          <cell r="G55" t="str">
            <v>P</v>
          </cell>
          <cell r="H55" t="str">
            <v>A</v>
          </cell>
          <cell r="I55" t="str">
            <v>INSTITUTO EDUCATIVO NISSI</v>
          </cell>
          <cell r="J55" t="str">
            <v>REYNELDA GUDIÑO GONZALEZ</v>
          </cell>
          <cell r="K55">
            <v>45486032</v>
          </cell>
          <cell r="L55" t="str">
            <v>0000-00-00</v>
          </cell>
          <cell r="M55" t="str">
            <v>0000-00-00</v>
          </cell>
          <cell r="N55" t="str">
            <v>NUEVO BOSQUE</v>
          </cell>
          <cell r="O55" t="str">
            <v xml:space="preserve"> MANZANA 65 LOTE 14-15</v>
          </cell>
          <cell r="P55">
            <v>6910522</v>
          </cell>
          <cell r="Q55" t="str">
            <v>institutonissi@gmail.com</v>
          </cell>
          <cell r="T55">
            <v>10</v>
          </cell>
          <cell r="U55" t="str">
            <v>N</v>
          </cell>
          <cell r="V55">
            <v>5</v>
          </cell>
          <cell r="W55" t="str">
            <v>ARELYS SANTIAGO ELLES</v>
          </cell>
          <cell r="Y55">
            <v>45534092</v>
          </cell>
          <cell r="Z55">
            <v>3148420669</v>
          </cell>
          <cell r="AA55" t="str">
            <v>mancillita.ary@hotmail.com</v>
          </cell>
          <cell r="AB55">
            <v>6910522</v>
          </cell>
          <cell r="AC55">
            <v>42502</v>
          </cell>
          <cell r="AD55" t="str">
            <v>./resoluciones/313001029922.pdf</v>
          </cell>
          <cell r="AE55">
            <v>1</v>
          </cell>
        </row>
        <row r="56">
          <cell r="A56">
            <v>864</v>
          </cell>
          <cell r="B56">
            <v>31300100000000</v>
          </cell>
          <cell r="C56">
            <v>864</v>
          </cell>
          <cell r="D56">
            <v>864</v>
          </cell>
          <cell r="E56">
            <v>313001000000</v>
          </cell>
          <cell r="F56">
            <v>2</v>
          </cell>
          <cell r="G56" t="str">
            <v>P</v>
          </cell>
          <cell r="H56" t="str">
            <v>A</v>
          </cell>
          <cell r="I56" t="str">
            <v>CENTRO EDUCATIVO EL OASIS DEL SABER</v>
          </cell>
          <cell r="N56" t="str">
            <v>CHIPRE</v>
          </cell>
          <cell r="O56" t="str">
            <v>CHIPRE CLL 31A No 64-36</v>
          </cell>
          <cell r="R56" t="str">
            <v>X</v>
          </cell>
          <cell r="T56">
            <v>10</v>
          </cell>
          <cell r="U56" t="str">
            <v>N</v>
          </cell>
          <cell r="V56">
            <v>5</v>
          </cell>
          <cell r="AE56">
            <v>1</v>
          </cell>
        </row>
        <row r="57">
          <cell r="A57">
            <v>865</v>
          </cell>
          <cell r="B57">
            <v>41300100000000</v>
          </cell>
          <cell r="C57">
            <v>865</v>
          </cell>
          <cell r="D57">
            <v>865</v>
          </cell>
          <cell r="E57">
            <v>413001000000</v>
          </cell>
          <cell r="F57">
            <v>2</v>
          </cell>
          <cell r="G57" t="str">
            <v>P</v>
          </cell>
          <cell r="H57" t="str">
            <v>A</v>
          </cell>
          <cell r="I57" t="str">
            <v>INSTITUTO NUEVO REINO</v>
          </cell>
          <cell r="J57" t="str">
            <v>ORLANDO MORELOS RODRIGUEZ</v>
          </cell>
          <cell r="N57" t="str">
            <v>SAN ISIDRO</v>
          </cell>
          <cell r="O57" t="str">
            <v>BOSQUE-SAN ISIDRO TRANSVERSAL 54# 22B-13</v>
          </cell>
          <cell r="P57" t="str">
            <v>6458036-6621946</v>
          </cell>
          <cell r="R57" t="str">
            <v>X</v>
          </cell>
          <cell r="T57">
            <v>10</v>
          </cell>
          <cell r="U57" t="str">
            <v>N</v>
          </cell>
          <cell r="V57">
            <v>5</v>
          </cell>
          <cell r="AE57">
            <v>1</v>
          </cell>
        </row>
        <row r="58">
          <cell r="A58">
            <v>24</v>
          </cell>
          <cell r="B58">
            <v>11300100000000</v>
          </cell>
          <cell r="C58">
            <v>24</v>
          </cell>
          <cell r="D58">
            <v>24</v>
          </cell>
          <cell r="E58">
            <v>113001000000</v>
          </cell>
          <cell r="F58">
            <v>1</v>
          </cell>
          <cell r="G58" t="str">
            <v>P</v>
          </cell>
          <cell r="H58" t="str">
            <v>A</v>
          </cell>
          <cell r="I58" t="str">
            <v>I.E SALIM BECHARA</v>
          </cell>
          <cell r="J58" t="str">
            <v>ADALBERTO ARANZA MORON</v>
          </cell>
          <cell r="K58">
            <v>73096724</v>
          </cell>
          <cell r="L58">
            <v>29409</v>
          </cell>
          <cell r="M58">
            <v>22475</v>
          </cell>
          <cell r="N58" t="str">
            <v>CEBALLOS</v>
          </cell>
          <cell r="O58" t="str">
            <v>CEBALLOS ANT CARRET A MAMONAL DG 30 56 46</v>
          </cell>
          <cell r="P58">
            <v>6766491</v>
          </cell>
          <cell r="Q58" t="str">
            <v>adaramo@hotmail.com</v>
          </cell>
          <cell r="T58">
            <v>11</v>
          </cell>
          <cell r="U58" t="str">
            <v>N</v>
          </cell>
          <cell r="V58">
            <v>3</v>
          </cell>
          <cell r="W58" t="str">
            <v>SAYDA GUZMAN PACHECO</v>
          </cell>
          <cell r="X58" t="str">
            <v>NO HAY</v>
          </cell>
          <cell r="Y58">
            <v>22806380</v>
          </cell>
          <cell r="Z58">
            <v>3145666418</v>
          </cell>
          <cell r="AA58" t="str">
            <v>saydaguzmanpacheco@hotmail.com</v>
          </cell>
          <cell r="AB58">
            <v>3154879284</v>
          </cell>
          <cell r="AC58">
            <v>42412</v>
          </cell>
          <cell r="AD58" t="str">
            <v>./resoluciones/113001000429.pdf</v>
          </cell>
          <cell r="AE58">
            <v>1</v>
          </cell>
        </row>
        <row r="59">
          <cell r="A59">
            <v>122</v>
          </cell>
          <cell r="B59">
            <v>11300100000000</v>
          </cell>
          <cell r="C59">
            <v>122</v>
          </cell>
          <cell r="D59">
            <v>122</v>
          </cell>
          <cell r="E59">
            <v>113001000000</v>
          </cell>
          <cell r="F59">
            <v>1</v>
          </cell>
          <cell r="G59" t="str">
            <v>P</v>
          </cell>
          <cell r="H59" t="str">
            <v>A</v>
          </cell>
          <cell r="I59" t="str">
            <v>I.E 20 DE JULIO</v>
          </cell>
          <cell r="J59" t="str">
            <v>JONNY JONNY LUNA GUERRERO</v>
          </cell>
          <cell r="K59">
            <v>9287777</v>
          </cell>
          <cell r="L59">
            <v>32366</v>
          </cell>
          <cell r="M59">
            <v>25580</v>
          </cell>
          <cell r="N59" t="str">
            <v>VEINTE DE JULIO</v>
          </cell>
          <cell r="O59" t="str">
            <v>20 DE JULIO CRA 58A No 8-86</v>
          </cell>
          <cell r="P59">
            <v>6769211</v>
          </cell>
          <cell r="Q59" t="str">
            <v>rectoria@ie20dejulio.edu.co</v>
          </cell>
          <cell r="T59">
            <v>11</v>
          </cell>
          <cell r="U59" t="str">
            <v>N</v>
          </cell>
          <cell r="V59">
            <v>3</v>
          </cell>
          <cell r="W59" t="str">
            <v>NABIS TORRES VASQUEZ</v>
          </cell>
          <cell r="Y59">
            <v>33107352</v>
          </cell>
          <cell r="Z59" t="str">
            <v>316-3141537</v>
          </cell>
          <cell r="AA59" t="str">
            <v>simat@ie20dejulio.edu.co</v>
          </cell>
          <cell r="AB59" t="str">
            <v>316-3700772</v>
          </cell>
          <cell r="AC59">
            <v>42530</v>
          </cell>
          <cell r="AD59" t="str">
            <v>./resoluciones/113001006800.pdf</v>
          </cell>
          <cell r="AE59">
            <v>1</v>
          </cell>
        </row>
        <row r="60">
          <cell r="A60">
            <v>190</v>
          </cell>
          <cell r="B60">
            <v>21300100000000</v>
          </cell>
          <cell r="C60">
            <v>190</v>
          </cell>
          <cell r="D60">
            <v>190</v>
          </cell>
          <cell r="E60">
            <v>213001000000</v>
          </cell>
          <cell r="F60">
            <v>1</v>
          </cell>
          <cell r="G60" t="str">
            <v>P</v>
          </cell>
          <cell r="H60" t="str">
            <v>A</v>
          </cell>
          <cell r="I60" t="str">
            <v>I.E SAN FRANCISCO DE ASIS</v>
          </cell>
          <cell r="J60" t="str">
            <v>HNA ANA MARIA RAMOS MARTINEZ</v>
          </cell>
          <cell r="K60">
            <v>26012861</v>
          </cell>
          <cell r="L60">
            <v>28249</v>
          </cell>
          <cell r="M60">
            <v>20850</v>
          </cell>
          <cell r="N60" t="str">
            <v>ARROZ BARATO</v>
          </cell>
          <cell r="O60" t="str">
            <v>CRA 3A No 8 - 71 ARROZ BARATO SECT MAMONAL</v>
          </cell>
          <cell r="Q60" t="str">
            <v>marianita50@yahoo.es</v>
          </cell>
          <cell r="T60">
            <v>11</v>
          </cell>
          <cell r="U60" t="str">
            <v>N</v>
          </cell>
          <cell r="V60">
            <v>3</v>
          </cell>
          <cell r="W60" t="str">
            <v>NAYIBE MERCADO SALCEDO</v>
          </cell>
          <cell r="Y60">
            <v>45484690</v>
          </cell>
          <cell r="Z60">
            <v>3003998183</v>
          </cell>
          <cell r="AA60" t="str">
            <v>nayimersa@hotmail.com</v>
          </cell>
          <cell r="AB60">
            <v>3017738841</v>
          </cell>
          <cell r="AC60">
            <v>42465</v>
          </cell>
          <cell r="AD60" t="str">
            <v>./resoluciones/213001007231.pdf</v>
          </cell>
          <cell r="AE60">
            <v>1</v>
          </cell>
        </row>
        <row r="61">
          <cell r="A61">
            <v>290</v>
          </cell>
          <cell r="B61">
            <v>31300100000000</v>
          </cell>
          <cell r="C61">
            <v>290</v>
          </cell>
          <cell r="D61">
            <v>290</v>
          </cell>
          <cell r="E61">
            <v>313001000000</v>
          </cell>
          <cell r="F61">
            <v>2</v>
          </cell>
          <cell r="G61" t="str">
            <v>P</v>
          </cell>
          <cell r="H61" t="str">
            <v>A</v>
          </cell>
          <cell r="I61" t="str">
            <v>INST. DE EDUC. INTEGRAL I.D.I</v>
          </cell>
          <cell r="J61" t="str">
            <v>ALEXANDRA BELLO GUERRERO</v>
          </cell>
          <cell r="K61">
            <v>45480949</v>
          </cell>
          <cell r="L61">
            <v>31807</v>
          </cell>
          <cell r="M61">
            <v>24725</v>
          </cell>
          <cell r="N61" t="str">
            <v>BELLAVISTA</v>
          </cell>
          <cell r="O61" t="str">
            <v xml:space="preserve"> KRA 7A No 58 - 31</v>
          </cell>
          <cell r="P61">
            <v>6670510</v>
          </cell>
          <cell r="Q61" t="str">
            <v>institutoidi1020@yahoo.es</v>
          </cell>
          <cell r="R61" t="str">
            <v>alexa6112@hotmail.com</v>
          </cell>
          <cell r="S61" t="str">
            <v>alexa6112@hotmail.com</v>
          </cell>
          <cell r="T61">
            <v>11</v>
          </cell>
          <cell r="U61" t="str">
            <v>S</v>
          </cell>
          <cell r="V61">
            <v>1</v>
          </cell>
          <cell r="W61" t="str">
            <v>JACKELIN GOMEZ BRIEVA</v>
          </cell>
          <cell r="X61" t="str">
            <v>JACKELIN GOMEZ BRIEVA</v>
          </cell>
          <cell r="Y61">
            <v>45477179</v>
          </cell>
          <cell r="Z61" t="str">
            <v>3126041463-3002521996</v>
          </cell>
          <cell r="AA61" t="str">
            <v>jack.e.latina@hotmail.com</v>
          </cell>
          <cell r="AB61">
            <v>3192714691</v>
          </cell>
          <cell r="AC61">
            <v>42402</v>
          </cell>
          <cell r="AD61" t="str">
            <v>./resoluciones/313001005632.pdf</v>
          </cell>
          <cell r="AE61">
            <v>1</v>
          </cell>
        </row>
        <row r="62">
          <cell r="A62">
            <v>393</v>
          </cell>
          <cell r="B62">
            <v>31300100000000</v>
          </cell>
          <cell r="C62">
            <v>393</v>
          </cell>
          <cell r="D62">
            <v>393</v>
          </cell>
          <cell r="E62">
            <v>313001000000</v>
          </cell>
          <cell r="F62">
            <v>2</v>
          </cell>
          <cell r="G62" t="str">
            <v>P</v>
          </cell>
          <cell r="H62" t="str">
            <v>A</v>
          </cell>
          <cell r="I62" t="str">
            <v>GUARD. Y JARD. INF. LA HORMIGUITA</v>
          </cell>
          <cell r="J62" t="str">
            <v>IRINA APARICIO RODRIGUEZ</v>
          </cell>
          <cell r="K62">
            <v>45457332</v>
          </cell>
          <cell r="L62">
            <v>30434</v>
          </cell>
          <cell r="M62" t="str">
            <v>0000-00-00</v>
          </cell>
          <cell r="N62" t="str">
            <v>SANTA CLARA</v>
          </cell>
          <cell r="O62" t="str">
            <v>URB SANTA CLARA MZ T LT 30</v>
          </cell>
          <cell r="P62">
            <v>6674065</v>
          </cell>
          <cell r="Q62" t="str">
            <v>irinaparicio1963@hotmail.com</v>
          </cell>
          <cell r="S62" t="str">
            <v>aparicioirina1963@hotmail.com</v>
          </cell>
          <cell r="T62">
            <v>11</v>
          </cell>
          <cell r="U62" t="str">
            <v>N</v>
          </cell>
          <cell r="V62">
            <v>5</v>
          </cell>
          <cell r="W62" t="str">
            <v>IRINA APARICIO RODRIGUEZ</v>
          </cell>
          <cell r="Y62">
            <v>45457332</v>
          </cell>
          <cell r="Z62" t="str">
            <v>3156281352 -3135105728</v>
          </cell>
          <cell r="AA62" t="str">
            <v>irinaparicio1963@hotmail.com</v>
          </cell>
          <cell r="AB62" t="str">
            <v>3156281352- 3135105728</v>
          </cell>
          <cell r="AC62">
            <v>42479</v>
          </cell>
          <cell r="AD62" t="str">
            <v>./resoluciones/313001009034.pdf</v>
          </cell>
          <cell r="AE62">
            <v>1</v>
          </cell>
        </row>
        <row r="63">
          <cell r="A63">
            <v>578</v>
          </cell>
          <cell r="B63">
            <v>31300100000000</v>
          </cell>
          <cell r="C63">
            <v>578</v>
          </cell>
          <cell r="D63">
            <v>578</v>
          </cell>
          <cell r="E63">
            <v>313001000000</v>
          </cell>
          <cell r="F63">
            <v>2</v>
          </cell>
          <cell r="G63" t="str">
            <v>P</v>
          </cell>
          <cell r="H63" t="str">
            <v>A</v>
          </cell>
          <cell r="I63" t="str">
            <v>COL. COMUNITARIO CAMINO DE LUZ Y ESPERANZA</v>
          </cell>
          <cell r="J63" t="str">
            <v>BLANCA CELORIO VALENCIA</v>
          </cell>
          <cell r="K63">
            <v>31303270</v>
          </cell>
          <cell r="L63">
            <v>28285</v>
          </cell>
          <cell r="M63">
            <v>21346</v>
          </cell>
          <cell r="N63" t="str">
            <v>SUCRE</v>
          </cell>
          <cell r="O63" t="str">
            <v>SUCRE SC VILLA ROSA MZ Q LT 13</v>
          </cell>
          <cell r="P63">
            <v>6572156</v>
          </cell>
          <cell r="Q63" t="str">
            <v>celorio50@hotmail.com</v>
          </cell>
          <cell r="T63">
            <v>11</v>
          </cell>
          <cell r="U63" t="str">
            <v>N</v>
          </cell>
          <cell r="V63">
            <v>1</v>
          </cell>
          <cell r="W63" t="str">
            <v>SOFIA CANO</v>
          </cell>
          <cell r="Y63">
            <v>1047376244</v>
          </cell>
          <cell r="Z63">
            <v>3017665691</v>
          </cell>
          <cell r="AA63" t="str">
            <v>celorio50@hotmail.com</v>
          </cell>
          <cell r="AB63">
            <v>3104487357</v>
          </cell>
          <cell r="AC63">
            <v>41897</v>
          </cell>
          <cell r="AE63">
            <v>1</v>
          </cell>
        </row>
        <row r="64">
          <cell r="A64">
            <v>604</v>
          </cell>
          <cell r="B64">
            <v>31300100000000</v>
          </cell>
          <cell r="C64">
            <v>604</v>
          </cell>
          <cell r="D64">
            <v>604</v>
          </cell>
          <cell r="E64">
            <v>313001000000</v>
          </cell>
          <cell r="F64">
            <v>2</v>
          </cell>
          <cell r="G64" t="str">
            <v>P</v>
          </cell>
          <cell r="H64" t="str">
            <v>A</v>
          </cell>
          <cell r="I64" t="str">
            <v>INST. EDUCATIVO CELESTIN FREINET</v>
          </cell>
          <cell r="J64" t="str">
            <v xml:space="preserve">CLAUDIA STELLA OSORIO BORDA </v>
          </cell>
          <cell r="K64">
            <v>33101390</v>
          </cell>
          <cell r="L64" t="str">
            <v>0000-00-00</v>
          </cell>
          <cell r="M64">
            <v>28832</v>
          </cell>
          <cell r="N64" t="str">
            <v>POLICARPA</v>
          </cell>
          <cell r="O64" t="str">
            <v>POLICARPA CLLE 73 No 60-06</v>
          </cell>
          <cell r="P64" t="str">
            <v>6438158 - 3008103883</v>
          </cell>
          <cell r="Q64" t="str">
            <v>cstellaosobo@hotmail.com</v>
          </cell>
          <cell r="T64">
            <v>11</v>
          </cell>
          <cell r="U64" t="str">
            <v>S</v>
          </cell>
          <cell r="V64">
            <v>5</v>
          </cell>
          <cell r="W64" t="str">
            <v>CLAUDIA OSORIO BORDA</v>
          </cell>
          <cell r="Y64">
            <v>33101390</v>
          </cell>
          <cell r="Z64">
            <v>3008026395</v>
          </cell>
          <cell r="AA64" t="str">
            <v>cstellaosobo@hotmail.com</v>
          </cell>
          <cell r="AB64" t="str">
            <v>3008026395 - 3008103883</v>
          </cell>
          <cell r="AC64">
            <v>42106</v>
          </cell>
          <cell r="AD64" t="str">
            <v>./resoluciones/313001027997.pdf</v>
          </cell>
          <cell r="AE64">
            <v>1</v>
          </cell>
        </row>
        <row r="65">
          <cell r="A65">
            <v>721</v>
          </cell>
          <cell r="B65">
            <v>31300100000000</v>
          </cell>
          <cell r="C65">
            <v>721</v>
          </cell>
          <cell r="D65">
            <v>721</v>
          </cell>
          <cell r="E65">
            <v>313001000000</v>
          </cell>
          <cell r="F65">
            <v>2</v>
          </cell>
          <cell r="G65" t="str">
            <v>P</v>
          </cell>
          <cell r="H65" t="str">
            <v>A</v>
          </cell>
          <cell r="I65" t="str">
            <v>I.E COMUNITARIA LIRIO DE LOS VALLES</v>
          </cell>
          <cell r="J65" t="str">
            <v>GUILLERMINA PAJARO CHIQUILLO</v>
          </cell>
          <cell r="K65">
            <v>45475997</v>
          </cell>
          <cell r="L65" t="str">
            <v>0000-00-00</v>
          </cell>
          <cell r="M65" t="str">
            <v>0000-00-00</v>
          </cell>
          <cell r="N65" t="str">
            <v>BELLAVISTA</v>
          </cell>
          <cell r="O65" t="str">
            <v>BELLAVISTA MZ 2 LT M CALLE 7 No 57 A 111</v>
          </cell>
          <cell r="P65">
            <v>6674025</v>
          </cell>
          <cell r="Q65" t="str">
            <v>guipachi@hotmail.com</v>
          </cell>
          <cell r="T65">
            <v>11</v>
          </cell>
          <cell r="U65" t="str">
            <v>S</v>
          </cell>
          <cell r="V65">
            <v>5</v>
          </cell>
          <cell r="W65" t="str">
            <v>BIANIS MARIA TAPIA ROMERO</v>
          </cell>
          <cell r="X65" t="str">
            <v>BIANIS MARIA TAPIA ROMERO</v>
          </cell>
          <cell r="Y65">
            <v>64680182</v>
          </cell>
          <cell r="Z65">
            <v>3135529799</v>
          </cell>
          <cell r="AA65" t="str">
            <v>elim-25@hotmail.com</v>
          </cell>
          <cell r="AB65">
            <v>3205784004</v>
          </cell>
          <cell r="AC65">
            <v>42339</v>
          </cell>
          <cell r="AD65" t="str">
            <v>./resoluciones/313001029116.pdf</v>
          </cell>
          <cell r="AE65">
            <v>1</v>
          </cell>
        </row>
        <row r="66">
          <cell r="A66">
            <v>825</v>
          </cell>
          <cell r="B66">
            <v>31300100000000</v>
          </cell>
          <cell r="C66">
            <v>825</v>
          </cell>
          <cell r="D66">
            <v>825</v>
          </cell>
          <cell r="E66">
            <v>313001000000</v>
          </cell>
          <cell r="F66">
            <v>2</v>
          </cell>
          <cell r="G66" t="str">
            <v>P</v>
          </cell>
          <cell r="H66" t="str">
            <v>A</v>
          </cell>
          <cell r="I66" t="str">
            <v>CENT. EDUC. SANTA CLARA</v>
          </cell>
          <cell r="J66" t="str">
            <v>GLORIA ELENA PINEDA MONTIEL</v>
          </cell>
          <cell r="K66">
            <v>45465623</v>
          </cell>
          <cell r="L66">
            <v>30862</v>
          </cell>
          <cell r="M66">
            <v>24104</v>
          </cell>
          <cell r="N66" t="str">
            <v>SANTA CLARA</v>
          </cell>
          <cell r="O66" t="str">
            <v>URB SANTA CLARA MZ D LT 21</v>
          </cell>
          <cell r="P66" t="str">
            <v>6673250 - 3106623270</v>
          </cell>
          <cell r="Q66" t="str">
            <v>centroeducativosantaclara@hotmail.com</v>
          </cell>
          <cell r="R66" t="str">
            <v>gloria.pine@hotmail.com</v>
          </cell>
          <cell r="S66" t="str">
            <v>rafaeleliecerdominguez@hotmail.com</v>
          </cell>
          <cell r="T66">
            <v>11</v>
          </cell>
          <cell r="U66" t="str">
            <v>N</v>
          </cell>
          <cell r="V66">
            <v>5</v>
          </cell>
          <cell r="W66" t="str">
            <v>RAFAEL ELIECER  DOMINGUEZ ANAYA</v>
          </cell>
          <cell r="X66" t="str">
            <v>GLORIA ELENA PINEDA MONTIEL</v>
          </cell>
          <cell r="Y66">
            <v>73072656</v>
          </cell>
          <cell r="Z66" t="str">
            <v>3116672778 -3004399907</v>
          </cell>
          <cell r="AA66" t="str">
            <v>rafaeleliecerdominguez@hotmail.com</v>
          </cell>
          <cell r="AB66">
            <v>3106623270</v>
          </cell>
          <cell r="AC66">
            <v>42478</v>
          </cell>
          <cell r="AD66" t="str">
            <v>./resoluciones/313001029701.pdf</v>
          </cell>
          <cell r="AE66">
            <v>1</v>
          </cell>
        </row>
        <row r="67">
          <cell r="A67">
            <v>861</v>
          </cell>
          <cell r="B67">
            <v>31300100000000</v>
          </cell>
          <cell r="C67">
            <v>861</v>
          </cell>
          <cell r="D67">
            <v>861</v>
          </cell>
          <cell r="E67">
            <v>313001000000</v>
          </cell>
          <cell r="F67">
            <v>2</v>
          </cell>
          <cell r="G67" t="str">
            <v>P</v>
          </cell>
          <cell r="H67" t="str">
            <v>A</v>
          </cell>
          <cell r="I67" t="str">
            <v>INSTITUTO EDUCATIVO LINDO AMANECER</v>
          </cell>
          <cell r="J67" t="str">
            <v>TEMILDA MARTELO MARTELO</v>
          </cell>
          <cell r="K67">
            <v>45692966</v>
          </cell>
          <cell r="L67">
            <v>35502</v>
          </cell>
          <cell r="M67">
            <v>28186</v>
          </cell>
          <cell r="N67" t="str">
            <v>SANTA CLARA</v>
          </cell>
          <cell r="O67" t="str">
            <v>MANZANA M L 8</v>
          </cell>
          <cell r="P67">
            <v>6907726</v>
          </cell>
          <cell r="Q67" t="str">
            <v>martelomar.temi@hotmail.com</v>
          </cell>
          <cell r="T67">
            <v>11</v>
          </cell>
          <cell r="U67" t="str">
            <v>N</v>
          </cell>
          <cell r="V67">
            <v>5</v>
          </cell>
          <cell r="W67" t="str">
            <v>JOSE LUIS SANCHEZ GUERRERO</v>
          </cell>
          <cell r="Y67">
            <v>73142777</v>
          </cell>
          <cell r="Z67">
            <v>3216880375</v>
          </cell>
          <cell r="AA67" t="str">
            <v>jlsanchez97@gmail.com</v>
          </cell>
          <cell r="AB67">
            <v>3116534990</v>
          </cell>
          <cell r="AC67">
            <v>42481</v>
          </cell>
          <cell r="AD67" t="str">
            <v>./resoluciones/313001030122.pdf</v>
          </cell>
          <cell r="AE67">
            <v>1</v>
          </cell>
        </row>
        <row r="68">
          <cell r="A68">
            <v>30</v>
          </cell>
          <cell r="B68">
            <v>11300100000000</v>
          </cell>
          <cell r="C68">
            <v>30</v>
          </cell>
          <cell r="D68">
            <v>30</v>
          </cell>
          <cell r="E68">
            <v>113001000000</v>
          </cell>
          <cell r="F68">
            <v>1</v>
          </cell>
          <cell r="G68" t="str">
            <v>P</v>
          </cell>
          <cell r="H68" t="str">
            <v>A</v>
          </cell>
          <cell r="I68" t="str">
            <v>I.E LUIS CARLOS LOPEZ</v>
          </cell>
          <cell r="J68" t="str">
            <v>GERMAN ELADIO GONIMA PINTO</v>
          </cell>
          <cell r="K68">
            <v>73089888</v>
          </cell>
          <cell r="L68" t="str">
            <v>0000-00-00</v>
          </cell>
          <cell r="M68" t="str">
            <v>0000-00-00</v>
          </cell>
          <cell r="N68" t="str">
            <v>BLAS DE LEZO</v>
          </cell>
          <cell r="O68" t="str">
            <v>BLAS DE LEZO ST CIAL MZA I LTE 11</v>
          </cell>
          <cell r="P68">
            <v>6634006</v>
          </cell>
          <cell r="Q68" t="str">
            <v>germangonima@gmail.com</v>
          </cell>
          <cell r="S68" t="str">
            <v>kamirosa2008@hotmail.com</v>
          </cell>
          <cell r="T68">
            <v>12</v>
          </cell>
          <cell r="U68" t="str">
            <v>N</v>
          </cell>
          <cell r="V68">
            <v>3</v>
          </cell>
          <cell r="W68" t="str">
            <v>OSCAR RANGEL OMEARA</v>
          </cell>
          <cell r="X68" t="str">
            <v>KATIA ROYERO</v>
          </cell>
          <cell r="Y68">
            <v>73578663</v>
          </cell>
          <cell r="Z68">
            <v>3166170231</v>
          </cell>
          <cell r="AA68" t="str">
            <v>osrangelo@hotmail.com</v>
          </cell>
          <cell r="AB68" t="str">
            <v>314-5895261</v>
          </cell>
          <cell r="AC68">
            <v>42048</v>
          </cell>
          <cell r="AD68" t="str">
            <v>./resoluciones/113001000721.pdf</v>
          </cell>
          <cell r="AE68">
            <v>1</v>
          </cell>
        </row>
        <row r="69">
          <cell r="A69">
            <v>38</v>
          </cell>
          <cell r="B69">
            <v>11300100000000</v>
          </cell>
          <cell r="C69">
            <v>38</v>
          </cell>
          <cell r="D69">
            <v>38</v>
          </cell>
          <cell r="E69">
            <v>113001000000</v>
          </cell>
          <cell r="F69">
            <v>1</v>
          </cell>
          <cell r="G69" t="str">
            <v>P</v>
          </cell>
          <cell r="H69" t="str">
            <v>A</v>
          </cell>
          <cell r="I69" t="str">
            <v>I.E JOHN F KENNEDY</v>
          </cell>
          <cell r="J69" t="str">
            <v>JOHNNY MELENDEZ BANQUEZ</v>
          </cell>
          <cell r="K69">
            <v>73139659</v>
          </cell>
          <cell r="L69" t="str">
            <v>0000-00-00</v>
          </cell>
          <cell r="M69" t="str">
            <v>0000-00-00</v>
          </cell>
          <cell r="N69" t="str">
            <v>BLAS DE LEZO</v>
          </cell>
          <cell r="O69" t="str">
            <v>BLAS DE LEZO 3A ETAPA M3 LOTE 1</v>
          </cell>
          <cell r="P69">
            <v>6632645</v>
          </cell>
          <cell r="Q69" t="str">
            <v>info@iejfk.edu.co</v>
          </cell>
          <cell r="T69">
            <v>12</v>
          </cell>
          <cell r="U69" t="str">
            <v>N</v>
          </cell>
          <cell r="V69">
            <v>3</v>
          </cell>
          <cell r="W69" t="str">
            <v>ELINA ALVEAR OYOLA</v>
          </cell>
          <cell r="X69" t="str">
            <v>NO HAY</v>
          </cell>
          <cell r="Y69">
            <v>45510391</v>
          </cell>
          <cell r="Z69" t="str">
            <v>3106393915--31859187</v>
          </cell>
          <cell r="AA69" t="str">
            <v>e.alvear_o@hotmail.com</v>
          </cell>
          <cell r="AB69" t="str">
            <v>312-6926520</v>
          </cell>
          <cell r="AC69">
            <v>42053</v>
          </cell>
          <cell r="AD69" t="str">
            <v>./resoluciones/113001001336.pdf</v>
          </cell>
          <cell r="AE69">
            <v>1</v>
          </cell>
        </row>
        <row r="70">
          <cell r="A70">
            <v>59</v>
          </cell>
          <cell r="B70">
            <v>11300100000000</v>
          </cell>
          <cell r="C70">
            <v>59</v>
          </cell>
          <cell r="D70">
            <v>59</v>
          </cell>
          <cell r="E70">
            <v>113001000000</v>
          </cell>
          <cell r="F70">
            <v>1</v>
          </cell>
          <cell r="G70" t="str">
            <v>P</v>
          </cell>
          <cell r="H70" t="str">
            <v>A</v>
          </cell>
          <cell r="I70" t="str">
            <v>I.E DE PROMOCION SOCIAL DE C/GENA</v>
          </cell>
          <cell r="J70" t="str">
            <v>JUAN GUERRERO BABILONIA</v>
          </cell>
          <cell r="K70">
            <v>9083130</v>
          </cell>
          <cell r="L70">
            <v>27056</v>
          </cell>
          <cell r="M70">
            <v>19322</v>
          </cell>
          <cell r="N70" t="str">
            <v>EL SOCORRO</v>
          </cell>
          <cell r="O70" t="str">
            <v>EL SOCORRO CL 25 # 71 - 24</v>
          </cell>
          <cell r="P70">
            <v>6634921</v>
          </cell>
          <cell r="Q70" t="str">
            <v>gbabi52@hotmail.com</v>
          </cell>
          <cell r="R70" t="str">
            <v>www.insprosocial.com.co</v>
          </cell>
          <cell r="T70">
            <v>12</v>
          </cell>
          <cell r="U70" t="str">
            <v>N</v>
          </cell>
          <cell r="V70">
            <v>3</v>
          </cell>
          <cell r="W70" t="str">
            <v>DELVIS ARROYO CASTRO</v>
          </cell>
          <cell r="Y70">
            <v>45442855</v>
          </cell>
          <cell r="Z70" t="str">
            <v>315-7547293</v>
          </cell>
          <cell r="AA70" t="str">
            <v>insprosocial2014@hotmail.com</v>
          </cell>
          <cell r="AB70" t="str">
            <v>311-414-448-8</v>
          </cell>
          <cell r="AC70">
            <v>42335</v>
          </cell>
          <cell r="AD70" t="str">
            <v>./resoluciones/113001001719.pdf</v>
          </cell>
          <cell r="AE70">
            <v>1</v>
          </cell>
        </row>
        <row r="71">
          <cell r="A71">
            <v>92</v>
          </cell>
          <cell r="B71">
            <v>11300100000000</v>
          </cell>
          <cell r="C71">
            <v>92</v>
          </cell>
          <cell r="D71">
            <v>92</v>
          </cell>
          <cell r="E71">
            <v>113001000000</v>
          </cell>
          <cell r="F71">
            <v>1</v>
          </cell>
          <cell r="G71" t="str">
            <v>P</v>
          </cell>
          <cell r="H71" t="str">
            <v>A</v>
          </cell>
          <cell r="I71" t="str">
            <v>I.E SOLEDAD ACOSTA DE SAMPER</v>
          </cell>
          <cell r="J71" t="str">
            <v>LUIS ALFONSO RAMIREZ CASTELLON</v>
          </cell>
          <cell r="K71">
            <v>9093940</v>
          </cell>
          <cell r="L71" t="str">
            <v>0000-00-00</v>
          </cell>
          <cell r="M71">
            <v>20333</v>
          </cell>
          <cell r="N71" t="str">
            <v>BLAS DE LEZO</v>
          </cell>
          <cell r="O71" t="str">
            <v>BLAS DE LEZO ST COMERCIAL</v>
          </cell>
          <cell r="P71" t="str">
            <v>6633937 6632219</v>
          </cell>
          <cell r="Q71" t="str">
            <v>luisramirezcastellon@hotmail.com</v>
          </cell>
          <cell r="T71">
            <v>12</v>
          </cell>
          <cell r="U71" t="str">
            <v>N</v>
          </cell>
          <cell r="V71">
            <v>3</v>
          </cell>
          <cell r="W71" t="str">
            <v>NUBIA ISABEL GARAVITO GONZALEZ</v>
          </cell>
          <cell r="Y71">
            <v>41619097</v>
          </cell>
          <cell r="Z71">
            <v>3157449202</v>
          </cell>
          <cell r="AA71" t="str">
            <v>ngaravito9313@hotmail.com</v>
          </cell>
          <cell r="AB71" t="str">
            <v>310-6166319</v>
          </cell>
          <cell r="AC71">
            <v>42047</v>
          </cell>
          <cell r="AE71">
            <v>1</v>
          </cell>
        </row>
        <row r="72">
          <cell r="A72">
            <v>97</v>
          </cell>
          <cell r="B72">
            <v>11300100000000</v>
          </cell>
          <cell r="C72">
            <v>97</v>
          </cell>
          <cell r="D72">
            <v>97</v>
          </cell>
          <cell r="E72">
            <v>113001000000</v>
          </cell>
          <cell r="F72">
            <v>1</v>
          </cell>
          <cell r="G72" t="str">
            <v>P</v>
          </cell>
          <cell r="H72" t="str">
            <v>A</v>
          </cell>
          <cell r="I72" t="str">
            <v>I.E JOSE MANUEL RODRIGUEZ TORICES</v>
          </cell>
          <cell r="J72" t="str">
            <v>ALVARO ANGEL BALLESTAS VARELA</v>
          </cell>
          <cell r="K72">
            <v>9076350</v>
          </cell>
          <cell r="L72" t="str">
            <v>0000-00-00</v>
          </cell>
          <cell r="M72" t="str">
            <v>0000-00-00</v>
          </cell>
          <cell r="N72" t="str">
            <v>ALMIRANTE COLON</v>
          </cell>
          <cell r="O72" t="str">
            <v>CARRET PRINCIPAL DEL BOSQUE</v>
          </cell>
          <cell r="P72" t="str">
            <v>NT</v>
          </cell>
          <cell r="Q72" t="str">
            <v>angelb51@hotmail.com</v>
          </cell>
          <cell r="T72">
            <v>12</v>
          </cell>
          <cell r="U72" t="str">
            <v>N</v>
          </cell>
          <cell r="V72">
            <v>3</v>
          </cell>
          <cell r="W72" t="str">
            <v>NELSY CASAS PACHECO</v>
          </cell>
          <cell r="Y72">
            <v>45502126</v>
          </cell>
          <cell r="Z72" t="str">
            <v>310-6435612</v>
          </cell>
          <cell r="AA72" t="str">
            <v>necapa1971@hotmail.com</v>
          </cell>
          <cell r="AB72" t="str">
            <v>310-601-917-0</v>
          </cell>
          <cell r="AC72">
            <v>42335</v>
          </cell>
          <cell r="AD72" t="str">
            <v>./resoluciones/113001003274.pdf</v>
          </cell>
          <cell r="AE72">
            <v>1</v>
          </cell>
        </row>
        <row r="73">
          <cell r="A73">
            <v>104</v>
          </cell>
          <cell r="B73">
            <v>11300100000000</v>
          </cell>
          <cell r="C73">
            <v>104</v>
          </cell>
          <cell r="D73">
            <v>104</v>
          </cell>
          <cell r="E73">
            <v>113001000000</v>
          </cell>
          <cell r="F73">
            <v>1</v>
          </cell>
          <cell r="G73" t="str">
            <v>P</v>
          </cell>
          <cell r="H73" t="str">
            <v>A</v>
          </cell>
          <cell r="I73" t="str">
            <v>I.E JUAN JOSE NIETO</v>
          </cell>
          <cell r="J73" t="str">
            <v>BENJAMIN ACEVEDO CORREA</v>
          </cell>
          <cell r="K73">
            <v>73144363</v>
          </cell>
          <cell r="L73" t="str">
            <v>0000-00-00</v>
          </cell>
          <cell r="M73" t="str">
            <v>0000-00-00</v>
          </cell>
          <cell r="N73" t="str">
            <v>EL SOCORRO</v>
          </cell>
          <cell r="O73" t="str">
            <v>EL SOCORRO CLL 25 # 71-24 ENTRADA PPAL</v>
          </cell>
          <cell r="P73" t="str">
            <v>6633688 - 6610529</v>
          </cell>
          <cell r="Q73" t="str">
            <v>bacevedo1107@hotmail.com</v>
          </cell>
          <cell r="T73">
            <v>12</v>
          </cell>
          <cell r="U73" t="str">
            <v>N</v>
          </cell>
          <cell r="V73">
            <v>3</v>
          </cell>
          <cell r="W73" t="str">
            <v>LILIANA CACERES BARBOZA</v>
          </cell>
          <cell r="Y73">
            <v>32773888</v>
          </cell>
          <cell r="Z73">
            <v>3172954963</v>
          </cell>
          <cell r="AA73" t="str">
            <v>linac1014@hotmail.com</v>
          </cell>
          <cell r="AB73">
            <v>3145843473</v>
          </cell>
          <cell r="AC73">
            <v>42109</v>
          </cell>
          <cell r="AD73" t="str">
            <v>./resoluciones/113001004149.pdf</v>
          </cell>
          <cell r="AE73">
            <v>1</v>
          </cell>
        </row>
        <row r="74">
          <cell r="A74">
            <v>107</v>
          </cell>
          <cell r="B74">
            <v>11300100000000</v>
          </cell>
          <cell r="C74">
            <v>107</v>
          </cell>
          <cell r="D74">
            <v>107</v>
          </cell>
          <cell r="E74">
            <v>113001000000</v>
          </cell>
          <cell r="F74">
            <v>1</v>
          </cell>
          <cell r="G74" t="str">
            <v>P</v>
          </cell>
          <cell r="H74" t="str">
            <v>A</v>
          </cell>
          <cell r="I74" t="str">
            <v>I.E SAN LUCAS</v>
          </cell>
          <cell r="J74" t="str">
            <v>YASMINY DEL SOCORRO GOMEZ CORONELL</v>
          </cell>
          <cell r="K74">
            <v>45422900</v>
          </cell>
          <cell r="L74">
            <v>28362</v>
          </cell>
          <cell r="M74">
            <v>21499</v>
          </cell>
          <cell r="N74" t="str">
            <v>EL MILAGRO</v>
          </cell>
          <cell r="O74" t="str">
            <v>CLL VALENCIA CON BOGOTA - EL MILAGRO CL 61-44</v>
          </cell>
          <cell r="P74" t="str">
            <v>6673484-6570957</v>
          </cell>
          <cell r="Q74" t="str">
            <v>yasminysocorro@hotmail.com</v>
          </cell>
          <cell r="T74">
            <v>12</v>
          </cell>
          <cell r="U74" t="str">
            <v>N</v>
          </cell>
          <cell r="V74">
            <v>3</v>
          </cell>
          <cell r="W74" t="str">
            <v>DIANIS DEL CARMEN MENESES MACIAS</v>
          </cell>
          <cell r="Y74">
            <v>45755301</v>
          </cell>
          <cell r="Z74">
            <v>3005023510</v>
          </cell>
          <cell r="AA74" t="str">
            <v>diamema2512@yahoo.com</v>
          </cell>
          <cell r="AB74" t="str">
            <v>300 45 22 326 -</v>
          </cell>
          <cell r="AC74">
            <v>42101</v>
          </cell>
          <cell r="AD74" t="str">
            <v>./resoluciones/113001004289.pdf</v>
          </cell>
          <cell r="AE74">
            <v>1</v>
          </cell>
        </row>
        <row r="75">
          <cell r="A75">
            <v>240</v>
          </cell>
          <cell r="B75">
            <v>31300100000000</v>
          </cell>
          <cell r="C75">
            <v>240</v>
          </cell>
          <cell r="D75">
            <v>240</v>
          </cell>
          <cell r="E75">
            <v>313001000000</v>
          </cell>
          <cell r="F75">
            <v>1</v>
          </cell>
          <cell r="G75" t="str">
            <v>P</v>
          </cell>
          <cell r="H75" t="str">
            <v>A</v>
          </cell>
          <cell r="I75" t="str">
            <v>I.E NUESTRA  SEÑORA  DE LA CONSOLATA</v>
          </cell>
          <cell r="J75" t="str">
            <v>Pbro ORLANDO ORDOSGOITIA RAMIREZ</v>
          </cell>
          <cell r="K75">
            <v>78733115</v>
          </cell>
          <cell r="L75" t="str">
            <v>0000-00-00</v>
          </cell>
          <cell r="M75" t="str">
            <v>0000-00-00</v>
          </cell>
          <cell r="N75" t="str">
            <v>BLAS DE LEZO</v>
          </cell>
          <cell r="O75" t="str">
            <v>BLAS DE LEZO AV KENEDY NO26-28</v>
          </cell>
          <cell r="P75" t="str">
            <v>6813692-6812543</v>
          </cell>
          <cell r="Q75" t="str">
            <v>colegiolaconsolata@hotmail.com</v>
          </cell>
          <cell r="T75">
            <v>12</v>
          </cell>
          <cell r="U75" t="str">
            <v>S</v>
          </cell>
          <cell r="V75">
            <v>8</v>
          </cell>
          <cell r="W75" t="str">
            <v>JORGE LUIS ALARCON YALI</v>
          </cell>
          <cell r="X75" t="str">
            <v>.</v>
          </cell>
          <cell r="Y75" t="str">
            <v>cedula_opera</v>
          </cell>
          <cell r="Z75">
            <v>3103620740</v>
          </cell>
          <cell r="AA75" t="str">
            <v>jorgeal48@hotmail.com</v>
          </cell>
          <cell r="AB75">
            <v>3145897910</v>
          </cell>
          <cell r="AC75">
            <v>42492</v>
          </cell>
          <cell r="AD75" t="str">
            <v>./resoluciones/313001001181.pdf</v>
          </cell>
          <cell r="AE75">
            <v>1</v>
          </cell>
        </row>
        <row r="76">
          <cell r="A76">
            <v>285</v>
          </cell>
          <cell r="B76">
            <v>31300100000000</v>
          </cell>
          <cell r="C76">
            <v>285</v>
          </cell>
          <cell r="D76">
            <v>285</v>
          </cell>
          <cell r="E76">
            <v>313001000000</v>
          </cell>
          <cell r="F76">
            <v>1</v>
          </cell>
          <cell r="G76" t="str">
            <v>P</v>
          </cell>
          <cell r="H76" t="str">
            <v>A</v>
          </cell>
          <cell r="I76" t="str">
            <v>COL. NAVAL DEL SOCORRO</v>
          </cell>
          <cell r="J76" t="str">
            <v>ELENIS DE LA CRUZ  ALVAREZ PEREZ</v>
          </cell>
          <cell r="K76">
            <v>45691224</v>
          </cell>
          <cell r="L76">
            <v>35461</v>
          </cell>
          <cell r="M76">
            <v>28819</v>
          </cell>
          <cell r="N76" t="str">
            <v>EL SOCORRO</v>
          </cell>
          <cell r="O76" t="str">
            <v>EL SOCORRO MZA A LOTE 1</v>
          </cell>
          <cell r="P76">
            <v>6613107</v>
          </cell>
          <cell r="Q76" t="str">
            <v>colnavbn1so@gmail.com</v>
          </cell>
          <cell r="T76">
            <v>12</v>
          </cell>
          <cell r="U76" t="str">
            <v>N</v>
          </cell>
          <cell r="V76">
            <v>7</v>
          </cell>
          <cell r="W76" t="str">
            <v>ELENA QUINTERO BUELVAS</v>
          </cell>
          <cell r="Y76">
            <v>45452553</v>
          </cell>
          <cell r="Z76" t="str">
            <v>300-8374412</v>
          </cell>
          <cell r="AA76" t="str">
            <v>elenaquinterob1@gmail.com</v>
          </cell>
          <cell r="AB76" t="str">
            <v>300-2221935, 312-6785386</v>
          </cell>
          <cell r="AC76">
            <v>42335</v>
          </cell>
          <cell r="AD76" t="str">
            <v>./resoluciones/313001005331.pdf</v>
          </cell>
          <cell r="AE76">
            <v>1</v>
          </cell>
        </row>
        <row r="77">
          <cell r="A77">
            <v>503</v>
          </cell>
          <cell r="B77">
            <v>11300100000000</v>
          </cell>
          <cell r="C77">
            <v>503</v>
          </cell>
          <cell r="D77">
            <v>503</v>
          </cell>
          <cell r="E77">
            <v>113001000000</v>
          </cell>
          <cell r="F77">
            <v>1</v>
          </cell>
          <cell r="G77" t="str">
            <v>P</v>
          </cell>
          <cell r="H77" t="str">
            <v>A</v>
          </cell>
          <cell r="I77" t="str">
            <v>I.E BERTHA GEDEON DE BALADI</v>
          </cell>
          <cell r="J77" t="str">
            <v>MANUEL AVENDAÑO MONTERO</v>
          </cell>
          <cell r="K77">
            <v>9079135</v>
          </cell>
          <cell r="L77" t="str">
            <v>0000-00-00</v>
          </cell>
          <cell r="M77" t="str">
            <v>0000-00-00</v>
          </cell>
          <cell r="N77" t="str">
            <v>EL CAMPESTRE</v>
          </cell>
          <cell r="O77" t="str">
            <v>EL CAMPESTRE 7A ETAPA CL 12 CRA 58 ESQUINA</v>
          </cell>
          <cell r="P77">
            <v>6572552</v>
          </cell>
          <cell r="Q77" t="str">
            <v>ieberthagedeon@hotmail.com</v>
          </cell>
          <cell r="S77" t="str">
            <v>marili72210@hotmail.com</v>
          </cell>
          <cell r="T77">
            <v>12</v>
          </cell>
          <cell r="U77" t="str">
            <v>N</v>
          </cell>
          <cell r="V77">
            <v>3</v>
          </cell>
          <cell r="W77" t="str">
            <v>ROCIO PEREZ ACUÑA</v>
          </cell>
          <cell r="X77" t="str">
            <v>MARILI ACUÑA MADRID</v>
          </cell>
          <cell r="Y77">
            <v>45440013</v>
          </cell>
          <cell r="Z77" t="str">
            <v>312-6301696</v>
          </cell>
          <cell r="AA77" t="str">
            <v>ieberthagedeon.edu@gmail.com</v>
          </cell>
          <cell r="AB77" t="str">
            <v>315-6557619</v>
          </cell>
          <cell r="AC77">
            <v>42472</v>
          </cell>
          <cell r="AD77" t="str">
            <v>./resoluciones/113001013814.pdf</v>
          </cell>
          <cell r="AE77">
            <v>1</v>
          </cell>
        </row>
        <row r="78">
          <cell r="A78">
            <v>260</v>
          </cell>
          <cell r="B78">
            <v>31300100000000</v>
          </cell>
          <cell r="C78">
            <v>260</v>
          </cell>
          <cell r="D78">
            <v>260</v>
          </cell>
          <cell r="E78">
            <v>313001000000</v>
          </cell>
          <cell r="F78">
            <v>2</v>
          </cell>
          <cell r="G78" t="str">
            <v>P</v>
          </cell>
          <cell r="H78" t="str">
            <v>A</v>
          </cell>
          <cell r="I78" t="str">
            <v>CORP. INST. CIRY</v>
          </cell>
          <cell r="J78" t="str">
            <v>ALCIRA BLANQUICETT VELEZ</v>
          </cell>
          <cell r="K78">
            <v>33113717</v>
          </cell>
          <cell r="L78">
            <v>23727</v>
          </cell>
          <cell r="M78">
            <v>23709</v>
          </cell>
          <cell r="N78" t="str">
            <v>EL SOCORRO</v>
          </cell>
          <cell r="O78" t="str">
            <v>EL SOCORRO PLAN 500 B MZ 69 LT 21</v>
          </cell>
          <cell r="P78" t="str">
            <v>6616948 - 6813182</v>
          </cell>
          <cell r="Q78" t="str">
            <v>corpo.institutociry@hotmail.com</v>
          </cell>
          <cell r="T78">
            <v>12</v>
          </cell>
          <cell r="U78" t="str">
            <v>S</v>
          </cell>
          <cell r="V78">
            <v>1</v>
          </cell>
          <cell r="W78" t="str">
            <v>HAROLD CAICEDO MORALES</v>
          </cell>
          <cell r="Y78">
            <v>1128057172</v>
          </cell>
          <cell r="Z78">
            <v>3215616256</v>
          </cell>
          <cell r="AA78" t="str">
            <v>hacamo2000@hotmail.com</v>
          </cell>
          <cell r="AB78">
            <v>3012444383</v>
          </cell>
          <cell r="AC78">
            <v>42401</v>
          </cell>
          <cell r="AD78" t="str">
            <v>./resoluciones/313001003117.pdf</v>
          </cell>
          <cell r="AE78">
            <v>1</v>
          </cell>
        </row>
        <row r="79">
          <cell r="A79">
            <v>274</v>
          </cell>
          <cell r="B79">
            <v>31300100000000</v>
          </cell>
          <cell r="C79">
            <v>274</v>
          </cell>
          <cell r="D79">
            <v>274</v>
          </cell>
          <cell r="E79">
            <v>313001000000</v>
          </cell>
          <cell r="F79">
            <v>2</v>
          </cell>
          <cell r="G79" t="str">
            <v>P</v>
          </cell>
          <cell r="H79" t="str">
            <v>A</v>
          </cell>
          <cell r="I79" t="str">
            <v>ESCUELA. EL SALVADOR</v>
          </cell>
          <cell r="J79" t="str">
            <v>WALTER ANTONIO ANICHIARICO SANCHEZ</v>
          </cell>
          <cell r="K79">
            <v>73148375</v>
          </cell>
          <cell r="L79">
            <v>32682</v>
          </cell>
          <cell r="M79">
            <v>26082</v>
          </cell>
          <cell r="N79" t="str">
            <v>BLAS DE LEZO</v>
          </cell>
          <cell r="O79" t="str">
            <v>BLAS DE LEZO AV KENNEDY 68 64</v>
          </cell>
          <cell r="P79">
            <v>6534139</v>
          </cell>
          <cell r="Q79" t="str">
            <v>info@fundacionelredentor.org</v>
          </cell>
          <cell r="S79" t="str">
            <v>moresept72@hotmail.com</v>
          </cell>
          <cell r="T79">
            <v>12</v>
          </cell>
          <cell r="U79" t="str">
            <v>N</v>
          </cell>
          <cell r="V79">
            <v>5</v>
          </cell>
          <cell r="W79" t="str">
            <v>GARIS OLIVERA OLIVERA</v>
          </cell>
          <cell r="X79" t="str">
            <v>MORAIMA OLAVE ROMERO</v>
          </cell>
          <cell r="Y79">
            <v>45480563</v>
          </cell>
          <cell r="Z79">
            <v>3005477524</v>
          </cell>
          <cell r="AA79" t="str">
            <v>garis-olivera@fundacionelredentor.org</v>
          </cell>
          <cell r="AB79">
            <v>3188833020</v>
          </cell>
          <cell r="AC79">
            <v>42509</v>
          </cell>
          <cell r="AD79" t="str">
            <v>./resoluciones/313001004857.pdf</v>
          </cell>
          <cell r="AE79">
            <v>1</v>
          </cell>
        </row>
        <row r="80">
          <cell r="A80">
            <v>310</v>
          </cell>
          <cell r="B80">
            <v>31300100000000</v>
          </cell>
          <cell r="C80">
            <v>310</v>
          </cell>
          <cell r="D80">
            <v>310</v>
          </cell>
          <cell r="E80">
            <v>313001000000</v>
          </cell>
          <cell r="F80">
            <v>2</v>
          </cell>
          <cell r="G80" t="str">
            <v>P</v>
          </cell>
          <cell r="H80" t="str">
            <v>A</v>
          </cell>
          <cell r="I80" t="str">
            <v>INST.  EL EDEN</v>
          </cell>
          <cell r="J80" t="str">
            <v>SANDRA ARRIETA PEDROZA</v>
          </cell>
          <cell r="K80">
            <v>45491120</v>
          </cell>
          <cell r="L80">
            <v>32462</v>
          </cell>
          <cell r="M80">
            <v>25601</v>
          </cell>
          <cell r="N80" t="str">
            <v>LOS CARACOLES</v>
          </cell>
          <cell r="O80" t="str">
            <v>CARACOLES MZ 75 LT 16 ET 1</v>
          </cell>
          <cell r="P80">
            <v>6670848</v>
          </cell>
          <cell r="Q80" t="str">
            <v>insteden@yahoo.com</v>
          </cell>
          <cell r="S80" t="str">
            <v>lindanegra0@hotmail.com</v>
          </cell>
          <cell r="T80">
            <v>12</v>
          </cell>
          <cell r="U80" t="str">
            <v>N</v>
          </cell>
          <cell r="V80">
            <v>5</v>
          </cell>
          <cell r="W80" t="str">
            <v>SANDRA ARRIETA PEDROZA</v>
          </cell>
          <cell r="X80" t="str">
            <v>CELEYNE ARRIETA</v>
          </cell>
          <cell r="Y80">
            <v>45491120</v>
          </cell>
          <cell r="Z80">
            <v>3126524107</v>
          </cell>
          <cell r="AA80" t="str">
            <v>insteden@yahoo.com</v>
          </cell>
          <cell r="AB80">
            <v>3126524107</v>
          </cell>
          <cell r="AC80">
            <v>42488</v>
          </cell>
          <cell r="AD80" t="str">
            <v>./resoluciones/313001006621.pdf</v>
          </cell>
          <cell r="AE80">
            <v>1</v>
          </cell>
        </row>
        <row r="81">
          <cell r="A81">
            <v>313</v>
          </cell>
          <cell r="B81">
            <v>31300100000000</v>
          </cell>
          <cell r="C81">
            <v>313</v>
          </cell>
          <cell r="D81">
            <v>313</v>
          </cell>
          <cell r="E81">
            <v>313001000000</v>
          </cell>
          <cell r="F81">
            <v>2</v>
          </cell>
          <cell r="G81" t="str">
            <v>P</v>
          </cell>
          <cell r="H81" t="str">
            <v>A</v>
          </cell>
          <cell r="I81" t="str">
            <v>COLEGIO  EL DIVINO SALVADOR</v>
          </cell>
          <cell r="J81" t="str">
            <v>NORA MENDOZA REYES</v>
          </cell>
          <cell r="K81">
            <v>33139760</v>
          </cell>
          <cell r="L81">
            <v>23201</v>
          </cell>
          <cell r="M81">
            <v>18979</v>
          </cell>
          <cell r="N81" t="str">
            <v>EL SOCORRO</v>
          </cell>
          <cell r="O81" t="str">
            <v>EL SOCORRO MZ 45 LT 4 PLAN 332A</v>
          </cell>
          <cell r="P81">
            <v>6631911</v>
          </cell>
          <cell r="Q81" t="str">
            <v>coleldivinosalvador@yahoo.com</v>
          </cell>
          <cell r="S81" t="str">
            <v>coleldivinosalvador@yahoo.com</v>
          </cell>
          <cell r="T81">
            <v>12</v>
          </cell>
          <cell r="U81" t="str">
            <v>N</v>
          </cell>
          <cell r="V81">
            <v>5</v>
          </cell>
          <cell r="W81" t="str">
            <v>KAREN MONSALVE</v>
          </cell>
          <cell r="X81" t="str">
            <v>DANIELA BRAVO CUADRADO</v>
          </cell>
          <cell r="Y81">
            <v>45576633</v>
          </cell>
          <cell r="Z81">
            <v>3157720207</v>
          </cell>
          <cell r="AA81" t="str">
            <v>karenmh16@yahoo.es</v>
          </cell>
          <cell r="AB81">
            <v>3174399062</v>
          </cell>
          <cell r="AC81">
            <v>42107</v>
          </cell>
          <cell r="AD81" t="str">
            <v>./resoluciones/313001006698.pdf</v>
          </cell>
          <cell r="AE81">
            <v>1</v>
          </cell>
        </row>
        <row r="82">
          <cell r="A82">
            <v>314</v>
          </cell>
          <cell r="B82">
            <v>31300100000000</v>
          </cell>
          <cell r="C82">
            <v>314</v>
          </cell>
          <cell r="D82">
            <v>314</v>
          </cell>
          <cell r="E82">
            <v>313001000000</v>
          </cell>
          <cell r="F82">
            <v>2</v>
          </cell>
          <cell r="G82" t="str">
            <v>P</v>
          </cell>
          <cell r="H82" t="str">
            <v>A</v>
          </cell>
          <cell r="I82" t="str">
            <v>COL. MIL. ALMIRANTE COLON</v>
          </cell>
          <cell r="J82" t="str">
            <v>JORGE ISAAC CORREA JIMENEZ</v>
          </cell>
          <cell r="K82">
            <v>73079395</v>
          </cell>
          <cell r="L82">
            <v>28361</v>
          </cell>
          <cell r="M82">
            <v>19623</v>
          </cell>
          <cell r="N82" t="str">
            <v>ALMIRANTE COLON</v>
          </cell>
          <cell r="O82" t="str">
            <v>ALMIRANTE COLON MZ Y LT 1 ET 2</v>
          </cell>
          <cell r="P82" t="str">
            <v>6570210 - 6573378</v>
          </cell>
          <cell r="Q82" t="str">
            <v>colemilitar3105@hotmail.com</v>
          </cell>
          <cell r="S82" t="str">
            <v>itodarlin21-10@hotmail.com</v>
          </cell>
          <cell r="T82">
            <v>12</v>
          </cell>
          <cell r="U82" t="str">
            <v>S</v>
          </cell>
          <cell r="V82">
            <v>1</v>
          </cell>
          <cell r="W82" t="str">
            <v>MARCIAL RUIZ TORO</v>
          </cell>
          <cell r="X82" t="str">
            <v>DARLYN VIVIANA ITURRIAGO</v>
          </cell>
          <cell r="Y82">
            <v>73574229</v>
          </cell>
          <cell r="Z82">
            <v>3106028095</v>
          </cell>
          <cell r="AA82" t="str">
            <v>marcial_0413@hotmail.com</v>
          </cell>
          <cell r="AB82" t="str">
            <v>6573378 -6570210</v>
          </cell>
          <cell r="AC82">
            <v>42335</v>
          </cell>
          <cell r="AD82" t="str">
            <v>./resoluciones/313001006701.pdf</v>
          </cell>
          <cell r="AE82">
            <v>1</v>
          </cell>
        </row>
        <row r="83">
          <cell r="A83">
            <v>315</v>
          </cell>
          <cell r="B83">
            <v>31300100000000</v>
          </cell>
          <cell r="C83">
            <v>315</v>
          </cell>
          <cell r="D83">
            <v>315</v>
          </cell>
          <cell r="E83">
            <v>313001000000</v>
          </cell>
          <cell r="F83">
            <v>2</v>
          </cell>
          <cell r="G83" t="str">
            <v>P</v>
          </cell>
          <cell r="H83" t="str">
            <v>A</v>
          </cell>
          <cell r="I83" t="str">
            <v>CORPORACION LICEO SAN FERNANDO</v>
          </cell>
          <cell r="J83" t="str">
            <v>ALVARO VALENCIA VARGAS</v>
          </cell>
          <cell r="K83">
            <v>9093772</v>
          </cell>
          <cell r="L83">
            <v>27976</v>
          </cell>
          <cell r="M83">
            <v>21115</v>
          </cell>
          <cell r="N83" t="str">
            <v>LA CENTRAL Y HENEQUEN</v>
          </cell>
          <cell r="O83" t="str">
            <v>LA CENTRAL CRA 65 Nº 20 A 51 Y HENEQUEN CL DEL COLEGIO MZ 2 LT. 7 Y 8</v>
          </cell>
          <cell r="P83" t="str">
            <v xml:space="preserve"> 6458934 -  3005456886</v>
          </cell>
          <cell r="Q83" t="str">
            <v>lisanfer85@hotmail.com</v>
          </cell>
          <cell r="T83">
            <v>12</v>
          </cell>
          <cell r="U83" t="str">
            <v>S</v>
          </cell>
          <cell r="V83">
            <v>5</v>
          </cell>
          <cell r="W83" t="str">
            <v>BERENICE BUSTAMANTE POLO</v>
          </cell>
          <cell r="Y83">
            <v>45474852</v>
          </cell>
          <cell r="Z83">
            <v>3005456886</v>
          </cell>
          <cell r="AA83" t="str">
            <v>BEREBUS2@HOTMAIL.COM</v>
          </cell>
          <cell r="AB83">
            <v>3173735927</v>
          </cell>
          <cell r="AC83">
            <v>42502</v>
          </cell>
          <cell r="AD83" t="str">
            <v>./resoluciones/313001006736.pdf</v>
          </cell>
          <cell r="AE83">
            <v>1</v>
          </cell>
        </row>
        <row r="84">
          <cell r="A84">
            <v>327</v>
          </cell>
          <cell r="B84">
            <v>31300100000000</v>
          </cell>
          <cell r="C84">
            <v>327</v>
          </cell>
          <cell r="D84">
            <v>327</v>
          </cell>
          <cell r="E84">
            <v>313001000000</v>
          </cell>
          <cell r="F84">
            <v>2</v>
          </cell>
          <cell r="G84" t="str">
            <v>P</v>
          </cell>
          <cell r="H84" t="str">
            <v>A</v>
          </cell>
          <cell r="I84" t="str">
            <v>INST. JUAN JACOBO ROUSSEAU</v>
          </cell>
          <cell r="J84" t="str">
            <v>RAMON ALFONSO PEREZ</v>
          </cell>
          <cell r="K84">
            <v>9054659</v>
          </cell>
          <cell r="L84">
            <v>23845</v>
          </cell>
          <cell r="M84">
            <v>15044</v>
          </cell>
          <cell r="N84" t="str">
            <v>VILLA LORENA</v>
          </cell>
          <cell r="O84" t="str">
            <v>URB VILLA LORENA MZ C LOTE 1 DIAG 4A ETAPA EL CAMP</v>
          </cell>
          <cell r="P84" t="str">
            <v>6671666-6812910</v>
          </cell>
          <cell r="Q84" t="str">
            <v>perezgulfo@hotmail.com</v>
          </cell>
          <cell r="S84" t="str">
            <v>sidiestrada1989@hotmail.com</v>
          </cell>
          <cell r="T84">
            <v>12</v>
          </cell>
          <cell r="U84" t="str">
            <v>S</v>
          </cell>
          <cell r="V84">
            <v>1</v>
          </cell>
          <cell r="W84" t="str">
            <v>RAMON ALFONSO PEREZ GULFO</v>
          </cell>
          <cell r="X84" t="str">
            <v>SINDY DEL CARMEN DIAZ ESTRADA</v>
          </cell>
          <cell r="Y84">
            <v>73581124</v>
          </cell>
          <cell r="Z84">
            <v>3145078124</v>
          </cell>
          <cell r="AA84" t="str">
            <v>perezgulfo@hotmail.com</v>
          </cell>
          <cell r="AB84">
            <v>3103688815</v>
          </cell>
          <cell r="AC84">
            <v>42455</v>
          </cell>
          <cell r="AD84" t="str">
            <v>./resoluciones/313001007244.pdf</v>
          </cell>
          <cell r="AE84">
            <v>1</v>
          </cell>
        </row>
        <row r="85">
          <cell r="A85">
            <v>335</v>
          </cell>
          <cell r="B85">
            <v>31300100000000</v>
          </cell>
          <cell r="C85">
            <v>335</v>
          </cell>
          <cell r="D85">
            <v>335</v>
          </cell>
          <cell r="E85">
            <v>313001000000</v>
          </cell>
          <cell r="F85">
            <v>2</v>
          </cell>
          <cell r="G85" t="str">
            <v>P</v>
          </cell>
          <cell r="H85" t="str">
            <v>A</v>
          </cell>
          <cell r="I85" t="str">
            <v>CORP. INST. EDUC. DEL SOCORRO</v>
          </cell>
          <cell r="J85" t="str">
            <v>CORNELIA RUIZ IGLESIAS</v>
          </cell>
          <cell r="K85">
            <v>45473117</v>
          </cell>
          <cell r="L85">
            <v>31271</v>
          </cell>
          <cell r="M85">
            <v>24009</v>
          </cell>
          <cell r="N85" t="str">
            <v>EL SOCORRO</v>
          </cell>
          <cell r="O85" t="str">
            <v>EL SOCORRO PL 500 B MZ 77 LT 6</v>
          </cell>
          <cell r="P85">
            <v>6617429</v>
          </cell>
          <cell r="Q85" t="str">
            <v>corne24@hotmail.es</v>
          </cell>
          <cell r="S85" t="str">
            <v>elizabeth.rios.al@hotmail.es</v>
          </cell>
          <cell r="T85">
            <v>12</v>
          </cell>
          <cell r="U85" t="str">
            <v>S</v>
          </cell>
          <cell r="V85">
            <v>1</v>
          </cell>
          <cell r="W85" t="str">
            <v>ELIZABETH RIOS ALMANZA</v>
          </cell>
          <cell r="X85" t="str">
            <v>Elizabeth Navarro Coneo</v>
          </cell>
          <cell r="Y85">
            <v>1128048970</v>
          </cell>
          <cell r="Z85">
            <v>3004470900</v>
          </cell>
          <cell r="AA85" t="str">
            <v>institutocies@hotmail.com</v>
          </cell>
          <cell r="AB85">
            <v>3114033411</v>
          </cell>
          <cell r="AC85">
            <v>42488</v>
          </cell>
          <cell r="AD85" t="str">
            <v>./resoluciones/313001007619.pdf</v>
          </cell>
          <cell r="AE85">
            <v>1</v>
          </cell>
        </row>
        <row r="86">
          <cell r="A86">
            <v>340</v>
          </cell>
          <cell r="B86">
            <v>31300100000000</v>
          </cell>
          <cell r="C86">
            <v>340</v>
          </cell>
          <cell r="D86">
            <v>340</v>
          </cell>
          <cell r="E86">
            <v>313001000000</v>
          </cell>
          <cell r="F86">
            <v>2</v>
          </cell>
          <cell r="G86" t="str">
            <v>P</v>
          </cell>
          <cell r="H86" t="str">
            <v>A</v>
          </cell>
          <cell r="I86" t="str">
            <v>GIMN. CREATIVO JUAN PABLO</v>
          </cell>
          <cell r="J86" t="str">
            <v>MARTHA ARAUJO DEL RIO</v>
          </cell>
          <cell r="L86" t="str">
            <v>0000-00-00</v>
          </cell>
          <cell r="M86" t="str">
            <v>0000-00-00</v>
          </cell>
          <cell r="N86" t="str">
            <v>EL CAMPESTRE</v>
          </cell>
          <cell r="O86" t="str">
            <v>EL CAMPESTRE Mz 74 LT 2 ETAPA 7</v>
          </cell>
          <cell r="P86">
            <v>6671854</v>
          </cell>
          <cell r="Q86" t="str">
            <v>mardelrioa@gmail.com</v>
          </cell>
          <cell r="T86">
            <v>12</v>
          </cell>
          <cell r="U86" t="str">
            <v>N</v>
          </cell>
          <cell r="V86">
            <v>5</v>
          </cell>
          <cell r="W86" t="str">
            <v>TATIANA CECILIA TORRES</v>
          </cell>
          <cell r="Z86">
            <v>3173104363</v>
          </cell>
          <cell r="AA86" t="str">
            <v>antatisaraujo@hotmail.com</v>
          </cell>
          <cell r="AB86">
            <v>3157410557</v>
          </cell>
          <cell r="AE86">
            <v>1</v>
          </cell>
        </row>
        <row r="87">
          <cell r="A87">
            <v>359</v>
          </cell>
          <cell r="B87">
            <v>31300100000000</v>
          </cell>
          <cell r="C87">
            <v>359</v>
          </cell>
          <cell r="D87">
            <v>359</v>
          </cell>
          <cell r="E87">
            <v>313001000000</v>
          </cell>
          <cell r="F87">
            <v>2</v>
          </cell>
          <cell r="G87" t="str">
            <v>P</v>
          </cell>
          <cell r="H87" t="str">
            <v>A</v>
          </cell>
          <cell r="I87" t="str">
            <v>CORP. EDUCATIVA COLEGIO ALTER - ALTERIS</v>
          </cell>
          <cell r="J87" t="str">
            <v>LUIS ALFREDO ALVAREZ MANTILLA</v>
          </cell>
          <cell r="K87">
            <v>73113831</v>
          </cell>
          <cell r="L87">
            <v>31213</v>
          </cell>
          <cell r="M87">
            <v>23761</v>
          </cell>
          <cell r="N87" t="str">
            <v>SANTA CLARA</v>
          </cell>
          <cell r="O87" t="str">
            <v>URB SANTA CLARA MZ Q LOTES 1-2-3-4</v>
          </cell>
          <cell r="P87" t="str">
            <v>6674111 - 6431083</v>
          </cell>
          <cell r="Q87" t="str">
            <v>info@colegioalteralteris.edu.co</v>
          </cell>
          <cell r="R87" t="str">
            <v>www.colegioalteralteris.com.edu.co</v>
          </cell>
          <cell r="T87">
            <v>12</v>
          </cell>
          <cell r="U87" t="str">
            <v>N</v>
          </cell>
          <cell r="V87">
            <v>5</v>
          </cell>
          <cell r="W87" t="str">
            <v>YESSICA GARCES MORALES</v>
          </cell>
          <cell r="Y87">
            <v>45539406</v>
          </cell>
          <cell r="Z87">
            <v>3005993831</v>
          </cell>
          <cell r="AA87" t="str">
            <v>yessicagarces@colegioalteralteris.edu.co</v>
          </cell>
          <cell r="AB87">
            <v>3104028298</v>
          </cell>
          <cell r="AC87">
            <v>42492</v>
          </cell>
          <cell r="AD87" t="str">
            <v>./resoluciones/313001006485.pdf</v>
          </cell>
          <cell r="AE87">
            <v>1</v>
          </cell>
        </row>
        <row r="88">
          <cell r="A88">
            <v>366</v>
          </cell>
          <cell r="B88">
            <v>31300100000000</v>
          </cell>
          <cell r="C88">
            <v>366</v>
          </cell>
          <cell r="D88">
            <v>366</v>
          </cell>
          <cell r="E88">
            <v>313001000000</v>
          </cell>
          <cell r="F88">
            <v>2</v>
          </cell>
          <cell r="G88" t="str">
            <v>P</v>
          </cell>
          <cell r="H88" t="str">
            <v>A</v>
          </cell>
          <cell r="I88" t="str">
            <v>INST. JORGE LUIS BORGES</v>
          </cell>
          <cell r="J88" t="str">
            <v>DENNIS PEREZ GONZALEZ</v>
          </cell>
          <cell r="K88">
            <v>45438173</v>
          </cell>
          <cell r="L88" t="str">
            <v>0000-00-00</v>
          </cell>
          <cell r="M88" t="str">
            <v>0000-00-00</v>
          </cell>
          <cell r="N88" t="str">
            <v>BLAS DE LEZO</v>
          </cell>
          <cell r="O88" t="str">
            <v>BLAS DE LEZO MZ 5 LOTE 3 - 3ERA ETAPA</v>
          </cell>
          <cell r="P88">
            <v>6615713</v>
          </cell>
          <cell r="Q88" t="str">
            <v>institutojorgeluisborges@gmail.com</v>
          </cell>
          <cell r="T88">
            <v>12</v>
          </cell>
          <cell r="U88" t="str">
            <v>N</v>
          </cell>
          <cell r="V88">
            <v>5</v>
          </cell>
          <cell r="W88" t="str">
            <v>GIOMARY FABRA PEREZ</v>
          </cell>
          <cell r="Y88">
            <v>1143330536</v>
          </cell>
          <cell r="Z88">
            <v>3017195089</v>
          </cell>
          <cell r="AA88" t="str">
            <v>gio_fabry@hotmail.com</v>
          </cell>
          <cell r="AB88" t="str">
            <v>3013548020-3017195089</v>
          </cell>
          <cell r="AC88">
            <v>42465</v>
          </cell>
          <cell r="AD88" t="str">
            <v>./resoluciones/313001008542.pdf</v>
          </cell>
          <cell r="AE88">
            <v>1</v>
          </cell>
        </row>
        <row r="89">
          <cell r="A89">
            <v>419</v>
          </cell>
          <cell r="B89">
            <v>31300100000000</v>
          </cell>
          <cell r="C89">
            <v>419</v>
          </cell>
          <cell r="D89">
            <v>419</v>
          </cell>
          <cell r="E89">
            <v>313001000000</v>
          </cell>
          <cell r="F89">
            <v>2</v>
          </cell>
          <cell r="G89" t="str">
            <v>P</v>
          </cell>
          <cell r="H89" t="str">
            <v>A</v>
          </cell>
          <cell r="I89" t="str">
            <v>INST. JESUS DE LA DIVINA MISERICORDIA</v>
          </cell>
          <cell r="J89" t="str">
            <v>ELADIA VIDES HERNANDEZ</v>
          </cell>
          <cell r="K89">
            <v>22991446</v>
          </cell>
          <cell r="L89" t="str">
            <v>0000-00-00</v>
          </cell>
          <cell r="M89" t="str">
            <v>0000-00-00</v>
          </cell>
          <cell r="N89" t="str">
            <v>EL SOCORRO</v>
          </cell>
          <cell r="O89" t="str">
            <v>EL SOCORRO PLAN 554 PLAN 554 MZ 12 LT 2</v>
          </cell>
          <cell r="P89">
            <v>6631929</v>
          </cell>
          <cell r="Q89" t="str">
            <v>ijdivmis@hotmail.com</v>
          </cell>
          <cell r="S89" t="str">
            <v>pr_adf@hotmail.com</v>
          </cell>
          <cell r="T89">
            <v>12</v>
          </cell>
          <cell r="U89" t="str">
            <v>N</v>
          </cell>
          <cell r="V89">
            <v>5</v>
          </cell>
          <cell r="W89" t="str">
            <v>AQUILES DONADO FERNANDEZ</v>
          </cell>
          <cell r="Y89">
            <v>73575669</v>
          </cell>
          <cell r="Z89">
            <v>3107148144</v>
          </cell>
          <cell r="AA89" t="str">
            <v>aquilesdonado290@hotmail.com</v>
          </cell>
          <cell r="AB89">
            <v>3126139523</v>
          </cell>
          <cell r="AC89">
            <v>42338</v>
          </cell>
          <cell r="AD89" t="str">
            <v>./resoluciones/313001012353.pdf</v>
          </cell>
          <cell r="AE89">
            <v>1</v>
          </cell>
        </row>
        <row r="90">
          <cell r="A90">
            <v>420</v>
          </cell>
          <cell r="B90">
            <v>31300100000000</v>
          </cell>
          <cell r="C90">
            <v>420</v>
          </cell>
          <cell r="D90">
            <v>420</v>
          </cell>
          <cell r="E90">
            <v>313001000000</v>
          </cell>
          <cell r="F90">
            <v>2</v>
          </cell>
          <cell r="G90" t="str">
            <v>P</v>
          </cell>
          <cell r="H90" t="str">
            <v>A</v>
          </cell>
          <cell r="I90" t="str">
            <v>CORP. EDUCATIVA LA CONCEPCION</v>
          </cell>
          <cell r="J90" t="str">
            <v>GLORIA INES ALVAREZ MANTILLA</v>
          </cell>
          <cell r="K90">
            <v>6673449</v>
          </cell>
          <cell r="L90" t="str">
            <v>0000-00-00</v>
          </cell>
          <cell r="M90" t="str">
            <v>0000-00-00</v>
          </cell>
          <cell r="N90" t="str">
            <v>LOS CORALES</v>
          </cell>
          <cell r="O90" t="str">
            <v>LOS CORALES MZ Q LT 8</v>
          </cell>
          <cell r="P90">
            <v>6673449</v>
          </cell>
          <cell r="Q90" t="str">
            <v>info@colegiolaconcepcion.com.co</v>
          </cell>
          <cell r="S90" t="str">
            <v>jhva26@gmail.com</v>
          </cell>
          <cell r="T90">
            <v>12</v>
          </cell>
          <cell r="U90" t="str">
            <v>N</v>
          </cell>
          <cell r="V90">
            <v>5</v>
          </cell>
          <cell r="W90" t="str">
            <v>YAZMIN DIAZ PEREZ</v>
          </cell>
          <cell r="X90" t="str">
            <v>Luz Marina Nieto Burgos</v>
          </cell>
          <cell r="Y90">
            <v>45514981</v>
          </cell>
          <cell r="Z90">
            <v>3128834380</v>
          </cell>
          <cell r="AA90" t="str">
            <v>yasmindiazperez@colegiolaconcepcion.com.co</v>
          </cell>
          <cell r="AB90">
            <v>3008437489</v>
          </cell>
          <cell r="AC90">
            <v>42478</v>
          </cell>
          <cell r="AD90" t="str">
            <v>./resoluciones/313001012515.pdf</v>
          </cell>
          <cell r="AE90">
            <v>1</v>
          </cell>
        </row>
        <row r="91">
          <cell r="A91">
            <v>421</v>
          </cell>
          <cell r="B91">
            <v>41300100000000</v>
          </cell>
          <cell r="C91">
            <v>421</v>
          </cell>
          <cell r="D91">
            <v>421</v>
          </cell>
          <cell r="E91">
            <v>413001000000</v>
          </cell>
          <cell r="F91">
            <v>2</v>
          </cell>
          <cell r="G91" t="str">
            <v>P</v>
          </cell>
          <cell r="H91" t="str">
            <v>A</v>
          </cell>
          <cell r="I91" t="str">
            <v>INST. Y JARD. INF. ANGELICA</v>
          </cell>
          <cell r="J91" t="str">
            <v>LUIS EUGENIO GOMEZ FLOREZ</v>
          </cell>
          <cell r="K91">
            <v>9091649</v>
          </cell>
          <cell r="L91" t="str">
            <v>0000-00-00</v>
          </cell>
          <cell r="M91" t="str">
            <v>0000-00-00</v>
          </cell>
          <cell r="N91" t="str">
            <v>EL CARMELO</v>
          </cell>
          <cell r="O91" t="str">
            <v>EL CARMELO CLL COLOMBIA MZ 3 LOTE 4</v>
          </cell>
          <cell r="P91">
            <v>6718575</v>
          </cell>
          <cell r="Q91" t="str">
            <v>jardininfantilangelica@hotmail.com</v>
          </cell>
          <cell r="T91">
            <v>12</v>
          </cell>
          <cell r="U91" t="str">
            <v>N</v>
          </cell>
          <cell r="V91">
            <v>5</v>
          </cell>
          <cell r="W91" t="str">
            <v>JOSE ABEL NORIEGA BRAVO</v>
          </cell>
          <cell r="Y91">
            <v>10942759</v>
          </cell>
          <cell r="Z91">
            <v>3107034762</v>
          </cell>
          <cell r="AA91" t="str">
            <v>noriegabravo1@hotmail.com</v>
          </cell>
          <cell r="AB91">
            <v>3126022772</v>
          </cell>
          <cell r="AC91">
            <v>42474</v>
          </cell>
          <cell r="AD91" t="str">
            <v>./resoluciones/413001008121.pdf</v>
          </cell>
          <cell r="AE91">
            <v>1</v>
          </cell>
        </row>
        <row r="92">
          <cell r="A92">
            <v>422</v>
          </cell>
          <cell r="B92">
            <v>31300100000000</v>
          </cell>
          <cell r="C92">
            <v>422</v>
          </cell>
          <cell r="D92">
            <v>422</v>
          </cell>
          <cell r="E92">
            <v>313001000000</v>
          </cell>
          <cell r="F92">
            <v>2</v>
          </cell>
          <cell r="G92" t="str">
            <v>P</v>
          </cell>
          <cell r="H92" t="str">
            <v>A</v>
          </cell>
          <cell r="I92" t="str">
            <v>INST. DE EDUCACION BONSAY DE CARTAGENA</v>
          </cell>
          <cell r="J92" t="str">
            <v>YANETH DELGADO ALVAREZ</v>
          </cell>
          <cell r="K92">
            <v>40977157</v>
          </cell>
          <cell r="L92">
            <v>29837</v>
          </cell>
          <cell r="M92">
            <v>22768</v>
          </cell>
          <cell r="N92" t="str">
            <v>SANTA MONICA</v>
          </cell>
          <cell r="O92" t="str">
            <v>SANTA MONICA KR 3 Nº 2 - 71</v>
          </cell>
          <cell r="P92" t="str">
            <v>6618491-6426287</v>
          </cell>
          <cell r="Q92" t="str">
            <v>instituto.bonsay@gmail.com</v>
          </cell>
          <cell r="R92" t="str">
            <v>www.institutobonsay.edu.co</v>
          </cell>
          <cell r="T92">
            <v>12</v>
          </cell>
          <cell r="U92" t="str">
            <v>N</v>
          </cell>
          <cell r="V92">
            <v>5</v>
          </cell>
          <cell r="W92" t="str">
            <v>ELIANA GONZALEZ ROMERO</v>
          </cell>
          <cell r="Y92">
            <v>32937406</v>
          </cell>
          <cell r="Z92">
            <v>3004218072</v>
          </cell>
          <cell r="AA92" t="str">
            <v>instituto.bonsay@gmail.com</v>
          </cell>
          <cell r="AB92">
            <v>3145520759</v>
          </cell>
          <cell r="AC92">
            <v>42535</v>
          </cell>
          <cell r="AD92" t="str">
            <v>./resoluciones/313001012540.pdf</v>
          </cell>
          <cell r="AE92">
            <v>1</v>
          </cell>
        </row>
        <row r="93">
          <cell r="A93">
            <v>433</v>
          </cell>
          <cell r="B93">
            <v>31300100000000</v>
          </cell>
          <cell r="C93">
            <v>433</v>
          </cell>
          <cell r="D93">
            <v>433</v>
          </cell>
          <cell r="E93">
            <v>313001000000</v>
          </cell>
          <cell r="F93">
            <v>2</v>
          </cell>
          <cell r="G93" t="str">
            <v>P</v>
          </cell>
          <cell r="H93" t="str">
            <v>A</v>
          </cell>
          <cell r="I93" t="str">
            <v>INST. EDUCATIVO  PRINCIPE DE PAZ</v>
          </cell>
          <cell r="J93" t="str">
            <v>GILDA MARIA LLAMAS RUIZ</v>
          </cell>
          <cell r="K93">
            <v>45434075</v>
          </cell>
          <cell r="L93">
            <v>22273</v>
          </cell>
          <cell r="M93">
            <v>28994</v>
          </cell>
          <cell r="N93" t="str">
            <v>BLAS DE LEZO</v>
          </cell>
          <cell r="O93" t="str">
            <v>BLAS DE LEZO M 36 LOTE 3 - 4TA ETAPA</v>
          </cell>
          <cell r="P93" t="str">
            <v>6718287-6756907</v>
          </cell>
          <cell r="Q93" t="str">
            <v>p.v.m2007@hotmail.com</v>
          </cell>
          <cell r="T93">
            <v>12</v>
          </cell>
          <cell r="U93" t="str">
            <v>N</v>
          </cell>
          <cell r="V93">
            <v>5</v>
          </cell>
          <cell r="W93" t="str">
            <v>PATRICIA VALLE MORILLO</v>
          </cell>
          <cell r="Y93">
            <v>45492085</v>
          </cell>
          <cell r="Z93">
            <v>3176245045</v>
          </cell>
          <cell r="AA93" t="str">
            <v>p.v.m2007@hotmail.com</v>
          </cell>
          <cell r="AB93">
            <v>3005326256</v>
          </cell>
          <cell r="AC93">
            <v>42247</v>
          </cell>
          <cell r="AD93" t="str">
            <v>./resoluciones/313001012833.pdf</v>
          </cell>
          <cell r="AE93">
            <v>1</v>
          </cell>
        </row>
        <row r="94">
          <cell r="A94">
            <v>434</v>
          </cell>
          <cell r="B94">
            <v>31300100000000</v>
          </cell>
          <cell r="C94">
            <v>434</v>
          </cell>
          <cell r="D94">
            <v>434</v>
          </cell>
          <cell r="E94">
            <v>313001000000</v>
          </cell>
          <cell r="F94">
            <v>2</v>
          </cell>
          <cell r="G94" t="str">
            <v>P</v>
          </cell>
          <cell r="H94" t="str">
            <v>A</v>
          </cell>
          <cell r="I94" t="str">
            <v>INST. INF PICARDIAS</v>
          </cell>
          <cell r="J94" t="str">
            <v>DARLING TOVAR O.</v>
          </cell>
          <cell r="K94">
            <v>45475951</v>
          </cell>
          <cell r="L94">
            <v>31390</v>
          </cell>
          <cell r="M94">
            <v>24339</v>
          </cell>
          <cell r="N94" t="str">
            <v>BLAS DE LEZO</v>
          </cell>
          <cell r="O94" t="str">
            <v>BLAS DE LEZO M 40 L3 4TA ETAPA</v>
          </cell>
          <cell r="P94">
            <v>6615745</v>
          </cell>
          <cell r="Q94" t="str">
            <v>institutoinfantilpicardias@hotmail.com</v>
          </cell>
          <cell r="R94" t="str">
            <v>X</v>
          </cell>
          <cell r="T94">
            <v>12</v>
          </cell>
          <cell r="U94" t="str">
            <v>N</v>
          </cell>
          <cell r="V94">
            <v>5</v>
          </cell>
          <cell r="W94" t="str">
            <v>lelia maria heredia orozco</v>
          </cell>
          <cell r="Y94">
            <v>33333773</v>
          </cell>
          <cell r="Z94">
            <v>3012861300</v>
          </cell>
          <cell r="AA94" t="str">
            <v>lemari77@hotmail.com</v>
          </cell>
          <cell r="AB94">
            <v>3145783475</v>
          </cell>
          <cell r="AC94">
            <v>42467</v>
          </cell>
          <cell r="AD94" t="str">
            <v>./resoluciones/313001012841.pdf</v>
          </cell>
          <cell r="AE94">
            <v>1</v>
          </cell>
        </row>
        <row r="95">
          <cell r="A95">
            <v>436</v>
          </cell>
          <cell r="B95">
            <v>31300100000000</v>
          </cell>
          <cell r="C95">
            <v>436</v>
          </cell>
          <cell r="D95">
            <v>436</v>
          </cell>
          <cell r="E95">
            <v>313001000000</v>
          </cell>
          <cell r="F95">
            <v>2</v>
          </cell>
          <cell r="G95" t="str">
            <v>P</v>
          </cell>
          <cell r="H95" t="str">
            <v>A</v>
          </cell>
          <cell r="I95" t="str">
            <v>INST. GUADALUPE</v>
          </cell>
          <cell r="J95" t="str">
            <v>IRINA BABILONIA IBARRA</v>
          </cell>
          <cell r="K95">
            <v>45470532</v>
          </cell>
          <cell r="L95">
            <v>31106</v>
          </cell>
          <cell r="M95">
            <v>24000</v>
          </cell>
          <cell r="N95" t="str">
            <v>BLAS DE LEZO</v>
          </cell>
          <cell r="O95" t="str">
            <v>BLAS DE LEZO MZ 10S # 15 ETAPA 4</v>
          </cell>
          <cell r="P95">
            <v>6431331</v>
          </cell>
          <cell r="T95">
            <v>12</v>
          </cell>
          <cell r="U95" t="str">
            <v>N</v>
          </cell>
          <cell r="V95">
            <v>5</v>
          </cell>
          <cell r="W95" t="str">
            <v>YERLIS PIÑA MOGOLLON</v>
          </cell>
          <cell r="Y95">
            <v>1143348107</v>
          </cell>
          <cell r="AA95" t="str">
            <v>institutoguadalupe@hotmail.com</v>
          </cell>
          <cell r="AB95">
            <v>3185455551</v>
          </cell>
          <cell r="AC95">
            <v>41890</v>
          </cell>
          <cell r="AE95">
            <v>1</v>
          </cell>
        </row>
        <row r="96">
          <cell r="A96">
            <v>439</v>
          </cell>
          <cell r="B96">
            <v>31300100000000</v>
          </cell>
          <cell r="C96">
            <v>439</v>
          </cell>
          <cell r="D96">
            <v>439</v>
          </cell>
          <cell r="E96">
            <v>313001000000</v>
          </cell>
          <cell r="F96">
            <v>2</v>
          </cell>
          <cell r="G96" t="str">
            <v>P</v>
          </cell>
          <cell r="H96" t="str">
            <v>A</v>
          </cell>
          <cell r="I96" t="str">
            <v>INST. LOS CORALES (JARD. INF. LOS CORALES)</v>
          </cell>
          <cell r="J96" t="str">
            <v>MIRNA CABEZA MARTINEZ</v>
          </cell>
          <cell r="K96">
            <v>33150207</v>
          </cell>
          <cell r="L96" t="str">
            <v>0000-00-00</v>
          </cell>
          <cell r="M96" t="str">
            <v>0000-00-00</v>
          </cell>
          <cell r="N96" t="str">
            <v>LOS CORALES</v>
          </cell>
          <cell r="O96" t="str">
            <v>URB LOS CORALES MZ N LT 5</v>
          </cell>
          <cell r="P96">
            <v>6673314</v>
          </cell>
          <cell r="Q96" t="str">
            <v>ilcorales@hotmail.com</v>
          </cell>
          <cell r="T96">
            <v>12</v>
          </cell>
          <cell r="U96" t="str">
            <v>N</v>
          </cell>
          <cell r="V96">
            <v>5</v>
          </cell>
          <cell r="W96" t="str">
            <v>ANGELICA CABEZA ESQUIVIA</v>
          </cell>
          <cell r="Y96">
            <v>1143344892</v>
          </cell>
          <cell r="Z96">
            <v>3013288849</v>
          </cell>
          <cell r="AA96" t="str">
            <v>angelicacabezaesquivia@hotmail.com</v>
          </cell>
          <cell r="AB96">
            <v>3004920724</v>
          </cell>
          <cell r="AC96">
            <v>42349</v>
          </cell>
          <cell r="AD96" t="str">
            <v>./resoluciones/313001012931.pdf</v>
          </cell>
          <cell r="AE96">
            <v>1</v>
          </cell>
        </row>
        <row r="97">
          <cell r="A97">
            <v>476</v>
          </cell>
          <cell r="B97">
            <v>31300100000000</v>
          </cell>
          <cell r="C97">
            <v>476</v>
          </cell>
          <cell r="D97">
            <v>476</v>
          </cell>
          <cell r="E97">
            <v>313001000000</v>
          </cell>
          <cell r="F97">
            <v>2</v>
          </cell>
          <cell r="G97" t="str">
            <v>P</v>
          </cell>
          <cell r="H97" t="str">
            <v>A</v>
          </cell>
          <cell r="I97" t="str">
            <v>C.E INTEGRAL COLOMBIA CEICOL</v>
          </cell>
          <cell r="J97" t="str">
            <v>GEOCONIS IRIARTE ESCOBAR</v>
          </cell>
          <cell r="K97">
            <v>45448156</v>
          </cell>
          <cell r="L97">
            <v>29762</v>
          </cell>
          <cell r="M97">
            <v>22718</v>
          </cell>
          <cell r="N97" t="str">
            <v>EL CAMPESTRE</v>
          </cell>
          <cell r="O97" t="str">
            <v>CAMPESTRE MZ 66 LT 1 ET 7</v>
          </cell>
          <cell r="P97">
            <v>6676042</v>
          </cell>
          <cell r="Q97" t="str">
            <v>ceicol@hotmail.com</v>
          </cell>
          <cell r="T97">
            <v>12</v>
          </cell>
          <cell r="U97" t="str">
            <v>N</v>
          </cell>
          <cell r="V97">
            <v>5</v>
          </cell>
          <cell r="W97" t="str">
            <v>ISABEL CECILIA FLOREZ BARRIOS</v>
          </cell>
          <cell r="Y97">
            <v>33104908</v>
          </cell>
          <cell r="Z97">
            <v>3187928835</v>
          </cell>
          <cell r="AA97" t="str">
            <v>ceicol@hotmail.com</v>
          </cell>
          <cell r="AB97">
            <v>3178664266</v>
          </cell>
          <cell r="AC97">
            <v>42335</v>
          </cell>
          <cell r="AD97" t="str">
            <v>./resoluciones/313001013635.pdf</v>
          </cell>
          <cell r="AE97">
            <v>1</v>
          </cell>
        </row>
        <row r="98">
          <cell r="A98">
            <v>477</v>
          </cell>
          <cell r="B98">
            <v>31300100000000</v>
          </cell>
          <cell r="C98">
            <v>477</v>
          </cell>
          <cell r="D98">
            <v>477</v>
          </cell>
          <cell r="E98">
            <v>313001000000</v>
          </cell>
          <cell r="F98">
            <v>2</v>
          </cell>
          <cell r="G98" t="str">
            <v>P</v>
          </cell>
          <cell r="H98" t="str">
            <v>A</v>
          </cell>
          <cell r="I98" t="str">
            <v>INST. SAN ANTONIO DEL CAMPESTRES(ANTESDE CARTAGENA FUND)</v>
          </cell>
          <cell r="J98" t="str">
            <v>LUIS EDUARDO CAMACHO GONZALEZ</v>
          </cell>
          <cell r="K98">
            <v>73144712</v>
          </cell>
          <cell r="L98" t="str">
            <v>0000-00-00</v>
          </cell>
          <cell r="M98">
            <v>25894</v>
          </cell>
          <cell r="N98" t="str">
            <v>EL CAMPESTRE</v>
          </cell>
          <cell r="O98" t="str">
            <v>CAMPESTRE MZ 75 A LT 6 7 Y 10 ET 8</v>
          </cell>
          <cell r="P98">
            <v>6571975</v>
          </cell>
          <cell r="Q98" t="str">
            <v>dawcamacho@hotmail.com</v>
          </cell>
          <cell r="T98">
            <v>12</v>
          </cell>
          <cell r="U98" t="str">
            <v>N</v>
          </cell>
          <cell r="V98">
            <v>5</v>
          </cell>
          <cell r="W98" t="str">
            <v>ANGELICA CAMACHO GONZALEZ</v>
          </cell>
          <cell r="Y98">
            <v>45692222</v>
          </cell>
          <cell r="Z98">
            <v>3045383333</v>
          </cell>
          <cell r="AA98" t="str">
            <v>dawcamacho@hotmail.com</v>
          </cell>
          <cell r="AB98">
            <v>3045383333</v>
          </cell>
          <cell r="AC98">
            <v>42496</v>
          </cell>
          <cell r="AD98" t="str">
            <v>./resoluciones/313001013457.pdf</v>
          </cell>
          <cell r="AE98">
            <v>1</v>
          </cell>
        </row>
        <row r="99">
          <cell r="A99">
            <v>478</v>
          </cell>
          <cell r="B99">
            <v>31300100000000</v>
          </cell>
          <cell r="C99">
            <v>478</v>
          </cell>
          <cell r="D99">
            <v>478</v>
          </cell>
          <cell r="E99">
            <v>313001000000</v>
          </cell>
          <cell r="F99">
            <v>2</v>
          </cell>
          <cell r="G99" t="str">
            <v>P</v>
          </cell>
          <cell r="H99" t="str">
            <v>A</v>
          </cell>
          <cell r="I99" t="str">
            <v>CORP. EDUCATIVA INST. FROBEL</v>
          </cell>
          <cell r="J99" t="str">
            <v>MARIELA OSORIO DE GANEM</v>
          </cell>
          <cell r="K99">
            <v>33138782</v>
          </cell>
          <cell r="L99">
            <v>26794</v>
          </cell>
          <cell r="M99">
            <v>18863</v>
          </cell>
          <cell r="N99" t="str">
            <v>ALTOS DEL CAMPESTRE</v>
          </cell>
          <cell r="O99" t="str">
            <v xml:space="preserve"> MZ 10 LT 7</v>
          </cell>
          <cell r="P99">
            <v>6572082</v>
          </cell>
          <cell r="Q99" t="str">
            <v>marielaosoriot@hotmail.com</v>
          </cell>
          <cell r="S99" t="str">
            <v>institutofrobel2010@hotmail.com</v>
          </cell>
          <cell r="T99">
            <v>12</v>
          </cell>
          <cell r="U99" t="str">
            <v>N</v>
          </cell>
          <cell r="V99">
            <v>5</v>
          </cell>
          <cell r="W99" t="str">
            <v>LESVIA REYES BENAVIDES</v>
          </cell>
          <cell r="Y99">
            <v>26159275</v>
          </cell>
          <cell r="Z99">
            <v>3162297031</v>
          </cell>
          <cell r="AA99" t="str">
            <v>colosina@gmail.com</v>
          </cell>
          <cell r="AB99">
            <v>3007192775</v>
          </cell>
          <cell r="AC99">
            <v>42478</v>
          </cell>
          <cell r="AD99" t="str">
            <v>./resoluciones/313001013465.pdf</v>
          </cell>
          <cell r="AE99">
            <v>1</v>
          </cell>
        </row>
        <row r="100">
          <cell r="A100">
            <v>489</v>
          </cell>
          <cell r="B100">
            <v>31300100000000</v>
          </cell>
          <cell r="C100">
            <v>489</v>
          </cell>
          <cell r="D100">
            <v>489</v>
          </cell>
          <cell r="E100">
            <v>313001000000</v>
          </cell>
          <cell r="F100">
            <v>2</v>
          </cell>
          <cell r="G100" t="str">
            <v>P</v>
          </cell>
          <cell r="H100" t="str">
            <v>A</v>
          </cell>
          <cell r="I100" t="str">
            <v>INST. SONRISITAS ALEGRES</v>
          </cell>
          <cell r="J100" t="str">
            <v>ARMIDA JIMENEZ DIAZ</v>
          </cell>
          <cell r="K100">
            <v>45428519</v>
          </cell>
          <cell r="L100" t="str">
            <v>0000-00-00</v>
          </cell>
          <cell r="M100" t="str">
            <v>0000-00-00</v>
          </cell>
          <cell r="N100" t="str">
            <v>LOS CORALES</v>
          </cell>
          <cell r="O100" t="str">
            <v>LOS CORALES MZ F LT 23</v>
          </cell>
          <cell r="P100">
            <v>6675016</v>
          </cell>
          <cell r="Q100" t="str">
            <v>institutosonrisitasalegres@hotmail.com</v>
          </cell>
          <cell r="T100">
            <v>12</v>
          </cell>
          <cell r="U100" t="str">
            <v>N</v>
          </cell>
          <cell r="V100">
            <v>5</v>
          </cell>
          <cell r="W100" t="str">
            <v>JESSICA CASTRO JIMENEZ</v>
          </cell>
          <cell r="Y100">
            <v>1128045282</v>
          </cell>
          <cell r="Z100">
            <v>3007897726</v>
          </cell>
          <cell r="AA100" t="str">
            <v>jessica_castrojimenez@hotmail.com</v>
          </cell>
          <cell r="AB100">
            <v>3015573130</v>
          </cell>
          <cell r="AC100">
            <v>42481</v>
          </cell>
          <cell r="AD100" t="str">
            <v>./resoluciones/313001013589.pdf</v>
          </cell>
          <cell r="AE100">
            <v>1</v>
          </cell>
        </row>
        <row r="101">
          <cell r="A101">
            <v>496</v>
          </cell>
          <cell r="B101">
            <v>41300100000000</v>
          </cell>
          <cell r="C101">
            <v>496</v>
          </cell>
          <cell r="D101">
            <v>496</v>
          </cell>
          <cell r="E101">
            <v>413001000000</v>
          </cell>
          <cell r="F101">
            <v>2</v>
          </cell>
          <cell r="G101" t="str">
            <v>P</v>
          </cell>
          <cell r="H101" t="str">
            <v>A</v>
          </cell>
          <cell r="I101" t="str">
            <v>INST. CARTAGENA DE INDIAS</v>
          </cell>
          <cell r="J101" t="str">
            <v>MYRIAM GARCIA GONZALEZ</v>
          </cell>
          <cell r="K101">
            <v>45444629</v>
          </cell>
          <cell r="L101">
            <v>29622</v>
          </cell>
          <cell r="M101">
            <v>22559</v>
          </cell>
          <cell r="N101" t="str">
            <v>EL CAMPESTRE</v>
          </cell>
          <cell r="O101" t="str">
            <v>CAMPESTRE MZ 45 LT 16 ET 5</v>
          </cell>
          <cell r="P101">
            <v>6675155</v>
          </cell>
          <cell r="Q101" t="str">
            <v>myriam5_2@hotmail.com</v>
          </cell>
          <cell r="T101">
            <v>12</v>
          </cell>
          <cell r="U101" t="str">
            <v>N</v>
          </cell>
          <cell r="V101">
            <v>5</v>
          </cell>
          <cell r="W101" t="str">
            <v>MYRIAM GARCIA GONZALEZ</v>
          </cell>
          <cell r="Y101">
            <v>45444629</v>
          </cell>
          <cell r="Z101">
            <v>3002222267</v>
          </cell>
          <cell r="AA101" t="str">
            <v>institutocartagenadeindias.inci@hotmail.com</v>
          </cell>
          <cell r="AB101">
            <v>3002222267</v>
          </cell>
          <cell r="AC101">
            <v>42039</v>
          </cell>
          <cell r="AD101" t="str">
            <v>./resoluciones/413001007982.pdf</v>
          </cell>
          <cell r="AE101">
            <v>1</v>
          </cell>
        </row>
        <row r="102">
          <cell r="A102">
            <v>581</v>
          </cell>
          <cell r="B102">
            <v>31300100000000</v>
          </cell>
          <cell r="C102">
            <v>581</v>
          </cell>
          <cell r="D102">
            <v>581</v>
          </cell>
          <cell r="E102">
            <v>313001000000</v>
          </cell>
          <cell r="F102">
            <v>2</v>
          </cell>
          <cell r="G102" t="str">
            <v>P</v>
          </cell>
          <cell r="H102" t="str">
            <v>A</v>
          </cell>
          <cell r="I102" t="str">
            <v>C.E INTEGRAL APRENDER CON ALEGRIA</v>
          </cell>
          <cell r="J102" t="str">
            <v>FELICIANA BARRIOS TORRES</v>
          </cell>
          <cell r="K102">
            <v>34970586</v>
          </cell>
          <cell r="L102" t="str">
            <v>0000-00-00</v>
          </cell>
          <cell r="M102" t="str">
            <v>0000-00-00</v>
          </cell>
          <cell r="N102" t="str">
            <v>EL SOCORRO</v>
          </cell>
          <cell r="O102" t="str">
            <v>EL SOCORRO MZA 40 LTE 2 PLAN 250</v>
          </cell>
          <cell r="P102">
            <v>6631589</v>
          </cell>
          <cell r="Q102" t="str">
            <v>aprenderconalegria@hotmail.com</v>
          </cell>
          <cell r="T102">
            <v>12</v>
          </cell>
          <cell r="U102" t="str">
            <v>S</v>
          </cell>
          <cell r="V102">
            <v>1</v>
          </cell>
          <cell r="W102" t="str">
            <v>LESBIA HERRERA PAYARES</v>
          </cell>
          <cell r="Y102">
            <v>30660119</v>
          </cell>
          <cell r="Z102">
            <v>3126379652</v>
          </cell>
          <cell r="AA102" t="str">
            <v>aprenderconalegria@hotmail.com</v>
          </cell>
          <cell r="AB102">
            <v>3012000118</v>
          </cell>
          <cell r="AC102">
            <v>42530</v>
          </cell>
          <cell r="AD102" t="str">
            <v>./resoluciones/313001028012.pdf</v>
          </cell>
          <cell r="AE102">
            <v>1</v>
          </cell>
        </row>
        <row r="103">
          <cell r="A103">
            <v>582</v>
          </cell>
          <cell r="B103">
            <v>31300100000000</v>
          </cell>
          <cell r="C103">
            <v>582</v>
          </cell>
          <cell r="D103">
            <v>582</v>
          </cell>
          <cell r="E103">
            <v>313001000000</v>
          </cell>
          <cell r="F103">
            <v>2</v>
          </cell>
          <cell r="G103" t="str">
            <v>P</v>
          </cell>
          <cell r="H103" t="str">
            <v>A</v>
          </cell>
          <cell r="I103" t="str">
            <v>INST. EDUCATIVO PEQUEÑOS GIGANTES</v>
          </cell>
          <cell r="J103" t="str">
            <v>LEYSI VILLERO ALVARADO</v>
          </cell>
          <cell r="L103" t="str">
            <v>0000-00-00</v>
          </cell>
          <cell r="M103" t="str">
            <v>0000-00-00</v>
          </cell>
          <cell r="N103" t="str">
            <v>EL CARMELO</v>
          </cell>
          <cell r="O103" t="str">
            <v>EL CARMELO KR 65 14 A 25 CL PANAMA</v>
          </cell>
          <cell r="P103">
            <v>6616083</v>
          </cell>
          <cell r="Q103" t="str">
            <v>dannypao21@hotmail.com</v>
          </cell>
          <cell r="T103">
            <v>12</v>
          </cell>
          <cell r="U103" t="str">
            <v>N</v>
          </cell>
          <cell r="V103">
            <v>5</v>
          </cell>
          <cell r="AA103" t="str">
            <v>aprendergigantes@hotmail.com</v>
          </cell>
          <cell r="AC103">
            <v>41547</v>
          </cell>
          <cell r="AE103">
            <v>1</v>
          </cell>
        </row>
        <row r="104">
          <cell r="A104">
            <v>610</v>
          </cell>
          <cell r="B104">
            <v>31300100000000</v>
          </cell>
          <cell r="C104">
            <v>610</v>
          </cell>
          <cell r="D104">
            <v>610</v>
          </cell>
          <cell r="E104">
            <v>313001000000</v>
          </cell>
          <cell r="F104">
            <v>2</v>
          </cell>
          <cell r="G104" t="str">
            <v>P</v>
          </cell>
          <cell r="H104" t="str">
            <v>A</v>
          </cell>
          <cell r="I104" t="str">
            <v>INST. SAN JUAN DE DIOS</v>
          </cell>
          <cell r="J104" t="str">
            <v>ARACELYS APARICIO RIOS</v>
          </cell>
          <cell r="L104" t="str">
            <v>0000-00-00</v>
          </cell>
          <cell r="M104" t="str">
            <v>0000-00-00</v>
          </cell>
          <cell r="N104" t="str">
            <v>BLAS DE LEZO</v>
          </cell>
          <cell r="O104" t="str">
            <v>BLAS DE LEZO MZ J LT 1 ET 1</v>
          </cell>
          <cell r="P104">
            <v>6904333</v>
          </cell>
          <cell r="Q104" t="str">
            <v>juanita-sanjuan@hotmail.com</v>
          </cell>
          <cell r="T104">
            <v>12</v>
          </cell>
          <cell r="U104" t="str">
            <v>N</v>
          </cell>
          <cell r="V104">
            <v>5</v>
          </cell>
          <cell r="W104" t="str">
            <v>SANDRA GONZALEZ SAN JUAN</v>
          </cell>
          <cell r="Y104">
            <v>45531261</v>
          </cell>
          <cell r="Z104">
            <v>3178388960</v>
          </cell>
          <cell r="AA104" t="str">
            <v>samygonza_14@hotmail.com</v>
          </cell>
          <cell r="AB104">
            <v>3205074513</v>
          </cell>
          <cell r="AC104">
            <v>42031</v>
          </cell>
          <cell r="AE104">
            <v>1</v>
          </cell>
        </row>
        <row r="105">
          <cell r="A105">
            <v>618</v>
          </cell>
          <cell r="B105">
            <v>31300100000000</v>
          </cell>
          <cell r="C105">
            <v>618</v>
          </cell>
          <cell r="D105">
            <v>618</v>
          </cell>
          <cell r="E105">
            <v>313001000000</v>
          </cell>
          <cell r="F105">
            <v>2</v>
          </cell>
          <cell r="G105" t="str">
            <v>P</v>
          </cell>
          <cell r="H105" t="str">
            <v>A</v>
          </cell>
          <cell r="I105" t="str">
            <v>JARD. INF.  LOS ANGELES</v>
          </cell>
          <cell r="J105" t="str">
            <v>KATIA LARA PORRAS</v>
          </cell>
          <cell r="K105">
            <v>60261808</v>
          </cell>
          <cell r="L105" t="str">
            <v>0000-00-00</v>
          </cell>
          <cell r="M105" t="str">
            <v>0000-00-00</v>
          </cell>
          <cell r="N105" t="str">
            <v>LOS CARACOLES</v>
          </cell>
          <cell r="O105" t="str">
            <v>CARACOLES MZ 2 LT 2 ET2</v>
          </cell>
          <cell r="P105">
            <v>6679425</v>
          </cell>
          <cell r="Q105" t="str">
            <v>katiaangel1223@hotmail.com</v>
          </cell>
          <cell r="T105">
            <v>12</v>
          </cell>
          <cell r="U105" t="str">
            <v>N</v>
          </cell>
          <cell r="V105">
            <v>5</v>
          </cell>
          <cell r="W105" t="str">
            <v>HENRY ESQUIVIA QUIÑONES</v>
          </cell>
          <cell r="Y105">
            <v>73169814</v>
          </cell>
          <cell r="Z105">
            <v>3004167088</v>
          </cell>
          <cell r="AA105" t="str">
            <v>hesquivia@hotmail.com</v>
          </cell>
          <cell r="AB105">
            <v>3165333763</v>
          </cell>
          <cell r="AC105">
            <v>42108</v>
          </cell>
          <cell r="AD105" t="str">
            <v>./resoluciones/313001028098.pdf</v>
          </cell>
          <cell r="AE105">
            <v>1</v>
          </cell>
        </row>
        <row r="106">
          <cell r="A106">
            <v>622</v>
          </cell>
          <cell r="B106">
            <v>31300100000000</v>
          </cell>
          <cell r="C106">
            <v>622</v>
          </cell>
          <cell r="D106">
            <v>622</v>
          </cell>
          <cell r="E106">
            <v>313001000000</v>
          </cell>
          <cell r="F106">
            <v>2</v>
          </cell>
          <cell r="G106" t="str">
            <v>P</v>
          </cell>
          <cell r="H106" t="str">
            <v>A</v>
          </cell>
          <cell r="I106" t="str">
            <v>CENT. ESTIMULACION MANITAS CREATIVAS</v>
          </cell>
          <cell r="J106" t="str">
            <v>JUANA MATILDE MEJIA FUENTES</v>
          </cell>
          <cell r="K106">
            <v>56076320</v>
          </cell>
          <cell r="L106" t="str">
            <v>0000-00-00</v>
          </cell>
          <cell r="M106" t="str">
            <v>0000-00-00</v>
          </cell>
          <cell r="N106" t="str">
            <v>EL SOCORRO</v>
          </cell>
          <cell r="O106" t="str">
            <v>SOCORRO PLAN 554 M 89 L 18</v>
          </cell>
          <cell r="P106" t="str">
            <v>6813451-6901344</v>
          </cell>
          <cell r="Q106" t="str">
            <v>cdimanitoscreativas@hotmail.com</v>
          </cell>
          <cell r="S106" t="str">
            <v>millime29@hotmail.com</v>
          </cell>
          <cell r="T106">
            <v>12</v>
          </cell>
          <cell r="U106" t="str">
            <v>N</v>
          </cell>
          <cell r="V106">
            <v>5</v>
          </cell>
          <cell r="W106" t="str">
            <v xml:space="preserve">INGRIS FUENTES </v>
          </cell>
          <cell r="X106" t="str">
            <v>MILAGRO  MEJIA FUENTES</v>
          </cell>
          <cell r="Y106">
            <v>45551044</v>
          </cell>
          <cell r="Z106">
            <v>3017326606</v>
          </cell>
          <cell r="AA106" t="str">
            <v>tatafue@yahoo.es</v>
          </cell>
          <cell r="AB106">
            <v>3157881416</v>
          </cell>
          <cell r="AC106">
            <v>42460</v>
          </cell>
          <cell r="AD106" t="str">
            <v>./resoluciones/313001028021.pdf</v>
          </cell>
          <cell r="AE106">
            <v>1</v>
          </cell>
        </row>
        <row r="107">
          <cell r="A107">
            <v>626</v>
          </cell>
          <cell r="B107">
            <v>31300100000000</v>
          </cell>
          <cell r="C107">
            <v>626</v>
          </cell>
          <cell r="D107">
            <v>626</v>
          </cell>
          <cell r="E107">
            <v>313001000000</v>
          </cell>
          <cell r="F107">
            <v>2</v>
          </cell>
          <cell r="G107" t="str">
            <v>P</v>
          </cell>
          <cell r="H107" t="str">
            <v>A</v>
          </cell>
          <cell r="I107" t="str">
            <v>JARD. MAGICO DE LOS NIÑOS</v>
          </cell>
          <cell r="J107" t="str">
            <v>ZORAIDA BARRIOS TEJEDA</v>
          </cell>
          <cell r="K107">
            <v>45686318</v>
          </cell>
          <cell r="L107" t="str">
            <v>0000-00-00</v>
          </cell>
          <cell r="M107">
            <v>27766</v>
          </cell>
          <cell r="N107" t="str">
            <v>EL SOCORRO</v>
          </cell>
          <cell r="O107" t="str">
            <v>EL SOCORRO MZ 106 LT 5 PLAN 554</v>
          </cell>
          <cell r="P107">
            <v>6458142</v>
          </cell>
          <cell r="Q107" t="str">
            <v>jardin_magico10@hotmail.com</v>
          </cell>
          <cell r="T107">
            <v>12</v>
          </cell>
          <cell r="U107" t="str">
            <v>N</v>
          </cell>
          <cell r="V107">
            <v>5</v>
          </cell>
          <cell r="W107" t="str">
            <v>CARMEN CEBALLOS PACCINI</v>
          </cell>
          <cell r="Y107">
            <v>45528512</v>
          </cell>
          <cell r="Z107">
            <v>3017255128</v>
          </cell>
          <cell r="AA107" t="str">
            <v>secreroja@hotmail.com</v>
          </cell>
          <cell r="AB107">
            <v>3042473477</v>
          </cell>
          <cell r="AC107">
            <v>42116</v>
          </cell>
          <cell r="AD107" t="str">
            <v>./resoluciones/313001028741.pdf</v>
          </cell>
          <cell r="AE107">
            <v>1</v>
          </cell>
        </row>
        <row r="108">
          <cell r="A108">
            <v>630</v>
          </cell>
          <cell r="B108">
            <v>31300100000000</v>
          </cell>
          <cell r="C108">
            <v>630</v>
          </cell>
          <cell r="D108">
            <v>630</v>
          </cell>
          <cell r="E108">
            <v>313001000000</v>
          </cell>
          <cell r="F108">
            <v>2</v>
          </cell>
          <cell r="G108" t="str">
            <v>P</v>
          </cell>
          <cell r="H108" t="str">
            <v>A</v>
          </cell>
          <cell r="I108" t="str">
            <v>CORP. DE EDUCACION  ESPECIAL MENTE ACTIVA</v>
          </cell>
          <cell r="J108" t="str">
            <v>BETTY PINTO LEONES</v>
          </cell>
          <cell r="K108">
            <v>45758484</v>
          </cell>
          <cell r="L108">
            <v>34372</v>
          </cell>
          <cell r="M108">
            <v>27404</v>
          </cell>
          <cell r="N108" t="str">
            <v>EL CARMELO</v>
          </cell>
          <cell r="O108" t="str">
            <v>CL COLOMBIA MZ B LT 20</v>
          </cell>
          <cell r="P108">
            <v>6511255</v>
          </cell>
          <cell r="Q108" t="str">
            <v>corpmenteactiva@hotmail.com</v>
          </cell>
          <cell r="T108">
            <v>12</v>
          </cell>
          <cell r="U108" t="str">
            <v>S</v>
          </cell>
          <cell r="V108">
            <v>1</v>
          </cell>
          <cell r="W108" t="str">
            <v>MARELVIS MIELES ATENCIA</v>
          </cell>
          <cell r="Y108">
            <v>45470585</v>
          </cell>
          <cell r="Z108" t="str">
            <v>3005779145, 3116867096</v>
          </cell>
          <cell r="AA108" t="str">
            <v>corpmenteactiva@hotmail.com</v>
          </cell>
          <cell r="AB108">
            <v>3148737455</v>
          </cell>
          <cell r="AC108">
            <v>42335</v>
          </cell>
          <cell r="AD108" t="str">
            <v>./resoluciones/313001028789.pdf</v>
          </cell>
          <cell r="AE108">
            <v>1</v>
          </cell>
        </row>
        <row r="109">
          <cell r="A109">
            <v>748</v>
          </cell>
          <cell r="B109">
            <v>31300100000000</v>
          </cell>
          <cell r="C109">
            <v>748</v>
          </cell>
          <cell r="D109">
            <v>748</v>
          </cell>
          <cell r="E109">
            <v>313001000000</v>
          </cell>
          <cell r="F109">
            <v>2</v>
          </cell>
          <cell r="G109" t="str">
            <v>P</v>
          </cell>
          <cell r="H109" t="str">
            <v>A</v>
          </cell>
          <cell r="I109" t="str">
            <v>COLEGIO GORETTI</v>
          </cell>
          <cell r="J109" t="str">
            <v>GLADYS DEL RIO RODRIGUEZ</v>
          </cell>
          <cell r="K109">
            <v>45461445</v>
          </cell>
          <cell r="L109">
            <v>30620</v>
          </cell>
          <cell r="M109">
            <v>23699</v>
          </cell>
          <cell r="N109" t="str">
            <v>SANTA MÓNICA</v>
          </cell>
          <cell r="O109" t="str">
            <v>SANTA MONICA KR 30 B 79 26</v>
          </cell>
          <cell r="P109" t="str">
            <v>6617831-6616186-6618857</v>
          </cell>
          <cell r="Q109" t="str">
            <v>colegiogoretticartagena@hotmail.com</v>
          </cell>
          <cell r="T109">
            <v>12</v>
          </cell>
          <cell r="U109" t="str">
            <v>N</v>
          </cell>
          <cell r="V109">
            <v>5</v>
          </cell>
          <cell r="W109" t="str">
            <v>GLADYS DEL RIO RODRIGUEZ</v>
          </cell>
          <cell r="Y109">
            <v>45461445</v>
          </cell>
          <cell r="Z109">
            <v>3013360461</v>
          </cell>
          <cell r="AA109" t="str">
            <v>gladelri@hotmail.com</v>
          </cell>
          <cell r="AB109">
            <v>3013360461</v>
          </cell>
          <cell r="AC109">
            <v>42492</v>
          </cell>
          <cell r="AD109" t="str">
            <v>./resoluciones/313001029337.pdf</v>
          </cell>
          <cell r="AE109">
            <v>1</v>
          </cell>
        </row>
        <row r="110">
          <cell r="A110">
            <v>816</v>
          </cell>
          <cell r="B110">
            <v>31300100000000</v>
          </cell>
          <cell r="C110">
            <v>816</v>
          </cell>
          <cell r="D110">
            <v>816</v>
          </cell>
          <cell r="E110">
            <v>313001000000</v>
          </cell>
          <cell r="F110">
            <v>2</v>
          </cell>
          <cell r="G110" t="str">
            <v>P</v>
          </cell>
          <cell r="H110" t="str">
            <v>A</v>
          </cell>
          <cell r="I110" t="str">
            <v>COLEGIO PITAGORAS</v>
          </cell>
          <cell r="J110" t="str">
            <v>ERIKA JIMENEZ TOLEDO</v>
          </cell>
          <cell r="K110">
            <v>45515318</v>
          </cell>
          <cell r="L110" t="str">
            <v>0000-00-00</v>
          </cell>
          <cell r="M110">
            <v>27209</v>
          </cell>
          <cell r="N110" t="str">
            <v>EL SOCORRO</v>
          </cell>
          <cell r="O110" t="str">
            <v>SOCORRO  MZ 110 LT 15 PLAN 554</v>
          </cell>
          <cell r="P110" t="str">
            <v>6619427 - 6616915</v>
          </cell>
          <cell r="Q110" t="str">
            <v>colegio-pitagoras@hotmail.com</v>
          </cell>
          <cell r="S110" t="str">
            <v>rangelcol@hotmail.com</v>
          </cell>
          <cell r="T110">
            <v>12</v>
          </cell>
          <cell r="U110" t="str">
            <v>N</v>
          </cell>
          <cell r="V110">
            <v>5</v>
          </cell>
          <cell r="W110" t="str">
            <v>ERIKA JIMENEZ TOLEDO</v>
          </cell>
          <cell r="X110" t="str">
            <v>Luis Eduardo Rangel Osorio</v>
          </cell>
          <cell r="Y110">
            <v>45515318</v>
          </cell>
          <cell r="Z110" t="str">
            <v>3012090560 - 3182964891</v>
          </cell>
          <cell r="AA110" t="str">
            <v>ejimeneztolran@hotmail.com</v>
          </cell>
          <cell r="AB110">
            <v>3012090560</v>
          </cell>
          <cell r="AC110">
            <v>42383</v>
          </cell>
          <cell r="AD110" t="str">
            <v>./resoluciones/313001029540.pdf</v>
          </cell>
          <cell r="AE110">
            <v>1</v>
          </cell>
        </row>
        <row r="111">
          <cell r="A111">
            <v>820</v>
          </cell>
          <cell r="B111">
            <v>31300100000000</v>
          </cell>
          <cell r="C111">
            <v>820</v>
          </cell>
          <cell r="D111">
            <v>820</v>
          </cell>
          <cell r="E111">
            <v>313001000000</v>
          </cell>
          <cell r="F111">
            <v>2</v>
          </cell>
          <cell r="G111" t="str">
            <v>P</v>
          </cell>
          <cell r="H111" t="str">
            <v>A</v>
          </cell>
          <cell r="I111" t="str">
            <v>CORPORACION INSTITUTO MI PRIMERA ESTACION</v>
          </cell>
          <cell r="J111" t="str">
            <v>CLAUDIA TORRES MARTINEZ</v>
          </cell>
          <cell r="K111">
            <v>39549185</v>
          </cell>
          <cell r="L111" t="str">
            <v>0000-00-00</v>
          </cell>
          <cell r="M111" t="str">
            <v>0000-00-00</v>
          </cell>
          <cell r="N111" t="str">
            <v>EL CAMPESTRE</v>
          </cell>
          <cell r="O111" t="str">
            <v>URB EL CAMPESTRE MZ 15 LT 13 ET 2</v>
          </cell>
          <cell r="P111">
            <v>6676386</v>
          </cell>
          <cell r="Q111" t="str">
            <v>institutomiprimeraestacion@hotmail.com</v>
          </cell>
          <cell r="T111">
            <v>12</v>
          </cell>
          <cell r="U111" t="str">
            <v>N</v>
          </cell>
          <cell r="V111">
            <v>5</v>
          </cell>
          <cell r="W111" t="str">
            <v>JENNY PINEDO MARTÍNEZ</v>
          </cell>
          <cell r="Y111">
            <v>45563385</v>
          </cell>
          <cell r="Z111">
            <v>3163856452</v>
          </cell>
          <cell r="AA111" t="str">
            <v>institutomiprimeraestacion@hotmail.com</v>
          </cell>
          <cell r="AB111">
            <v>3163856452</v>
          </cell>
          <cell r="AC111">
            <v>42341</v>
          </cell>
          <cell r="AD111" t="str">
            <v>./resoluciones/313001029655.pdf</v>
          </cell>
          <cell r="AE111">
            <v>1</v>
          </cell>
        </row>
        <row r="112">
          <cell r="A112">
            <v>822</v>
          </cell>
          <cell r="B112">
            <v>31300100000000</v>
          </cell>
          <cell r="C112">
            <v>822</v>
          </cell>
          <cell r="D112">
            <v>822</v>
          </cell>
          <cell r="E112">
            <v>313001000000</v>
          </cell>
          <cell r="F112">
            <v>2</v>
          </cell>
          <cell r="G112" t="str">
            <v>P</v>
          </cell>
          <cell r="H112" t="str">
            <v>A</v>
          </cell>
          <cell r="I112" t="str">
            <v>INST. EDUC. CAMINO AL SABER</v>
          </cell>
          <cell r="J112" t="str">
            <v>NELLY YOHANA JAIMES LOZANO</v>
          </cell>
          <cell r="K112">
            <v>45527770</v>
          </cell>
          <cell r="L112">
            <v>36390</v>
          </cell>
          <cell r="M112">
            <v>29573</v>
          </cell>
          <cell r="N112" t="str">
            <v>CAMPESTRE</v>
          </cell>
          <cell r="O112" t="str">
            <v xml:space="preserve"> MZ 70 LT 11 ET 7</v>
          </cell>
          <cell r="P112" t="str">
            <v>6766615-3005230398</v>
          </cell>
          <cell r="Q112" t="str">
            <v>iecasdocentes@hotmail.com</v>
          </cell>
          <cell r="T112">
            <v>12</v>
          </cell>
          <cell r="U112" t="str">
            <v>N</v>
          </cell>
          <cell r="V112">
            <v>5</v>
          </cell>
          <cell r="W112" t="str">
            <v>KAROLAY JAIMES LOZANO</v>
          </cell>
          <cell r="Y112">
            <v>1128044379</v>
          </cell>
          <cell r="Z112">
            <v>3005230398</v>
          </cell>
          <cell r="AA112" t="str">
            <v>iecasdocentes@hotmail.com</v>
          </cell>
          <cell r="AB112">
            <v>315575994</v>
          </cell>
          <cell r="AC112">
            <v>42415</v>
          </cell>
          <cell r="AD112" t="str">
            <v>./resoluciones/313001029752.pdf</v>
          </cell>
          <cell r="AE112">
            <v>1</v>
          </cell>
        </row>
        <row r="113">
          <cell r="A113">
            <v>824</v>
          </cell>
          <cell r="B113">
            <v>31300100000000</v>
          </cell>
          <cell r="C113">
            <v>824</v>
          </cell>
          <cell r="D113">
            <v>824</v>
          </cell>
          <cell r="E113">
            <v>313001000000</v>
          </cell>
          <cell r="F113">
            <v>2</v>
          </cell>
          <cell r="G113" t="str">
            <v>P</v>
          </cell>
          <cell r="H113" t="str">
            <v>A</v>
          </cell>
          <cell r="I113" t="str">
            <v>MIMOS ESCUELA INFANTIL</v>
          </cell>
          <cell r="J113" t="str">
            <v>DANIA CECILIA SOTO CASTILLO</v>
          </cell>
          <cell r="K113">
            <v>22729483</v>
          </cell>
          <cell r="L113">
            <v>33919</v>
          </cell>
          <cell r="M113">
            <v>27054</v>
          </cell>
          <cell r="N113" t="str">
            <v>EL CAMPESTRE</v>
          </cell>
          <cell r="O113" t="str">
            <v>URB EL CAMPESTRE MZ 64 LT 1 ET 7</v>
          </cell>
          <cell r="P113">
            <v>6571449</v>
          </cell>
          <cell r="Q113" t="str">
            <v>cecilia.soto.castillo@hotmail.com</v>
          </cell>
          <cell r="S113" t="str">
            <v>cecilia.soto.castillo@hotmail.com</v>
          </cell>
          <cell r="T113">
            <v>12</v>
          </cell>
          <cell r="U113" t="str">
            <v>N</v>
          </cell>
          <cell r="V113">
            <v>5</v>
          </cell>
          <cell r="W113" t="str">
            <v>AQUILES DONADO FERNANDEZ</v>
          </cell>
          <cell r="X113" t="str">
            <v>DANIA SOTO CASTILLO</v>
          </cell>
          <cell r="Y113">
            <v>73575669</v>
          </cell>
          <cell r="Z113">
            <v>3184815076</v>
          </cell>
          <cell r="AA113" t="str">
            <v>aquilesdonado290@hotmail.com</v>
          </cell>
          <cell r="AB113">
            <v>3114331791</v>
          </cell>
          <cell r="AC113">
            <v>41953</v>
          </cell>
          <cell r="AE113">
            <v>1</v>
          </cell>
        </row>
        <row r="114">
          <cell r="A114">
            <v>834</v>
          </cell>
          <cell r="B114">
            <v>31300100000000</v>
          </cell>
          <cell r="C114">
            <v>834</v>
          </cell>
          <cell r="D114">
            <v>834</v>
          </cell>
          <cell r="E114">
            <v>313001000000</v>
          </cell>
          <cell r="F114">
            <v>2</v>
          </cell>
          <cell r="G114" t="str">
            <v>P</v>
          </cell>
          <cell r="H114" t="str">
            <v>A</v>
          </cell>
          <cell r="I114" t="str">
            <v>INSTITUTO EDUCATIVO MUNDO HACIA EL FUTURO</v>
          </cell>
          <cell r="J114" t="str">
            <v>BERTHA MEÑACA CAPARROSO</v>
          </cell>
          <cell r="K114">
            <v>45527394</v>
          </cell>
          <cell r="L114">
            <v>36375</v>
          </cell>
          <cell r="M114">
            <v>28999</v>
          </cell>
          <cell r="N114" t="str">
            <v>ALMIRANTE COLON</v>
          </cell>
          <cell r="O114" t="str">
            <v>ALMIRANTE COLON MZA T LOTE 1 2DA ETAPA</v>
          </cell>
          <cell r="P114">
            <v>6673006</v>
          </cell>
          <cell r="Q114" t="str">
            <v>berty20_20@hotmail.com</v>
          </cell>
          <cell r="T114">
            <v>12</v>
          </cell>
          <cell r="U114" t="str">
            <v>N</v>
          </cell>
          <cell r="V114">
            <v>5</v>
          </cell>
          <cell r="W114" t="str">
            <v>YESENIA GARCIA RUIZ</v>
          </cell>
          <cell r="Y114">
            <v>45693306</v>
          </cell>
          <cell r="Z114" t="str">
            <v>3156622194 -3005117404</v>
          </cell>
          <cell r="AA114" t="str">
            <v>yesegarciaruiz@hotmail.com</v>
          </cell>
          <cell r="AB114">
            <v>3004403838</v>
          </cell>
          <cell r="AC114">
            <v>42478</v>
          </cell>
          <cell r="AD114" t="str">
            <v>./resoluciones/313001029671.pdf</v>
          </cell>
          <cell r="AE114">
            <v>1</v>
          </cell>
        </row>
        <row r="115">
          <cell r="A115">
            <v>843</v>
          </cell>
          <cell r="B115">
            <v>31300100000000</v>
          </cell>
          <cell r="C115">
            <v>843</v>
          </cell>
          <cell r="D115">
            <v>843</v>
          </cell>
          <cell r="E115">
            <v>313001000000</v>
          </cell>
          <cell r="F115">
            <v>2</v>
          </cell>
          <cell r="G115" t="str">
            <v>P</v>
          </cell>
          <cell r="H115" t="str">
            <v>A</v>
          </cell>
          <cell r="I115" t="str">
            <v>CORPORACIÓN EDUCATIVA PARQUE DE LOS NIÑOS</v>
          </cell>
          <cell r="J115" t="str">
            <v>LEONOR PINEDO PACHECO</v>
          </cell>
          <cell r="K115">
            <v>33138459</v>
          </cell>
          <cell r="L115" t="str">
            <v>0000-00-00</v>
          </cell>
          <cell r="M115" t="str">
            <v>0000-00-00</v>
          </cell>
          <cell r="N115" t="str">
            <v>SANTA MONICA</v>
          </cell>
          <cell r="O115" t="str">
            <v>CL 30 B 7572</v>
          </cell>
          <cell r="P115">
            <v>6436466</v>
          </cell>
          <cell r="Q115" t="str">
            <v>preschoolparque@hotmail.com</v>
          </cell>
          <cell r="R115" t="str">
            <v>www.parquedelosninos.com</v>
          </cell>
          <cell r="S115" t="str">
            <v>bm.ga@hotmail.com</v>
          </cell>
          <cell r="T115">
            <v>12</v>
          </cell>
          <cell r="U115" t="str">
            <v>N</v>
          </cell>
          <cell r="V115">
            <v>5</v>
          </cell>
          <cell r="W115" t="str">
            <v>BETTY GARCIA ARRIETA</v>
          </cell>
          <cell r="Y115">
            <v>30777161</v>
          </cell>
          <cell r="Z115">
            <v>3012169216</v>
          </cell>
          <cell r="AA115" t="str">
            <v>preschoolparque@hotmail.com</v>
          </cell>
          <cell r="AB115">
            <v>3013266444</v>
          </cell>
          <cell r="AC115">
            <v>42110</v>
          </cell>
          <cell r="AD115" t="str">
            <v>./resoluciones/313001029876.pdf</v>
          </cell>
          <cell r="AE115">
            <v>1</v>
          </cell>
        </row>
        <row r="116">
          <cell r="A116">
            <v>844</v>
          </cell>
          <cell r="B116">
            <v>31300100000000</v>
          </cell>
          <cell r="C116">
            <v>844</v>
          </cell>
          <cell r="D116">
            <v>844</v>
          </cell>
          <cell r="E116">
            <v>313001000000</v>
          </cell>
          <cell r="F116">
            <v>2</v>
          </cell>
          <cell r="G116" t="str">
            <v>P</v>
          </cell>
          <cell r="H116" t="str">
            <v>A</v>
          </cell>
          <cell r="I116" t="str">
            <v>INSTITUTO EDUCATIVO BRUNER</v>
          </cell>
          <cell r="J116" t="str">
            <v>YENEDITH ALVAREZ CABARCAS</v>
          </cell>
          <cell r="K116">
            <v>45452116</v>
          </cell>
          <cell r="L116">
            <v>30161</v>
          </cell>
          <cell r="M116">
            <v>23016</v>
          </cell>
          <cell r="N116" t="str">
            <v>BLAS DE LEZO</v>
          </cell>
          <cell r="O116" t="str">
            <v xml:space="preserve"> PLAN 400 MZ 5 LT 6</v>
          </cell>
          <cell r="P116">
            <v>6512493</v>
          </cell>
          <cell r="Q116" t="str">
            <v>calma83@hotmail.com</v>
          </cell>
          <cell r="S116" t="str">
            <v>calma83@hotmail.com</v>
          </cell>
          <cell r="T116">
            <v>12</v>
          </cell>
          <cell r="U116" t="str">
            <v>N</v>
          </cell>
          <cell r="V116">
            <v>5</v>
          </cell>
          <cell r="W116" t="str">
            <v>CAROLINA ALVAREZ MARRUGO</v>
          </cell>
          <cell r="X116" t="str">
            <v>carolina alvarez</v>
          </cell>
          <cell r="Y116">
            <v>45546134</v>
          </cell>
          <cell r="Z116" t="str">
            <v>312 6912385</v>
          </cell>
          <cell r="AA116" t="str">
            <v>calma83@hotmail.com</v>
          </cell>
          <cell r="AB116" t="str">
            <v>310 3536195</v>
          </cell>
          <cell r="AC116">
            <v>42530</v>
          </cell>
          <cell r="AD116" t="str">
            <v>./resoluciones/313001029884.pdf</v>
          </cell>
          <cell r="AE116">
            <v>1</v>
          </cell>
        </row>
        <row r="117">
          <cell r="A117">
            <v>847</v>
          </cell>
          <cell r="B117">
            <v>31300100000000</v>
          </cell>
          <cell r="C117">
            <v>847</v>
          </cell>
          <cell r="D117">
            <v>847</v>
          </cell>
          <cell r="E117">
            <v>313001000000</v>
          </cell>
          <cell r="F117">
            <v>2</v>
          </cell>
          <cell r="G117" t="str">
            <v>P</v>
          </cell>
          <cell r="H117" t="str">
            <v>A</v>
          </cell>
          <cell r="I117" t="str">
            <v>COLEGIO JOSE MARIA GARCIA  TOLEDO</v>
          </cell>
          <cell r="J117" t="str">
            <v>JAIME ZUÑIGA SALGADO</v>
          </cell>
          <cell r="K117">
            <v>9151388</v>
          </cell>
          <cell r="L117">
            <v>28298</v>
          </cell>
          <cell r="M117">
            <v>20588</v>
          </cell>
          <cell r="N117" t="str">
            <v>SAN FERNANDO</v>
          </cell>
          <cell r="O117" t="str">
            <v>SAN FERNANDO KR 83 22 - 101</v>
          </cell>
          <cell r="P117" t="str">
            <v>6469978-3126559558 - 315281886</v>
          </cell>
          <cell r="Q117" t="str">
            <v>foreducsas@hotmail.com</v>
          </cell>
          <cell r="S117" t="str">
            <v>edli12031@hotmail.com-foreducsas@hotmail.com</v>
          </cell>
          <cell r="T117">
            <v>12</v>
          </cell>
          <cell r="U117" t="str">
            <v>N</v>
          </cell>
          <cell r="V117">
            <v>5</v>
          </cell>
          <cell r="W117" t="str">
            <v>LILIANA DE AVILA VANEGAS</v>
          </cell>
          <cell r="Y117">
            <v>45759439</v>
          </cell>
          <cell r="Z117">
            <v>3126559558</v>
          </cell>
          <cell r="AA117" t="str">
            <v>foreducsas@hotmail.com</v>
          </cell>
          <cell r="AB117">
            <v>3114031231</v>
          </cell>
          <cell r="AC117">
            <v>42480</v>
          </cell>
          <cell r="AD117" t="str">
            <v>./resoluciones/313001029981.pdf</v>
          </cell>
          <cell r="AE117">
            <v>1</v>
          </cell>
        </row>
        <row r="118">
          <cell r="A118">
            <v>849</v>
          </cell>
          <cell r="B118">
            <v>31300100000000</v>
          </cell>
          <cell r="C118">
            <v>849</v>
          </cell>
          <cell r="D118">
            <v>849</v>
          </cell>
          <cell r="E118">
            <v>313001000000</v>
          </cell>
          <cell r="F118">
            <v>2</v>
          </cell>
          <cell r="G118" t="str">
            <v>P</v>
          </cell>
          <cell r="H118" t="str">
            <v>A</v>
          </cell>
          <cell r="I118" t="str">
            <v>INSTITUTO EL MANANTIAL</v>
          </cell>
          <cell r="J118" t="str">
            <v>DENIS SAN MARTIN TERAN</v>
          </cell>
          <cell r="K118">
            <v>30771804</v>
          </cell>
          <cell r="L118" t="str">
            <v>0000-00-00</v>
          </cell>
          <cell r="M118" t="str">
            <v>0000-00-00</v>
          </cell>
          <cell r="N118" t="str">
            <v>ALTOS DE LOS JARDINES</v>
          </cell>
          <cell r="O118" t="str">
            <v>ALTOS DE LOS JARDINES MZ F LOTE 2</v>
          </cell>
          <cell r="P118">
            <v>6812611</v>
          </cell>
          <cell r="Q118" t="str">
            <v>institutoelmanantial@hotmail.com</v>
          </cell>
          <cell r="T118">
            <v>12</v>
          </cell>
          <cell r="U118" t="str">
            <v>N</v>
          </cell>
          <cell r="V118">
            <v>5</v>
          </cell>
          <cell r="W118" t="str">
            <v>ROSIRIS TORRES POTES</v>
          </cell>
          <cell r="Y118">
            <v>45525259</v>
          </cell>
          <cell r="Z118">
            <v>3167884263</v>
          </cell>
          <cell r="AA118" t="str">
            <v>institutoelmanantial@hotmail.com</v>
          </cell>
          <cell r="AB118" t="str">
            <v>3106726023-3156356609</v>
          </cell>
          <cell r="AC118">
            <v>42443</v>
          </cell>
          <cell r="AD118" t="str">
            <v>./resoluciones/313001029973.pdf</v>
          </cell>
          <cell r="AE118">
            <v>1</v>
          </cell>
        </row>
        <row r="119">
          <cell r="A119">
            <v>853</v>
          </cell>
          <cell r="B119">
            <v>31300100000000</v>
          </cell>
          <cell r="C119">
            <v>853</v>
          </cell>
          <cell r="D119">
            <v>853</v>
          </cell>
          <cell r="E119">
            <v>313001000000</v>
          </cell>
          <cell r="F119">
            <v>2</v>
          </cell>
          <cell r="G119" t="str">
            <v>P</v>
          </cell>
          <cell r="H119" t="str">
            <v>A</v>
          </cell>
          <cell r="I119" t="str">
            <v>JARDIN INFANTIL MIS TRAZOS MAGICOS</v>
          </cell>
          <cell r="J119" t="str">
            <v>LEXCY RODRIGUEZ AGUILAR</v>
          </cell>
          <cell r="K119">
            <v>45519682</v>
          </cell>
          <cell r="L119" t="str">
            <v>0000-00-00</v>
          </cell>
          <cell r="M119" t="str">
            <v>0000-00-00</v>
          </cell>
          <cell r="N119" t="str">
            <v>LOS CARACOLES</v>
          </cell>
          <cell r="O119" t="str">
            <v>IND MZ 61 LOTE 12 PRIMERA ETAPA</v>
          </cell>
          <cell r="P119">
            <v>6670749</v>
          </cell>
          <cell r="Q119" t="str">
            <v>mistrazosm@hotmail.com</v>
          </cell>
          <cell r="T119">
            <v>12</v>
          </cell>
          <cell r="U119" t="str">
            <v>N</v>
          </cell>
          <cell r="V119">
            <v>5</v>
          </cell>
          <cell r="W119" t="str">
            <v>LEXCY RODRIGUEZ AGUILAR</v>
          </cell>
          <cell r="Y119">
            <v>45519682</v>
          </cell>
          <cell r="Z119">
            <v>3215324381</v>
          </cell>
          <cell r="AA119" t="str">
            <v>mistrazosm@hotmail.com</v>
          </cell>
          <cell r="AB119">
            <v>3215324381</v>
          </cell>
          <cell r="AC119">
            <v>42353</v>
          </cell>
          <cell r="AD119" t="str">
            <v>./resoluciones/313001030009.pdf</v>
          </cell>
          <cell r="AE119">
            <v>1</v>
          </cell>
        </row>
        <row r="120">
          <cell r="A120">
            <v>22</v>
          </cell>
          <cell r="B120">
            <v>11300100000000</v>
          </cell>
          <cell r="C120">
            <v>22</v>
          </cell>
          <cell r="D120">
            <v>22</v>
          </cell>
          <cell r="E120">
            <v>113001000000</v>
          </cell>
          <cell r="F120">
            <v>1</v>
          </cell>
          <cell r="G120" t="str">
            <v>P</v>
          </cell>
          <cell r="H120" t="str">
            <v>A</v>
          </cell>
          <cell r="I120" t="str">
            <v>I.E AMBIENTALISTA DE CARTAGENA</v>
          </cell>
          <cell r="J120" t="str">
            <v>MARIA AUXILIADORA BANDA</v>
          </cell>
          <cell r="K120">
            <v>33151894</v>
          </cell>
          <cell r="L120">
            <v>27776</v>
          </cell>
          <cell r="M120">
            <v>19599</v>
          </cell>
          <cell r="N120" t="str">
            <v>SAN JOSE DE LOS CAMPANOS</v>
          </cell>
          <cell r="O120" t="str">
            <v>SAN JOSE DE LOS CAMPANOS MZA 31 No9 4a AVE</v>
          </cell>
          <cell r="P120">
            <v>6536695</v>
          </cell>
          <cell r="Q120" t="str">
            <v>mauxbanet@gmail.com</v>
          </cell>
          <cell r="S120" t="str">
            <v>mariauxi15@hotmail.com</v>
          </cell>
          <cell r="T120">
            <v>13</v>
          </cell>
          <cell r="U120" t="str">
            <v>N</v>
          </cell>
          <cell r="V120">
            <v>3</v>
          </cell>
          <cell r="W120" t="str">
            <v>JULIO CESAR ORTIZ LIGARDO</v>
          </cell>
          <cell r="Y120">
            <v>73088143</v>
          </cell>
          <cell r="Z120">
            <v>3106217771</v>
          </cell>
          <cell r="AA120" t="str">
            <v>julioregistro2008@hotmail.com</v>
          </cell>
          <cell r="AB120" t="str">
            <v>300-846-693-4</v>
          </cell>
          <cell r="AC120">
            <v>42335</v>
          </cell>
          <cell r="AD120" t="str">
            <v>./resoluciones/113001000348.pdf</v>
          </cell>
          <cell r="AE120">
            <v>1</v>
          </cell>
        </row>
        <row r="121">
          <cell r="A121">
            <v>25</v>
          </cell>
          <cell r="B121">
            <v>11300100000000</v>
          </cell>
          <cell r="C121">
            <v>25</v>
          </cell>
          <cell r="D121">
            <v>25</v>
          </cell>
          <cell r="E121">
            <v>113001000000</v>
          </cell>
          <cell r="F121">
            <v>1</v>
          </cell>
          <cell r="G121" t="str">
            <v>P</v>
          </cell>
          <cell r="H121" t="str">
            <v>A</v>
          </cell>
          <cell r="I121" t="str">
            <v>I.E REPUBLICA DE ARGENTINA</v>
          </cell>
          <cell r="J121" t="str">
            <v>HAROLDO JOSE BONFANTE MOLINARES</v>
          </cell>
          <cell r="K121">
            <v>73128132</v>
          </cell>
          <cell r="L121" t="str">
            <v>0000-00-00</v>
          </cell>
          <cell r="M121" t="str">
            <v>0000-00-00</v>
          </cell>
          <cell r="N121" t="str">
            <v>URB. VILLA ROSITA</v>
          </cell>
          <cell r="O121" t="str">
            <v>MZ 18 A  LT 1</v>
          </cell>
          <cell r="P121">
            <v>6533789</v>
          </cell>
          <cell r="Q121" t="str">
            <v>rectoriera@gmail.com</v>
          </cell>
          <cell r="T121">
            <v>13</v>
          </cell>
          <cell r="U121" t="str">
            <v>N</v>
          </cell>
          <cell r="V121">
            <v>3</v>
          </cell>
          <cell r="W121" t="str">
            <v>EDELCY TURIZO REINEL</v>
          </cell>
          <cell r="Y121">
            <v>33203437</v>
          </cell>
          <cell r="Z121">
            <v>3107457866</v>
          </cell>
          <cell r="AA121" t="str">
            <v>administrativo@ierepublicadeargentina.edu.co</v>
          </cell>
          <cell r="AB121">
            <v>3106760039</v>
          </cell>
          <cell r="AC121">
            <v>42530</v>
          </cell>
          <cell r="AD121" t="str">
            <v>./resoluciones/113001000437.pdf</v>
          </cell>
          <cell r="AE121">
            <v>1</v>
          </cell>
        </row>
        <row r="122">
          <cell r="A122">
            <v>89</v>
          </cell>
          <cell r="B122">
            <v>11300100000000</v>
          </cell>
          <cell r="C122">
            <v>89</v>
          </cell>
          <cell r="D122">
            <v>89</v>
          </cell>
          <cell r="E122">
            <v>113001000000</v>
          </cell>
          <cell r="F122">
            <v>1</v>
          </cell>
          <cell r="G122" t="str">
            <v>P</v>
          </cell>
          <cell r="H122" t="str">
            <v>A</v>
          </cell>
          <cell r="I122" t="str">
            <v>I.E DE TERNERA</v>
          </cell>
          <cell r="J122" t="str">
            <v>LUZ ELENA OCAMPO MADRID</v>
          </cell>
          <cell r="K122">
            <v>41915391</v>
          </cell>
          <cell r="L122" t="str">
            <v>0000-00-00</v>
          </cell>
          <cell r="M122" t="str">
            <v>0000-00-00</v>
          </cell>
          <cell r="N122" t="str">
            <v>TERNERA</v>
          </cell>
          <cell r="O122" t="str">
            <v>carreterra troncal de occidente (cl81) # 82-95</v>
          </cell>
          <cell r="P122">
            <v>3012023381</v>
          </cell>
          <cell r="Q122" t="str">
            <v>rectoria@ieternera.edu.co</v>
          </cell>
          <cell r="S122" t="str">
            <v>secretaria@iternera.edu.co</v>
          </cell>
          <cell r="T122">
            <v>13</v>
          </cell>
          <cell r="U122" t="str">
            <v>N</v>
          </cell>
          <cell r="V122">
            <v>3</v>
          </cell>
          <cell r="W122" t="str">
            <v>MARQUESA ISABEL DIAZ MARTINEZ</v>
          </cell>
          <cell r="X122" t="str">
            <v>nasly castillo arnedo</v>
          </cell>
          <cell r="Y122">
            <v>45466314</v>
          </cell>
          <cell r="Z122">
            <v>3205308834</v>
          </cell>
          <cell r="AA122" t="str">
            <v>marquesaisabel@gmail.com</v>
          </cell>
          <cell r="AB122" t="str">
            <v>300-3198205</v>
          </cell>
          <cell r="AC122">
            <v>42395</v>
          </cell>
          <cell r="AD122" t="str">
            <v>./resoluciones/113001002952.pdf</v>
          </cell>
          <cell r="AE122">
            <v>1</v>
          </cell>
        </row>
        <row r="123">
          <cell r="A123">
            <v>248</v>
          </cell>
          <cell r="B123">
            <v>31300100000000</v>
          </cell>
          <cell r="C123">
            <v>248</v>
          </cell>
          <cell r="D123">
            <v>248</v>
          </cell>
          <cell r="E123">
            <v>313001000000</v>
          </cell>
          <cell r="F123">
            <v>1</v>
          </cell>
          <cell r="G123" t="str">
            <v>P</v>
          </cell>
          <cell r="H123" t="str">
            <v>A</v>
          </cell>
          <cell r="I123" t="str">
            <v>COL. NTRA. SRA. DE FATIMA DE LA POL NAL</v>
          </cell>
          <cell r="J123" t="str">
            <v>TE. YAMID FERNANDO VERDUGO CRISTANCHO</v>
          </cell>
          <cell r="K123">
            <v>74084692</v>
          </cell>
          <cell r="L123" t="str">
            <v>0000-00-00</v>
          </cell>
          <cell r="M123">
            <v>31219</v>
          </cell>
          <cell r="N123" t="str">
            <v>TERNERA</v>
          </cell>
          <cell r="O123" t="str">
            <v>TERNERA CARRET TRONCAL</v>
          </cell>
          <cell r="P123" t="str">
            <v>6539979 - 6524869</v>
          </cell>
          <cell r="Q123" t="str">
            <v>mecar.nusefa@policia.gov.co</v>
          </cell>
          <cell r="T123">
            <v>13</v>
          </cell>
          <cell r="U123" t="str">
            <v>N</v>
          </cell>
          <cell r="V123">
            <v>7</v>
          </cell>
          <cell r="W123" t="str">
            <v>CRISTIAN CAMILO VERGARA ESTRADA</v>
          </cell>
          <cell r="Y123">
            <v>1128047590</v>
          </cell>
          <cell r="Z123">
            <v>3008098487</v>
          </cell>
          <cell r="AA123" t="str">
            <v>cristian.vergara@correo.policia.gov.co</v>
          </cell>
          <cell r="AB123">
            <v>3106420787</v>
          </cell>
          <cell r="AC123">
            <v>42220</v>
          </cell>
          <cell r="AD123" t="str">
            <v>./resoluciones/313001002251.pdf</v>
          </cell>
          <cell r="AE123">
            <v>1</v>
          </cell>
        </row>
        <row r="124">
          <cell r="A124">
            <v>233</v>
          </cell>
          <cell r="B124">
            <v>31300100000000</v>
          </cell>
          <cell r="C124">
            <v>233</v>
          </cell>
          <cell r="D124">
            <v>233</v>
          </cell>
          <cell r="E124">
            <v>313001000000</v>
          </cell>
          <cell r="F124">
            <v>2</v>
          </cell>
          <cell r="G124" t="str">
            <v>P</v>
          </cell>
          <cell r="H124" t="str">
            <v>A</v>
          </cell>
          <cell r="I124" t="str">
            <v>COL. BIFFI</v>
          </cell>
          <cell r="J124" t="str">
            <v>HNA.ALICIA RUIZ RIVERA</v>
          </cell>
          <cell r="K124">
            <v>28284767</v>
          </cell>
          <cell r="L124">
            <v>29934</v>
          </cell>
          <cell r="M124">
            <v>23132</v>
          </cell>
          <cell r="N124" t="str">
            <v>PROVIDENCIA</v>
          </cell>
          <cell r="O124" t="str">
            <v>LA PROVIDENCIA KR 71 31 A 372</v>
          </cell>
          <cell r="P124" t="str">
            <v>6534700-6534264 EXT</v>
          </cell>
          <cell r="Q124" t="str">
            <v>colbifficartagena@yahoo.es</v>
          </cell>
          <cell r="T124">
            <v>13</v>
          </cell>
          <cell r="U124" t="str">
            <v>N</v>
          </cell>
          <cell r="V124">
            <v>5</v>
          </cell>
          <cell r="W124" t="str">
            <v>ANA MARGARITA MARRUGO</v>
          </cell>
          <cell r="Y124">
            <v>33247678</v>
          </cell>
          <cell r="Z124">
            <v>3168291647</v>
          </cell>
          <cell r="AA124" t="str">
            <v>anamar66220@yahoo.com</v>
          </cell>
          <cell r="AB124">
            <v>3176382693</v>
          </cell>
          <cell r="AC124">
            <v>42479</v>
          </cell>
          <cell r="AD124" t="str">
            <v>./resoluciones/313001001050.pdf</v>
          </cell>
          <cell r="AE124">
            <v>1</v>
          </cell>
        </row>
        <row r="125">
          <cell r="A125">
            <v>263</v>
          </cell>
          <cell r="B125">
            <v>31300100000000</v>
          </cell>
          <cell r="C125">
            <v>263</v>
          </cell>
          <cell r="D125">
            <v>263</v>
          </cell>
          <cell r="E125">
            <v>313001000000</v>
          </cell>
          <cell r="F125">
            <v>2</v>
          </cell>
          <cell r="G125" t="str">
            <v>P</v>
          </cell>
          <cell r="H125" t="str">
            <v>A</v>
          </cell>
          <cell r="I125" t="str">
            <v>LIC. PEDRO DE HEREDIA</v>
          </cell>
          <cell r="J125" t="str">
            <v>RUTH GONZALEZ CASTILLA</v>
          </cell>
          <cell r="K125">
            <v>45485297</v>
          </cell>
          <cell r="L125" t="str">
            <v>0000-00-00</v>
          </cell>
          <cell r="M125" t="str">
            <v>0000-00-00</v>
          </cell>
          <cell r="N125" t="str">
            <v>SAN JOSE DE LOS CAMPANOS</v>
          </cell>
          <cell r="O125" t="str">
            <v>SAN JOSE DE LOS CAMPANOS KR 100 31 A 343</v>
          </cell>
          <cell r="P125">
            <v>6619153</v>
          </cell>
          <cell r="Q125" t="str">
            <v>li.ruth@hotmail.com</v>
          </cell>
          <cell r="T125">
            <v>13</v>
          </cell>
          <cell r="U125" t="str">
            <v>S</v>
          </cell>
          <cell r="V125">
            <v>5</v>
          </cell>
          <cell r="W125" t="str">
            <v>DAVID CASTILLA CUADRO</v>
          </cell>
          <cell r="Y125">
            <v>15242340</v>
          </cell>
          <cell r="Z125">
            <v>3215019930</v>
          </cell>
          <cell r="AA125" t="str">
            <v>liphermixto@hotmail.es -davidcastilla1@hotmail.com</v>
          </cell>
          <cell r="AB125">
            <v>3103556801</v>
          </cell>
          <cell r="AC125">
            <v>41807</v>
          </cell>
          <cell r="AE125">
            <v>1</v>
          </cell>
        </row>
        <row r="126">
          <cell r="A126">
            <v>283</v>
          </cell>
          <cell r="B126">
            <v>31300100000000</v>
          </cell>
          <cell r="C126">
            <v>283</v>
          </cell>
          <cell r="D126">
            <v>283</v>
          </cell>
          <cell r="E126">
            <v>313001000000</v>
          </cell>
          <cell r="F126">
            <v>2</v>
          </cell>
          <cell r="G126" t="str">
            <v>P</v>
          </cell>
          <cell r="H126" t="str">
            <v>A</v>
          </cell>
          <cell r="I126" t="str">
            <v>I.E COMFAMILIAR</v>
          </cell>
          <cell r="J126" t="str">
            <v>TILSON ENRIQUE MEDINA VERGARA</v>
          </cell>
          <cell r="K126">
            <v>73226960</v>
          </cell>
          <cell r="L126">
            <v>32853</v>
          </cell>
          <cell r="M126">
            <v>26221</v>
          </cell>
          <cell r="N126" t="str">
            <v>SAN JOSE DE LOS CAMPANOS</v>
          </cell>
          <cell r="O126" t="str">
            <v>carrera 103 #35-151</v>
          </cell>
          <cell r="P126" t="str">
            <v>6536825 - 6539213-6536686</v>
          </cell>
          <cell r="Q126" t="str">
            <v>rectorie@comfamiliar.org.co</v>
          </cell>
          <cell r="R126" t="str">
            <v>www.comfamiliar.org</v>
          </cell>
          <cell r="S126" t="str">
            <v>secretariaie@comfamiliar.org</v>
          </cell>
          <cell r="T126">
            <v>13</v>
          </cell>
          <cell r="U126" t="str">
            <v>N</v>
          </cell>
          <cell r="V126">
            <v>5</v>
          </cell>
          <cell r="W126" t="str">
            <v xml:space="preserve">Tatiana Carrasquilla Ruiz </v>
          </cell>
          <cell r="X126" t="str">
            <v>secretariaie@comfamiliar.org.co</v>
          </cell>
          <cell r="Y126">
            <v>26136346</v>
          </cell>
          <cell r="Z126">
            <v>3005503497</v>
          </cell>
          <cell r="AA126" t="str">
            <v>secretariaie@comfamiliar.org.co</v>
          </cell>
          <cell r="AB126">
            <v>3215469334</v>
          </cell>
          <cell r="AC126">
            <v>42515</v>
          </cell>
          <cell r="AD126" t="str">
            <v>./resoluciones/313001005276.pdf</v>
          </cell>
          <cell r="AE126">
            <v>1</v>
          </cell>
        </row>
        <row r="127">
          <cell r="A127">
            <v>298</v>
          </cell>
          <cell r="B127">
            <v>31300100000000</v>
          </cell>
          <cell r="C127">
            <v>298</v>
          </cell>
          <cell r="D127">
            <v>298</v>
          </cell>
          <cell r="E127">
            <v>313001000000</v>
          </cell>
          <cell r="F127">
            <v>2</v>
          </cell>
          <cell r="G127" t="str">
            <v>P</v>
          </cell>
          <cell r="H127" t="str">
            <v>A</v>
          </cell>
          <cell r="I127" t="str">
            <v>COL. EL PILAR DEL SABER</v>
          </cell>
          <cell r="J127" t="str">
            <v>SORAYA ABUCHAR CURI</v>
          </cell>
          <cell r="K127">
            <v>33159818</v>
          </cell>
          <cell r="L127">
            <v>28296</v>
          </cell>
          <cell r="M127">
            <v>21452</v>
          </cell>
          <cell r="N127" t="str">
            <v>LA CONCEPCION</v>
          </cell>
          <cell r="O127" t="str">
            <v>LA CONCEPCION CL 1 1 A 41</v>
          </cell>
          <cell r="P127" t="str">
            <v>6816460 - 6817077</v>
          </cell>
          <cell r="Q127" t="str">
            <v>elpilardelsaber@gmail.com</v>
          </cell>
          <cell r="R127" t="str">
            <v>http://www.colegioelpilardelsaber.edu.co/</v>
          </cell>
          <cell r="S127" t="str">
            <v>elpilardelsaber@gmail.com</v>
          </cell>
          <cell r="T127">
            <v>13</v>
          </cell>
          <cell r="U127" t="str">
            <v>N</v>
          </cell>
          <cell r="V127">
            <v>5</v>
          </cell>
          <cell r="W127" t="str">
            <v>LAURA DEL CARMEN LOPEZ ABUCHAR</v>
          </cell>
          <cell r="X127" t="str">
            <v>LAURA DEL CARMEN LOPEZ ABUCHAR</v>
          </cell>
          <cell r="Y127">
            <v>1128054662</v>
          </cell>
          <cell r="Z127">
            <v>3017221362</v>
          </cell>
          <cell r="AA127" t="str">
            <v>lauralabuchar@gmail.com</v>
          </cell>
          <cell r="AB127">
            <v>3004375720</v>
          </cell>
          <cell r="AC127">
            <v>42335</v>
          </cell>
          <cell r="AD127" t="str">
            <v>./resoluciones/313001005845.pdf</v>
          </cell>
          <cell r="AE127">
            <v>1</v>
          </cell>
        </row>
        <row r="128">
          <cell r="A128">
            <v>321</v>
          </cell>
          <cell r="B128">
            <v>31300100000000</v>
          </cell>
          <cell r="C128">
            <v>321</v>
          </cell>
          <cell r="D128">
            <v>321</v>
          </cell>
          <cell r="E128">
            <v>313001000000</v>
          </cell>
          <cell r="F128">
            <v>2</v>
          </cell>
          <cell r="G128" t="str">
            <v>P</v>
          </cell>
          <cell r="H128" t="str">
            <v>A</v>
          </cell>
          <cell r="I128" t="str">
            <v>CENT. DE EDUCACIÓN EL RECREO (ANTES I.E. EL RECREO)</v>
          </cell>
          <cell r="J128" t="str">
            <v>JORGE ELIECER GUARDO GONZALEZ</v>
          </cell>
          <cell r="K128">
            <v>73109661</v>
          </cell>
          <cell r="L128" t="str">
            <v>0000-00-00</v>
          </cell>
          <cell r="M128">
            <v>23258</v>
          </cell>
          <cell r="N128" t="str">
            <v>EL RECREO</v>
          </cell>
          <cell r="O128" t="str">
            <v>EL RECREO CL 2 AV 7 No.80 D 54</v>
          </cell>
          <cell r="P128" t="str">
            <v>6903987 - 3175612095</v>
          </cell>
          <cell r="Q128" t="str">
            <v>joego@hotmail.es</v>
          </cell>
          <cell r="R128" t="str">
            <v>www.cedurecreo.edu.co</v>
          </cell>
          <cell r="T128">
            <v>13</v>
          </cell>
          <cell r="U128" t="str">
            <v>N</v>
          </cell>
          <cell r="V128">
            <v>5</v>
          </cell>
          <cell r="W128" t="str">
            <v>HERMI PEREZ CASTRO</v>
          </cell>
          <cell r="Y128">
            <v>45759427</v>
          </cell>
          <cell r="Z128">
            <v>3157344844</v>
          </cell>
          <cell r="AA128" t="str">
            <v>hermip_04@hotmail.com</v>
          </cell>
          <cell r="AB128">
            <v>3174045495</v>
          </cell>
          <cell r="AC128">
            <v>42479</v>
          </cell>
          <cell r="AD128" t="str">
            <v>./resoluciones/313001007058.pdf</v>
          </cell>
          <cell r="AE128">
            <v>1</v>
          </cell>
        </row>
        <row r="129">
          <cell r="A129">
            <v>387</v>
          </cell>
          <cell r="B129">
            <v>31300100000000</v>
          </cell>
          <cell r="C129">
            <v>387</v>
          </cell>
          <cell r="D129">
            <v>387</v>
          </cell>
          <cell r="E129">
            <v>313001000000</v>
          </cell>
          <cell r="F129">
            <v>2</v>
          </cell>
          <cell r="G129" t="str">
            <v>P</v>
          </cell>
          <cell r="H129" t="str">
            <v>A</v>
          </cell>
          <cell r="I129" t="str">
            <v>CENTRO EDUCATIVO  DE NIVELACION C.E.N.</v>
          </cell>
          <cell r="J129" t="str">
            <v>KETTY ALICIA ACUÑA COCK</v>
          </cell>
          <cell r="K129" t="str">
            <v>41.610.803 d</v>
          </cell>
          <cell r="L129">
            <v>27517</v>
          </cell>
          <cell r="M129" t="str">
            <v>0000-00-00</v>
          </cell>
          <cell r="N129" t="str">
            <v>TERNERA</v>
          </cell>
          <cell r="O129" t="str">
            <v>BARRIO TERNERA DIAGONAL 31 N 83 -128</v>
          </cell>
          <cell r="P129">
            <v>6539620</v>
          </cell>
          <cell r="Q129" t="str">
            <v>cen.cartagena@hotmail.com</v>
          </cell>
          <cell r="S129" t="str">
            <v>jenniferrdriguez_22@hotmail.com</v>
          </cell>
          <cell r="T129">
            <v>13</v>
          </cell>
          <cell r="U129" t="str">
            <v>S</v>
          </cell>
          <cell r="V129">
            <v>1</v>
          </cell>
          <cell r="W129" t="str">
            <v xml:space="preserve">JENNIFER RODRIGUEZ BELTRAN </v>
          </cell>
          <cell r="X129" t="str">
            <v xml:space="preserve">jennifer rodriguez beltran </v>
          </cell>
          <cell r="Y129">
            <v>1047470165</v>
          </cell>
          <cell r="Z129">
            <v>3016838274</v>
          </cell>
          <cell r="AA129" t="str">
            <v>jenniferrdriguez_22@hotmail.com</v>
          </cell>
          <cell r="AB129">
            <v>3114369040</v>
          </cell>
          <cell r="AC129">
            <v>42397</v>
          </cell>
          <cell r="AD129" t="str">
            <v>./resoluciones/313001008941.pdf</v>
          </cell>
          <cell r="AE129">
            <v>1</v>
          </cell>
        </row>
        <row r="130">
          <cell r="A130">
            <v>450</v>
          </cell>
          <cell r="B130">
            <v>31300100000000</v>
          </cell>
          <cell r="C130">
            <v>450</v>
          </cell>
          <cell r="D130">
            <v>450</v>
          </cell>
          <cell r="E130">
            <v>313001000000</v>
          </cell>
          <cell r="F130">
            <v>2</v>
          </cell>
          <cell r="G130" t="str">
            <v>P</v>
          </cell>
          <cell r="H130" t="str">
            <v>A</v>
          </cell>
          <cell r="I130" t="str">
            <v>COL. SAN JOSE DE LOS CAMPANOS</v>
          </cell>
          <cell r="J130" t="str">
            <v>VIANNEY CASTILLO HERRERA</v>
          </cell>
          <cell r="K130">
            <v>6150380</v>
          </cell>
          <cell r="L130" t="str">
            <v>0000-00-00</v>
          </cell>
          <cell r="M130" t="str">
            <v>0000-00-00</v>
          </cell>
          <cell r="N130" t="str">
            <v>SAN JOSE DE LOS CAMPANOS</v>
          </cell>
          <cell r="O130" t="str">
            <v>SAN JOSE DE LOS CAMPANOS KR 101 38 51</v>
          </cell>
          <cell r="P130">
            <v>6900450</v>
          </cell>
          <cell r="Q130" t="str">
            <v>colegiosjcampanos@gmail.com</v>
          </cell>
          <cell r="S130" t="str">
            <v>marthi_castro@hotmail.com</v>
          </cell>
          <cell r="T130">
            <v>13</v>
          </cell>
          <cell r="U130" t="str">
            <v>N</v>
          </cell>
          <cell r="V130">
            <v>5</v>
          </cell>
          <cell r="W130" t="str">
            <v>MARTHA CASTRO CASARRUBIA</v>
          </cell>
          <cell r="Y130">
            <v>34968240</v>
          </cell>
          <cell r="Z130">
            <v>3108265051</v>
          </cell>
          <cell r="AA130" t="str">
            <v>marthi_castro@hotmail.com</v>
          </cell>
          <cell r="AB130" t="str">
            <v>3156993625 / 3108265051</v>
          </cell>
          <cell r="AC130">
            <v>41389</v>
          </cell>
          <cell r="AE130">
            <v>1</v>
          </cell>
        </row>
        <row r="131">
          <cell r="A131">
            <v>485</v>
          </cell>
          <cell r="B131">
            <v>31300100000000</v>
          </cell>
          <cell r="C131">
            <v>485</v>
          </cell>
          <cell r="D131">
            <v>485</v>
          </cell>
          <cell r="E131">
            <v>313001000000</v>
          </cell>
          <cell r="F131">
            <v>2</v>
          </cell>
          <cell r="G131" t="str">
            <v>P</v>
          </cell>
          <cell r="H131" t="str">
            <v>A</v>
          </cell>
          <cell r="I131" t="str">
            <v>CORPORACION EDUCATIVA SAN JOSE</v>
          </cell>
          <cell r="J131" t="str">
            <v>IVON CAMARGO PAZ</v>
          </cell>
          <cell r="K131">
            <v>45503197</v>
          </cell>
          <cell r="L131">
            <v>33270</v>
          </cell>
          <cell r="M131">
            <v>25927</v>
          </cell>
          <cell r="N131" t="str">
            <v>SAN JOSE DE LOS CAMPANOS</v>
          </cell>
          <cell r="O131" t="str">
            <v>San  Jose de los Campanos  Cra. 101 NO 39 A 210</v>
          </cell>
          <cell r="P131">
            <v>6524249</v>
          </cell>
          <cell r="Q131" t="str">
            <v>cedsaj@hotmail.com</v>
          </cell>
          <cell r="S131" t="str">
            <v>shuranisfuentes@hotmail.com</v>
          </cell>
          <cell r="T131">
            <v>13</v>
          </cell>
          <cell r="U131" t="str">
            <v>S</v>
          </cell>
          <cell r="V131">
            <v>1</v>
          </cell>
          <cell r="W131" t="str">
            <v>RAFAEL ROMERO SALCEDO</v>
          </cell>
          <cell r="X131" t="str">
            <v>YURANIS FUENTES BRAVO</v>
          </cell>
          <cell r="Y131">
            <v>7921901</v>
          </cell>
          <cell r="Z131">
            <v>3007088809</v>
          </cell>
          <cell r="AA131" t="str">
            <v>farra_ml@hotmail.com</v>
          </cell>
          <cell r="AB131">
            <v>3145393268</v>
          </cell>
          <cell r="AC131">
            <v>42404</v>
          </cell>
          <cell r="AD131" t="str">
            <v>./resoluciones/313001013538.pdf</v>
          </cell>
          <cell r="AE131">
            <v>1</v>
          </cell>
        </row>
        <row r="132">
          <cell r="A132">
            <v>495</v>
          </cell>
          <cell r="B132">
            <v>41300100000000</v>
          </cell>
          <cell r="C132">
            <v>495</v>
          </cell>
          <cell r="D132">
            <v>495</v>
          </cell>
          <cell r="E132">
            <v>413001000000</v>
          </cell>
          <cell r="F132">
            <v>2</v>
          </cell>
          <cell r="G132" t="str">
            <v>P</v>
          </cell>
          <cell r="H132" t="str">
            <v>A</v>
          </cell>
          <cell r="I132" t="str">
            <v>COL. CARIBE REAL</v>
          </cell>
          <cell r="J132" t="str">
            <v>LUIS ANTONIO  FERREIRA VIAÃ‘A</v>
          </cell>
          <cell r="K132" t="str">
            <v>73 573090</v>
          </cell>
          <cell r="L132" t="str">
            <v>0000-00-00</v>
          </cell>
          <cell r="M132" t="str">
            <v>0000-00-00</v>
          </cell>
          <cell r="N132" t="str">
            <v>TERNERA</v>
          </cell>
          <cell r="O132" t="str">
            <v>TERNERA CRA TRONCAL # 82-95</v>
          </cell>
          <cell r="P132">
            <v>6618180</v>
          </cell>
          <cell r="Q132" t="str">
            <v>colegiocaribereal@hotmail.com</v>
          </cell>
          <cell r="T132">
            <v>13</v>
          </cell>
          <cell r="U132" t="str">
            <v>S</v>
          </cell>
          <cell r="V132">
            <v>5</v>
          </cell>
          <cell r="W132" t="str">
            <v>ISABEL OROZCO MARTINEZZ</v>
          </cell>
          <cell r="X132" t="str">
            <v>NO</v>
          </cell>
          <cell r="Y132">
            <v>45689454</v>
          </cell>
          <cell r="Z132">
            <v>3107394332</v>
          </cell>
          <cell r="AA132" t="str">
            <v>colegiocaribereal@hotmail.com</v>
          </cell>
          <cell r="AB132">
            <v>3176415624</v>
          </cell>
          <cell r="AC132">
            <v>42341</v>
          </cell>
          <cell r="AD132" t="str">
            <v>./resoluciones/413001007630.pdf</v>
          </cell>
          <cell r="AE132">
            <v>1</v>
          </cell>
        </row>
        <row r="133">
          <cell r="A133">
            <v>526</v>
          </cell>
          <cell r="B133">
            <v>31300100000000</v>
          </cell>
          <cell r="C133">
            <v>526</v>
          </cell>
          <cell r="D133">
            <v>526</v>
          </cell>
          <cell r="E133">
            <v>313001000000</v>
          </cell>
          <cell r="F133">
            <v>2</v>
          </cell>
          <cell r="G133" t="str">
            <v>P</v>
          </cell>
          <cell r="H133" t="str">
            <v>A</v>
          </cell>
          <cell r="I133" t="str">
            <v>COL. INTEGRAL DEL NORTE ( ANTES INST. CLASE INFANTIL)</v>
          </cell>
          <cell r="J133" t="str">
            <v>YOLEIDA BARRIOS GUARNIZO</v>
          </cell>
          <cell r="K133">
            <v>33339041</v>
          </cell>
          <cell r="L133">
            <v>31238</v>
          </cell>
          <cell r="M133">
            <v>24475</v>
          </cell>
          <cell r="N133" t="str">
            <v>EL RECREO</v>
          </cell>
          <cell r="O133" t="str">
            <v>EL RECREO CL 5 80 A 42</v>
          </cell>
          <cell r="P133" t="str">
            <v>6431762-6817211</v>
          </cell>
          <cell r="Q133" t="str">
            <v>yoleidabarriosg@colegiointegraldelnorte.edu.co</v>
          </cell>
          <cell r="R133" t="str">
            <v>www.colegiointegraldelnorte.edu.co</v>
          </cell>
          <cell r="T133">
            <v>13</v>
          </cell>
          <cell r="U133" t="str">
            <v>N</v>
          </cell>
          <cell r="V133">
            <v>5</v>
          </cell>
          <cell r="W133" t="str">
            <v>YUDALIS BARRIOS GUARNIZO</v>
          </cell>
          <cell r="Y133">
            <v>45780540</v>
          </cell>
          <cell r="Z133">
            <v>3156530116</v>
          </cell>
          <cell r="AA133" t="str">
            <v>yudalisbarriosg@colegiointegraldelnorte.edu.co</v>
          </cell>
          <cell r="AB133">
            <v>3008167427</v>
          </cell>
          <cell r="AC133">
            <v>42480</v>
          </cell>
          <cell r="AD133" t="str">
            <v>./resoluciones/313001013651.pdf</v>
          </cell>
          <cell r="AE133">
            <v>1</v>
          </cell>
        </row>
        <row r="134">
          <cell r="A134">
            <v>534</v>
          </cell>
          <cell r="B134">
            <v>31300100000000</v>
          </cell>
          <cell r="C134">
            <v>534</v>
          </cell>
          <cell r="D134">
            <v>534</v>
          </cell>
          <cell r="E134">
            <v>313001000000</v>
          </cell>
          <cell r="F134">
            <v>2</v>
          </cell>
          <cell r="G134" t="str">
            <v>P</v>
          </cell>
          <cell r="H134" t="str">
            <v>A</v>
          </cell>
          <cell r="I134" t="str">
            <v>CORP. EDUC. LOS PEQUEÑOS SABIOS</v>
          </cell>
          <cell r="J134" t="str">
            <v>ANA TERESA OROZCO DE SIERRA</v>
          </cell>
          <cell r="K134">
            <v>73092751</v>
          </cell>
          <cell r="L134" t="str">
            <v>0000-00-00</v>
          </cell>
          <cell r="M134" t="str">
            <v>0000-00-00</v>
          </cell>
          <cell r="N134" t="str">
            <v>SAN JOSE DE LOS CAMPANOS</v>
          </cell>
          <cell r="O134" t="str">
            <v>SAN JOSE DE LOS CAMPANOS SC LOS COCOS MZ 4 LT 1</v>
          </cell>
          <cell r="P134">
            <v>6450716</v>
          </cell>
          <cell r="Q134" t="str">
            <v>corpoedu.losgrandessabios@hotmail.com</v>
          </cell>
          <cell r="T134">
            <v>13</v>
          </cell>
          <cell r="U134" t="str">
            <v>N</v>
          </cell>
          <cell r="V134">
            <v>1</v>
          </cell>
          <cell r="W134" t="str">
            <v>TANIA VANEGAS VANEGAS</v>
          </cell>
          <cell r="Y134">
            <v>12345</v>
          </cell>
          <cell r="Z134">
            <v>3135077554</v>
          </cell>
          <cell r="AA134" t="str">
            <v>corpoedu.losgrandessabios@hotmail.com</v>
          </cell>
          <cell r="AB134">
            <v>3006429300</v>
          </cell>
          <cell r="AC134">
            <v>42445</v>
          </cell>
          <cell r="AD134" t="str">
            <v>./resoluciones/313001013937.pdf</v>
          </cell>
          <cell r="AE134">
            <v>1</v>
          </cell>
        </row>
        <row r="135">
          <cell r="A135">
            <v>574</v>
          </cell>
          <cell r="B135">
            <v>31300100000000</v>
          </cell>
          <cell r="C135">
            <v>574</v>
          </cell>
          <cell r="D135">
            <v>574</v>
          </cell>
          <cell r="E135">
            <v>313001000000</v>
          </cell>
          <cell r="F135">
            <v>2</v>
          </cell>
          <cell r="G135" t="str">
            <v>P</v>
          </cell>
          <cell r="H135" t="str">
            <v>A</v>
          </cell>
          <cell r="I135" t="str">
            <v>CORP. C.E. COMUNITARIO AMOR A MI PATRIA</v>
          </cell>
          <cell r="J135" t="str">
            <v>CECILIA DEL CARMEN ROMERO DE SUAREZ</v>
          </cell>
          <cell r="K135">
            <v>33134253</v>
          </cell>
          <cell r="L135" t="str">
            <v>0000-00-00</v>
          </cell>
          <cell r="M135" t="str">
            <v>0000-00-00</v>
          </cell>
          <cell r="N135" t="str">
            <v>SAN JOSE DE LOS CAMPANOS</v>
          </cell>
          <cell r="O135" t="str">
            <v>SAN JOSE DE LOS CAMPANOS SC MARTA CURI MZ A LT 35</v>
          </cell>
          <cell r="P135">
            <v>3135485296</v>
          </cell>
          <cell r="Q135" t="str">
            <v>corpoamor@hotmail.com</v>
          </cell>
          <cell r="T135">
            <v>13</v>
          </cell>
          <cell r="U135" t="str">
            <v>S</v>
          </cell>
          <cell r="V135">
            <v>1</v>
          </cell>
          <cell r="W135" t="str">
            <v>YENITH MELGAREJO MURGUEITIO</v>
          </cell>
          <cell r="Y135">
            <v>1077437765</v>
          </cell>
          <cell r="Z135">
            <v>3045615272</v>
          </cell>
          <cell r="AA135" t="str">
            <v>corpoamor@hotmail.com</v>
          </cell>
          <cell r="AB135">
            <v>3135485296</v>
          </cell>
          <cell r="AC135">
            <v>42513</v>
          </cell>
          <cell r="AD135" t="str">
            <v>./resoluciones/313001027237.pdf</v>
          </cell>
          <cell r="AE135">
            <v>1</v>
          </cell>
        </row>
        <row r="136">
          <cell r="A136">
            <v>602</v>
          </cell>
          <cell r="B136">
            <v>31300100000000</v>
          </cell>
          <cell r="C136">
            <v>602</v>
          </cell>
          <cell r="D136">
            <v>602</v>
          </cell>
          <cell r="E136">
            <v>313001000000</v>
          </cell>
          <cell r="F136">
            <v>2</v>
          </cell>
          <cell r="G136" t="str">
            <v>P</v>
          </cell>
          <cell r="H136" t="str">
            <v>A</v>
          </cell>
          <cell r="I136" t="str">
            <v xml:space="preserve">CENTRO EDUCATIVO EDUCANDO PARA LA PAZ </v>
          </cell>
          <cell r="J136" t="str">
            <v>AVIDIS JAVIER GARCIA BETTIN</v>
          </cell>
          <cell r="K136">
            <v>73575175</v>
          </cell>
          <cell r="L136">
            <v>34515</v>
          </cell>
          <cell r="M136">
            <v>27436</v>
          </cell>
          <cell r="N136" t="str">
            <v>URB HUELLAS JUAN PABLO II</v>
          </cell>
          <cell r="O136" t="str">
            <v>MZA V LTE 01</v>
          </cell>
          <cell r="P136">
            <v>3017428272</v>
          </cell>
          <cell r="Q136" t="str">
            <v>avigabe@hotmail.com</v>
          </cell>
          <cell r="S136" t="str">
            <v>XXXXXXX</v>
          </cell>
          <cell r="T136">
            <v>13</v>
          </cell>
          <cell r="U136" t="str">
            <v>S</v>
          </cell>
          <cell r="V136">
            <v>5</v>
          </cell>
          <cell r="W136" t="str">
            <v>GINA PAOLA DÍAZ  SILGADO</v>
          </cell>
          <cell r="X136" t="str">
            <v>XXXXXXX</v>
          </cell>
          <cell r="Y136">
            <v>45540193</v>
          </cell>
          <cell r="Z136">
            <v>3045654910</v>
          </cell>
          <cell r="AA136" t="str">
            <v>gipadisil@hotmail.com</v>
          </cell>
          <cell r="AB136">
            <v>3017428272</v>
          </cell>
          <cell r="AC136">
            <v>42339</v>
          </cell>
          <cell r="AD136" t="str">
            <v>./resoluciones/313001027539.pdf</v>
          </cell>
          <cell r="AE136">
            <v>1</v>
          </cell>
        </row>
        <row r="137">
          <cell r="A137">
            <v>611</v>
          </cell>
          <cell r="B137">
            <v>31300100000000</v>
          </cell>
          <cell r="C137">
            <v>611</v>
          </cell>
          <cell r="D137">
            <v>611</v>
          </cell>
          <cell r="E137">
            <v>313001000000</v>
          </cell>
          <cell r="F137">
            <v>2</v>
          </cell>
          <cell r="G137" t="str">
            <v>P</v>
          </cell>
          <cell r="H137" t="str">
            <v>A</v>
          </cell>
          <cell r="I137" t="str">
            <v>INST. EDUC. LA EDAD DE ORO</v>
          </cell>
          <cell r="J137" t="str">
            <v>DINORATH E. RODRIGUEZ ESCOBAR</v>
          </cell>
          <cell r="K137">
            <v>45477314</v>
          </cell>
          <cell r="L137" t="str">
            <v>0000-00-00</v>
          </cell>
          <cell r="M137" t="str">
            <v>0000-00-00</v>
          </cell>
          <cell r="N137" t="str">
            <v>SAN JOSE DE LOS CAMPANOS</v>
          </cell>
          <cell r="O137" t="str">
            <v>SAN JOSE DE LOS CAMPANOS KR 101 39 D 03</v>
          </cell>
          <cell r="P137">
            <v>6528629</v>
          </cell>
          <cell r="Q137" t="str">
            <v>hectorman54@hotmail.com</v>
          </cell>
          <cell r="T137">
            <v>13</v>
          </cell>
          <cell r="U137" t="str">
            <v>N</v>
          </cell>
          <cell r="V137">
            <v>5</v>
          </cell>
          <cell r="W137" t="str">
            <v>JESUS CASTILLO GOMEZ</v>
          </cell>
          <cell r="Y137">
            <v>73087017</v>
          </cell>
          <cell r="Z137">
            <v>3006834789</v>
          </cell>
          <cell r="AA137" t="str">
            <v>hectorman54@hotmail.com</v>
          </cell>
          <cell r="AB137">
            <v>3007228556</v>
          </cell>
          <cell r="AC137">
            <v>42411</v>
          </cell>
          <cell r="AD137" t="str">
            <v>./resoluciones/313001028110.pdf</v>
          </cell>
          <cell r="AE137">
            <v>1</v>
          </cell>
        </row>
        <row r="138">
          <cell r="A138">
            <v>620</v>
          </cell>
          <cell r="B138">
            <v>31300100000000</v>
          </cell>
          <cell r="C138">
            <v>620</v>
          </cell>
          <cell r="D138">
            <v>620</v>
          </cell>
          <cell r="E138">
            <v>313001000000</v>
          </cell>
          <cell r="F138">
            <v>2</v>
          </cell>
          <cell r="G138" t="str">
            <v>P</v>
          </cell>
          <cell r="H138" t="str">
            <v>A</v>
          </cell>
          <cell r="I138" t="str">
            <v>FUDACION INSTITUCIÓN EDUCATIVA FUNASER</v>
          </cell>
          <cell r="J138" t="str">
            <v>ORFELINA MORALES FAJARDO</v>
          </cell>
          <cell r="K138">
            <v>45444022</v>
          </cell>
          <cell r="L138">
            <v>29892</v>
          </cell>
          <cell r="M138">
            <v>22322</v>
          </cell>
          <cell r="N138" t="str">
            <v>SAN JOSE DE LOS CAMPANOS</v>
          </cell>
          <cell r="O138" t="str">
            <v>SAN JOSE DE LOS CAMPANOS SC MARTA CURI MZ F LT 8</v>
          </cell>
          <cell r="P138">
            <v>6719432</v>
          </cell>
          <cell r="Q138" t="str">
            <v>funaramorservicio72@hotmail.com</v>
          </cell>
          <cell r="T138">
            <v>13</v>
          </cell>
          <cell r="U138" t="str">
            <v>S</v>
          </cell>
          <cell r="V138">
            <v>1</v>
          </cell>
          <cell r="W138" t="str">
            <v>ORFELINA MORALES FAJARDO</v>
          </cell>
          <cell r="Y138">
            <v>45444022</v>
          </cell>
          <cell r="Z138">
            <v>3106947064</v>
          </cell>
          <cell r="AA138" t="str">
            <v>funaramorservicio72@hotmail.com</v>
          </cell>
          <cell r="AB138">
            <v>3106947064</v>
          </cell>
          <cell r="AC138">
            <v>42492</v>
          </cell>
          <cell r="AD138" t="str">
            <v>./resoluciones/313001028829.pdf</v>
          </cell>
          <cell r="AE138">
            <v>1</v>
          </cell>
        </row>
        <row r="139">
          <cell r="A139">
            <v>621</v>
          </cell>
          <cell r="B139">
            <v>31300100000000</v>
          </cell>
          <cell r="C139">
            <v>621</v>
          </cell>
          <cell r="D139">
            <v>621</v>
          </cell>
          <cell r="E139">
            <v>313001000000</v>
          </cell>
          <cell r="F139">
            <v>2</v>
          </cell>
          <cell r="G139" t="str">
            <v>P</v>
          </cell>
          <cell r="H139" t="str">
            <v>A</v>
          </cell>
          <cell r="I139" t="str">
            <v>JARD. INF. MI PEQUEï¿½O ARTISTA</v>
          </cell>
          <cell r="J139" t="str">
            <v>VICTORIA GARCIA JIMENEZ</v>
          </cell>
          <cell r="K139">
            <v>50845955</v>
          </cell>
          <cell r="L139" t="str">
            <v>0000-00-00</v>
          </cell>
          <cell r="M139">
            <v>22972</v>
          </cell>
          <cell r="N139" t="str">
            <v>EL RECREO</v>
          </cell>
          <cell r="O139" t="str">
            <v>BR EL RECREO CL 6 80 B 61</v>
          </cell>
          <cell r="P139">
            <v>6617961</v>
          </cell>
          <cell r="Q139" t="str">
            <v>mipequenoartista@gmail.com</v>
          </cell>
          <cell r="T139">
            <v>13</v>
          </cell>
          <cell r="U139" t="str">
            <v>N</v>
          </cell>
          <cell r="V139">
            <v>5</v>
          </cell>
          <cell r="W139" t="str">
            <v>ALEXANDRA GARCIA JIMENEZ</v>
          </cell>
          <cell r="X139" t="str">
            <v>no hay</v>
          </cell>
          <cell r="Y139">
            <v>50848308</v>
          </cell>
          <cell r="Z139">
            <v>3006550250</v>
          </cell>
          <cell r="AA139" t="str">
            <v>alexandra.garcia18@hotmail.com</v>
          </cell>
          <cell r="AB139">
            <v>3003002773</v>
          </cell>
          <cell r="AC139">
            <v>42478</v>
          </cell>
          <cell r="AD139" t="str">
            <v>./resoluciones/313001028055.pdf</v>
          </cell>
          <cell r="AE139">
            <v>1</v>
          </cell>
        </row>
        <row r="140">
          <cell r="A140">
            <v>642</v>
          </cell>
          <cell r="B140">
            <v>31300100000000</v>
          </cell>
          <cell r="C140">
            <v>642</v>
          </cell>
          <cell r="D140">
            <v>642</v>
          </cell>
          <cell r="E140">
            <v>313001000000</v>
          </cell>
          <cell r="F140">
            <v>2</v>
          </cell>
          <cell r="G140" t="str">
            <v>P</v>
          </cell>
          <cell r="H140" t="str">
            <v>A</v>
          </cell>
          <cell r="I140" t="str">
            <v>COL. MANUEL ELKIN PATARROYO</v>
          </cell>
          <cell r="J140" t="str">
            <v>JACQUELINE OSORIO MERCADO</v>
          </cell>
          <cell r="K140">
            <v>32660755</v>
          </cell>
          <cell r="L140" t="str">
            <v>0000-00-00</v>
          </cell>
          <cell r="M140" t="str">
            <v>0000-00-00</v>
          </cell>
          <cell r="N140" t="str">
            <v>VILLA DEL SOL</v>
          </cell>
          <cell r="O140" t="str">
            <v>URB VILLAS DEL SOL M J LOTE 7</v>
          </cell>
          <cell r="P140">
            <v>6813759</v>
          </cell>
          <cell r="Q140" t="str">
            <v>colmepa_2003@hotmail.com</v>
          </cell>
          <cell r="T140">
            <v>13</v>
          </cell>
          <cell r="U140" t="str">
            <v>N</v>
          </cell>
          <cell r="V140">
            <v>5</v>
          </cell>
          <cell r="W140" t="str">
            <v>JACQUELINE OSORIO MERCADO</v>
          </cell>
          <cell r="Y140">
            <v>32660755</v>
          </cell>
          <cell r="Z140" t="str">
            <v>3156515609-3218959106</v>
          </cell>
          <cell r="AA140" t="str">
            <v>colmepa_2003@hotmail.com</v>
          </cell>
          <cell r="AB140" t="str">
            <v>3218959106-6813759</v>
          </cell>
          <cell r="AC140">
            <v>42341</v>
          </cell>
          <cell r="AD140" t="str">
            <v>./resoluciones/313001028811.pdf</v>
          </cell>
          <cell r="AE140">
            <v>1</v>
          </cell>
        </row>
        <row r="141">
          <cell r="A141">
            <v>719</v>
          </cell>
          <cell r="B141">
            <v>31300100000000</v>
          </cell>
          <cell r="C141">
            <v>719</v>
          </cell>
          <cell r="D141">
            <v>719</v>
          </cell>
          <cell r="E141">
            <v>313001000000</v>
          </cell>
          <cell r="F141">
            <v>2</v>
          </cell>
          <cell r="G141" t="str">
            <v>P</v>
          </cell>
          <cell r="H141" t="str">
            <v>A</v>
          </cell>
          <cell r="I141" t="str">
            <v>JARD. INF. ANCHILA</v>
          </cell>
          <cell r="J141" t="str">
            <v>ERICKA ANCHILA DIMAS</v>
          </cell>
          <cell r="K141">
            <v>45517806</v>
          </cell>
          <cell r="L141">
            <v>34052</v>
          </cell>
          <cell r="M141">
            <v>27119</v>
          </cell>
          <cell r="N141" t="str">
            <v>Colina de Villa Barraza MzG L</v>
          </cell>
          <cell r="O141" t="str">
            <v>COLINAS DE VILLA BARRAZA MZ G LT 8</v>
          </cell>
          <cell r="P141" t="str">
            <v>6675188-3116669925</v>
          </cell>
          <cell r="Q141" t="str">
            <v>anchiladi48@gmail.com</v>
          </cell>
          <cell r="S141" t="str">
            <v>ramonaanchila@hotmail.com</v>
          </cell>
          <cell r="T141">
            <v>13</v>
          </cell>
          <cell r="U141" t="str">
            <v>N</v>
          </cell>
          <cell r="V141">
            <v>5</v>
          </cell>
          <cell r="W141" t="str">
            <v>Ramona Anchila Dimas</v>
          </cell>
          <cell r="X141" t="str">
            <v>Ramona Anchila</v>
          </cell>
          <cell r="Y141">
            <v>45482579</v>
          </cell>
          <cell r="Z141">
            <v>3126109229</v>
          </cell>
          <cell r="AA141" t="str">
            <v>ramonaanchila@hotmail.com</v>
          </cell>
          <cell r="AB141">
            <v>3116669925</v>
          </cell>
          <cell r="AC141">
            <v>42539</v>
          </cell>
          <cell r="AD141" t="str">
            <v>./resoluciones/313001029060.pdf</v>
          </cell>
          <cell r="AE141">
            <v>1</v>
          </cell>
        </row>
        <row r="142">
          <cell r="A142">
            <v>725</v>
          </cell>
          <cell r="B142">
            <v>31300100000000</v>
          </cell>
          <cell r="C142">
            <v>725</v>
          </cell>
          <cell r="D142">
            <v>725</v>
          </cell>
          <cell r="E142">
            <v>313001000000</v>
          </cell>
          <cell r="F142">
            <v>2</v>
          </cell>
          <cell r="G142" t="str">
            <v>P</v>
          </cell>
          <cell r="H142" t="str">
            <v>A</v>
          </cell>
          <cell r="I142" t="str">
            <v>COL. MARIANO DE CARTAGENA</v>
          </cell>
          <cell r="J142" t="str">
            <v>PEDRO DE AVILA</v>
          </cell>
          <cell r="K142">
            <v>73127373</v>
          </cell>
          <cell r="L142" t="str">
            <v>0000-00-00</v>
          </cell>
          <cell r="M142" t="str">
            <v>0000-00-00</v>
          </cell>
          <cell r="N142" t="str">
            <v>Terrazas de granada</v>
          </cell>
          <cell r="O142" t="str">
            <v>PROVIDENCIA MZ A LT -24-25</v>
          </cell>
          <cell r="P142">
            <v>6418803</v>
          </cell>
          <cell r="Q142" t="str">
            <v>titaherrera2012@hotmail.com</v>
          </cell>
          <cell r="R142" t="str">
            <v>no aplica</v>
          </cell>
          <cell r="T142">
            <v>13</v>
          </cell>
          <cell r="U142" t="str">
            <v>N</v>
          </cell>
          <cell r="V142">
            <v>5</v>
          </cell>
          <cell r="W142" t="str">
            <v>VILMA HERRERA PADILLA</v>
          </cell>
          <cell r="X142" t="str">
            <v>no aplica</v>
          </cell>
          <cell r="Y142">
            <v>33125215</v>
          </cell>
          <cell r="Z142">
            <v>3005250186</v>
          </cell>
          <cell r="AA142" t="str">
            <v>juanitabarcasnegras@hotmail.com</v>
          </cell>
          <cell r="AB142">
            <v>3158940785</v>
          </cell>
          <cell r="AC142">
            <v>42457</v>
          </cell>
          <cell r="AD142" t="str">
            <v>./resoluciones/313001029213.pdf</v>
          </cell>
          <cell r="AE142">
            <v>1</v>
          </cell>
        </row>
        <row r="143">
          <cell r="A143">
            <v>727</v>
          </cell>
          <cell r="B143">
            <v>31300100000000</v>
          </cell>
          <cell r="C143">
            <v>727</v>
          </cell>
          <cell r="D143">
            <v>727</v>
          </cell>
          <cell r="E143">
            <v>313001000000</v>
          </cell>
          <cell r="F143">
            <v>2</v>
          </cell>
          <cell r="G143" t="str">
            <v>P</v>
          </cell>
          <cell r="H143" t="str">
            <v>A</v>
          </cell>
          <cell r="I143" t="str">
            <v>CENT. DE ESTIMULACION Y JARDIN INFANTIL EL PINAR</v>
          </cell>
          <cell r="J143" t="str">
            <v>ANA VICTORIA SANTANA YEPES</v>
          </cell>
          <cell r="K143">
            <v>45496231</v>
          </cell>
          <cell r="L143" t="str">
            <v>0000-00-00</v>
          </cell>
          <cell r="M143" t="str">
            <v>0000-00-00</v>
          </cell>
          <cell r="N143" t="str">
            <v>EL RECREO</v>
          </cell>
          <cell r="O143" t="str">
            <v>EL RECREO CL 4 4 41 DG 37</v>
          </cell>
          <cell r="P143">
            <v>6817370</v>
          </cell>
          <cell r="Q143" t="str">
            <v>centro_elpinar@hotmail.com</v>
          </cell>
          <cell r="T143">
            <v>13</v>
          </cell>
          <cell r="U143" t="str">
            <v>N</v>
          </cell>
          <cell r="V143">
            <v>5</v>
          </cell>
          <cell r="W143" t="str">
            <v>ANA SANTANA YEPES</v>
          </cell>
          <cell r="Y143">
            <v>45496231</v>
          </cell>
          <cell r="Z143">
            <v>3205718664</v>
          </cell>
          <cell r="AA143" t="str">
            <v>centro_elpinar@hotmail.com</v>
          </cell>
          <cell r="AB143">
            <v>3205718664</v>
          </cell>
          <cell r="AC143">
            <v>42436</v>
          </cell>
          <cell r="AD143" t="str">
            <v>./resoluciones/313001029205.pdf</v>
          </cell>
          <cell r="AE143">
            <v>1</v>
          </cell>
        </row>
        <row r="144">
          <cell r="A144">
            <v>801</v>
          </cell>
          <cell r="B144">
            <v>31300100000000</v>
          </cell>
          <cell r="C144">
            <v>801</v>
          </cell>
          <cell r="D144">
            <v>801</v>
          </cell>
          <cell r="E144">
            <v>313001000000</v>
          </cell>
          <cell r="F144">
            <v>2</v>
          </cell>
          <cell r="G144" t="str">
            <v>P</v>
          </cell>
          <cell r="H144" t="str">
            <v>A</v>
          </cell>
          <cell r="I144" t="str">
            <v>INST. MI ABCDARIO</v>
          </cell>
          <cell r="J144" t="str">
            <v>EMPERATRIZ QUINTERO RICARDO</v>
          </cell>
          <cell r="K144">
            <v>32906867</v>
          </cell>
          <cell r="L144" t="str">
            <v>0000-00-00</v>
          </cell>
          <cell r="M144" t="str">
            <v>0000-00-00</v>
          </cell>
          <cell r="N144" t="str">
            <v>LA PRINCESA</v>
          </cell>
          <cell r="O144" t="str">
            <v>URB LA PRINCESA MZ 9 LT 6</v>
          </cell>
          <cell r="P144" t="str">
            <v>6523760-6537773</v>
          </cell>
          <cell r="Q144" t="str">
            <v>empequin@hotmail.com</v>
          </cell>
          <cell r="T144">
            <v>13</v>
          </cell>
          <cell r="U144" t="str">
            <v>N</v>
          </cell>
          <cell r="V144">
            <v>5</v>
          </cell>
          <cell r="W144" t="str">
            <v>EMPERATRIZ QUINTERO RICARDO</v>
          </cell>
          <cell r="Y144">
            <v>32906867</v>
          </cell>
          <cell r="Z144">
            <v>3008092356</v>
          </cell>
          <cell r="AA144" t="str">
            <v>empequin@hotmail.com</v>
          </cell>
          <cell r="AB144">
            <v>3008092356</v>
          </cell>
          <cell r="AC144">
            <v>42496</v>
          </cell>
          <cell r="AD144" t="str">
            <v>./resoluciones/313001029469.pdf</v>
          </cell>
          <cell r="AE144">
            <v>1</v>
          </cell>
        </row>
        <row r="145">
          <cell r="A145">
            <v>806</v>
          </cell>
          <cell r="B145">
            <v>31300100000000</v>
          </cell>
          <cell r="C145">
            <v>806</v>
          </cell>
          <cell r="D145">
            <v>806</v>
          </cell>
          <cell r="E145">
            <v>313001000000</v>
          </cell>
          <cell r="F145">
            <v>2</v>
          </cell>
          <cell r="G145" t="str">
            <v>P</v>
          </cell>
          <cell r="H145" t="str">
            <v>A</v>
          </cell>
          <cell r="I145" t="str">
            <v>CORP. BEVERLY HILLS</v>
          </cell>
          <cell r="J145" t="str">
            <v>DOUGLAS FREDY CARBONELL DURAN</v>
          </cell>
          <cell r="K145">
            <v>3746298</v>
          </cell>
          <cell r="L145">
            <v>31376</v>
          </cell>
          <cell r="M145">
            <v>24620</v>
          </cell>
          <cell r="N145" t="str">
            <v>CRESPO</v>
          </cell>
          <cell r="O145" t="str">
            <v xml:space="preserve">Av 9 No 70-56 </v>
          </cell>
          <cell r="P145" t="str">
            <v>6816298-6666725</v>
          </cell>
          <cell r="Q145" t="str">
            <v>infocoordinacionbhs@gmail.com</v>
          </cell>
          <cell r="S145" t="str">
            <v>vanessa84_1@hotmail.com</v>
          </cell>
          <cell r="T145">
            <v>13</v>
          </cell>
          <cell r="U145" t="str">
            <v>N</v>
          </cell>
          <cell r="V145">
            <v>5</v>
          </cell>
          <cell r="W145" t="str">
            <v>CAROLINA TABOADA PEDROZO</v>
          </cell>
          <cell r="X145" t="str">
            <v xml:space="preserve">VANESA VAHOS RUIZ </v>
          </cell>
          <cell r="Y145">
            <v>22477174</v>
          </cell>
          <cell r="Z145">
            <v>3205152890</v>
          </cell>
          <cell r="AA145" t="str">
            <v>karitotp@hotmail.com</v>
          </cell>
          <cell r="AB145">
            <v>3105025208</v>
          </cell>
          <cell r="AC145">
            <v>42094</v>
          </cell>
          <cell r="AD145" t="str">
            <v>./resoluciones/313001029353.pdf</v>
          </cell>
          <cell r="AE145">
            <v>1</v>
          </cell>
        </row>
        <row r="146">
          <cell r="A146">
            <v>817</v>
          </cell>
          <cell r="B146">
            <v>31300100000000</v>
          </cell>
          <cell r="C146">
            <v>817</v>
          </cell>
          <cell r="D146">
            <v>817</v>
          </cell>
          <cell r="E146">
            <v>313001000000</v>
          </cell>
          <cell r="F146">
            <v>2</v>
          </cell>
          <cell r="G146" t="str">
            <v>P</v>
          </cell>
          <cell r="H146" t="str">
            <v>A</v>
          </cell>
          <cell r="I146" t="str">
            <v>INST. EDUCATIVO NUEVA LUZ</v>
          </cell>
          <cell r="J146" t="str">
            <v>DINEY VALENZUELA SANCHEZ</v>
          </cell>
          <cell r="K146">
            <v>45757651</v>
          </cell>
          <cell r="L146">
            <v>34277</v>
          </cell>
          <cell r="M146">
            <v>27682</v>
          </cell>
          <cell r="N146" t="str">
            <v>URB LA PRINCESA</v>
          </cell>
          <cell r="O146" t="str">
            <v>URB LA PRINCESA MZ 9 LT 4</v>
          </cell>
          <cell r="P146">
            <v>6718821</v>
          </cell>
          <cell r="Q146" t="str">
            <v>institutoeducativonuevaluz@hotmail.com</v>
          </cell>
          <cell r="T146">
            <v>13</v>
          </cell>
          <cell r="U146" t="str">
            <v>N</v>
          </cell>
          <cell r="V146">
            <v>5</v>
          </cell>
          <cell r="W146" t="str">
            <v>DUBYS VALENZUELA SANCHEZ</v>
          </cell>
          <cell r="Y146">
            <v>32939942</v>
          </cell>
          <cell r="Z146">
            <v>3114046077</v>
          </cell>
          <cell r="AA146" t="str">
            <v>dubys19@hotmail.com</v>
          </cell>
          <cell r="AB146">
            <v>3205547717</v>
          </cell>
          <cell r="AC146">
            <v>42459</v>
          </cell>
          <cell r="AD146" t="str">
            <v>./resoluciones/313001029531.pdf</v>
          </cell>
          <cell r="AE146">
            <v>1</v>
          </cell>
        </row>
        <row r="147">
          <cell r="A147">
            <v>819</v>
          </cell>
          <cell r="B147">
            <v>31300100000000</v>
          </cell>
          <cell r="C147">
            <v>819</v>
          </cell>
          <cell r="D147">
            <v>819</v>
          </cell>
          <cell r="E147">
            <v>313001000000</v>
          </cell>
          <cell r="F147">
            <v>2</v>
          </cell>
          <cell r="G147" t="str">
            <v>P</v>
          </cell>
          <cell r="H147" t="str">
            <v>A</v>
          </cell>
          <cell r="I147" t="str">
            <v>CENT. EDUC. INTEGRAL MODERNO</v>
          </cell>
          <cell r="J147" t="str">
            <v>MARIA IRIS RAMOS RIOS</v>
          </cell>
          <cell r="K147">
            <v>30646495</v>
          </cell>
          <cell r="L147">
            <v>28882</v>
          </cell>
          <cell r="M147">
            <v>21597</v>
          </cell>
          <cell r="N147" t="str">
            <v>PROVIDENCIA</v>
          </cell>
          <cell r="O147" t="str">
            <v>LA PROVIDENCIA DIAG 32A Nï¿½71-25</v>
          </cell>
          <cell r="P147">
            <v>6436098</v>
          </cell>
          <cell r="Q147" t="str">
            <v>ceim509@hotmail.com</v>
          </cell>
          <cell r="T147">
            <v>13</v>
          </cell>
          <cell r="U147" t="str">
            <v>N</v>
          </cell>
          <cell r="V147">
            <v>5</v>
          </cell>
          <cell r="W147" t="str">
            <v>YEIMI MADIEDO GONZALEZ</v>
          </cell>
          <cell r="Y147">
            <v>45550430</v>
          </cell>
          <cell r="Z147">
            <v>3014723544</v>
          </cell>
          <cell r="AA147" t="str">
            <v>profeyei@hotmail.es</v>
          </cell>
          <cell r="AB147">
            <v>3106175739</v>
          </cell>
          <cell r="AC147">
            <v>42418</v>
          </cell>
          <cell r="AD147" t="str">
            <v>./resoluciones/313001029680.pdf</v>
          </cell>
          <cell r="AE147">
            <v>1</v>
          </cell>
        </row>
        <row r="148">
          <cell r="A148">
            <v>821</v>
          </cell>
          <cell r="B148">
            <v>31300100000000</v>
          </cell>
          <cell r="C148">
            <v>821</v>
          </cell>
          <cell r="D148">
            <v>821</v>
          </cell>
          <cell r="E148">
            <v>313001000000</v>
          </cell>
          <cell r="F148">
            <v>2</v>
          </cell>
          <cell r="G148" t="str">
            <v>P</v>
          </cell>
          <cell r="H148" t="str">
            <v>A</v>
          </cell>
          <cell r="I148" t="str">
            <v>INST. EDUC. QUERIDO AMIGO</v>
          </cell>
          <cell r="J148" t="str">
            <v>OLIVA CORONADO DAZA</v>
          </cell>
          <cell r="K148">
            <v>45422430</v>
          </cell>
          <cell r="L148">
            <v>28386</v>
          </cell>
          <cell r="M148">
            <v>20974</v>
          </cell>
          <cell r="N148" t="str">
            <v>SAN JOSE DE LOS CAMPANOS</v>
          </cell>
          <cell r="O148" t="str">
            <v>SAN JOSE DE LOS CAMPANOS KR 100 39 33</v>
          </cell>
          <cell r="P148">
            <v>6522709</v>
          </cell>
          <cell r="Q148" t="str">
            <v>olivacd@gmail.com</v>
          </cell>
          <cell r="T148">
            <v>13</v>
          </cell>
          <cell r="U148" t="str">
            <v>N</v>
          </cell>
          <cell r="V148">
            <v>5</v>
          </cell>
          <cell r="W148" t="str">
            <v>GLENDA LIZZETE PATERNINA KLEBER</v>
          </cell>
          <cell r="Y148">
            <v>64744201</v>
          </cell>
          <cell r="Z148">
            <v>3153553950</v>
          </cell>
          <cell r="AA148" t="str">
            <v>glendapkleber@hotmail.com</v>
          </cell>
          <cell r="AB148">
            <v>3016379857</v>
          </cell>
          <cell r="AC148">
            <v>42335</v>
          </cell>
          <cell r="AD148" t="str">
            <v>./resoluciones/313001029698.pdf</v>
          </cell>
          <cell r="AE148">
            <v>1</v>
          </cell>
        </row>
        <row r="149">
          <cell r="A149">
            <v>836</v>
          </cell>
          <cell r="B149">
            <v>31300100000000</v>
          </cell>
          <cell r="C149">
            <v>836</v>
          </cell>
          <cell r="D149">
            <v>836</v>
          </cell>
          <cell r="E149">
            <v>313001000000</v>
          </cell>
          <cell r="F149">
            <v>2</v>
          </cell>
          <cell r="G149" t="str">
            <v>P</v>
          </cell>
          <cell r="H149" t="str">
            <v>A</v>
          </cell>
          <cell r="I149" t="str">
            <v>INSTITUTO EDUCATIVO SANTA LUCIA</v>
          </cell>
          <cell r="J149" t="str">
            <v>WENDY TUÑON ARROYO</v>
          </cell>
          <cell r="K149">
            <v>45554406</v>
          </cell>
          <cell r="L149">
            <v>37203</v>
          </cell>
          <cell r="M149">
            <v>30620</v>
          </cell>
          <cell r="N149" t="str">
            <v>SANTA LUCIA</v>
          </cell>
          <cell r="O149" t="str">
            <v>SANTA LUCIA CL 3 MZ F LT 19</v>
          </cell>
          <cell r="P149">
            <v>6908103</v>
          </cell>
          <cell r="Q149" t="str">
            <v>instedusantalucia@outlook.com</v>
          </cell>
          <cell r="S149" t="str">
            <v>instedusantalucia@outlook.com</v>
          </cell>
          <cell r="T149">
            <v>13</v>
          </cell>
          <cell r="U149" t="str">
            <v>N</v>
          </cell>
          <cell r="V149">
            <v>5</v>
          </cell>
          <cell r="W149" t="str">
            <v>WENDY TUÑON ARROYO</v>
          </cell>
          <cell r="X149" t="str">
            <v>na</v>
          </cell>
          <cell r="Y149">
            <v>45554406</v>
          </cell>
          <cell r="Z149">
            <v>3004858360</v>
          </cell>
          <cell r="AA149" t="str">
            <v>instedusantalucia@outlook.com</v>
          </cell>
          <cell r="AB149">
            <v>3004858360</v>
          </cell>
          <cell r="AC149">
            <v>42340</v>
          </cell>
          <cell r="AD149" t="str">
            <v>./resoluciones/313001029833.pdf</v>
          </cell>
          <cell r="AE149">
            <v>1</v>
          </cell>
        </row>
        <row r="150">
          <cell r="A150">
            <v>860</v>
          </cell>
          <cell r="B150">
            <v>31300100000000</v>
          </cell>
          <cell r="C150">
            <v>860</v>
          </cell>
          <cell r="D150">
            <v>860</v>
          </cell>
          <cell r="E150">
            <v>313001000000</v>
          </cell>
          <cell r="F150">
            <v>2</v>
          </cell>
          <cell r="G150" t="str">
            <v>P</v>
          </cell>
          <cell r="H150" t="str">
            <v>A</v>
          </cell>
          <cell r="I150" t="str">
            <v>CORPORACION EDUCATIVA CONSTRUYENDO SUEÑOS</v>
          </cell>
          <cell r="J150" t="str">
            <v>IGLIANA SOFIA ROCHA JIMENEZ</v>
          </cell>
          <cell r="K150">
            <v>33332389</v>
          </cell>
          <cell r="L150">
            <v>34990</v>
          </cell>
          <cell r="M150">
            <v>28343</v>
          </cell>
          <cell r="N150" t="str">
            <v>SAN JOSE DE LOS CAMPANOS</v>
          </cell>
          <cell r="O150" t="str">
            <v>SAN JOSE DE LOS CAMPANOS CRA 104 CLL 37 LT 27</v>
          </cell>
          <cell r="P150">
            <v>6719562</v>
          </cell>
          <cell r="Q150" t="str">
            <v>construyendosuenos2011@hotmail.com</v>
          </cell>
          <cell r="R150" t="str">
            <v>X</v>
          </cell>
          <cell r="S150" t="str">
            <v>X</v>
          </cell>
          <cell r="T150">
            <v>13</v>
          </cell>
          <cell r="U150" t="str">
            <v>N</v>
          </cell>
          <cell r="V150">
            <v>5</v>
          </cell>
          <cell r="W150" t="str">
            <v>IGLIANA SOFIA ROCHA JIMENEZ</v>
          </cell>
          <cell r="X150" t="str">
            <v>X</v>
          </cell>
          <cell r="Y150">
            <v>33332389</v>
          </cell>
          <cell r="Z150">
            <v>3205707185</v>
          </cell>
          <cell r="AA150" t="str">
            <v>iglianarocha@gmail.com</v>
          </cell>
          <cell r="AB150">
            <v>3205707185</v>
          </cell>
          <cell r="AC150">
            <v>42494</v>
          </cell>
          <cell r="AD150" t="str">
            <v>./resoluciones/313001030114.pdf</v>
          </cell>
          <cell r="AE150">
            <v>1</v>
          </cell>
        </row>
        <row r="151">
          <cell r="A151">
            <v>867</v>
          </cell>
          <cell r="B151">
            <v>41300100000000</v>
          </cell>
          <cell r="C151">
            <v>867</v>
          </cell>
          <cell r="D151">
            <v>867</v>
          </cell>
          <cell r="E151">
            <v>413001000000</v>
          </cell>
          <cell r="F151">
            <v>2</v>
          </cell>
          <cell r="G151" t="str">
            <v>P</v>
          </cell>
          <cell r="H151" t="str">
            <v>A</v>
          </cell>
          <cell r="I151" t="str">
            <v>CENTRO EDUCATIVO EL MANANTIAL</v>
          </cell>
          <cell r="J151" t="str">
            <v>ROSA AMIRA GRACIA ARRIETA</v>
          </cell>
          <cell r="K151">
            <v>33334411</v>
          </cell>
          <cell r="L151">
            <v>35081</v>
          </cell>
          <cell r="M151">
            <v>28082</v>
          </cell>
          <cell r="N151" t="str">
            <v>RECREO</v>
          </cell>
          <cell r="O151" t="str">
            <v xml:space="preserve">RECREO DIAGONAL 31F #80B-49 </v>
          </cell>
          <cell r="P151">
            <v>6469021</v>
          </cell>
          <cell r="Q151" t="str">
            <v>elmanantialcentroeducativo@gmail.com</v>
          </cell>
          <cell r="R151" t="str">
            <v>www.centroeducativoelmanatial.com</v>
          </cell>
          <cell r="S151" t="str">
            <v>construnet23@gmail.com</v>
          </cell>
          <cell r="T151">
            <v>13</v>
          </cell>
          <cell r="U151" t="str">
            <v>N</v>
          </cell>
          <cell r="V151">
            <v>5</v>
          </cell>
          <cell r="W151" t="str">
            <v>Rosa Amira Garcia Arrieta</v>
          </cell>
          <cell r="X151" t="str">
            <v>jose alexander maza salazar</v>
          </cell>
          <cell r="Y151">
            <v>33334411</v>
          </cell>
          <cell r="Z151">
            <v>3114105472</v>
          </cell>
          <cell r="AA151" t="str">
            <v>construnetcartagena@gmail.com</v>
          </cell>
          <cell r="AB151">
            <v>3114105472</v>
          </cell>
          <cell r="AC151">
            <v>42338</v>
          </cell>
          <cell r="AD151" t="str">
            <v>./resoluciones/413001030178.pdf</v>
          </cell>
          <cell r="AE151">
            <v>1</v>
          </cell>
        </row>
        <row r="152">
          <cell r="A152">
            <v>868</v>
          </cell>
          <cell r="B152">
            <v>31300100000000</v>
          </cell>
          <cell r="C152">
            <v>868</v>
          </cell>
          <cell r="D152">
            <v>868</v>
          </cell>
          <cell r="E152">
            <v>313001000000</v>
          </cell>
          <cell r="F152">
            <v>2</v>
          </cell>
          <cell r="G152" t="str">
            <v>P</v>
          </cell>
          <cell r="H152" t="str">
            <v>A</v>
          </cell>
          <cell r="I152" t="str">
            <v>CORPORACION EDUCATIVA INSTITUTO PITALUA</v>
          </cell>
          <cell r="J152" t="str">
            <v>WILTON POSADA BERNAL</v>
          </cell>
          <cell r="T152">
            <v>13</v>
          </cell>
          <cell r="U152" t="str">
            <v>N</v>
          </cell>
          <cell r="V152">
            <v>5</v>
          </cell>
          <cell r="AE152">
            <v>1</v>
          </cell>
        </row>
        <row r="153">
          <cell r="A153">
            <v>869</v>
          </cell>
          <cell r="B153">
            <v>31300100000000</v>
          </cell>
          <cell r="C153">
            <v>869</v>
          </cell>
          <cell r="D153">
            <v>869</v>
          </cell>
          <cell r="E153">
            <v>313001000000</v>
          </cell>
          <cell r="F153">
            <v>2</v>
          </cell>
          <cell r="G153" t="str">
            <v>P</v>
          </cell>
          <cell r="H153" t="str">
            <v>A</v>
          </cell>
          <cell r="I153" t="str">
            <v>GIMNASIO CREATIVO NIÑOS SABIOS</v>
          </cell>
          <cell r="J153" t="str">
            <v>ZAIDA MILENA ALVAREZ CAUSADO</v>
          </cell>
          <cell r="K153">
            <v>22788880</v>
          </cell>
          <cell r="L153">
            <v>34849</v>
          </cell>
          <cell r="M153">
            <v>27946</v>
          </cell>
          <cell r="N153" t="str">
            <v>Alameda La Victoria</v>
          </cell>
          <cell r="O153" t="str">
            <v>Cr. 21 -80C 40L. 3ª Mz. C</v>
          </cell>
          <cell r="P153">
            <v>6425190</v>
          </cell>
          <cell r="Q153" t="str">
            <v>gimnasiocreativo@hotmail.com</v>
          </cell>
          <cell r="R153" t="str">
            <v>X</v>
          </cell>
          <cell r="T153">
            <v>13</v>
          </cell>
          <cell r="U153" t="str">
            <v>N</v>
          </cell>
          <cell r="V153">
            <v>5</v>
          </cell>
          <cell r="W153" t="str">
            <v>ROCIO RUIZ CHARRiS</v>
          </cell>
          <cell r="Y153">
            <v>22802510</v>
          </cell>
          <cell r="Z153" t="str">
            <v>314 5029610</v>
          </cell>
          <cell r="AA153" t="str">
            <v>rocy1322@hotmail.com</v>
          </cell>
          <cell r="AB153">
            <v>3157331422</v>
          </cell>
          <cell r="AC153">
            <v>42167</v>
          </cell>
          <cell r="AD153" t="str">
            <v>./resoluciones/313001030041.pdf</v>
          </cell>
          <cell r="AE153">
            <v>1</v>
          </cell>
        </row>
        <row r="154">
          <cell r="A154">
            <v>870</v>
          </cell>
          <cell r="B154">
            <v>31300100000000</v>
          </cell>
          <cell r="C154">
            <v>870</v>
          </cell>
          <cell r="D154">
            <v>870</v>
          </cell>
          <cell r="E154">
            <v>313001000000</v>
          </cell>
          <cell r="F154">
            <v>2</v>
          </cell>
          <cell r="G154" t="str">
            <v>P</v>
          </cell>
          <cell r="H154" t="str">
            <v>A</v>
          </cell>
          <cell r="I154" t="str">
            <v>INSTITUTO EDUCATIVO ALAMEDA LA VICTORIA</v>
          </cell>
          <cell r="J154" t="str">
            <v>MISLEIDY PEREIRA HOYOS</v>
          </cell>
          <cell r="K154">
            <v>45521117</v>
          </cell>
          <cell r="L154">
            <v>36159</v>
          </cell>
          <cell r="M154">
            <v>29329</v>
          </cell>
          <cell r="N154" t="str">
            <v>ALAMEDA LA VICTORIA</v>
          </cell>
          <cell r="O154" t="str">
            <v>MANZANA Q LOTE 7</v>
          </cell>
          <cell r="P154">
            <v>6907245</v>
          </cell>
          <cell r="Q154" t="str">
            <v>mileydis_pereira@hotmail.com</v>
          </cell>
          <cell r="T154">
            <v>13</v>
          </cell>
          <cell r="U154" t="str">
            <v>N</v>
          </cell>
          <cell r="V154">
            <v>5</v>
          </cell>
          <cell r="W154" t="str">
            <v>MILEYDIS PEREIRA HOYOS</v>
          </cell>
          <cell r="Y154">
            <v>45521117</v>
          </cell>
          <cell r="Z154">
            <v>3003984913</v>
          </cell>
          <cell r="AA154" t="str">
            <v>mileydis_pereira@hotmail.com</v>
          </cell>
          <cell r="AB154">
            <v>3003984913</v>
          </cell>
          <cell r="AC154">
            <v>42144</v>
          </cell>
          <cell r="AD154" t="str">
            <v>./resoluciones/313001030076.pdf</v>
          </cell>
          <cell r="AE154">
            <v>1</v>
          </cell>
        </row>
        <row r="155">
          <cell r="A155">
            <v>871</v>
          </cell>
          <cell r="B155">
            <v>31300100000000</v>
          </cell>
          <cell r="C155">
            <v>871</v>
          </cell>
          <cell r="D155">
            <v>871</v>
          </cell>
          <cell r="E155">
            <v>313001000000</v>
          </cell>
          <cell r="F155">
            <v>2</v>
          </cell>
          <cell r="G155" t="str">
            <v>P</v>
          </cell>
          <cell r="H155" t="str">
            <v>A</v>
          </cell>
          <cell r="I155" t="str">
            <v>INSTITUCION EDUCATIVA OVIDE DECROLY</v>
          </cell>
          <cell r="J155" t="str">
            <v>PATRICIA SALAZAR CABARCAS</v>
          </cell>
          <cell r="K155">
            <v>45690931</v>
          </cell>
          <cell r="L155">
            <v>35432</v>
          </cell>
          <cell r="M155">
            <v>27915</v>
          </cell>
          <cell r="N155" t="str">
            <v>EL RECREO</v>
          </cell>
          <cell r="O155" t="str">
            <v>calle 9 # 80A -42</v>
          </cell>
          <cell r="P155">
            <v>6816819</v>
          </cell>
          <cell r="Q155" t="str">
            <v>insovidedecroly@hotmail.com</v>
          </cell>
          <cell r="T155">
            <v>13</v>
          </cell>
          <cell r="U155" t="str">
            <v>N</v>
          </cell>
          <cell r="V155">
            <v>5</v>
          </cell>
          <cell r="W155" t="str">
            <v xml:space="preserve">paula villarreal herrera </v>
          </cell>
          <cell r="Y155">
            <v>1143373934</v>
          </cell>
          <cell r="Z155">
            <v>3046326545</v>
          </cell>
          <cell r="AA155" t="str">
            <v>insovidedecroly@hotmail.com</v>
          </cell>
          <cell r="AB155">
            <v>3008047728</v>
          </cell>
          <cell r="AC155">
            <v>42482</v>
          </cell>
          <cell r="AD155" t="str">
            <v>./resoluciones/313001030190.pdf</v>
          </cell>
          <cell r="AE155">
            <v>1</v>
          </cell>
        </row>
        <row r="156">
          <cell r="A156">
            <v>44</v>
          </cell>
          <cell r="B156">
            <v>11300100000000</v>
          </cell>
          <cell r="C156">
            <v>44</v>
          </cell>
          <cell r="D156">
            <v>44</v>
          </cell>
          <cell r="E156">
            <v>113001000000</v>
          </cell>
          <cell r="F156">
            <v>1</v>
          </cell>
          <cell r="G156" t="str">
            <v>P</v>
          </cell>
          <cell r="H156" t="str">
            <v>A</v>
          </cell>
          <cell r="I156" t="str">
            <v>I.E MERCEDES ABREGO</v>
          </cell>
          <cell r="J156" t="str">
            <v>ALBERTO RENTERIA MENA</v>
          </cell>
          <cell r="K156">
            <v>11789339</v>
          </cell>
          <cell r="L156" t="str">
            <v>0000-00-00</v>
          </cell>
          <cell r="M156" t="str">
            <v>0000-00-00</v>
          </cell>
          <cell r="N156" t="str">
            <v>SAN FERNANDO</v>
          </cell>
          <cell r="O156" t="str">
            <v>SAN FERNANDO SECT KALAMARY CALLE 2A</v>
          </cell>
          <cell r="P156" t="str">
            <v>6901616-6521095</v>
          </cell>
          <cell r="Q156" t="str">
            <v>alberente98@hotmail.com</v>
          </cell>
          <cell r="S156" t="str">
            <v>iemercedesabrego@hotmail.es</v>
          </cell>
          <cell r="T156">
            <v>14</v>
          </cell>
          <cell r="U156" t="str">
            <v>N</v>
          </cell>
          <cell r="V156">
            <v>3</v>
          </cell>
          <cell r="W156" t="str">
            <v>RICHARD JOSE ARIAS MANJARREZ</v>
          </cell>
          <cell r="Y156">
            <v>77030581</v>
          </cell>
          <cell r="Z156" t="str">
            <v>310-3636884</v>
          </cell>
          <cell r="AA156" t="str">
            <v>rarias2003@hotmail.com</v>
          </cell>
          <cell r="AB156" t="str">
            <v>313-5468432</v>
          </cell>
          <cell r="AC156">
            <v>42047</v>
          </cell>
          <cell r="AE156">
            <v>1</v>
          </cell>
        </row>
        <row r="157">
          <cell r="A157">
            <v>148</v>
          </cell>
          <cell r="B157">
            <v>11300100000000</v>
          </cell>
          <cell r="C157">
            <v>148</v>
          </cell>
          <cell r="D157">
            <v>148</v>
          </cell>
          <cell r="E157">
            <v>113001000000</v>
          </cell>
          <cell r="F157">
            <v>1</v>
          </cell>
          <cell r="G157" t="str">
            <v>P</v>
          </cell>
          <cell r="H157" t="str">
            <v>A</v>
          </cell>
          <cell r="I157" t="str">
            <v>I.E MARIA CANO</v>
          </cell>
          <cell r="J157" t="str">
            <v>JORGE LUIS IMBETT RODRIGUEZ</v>
          </cell>
          <cell r="K157">
            <v>9094879</v>
          </cell>
          <cell r="L157" t="str">
            <v>0000-00-00</v>
          </cell>
          <cell r="M157" t="str">
            <v>0000-00-00</v>
          </cell>
          <cell r="N157" t="str">
            <v>MARIA CANO</v>
          </cell>
          <cell r="O157" t="str">
            <v>MARIA CANO CLL 4B # 80 B 37</v>
          </cell>
          <cell r="P157">
            <v>6437828</v>
          </cell>
          <cell r="Q157" t="str">
            <v>iemariacano@hotmail.com</v>
          </cell>
          <cell r="T157">
            <v>14</v>
          </cell>
          <cell r="U157" t="str">
            <v>N</v>
          </cell>
          <cell r="V157">
            <v>3</v>
          </cell>
          <cell r="W157" t="str">
            <v>TANIA MARIA DIAZ GUTIERREZ</v>
          </cell>
          <cell r="Y157">
            <v>45753111</v>
          </cell>
          <cell r="Z157">
            <v>3106538518</v>
          </cell>
          <cell r="AA157" t="str">
            <v>taniadiazg1@yahoo.es</v>
          </cell>
          <cell r="AB157">
            <v>3106018655</v>
          </cell>
          <cell r="AC157">
            <v>42048</v>
          </cell>
          <cell r="AE157">
            <v>1</v>
          </cell>
        </row>
        <row r="158">
          <cell r="A158">
            <v>543</v>
          </cell>
          <cell r="B158">
            <v>31300100000000</v>
          </cell>
          <cell r="C158">
            <v>543</v>
          </cell>
          <cell r="D158">
            <v>543</v>
          </cell>
          <cell r="E158">
            <v>313001000000</v>
          </cell>
          <cell r="F158">
            <v>1</v>
          </cell>
          <cell r="G158" t="str">
            <v>P</v>
          </cell>
          <cell r="H158" t="str">
            <v>A</v>
          </cell>
          <cell r="I158" t="str">
            <v>I.E BERNARDO FOEGEN</v>
          </cell>
          <cell r="J158" t="str">
            <v>HNA. MARIA MIRTA SILVA RUBIO</v>
          </cell>
          <cell r="K158">
            <v>23229865</v>
          </cell>
          <cell r="L158">
            <v>26603</v>
          </cell>
          <cell r="M158">
            <v>18661</v>
          </cell>
          <cell r="N158" t="str">
            <v>NELSON MANDELA</v>
          </cell>
          <cell r="O158" t="str">
            <v>NELSON MANDELA SECT LAS VEGAS MZ Q LOTE 1</v>
          </cell>
          <cell r="P158">
            <v>3114067739</v>
          </cell>
          <cell r="Q158" t="str">
            <v>hsilva.mirta@gmail.com</v>
          </cell>
          <cell r="S158" t="str">
            <v>stefanyuliett@hotmail.com</v>
          </cell>
          <cell r="T158">
            <v>14</v>
          </cell>
          <cell r="U158" t="str">
            <v>S</v>
          </cell>
          <cell r="V158">
            <v>8</v>
          </cell>
          <cell r="W158" t="str">
            <v>DORIS ORTEGA ALVAREZ</v>
          </cell>
          <cell r="X158" t="str">
            <v>STEFANY ARROYO FERNANDEZ</v>
          </cell>
          <cell r="Y158">
            <v>45422351</v>
          </cell>
          <cell r="Z158" t="str">
            <v>314-5835474-3008088969</v>
          </cell>
          <cell r="AA158" t="str">
            <v>dortega_foegen@hotmail.com</v>
          </cell>
          <cell r="AB158">
            <v>3158817931</v>
          </cell>
          <cell r="AC158">
            <v>42444</v>
          </cell>
          <cell r="AD158" t="str">
            <v>./resoluciones/313001013783.pdf</v>
          </cell>
          <cell r="AE158">
            <v>1</v>
          </cell>
        </row>
        <row r="159">
          <cell r="A159">
            <v>556</v>
          </cell>
          <cell r="B159">
            <v>31300100000000</v>
          </cell>
          <cell r="C159">
            <v>556</v>
          </cell>
          <cell r="D159">
            <v>556</v>
          </cell>
          <cell r="E159">
            <v>313001000000</v>
          </cell>
          <cell r="F159">
            <v>1</v>
          </cell>
          <cell r="G159" t="str">
            <v>P</v>
          </cell>
          <cell r="H159" t="str">
            <v>A</v>
          </cell>
          <cell r="I159" t="str">
            <v>I.E BERTHA SUTTNER</v>
          </cell>
          <cell r="J159" t="str">
            <v>HNA MARIA MIRTA SILVA RUBIO</v>
          </cell>
          <cell r="K159">
            <v>23229865</v>
          </cell>
          <cell r="L159">
            <v>26603</v>
          </cell>
          <cell r="M159">
            <v>18661</v>
          </cell>
          <cell r="N159" t="str">
            <v>NELSON MANDELA</v>
          </cell>
          <cell r="O159" t="str">
            <v>SECTOR  VILLA GLORIA M 2 L 1</v>
          </cell>
          <cell r="P159">
            <v>3017320872</v>
          </cell>
          <cell r="Q159" t="str">
            <v>i.e.bertha.suttner@hotmail.com</v>
          </cell>
          <cell r="S159" t="str">
            <v>berthasimancas@hotmail.com</v>
          </cell>
          <cell r="T159">
            <v>14</v>
          </cell>
          <cell r="U159" t="str">
            <v>S</v>
          </cell>
          <cell r="V159">
            <v>8</v>
          </cell>
          <cell r="W159" t="str">
            <v>ANTONIO IGLESIAS SIMANCAS</v>
          </cell>
          <cell r="Y159">
            <v>73199312</v>
          </cell>
          <cell r="Z159">
            <v>3145072278</v>
          </cell>
          <cell r="AA159" t="str">
            <v>i.e.bertha.suttner@hotmail.com</v>
          </cell>
          <cell r="AB159">
            <v>3104971604</v>
          </cell>
          <cell r="AC159">
            <v>42433</v>
          </cell>
          <cell r="AD159" t="str">
            <v>./resoluciones/313001027059.pdf</v>
          </cell>
          <cell r="AE159">
            <v>1</v>
          </cell>
        </row>
        <row r="160">
          <cell r="A160">
            <v>558</v>
          </cell>
          <cell r="B160">
            <v>31300100000000</v>
          </cell>
          <cell r="C160">
            <v>558</v>
          </cell>
          <cell r="D160">
            <v>558</v>
          </cell>
          <cell r="E160">
            <v>313001000000</v>
          </cell>
          <cell r="F160">
            <v>1</v>
          </cell>
          <cell r="G160" t="str">
            <v>P</v>
          </cell>
          <cell r="H160" t="str">
            <v>A</v>
          </cell>
          <cell r="I160" t="str">
            <v>I.E EL SALVADOR</v>
          </cell>
          <cell r="J160" t="str">
            <v>WALTER ANTONIO ANICHIARICO SANCHEZ</v>
          </cell>
          <cell r="K160">
            <v>73148375</v>
          </cell>
          <cell r="L160">
            <v>32682</v>
          </cell>
          <cell r="M160">
            <v>26082</v>
          </cell>
          <cell r="N160" t="str">
            <v>NELSON MANDELA</v>
          </cell>
          <cell r="O160" t="str">
            <v>NELSON MANDELA SECT EL OLIVO M J L 12</v>
          </cell>
          <cell r="P160">
            <v>3017305174</v>
          </cell>
          <cell r="Q160" t="str">
            <v>info@fundacionelredentor.org</v>
          </cell>
          <cell r="S160" t="str">
            <v>moresept27@hotmail.com</v>
          </cell>
          <cell r="T160">
            <v>14</v>
          </cell>
          <cell r="U160" t="str">
            <v>S</v>
          </cell>
          <cell r="V160">
            <v>8</v>
          </cell>
          <cell r="W160" t="str">
            <v>GARIS OLIVERA OLIVERA</v>
          </cell>
          <cell r="X160" t="str">
            <v>MORAIMA OLAVE</v>
          </cell>
          <cell r="Y160">
            <v>45480563</v>
          </cell>
          <cell r="Z160">
            <v>3005477524</v>
          </cell>
          <cell r="AA160" t="str">
            <v>garis-olivera@fundacionelredentor.org</v>
          </cell>
          <cell r="AB160">
            <v>3188833020</v>
          </cell>
          <cell r="AC160">
            <v>42513</v>
          </cell>
          <cell r="AD160" t="str">
            <v>./resoluciones/313001027075.pdf</v>
          </cell>
          <cell r="AE160">
            <v>1</v>
          </cell>
        </row>
        <row r="161">
          <cell r="A161">
            <v>566</v>
          </cell>
          <cell r="B161">
            <v>31300100000000</v>
          </cell>
          <cell r="C161">
            <v>566</v>
          </cell>
          <cell r="D161">
            <v>566</v>
          </cell>
          <cell r="E161">
            <v>313001000000</v>
          </cell>
          <cell r="F161">
            <v>1</v>
          </cell>
          <cell r="G161" t="str">
            <v>P</v>
          </cell>
          <cell r="H161" t="str">
            <v>A</v>
          </cell>
          <cell r="I161" t="str">
            <v>COL. SUEÑOS Y OPORTUNIDADES JESUS MAESTRO</v>
          </cell>
          <cell r="J161" t="str">
            <v>BLANCA ESTHER PORTILLA GARCIA</v>
          </cell>
          <cell r="K161">
            <v>94173</v>
          </cell>
          <cell r="L161" t="str">
            <v>0000-00-00</v>
          </cell>
          <cell r="M161" t="str">
            <v>0000-00-00</v>
          </cell>
          <cell r="N161" t="str">
            <v>NELSON MANDELA</v>
          </cell>
          <cell r="O161" t="str">
            <v>NELSON MANDELA SECT LOS OLIVOS</v>
          </cell>
          <cell r="P161">
            <v>6730064</v>
          </cell>
          <cell r="Q161" t="str">
            <v>blancae42@hotmail.com</v>
          </cell>
          <cell r="T161">
            <v>14</v>
          </cell>
          <cell r="U161" t="str">
            <v>S</v>
          </cell>
          <cell r="V161">
            <v>6</v>
          </cell>
          <cell r="W161" t="str">
            <v>VICTOR MANUEL CASTRO FLEREZ</v>
          </cell>
          <cell r="X161">
            <v>0</v>
          </cell>
          <cell r="Y161">
            <v>9147003</v>
          </cell>
          <cell r="Z161">
            <v>3175617678</v>
          </cell>
          <cell r="AA161" t="str">
            <v>victorflerez@hotmail.com</v>
          </cell>
          <cell r="AB161">
            <v>3145580079</v>
          </cell>
          <cell r="AC161">
            <v>42073</v>
          </cell>
          <cell r="AD161" t="str">
            <v>./resoluciones/313001027199.pdf</v>
          </cell>
          <cell r="AE161">
            <v>1</v>
          </cell>
        </row>
        <row r="162">
          <cell r="A162">
            <v>577</v>
          </cell>
          <cell r="B162">
            <v>31300100000000</v>
          </cell>
          <cell r="C162">
            <v>577</v>
          </cell>
          <cell r="D162">
            <v>577</v>
          </cell>
          <cell r="E162">
            <v>313001000000</v>
          </cell>
          <cell r="F162">
            <v>1</v>
          </cell>
          <cell r="G162" t="str">
            <v>P</v>
          </cell>
          <cell r="H162" t="str">
            <v>A</v>
          </cell>
          <cell r="I162" t="str">
            <v>COL. JUAN BAUTISTA SCALABRINI</v>
          </cell>
          <cell r="J162" t="str">
            <v>LUIS DARWIN DIAZ MACIA</v>
          </cell>
          <cell r="K162">
            <v>73128423</v>
          </cell>
          <cell r="L162">
            <v>31376</v>
          </cell>
          <cell r="M162">
            <v>35426</v>
          </cell>
          <cell r="N162" t="str">
            <v>NELSON MANDELA</v>
          </cell>
          <cell r="O162" t="str">
            <v>VILLA HERMOSA SECT CENTRAL 1 LTE 10-78</v>
          </cell>
          <cell r="P162" t="str">
            <v>314-5700109</v>
          </cell>
          <cell r="Q162" t="str">
            <v>colegioseminariodecartagena@gmail.com</v>
          </cell>
          <cell r="T162">
            <v>14</v>
          </cell>
          <cell r="U162" t="str">
            <v>S</v>
          </cell>
          <cell r="V162">
            <v>8</v>
          </cell>
          <cell r="W162" t="str">
            <v>JORGE VARGAS</v>
          </cell>
          <cell r="Y162">
            <v>73008617</v>
          </cell>
          <cell r="Z162" t="str">
            <v>314-5700109</v>
          </cell>
          <cell r="AA162" t="str">
            <v>jorvan02@yahoo.es</v>
          </cell>
          <cell r="AB162">
            <v>3116803638</v>
          </cell>
          <cell r="AC162">
            <v>42345</v>
          </cell>
          <cell r="AD162" t="str">
            <v>./resoluciones/313001027253.pdf</v>
          </cell>
          <cell r="AE162">
            <v>1</v>
          </cell>
        </row>
        <row r="163">
          <cell r="A163">
            <v>663</v>
          </cell>
          <cell r="B163">
            <v>11300100000000</v>
          </cell>
          <cell r="C163">
            <v>663</v>
          </cell>
          <cell r="D163">
            <v>663</v>
          </cell>
          <cell r="E163">
            <v>113001000000</v>
          </cell>
          <cell r="F163">
            <v>1</v>
          </cell>
          <cell r="G163" t="str">
            <v>P</v>
          </cell>
          <cell r="H163" t="str">
            <v>A</v>
          </cell>
          <cell r="I163" t="str">
            <v>I.E CIUDADELA 2000</v>
          </cell>
          <cell r="J163" t="str">
            <v>PBRO. LUIS CASTELLAR HERNANDEZ</v>
          </cell>
          <cell r="K163">
            <v>73271102</v>
          </cell>
          <cell r="L163" t="str">
            <v>0000-00-00</v>
          </cell>
          <cell r="M163" t="str">
            <v>0000-00-00</v>
          </cell>
          <cell r="N163" t="str">
            <v>SAN FERNANDO</v>
          </cell>
          <cell r="O163" t="str">
            <v>TERNERA ST SANTA ELENA</v>
          </cell>
          <cell r="P163">
            <v>6632764</v>
          </cell>
          <cell r="Q163" t="str">
            <v>angeloluigi80@hotmail.com</v>
          </cell>
          <cell r="S163" t="str">
            <v>ieciudadela2000@hotmail.com</v>
          </cell>
          <cell r="T163">
            <v>14</v>
          </cell>
          <cell r="U163" t="str">
            <v>S</v>
          </cell>
          <cell r="V163">
            <v>6</v>
          </cell>
          <cell r="W163" t="str">
            <v>LUIS EDUARDO MACIAS ROQUEME</v>
          </cell>
          <cell r="X163" t="str">
            <v>NN</v>
          </cell>
          <cell r="Y163" t="str">
            <v>cedula_opera</v>
          </cell>
          <cell r="Z163" t="str">
            <v>321 586 62 03 - 317 542 69 08</v>
          </cell>
          <cell r="AA163" t="str">
            <v>luiseduardomacias@hotmail.com</v>
          </cell>
          <cell r="AB163">
            <v>3046573171</v>
          </cell>
          <cell r="AC163">
            <v>42404</v>
          </cell>
          <cell r="AD163" t="str">
            <v>./resoluciones/113001028927.pdf</v>
          </cell>
          <cell r="AE163">
            <v>1</v>
          </cell>
        </row>
        <row r="164">
          <cell r="A164">
            <v>842</v>
          </cell>
          <cell r="B164">
            <v>11300100000000</v>
          </cell>
          <cell r="C164">
            <v>842</v>
          </cell>
          <cell r="D164">
            <v>842</v>
          </cell>
          <cell r="E164">
            <v>113001000000</v>
          </cell>
          <cell r="F164">
            <v>1</v>
          </cell>
          <cell r="G164" t="str">
            <v>P</v>
          </cell>
          <cell r="H164" t="str">
            <v>A</v>
          </cell>
          <cell r="I164" t="str">
            <v>I.E ROSEDAL</v>
          </cell>
          <cell r="J164" t="str">
            <v>ELVIRA MENDOZA ROMERO</v>
          </cell>
          <cell r="K164">
            <v>22999897</v>
          </cell>
          <cell r="L164" t="str">
            <v>0000-00-00</v>
          </cell>
          <cell r="M164" t="str">
            <v>0000-00-00</v>
          </cell>
          <cell r="N164" t="str">
            <v>SAN PEDRO MARTIR</v>
          </cell>
          <cell r="O164" t="str">
            <v>SECTOR ROSEDAL N</v>
          </cell>
          <cell r="P164">
            <v>3112435917</v>
          </cell>
          <cell r="Q164" t="str">
            <v>elvira.mendoza.romero@hotmail.com</v>
          </cell>
          <cell r="S164" t="str">
            <v>maria13lourdes@yahoo.es</v>
          </cell>
          <cell r="T164">
            <v>14</v>
          </cell>
          <cell r="U164" t="str">
            <v>S</v>
          </cell>
          <cell r="V164">
            <v>9</v>
          </cell>
          <cell r="W164" t="str">
            <v xml:space="preserve">CLARA INES SALAZAR TOUS </v>
          </cell>
          <cell r="X164" t="str">
            <v>MARIA LOURDES ELLES PATERNINA</v>
          </cell>
          <cell r="Y164">
            <v>3155242719</v>
          </cell>
          <cell r="Z164">
            <v>3112435917</v>
          </cell>
          <cell r="AA164" t="str">
            <v>salazartous@hotmail.com</v>
          </cell>
          <cell r="AB164">
            <v>3187414182</v>
          </cell>
          <cell r="AC164">
            <v>42054</v>
          </cell>
          <cell r="AD164" t="str">
            <v>./resoluciones/113001029893.pdf</v>
          </cell>
          <cell r="AE164">
            <v>1</v>
          </cell>
        </row>
        <row r="165">
          <cell r="A165">
            <v>858</v>
          </cell>
          <cell r="B165">
            <v>11300100000000</v>
          </cell>
          <cell r="C165">
            <v>858</v>
          </cell>
          <cell r="D165">
            <v>858</v>
          </cell>
          <cell r="E165">
            <v>113001000000</v>
          </cell>
          <cell r="F165">
            <v>1</v>
          </cell>
          <cell r="G165" t="str">
            <v>P</v>
          </cell>
          <cell r="H165" t="str">
            <v>A</v>
          </cell>
          <cell r="I165" t="str">
            <v>I.E MANDELA</v>
          </cell>
          <cell r="J165" t="str">
            <v>ELIZABETH UNAMUNO SOTOMAYOR</v>
          </cell>
          <cell r="K165">
            <v>30292306</v>
          </cell>
          <cell r="L165">
            <v>33155</v>
          </cell>
          <cell r="M165">
            <v>26442</v>
          </cell>
          <cell r="N165" t="str">
            <v>NELSON MANDELA</v>
          </cell>
          <cell r="O165" t="str">
            <v>NELSON MANDELA CLL 76A 510</v>
          </cell>
          <cell r="P165">
            <v>3104906818</v>
          </cell>
          <cell r="Q165" t="str">
            <v>elizabeth.unamuno@pinoverde.co</v>
          </cell>
          <cell r="S165" t="str">
            <v>adriana.aristizabal@pinoverde.edu.co</v>
          </cell>
          <cell r="T165">
            <v>14</v>
          </cell>
          <cell r="U165" t="str">
            <v>S</v>
          </cell>
          <cell r="V165">
            <v>9</v>
          </cell>
          <cell r="W165" t="str">
            <v>CLAUDIA INES PACHECO ORTEGA</v>
          </cell>
          <cell r="X165" t="str">
            <v>Adriana Aristizabal</v>
          </cell>
          <cell r="Y165">
            <v>45505328</v>
          </cell>
          <cell r="Z165">
            <v>3116651329</v>
          </cell>
          <cell r="AA165" t="str">
            <v>claudia.pacheco.o@pinoverde.co</v>
          </cell>
          <cell r="AB165">
            <v>3002022644</v>
          </cell>
          <cell r="AC165">
            <v>42472</v>
          </cell>
          <cell r="AD165" t="str">
            <v>./resoluciones/113001030085.pdf</v>
          </cell>
          <cell r="AE165">
            <v>1</v>
          </cell>
        </row>
        <row r="166">
          <cell r="A166">
            <v>276</v>
          </cell>
          <cell r="B166">
            <v>31300100000000</v>
          </cell>
          <cell r="C166">
            <v>276</v>
          </cell>
          <cell r="D166">
            <v>276</v>
          </cell>
          <cell r="E166">
            <v>313001000000</v>
          </cell>
          <cell r="F166">
            <v>2</v>
          </cell>
          <cell r="G166" t="str">
            <v>P</v>
          </cell>
          <cell r="H166" t="str">
            <v>A</v>
          </cell>
          <cell r="I166" t="str">
            <v>COL. TRINITARIO</v>
          </cell>
          <cell r="J166" t="str">
            <v>FLOR DELIS GIRALDO GIRALDO</v>
          </cell>
          <cell r="K166">
            <v>43593365</v>
          </cell>
          <cell r="L166" t="str">
            <v>0000-00-00</v>
          </cell>
          <cell r="M166">
            <v>27312</v>
          </cell>
          <cell r="N166" t="str">
            <v>SAN FERNANDO</v>
          </cell>
          <cell r="O166" t="str">
            <v>SAN FERNANDO CL LA BOMBA KR 82 22 124</v>
          </cell>
          <cell r="P166" t="str">
            <v>6539572-6907272</v>
          </cell>
          <cell r="Q166" t="str">
            <v>flormedallo27@yahoo.com</v>
          </cell>
          <cell r="S166" t="str">
            <v>flormedallo27@yahoo.com</v>
          </cell>
          <cell r="T166">
            <v>14</v>
          </cell>
          <cell r="U166" t="str">
            <v>N</v>
          </cell>
          <cell r="V166">
            <v>5</v>
          </cell>
          <cell r="W166" t="str">
            <v>FLOR DELIS GIRALDO</v>
          </cell>
          <cell r="X166">
            <v>6539572</v>
          </cell>
          <cell r="Y166">
            <v>43593365</v>
          </cell>
          <cell r="Z166">
            <v>3104054352</v>
          </cell>
          <cell r="AA166" t="str">
            <v>colegiotriniti@hotmail.com</v>
          </cell>
          <cell r="AB166">
            <v>3104054352</v>
          </cell>
          <cell r="AC166">
            <v>42479</v>
          </cell>
          <cell r="AD166" t="str">
            <v>./resoluciones/313001005098.pdf</v>
          </cell>
          <cell r="AE166">
            <v>1</v>
          </cell>
        </row>
        <row r="167">
          <cell r="A167">
            <v>337</v>
          </cell>
          <cell r="B167">
            <v>31300100000000</v>
          </cell>
          <cell r="C167">
            <v>337</v>
          </cell>
          <cell r="D167">
            <v>337</v>
          </cell>
          <cell r="E167">
            <v>313001000000</v>
          </cell>
          <cell r="F167">
            <v>2</v>
          </cell>
          <cell r="G167" t="str">
            <v>P</v>
          </cell>
          <cell r="H167" t="str">
            <v>A</v>
          </cell>
          <cell r="I167" t="str">
            <v>INST. METROPOLITANO DE C/GENA.</v>
          </cell>
          <cell r="J167" t="str">
            <v>ORFELINA NARVAEZ DEL RIO</v>
          </cell>
          <cell r="K167">
            <v>33136686</v>
          </cell>
          <cell r="L167" t="str">
            <v>0000-00-00</v>
          </cell>
          <cell r="M167" t="str">
            <v>0000-00-00</v>
          </cell>
          <cell r="N167" t="str">
            <v>VILLA HERMOSA</v>
          </cell>
          <cell r="O167" t="str">
            <v>BARRIO VILLA HERMOSA SECTOR VALENTINA MZ 26 LOTE 10</v>
          </cell>
          <cell r="P167" t="str">
            <v>No tiene</v>
          </cell>
          <cell r="Q167" t="str">
            <v>orfenarvaez@gmail.com</v>
          </cell>
          <cell r="S167" t="str">
            <v>insmecar1@hotmail.com, insmecar3@hotmail.com</v>
          </cell>
          <cell r="T167">
            <v>14</v>
          </cell>
          <cell r="U167" t="str">
            <v>S</v>
          </cell>
          <cell r="V167">
            <v>1</v>
          </cell>
          <cell r="W167" t="str">
            <v>JAIRO MORENO</v>
          </cell>
          <cell r="Y167">
            <v>73207738</v>
          </cell>
          <cell r="Z167" t="str">
            <v>3007084357 - 3174979789-</v>
          </cell>
          <cell r="AA167" t="str">
            <v>seintjairo2020@gmail.com</v>
          </cell>
          <cell r="AB167" t="str">
            <v>3008165209 - 3157883449</v>
          </cell>
          <cell r="AC167">
            <v>42220</v>
          </cell>
          <cell r="AD167" t="str">
            <v>./resoluciones/313001007651.pdf</v>
          </cell>
          <cell r="AE167">
            <v>1</v>
          </cell>
        </row>
        <row r="168">
          <cell r="A168">
            <v>349</v>
          </cell>
          <cell r="B168">
            <v>31300100000000</v>
          </cell>
          <cell r="C168">
            <v>349</v>
          </cell>
          <cell r="D168">
            <v>349</v>
          </cell>
          <cell r="E168">
            <v>313001000000</v>
          </cell>
          <cell r="F168">
            <v>2</v>
          </cell>
          <cell r="G168" t="str">
            <v>P</v>
          </cell>
          <cell r="H168" t="str">
            <v>A</v>
          </cell>
          <cell r="I168" t="str">
            <v>CORP. C.E MARIA DE NAZARETH</v>
          </cell>
          <cell r="J168" t="str">
            <v>DANEISSY MARIN JIMENEZ</v>
          </cell>
          <cell r="L168" t="str">
            <v>0000-00-00</v>
          </cell>
          <cell r="M168" t="str">
            <v>0000-00-00</v>
          </cell>
          <cell r="N168" t="str">
            <v>SAN FERNANDO</v>
          </cell>
          <cell r="O168" t="str">
            <v>SAN FERNANDO CRA 81 # 20-25</v>
          </cell>
          <cell r="P168">
            <v>6907169</v>
          </cell>
          <cell r="T168">
            <v>14</v>
          </cell>
          <cell r="U168" t="str">
            <v>N</v>
          </cell>
          <cell r="V168">
            <v>5</v>
          </cell>
          <cell r="W168" t="str">
            <v>DANEISSY MARIN JIMENEZ</v>
          </cell>
          <cell r="Z168">
            <v>3116860171</v>
          </cell>
          <cell r="AA168" t="str">
            <v>days38@hotmail.com</v>
          </cell>
          <cell r="AB168">
            <v>3116860171</v>
          </cell>
          <cell r="AE168">
            <v>1</v>
          </cell>
        </row>
        <row r="169">
          <cell r="A169">
            <v>386</v>
          </cell>
          <cell r="B169">
            <v>31300100000000</v>
          </cell>
          <cell r="C169">
            <v>386</v>
          </cell>
          <cell r="D169">
            <v>386</v>
          </cell>
          <cell r="E169">
            <v>313001000000</v>
          </cell>
          <cell r="F169">
            <v>2</v>
          </cell>
          <cell r="G169" t="str">
            <v>P</v>
          </cell>
          <cell r="H169" t="str">
            <v>A</v>
          </cell>
          <cell r="I169" t="str">
            <v>INST. COLOMBO HOLANDES</v>
          </cell>
          <cell r="J169" t="str">
            <v>EVELIA PEREIRA DE VEGA</v>
          </cell>
          <cell r="K169">
            <v>33142721</v>
          </cell>
          <cell r="L169" t="str">
            <v>0000-00-00</v>
          </cell>
          <cell r="M169" t="str">
            <v>0000-00-00</v>
          </cell>
          <cell r="N169" t="str">
            <v>NELSON MANDELA</v>
          </cell>
          <cell r="O169" t="str">
            <v>NELSON MANDELA SECTOR SIERRITA No 4C - 31</v>
          </cell>
          <cell r="P169">
            <v>6616863</v>
          </cell>
          <cell r="Q169" t="str">
            <v>incohol@hotmail.com</v>
          </cell>
          <cell r="T169">
            <v>14</v>
          </cell>
          <cell r="U169" t="str">
            <v>S</v>
          </cell>
          <cell r="V169">
            <v>5</v>
          </cell>
          <cell r="W169" t="str">
            <v>MAIRA GARCIA TORRES</v>
          </cell>
          <cell r="Y169">
            <v>45529373</v>
          </cell>
          <cell r="Z169">
            <v>3103660607</v>
          </cell>
          <cell r="AA169" t="str">
            <v>incohol@hotmail.com</v>
          </cell>
          <cell r="AB169">
            <v>3145889913</v>
          </cell>
          <cell r="AC169">
            <v>42502</v>
          </cell>
          <cell r="AD169" t="str">
            <v>./resoluciones/313001008933.pdf</v>
          </cell>
          <cell r="AE169">
            <v>1</v>
          </cell>
        </row>
        <row r="170">
          <cell r="A170">
            <v>417</v>
          </cell>
          <cell r="B170">
            <v>31300100000000</v>
          </cell>
          <cell r="C170">
            <v>417</v>
          </cell>
          <cell r="D170">
            <v>417</v>
          </cell>
          <cell r="E170">
            <v>313001000000</v>
          </cell>
          <cell r="F170">
            <v>2</v>
          </cell>
          <cell r="G170" t="str">
            <v>P</v>
          </cell>
          <cell r="H170" t="str">
            <v>A</v>
          </cell>
          <cell r="I170" t="str">
            <v>COL. LA SABIDURIA</v>
          </cell>
          <cell r="J170" t="str">
            <v>CARLINA HERNANDEZ HERNANDEZ</v>
          </cell>
          <cell r="K170">
            <v>0</v>
          </cell>
          <cell r="L170" t="str">
            <v>0000-00-00</v>
          </cell>
          <cell r="M170" t="str">
            <v>0000-00-00</v>
          </cell>
          <cell r="N170" t="str">
            <v>SAN FERNANDO</v>
          </cell>
          <cell r="O170" t="str">
            <v>SAN FERNANDO CLL 15 # 81B-08</v>
          </cell>
          <cell r="P170">
            <v>6619463</v>
          </cell>
          <cell r="Q170" t="str">
            <v>colegio_lasabiduria@hotmail.com</v>
          </cell>
          <cell r="T170">
            <v>14</v>
          </cell>
          <cell r="U170" t="str">
            <v>S</v>
          </cell>
          <cell r="V170">
            <v>1</v>
          </cell>
          <cell r="W170" t="str">
            <v>RITA HERNANDEZ HERNANDEZ</v>
          </cell>
          <cell r="Y170">
            <v>0</v>
          </cell>
          <cell r="Z170">
            <v>0</v>
          </cell>
          <cell r="AA170" t="str">
            <v>colegio_lasabiduria@hotmail.com</v>
          </cell>
          <cell r="AB170">
            <v>3135197206</v>
          </cell>
          <cell r="AC170">
            <v>42445</v>
          </cell>
          <cell r="AD170" t="str">
            <v>./resoluciones/313001012264.pdf</v>
          </cell>
          <cell r="AE170">
            <v>1</v>
          </cell>
        </row>
        <row r="171">
          <cell r="A171">
            <v>418</v>
          </cell>
          <cell r="B171">
            <v>31300100000000</v>
          </cell>
          <cell r="C171">
            <v>418</v>
          </cell>
          <cell r="D171">
            <v>418</v>
          </cell>
          <cell r="E171">
            <v>313001000000</v>
          </cell>
          <cell r="F171">
            <v>2</v>
          </cell>
          <cell r="G171" t="str">
            <v>P</v>
          </cell>
          <cell r="H171" t="str">
            <v>A</v>
          </cell>
          <cell r="I171" t="str">
            <v>COL. SANTO TOMAS DE AQUINO</v>
          </cell>
          <cell r="J171" t="str">
            <v>DALIA ALCALA ZARANTE</v>
          </cell>
          <cell r="K171">
            <v>33133434</v>
          </cell>
          <cell r="L171">
            <v>26255</v>
          </cell>
          <cell r="M171">
            <v>18034</v>
          </cell>
          <cell r="N171" t="str">
            <v>SANTA MONICA</v>
          </cell>
          <cell r="O171" t="str">
            <v>SANTA MONICA CL 30 B 78 85</v>
          </cell>
          <cell r="P171" t="str">
            <v>6901120 - 6617393</v>
          </cell>
          <cell r="Q171" t="str">
            <v>santotomasdeaquino_1@hotmail.com</v>
          </cell>
          <cell r="S171" t="str">
            <v xml:space="preserve">notipadres2014@hotmail.com	</v>
          </cell>
          <cell r="T171">
            <v>14</v>
          </cell>
          <cell r="U171" t="str">
            <v>N</v>
          </cell>
          <cell r="V171">
            <v>5</v>
          </cell>
          <cell r="W171" t="str">
            <v>MILENA HERNANDEZ ALCALA</v>
          </cell>
          <cell r="X171" t="str">
            <v>ROSAURA CASTELLAR</v>
          </cell>
          <cell r="Y171">
            <v>45691517</v>
          </cell>
          <cell r="Z171" t="str">
            <v>3008619722 - 3008866762</v>
          </cell>
          <cell r="AA171" t="str">
            <v>milenasofiahernandez@hotmail.com</v>
          </cell>
          <cell r="AB171" t="str">
            <v>3008619722 - 3008866762</v>
          </cell>
          <cell r="AC171">
            <v>42487</v>
          </cell>
          <cell r="AD171" t="str">
            <v>./resoluciones/313001012281.pdf</v>
          </cell>
          <cell r="AE171">
            <v>1</v>
          </cell>
        </row>
        <row r="172">
          <cell r="A172">
            <v>474</v>
          </cell>
          <cell r="B172">
            <v>31300100000000</v>
          </cell>
          <cell r="C172">
            <v>474</v>
          </cell>
          <cell r="D172">
            <v>474</v>
          </cell>
          <cell r="E172">
            <v>313001000000</v>
          </cell>
          <cell r="F172">
            <v>2</v>
          </cell>
          <cell r="G172" t="str">
            <v>P</v>
          </cell>
          <cell r="H172" t="str">
            <v>A</v>
          </cell>
          <cell r="I172" t="str">
            <v>CORP. EDUC. SAN AGUSTIN</v>
          </cell>
          <cell r="J172" t="str">
            <v>MILENA ALVAREZ VASQUEZ</v>
          </cell>
          <cell r="K172">
            <v>1128057126</v>
          </cell>
          <cell r="L172">
            <v>38664</v>
          </cell>
          <cell r="M172">
            <v>32013</v>
          </cell>
          <cell r="N172" t="str">
            <v>SAN FERNANDO</v>
          </cell>
          <cell r="O172" t="str">
            <v>SAN FERNANDO SC SIMON BOLIVAR KR 81 4 E 61</v>
          </cell>
          <cell r="P172">
            <v>3135256723</v>
          </cell>
          <cell r="Q172" t="str">
            <v>corporacioneducativasanagustin@hotmail.com</v>
          </cell>
          <cell r="T172">
            <v>14</v>
          </cell>
          <cell r="U172" t="str">
            <v>S</v>
          </cell>
          <cell r="V172">
            <v>1</v>
          </cell>
          <cell r="W172" t="str">
            <v>MILENA ALVAREZ VASQUEZ</v>
          </cell>
          <cell r="Y172">
            <v>1128057126</v>
          </cell>
          <cell r="Z172">
            <v>3135256723</v>
          </cell>
          <cell r="AA172" t="str">
            <v>corporacioneducativasanagustin@hotmail.com</v>
          </cell>
          <cell r="AB172">
            <v>3135256723</v>
          </cell>
          <cell r="AC172">
            <v>42507</v>
          </cell>
          <cell r="AD172" t="str">
            <v>./resoluciones/313001013422.pdf</v>
          </cell>
          <cell r="AE172">
            <v>1</v>
          </cell>
        </row>
        <row r="173">
          <cell r="A173">
            <v>480</v>
          </cell>
          <cell r="B173">
            <v>31300100000000</v>
          </cell>
          <cell r="C173">
            <v>480</v>
          </cell>
          <cell r="D173">
            <v>480</v>
          </cell>
          <cell r="E173">
            <v>313001000000</v>
          </cell>
          <cell r="F173">
            <v>2</v>
          </cell>
          <cell r="G173" t="str">
            <v>P</v>
          </cell>
          <cell r="H173" t="str">
            <v>A</v>
          </cell>
          <cell r="I173" t="str">
            <v>C.E COMUNITARIO LOS ROBLES</v>
          </cell>
          <cell r="J173" t="str">
            <v>DORILZA MARTINEZ MONCARIS</v>
          </cell>
          <cell r="K173">
            <v>45480946</v>
          </cell>
          <cell r="L173" t="str">
            <v>0000-00-00</v>
          </cell>
          <cell r="M173">
            <v>25405</v>
          </cell>
          <cell r="N173" t="str">
            <v>NELSON MANDELA</v>
          </cell>
          <cell r="O173" t="str">
            <v>NELSON MANDELA SECT LOS ROBLES</v>
          </cell>
          <cell r="P173">
            <v>3114166125</v>
          </cell>
          <cell r="Q173" t="str">
            <v>vivecristo28@hotmail.com</v>
          </cell>
          <cell r="T173">
            <v>14</v>
          </cell>
          <cell r="U173" t="str">
            <v>S</v>
          </cell>
          <cell r="V173">
            <v>5</v>
          </cell>
          <cell r="W173" t="str">
            <v>CLAUDIA ACOSTA BATISTA</v>
          </cell>
          <cell r="Y173">
            <v>33266349</v>
          </cell>
          <cell r="Z173">
            <v>3042121712</v>
          </cell>
          <cell r="AA173" t="str">
            <v>Clacoba2007@hotmail.com</v>
          </cell>
          <cell r="AB173">
            <v>3126577501</v>
          </cell>
          <cell r="AC173">
            <v>42335</v>
          </cell>
          <cell r="AD173" t="str">
            <v>./resoluciones/313001013481.pdf</v>
          </cell>
          <cell r="AE173">
            <v>1</v>
          </cell>
        </row>
        <row r="174">
          <cell r="A174">
            <v>481</v>
          </cell>
          <cell r="B174">
            <v>31300100000000</v>
          </cell>
          <cell r="C174">
            <v>481</v>
          </cell>
          <cell r="D174">
            <v>481</v>
          </cell>
          <cell r="E174">
            <v>313001000000</v>
          </cell>
          <cell r="F174">
            <v>2</v>
          </cell>
          <cell r="G174" t="str">
            <v>P</v>
          </cell>
          <cell r="H174" t="str">
            <v>A</v>
          </cell>
          <cell r="I174" t="str">
            <v>ESCUELA MIXTA COMUNITARIA 7 DE DICIEMBRE</v>
          </cell>
          <cell r="J174" t="str">
            <v>CRISTINA MACHUCA OVIEDO</v>
          </cell>
          <cell r="K174">
            <v>49655340</v>
          </cell>
          <cell r="L174" t="str">
            <v>0000-00-00</v>
          </cell>
          <cell r="M174" t="str">
            <v>0000-00-00</v>
          </cell>
          <cell r="N174" t="str">
            <v>NELSON MANDELA</v>
          </cell>
          <cell r="O174" t="str">
            <v>NELSON MANDELA SECTOR NUEVA VENECIA MZ A L 2A</v>
          </cell>
          <cell r="P174">
            <v>6612314</v>
          </cell>
          <cell r="Q174" t="str">
            <v>escuelamixta7dediciembre@gmail.com</v>
          </cell>
          <cell r="S174" t="str">
            <v>escuelamixta7dediciembre@gmail.com</v>
          </cell>
          <cell r="T174">
            <v>14</v>
          </cell>
          <cell r="U174" t="str">
            <v>S</v>
          </cell>
          <cell r="V174">
            <v>5</v>
          </cell>
          <cell r="W174" t="str">
            <v>ALVARO ENRIQUE MACHUCA OVIEDO</v>
          </cell>
          <cell r="Y174">
            <v>18918301</v>
          </cell>
          <cell r="Z174">
            <v>6612314</v>
          </cell>
          <cell r="AA174" t="str">
            <v>escuelamixta7dediciembre@gmail.com</v>
          </cell>
          <cell r="AB174">
            <v>3116811790</v>
          </cell>
          <cell r="AC174">
            <v>42338</v>
          </cell>
          <cell r="AD174" t="str">
            <v>./resoluciones/313001013490.pdf</v>
          </cell>
          <cell r="AE174">
            <v>1</v>
          </cell>
        </row>
        <row r="175">
          <cell r="A175">
            <v>486</v>
          </cell>
          <cell r="B175">
            <v>31300100000000</v>
          </cell>
          <cell r="C175">
            <v>486</v>
          </cell>
          <cell r="D175">
            <v>486</v>
          </cell>
          <cell r="E175">
            <v>313001000000</v>
          </cell>
          <cell r="F175">
            <v>2</v>
          </cell>
          <cell r="G175" t="str">
            <v>P</v>
          </cell>
          <cell r="H175" t="str">
            <v>A</v>
          </cell>
          <cell r="I175" t="str">
            <v>FUND. EDUC. INST. TECNICO EL REDENTOR</v>
          </cell>
          <cell r="J175" t="str">
            <v>MAGALIS GUTIERREZ PADILLA</v>
          </cell>
          <cell r="K175">
            <v>45454635</v>
          </cell>
          <cell r="L175">
            <v>30285</v>
          </cell>
          <cell r="M175">
            <v>22243</v>
          </cell>
          <cell r="N175" t="str">
            <v>NELSON MANDELA</v>
          </cell>
          <cell r="O175" t="str">
            <v>BR NELSON MANDELA SC LAS COLINAS MZ 32 LT 2</v>
          </cell>
          <cell r="P175">
            <v>6710895</v>
          </cell>
          <cell r="Q175" t="str">
            <v>colegiomixtoelredentor@hotmail.com</v>
          </cell>
          <cell r="S175" t="str">
            <v>magupa@hotmail.com</v>
          </cell>
          <cell r="T175">
            <v>14</v>
          </cell>
          <cell r="U175" t="str">
            <v>S</v>
          </cell>
          <cell r="V175">
            <v>1</v>
          </cell>
          <cell r="W175" t="str">
            <v>YARLINES TORRES MEDRANO</v>
          </cell>
          <cell r="X175" t="str">
            <v>ELOY EALO GUTIERREZ</v>
          </cell>
          <cell r="Y175">
            <v>45548355</v>
          </cell>
          <cell r="Z175">
            <v>3043614248</v>
          </cell>
          <cell r="AA175" t="str">
            <v>yartome@yahoo.es</v>
          </cell>
          <cell r="AB175">
            <v>3164525461</v>
          </cell>
          <cell r="AC175">
            <v>42401</v>
          </cell>
          <cell r="AD175" t="str">
            <v>./resoluciones/313001013546.pdf</v>
          </cell>
          <cell r="AE175">
            <v>1</v>
          </cell>
        </row>
        <row r="176">
          <cell r="A176">
            <v>488</v>
          </cell>
          <cell r="B176">
            <v>31300100000000</v>
          </cell>
          <cell r="C176">
            <v>488</v>
          </cell>
          <cell r="D176">
            <v>488</v>
          </cell>
          <cell r="E176">
            <v>313001000000</v>
          </cell>
          <cell r="F176">
            <v>2</v>
          </cell>
          <cell r="G176" t="str">
            <v>P</v>
          </cell>
          <cell r="H176" t="str">
            <v>A</v>
          </cell>
          <cell r="I176" t="str">
            <v>C.E  NELSON MANDELA</v>
          </cell>
          <cell r="J176" t="str">
            <v>YEIZENIA PATRICIA RAMOS BETANCOURT</v>
          </cell>
          <cell r="K176">
            <v>30574943</v>
          </cell>
          <cell r="L176">
            <v>34638</v>
          </cell>
          <cell r="M176">
            <v>28001</v>
          </cell>
          <cell r="N176" t="str">
            <v>NELSON MANDELA</v>
          </cell>
          <cell r="O176" t="str">
            <v>NELSON MANDELA SECT SAN FRANCISCO DE PAULA M C L 1</v>
          </cell>
          <cell r="P176">
            <v>6438179</v>
          </cell>
          <cell r="Q176" t="str">
            <v>FUNDENEM@HOTMAIL.COM</v>
          </cell>
          <cell r="T176">
            <v>14</v>
          </cell>
          <cell r="U176" t="str">
            <v>S</v>
          </cell>
          <cell r="V176">
            <v>1</v>
          </cell>
          <cell r="W176" t="str">
            <v>ROSIRIS DEVOZ BARAJAS</v>
          </cell>
          <cell r="Y176">
            <v>45467436</v>
          </cell>
          <cell r="Z176" t="str">
            <v>3004420631 - 3205939549</v>
          </cell>
          <cell r="AA176" t="str">
            <v>fundenem@hotmail.com</v>
          </cell>
          <cell r="AB176" t="str">
            <v xml:space="preserve"> 3106527782 - 3215201531</v>
          </cell>
          <cell r="AC176">
            <v>42335</v>
          </cell>
          <cell r="AD176" t="str">
            <v>./resoluciones/313001013571.pdf</v>
          </cell>
          <cell r="AE176">
            <v>1</v>
          </cell>
        </row>
        <row r="177">
          <cell r="A177">
            <v>498</v>
          </cell>
          <cell r="B177">
            <v>41300100000000</v>
          </cell>
          <cell r="C177">
            <v>498</v>
          </cell>
          <cell r="D177">
            <v>498</v>
          </cell>
          <cell r="E177">
            <v>413001000000</v>
          </cell>
          <cell r="F177">
            <v>2</v>
          </cell>
          <cell r="G177" t="str">
            <v>P</v>
          </cell>
          <cell r="H177" t="str">
            <v>A</v>
          </cell>
          <cell r="I177" t="str">
            <v>INST.  EDUCATIVO  EL PARAISO</v>
          </cell>
          <cell r="J177" t="str">
            <v>ISABEL EUCARIS ROJANO HERNANDEZ</v>
          </cell>
          <cell r="K177">
            <v>45489249</v>
          </cell>
          <cell r="L177">
            <v>32381</v>
          </cell>
          <cell r="M177">
            <v>25599</v>
          </cell>
          <cell r="N177" t="str">
            <v>SAN FERNANDO</v>
          </cell>
          <cell r="O177" t="str">
            <v>SAN FERNANDO KR 81 22 A 05</v>
          </cell>
          <cell r="P177">
            <v>6619013</v>
          </cell>
          <cell r="Q177" t="str">
            <v>institutoeducativoelparaiso@hotmail.com</v>
          </cell>
          <cell r="S177" t="str">
            <v xml:space="preserve">dalila0126@hotmail.com </v>
          </cell>
          <cell r="T177">
            <v>14</v>
          </cell>
          <cell r="U177" t="str">
            <v>N</v>
          </cell>
          <cell r="V177">
            <v>5</v>
          </cell>
          <cell r="W177" t="str">
            <v>ISABEL ROJANO HERNANDEZ</v>
          </cell>
          <cell r="X177" t="str">
            <v xml:space="preserve">Dalila Julio </v>
          </cell>
          <cell r="Y177">
            <v>45489249</v>
          </cell>
          <cell r="Z177">
            <v>3106020566</v>
          </cell>
          <cell r="AA177" t="str">
            <v>isabeleucarisrojanoh@hotmail.com</v>
          </cell>
          <cell r="AB177">
            <v>3106020566</v>
          </cell>
          <cell r="AC177">
            <v>42484</v>
          </cell>
          <cell r="AD177" t="str">
            <v>./resoluciones/413001008024.pdf</v>
          </cell>
          <cell r="AE177">
            <v>1</v>
          </cell>
        </row>
        <row r="178">
          <cell r="A178">
            <v>500</v>
          </cell>
          <cell r="B178">
            <v>41300100000000</v>
          </cell>
          <cell r="C178">
            <v>500</v>
          </cell>
          <cell r="D178">
            <v>500</v>
          </cell>
          <cell r="E178">
            <v>413001000000</v>
          </cell>
          <cell r="F178">
            <v>2</v>
          </cell>
          <cell r="G178" t="str">
            <v>P</v>
          </cell>
          <cell r="H178" t="str">
            <v>A</v>
          </cell>
          <cell r="I178" t="str">
            <v>COL. CAMINO DEL CORAL DE CARTAGENA</v>
          </cell>
          <cell r="J178" t="str">
            <v>REINA PEREZ CUELLO</v>
          </cell>
          <cell r="K178">
            <v>33148783</v>
          </cell>
          <cell r="L178" t="str">
            <v>0000-00-00</v>
          </cell>
          <cell r="M178" t="str">
            <v>0000-00-00</v>
          </cell>
          <cell r="N178" t="str">
            <v>ALAMEDA LA VICTORIA</v>
          </cell>
          <cell r="O178" t="str">
            <v>ALAMEDA LA VICTORIA MZ B LOTE 8</v>
          </cell>
          <cell r="P178" t="str">
            <v>6816211-6816391</v>
          </cell>
          <cell r="Q178" t="str">
            <v>corporacionidet@hotmail.com</v>
          </cell>
          <cell r="R178" t="str">
            <v>www.caminodelcoral.edu.co</v>
          </cell>
          <cell r="S178" t="str">
            <v>anamariamarrugo2395@gmail.com</v>
          </cell>
          <cell r="T178">
            <v>14</v>
          </cell>
          <cell r="U178" t="str">
            <v>N</v>
          </cell>
          <cell r="V178">
            <v>5</v>
          </cell>
          <cell r="W178" t="str">
            <v>ANA MARIA MARRUGO MASSIRIS</v>
          </cell>
          <cell r="X178" t="str">
            <v xml:space="preserve">MIYERLIS BELEÑO </v>
          </cell>
          <cell r="Y178">
            <v>1047480824</v>
          </cell>
          <cell r="Z178">
            <v>3147399723</v>
          </cell>
          <cell r="AA178" t="str">
            <v>anamariamarrugo9513@hotmail.com</v>
          </cell>
          <cell r="AB178">
            <v>6816663</v>
          </cell>
          <cell r="AC178">
            <v>42503</v>
          </cell>
          <cell r="AD178" t="str">
            <v>./resoluciones/413001007648.pdf</v>
          </cell>
          <cell r="AE178">
            <v>1</v>
          </cell>
        </row>
        <row r="179">
          <cell r="A179">
            <v>524</v>
          </cell>
          <cell r="B179">
            <v>31300100000000</v>
          </cell>
          <cell r="C179">
            <v>524</v>
          </cell>
          <cell r="D179">
            <v>524</v>
          </cell>
          <cell r="E179">
            <v>313001000000</v>
          </cell>
          <cell r="F179">
            <v>2</v>
          </cell>
          <cell r="G179" t="str">
            <v>P</v>
          </cell>
          <cell r="H179" t="str">
            <v>A</v>
          </cell>
          <cell r="I179" t="str">
            <v>CORP. C.E. INTEGRAL EL RODEO</v>
          </cell>
          <cell r="J179" t="str">
            <v>ELEIDES VILORIA VILLALBA</v>
          </cell>
          <cell r="K179">
            <v>23220022</v>
          </cell>
          <cell r="L179" t="str">
            <v>0000-00-00</v>
          </cell>
          <cell r="M179" t="str">
            <v>0000-00-00</v>
          </cell>
          <cell r="N179" t="str">
            <v>EL RODEO-OLAYA</v>
          </cell>
          <cell r="O179" t="str">
            <v>Olaya HERRERA SEC PUNTILLA CLLE SANMARTIN NUM 58A 33</v>
          </cell>
          <cell r="P179">
            <v>6613541</v>
          </cell>
          <cell r="Q179" t="str">
            <v>alviz52@hotmail.com</v>
          </cell>
          <cell r="S179" t="str">
            <v>alviz52@hotmail.com</v>
          </cell>
          <cell r="T179">
            <v>14</v>
          </cell>
          <cell r="U179" t="str">
            <v>S</v>
          </cell>
          <cell r="V179">
            <v>1</v>
          </cell>
          <cell r="W179" t="str">
            <v>MAUREEN ALVIZ BERMUDEZ</v>
          </cell>
          <cell r="X179" t="str">
            <v>alviz52@hotmail.com</v>
          </cell>
          <cell r="Y179">
            <v>1143325837</v>
          </cell>
          <cell r="Z179">
            <v>3014351833</v>
          </cell>
          <cell r="AA179" t="str">
            <v>alviz52@hotmail.com</v>
          </cell>
          <cell r="AB179">
            <v>3147725164</v>
          </cell>
          <cell r="AC179">
            <v>42342</v>
          </cell>
          <cell r="AD179" t="str">
            <v>./resoluciones/313001013643.pdf</v>
          </cell>
          <cell r="AE179">
            <v>1</v>
          </cell>
        </row>
        <row r="180">
          <cell r="A180">
            <v>528</v>
          </cell>
          <cell r="B180">
            <v>31300100000000</v>
          </cell>
          <cell r="C180">
            <v>528</v>
          </cell>
          <cell r="D180">
            <v>528</v>
          </cell>
          <cell r="E180">
            <v>313001000000</v>
          </cell>
          <cell r="F180">
            <v>2</v>
          </cell>
          <cell r="G180" t="str">
            <v>P</v>
          </cell>
          <cell r="H180" t="str">
            <v>A</v>
          </cell>
          <cell r="I180" t="str">
            <v>INST. EDUC. LOS CREADORES</v>
          </cell>
          <cell r="J180" t="str">
            <v>YADIRA REYES BALANTA</v>
          </cell>
          <cell r="K180">
            <v>45489272</v>
          </cell>
          <cell r="L180">
            <v>32381</v>
          </cell>
          <cell r="M180">
            <v>25647</v>
          </cell>
          <cell r="N180" t="str">
            <v xml:space="preserve">SAN FERNANDO </v>
          </cell>
          <cell r="O180" t="str">
            <v>SAN FERNANDO ST SIMON BOLIVAR CL 5 81 B 24</v>
          </cell>
          <cell r="P180">
            <v>6520107</v>
          </cell>
          <cell r="Q180" t="str">
            <v>yadi67@hotmail.es</v>
          </cell>
          <cell r="T180">
            <v>14</v>
          </cell>
          <cell r="U180" t="str">
            <v>N</v>
          </cell>
          <cell r="V180">
            <v>5</v>
          </cell>
          <cell r="W180" t="str">
            <v>YADIRA REYES BALANTA</v>
          </cell>
          <cell r="Y180">
            <v>45489272</v>
          </cell>
          <cell r="Z180">
            <v>3157058376</v>
          </cell>
          <cell r="AA180" t="str">
            <v>yadi67@hotmail.es</v>
          </cell>
          <cell r="AB180">
            <v>3157058376</v>
          </cell>
          <cell r="AC180">
            <v>42335</v>
          </cell>
          <cell r="AD180" t="str">
            <v>./resoluciones/313001013805.pdf</v>
          </cell>
          <cell r="AE180">
            <v>1</v>
          </cell>
        </row>
        <row r="181">
          <cell r="A181">
            <v>529</v>
          </cell>
          <cell r="B181">
            <v>31300100000000</v>
          </cell>
          <cell r="C181">
            <v>529</v>
          </cell>
          <cell r="D181">
            <v>529</v>
          </cell>
          <cell r="E181">
            <v>313001000000</v>
          </cell>
          <cell r="F181">
            <v>2</v>
          </cell>
          <cell r="G181" t="str">
            <v>P</v>
          </cell>
          <cell r="H181" t="str">
            <v>A</v>
          </cell>
          <cell r="I181" t="str">
            <v>FUND. EDUC. REY NEPTUNO</v>
          </cell>
          <cell r="J181" t="str">
            <v>DORYS CARO BUELVAS</v>
          </cell>
          <cell r="K181">
            <v>33105452</v>
          </cell>
          <cell r="L181">
            <v>28972</v>
          </cell>
          <cell r="M181">
            <v>21903</v>
          </cell>
          <cell r="N181" t="str">
            <v>NELSON MANDELA</v>
          </cell>
          <cell r="O181" t="str">
            <v>NELSON MANDELA SC LA PRIMAVERA MZ C 1 LT 62</v>
          </cell>
          <cell r="P181">
            <v>6616173</v>
          </cell>
          <cell r="Q181" t="str">
            <v>fundacioneducativareyneptuno@hotmail.com</v>
          </cell>
          <cell r="S181" t="str">
            <v>doryscaro@hotmail.com</v>
          </cell>
          <cell r="T181">
            <v>14</v>
          </cell>
          <cell r="U181" t="str">
            <v>S</v>
          </cell>
          <cell r="V181">
            <v>1</v>
          </cell>
          <cell r="W181" t="str">
            <v>LIZETH VERGARA CARO</v>
          </cell>
          <cell r="X181" t="str">
            <v>DORYS CARO BUELVAS</v>
          </cell>
          <cell r="Y181">
            <v>1143338306</v>
          </cell>
          <cell r="Z181">
            <v>3104466987</v>
          </cell>
          <cell r="AA181" t="str">
            <v>lize11_12@hotmail.com</v>
          </cell>
          <cell r="AB181">
            <v>3127774056</v>
          </cell>
          <cell r="AC181">
            <v>42488</v>
          </cell>
          <cell r="AD181" t="str">
            <v>./resoluciones/313001013791.pdf</v>
          </cell>
          <cell r="AE181">
            <v>1</v>
          </cell>
        </row>
        <row r="182">
          <cell r="A182">
            <v>530</v>
          </cell>
          <cell r="B182">
            <v>31300100000000</v>
          </cell>
          <cell r="C182">
            <v>530</v>
          </cell>
          <cell r="D182">
            <v>530</v>
          </cell>
          <cell r="E182">
            <v>313001000000</v>
          </cell>
          <cell r="F182">
            <v>2</v>
          </cell>
          <cell r="G182" t="str">
            <v>P</v>
          </cell>
          <cell r="H182" t="str">
            <v>A</v>
          </cell>
          <cell r="I182" t="str">
            <v>CORPORACION CENTRO EDUCATIVO RABY</v>
          </cell>
          <cell r="J182" t="str">
            <v>ALVARO ENRIQUE  MACHUCA OVIEDO</v>
          </cell>
          <cell r="K182">
            <v>18918301</v>
          </cell>
          <cell r="L182" t="str">
            <v>0000-00-00</v>
          </cell>
          <cell r="M182" t="str">
            <v>0000-00-00</v>
          </cell>
          <cell r="N182" t="str">
            <v>NELSON MANDELA</v>
          </cell>
          <cell r="O182" t="str">
            <v>NELSON MANDELA SEC ANDRÉS PASTRANA MZ 17 LT 1, 2</v>
          </cell>
          <cell r="P182">
            <v>6617479</v>
          </cell>
          <cell r="Q182" t="str">
            <v>centroeduraby@hotmail.es</v>
          </cell>
          <cell r="S182" t="str">
            <v>centroeduraby@hotmail.es</v>
          </cell>
          <cell r="T182">
            <v>14</v>
          </cell>
          <cell r="U182" t="str">
            <v>S</v>
          </cell>
          <cell r="V182">
            <v>5</v>
          </cell>
          <cell r="W182" t="str">
            <v>MARIAM MACHUCA BARRIOS</v>
          </cell>
          <cell r="Y182">
            <v>1143338305</v>
          </cell>
          <cell r="Z182">
            <v>3116863807</v>
          </cell>
          <cell r="AA182" t="str">
            <v>centroeduraby@hotmail.es</v>
          </cell>
          <cell r="AB182">
            <v>3103616929</v>
          </cell>
          <cell r="AC182">
            <v>42338</v>
          </cell>
          <cell r="AD182" t="str">
            <v>./resoluciones/313001013775.pdf</v>
          </cell>
          <cell r="AE182">
            <v>1</v>
          </cell>
        </row>
        <row r="183">
          <cell r="A183">
            <v>536</v>
          </cell>
          <cell r="B183">
            <v>31300100000000</v>
          </cell>
          <cell r="C183">
            <v>536</v>
          </cell>
          <cell r="D183">
            <v>536</v>
          </cell>
          <cell r="E183">
            <v>313001000000</v>
          </cell>
          <cell r="F183">
            <v>2</v>
          </cell>
          <cell r="G183" t="str">
            <v>P</v>
          </cell>
          <cell r="H183" t="str">
            <v>A</v>
          </cell>
          <cell r="I183" t="str">
            <v>INST. EL RODEO</v>
          </cell>
          <cell r="J183" t="str">
            <v>NARLY VALENZUELA GARCIA</v>
          </cell>
          <cell r="K183">
            <v>45761103</v>
          </cell>
          <cell r="L183" t="str">
            <v>0000-00-00</v>
          </cell>
          <cell r="M183" t="str">
            <v>0000-00-00</v>
          </cell>
          <cell r="N183" t="str">
            <v>EL RODEO</v>
          </cell>
          <cell r="O183" t="str">
            <v>EL RODEO MZ 15 LT 8 ST 1</v>
          </cell>
          <cell r="P183">
            <v>6523926</v>
          </cell>
          <cell r="Q183" t="str">
            <v>insrodeo@hotmail.com</v>
          </cell>
          <cell r="T183">
            <v>14</v>
          </cell>
          <cell r="U183" t="str">
            <v>N</v>
          </cell>
          <cell r="V183">
            <v>5</v>
          </cell>
          <cell r="W183" t="str">
            <v>ADA ISABEL MOLINA VALENZUELA</v>
          </cell>
          <cell r="Y183">
            <v>1100546190</v>
          </cell>
          <cell r="Z183">
            <v>3008061280</v>
          </cell>
          <cell r="AA183" t="str">
            <v>advalenzuela91@hotmail.com</v>
          </cell>
          <cell r="AB183">
            <v>3106027707</v>
          </cell>
          <cell r="AC183">
            <v>42486</v>
          </cell>
          <cell r="AD183" t="str">
            <v>./resoluciones/313001013945.pdf</v>
          </cell>
          <cell r="AE183">
            <v>1</v>
          </cell>
        </row>
        <row r="184">
          <cell r="A184">
            <v>537</v>
          </cell>
          <cell r="B184">
            <v>31300100000000</v>
          </cell>
          <cell r="C184">
            <v>537</v>
          </cell>
          <cell r="D184">
            <v>537</v>
          </cell>
          <cell r="E184">
            <v>313001000000</v>
          </cell>
          <cell r="F184">
            <v>2</v>
          </cell>
          <cell r="G184" t="str">
            <v>P</v>
          </cell>
          <cell r="H184" t="str">
            <v>A</v>
          </cell>
          <cell r="I184" t="str">
            <v>FUND. ED. JHON DEWEY ( ANTES FUND. INST. RONDA MAGICA)</v>
          </cell>
          <cell r="J184" t="str">
            <v>ALTAIR PEREZ FRIAS</v>
          </cell>
          <cell r="K184">
            <v>45472014</v>
          </cell>
          <cell r="L184">
            <v>31182</v>
          </cell>
          <cell r="M184">
            <v>23283</v>
          </cell>
          <cell r="N184" t="str">
            <v>NAZARENO</v>
          </cell>
          <cell r="O184" t="str">
            <v xml:space="preserve"> MZ D LT  16 18</v>
          </cell>
          <cell r="P184">
            <v>6521267</v>
          </cell>
          <cell r="Q184" t="str">
            <v>fundewey@hotmail.com</v>
          </cell>
          <cell r="T184">
            <v>14</v>
          </cell>
          <cell r="U184" t="str">
            <v>N</v>
          </cell>
          <cell r="V184">
            <v>5</v>
          </cell>
          <cell r="W184" t="str">
            <v>YELINEIS DEL CARMEN BARROSO PEREZ</v>
          </cell>
          <cell r="Y184">
            <v>45553863</v>
          </cell>
          <cell r="Z184">
            <v>3015920263</v>
          </cell>
          <cell r="AA184" t="str">
            <v>yelineisbarroso@hotmail.com</v>
          </cell>
          <cell r="AB184">
            <v>3004054160</v>
          </cell>
          <cell r="AC184">
            <v>42479</v>
          </cell>
          <cell r="AD184" t="str">
            <v>./resoluciones/313001013856.pdf</v>
          </cell>
          <cell r="AE184">
            <v>1</v>
          </cell>
        </row>
        <row r="185">
          <cell r="A185">
            <v>544</v>
          </cell>
          <cell r="B185">
            <v>11300100000000</v>
          </cell>
          <cell r="C185">
            <v>544</v>
          </cell>
          <cell r="D185">
            <v>544</v>
          </cell>
          <cell r="E185">
            <v>113001000000</v>
          </cell>
          <cell r="F185">
            <v>2</v>
          </cell>
          <cell r="G185" t="str">
            <v>P</v>
          </cell>
          <cell r="H185" t="str">
            <v>A</v>
          </cell>
          <cell r="I185" t="str">
            <v>FUNDACION INSTITUTO DE HABILITACION EL ROSARIO</v>
          </cell>
          <cell r="J185" t="str">
            <v>ISABEL CRISTINA LARA OSPINO</v>
          </cell>
          <cell r="K185">
            <v>51593335</v>
          </cell>
          <cell r="L185">
            <v>29024</v>
          </cell>
          <cell r="M185">
            <v>22037</v>
          </cell>
          <cell r="N185" t="str">
            <v>SAN FERNANDO</v>
          </cell>
          <cell r="O185" t="str">
            <v>CRA 81 #22-229</v>
          </cell>
          <cell r="P185" t="str">
            <v>6816687 - 6522948</v>
          </cell>
          <cell r="Q185" t="str">
            <v>fundacionelrosario@hotmail.com</v>
          </cell>
          <cell r="S185" t="str">
            <v>fundacionelrosario@hotmail.com</v>
          </cell>
          <cell r="T185">
            <v>14</v>
          </cell>
          <cell r="U185" t="str">
            <v>S</v>
          </cell>
          <cell r="V185">
            <v>1</v>
          </cell>
          <cell r="W185" t="str">
            <v>YULENIS GONZALEZ BETTIN</v>
          </cell>
          <cell r="Y185">
            <v>1102803748</v>
          </cell>
          <cell r="Z185">
            <v>3007212357</v>
          </cell>
          <cell r="AA185" t="str">
            <v>yule_gon@hotmail.com</v>
          </cell>
          <cell r="AB185">
            <v>3107213382</v>
          </cell>
          <cell r="AC185">
            <v>42335</v>
          </cell>
          <cell r="AD185" t="str">
            <v>./resoluciones/113001012583.pdf</v>
          </cell>
          <cell r="AE185">
            <v>1</v>
          </cell>
        </row>
        <row r="186">
          <cell r="A186">
            <v>567</v>
          </cell>
          <cell r="B186">
            <v>31300100000000</v>
          </cell>
          <cell r="C186">
            <v>567</v>
          </cell>
          <cell r="D186">
            <v>567</v>
          </cell>
          <cell r="E186">
            <v>313001000000</v>
          </cell>
          <cell r="F186">
            <v>2</v>
          </cell>
          <cell r="G186" t="str">
            <v>P</v>
          </cell>
          <cell r="H186" t="str">
            <v>A</v>
          </cell>
          <cell r="I186" t="str">
            <v xml:space="preserve">CORP.EDUC. SANTA MAGDALENA DE LINZ </v>
          </cell>
          <cell r="J186" t="str">
            <v>ADELAIDA PALACIOS DURAN</v>
          </cell>
          <cell r="K186">
            <v>54257862</v>
          </cell>
          <cell r="L186" t="str">
            <v>0000-00-00</v>
          </cell>
          <cell r="M186" t="str">
            <v>0000-00-00</v>
          </cell>
          <cell r="N186" t="str">
            <v>NELSON MANDELA</v>
          </cell>
          <cell r="O186" t="str">
            <v>NELSON MANDELA SC LA CONQUISTA MZ 3 LT 33</v>
          </cell>
          <cell r="P186">
            <v>0</v>
          </cell>
          <cell r="Q186" t="str">
            <v>adelaidapaz@hotmail.es</v>
          </cell>
          <cell r="T186">
            <v>14</v>
          </cell>
          <cell r="U186" t="str">
            <v>S</v>
          </cell>
          <cell r="V186">
            <v>5</v>
          </cell>
          <cell r="W186" t="str">
            <v>ERICK SANCHEZ PALACIOS</v>
          </cell>
          <cell r="Y186">
            <v>1049937539</v>
          </cell>
          <cell r="Z186">
            <v>3215877498</v>
          </cell>
          <cell r="AA186" t="str">
            <v>esanchez1992@outlook.com</v>
          </cell>
          <cell r="AB186">
            <v>3215100101</v>
          </cell>
          <cell r="AC186">
            <v>42390</v>
          </cell>
          <cell r="AD186" t="str">
            <v>./resoluciones/313001027202.pdf</v>
          </cell>
          <cell r="AE186">
            <v>1</v>
          </cell>
        </row>
        <row r="187">
          <cell r="A187">
            <v>573</v>
          </cell>
          <cell r="B187">
            <v>31300100000000</v>
          </cell>
          <cell r="C187">
            <v>573</v>
          </cell>
          <cell r="D187">
            <v>573</v>
          </cell>
          <cell r="E187">
            <v>313001000000</v>
          </cell>
          <cell r="F187">
            <v>2</v>
          </cell>
          <cell r="G187" t="str">
            <v>P</v>
          </cell>
          <cell r="H187" t="str">
            <v>A</v>
          </cell>
          <cell r="I187" t="str">
            <v>CORP. EDUC NAZARETH</v>
          </cell>
          <cell r="J187" t="str">
            <v>MARIA SANCHEZ ALEMAN</v>
          </cell>
          <cell r="K187">
            <v>45469268</v>
          </cell>
          <cell r="L187" t="str">
            <v>0000-00-00</v>
          </cell>
          <cell r="M187" t="str">
            <v>0000-00-00</v>
          </cell>
          <cell r="N187" t="str">
            <v>BARRIO NUEVO-COLOMBIATON</v>
          </cell>
          <cell r="O187" t="str">
            <v xml:space="preserve"> BR NUEVO MZ C LOTE 8</v>
          </cell>
          <cell r="P187" t="str">
            <v>6616942-3008057956</v>
          </cell>
          <cell r="Q187" t="str">
            <v>coredunaz@hotmail.com</v>
          </cell>
          <cell r="T187">
            <v>14</v>
          </cell>
          <cell r="U187" t="str">
            <v>S</v>
          </cell>
          <cell r="V187">
            <v>1</v>
          </cell>
          <cell r="W187" t="str">
            <v>MARINELA EMERY GARCIA</v>
          </cell>
          <cell r="X187">
            <v>3135627955</v>
          </cell>
          <cell r="Y187">
            <v>45766328</v>
          </cell>
          <cell r="Z187">
            <v>3006062995</v>
          </cell>
          <cell r="AA187" t="str">
            <v>corponazz@hotmail.com</v>
          </cell>
          <cell r="AB187">
            <v>3008057956</v>
          </cell>
          <cell r="AC187">
            <v>42488</v>
          </cell>
          <cell r="AD187" t="str">
            <v>./resoluciones/313001027229.pdf</v>
          </cell>
          <cell r="AE187">
            <v>1</v>
          </cell>
        </row>
        <row r="188">
          <cell r="A188">
            <v>580</v>
          </cell>
          <cell r="B188">
            <v>31300100000000</v>
          </cell>
          <cell r="C188">
            <v>580</v>
          </cell>
          <cell r="D188">
            <v>580</v>
          </cell>
          <cell r="E188">
            <v>313001000000</v>
          </cell>
          <cell r="F188">
            <v>2</v>
          </cell>
          <cell r="G188" t="str">
            <v>P</v>
          </cell>
          <cell r="H188" t="str">
            <v>A</v>
          </cell>
          <cell r="I188" t="str">
            <v>C.E DIVINO MAESTRO EDUCADOR</v>
          </cell>
          <cell r="J188" t="str">
            <v>CARLOS EDUARDO CASTRO SILVA</v>
          </cell>
          <cell r="K188">
            <v>73162054</v>
          </cell>
          <cell r="L188">
            <v>33672</v>
          </cell>
          <cell r="M188">
            <v>28771</v>
          </cell>
          <cell r="N188" t="str">
            <v>NELSON MANDELA</v>
          </cell>
          <cell r="O188" t="str">
            <v>NELSON MANDELA SC LOS DESEOS MZ 7 LT 31</v>
          </cell>
          <cell r="P188" t="str">
            <v>3145428016-3217026724</v>
          </cell>
          <cell r="Q188" t="str">
            <v>divimar09@hotmail.com</v>
          </cell>
          <cell r="S188" t="str">
            <v>lewis-sos@hotmail.com -fundimar10@gmail.com</v>
          </cell>
          <cell r="T188">
            <v>14</v>
          </cell>
          <cell r="U188" t="str">
            <v>S</v>
          </cell>
          <cell r="V188">
            <v>1</v>
          </cell>
          <cell r="W188" t="str">
            <v>LEWIS RAVELES PADILLA</v>
          </cell>
          <cell r="Y188">
            <v>1036144888</v>
          </cell>
          <cell r="Z188">
            <v>3217026724</v>
          </cell>
          <cell r="AA188" t="str">
            <v>lewis-sos@hotmail.com</v>
          </cell>
          <cell r="AB188">
            <v>3153116709</v>
          </cell>
          <cell r="AC188">
            <v>42417</v>
          </cell>
          <cell r="AD188" t="str">
            <v>./resoluciones/313001027288.pdf</v>
          </cell>
          <cell r="AE188">
            <v>1</v>
          </cell>
        </row>
        <row r="189">
          <cell r="A189">
            <v>608</v>
          </cell>
          <cell r="B189">
            <v>31300100000000</v>
          </cell>
          <cell r="C189">
            <v>608</v>
          </cell>
          <cell r="D189">
            <v>608</v>
          </cell>
          <cell r="E189">
            <v>313001000000</v>
          </cell>
          <cell r="F189">
            <v>2</v>
          </cell>
          <cell r="G189" t="str">
            <v>P</v>
          </cell>
          <cell r="H189" t="str">
            <v>A</v>
          </cell>
          <cell r="I189" t="str">
            <v>C.E CRISTIANO CAMINO DE ESPERANZA INS 1NVA LUZ DE ESPER.</v>
          </cell>
          <cell r="J189" t="str">
            <v>NELSON ENRIQUE ROMERO OSORIO</v>
          </cell>
          <cell r="K189">
            <v>98649945</v>
          </cell>
          <cell r="L189" t="str">
            <v>0000-00-00</v>
          </cell>
          <cell r="M189" t="str">
            <v>0000-00-00</v>
          </cell>
          <cell r="N189" t="str">
            <v>NELSON MANDELA</v>
          </cell>
          <cell r="O189" t="str">
            <v>NELSON MANDELA SECT FCO DE PAULA MZ 5 L 70 II ETAP</v>
          </cell>
          <cell r="P189">
            <v>3116622828</v>
          </cell>
          <cell r="Q189" t="str">
            <v>unamanoamigasecr@live.com</v>
          </cell>
          <cell r="T189">
            <v>14</v>
          </cell>
          <cell r="U189" t="str">
            <v>S</v>
          </cell>
          <cell r="V189">
            <v>1</v>
          </cell>
          <cell r="W189" t="str">
            <v>DERLYS LOPEZ RODRIGUEZ</v>
          </cell>
          <cell r="Y189">
            <v>22801655</v>
          </cell>
          <cell r="Z189" t="str">
            <v>3106243052-3168468280</v>
          </cell>
          <cell r="AA189" t="str">
            <v>unamanoamigasecr@live.com</v>
          </cell>
          <cell r="AB189">
            <v>3116622828</v>
          </cell>
          <cell r="AC189">
            <v>42466</v>
          </cell>
          <cell r="AD189" t="str">
            <v>./resoluciones/313001028692.pdf</v>
          </cell>
          <cell r="AE189">
            <v>1</v>
          </cell>
        </row>
        <row r="190">
          <cell r="A190">
            <v>619</v>
          </cell>
          <cell r="B190">
            <v>31300100000000</v>
          </cell>
          <cell r="C190">
            <v>619</v>
          </cell>
          <cell r="D190">
            <v>619</v>
          </cell>
          <cell r="E190">
            <v>313001000000</v>
          </cell>
          <cell r="F190">
            <v>2</v>
          </cell>
          <cell r="G190" t="str">
            <v>P</v>
          </cell>
          <cell r="H190" t="str">
            <v>A</v>
          </cell>
          <cell r="I190" t="str">
            <v>CENTRO EDUCATIVO AMOR SIN FRONTERAS</v>
          </cell>
          <cell r="J190" t="str">
            <v>JUAN AGUSTIN CUERO VILLAREAL</v>
          </cell>
          <cell r="K190">
            <v>12951664</v>
          </cell>
          <cell r="L190" t="str">
            <v>0000-00-00</v>
          </cell>
          <cell r="M190">
            <v>17658</v>
          </cell>
          <cell r="N190" t="str">
            <v>SIMON BOLIVAR</v>
          </cell>
          <cell r="O190" t="str">
            <v>ST MZ 39 LT 14</v>
          </cell>
          <cell r="P190">
            <v>6539498</v>
          </cell>
          <cell r="Q190" t="str">
            <v>juancuerovillareal@hotmail.com</v>
          </cell>
          <cell r="T190">
            <v>14</v>
          </cell>
          <cell r="U190" t="str">
            <v>N</v>
          </cell>
          <cell r="V190">
            <v>5</v>
          </cell>
          <cell r="W190" t="str">
            <v>LUCIRIS MORALES DEVOZ</v>
          </cell>
          <cell r="Z190">
            <v>3012917260</v>
          </cell>
          <cell r="AB190">
            <v>3008379884</v>
          </cell>
          <cell r="AC190">
            <v>41744</v>
          </cell>
          <cell r="AE190">
            <v>1</v>
          </cell>
        </row>
        <row r="191">
          <cell r="A191">
            <v>823</v>
          </cell>
          <cell r="B191">
            <v>31300100000000</v>
          </cell>
          <cell r="C191">
            <v>823</v>
          </cell>
          <cell r="D191">
            <v>823</v>
          </cell>
          <cell r="E191">
            <v>313001000000</v>
          </cell>
          <cell r="F191">
            <v>2</v>
          </cell>
          <cell r="G191" t="str">
            <v>P</v>
          </cell>
          <cell r="H191" t="str">
            <v>A</v>
          </cell>
          <cell r="I191" t="str">
            <v>CORPORACION EDUCATIVA RONDA MAGICA REAL</v>
          </cell>
          <cell r="J191" t="str">
            <v>BONIBE GONZALEZ MAZA</v>
          </cell>
          <cell r="K191">
            <v>45439603</v>
          </cell>
          <cell r="L191" t="str">
            <v>0000-00-00</v>
          </cell>
          <cell r="M191" t="str">
            <v>0000-00-00</v>
          </cell>
          <cell r="N191" t="str">
            <v>VILLA RUBIA</v>
          </cell>
          <cell r="O191" t="str">
            <v>URB VILLA RUBIA MZ L LT 8</v>
          </cell>
          <cell r="P191">
            <v>6522063</v>
          </cell>
          <cell r="Q191" t="str">
            <v>jirondamagica@hotmail.com</v>
          </cell>
          <cell r="T191">
            <v>14</v>
          </cell>
          <cell r="U191" t="str">
            <v>N</v>
          </cell>
          <cell r="V191">
            <v>5</v>
          </cell>
          <cell r="W191" t="str">
            <v>SILENIA PITALUA GONZALEZ</v>
          </cell>
          <cell r="Y191">
            <v>1128062033</v>
          </cell>
          <cell r="Z191">
            <v>3157094043</v>
          </cell>
          <cell r="AA191" t="str">
            <v>lchvirgo@hotmail.com</v>
          </cell>
          <cell r="AB191">
            <v>3103628114</v>
          </cell>
          <cell r="AC191">
            <v>42254</v>
          </cell>
          <cell r="AD191" t="str">
            <v>./resoluciones/313001029728.pdf</v>
          </cell>
          <cell r="AE191">
            <v>1</v>
          </cell>
        </row>
        <row r="192">
          <cell r="A192">
            <v>827</v>
          </cell>
          <cell r="B192">
            <v>31300100000000</v>
          </cell>
          <cell r="C192">
            <v>827</v>
          </cell>
          <cell r="D192">
            <v>827</v>
          </cell>
          <cell r="E192">
            <v>313001000000</v>
          </cell>
          <cell r="F192">
            <v>2</v>
          </cell>
          <cell r="G192" t="str">
            <v>P</v>
          </cell>
          <cell r="H192" t="str">
            <v>A</v>
          </cell>
          <cell r="I192" t="str">
            <v>INST. EDUC ISAVIDA</v>
          </cell>
          <cell r="J192" t="str">
            <v>OSLENNY CABEZA MORALES</v>
          </cell>
          <cell r="K192">
            <v>45507868</v>
          </cell>
          <cell r="L192">
            <v>33434</v>
          </cell>
          <cell r="M192">
            <v>26771</v>
          </cell>
          <cell r="N192" t="str">
            <v>EL SILENCIO</v>
          </cell>
          <cell r="O192" t="str">
            <v>EL SILENCIO MZ 3 LT 3</v>
          </cell>
          <cell r="P192">
            <v>6521721</v>
          </cell>
          <cell r="Q192" t="str">
            <v>oslenny17@hotmail.com</v>
          </cell>
          <cell r="S192" t="str">
            <v>caesso1785@gmail.com</v>
          </cell>
          <cell r="T192">
            <v>14</v>
          </cell>
          <cell r="U192" t="str">
            <v>N</v>
          </cell>
          <cell r="V192">
            <v>5</v>
          </cell>
          <cell r="W192" t="str">
            <v>CAROLINA ESCANDON SOSSA</v>
          </cell>
          <cell r="Y192">
            <v>1128045663</v>
          </cell>
          <cell r="Z192">
            <v>3114362377</v>
          </cell>
          <cell r="AA192" t="str">
            <v>institutoisavida@hotmail.com</v>
          </cell>
          <cell r="AB192">
            <v>3166131763</v>
          </cell>
          <cell r="AC192">
            <v>42336</v>
          </cell>
          <cell r="AD192" t="str">
            <v>./resoluciones/313001029710.pdf</v>
          </cell>
          <cell r="AE192">
            <v>1</v>
          </cell>
        </row>
        <row r="193">
          <cell r="A193">
            <v>841</v>
          </cell>
          <cell r="B193">
            <v>31300100000000</v>
          </cell>
          <cell r="C193">
            <v>841</v>
          </cell>
          <cell r="D193">
            <v>841</v>
          </cell>
          <cell r="E193">
            <v>313001000000</v>
          </cell>
          <cell r="F193">
            <v>2</v>
          </cell>
          <cell r="G193" t="str">
            <v>P</v>
          </cell>
          <cell r="H193" t="str">
            <v>A</v>
          </cell>
          <cell r="I193" t="str">
            <v>INSTITUTO EDUCATIVO TECNOCIENCIA REGION CARIBE</v>
          </cell>
          <cell r="J193" t="str">
            <v>FARYS RAMOS RESTAN</v>
          </cell>
          <cell r="K193">
            <v>73571163</v>
          </cell>
          <cell r="L193">
            <v>34255</v>
          </cell>
          <cell r="M193">
            <v>27680</v>
          </cell>
          <cell r="N193" t="str">
            <v>CONCEPCION</v>
          </cell>
          <cell r="O193" t="str">
            <v>LA CONCEPCION CL 3 1-24</v>
          </cell>
          <cell r="P193">
            <v>6436275</v>
          </cell>
          <cell r="Q193" t="str">
            <v>tecnocienciasrc@hotmail.com</v>
          </cell>
          <cell r="R193" t="str">
            <v xml:space="preserve">facebook   tecnociencias </v>
          </cell>
          <cell r="S193" t="str">
            <v>farysramos@gmail.com</v>
          </cell>
          <cell r="T193">
            <v>14</v>
          </cell>
          <cell r="U193" t="str">
            <v>N</v>
          </cell>
          <cell r="V193">
            <v>5</v>
          </cell>
          <cell r="W193" t="str">
            <v>FARYS RAMOS RESTAN</v>
          </cell>
          <cell r="X193" t="str">
            <v>farys ramos</v>
          </cell>
          <cell r="Y193">
            <v>73571163</v>
          </cell>
          <cell r="Z193">
            <v>3173521189</v>
          </cell>
          <cell r="AA193" t="str">
            <v>tecnocienciasrc@hotmail.com</v>
          </cell>
          <cell r="AB193">
            <v>3173521189</v>
          </cell>
          <cell r="AC193">
            <v>42387</v>
          </cell>
          <cell r="AD193" t="str">
            <v>./resoluciones/313001029868.pdf</v>
          </cell>
          <cell r="AE193">
            <v>1</v>
          </cell>
        </row>
        <row r="194">
          <cell r="A194">
            <v>159</v>
          </cell>
          <cell r="B194">
            <v>11300100000000</v>
          </cell>
          <cell r="C194">
            <v>159</v>
          </cell>
          <cell r="D194">
            <v>159</v>
          </cell>
          <cell r="E194">
            <v>113001000000</v>
          </cell>
          <cell r="F194">
            <v>1</v>
          </cell>
          <cell r="G194" t="str">
            <v>P</v>
          </cell>
          <cell r="H194" t="str">
            <v>A</v>
          </cell>
          <cell r="I194" t="str">
            <v>I.E MANUELA VERGARA DE CURI</v>
          </cell>
          <cell r="J194" t="str">
            <v>MARIA EDILSA HOYOS DE SILGADO</v>
          </cell>
          <cell r="K194">
            <v>33149205</v>
          </cell>
          <cell r="L194">
            <v>27544</v>
          </cell>
          <cell r="M194">
            <v>19571</v>
          </cell>
          <cell r="N194" t="str">
            <v>MANUELA VERGARA DE CURI</v>
          </cell>
          <cell r="O194" t="str">
            <v>LA GAITANA  CL PPAL MZA E LT 5</v>
          </cell>
          <cell r="P194">
            <v>6617411</v>
          </cell>
          <cell r="Q194" t="str">
            <v>mariaedilsahoyos@hotmail.com</v>
          </cell>
          <cell r="S194" t="str">
            <v>mayorios20@hotmail.com</v>
          </cell>
          <cell r="T194">
            <v>15</v>
          </cell>
          <cell r="U194" t="str">
            <v>N</v>
          </cell>
          <cell r="V194">
            <v>3</v>
          </cell>
          <cell r="W194" t="str">
            <v>MURIEL OTERO MONTERROZA</v>
          </cell>
          <cell r="X194" t="str">
            <v>MARIA EUGENIA RIOS RIOS</v>
          </cell>
          <cell r="Y194">
            <v>45503469</v>
          </cell>
          <cell r="Z194">
            <v>3012795485</v>
          </cell>
          <cell r="AA194" t="str">
            <v>murieloteromonterroza@gmail.com</v>
          </cell>
          <cell r="AB194" t="str">
            <v>313-5482005</v>
          </cell>
          <cell r="AC194">
            <v>42335</v>
          </cell>
          <cell r="AD194" t="str">
            <v>./resoluciones/113001012427.pdf</v>
          </cell>
          <cell r="AE194">
            <v>1</v>
          </cell>
        </row>
        <row r="195">
          <cell r="A195">
            <v>355</v>
          </cell>
          <cell r="B195">
            <v>31300100000000</v>
          </cell>
          <cell r="C195">
            <v>355</v>
          </cell>
          <cell r="D195">
            <v>355</v>
          </cell>
          <cell r="E195">
            <v>313001000000</v>
          </cell>
          <cell r="F195">
            <v>1</v>
          </cell>
          <cell r="G195" t="str">
            <v>P</v>
          </cell>
          <cell r="H195" t="str">
            <v>A</v>
          </cell>
          <cell r="I195" t="str">
            <v>I.E FE Y ALEGRIA EL PROGRESO</v>
          </cell>
          <cell r="J195" t="str">
            <v>BLANCA ESTELA CERRO MUÑIOZ</v>
          </cell>
          <cell r="K195">
            <v>33130038</v>
          </cell>
          <cell r="L195" t="str">
            <v>0000-00-00</v>
          </cell>
          <cell r="M195" t="str">
            <v>0000-00-00</v>
          </cell>
          <cell r="N195" t="str">
            <v>SAN PEDRO MARTIR</v>
          </cell>
          <cell r="O195" t="str">
            <v>Calle 5a. No. 68 B 25</v>
          </cell>
          <cell r="P195" t="str">
            <v>6718140 - 6710512</v>
          </cell>
          <cell r="Q195" t="str">
            <v>blancacerro28@hotmail.com</v>
          </cell>
          <cell r="T195">
            <v>15</v>
          </cell>
          <cell r="U195" t="str">
            <v>N</v>
          </cell>
          <cell r="V195">
            <v>3</v>
          </cell>
          <cell r="W195" t="str">
            <v>WALTER LUIS GREY CAMACHO</v>
          </cell>
          <cell r="Y195">
            <v>73154576</v>
          </cell>
          <cell r="Z195">
            <v>3135963005</v>
          </cell>
          <cell r="AA195" t="str">
            <v>walgreca@hotmail.com</v>
          </cell>
          <cell r="AB195">
            <v>3005459983</v>
          </cell>
          <cell r="AC195">
            <v>42387</v>
          </cell>
          <cell r="AD195" t="str">
            <v>./resoluciones/313001008411.pdf</v>
          </cell>
          <cell r="AE195">
            <v>1</v>
          </cell>
        </row>
        <row r="196">
          <cell r="A196">
            <v>207</v>
          </cell>
          <cell r="B196">
            <v>31300100000000</v>
          </cell>
          <cell r="C196">
            <v>207</v>
          </cell>
          <cell r="D196">
            <v>207</v>
          </cell>
          <cell r="E196">
            <v>313001000000</v>
          </cell>
          <cell r="F196">
            <v>2</v>
          </cell>
          <cell r="G196" t="str">
            <v>P</v>
          </cell>
          <cell r="H196" t="str">
            <v>A</v>
          </cell>
          <cell r="I196" t="str">
            <v>INST. MADRE TERESA DE CALCUTA</v>
          </cell>
          <cell r="J196" t="str">
            <v>GUILLERMO PEÑATE ZAMORA</v>
          </cell>
          <cell r="K196">
            <v>8854785</v>
          </cell>
          <cell r="L196" t="str">
            <v>0000-00-00</v>
          </cell>
          <cell r="M196" t="str">
            <v>0000-00-00</v>
          </cell>
          <cell r="N196" t="str">
            <v>EL EDUCADOR</v>
          </cell>
          <cell r="O196" t="str">
            <v>KR 75 4 E 75</v>
          </cell>
          <cell r="P196">
            <v>6634666</v>
          </cell>
          <cell r="Q196" t="str">
            <v>institutomadreteresadecalcuta@hotmail.com</v>
          </cell>
          <cell r="T196">
            <v>15</v>
          </cell>
          <cell r="U196" t="str">
            <v>S</v>
          </cell>
          <cell r="V196">
            <v>5</v>
          </cell>
          <cell r="W196" t="str">
            <v>GUILLERMO PEÑATE ZAMORA</v>
          </cell>
          <cell r="Y196">
            <v>8854785</v>
          </cell>
          <cell r="Z196" t="str">
            <v>6634666 - 301 3887438</v>
          </cell>
          <cell r="AA196" t="str">
            <v>guillo.pzamora@hotmail.com</v>
          </cell>
          <cell r="AB196">
            <v>3013887438</v>
          </cell>
          <cell r="AC196">
            <v>42450</v>
          </cell>
          <cell r="AD196" t="str">
            <v>./resoluciones/313001000142.pdf</v>
          </cell>
          <cell r="AE196">
            <v>1</v>
          </cell>
        </row>
        <row r="197">
          <cell r="A197">
            <v>320</v>
          </cell>
          <cell r="B197">
            <v>31300100000000</v>
          </cell>
          <cell r="C197">
            <v>320</v>
          </cell>
          <cell r="D197">
            <v>320</v>
          </cell>
          <cell r="E197">
            <v>313001000000</v>
          </cell>
          <cell r="F197">
            <v>2</v>
          </cell>
          <cell r="G197" t="str">
            <v>P</v>
          </cell>
          <cell r="H197" t="str">
            <v>A</v>
          </cell>
          <cell r="I197" t="str">
            <v>COL. MARIA MONTESORRI</v>
          </cell>
          <cell r="J197" t="str">
            <v>LUIS GUILLERMO CASTILLA CUADRO</v>
          </cell>
          <cell r="K197">
            <v>9065954</v>
          </cell>
          <cell r="L197" t="str">
            <v>0000-00-00</v>
          </cell>
          <cell r="M197" t="str">
            <v>0000-00-00</v>
          </cell>
          <cell r="N197" t="str">
            <v>VILLA RUBIA</v>
          </cell>
          <cell r="O197" t="str">
            <v>URB VILLA RUBIA MZ D LOTES 6-10-11</v>
          </cell>
          <cell r="P197">
            <v>6812301</v>
          </cell>
          <cell r="Q197" t="str">
            <v>colmariamontessori1@hotmail.com</v>
          </cell>
          <cell r="T197">
            <v>15</v>
          </cell>
          <cell r="U197" t="str">
            <v>S</v>
          </cell>
          <cell r="V197">
            <v>1</v>
          </cell>
          <cell r="W197" t="str">
            <v>NORVIN CASTILLA BATISTA</v>
          </cell>
          <cell r="Y197">
            <v>9097789</v>
          </cell>
          <cell r="Z197">
            <v>3192436856</v>
          </cell>
          <cell r="AA197" t="str">
            <v>norvincastillabatista@hotmail.com</v>
          </cell>
          <cell r="AB197">
            <v>3004379836</v>
          </cell>
          <cell r="AC197">
            <v>42116</v>
          </cell>
          <cell r="AD197" t="str">
            <v>./resoluciones/313001007040.pdf</v>
          </cell>
          <cell r="AE197">
            <v>1</v>
          </cell>
        </row>
        <row r="198">
          <cell r="A198">
            <v>370</v>
          </cell>
          <cell r="B198">
            <v>31300100000000</v>
          </cell>
          <cell r="C198">
            <v>370</v>
          </cell>
          <cell r="D198">
            <v>370</v>
          </cell>
          <cell r="E198">
            <v>313001000000</v>
          </cell>
          <cell r="F198">
            <v>2</v>
          </cell>
          <cell r="G198" t="str">
            <v>P</v>
          </cell>
          <cell r="H198" t="str">
            <v>A</v>
          </cell>
          <cell r="I198" t="str">
            <v>INST. JEAN ITARD</v>
          </cell>
          <cell r="J198" t="str">
            <v>VIVIANA PUPO PADILLA</v>
          </cell>
          <cell r="K198">
            <v>45473569</v>
          </cell>
          <cell r="L198">
            <v>31281</v>
          </cell>
          <cell r="M198">
            <v>24674</v>
          </cell>
          <cell r="N198" t="str">
            <v>LOS JARDINES</v>
          </cell>
          <cell r="O198" t="str">
            <v>URB LOS JARDINES II MZ B LT 1</v>
          </cell>
          <cell r="P198">
            <v>6813279</v>
          </cell>
          <cell r="Q198" t="str">
            <v>institutojeanitard@hotmail.com</v>
          </cell>
          <cell r="S198" t="str">
            <v>institutojeanitard.com</v>
          </cell>
          <cell r="T198">
            <v>15</v>
          </cell>
          <cell r="U198" t="str">
            <v>N</v>
          </cell>
          <cell r="V198">
            <v>5</v>
          </cell>
          <cell r="W198" t="str">
            <v>VIVIANA PUPO PADILLA</v>
          </cell>
          <cell r="Y198">
            <v>45473569</v>
          </cell>
          <cell r="Z198">
            <v>3163142457</v>
          </cell>
          <cell r="AA198" t="str">
            <v>vivi67@hotmail.es</v>
          </cell>
          <cell r="AB198">
            <v>3163142457</v>
          </cell>
          <cell r="AC198">
            <v>42415</v>
          </cell>
          <cell r="AD198" t="str">
            <v>./resoluciones/313001008585.pdf</v>
          </cell>
          <cell r="AE198">
            <v>1</v>
          </cell>
        </row>
        <row r="199">
          <cell r="A199">
            <v>475</v>
          </cell>
          <cell r="B199">
            <v>31300100000000</v>
          </cell>
          <cell r="C199">
            <v>475</v>
          </cell>
          <cell r="D199">
            <v>475</v>
          </cell>
          <cell r="E199">
            <v>313001000000</v>
          </cell>
          <cell r="F199">
            <v>2</v>
          </cell>
          <cell r="G199" t="str">
            <v>P</v>
          </cell>
          <cell r="H199" t="str">
            <v>A</v>
          </cell>
          <cell r="I199" t="str">
            <v>CORP. INST PROGRESO SOCIAL (ANTES INST. MIXTO LOS PAYASITOS)</v>
          </cell>
          <cell r="J199" t="str">
            <v>MONICA LOPEZ SANCHEZ</v>
          </cell>
          <cell r="K199">
            <v>45505073</v>
          </cell>
          <cell r="L199" t="str">
            <v>0000-00-00</v>
          </cell>
          <cell r="M199">
            <v>26214</v>
          </cell>
          <cell r="N199" t="str">
            <v>LA CONSOLATA</v>
          </cell>
          <cell r="O199" t="str">
            <v>CONSOLATA SECT PARAISO MZA A LTE 11</v>
          </cell>
          <cell r="P199">
            <v>6521019</v>
          </cell>
          <cell r="Q199" t="str">
            <v>coorporacion-ist@hotmail.com</v>
          </cell>
          <cell r="T199">
            <v>15</v>
          </cell>
          <cell r="U199" t="str">
            <v>S</v>
          </cell>
          <cell r="V199">
            <v>5</v>
          </cell>
          <cell r="W199" t="str">
            <v>RAQUEL MARIA RODRIGUEZ LOPEZ</v>
          </cell>
          <cell r="Y199" t="str">
            <v>1.143.377.04</v>
          </cell>
          <cell r="Z199">
            <v>3045763549</v>
          </cell>
          <cell r="AA199" t="str">
            <v>raquelita_14rl@hotmail.com</v>
          </cell>
          <cell r="AB199">
            <v>3016968080</v>
          </cell>
          <cell r="AC199">
            <v>41850</v>
          </cell>
          <cell r="AE199">
            <v>1</v>
          </cell>
        </row>
        <row r="200">
          <cell r="A200">
            <v>482</v>
          </cell>
          <cell r="B200">
            <v>31300100000000</v>
          </cell>
          <cell r="C200">
            <v>482</v>
          </cell>
          <cell r="D200">
            <v>482</v>
          </cell>
          <cell r="E200">
            <v>313001000000</v>
          </cell>
          <cell r="F200">
            <v>2</v>
          </cell>
          <cell r="G200" t="str">
            <v>P</v>
          </cell>
          <cell r="H200" t="str">
            <v>A</v>
          </cell>
          <cell r="I200" t="str">
            <v>CORP.EDUC. COL. JOSE ANTONIO GALAN</v>
          </cell>
          <cell r="J200" t="str">
            <v>BERENICE JIMENEZ PEREIRA</v>
          </cell>
          <cell r="K200">
            <v>33117877</v>
          </cell>
          <cell r="L200" t="str">
            <v>0000-00-00</v>
          </cell>
          <cell r="M200" t="str">
            <v>0000-00-00</v>
          </cell>
          <cell r="N200" t="str">
            <v>SAN PEDRO MARTIR</v>
          </cell>
          <cell r="O200" t="str">
            <v>SAN PEDRO MARTIR CLL 11 # 65-26</v>
          </cell>
          <cell r="P200">
            <v>6573785</v>
          </cell>
          <cell r="Q200" t="str">
            <v>fundahogarj@hotmail.com</v>
          </cell>
          <cell r="T200">
            <v>15</v>
          </cell>
          <cell r="U200" t="str">
            <v>N</v>
          </cell>
          <cell r="V200">
            <v>5</v>
          </cell>
          <cell r="W200" t="str">
            <v>ROSA MARIA DURAN FONTANILLA</v>
          </cell>
          <cell r="Y200">
            <v>32938922</v>
          </cell>
          <cell r="Z200">
            <v>3114067817</v>
          </cell>
          <cell r="AA200" t="str">
            <v>fundahogarj@hotmail.com</v>
          </cell>
          <cell r="AB200">
            <v>3114067817</v>
          </cell>
          <cell r="AC200">
            <v>41834</v>
          </cell>
          <cell r="AE200">
            <v>1</v>
          </cell>
        </row>
        <row r="201">
          <cell r="A201">
            <v>557</v>
          </cell>
          <cell r="B201">
            <v>31300100000000</v>
          </cell>
          <cell r="C201">
            <v>557</v>
          </cell>
          <cell r="D201">
            <v>557</v>
          </cell>
          <cell r="E201">
            <v>313001000000</v>
          </cell>
          <cell r="F201">
            <v>2</v>
          </cell>
          <cell r="G201" t="str">
            <v>P</v>
          </cell>
          <cell r="H201" t="str">
            <v>A</v>
          </cell>
          <cell r="I201" t="str">
            <v>INSTITUTO EDUCATIVO LUZ Y VERDAD (ANTES LUZ DEL SABER)</v>
          </cell>
          <cell r="J201" t="str">
            <v>YENIFER MIRANDA TABORDA</v>
          </cell>
          <cell r="K201">
            <v>1047391380</v>
          </cell>
          <cell r="L201">
            <v>38629</v>
          </cell>
          <cell r="M201" t="str">
            <v>0000-00-00</v>
          </cell>
          <cell r="N201" t="str">
            <v>SAN PEDRO MARTIR</v>
          </cell>
          <cell r="O201" t="str">
            <v>NAVAS MEISEL MZ F LOTE 8 Y 9</v>
          </cell>
          <cell r="P201">
            <v>6756600</v>
          </cell>
          <cell r="Q201" t="str">
            <v>jenniferkmt@hotmail.com</v>
          </cell>
          <cell r="T201">
            <v>15</v>
          </cell>
          <cell r="U201" t="str">
            <v>S</v>
          </cell>
          <cell r="V201">
            <v>5</v>
          </cell>
          <cell r="W201" t="str">
            <v>YENIFER MIRANDA TABORDA</v>
          </cell>
          <cell r="Y201">
            <v>1047391380</v>
          </cell>
          <cell r="Z201">
            <v>3005375345</v>
          </cell>
          <cell r="AA201" t="str">
            <v>institucioneducativaluzyverdad@hotmail.com</v>
          </cell>
          <cell r="AB201" t="str">
            <v>3005375345 3006649578</v>
          </cell>
          <cell r="AC201">
            <v>42109</v>
          </cell>
          <cell r="AD201" t="str">
            <v>./resoluciones/313001027067.pdf</v>
          </cell>
          <cell r="AE201">
            <v>1</v>
          </cell>
        </row>
        <row r="202">
          <cell r="A202">
            <v>629</v>
          </cell>
          <cell r="B202">
            <v>31300100000000</v>
          </cell>
          <cell r="C202">
            <v>629</v>
          </cell>
          <cell r="D202">
            <v>629</v>
          </cell>
          <cell r="E202">
            <v>313001000000</v>
          </cell>
          <cell r="F202">
            <v>2</v>
          </cell>
          <cell r="G202" t="str">
            <v>P</v>
          </cell>
          <cell r="H202" t="str">
            <v>A</v>
          </cell>
          <cell r="I202" t="str">
            <v>C.E GENIOS DEL MAÑANA</v>
          </cell>
          <cell r="J202" t="str">
            <v>LIDIA DIAZ DE AVILA</v>
          </cell>
          <cell r="K202">
            <v>45502038</v>
          </cell>
          <cell r="L202">
            <v>33189</v>
          </cell>
          <cell r="M202">
            <v>26427</v>
          </cell>
          <cell r="N202" t="str">
            <v>EL SOCORRO</v>
          </cell>
          <cell r="O202" t="str">
            <v>MZ 104 LT 9 PLAN 554</v>
          </cell>
          <cell r="P202">
            <v>6900310</v>
          </cell>
          <cell r="Q202" t="str">
            <v>lidiarosa05@hotmail.com</v>
          </cell>
          <cell r="T202">
            <v>15</v>
          </cell>
          <cell r="U202" t="str">
            <v>N</v>
          </cell>
          <cell r="V202">
            <v>5</v>
          </cell>
          <cell r="W202" t="str">
            <v>LIDIA DIAZ DE AVILA</v>
          </cell>
          <cell r="Y202">
            <v>45502038</v>
          </cell>
          <cell r="Z202" t="str">
            <v>318-2012160</v>
          </cell>
          <cell r="AA202" t="str">
            <v>lidiarosa05@hotmail.com</v>
          </cell>
          <cell r="AB202" t="str">
            <v>318-2012160</v>
          </cell>
          <cell r="AC202">
            <v>42404</v>
          </cell>
          <cell r="AD202" t="str">
            <v>./resoluciones/313001027989.pdf</v>
          </cell>
          <cell r="AE202">
            <v>1</v>
          </cell>
        </row>
        <row r="203">
          <cell r="A203">
            <v>829</v>
          </cell>
          <cell r="B203">
            <v>31300100000000</v>
          </cell>
          <cell r="C203">
            <v>829</v>
          </cell>
          <cell r="D203">
            <v>829</v>
          </cell>
          <cell r="E203">
            <v>313001000000</v>
          </cell>
          <cell r="F203">
            <v>2</v>
          </cell>
          <cell r="G203" t="str">
            <v>P</v>
          </cell>
          <cell r="H203" t="str">
            <v>A</v>
          </cell>
          <cell r="I203" t="str">
            <v>FUNDACION EL CREADOR</v>
          </cell>
          <cell r="J203" t="str">
            <v>MARLIN PATRICIA MARTELO CORTINA</v>
          </cell>
          <cell r="K203">
            <v>32938601</v>
          </cell>
          <cell r="L203" t="str">
            <v>0000-00-00</v>
          </cell>
          <cell r="M203" t="str">
            <v>0000-00-00</v>
          </cell>
          <cell r="N203" t="str">
            <v>SAN PEDRO MARTIR</v>
          </cell>
          <cell r="O203" t="str">
            <v>SAN PEDRO MARTIR SC EL PROGRESO CL 4 A 68 23</v>
          </cell>
          <cell r="P203">
            <v>6675221</v>
          </cell>
          <cell r="Q203" t="str">
            <v>fundacionelcreador@yahoo.es</v>
          </cell>
          <cell r="T203">
            <v>15</v>
          </cell>
          <cell r="U203" t="str">
            <v>N</v>
          </cell>
          <cell r="V203">
            <v>5</v>
          </cell>
          <cell r="W203" t="str">
            <v>YERALDIN PAOLA MERLANO HERRERA</v>
          </cell>
          <cell r="Y203">
            <v>1143365591</v>
          </cell>
          <cell r="Z203">
            <v>3007476550</v>
          </cell>
          <cell r="AA203" t="str">
            <v>fundacionelcreador@yahoo.es</v>
          </cell>
          <cell r="AB203">
            <v>3117539218</v>
          </cell>
          <cell r="AC203">
            <v>42160</v>
          </cell>
          <cell r="AD203" t="str">
            <v>./resoluciones/313001029817.pdf</v>
          </cell>
          <cell r="AE203">
            <v>1</v>
          </cell>
        </row>
        <row r="204">
          <cell r="A204">
            <v>852</v>
          </cell>
          <cell r="B204">
            <v>31300100000000</v>
          </cell>
          <cell r="C204">
            <v>852</v>
          </cell>
          <cell r="D204">
            <v>852</v>
          </cell>
          <cell r="E204">
            <v>313001000000</v>
          </cell>
          <cell r="F204">
            <v>2</v>
          </cell>
          <cell r="G204" t="str">
            <v>P</v>
          </cell>
          <cell r="H204" t="str">
            <v>A</v>
          </cell>
          <cell r="I204" t="str">
            <v>JARDIN INFANTIL Y CENTRO DE ESTIMULACION PASO A PASO</v>
          </cell>
          <cell r="J204" t="str">
            <v>YIRHA PORRAS BURGOS</v>
          </cell>
          <cell r="K204">
            <v>33335525</v>
          </cell>
          <cell r="L204" t="str">
            <v>0000-00-00</v>
          </cell>
          <cell r="M204" t="str">
            <v>0000-00-00</v>
          </cell>
          <cell r="N204" t="str">
            <v>ALAMEDA LA VICTORIA SEC NOGAL</v>
          </cell>
          <cell r="O204" t="str">
            <v>CASA 1A CL 20 80 22</v>
          </cell>
          <cell r="P204">
            <v>6456461</v>
          </cell>
          <cell r="Q204" t="str">
            <v>yiraporras2003@yahoo.es</v>
          </cell>
          <cell r="T204">
            <v>15</v>
          </cell>
          <cell r="U204" t="str">
            <v>N</v>
          </cell>
          <cell r="V204">
            <v>5</v>
          </cell>
          <cell r="W204" t="str">
            <v>YIRHA PORRAS BURGOS</v>
          </cell>
          <cell r="Y204">
            <v>33335525</v>
          </cell>
          <cell r="Z204">
            <v>3008462658</v>
          </cell>
          <cell r="AA204" t="str">
            <v>yiraporras2003@yahoo.es</v>
          </cell>
          <cell r="AB204">
            <v>3008462658</v>
          </cell>
          <cell r="AC204">
            <v>42247</v>
          </cell>
          <cell r="AD204" t="str">
            <v>./resoluciones/313001029990.pdf</v>
          </cell>
          <cell r="AE204">
            <v>1</v>
          </cell>
        </row>
        <row r="205">
          <cell r="A205">
            <v>854</v>
          </cell>
          <cell r="B205">
            <v>31300100000000</v>
          </cell>
          <cell r="C205">
            <v>854</v>
          </cell>
          <cell r="D205">
            <v>854</v>
          </cell>
          <cell r="E205">
            <v>313001000000</v>
          </cell>
          <cell r="F205">
            <v>2</v>
          </cell>
          <cell r="G205" t="str">
            <v>P</v>
          </cell>
          <cell r="H205" t="str">
            <v>A</v>
          </cell>
          <cell r="I205" t="str">
            <v>COLEGIO MANOS CREATIVAS</v>
          </cell>
          <cell r="J205" t="str">
            <v>NELSON ARANGO MONSALVE</v>
          </cell>
          <cell r="K205">
            <v>98574724</v>
          </cell>
          <cell r="L205">
            <v>31897</v>
          </cell>
          <cell r="M205">
            <v>25280</v>
          </cell>
          <cell r="N205" t="str">
            <v>EL EDUCADOR</v>
          </cell>
          <cell r="O205" t="str">
            <v>SECTOR BUENOS AIRES KR 74 B 3 19</v>
          </cell>
          <cell r="P205">
            <v>6633245</v>
          </cell>
          <cell r="Q205" t="str">
            <v>manoscreativasfund@gmail.com</v>
          </cell>
          <cell r="T205">
            <v>15</v>
          </cell>
          <cell r="U205" t="str">
            <v>N</v>
          </cell>
          <cell r="V205">
            <v>5</v>
          </cell>
          <cell r="W205" t="str">
            <v>OLGA LUCIA VASQUEZ COBO</v>
          </cell>
          <cell r="Y205">
            <v>43045988</v>
          </cell>
          <cell r="Z205">
            <v>3145593084</v>
          </cell>
          <cell r="AA205" t="str">
            <v>manoscreativasfund@gmail.com</v>
          </cell>
          <cell r="AB205">
            <v>3226551744</v>
          </cell>
          <cell r="AC205">
            <v>42437</v>
          </cell>
          <cell r="AD205" t="str">
            <v>./resoluciones/313001029931.pdf</v>
          </cell>
          <cell r="AE205">
            <v>1</v>
          </cell>
        </row>
        <row r="206">
          <cell r="A206">
            <v>855</v>
          </cell>
          <cell r="B206">
            <v>31300100000000</v>
          </cell>
          <cell r="C206">
            <v>855</v>
          </cell>
          <cell r="D206">
            <v>855</v>
          </cell>
          <cell r="E206">
            <v>313001000000</v>
          </cell>
          <cell r="F206">
            <v>2</v>
          </cell>
          <cell r="G206" t="str">
            <v>P</v>
          </cell>
          <cell r="H206" t="str">
            <v>A</v>
          </cell>
          <cell r="I206" t="str">
            <v>INSTITUTO INFANTIL LOS CISNES</v>
          </cell>
          <cell r="J206" t="str">
            <v>DELIA VISBAL OCHOA</v>
          </cell>
          <cell r="K206">
            <v>32627294</v>
          </cell>
          <cell r="L206" t="str">
            <v>0000-00-00</v>
          </cell>
          <cell r="M206" t="str">
            <v>0000-00-00</v>
          </cell>
          <cell r="N206" t="str">
            <v>VISTA HERMOSA</v>
          </cell>
          <cell r="O206" t="str">
            <v>URB VISTA HERMOSA CRA 60C No 29A-60</v>
          </cell>
          <cell r="P206">
            <v>6571233</v>
          </cell>
          <cell r="Q206" t="str">
            <v>dianamono7@hotmail.com</v>
          </cell>
          <cell r="T206">
            <v>15</v>
          </cell>
          <cell r="U206" t="str">
            <v>N</v>
          </cell>
          <cell r="V206">
            <v>5</v>
          </cell>
          <cell r="W206" t="str">
            <v>Diana Castro Visbal</v>
          </cell>
          <cell r="Y206">
            <v>1047372303</v>
          </cell>
          <cell r="Z206">
            <v>1047372303</v>
          </cell>
          <cell r="AA206" t="str">
            <v>dianamono7@hotmail.com</v>
          </cell>
          <cell r="AB206">
            <v>3103656245</v>
          </cell>
          <cell r="AC206">
            <v>42335</v>
          </cell>
          <cell r="AD206" t="str">
            <v>./resoluciones/313001029965.pdf</v>
          </cell>
          <cell r="AE206">
            <v>1</v>
          </cell>
        </row>
        <row r="207">
          <cell r="A207">
            <v>31</v>
          </cell>
          <cell r="B207">
            <v>11300100000000</v>
          </cell>
          <cell r="C207">
            <v>31</v>
          </cell>
          <cell r="D207">
            <v>31</v>
          </cell>
          <cell r="E207">
            <v>113001000000</v>
          </cell>
          <cell r="F207">
            <v>1</v>
          </cell>
          <cell r="G207" t="str">
            <v>P</v>
          </cell>
          <cell r="H207" t="str">
            <v>A</v>
          </cell>
          <cell r="I207" t="str">
            <v>I.E ANA MARIA VELEZ DE TRUJILLO</v>
          </cell>
          <cell r="J207" t="str">
            <v>RITA ROSA ROMERO SALAS</v>
          </cell>
          <cell r="K207">
            <v>22970305</v>
          </cell>
          <cell r="L207" t="str">
            <v>0000-00-00</v>
          </cell>
          <cell r="M207" t="str">
            <v>0000-00-00</v>
          </cell>
          <cell r="N207" t="str">
            <v>TORICES</v>
          </cell>
          <cell r="O207" t="str">
            <v>TORICES SECT SANTA RITA CRA 16 #17-53</v>
          </cell>
          <cell r="P207" t="str">
            <v xml:space="preserve">6581786-6580705 </v>
          </cell>
          <cell r="Q207" t="str">
            <v>anamariavelezdetrujillo@gmail.com</v>
          </cell>
          <cell r="R207" t="str">
            <v>ritarosa50@hotmail.com</v>
          </cell>
          <cell r="S207" t="str">
            <v>jane.33@hotmail.com</v>
          </cell>
          <cell r="T207">
            <v>2</v>
          </cell>
          <cell r="U207" t="str">
            <v>N</v>
          </cell>
          <cell r="V207">
            <v>3</v>
          </cell>
          <cell r="W207" t="str">
            <v>NIDIA ROSA RODRIGUEZ VICTOR</v>
          </cell>
          <cell r="X207" t="str">
            <v>janeth galvis jimenez</v>
          </cell>
          <cell r="Y207">
            <v>45691464</v>
          </cell>
          <cell r="Z207">
            <v>3015805896</v>
          </cell>
          <cell r="AA207" t="str">
            <v>nidiarodriguez1025@gmail.com</v>
          </cell>
          <cell r="AB207">
            <v>3126982141</v>
          </cell>
          <cell r="AC207">
            <v>42531</v>
          </cell>
          <cell r="AD207" t="str">
            <v>./resoluciones/113001000739.pdf</v>
          </cell>
          <cell r="AE207">
            <v>1</v>
          </cell>
        </row>
        <row r="208">
          <cell r="A208">
            <v>64</v>
          </cell>
          <cell r="B208">
            <v>11300100000000</v>
          </cell>
          <cell r="C208">
            <v>64</v>
          </cell>
          <cell r="D208">
            <v>64</v>
          </cell>
          <cell r="E208">
            <v>113001000000</v>
          </cell>
          <cell r="F208">
            <v>1</v>
          </cell>
          <cell r="G208" t="str">
            <v>P</v>
          </cell>
          <cell r="H208" t="str">
            <v>A</v>
          </cell>
          <cell r="I208" t="str">
            <v>I.E JOSE DE LA VEGA</v>
          </cell>
          <cell r="J208" t="str">
            <v>FREDIS QUINTANA DE LA ROSA</v>
          </cell>
          <cell r="K208">
            <v>9076350</v>
          </cell>
          <cell r="L208">
            <v>26606</v>
          </cell>
          <cell r="M208">
            <v>22119</v>
          </cell>
          <cell r="N208" t="str">
            <v>TORICES</v>
          </cell>
          <cell r="O208" t="str">
            <v>TORICES ST SANTA RITA No. 53-52</v>
          </cell>
          <cell r="P208">
            <v>6581347</v>
          </cell>
          <cell r="Q208" t="str">
            <v>fredisq22@hotmail.com</v>
          </cell>
          <cell r="S208" t="str">
            <v xml:space="preserve"> yepoa50@gmail.com</v>
          </cell>
          <cell r="T208">
            <v>2</v>
          </cell>
          <cell r="U208" t="str">
            <v>N</v>
          </cell>
          <cell r="V208">
            <v>3</v>
          </cell>
          <cell r="W208" t="str">
            <v>YENIS POMARES ANGULO</v>
          </cell>
          <cell r="X208" t="str">
            <v>YENIS POMARES ANGULO</v>
          </cell>
          <cell r="Y208">
            <v>45449577</v>
          </cell>
          <cell r="Z208">
            <v>3103659218</v>
          </cell>
          <cell r="AA208" t="str">
            <v>yepoan@hotmail.com</v>
          </cell>
          <cell r="AB208">
            <v>6581347</v>
          </cell>
          <cell r="AC208">
            <v>42503</v>
          </cell>
          <cell r="AD208" t="str">
            <v>./resoluciones/113001001816.pdf</v>
          </cell>
          <cell r="AE208">
            <v>1</v>
          </cell>
        </row>
        <row r="209">
          <cell r="A209">
            <v>93</v>
          </cell>
          <cell r="B209">
            <v>11300100000000</v>
          </cell>
          <cell r="C209">
            <v>93</v>
          </cell>
          <cell r="D209">
            <v>93</v>
          </cell>
          <cell r="E209">
            <v>113001000000</v>
          </cell>
          <cell r="F209">
            <v>1</v>
          </cell>
          <cell r="G209" t="str">
            <v>P</v>
          </cell>
          <cell r="H209" t="str">
            <v>A</v>
          </cell>
          <cell r="I209" t="str">
            <v>I.E HERMANO ANTONIO RAMOS DE LA SALLE</v>
          </cell>
          <cell r="J209" t="str">
            <v xml:space="preserve">HERMANO HENRY A. RAMIREZ ROMERO </v>
          </cell>
          <cell r="K209">
            <v>19463042</v>
          </cell>
          <cell r="L209">
            <v>29311</v>
          </cell>
          <cell r="M209">
            <v>22728</v>
          </cell>
          <cell r="N209" t="str">
            <v>TORICES</v>
          </cell>
          <cell r="O209" t="str">
            <v>TORICES PASEO BOLIVAR CL NVA DEL ESPINAL</v>
          </cell>
          <cell r="P209" t="str">
            <v>6909898-6909393</v>
          </cell>
          <cell r="Q209" t="str">
            <v>hno.antonioramosdelasalle@hotmail.com</v>
          </cell>
          <cell r="R209" t="str">
            <v>WWW.ARAMOS DE LA SALLE .COM</v>
          </cell>
          <cell r="T209">
            <v>2</v>
          </cell>
          <cell r="U209" t="str">
            <v>N</v>
          </cell>
          <cell r="V209">
            <v>3</v>
          </cell>
          <cell r="W209" t="str">
            <v>KAREN ROCIO MERCADO PEREZ</v>
          </cell>
          <cell r="X209" t="str">
            <v>karen mercado perez</v>
          </cell>
          <cell r="Y209">
            <v>1047425506</v>
          </cell>
          <cell r="Z209">
            <v>3008055335</v>
          </cell>
          <cell r="AA209" t="str">
            <v>karenrocio-05@hotmail.com</v>
          </cell>
          <cell r="AB209" t="str">
            <v>320-2736407</v>
          </cell>
          <cell r="AC209">
            <v>42473</v>
          </cell>
          <cell r="AD209" t="str">
            <v>./resoluciones/113001003061.pdf</v>
          </cell>
          <cell r="AE209">
            <v>1</v>
          </cell>
        </row>
        <row r="210">
          <cell r="A210">
            <v>112</v>
          </cell>
          <cell r="B210">
            <v>11300100000000</v>
          </cell>
          <cell r="C210">
            <v>112</v>
          </cell>
          <cell r="D210">
            <v>112</v>
          </cell>
          <cell r="E210">
            <v>113001000000</v>
          </cell>
          <cell r="F210">
            <v>1</v>
          </cell>
          <cell r="G210" t="str">
            <v>P</v>
          </cell>
          <cell r="H210" t="str">
            <v>A</v>
          </cell>
          <cell r="I210" t="str">
            <v>I.E ANTONIA SANTOS</v>
          </cell>
          <cell r="J210" t="str">
            <v>ALFONSO CASSIANI HERRERA</v>
          </cell>
          <cell r="K210">
            <v>73157437</v>
          </cell>
          <cell r="L210">
            <v>33365</v>
          </cell>
          <cell r="M210">
            <v>26227</v>
          </cell>
          <cell r="N210" t="str">
            <v>PIE DEL CERRO</v>
          </cell>
          <cell r="O210" t="str">
            <v>PIE DE LA POPA PLAYON GRANDE CL 31 # 18B-131</v>
          </cell>
          <cell r="P210">
            <v>6583552</v>
          </cell>
          <cell r="Q210" t="str">
            <v>ieantoniasantoscartagena@gmail.com</v>
          </cell>
          <cell r="S210" t="str">
            <v xml:space="preserve">saenz_647@hotmail.com </v>
          </cell>
          <cell r="T210">
            <v>2</v>
          </cell>
          <cell r="U210" t="str">
            <v>N</v>
          </cell>
          <cell r="V210">
            <v>3</v>
          </cell>
          <cell r="W210" t="str">
            <v xml:space="preserve">NALCY MEJIA BERMEJO </v>
          </cell>
          <cell r="X210" t="str">
            <v>HORTENSIA SAENZ ENRIQUE</v>
          </cell>
          <cell r="Y210">
            <v>33340705</v>
          </cell>
          <cell r="Z210">
            <v>3105204655</v>
          </cell>
          <cell r="AA210" t="str">
            <v>nalcymejia1201@gmail.com</v>
          </cell>
          <cell r="AB210">
            <v>3165757113</v>
          </cell>
          <cell r="AC210">
            <v>42398</v>
          </cell>
          <cell r="AD210" t="str">
            <v>./resoluciones/113001005374.pdf</v>
          </cell>
          <cell r="AE210">
            <v>1</v>
          </cell>
        </row>
        <row r="211">
          <cell r="A211">
            <v>223</v>
          </cell>
          <cell r="B211">
            <v>31300100000000</v>
          </cell>
          <cell r="C211">
            <v>223</v>
          </cell>
          <cell r="D211">
            <v>223</v>
          </cell>
          <cell r="E211">
            <v>313001000000</v>
          </cell>
          <cell r="F211">
            <v>2</v>
          </cell>
          <cell r="G211" t="str">
            <v>P</v>
          </cell>
          <cell r="H211" t="str">
            <v>A</v>
          </cell>
          <cell r="I211" t="str">
            <v>COL. DE LA SALLE</v>
          </cell>
          <cell r="J211" t="str">
            <v>HNO. FERNANDO ADOLFO LUQUE OLAYA</v>
          </cell>
          <cell r="K211">
            <v>79330692</v>
          </cell>
          <cell r="L211">
            <v>30435</v>
          </cell>
          <cell r="M211">
            <v>23586</v>
          </cell>
          <cell r="N211" t="str">
            <v>TORICES</v>
          </cell>
          <cell r="O211" t="str">
            <v>TORICES PASEO BOLIVAR</v>
          </cell>
          <cell r="P211">
            <v>6661173</v>
          </cell>
          <cell r="Q211" t="str">
            <v>colegiodelasallecartagena@hotmail.com</v>
          </cell>
          <cell r="R211" t="str">
            <v>colsallecartagena.edu.co</v>
          </cell>
          <cell r="S211" t="str">
            <v>ircio_63@hotmail.com</v>
          </cell>
          <cell r="T211">
            <v>2</v>
          </cell>
          <cell r="U211" t="str">
            <v>N</v>
          </cell>
          <cell r="V211">
            <v>5</v>
          </cell>
          <cell r="W211" t="str">
            <v>IRMA ROCIO CARMONA ROMERO</v>
          </cell>
          <cell r="X211" t="str">
            <v>IRMA ROCIO CARMONA ROMERO</v>
          </cell>
          <cell r="Y211">
            <v>33337761</v>
          </cell>
          <cell r="Z211">
            <v>3163813216</v>
          </cell>
          <cell r="AA211" t="str">
            <v>g.admisiones@colsallecartaena.edu.co</v>
          </cell>
          <cell r="AB211">
            <v>3134530238</v>
          </cell>
          <cell r="AC211">
            <v>42431</v>
          </cell>
          <cell r="AD211" t="str">
            <v>./resoluciones/313001000622.pdf</v>
          </cell>
          <cell r="AE211">
            <v>1</v>
          </cell>
        </row>
        <row r="212">
          <cell r="A212">
            <v>231</v>
          </cell>
          <cell r="B212">
            <v>31300100000000</v>
          </cell>
          <cell r="C212">
            <v>231</v>
          </cell>
          <cell r="D212">
            <v>231</v>
          </cell>
          <cell r="E212">
            <v>313001000000</v>
          </cell>
          <cell r="F212">
            <v>2</v>
          </cell>
          <cell r="G212" t="str">
            <v>P</v>
          </cell>
          <cell r="H212" t="str">
            <v>A</v>
          </cell>
          <cell r="I212" t="str">
            <v>COL. EUCARISTICO NTRA. SRA. DEL CARMEN</v>
          </cell>
          <cell r="J212" t="str">
            <v>HNA. LOURDES MARIA PERTUZ GONZALEZ</v>
          </cell>
          <cell r="K212">
            <v>32654707</v>
          </cell>
          <cell r="L212">
            <v>29425</v>
          </cell>
          <cell r="M212">
            <v>7713</v>
          </cell>
          <cell r="N212" t="str">
            <v>TORICES</v>
          </cell>
          <cell r="O212" t="str">
            <v>Torices Calle Bogotá No. 16-13</v>
          </cell>
          <cell r="P212" t="str">
            <v>6924949-6581385</v>
          </cell>
          <cell r="Q212" t="str">
            <v>Eucaristicocarmen@hotmail.com</v>
          </cell>
          <cell r="S212" t="str">
            <v>odalismirandaro@hotmail.com</v>
          </cell>
          <cell r="T212">
            <v>2</v>
          </cell>
          <cell r="U212" t="str">
            <v>N</v>
          </cell>
          <cell r="V212">
            <v>5</v>
          </cell>
          <cell r="W212" t="str">
            <v>ODALIS MIRANDA RODRIGUEZ</v>
          </cell>
          <cell r="Y212">
            <v>45755406</v>
          </cell>
          <cell r="Z212">
            <v>3178513931</v>
          </cell>
          <cell r="AA212" t="str">
            <v>oscaryernest@hotmail.com</v>
          </cell>
          <cell r="AB212">
            <v>3103529383</v>
          </cell>
          <cell r="AC212">
            <v>42478</v>
          </cell>
          <cell r="AD212" t="str">
            <v>./resoluciones/313001000975.pdf</v>
          </cell>
          <cell r="AE212">
            <v>1</v>
          </cell>
        </row>
        <row r="213">
          <cell r="A213">
            <v>246</v>
          </cell>
          <cell r="B213">
            <v>31300100000000</v>
          </cell>
          <cell r="C213">
            <v>246</v>
          </cell>
          <cell r="D213">
            <v>246</v>
          </cell>
          <cell r="E213">
            <v>313001000000</v>
          </cell>
          <cell r="F213">
            <v>2</v>
          </cell>
          <cell r="G213" t="str">
            <v>P</v>
          </cell>
          <cell r="H213" t="str">
            <v>A</v>
          </cell>
          <cell r="I213" t="str">
            <v>CORP. COL. SAN RAFAEL</v>
          </cell>
          <cell r="J213" t="str">
            <v>ALVARO LUIS TUÑON HERAS</v>
          </cell>
          <cell r="K213">
            <v>73084885</v>
          </cell>
          <cell r="L213" t="str">
            <v>0000-00-00</v>
          </cell>
          <cell r="M213" t="str">
            <v>0000-00-00</v>
          </cell>
          <cell r="N213" t="str">
            <v>TORICES</v>
          </cell>
          <cell r="O213" t="str">
            <v>TORICES KRA 16 # 47-56</v>
          </cell>
          <cell r="P213">
            <v>6561730</v>
          </cell>
          <cell r="Q213" t="str">
            <v>colegio_sanrafaelarcangel@hotmail.com</v>
          </cell>
          <cell r="S213" t="str">
            <v>amy-1401@hotmail.com</v>
          </cell>
          <cell r="T213">
            <v>2</v>
          </cell>
          <cell r="U213" t="str">
            <v>N</v>
          </cell>
          <cell r="V213">
            <v>5</v>
          </cell>
          <cell r="W213" t="str">
            <v>AMIBEL MERCEDES BLANCO FERNANDEZ</v>
          </cell>
          <cell r="X213" t="str">
            <v>AMIBEL MERCEDES BLANCO FERNANDEZ</v>
          </cell>
          <cell r="Y213">
            <v>45445775</v>
          </cell>
          <cell r="Z213">
            <v>3008825964</v>
          </cell>
          <cell r="AA213" t="str">
            <v>amy-1401@hotmail.com</v>
          </cell>
          <cell r="AB213">
            <v>3106637970</v>
          </cell>
          <cell r="AC213">
            <v>42475</v>
          </cell>
          <cell r="AD213" t="str">
            <v>./resoluciones/313001002234.pdf</v>
          </cell>
          <cell r="AE213">
            <v>1</v>
          </cell>
        </row>
        <row r="214">
          <cell r="A214">
            <v>389</v>
          </cell>
          <cell r="B214">
            <v>31300100000000</v>
          </cell>
          <cell r="C214">
            <v>389</v>
          </cell>
          <cell r="D214">
            <v>389</v>
          </cell>
          <cell r="E214">
            <v>313001000000</v>
          </cell>
          <cell r="F214">
            <v>2</v>
          </cell>
          <cell r="G214" t="str">
            <v>P</v>
          </cell>
          <cell r="H214" t="str">
            <v>A</v>
          </cell>
          <cell r="I214" t="str">
            <v>INST. EDUC. IVAN ILLICH</v>
          </cell>
          <cell r="J214" t="str">
            <v>NELCY MORALES BARRIOS</v>
          </cell>
          <cell r="K214">
            <v>45427273</v>
          </cell>
          <cell r="L214">
            <v>28481</v>
          </cell>
          <cell r="M214">
            <v>21607</v>
          </cell>
          <cell r="N214" t="str">
            <v>TORICES</v>
          </cell>
          <cell r="O214" t="str">
            <v xml:space="preserve">PASEO BOLIVAR CALLE EL PROGRESO No. 18- 67 </v>
          </cell>
          <cell r="P214">
            <v>6563243</v>
          </cell>
          <cell r="Q214" t="str">
            <v>nemoba226@hotmail.com</v>
          </cell>
          <cell r="S214" t="str">
            <v>dasanar410@hotmail.com</v>
          </cell>
          <cell r="T214">
            <v>2</v>
          </cell>
          <cell r="U214" t="str">
            <v>N</v>
          </cell>
          <cell r="V214">
            <v>5</v>
          </cell>
          <cell r="W214" t="str">
            <v>DAVID SANJUAN NARVAEZ</v>
          </cell>
          <cell r="Y214">
            <v>73121295</v>
          </cell>
          <cell r="Z214">
            <v>3188384441</v>
          </cell>
          <cell r="AA214" t="str">
            <v>dasanar410@hotmail.com</v>
          </cell>
          <cell r="AB214">
            <v>3153512165</v>
          </cell>
          <cell r="AC214">
            <v>42479</v>
          </cell>
          <cell r="AD214" t="str">
            <v>./resoluciones/313001008984.pdf</v>
          </cell>
          <cell r="AE214">
            <v>1</v>
          </cell>
        </row>
        <row r="215">
          <cell r="A215">
            <v>453</v>
          </cell>
          <cell r="B215">
            <v>31300100000000</v>
          </cell>
          <cell r="C215">
            <v>453</v>
          </cell>
          <cell r="D215">
            <v>453</v>
          </cell>
          <cell r="E215">
            <v>313001000000</v>
          </cell>
          <cell r="F215">
            <v>2</v>
          </cell>
          <cell r="G215" t="str">
            <v>P</v>
          </cell>
          <cell r="H215" t="str">
            <v>A</v>
          </cell>
          <cell r="I215" t="str">
            <v>INST. PAULO FREIRE</v>
          </cell>
          <cell r="J215" t="str">
            <v>TANIA GONZÁLEZ</v>
          </cell>
          <cell r="L215" t="str">
            <v>0000-00-00</v>
          </cell>
          <cell r="M215" t="str">
            <v>0000-00-00</v>
          </cell>
          <cell r="N215" t="str">
            <v>LO AMADOR</v>
          </cell>
          <cell r="O215" t="str">
            <v>LO AMADOR CLL 34 # 20 D 33</v>
          </cell>
          <cell r="P215">
            <v>6564268</v>
          </cell>
          <cell r="Q215" t="str">
            <v>institutopaulofre@hotmail.com</v>
          </cell>
          <cell r="T215">
            <v>2</v>
          </cell>
          <cell r="U215" t="str">
            <v>N</v>
          </cell>
          <cell r="V215">
            <v>5</v>
          </cell>
          <cell r="W215" t="str">
            <v>TANIA GONZALEZ GONZALEZ</v>
          </cell>
          <cell r="Z215">
            <v>3014120037</v>
          </cell>
          <cell r="AA215" t="str">
            <v>taniamargarita111@hotmail.com</v>
          </cell>
          <cell r="AB215">
            <v>3014120037</v>
          </cell>
          <cell r="AE215">
            <v>1</v>
          </cell>
        </row>
        <row r="216">
          <cell r="A216">
            <v>504</v>
          </cell>
          <cell r="B216">
            <v>31300100000000</v>
          </cell>
          <cell r="C216">
            <v>504</v>
          </cell>
          <cell r="D216">
            <v>504</v>
          </cell>
          <cell r="E216">
            <v>313001000000</v>
          </cell>
          <cell r="F216">
            <v>2</v>
          </cell>
          <cell r="G216" t="str">
            <v>P</v>
          </cell>
          <cell r="H216" t="str">
            <v>A</v>
          </cell>
          <cell r="I216" t="str">
            <v>GIMN. BINET DE CARTAGENA (ANTES COL. MI PEQUEÑA ILUSION)</v>
          </cell>
          <cell r="J216" t="str">
            <v>KETTY BARRIOS MARTIN</v>
          </cell>
          <cell r="K216">
            <v>45477680</v>
          </cell>
          <cell r="L216" t="str">
            <v>0000-00-00</v>
          </cell>
          <cell r="M216" t="str">
            <v>0000-00-00</v>
          </cell>
          <cell r="N216" t="str">
            <v>TORICES</v>
          </cell>
          <cell r="O216" t="str">
            <v>TORICES CRA 14 # 41-53</v>
          </cell>
          <cell r="P216">
            <v>6425820</v>
          </cell>
          <cell r="Q216" t="str">
            <v>katia_barrios_martin@hotmail.com</v>
          </cell>
          <cell r="T216">
            <v>2</v>
          </cell>
          <cell r="U216" t="str">
            <v>N</v>
          </cell>
          <cell r="V216">
            <v>5</v>
          </cell>
          <cell r="W216" t="str">
            <v>KATHIA ESTHER BARRIOS MARTIN</v>
          </cell>
          <cell r="Y216">
            <v>45463152</v>
          </cell>
          <cell r="Z216">
            <v>3106019903</v>
          </cell>
          <cell r="AA216" t="str">
            <v>katia_barrios_martin@hotmail.com</v>
          </cell>
          <cell r="AB216">
            <v>3106019903</v>
          </cell>
          <cell r="AC216">
            <v>42480</v>
          </cell>
          <cell r="AD216" t="str">
            <v>./resoluciones/313001013601.pdf</v>
          </cell>
          <cell r="AE216">
            <v>1</v>
          </cell>
        </row>
        <row r="217">
          <cell r="A217">
            <v>506</v>
          </cell>
          <cell r="B217">
            <v>31300100000000</v>
          </cell>
          <cell r="C217">
            <v>506</v>
          </cell>
          <cell r="D217">
            <v>506</v>
          </cell>
          <cell r="E217">
            <v>313001000000</v>
          </cell>
          <cell r="F217">
            <v>2</v>
          </cell>
          <cell r="G217" t="str">
            <v>P</v>
          </cell>
          <cell r="H217" t="str">
            <v>A</v>
          </cell>
          <cell r="I217" t="str">
            <v>COL. SAN RAFAEL ARCANGEL</v>
          </cell>
          <cell r="J217" t="str">
            <v>ALVARO LUIS TUÑON HERAS</v>
          </cell>
          <cell r="K217">
            <v>73084885</v>
          </cell>
          <cell r="L217">
            <v>28783</v>
          </cell>
          <cell r="M217">
            <v>21763</v>
          </cell>
          <cell r="N217" t="str">
            <v>TORICES</v>
          </cell>
          <cell r="O217" t="str">
            <v>TORICES KRA 16 # 47-56</v>
          </cell>
          <cell r="P217">
            <v>6561730</v>
          </cell>
          <cell r="Q217" t="str">
            <v>colegio_sanrafaelarcangel@hotmail.com</v>
          </cell>
          <cell r="S217" t="str">
            <v>amy-1401@hotmail.com</v>
          </cell>
          <cell r="T217">
            <v>2</v>
          </cell>
          <cell r="U217" t="str">
            <v>N</v>
          </cell>
          <cell r="V217">
            <v>5</v>
          </cell>
          <cell r="W217" t="str">
            <v>AMIBEL MERCEDES BLANCO FERNANDEZ</v>
          </cell>
          <cell r="X217" t="str">
            <v>AMIBEL MERCEDES BLANCO FERNANDEZ</v>
          </cell>
          <cell r="Y217">
            <v>45445775</v>
          </cell>
          <cell r="Z217">
            <v>3008825964</v>
          </cell>
          <cell r="AA217" t="str">
            <v>amy-1401@hotmail.com</v>
          </cell>
          <cell r="AB217">
            <v>3007192920</v>
          </cell>
          <cell r="AC217">
            <v>42474</v>
          </cell>
          <cell r="AD217" t="str">
            <v>./resoluciones/313001027351.pdf</v>
          </cell>
          <cell r="AE217">
            <v>1</v>
          </cell>
        </row>
        <row r="218">
          <cell r="A218">
            <v>594</v>
          </cell>
          <cell r="B218">
            <v>31300100000000</v>
          </cell>
          <cell r="C218">
            <v>594</v>
          </cell>
          <cell r="D218">
            <v>594</v>
          </cell>
          <cell r="E218">
            <v>313001000000</v>
          </cell>
          <cell r="F218">
            <v>2</v>
          </cell>
          <cell r="G218" t="str">
            <v>P</v>
          </cell>
          <cell r="H218" t="str">
            <v>A</v>
          </cell>
          <cell r="I218" t="str">
            <v>GIMN. CHAMBERÍ (ANTIGUO CHAMPAGNAT DE LA COSTA)</v>
          </cell>
          <cell r="J218" t="str">
            <v>ELSA CUADRO S</v>
          </cell>
          <cell r="L218" t="str">
            <v>0000-00-00</v>
          </cell>
          <cell r="M218" t="str">
            <v>0000-00-00</v>
          </cell>
          <cell r="N218" t="str">
            <v>TORICES</v>
          </cell>
          <cell r="O218" t="str">
            <v>TORICES CALLE BOGOTA # 16-22</v>
          </cell>
          <cell r="P218">
            <v>6663446</v>
          </cell>
          <cell r="Q218" t="str">
            <v>gimnasio_chamberi@hotmail.com</v>
          </cell>
          <cell r="T218">
            <v>2</v>
          </cell>
          <cell r="U218" t="str">
            <v>N</v>
          </cell>
          <cell r="V218">
            <v>5</v>
          </cell>
          <cell r="W218" t="str">
            <v>ELSA CUADRO S</v>
          </cell>
          <cell r="X218" t="str">
            <v>gimnasio_chamberi@hotmail.com</v>
          </cell>
          <cell r="Y218">
            <v>45454514</v>
          </cell>
          <cell r="Z218">
            <v>300546428</v>
          </cell>
          <cell r="AA218" t="str">
            <v>leitomur@hotmail.com</v>
          </cell>
          <cell r="AB218">
            <v>3205712259</v>
          </cell>
          <cell r="AC218">
            <v>41786</v>
          </cell>
          <cell r="AE218">
            <v>1</v>
          </cell>
        </row>
        <row r="219">
          <cell r="A219">
            <v>680</v>
          </cell>
          <cell r="B219">
            <v>31300100000000</v>
          </cell>
          <cell r="C219">
            <v>680</v>
          </cell>
          <cell r="D219">
            <v>680</v>
          </cell>
          <cell r="E219">
            <v>313001000000</v>
          </cell>
          <cell r="F219">
            <v>2</v>
          </cell>
          <cell r="G219" t="str">
            <v>P</v>
          </cell>
          <cell r="H219" t="str">
            <v>A</v>
          </cell>
          <cell r="I219" t="str">
            <v>FUND. INST. MIXTO EL NAZARENO</v>
          </cell>
          <cell r="J219" t="str">
            <v>MAYTE  CANDELARIA GAVIRIA OSPINO</v>
          </cell>
          <cell r="K219">
            <v>45500137</v>
          </cell>
          <cell r="L219">
            <v>33137</v>
          </cell>
          <cell r="M219">
            <v>26439</v>
          </cell>
          <cell r="N219" t="str">
            <v>TORICES</v>
          </cell>
          <cell r="O219" t="str">
            <v>TORICES CALLE PROGRESO # 13-140</v>
          </cell>
          <cell r="P219">
            <v>6581629</v>
          </cell>
          <cell r="Q219" t="str">
            <v>instnazareno2012@hotmail.com</v>
          </cell>
          <cell r="S219" t="str">
            <v>instnazareno2012@hotmail.com</v>
          </cell>
          <cell r="T219">
            <v>2</v>
          </cell>
          <cell r="U219" t="str">
            <v>N</v>
          </cell>
          <cell r="V219">
            <v>5</v>
          </cell>
          <cell r="W219" t="str">
            <v>KELLY JOHANA RAMOS BUELVAS</v>
          </cell>
          <cell r="X219" t="str">
            <v>MAYTE  CANDELARIA GAVIRIA OSPINO</v>
          </cell>
          <cell r="Y219">
            <v>1143340852</v>
          </cell>
          <cell r="Z219">
            <v>3135893394</v>
          </cell>
          <cell r="AA219" t="str">
            <v>heroinadelafe@hotmail.com</v>
          </cell>
          <cell r="AB219">
            <v>3015417631</v>
          </cell>
          <cell r="AC219">
            <v>42541</v>
          </cell>
          <cell r="AD219" t="str">
            <v>./resoluciones/313001063690.pdf</v>
          </cell>
          <cell r="AE219">
            <v>1</v>
          </cell>
        </row>
        <row r="220">
          <cell r="A220">
            <v>837</v>
          </cell>
          <cell r="B220">
            <v>31300100000000</v>
          </cell>
          <cell r="C220">
            <v>837</v>
          </cell>
          <cell r="D220">
            <v>837</v>
          </cell>
          <cell r="E220">
            <v>313001000000</v>
          </cell>
          <cell r="F220">
            <v>2</v>
          </cell>
          <cell r="G220" t="str">
            <v>P</v>
          </cell>
          <cell r="H220" t="str">
            <v>A</v>
          </cell>
          <cell r="I220" t="str">
            <v>COLEGIO INFANTIL INICIOS DEL ARCO IRIS</v>
          </cell>
          <cell r="J220" t="str">
            <v>SANDRA PEREZ YEPEZ</v>
          </cell>
          <cell r="K220">
            <v>45465015</v>
          </cell>
          <cell r="L220" t="str">
            <v>0000-00-00</v>
          </cell>
          <cell r="M220" t="str">
            <v>0000-00-00</v>
          </cell>
          <cell r="N220" t="str">
            <v>TORICES</v>
          </cell>
          <cell r="O220" t="str">
            <v>TORICES CALLE BOGOTA 17 -79</v>
          </cell>
          <cell r="P220">
            <v>6564988</v>
          </cell>
          <cell r="Q220" t="str">
            <v>colarcoiris@hotmail.com</v>
          </cell>
          <cell r="T220">
            <v>2</v>
          </cell>
          <cell r="U220" t="str">
            <v>N</v>
          </cell>
          <cell r="V220">
            <v>5</v>
          </cell>
          <cell r="W220" t="str">
            <v>laura caballero</v>
          </cell>
          <cell r="Y220">
            <v>1047450526</v>
          </cell>
          <cell r="Z220">
            <v>3045396195</v>
          </cell>
          <cell r="AA220" t="str">
            <v>l.au11@hotmail.com</v>
          </cell>
          <cell r="AB220">
            <v>3005641411</v>
          </cell>
          <cell r="AC220">
            <v>42486</v>
          </cell>
          <cell r="AD220" t="str">
            <v>./resoluciones/313001029841.pdf</v>
          </cell>
          <cell r="AE220">
            <v>1</v>
          </cell>
        </row>
        <row r="221">
          <cell r="A221">
            <v>838</v>
          </cell>
          <cell r="B221">
            <v>31300100000000</v>
          </cell>
          <cell r="C221">
            <v>838</v>
          </cell>
          <cell r="D221">
            <v>838</v>
          </cell>
          <cell r="E221">
            <v>313001000000</v>
          </cell>
          <cell r="F221">
            <v>2</v>
          </cell>
          <cell r="G221" t="str">
            <v>P</v>
          </cell>
          <cell r="H221" t="str">
            <v>A</v>
          </cell>
          <cell r="I221" t="str">
            <v>COLEGIO SANTISIMA TRINIDAD</v>
          </cell>
          <cell r="J221" t="str">
            <v xml:space="preserve">HNA BERTA MARINA ZULUAGA DUQUE </v>
          </cell>
          <cell r="K221">
            <v>43402957</v>
          </cell>
          <cell r="L221">
            <v>31145</v>
          </cell>
          <cell r="M221">
            <v>24446</v>
          </cell>
          <cell r="N221" t="str">
            <v>TORICES</v>
          </cell>
          <cell r="O221" t="str">
            <v>carrera 16 #45-56</v>
          </cell>
          <cell r="P221">
            <v>6431343</v>
          </cell>
          <cell r="Q221" t="str">
            <v>Hna_berta@yahoo.es</v>
          </cell>
          <cell r="S221" t="str">
            <v>elapatry2215@hotmail.com</v>
          </cell>
          <cell r="T221">
            <v>2</v>
          </cell>
          <cell r="U221" t="str">
            <v>N</v>
          </cell>
          <cell r="V221">
            <v>5</v>
          </cell>
          <cell r="W221" t="str">
            <v xml:space="preserve">ELA PATRICIA GUARDO VEGA  </v>
          </cell>
          <cell r="X221" t="str">
            <v>HNA MARIA AMANDA HENAO ZAPATA</v>
          </cell>
          <cell r="Y221">
            <v>45756011</v>
          </cell>
          <cell r="Z221">
            <v>3172415506</v>
          </cell>
          <cell r="AA221" t="str">
            <v>patriciavega2215@hotmail.com</v>
          </cell>
          <cell r="AB221">
            <v>3137411569</v>
          </cell>
          <cell r="AC221">
            <v>42466</v>
          </cell>
          <cell r="AD221" t="str">
            <v>./resoluciones/313001029647.pdf</v>
          </cell>
          <cell r="AE221">
            <v>1</v>
          </cell>
        </row>
        <row r="222">
          <cell r="A222">
            <v>862</v>
          </cell>
          <cell r="B222">
            <v>31300100000000</v>
          </cell>
          <cell r="C222">
            <v>862</v>
          </cell>
          <cell r="D222">
            <v>862</v>
          </cell>
          <cell r="E222">
            <v>313001000000</v>
          </cell>
          <cell r="F222">
            <v>2</v>
          </cell>
          <cell r="G222" t="str">
            <v>P</v>
          </cell>
          <cell r="H222" t="str">
            <v>A</v>
          </cell>
          <cell r="I222" t="str">
            <v>GIMNASIO INTEGRAL CYGNI DE CARTAGENA</v>
          </cell>
          <cell r="J222" t="str">
            <v>CLARA LUZ ZOLLMER PINO</v>
          </cell>
          <cell r="K222">
            <v>30895946</v>
          </cell>
          <cell r="L222" t="str">
            <v>0000-00-00</v>
          </cell>
          <cell r="M222" t="str">
            <v>0000-00-00</v>
          </cell>
          <cell r="N222" t="str">
            <v>PIE DE LA POPA</v>
          </cell>
          <cell r="O222" t="str">
            <v>CL 29 E 21 01</v>
          </cell>
          <cell r="P222">
            <v>6431030</v>
          </cell>
          <cell r="Q222" t="str">
            <v>gimnaciocygnidecartagena@hotmail.com</v>
          </cell>
          <cell r="R222" t="str">
            <v>www.</v>
          </cell>
          <cell r="T222">
            <v>2</v>
          </cell>
          <cell r="U222" t="str">
            <v>N</v>
          </cell>
          <cell r="V222">
            <v>5</v>
          </cell>
          <cell r="W222" t="str">
            <v>SANDRA ENITH JIMENEZ OTERO</v>
          </cell>
          <cell r="Y222">
            <v>3103578180</v>
          </cell>
          <cell r="Z222">
            <v>45495927</v>
          </cell>
          <cell r="AA222" t="str">
            <v>contabilidadcygni@hotmail.com</v>
          </cell>
          <cell r="AB222">
            <v>3104149076</v>
          </cell>
          <cell r="AC222">
            <v>42516</v>
          </cell>
          <cell r="AD222" t="str">
            <v>./resoluciones/313001030131.pdf</v>
          </cell>
          <cell r="AE222">
            <v>1</v>
          </cell>
        </row>
        <row r="223">
          <cell r="A223">
            <v>866</v>
          </cell>
          <cell r="B223">
            <v>31300100000000</v>
          </cell>
          <cell r="C223">
            <v>866</v>
          </cell>
          <cell r="D223">
            <v>866</v>
          </cell>
          <cell r="E223">
            <v>313001000000</v>
          </cell>
          <cell r="F223">
            <v>2</v>
          </cell>
          <cell r="G223" t="str">
            <v>P</v>
          </cell>
          <cell r="H223" t="str">
            <v>A</v>
          </cell>
          <cell r="I223" t="str">
            <v>CORPORACION CENTRO DE DESARROLLO INTEGRAL ARCO IRIS</v>
          </cell>
          <cell r="R223" t="str">
            <v>X</v>
          </cell>
          <cell r="T223">
            <v>2</v>
          </cell>
          <cell r="U223" t="str">
            <v>N</v>
          </cell>
          <cell r="V223">
            <v>5</v>
          </cell>
          <cell r="AE223">
            <v>1</v>
          </cell>
        </row>
        <row r="224">
          <cell r="A224">
            <v>11</v>
          </cell>
          <cell r="B224">
            <v>11300100000000</v>
          </cell>
          <cell r="C224">
            <v>11</v>
          </cell>
          <cell r="D224">
            <v>11</v>
          </cell>
          <cell r="E224">
            <v>113001000000</v>
          </cell>
          <cell r="F224">
            <v>1</v>
          </cell>
          <cell r="G224" t="str">
            <v>P</v>
          </cell>
          <cell r="H224" t="str">
            <v>A</v>
          </cell>
          <cell r="I224" t="str">
            <v>I.E CORAZON DE MARIA</v>
          </cell>
          <cell r="J224" t="str">
            <v>FELIX CABALLERO ARIAS</v>
          </cell>
          <cell r="K224">
            <v>8705392</v>
          </cell>
          <cell r="L224" t="str">
            <v>0000-00-00</v>
          </cell>
          <cell r="M224" t="str">
            <v>0000-00-00</v>
          </cell>
          <cell r="N224" t="str">
            <v>SAN FRANCISCO</v>
          </cell>
          <cell r="O224" t="str">
            <v>SAN FRANCISCO CRA 19 #77-21 AL LADO DEL CAI</v>
          </cell>
          <cell r="P224">
            <v>6562618</v>
          </cell>
          <cell r="Q224" t="str">
            <v>cordmaria@hotmail.com</v>
          </cell>
          <cell r="S224" t="str">
            <v>judialvarez80@hotmail.com</v>
          </cell>
          <cell r="T224">
            <v>3</v>
          </cell>
          <cell r="U224" t="str">
            <v>N</v>
          </cell>
          <cell r="V224">
            <v>3</v>
          </cell>
          <cell r="W224" t="str">
            <v>ELSIE GARRIDO</v>
          </cell>
          <cell r="X224" t="str">
            <v>JUDITH ALVAREZ MARTINEZ</v>
          </cell>
          <cell r="Z224">
            <v>3045946660</v>
          </cell>
          <cell r="AA224" t="str">
            <v>elsiegarrido@hotmail.com</v>
          </cell>
          <cell r="AB224">
            <v>3135121290</v>
          </cell>
          <cell r="AC224">
            <v>41724</v>
          </cell>
          <cell r="AE224">
            <v>1</v>
          </cell>
        </row>
        <row r="225">
          <cell r="A225">
            <v>37</v>
          </cell>
          <cell r="B225">
            <v>11300100000000</v>
          </cell>
          <cell r="C225">
            <v>37</v>
          </cell>
          <cell r="D225">
            <v>37</v>
          </cell>
          <cell r="E225">
            <v>113001000000</v>
          </cell>
          <cell r="F225">
            <v>1</v>
          </cell>
          <cell r="G225" t="str">
            <v>P</v>
          </cell>
          <cell r="H225" t="str">
            <v>A</v>
          </cell>
          <cell r="I225" t="str">
            <v>I.E SANTA MARIA</v>
          </cell>
          <cell r="J225" t="str">
            <v>MAGALY DE LA ROSA ESPINOSA</v>
          </cell>
          <cell r="K225">
            <v>45446086</v>
          </cell>
          <cell r="L225">
            <v>29683</v>
          </cell>
          <cell r="M225">
            <v>23073</v>
          </cell>
          <cell r="N225" t="str">
            <v>DANIEL LEMAITRE</v>
          </cell>
          <cell r="O225" t="str">
            <v>DANIEL LEMAITRE cra 17 No. 70 B 119</v>
          </cell>
          <cell r="P225">
            <v>6562509</v>
          </cell>
          <cell r="Q225" t="str">
            <v>iesantamaria@yahoo.es</v>
          </cell>
          <cell r="T225">
            <v>3</v>
          </cell>
          <cell r="U225" t="str">
            <v>N</v>
          </cell>
          <cell r="V225">
            <v>3</v>
          </cell>
          <cell r="W225" t="str">
            <v xml:space="preserve">NARGI BELTRAN BERRIO </v>
          </cell>
          <cell r="X225" t="str">
            <v>no hay</v>
          </cell>
          <cell r="Y225">
            <v>45758646</v>
          </cell>
          <cell r="Z225">
            <v>3114051469</v>
          </cell>
          <cell r="AA225" t="str">
            <v>nargi.iesantamaria@gmail.com</v>
          </cell>
          <cell r="AB225">
            <v>3173815654</v>
          </cell>
          <cell r="AC225">
            <v>42473</v>
          </cell>
          <cell r="AD225" t="str">
            <v>./resoluciones/113001000879.pdf</v>
          </cell>
          <cell r="AE225">
            <v>1</v>
          </cell>
        </row>
        <row r="226">
          <cell r="A226">
            <v>45</v>
          </cell>
          <cell r="B226">
            <v>11300100000000</v>
          </cell>
          <cell r="C226">
            <v>45</v>
          </cell>
          <cell r="D226">
            <v>45</v>
          </cell>
          <cell r="E226">
            <v>113001000000</v>
          </cell>
          <cell r="F226">
            <v>1</v>
          </cell>
          <cell r="G226" t="str">
            <v>P</v>
          </cell>
          <cell r="H226" t="str">
            <v>A</v>
          </cell>
          <cell r="I226" t="str">
            <v>I.E LICEO DE BOLIVAR</v>
          </cell>
          <cell r="J226" t="str">
            <v>DANILO ACOSTA THERAN</v>
          </cell>
          <cell r="K226">
            <v>9085693</v>
          </cell>
          <cell r="L226" t="str">
            <v>0000-00-00</v>
          </cell>
          <cell r="M226" t="str">
            <v>0000-00-00</v>
          </cell>
          <cell r="N226" t="str">
            <v>DANIEL LEMAITRE</v>
          </cell>
          <cell r="O226" t="str">
            <v>DANIEL LEMAITRE KRA 17 # 71-25</v>
          </cell>
          <cell r="P226" t="str">
            <v xml:space="preserve">6661339 - 6563660 </v>
          </cell>
          <cell r="Q226" t="str">
            <v>dacosta@hotmail.com</v>
          </cell>
          <cell r="S226" t="str">
            <v>yeniscrizon@hotmail.com</v>
          </cell>
          <cell r="T226">
            <v>3</v>
          </cell>
          <cell r="U226" t="str">
            <v>N</v>
          </cell>
          <cell r="V226">
            <v>3</v>
          </cell>
          <cell r="W226" t="str">
            <v>Rafael Silgado,</v>
          </cell>
          <cell r="X226" t="str">
            <v>yenis crizon</v>
          </cell>
          <cell r="Y226">
            <v>73103031</v>
          </cell>
          <cell r="Z226" t="str">
            <v xml:space="preserve">3107382078 - </v>
          </cell>
          <cell r="AA226" t="str">
            <v>leafar123@hotmail.es</v>
          </cell>
          <cell r="AB226">
            <v>3135121290</v>
          </cell>
          <cell r="AC226">
            <v>42332</v>
          </cell>
          <cell r="AD226" t="str">
            <v>./resoluciones/113001001492.pdf</v>
          </cell>
          <cell r="AE226">
            <v>1</v>
          </cell>
        </row>
        <row r="227">
          <cell r="A227">
            <v>857</v>
          </cell>
          <cell r="B227">
            <v>11300100000000</v>
          </cell>
          <cell r="C227">
            <v>857</v>
          </cell>
          <cell r="D227">
            <v>857</v>
          </cell>
          <cell r="E227">
            <v>113001000000</v>
          </cell>
          <cell r="F227">
            <v>1</v>
          </cell>
          <cell r="G227" t="str">
            <v>P</v>
          </cell>
          <cell r="H227" t="str">
            <v>A</v>
          </cell>
          <cell r="I227" t="str">
            <v>I.E FUNDACION PIES DESCALZOS</v>
          </cell>
          <cell r="J227" t="str">
            <v>ALFONSO MORENO GRAU</v>
          </cell>
          <cell r="K227">
            <v>9098215</v>
          </cell>
          <cell r="L227" t="str">
            <v>0000-00-00</v>
          </cell>
          <cell r="M227">
            <v>28310</v>
          </cell>
          <cell r="N227" t="str">
            <v>LOMA DE PEYE</v>
          </cell>
          <cell r="O227" t="str">
            <v>San Bernardo. Sector Lomas de Peye-Cll 52N° 33E-06</v>
          </cell>
          <cell r="P227">
            <v>3006166730</v>
          </cell>
          <cell r="Q227" t="str">
            <v>rectoriafpd@gmail.com</v>
          </cell>
          <cell r="S227" t="str">
            <v>yelkisdevoz@gmail.com</v>
          </cell>
          <cell r="T227">
            <v>3</v>
          </cell>
          <cell r="U227" t="str">
            <v>S</v>
          </cell>
          <cell r="V227">
            <v>3</v>
          </cell>
          <cell r="W227" t="str">
            <v>YELKIS  NELLIS DEVOZ ORTEGA</v>
          </cell>
          <cell r="X227" t="str">
            <v>YELKIS DEVOZ ORTEGA</v>
          </cell>
          <cell r="Y227">
            <v>1047376503</v>
          </cell>
          <cell r="Z227" t="str">
            <v>3004660756-3114307545</v>
          </cell>
          <cell r="AA227" t="str">
            <v>yenedeor@hotmail.com</v>
          </cell>
          <cell r="AB227">
            <v>3012778124</v>
          </cell>
          <cell r="AC227">
            <v>42467</v>
          </cell>
          <cell r="AD227" t="str">
            <v>./resoluciones/113001030093.pdf</v>
          </cell>
          <cell r="AE227">
            <v>1</v>
          </cell>
        </row>
        <row r="228">
          <cell r="A228">
            <v>264</v>
          </cell>
          <cell r="B228">
            <v>31300100000000</v>
          </cell>
          <cell r="C228">
            <v>264</v>
          </cell>
          <cell r="D228">
            <v>264</v>
          </cell>
          <cell r="E228">
            <v>313001000000</v>
          </cell>
          <cell r="F228">
            <v>2</v>
          </cell>
          <cell r="G228" t="str">
            <v>P</v>
          </cell>
          <cell r="H228" t="str">
            <v>A</v>
          </cell>
          <cell r="I228" t="str">
            <v>ASOC. COL. GONZALO JIMENEZ DE QUESADA</v>
          </cell>
          <cell r="J228" t="str">
            <v>LOURDES VILLADIEGO C.</v>
          </cell>
          <cell r="K228">
            <v>45446829</v>
          </cell>
          <cell r="L228">
            <v>29698</v>
          </cell>
          <cell r="M228">
            <v>23067</v>
          </cell>
          <cell r="N228" t="str">
            <v>DANIEL LEMAITRE</v>
          </cell>
          <cell r="O228" t="str">
            <v>DANIEL LEMAITRE CLL 64 # 17-09</v>
          </cell>
          <cell r="P228" t="str">
            <v>6661918 - 6663813</v>
          </cell>
          <cell r="Q228" t="str">
            <v>dra.lourdesvilladiego@hotmail.com</v>
          </cell>
          <cell r="T228">
            <v>3</v>
          </cell>
          <cell r="U228" t="str">
            <v>N</v>
          </cell>
          <cell r="V228">
            <v>5</v>
          </cell>
          <cell r="W228" t="str">
            <v>CENELIA BARCO JIMENEZ</v>
          </cell>
          <cell r="Y228" t="str">
            <v>1.047.468.43</v>
          </cell>
          <cell r="Z228">
            <v>3004694134</v>
          </cell>
          <cell r="AA228" t="str">
            <v>cgonzalojimenezdequesada@gmail.com</v>
          </cell>
          <cell r="AB228">
            <v>3008092109</v>
          </cell>
          <cell r="AC228">
            <v>42212</v>
          </cell>
          <cell r="AD228" t="str">
            <v>./resoluciones/313001003842.pdf</v>
          </cell>
          <cell r="AE228">
            <v>1</v>
          </cell>
        </row>
        <row r="229">
          <cell r="A229">
            <v>323</v>
          </cell>
          <cell r="B229">
            <v>31300100000000</v>
          </cell>
          <cell r="C229">
            <v>323</v>
          </cell>
          <cell r="D229">
            <v>323</v>
          </cell>
          <cell r="E229">
            <v>313001000000</v>
          </cell>
          <cell r="F229">
            <v>2</v>
          </cell>
          <cell r="G229" t="str">
            <v>P</v>
          </cell>
          <cell r="H229" t="str">
            <v>A</v>
          </cell>
          <cell r="I229" t="str">
            <v>CORP. INF. BLANCA NIEVES</v>
          </cell>
          <cell r="J229" t="str">
            <v>MARIA MIRNA COGOLLO JULIO</v>
          </cell>
          <cell r="K229">
            <v>45421705</v>
          </cell>
          <cell r="L229">
            <v>28344</v>
          </cell>
          <cell r="M229">
            <v>19944</v>
          </cell>
          <cell r="N229" t="str">
            <v>DANIEL LEMAITRE</v>
          </cell>
          <cell r="O229" t="str">
            <v>DANIEL LEMAITRE KRA 16 # 66-30</v>
          </cell>
          <cell r="P229">
            <v>6580319</v>
          </cell>
          <cell r="Q229" t="str">
            <v>colegioblancanieves@yahoo.com</v>
          </cell>
          <cell r="T229">
            <v>3</v>
          </cell>
          <cell r="U229" t="str">
            <v>S</v>
          </cell>
          <cell r="V229">
            <v>5</v>
          </cell>
          <cell r="W229" t="str">
            <v>ORANIS POLO VARGAS</v>
          </cell>
          <cell r="Y229">
            <v>45456929</v>
          </cell>
          <cell r="Z229">
            <v>3162727098</v>
          </cell>
          <cell r="AA229" t="str">
            <v>orapova@hotmail.com</v>
          </cell>
          <cell r="AB229">
            <v>3162720254</v>
          </cell>
          <cell r="AC229">
            <v>42474</v>
          </cell>
          <cell r="AD229" t="str">
            <v>./resoluciones/313001007074.pdf</v>
          </cell>
          <cell r="AE229">
            <v>1</v>
          </cell>
        </row>
        <row r="230">
          <cell r="A230">
            <v>378</v>
          </cell>
          <cell r="B230">
            <v>31300100000000</v>
          </cell>
          <cell r="C230">
            <v>378</v>
          </cell>
          <cell r="D230">
            <v>378</v>
          </cell>
          <cell r="E230">
            <v>313001000000</v>
          </cell>
          <cell r="F230">
            <v>2</v>
          </cell>
          <cell r="G230" t="str">
            <v>P</v>
          </cell>
          <cell r="H230" t="str">
            <v>A</v>
          </cell>
          <cell r="I230" t="str">
            <v>INST. FERNANDA BELLO</v>
          </cell>
          <cell r="J230" t="str">
            <v>MARCIA E. GONZALEZ M.</v>
          </cell>
          <cell r="K230">
            <v>45476294</v>
          </cell>
          <cell r="L230">
            <v>31390</v>
          </cell>
          <cell r="M230">
            <v>24677</v>
          </cell>
          <cell r="N230" t="str">
            <v>SIETE DE AGOSTO</v>
          </cell>
          <cell r="O230" t="str">
            <v>7 de agosto calle 77 nï¿½ 16-50</v>
          </cell>
          <cell r="P230">
            <v>6438432</v>
          </cell>
          <cell r="Q230" t="str">
            <v>fernandabello_edu@hotmail.com</v>
          </cell>
          <cell r="T230">
            <v>3</v>
          </cell>
          <cell r="U230" t="str">
            <v>N</v>
          </cell>
          <cell r="V230">
            <v>5</v>
          </cell>
          <cell r="W230" t="str">
            <v>MARCIA ELENA GONZALEZ MORALES</v>
          </cell>
          <cell r="Y230">
            <v>45476294</v>
          </cell>
          <cell r="Z230">
            <v>3114372058</v>
          </cell>
          <cell r="AA230" t="str">
            <v>margonmor@hotmail.es</v>
          </cell>
          <cell r="AB230">
            <v>3114372058</v>
          </cell>
          <cell r="AC230">
            <v>41992</v>
          </cell>
          <cell r="AE230">
            <v>1</v>
          </cell>
        </row>
        <row r="231">
          <cell r="A231">
            <v>435</v>
          </cell>
          <cell r="B231">
            <v>31300100000000</v>
          </cell>
          <cell r="C231">
            <v>435</v>
          </cell>
          <cell r="D231">
            <v>435</v>
          </cell>
          <cell r="E231">
            <v>313001000000</v>
          </cell>
          <cell r="F231">
            <v>2</v>
          </cell>
          <cell r="G231" t="str">
            <v>P</v>
          </cell>
          <cell r="H231" t="str">
            <v>A</v>
          </cell>
          <cell r="I231" t="str">
            <v>CORP. TECNICA INSTITUTO ROCHY</v>
          </cell>
          <cell r="J231" t="str">
            <v>ROSA RODRIGUEZ ARANGO</v>
          </cell>
          <cell r="K231">
            <v>45448191</v>
          </cell>
          <cell r="L231" t="str">
            <v>0000-00-00</v>
          </cell>
          <cell r="M231" t="str">
            <v>0000-00-00</v>
          </cell>
          <cell r="N231" t="str">
            <v>DANIEL LEMAITRE</v>
          </cell>
          <cell r="O231" t="str">
            <v>DANIEL LEMAITRE ST LA HEROICA CL 64 # 19-12</v>
          </cell>
          <cell r="P231">
            <v>6582503</v>
          </cell>
          <cell r="Q231" t="str">
            <v>corporrochy@hotmail.com</v>
          </cell>
          <cell r="T231">
            <v>3</v>
          </cell>
          <cell r="U231" t="str">
            <v>S</v>
          </cell>
          <cell r="V231">
            <v>5</v>
          </cell>
          <cell r="W231" t="str">
            <v>ELVIA RODRIGUEZ CABARCAS</v>
          </cell>
          <cell r="Y231">
            <v>45546339</v>
          </cell>
          <cell r="Z231">
            <v>3225588159</v>
          </cell>
          <cell r="AA231" t="str">
            <v>eterej@hotmail.com</v>
          </cell>
          <cell r="AB231">
            <v>3106277019</v>
          </cell>
          <cell r="AC231">
            <v>42220</v>
          </cell>
          <cell r="AD231" t="str">
            <v>./resoluciones/313001012868.pdf</v>
          </cell>
          <cell r="AE231">
            <v>1</v>
          </cell>
        </row>
        <row r="232">
          <cell r="A232">
            <v>441</v>
          </cell>
          <cell r="B232">
            <v>31300100000000</v>
          </cell>
          <cell r="C232">
            <v>441</v>
          </cell>
          <cell r="D232">
            <v>441</v>
          </cell>
          <cell r="E232">
            <v>313001000000</v>
          </cell>
          <cell r="F232">
            <v>2</v>
          </cell>
          <cell r="G232" t="str">
            <v>P</v>
          </cell>
          <cell r="H232" t="str">
            <v>A</v>
          </cell>
          <cell r="I232" t="str">
            <v>COL. CRISTIANO LUZ Y VERDAD</v>
          </cell>
          <cell r="J232" t="str">
            <v>LOURDES ROJAS CASTRO</v>
          </cell>
          <cell r="K232">
            <v>22510212</v>
          </cell>
          <cell r="L232">
            <v>32583</v>
          </cell>
          <cell r="M232">
            <v>25381</v>
          </cell>
          <cell r="N232" t="str">
            <v>SAN FRANCISCO</v>
          </cell>
          <cell r="O232" t="str">
            <v>SAN FRANCISCO CRA 34 # 78-26 SECT PARAISO</v>
          </cell>
          <cell r="P232">
            <v>6661992</v>
          </cell>
          <cell r="Q232" t="str">
            <v>lourdesrojas@yahoo.com</v>
          </cell>
          <cell r="S232" t="str">
            <v>j.gonzalez1105@hotmail.com</v>
          </cell>
          <cell r="T232">
            <v>3</v>
          </cell>
          <cell r="U232" t="str">
            <v>N</v>
          </cell>
          <cell r="V232">
            <v>5</v>
          </cell>
          <cell r="W232" t="str">
            <v>HUGO DIAZ</v>
          </cell>
          <cell r="X232" t="str">
            <v>Johana Gonzales</v>
          </cell>
          <cell r="Y232">
            <v>353971</v>
          </cell>
          <cell r="Z232">
            <v>3175863817</v>
          </cell>
          <cell r="AA232" t="str">
            <v>jediki@yahoo.com</v>
          </cell>
          <cell r="AB232">
            <v>3008025573</v>
          </cell>
          <cell r="AC232">
            <v>42474</v>
          </cell>
          <cell r="AD232" t="str">
            <v>./resoluciones/313001012973.pdf</v>
          </cell>
          <cell r="AE232">
            <v>1</v>
          </cell>
        </row>
        <row r="233">
          <cell r="A233">
            <v>507</v>
          </cell>
          <cell r="B233">
            <v>31300100000000</v>
          </cell>
          <cell r="C233">
            <v>507</v>
          </cell>
          <cell r="D233">
            <v>507</v>
          </cell>
          <cell r="E233">
            <v>313001000000</v>
          </cell>
          <cell r="F233">
            <v>2</v>
          </cell>
          <cell r="G233" t="str">
            <v>P</v>
          </cell>
          <cell r="H233" t="str">
            <v>A</v>
          </cell>
          <cell r="I233" t="str">
            <v>COL. DE LAS AMERICAS</v>
          </cell>
          <cell r="J233" t="str">
            <v>EDINSA MARIA CARRILLO PADILLA</v>
          </cell>
          <cell r="K233">
            <v>45506075</v>
          </cell>
          <cell r="L233">
            <v>33413</v>
          </cell>
          <cell r="M233">
            <v>26625</v>
          </cell>
          <cell r="N233" t="str">
            <v>DANIEL LEMAITRE</v>
          </cell>
          <cell r="O233" t="str">
            <v>DANIEL LEMAITRE CRA 17 # 65-08</v>
          </cell>
          <cell r="P233">
            <v>6908768</v>
          </cell>
          <cell r="Q233" t="str">
            <v>coleamericas-98@hotmail.com</v>
          </cell>
          <cell r="T233">
            <v>3</v>
          </cell>
          <cell r="U233" t="str">
            <v>N</v>
          </cell>
          <cell r="V233">
            <v>5</v>
          </cell>
          <cell r="W233" t="str">
            <v>YEYDIS  ESCALANTE PINEDA</v>
          </cell>
          <cell r="Y233">
            <v>1047370091</v>
          </cell>
          <cell r="Z233">
            <v>3205080319</v>
          </cell>
          <cell r="AA233" t="str">
            <v>j861115@hotmail.com</v>
          </cell>
          <cell r="AB233">
            <v>3045459957</v>
          </cell>
          <cell r="AC233">
            <v>42474</v>
          </cell>
          <cell r="AD233" t="str">
            <v>./resoluciones/313001013619.pdf</v>
          </cell>
          <cell r="AE233">
            <v>1</v>
          </cell>
        </row>
        <row r="234">
          <cell r="A234">
            <v>550</v>
          </cell>
          <cell r="B234">
            <v>31300100000000</v>
          </cell>
          <cell r="C234">
            <v>550</v>
          </cell>
          <cell r="D234">
            <v>550</v>
          </cell>
          <cell r="E234">
            <v>313001000000</v>
          </cell>
          <cell r="F234">
            <v>2</v>
          </cell>
          <cell r="G234" t="str">
            <v>P</v>
          </cell>
          <cell r="H234" t="str">
            <v>A</v>
          </cell>
          <cell r="I234" t="str">
            <v>FUND. REMANSO DE AMOR</v>
          </cell>
          <cell r="J234" t="str">
            <v>ELIDA SALGADO ZAPATEIRO</v>
          </cell>
          <cell r="K234">
            <v>45511348</v>
          </cell>
          <cell r="L234" t="str">
            <v>0000-00-00</v>
          </cell>
          <cell r="M234">
            <v>26498</v>
          </cell>
          <cell r="N234" t="str">
            <v>CANAPOTE</v>
          </cell>
          <cell r="O234" t="str">
            <v>CANAPOTE CALLE DE LA ROSA N</v>
          </cell>
          <cell r="P234" t="str">
            <v xml:space="preserve">6567809- 6562897 </v>
          </cell>
          <cell r="Q234" t="str">
            <v xml:space="preserve">coordinacion@fundacionremansodeamor.org </v>
          </cell>
          <cell r="R234" t="str">
            <v>www.fundacionremansodeamor.org</v>
          </cell>
          <cell r="S234" t="str">
            <v>info@fundacionremansodeamor.org</v>
          </cell>
          <cell r="T234">
            <v>3</v>
          </cell>
          <cell r="U234" t="str">
            <v>N</v>
          </cell>
          <cell r="V234">
            <v>5</v>
          </cell>
          <cell r="W234" t="str">
            <v>NADIA OSORIO GIL</v>
          </cell>
          <cell r="Y234">
            <v>32937688</v>
          </cell>
          <cell r="Z234">
            <v>3116981671</v>
          </cell>
          <cell r="AA234" t="str">
            <v>secretaria@fundacionremansodeamor.org, nlog84@hotmail.com</v>
          </cell>
          <cell r="AC234">
            <v>41724</v>
          </cell>
          <cell r="AE234">
            <v>1</v>
          </cell>
        </row>
        <row r="235">
          <cell r="A235">
            <v>653</v>
          </cell>
          <cell r="B235">
            <v>31300100000000</v>
          </cell>
          <cell r="C235">
            <v>653</v>
          </cell>
          <cell r="D235">
            <v>653</v>
          </cell>
          <cell r="E235">
            <v>313001000000</v>
          </cell>
          <cell r="F235">
            <v>2</v>
          </cell>
          <cell r="G235" t="str">
            <v>P</v>
          </cell>
          <cell r="H235" t="str">
            <v>A</v>
          </cell>
          <cell r="I235" t="str">
            <v>GUARD. Y JARD. MI MUNDO MAGICO</v>
          </cell>
          <cell r="J235" t="str">
            <v>TATIANA GARCES</v>
          </cell>
          <cell r="L235" t="str">
            <v>0000-00-00</v>
          </cell>
          <cell r="M235" t="str">
            <v>0000-00-00</v>
          </cell>
          <cell r="N235" t="str">
            <v>DANIEL LEMAITRE</v>
          </cell>
          <cell r="O235" t="str">
            <v>DANIEL LEMAITRE URB SAN JUAN BLOQUE 6 APTO 1D</v>
          </cell>
          <cell r="P235" t="str">
            <v>6582884 - 6621814</v>
          </cell>
          <cell r="Q235" t="str">
            <v>tgarcesc@yahoo.es</v>
          </cell>
          <cell r="T235">
            <v>3</v>
          </cell>
          <cell r="U235" t="str">
            <v>N</v>
          </cell>
          <cell r="V235">
            <v>5</v>
          </cell>
          <cell r="W235" t="str">
            <v>TATIANA GARCES</v>
          </cell>
          <cell r="Z235">
            <v>3103650682</v>
          </cell>
          <cell r="AA235" t="str">
            <v>tgarcesc@yahoo.es</v>
          </cell>
          <cell r="AB235">
            <v>3103650682</v>
          </cell>
          <cell r="AE235">
            <v>1</v>
          </cell>
        </row>
        <row r="236">
          <cell r="A236">
            <v>731</v>
          </cell>
          <cell r="B236">
            <v>31300100000000</v>
          </cell>
          <cell r="C236">
            <v>731</v>
          </cell>
          <cell r="D236">
            <v>731</v>
          </cell>
          <cell r="E236">
            <v>313001000000</v>
          </cell>
          <cell r="F236">
            <v>2</v>
          </cell>
          <cell r="G236" t="str">
            <v>P</v>
          </cell>
          <cell r="H236" t="str">
            <v>A</v>
          </cell>
          <cell r="I236" t="str">
            <v>CORP. INST. EDUCA.CARLOS ORTIZ SANCHEZ</v>
          </cell>
          <cell r="J236" t="str">
            <v>ROSA MAGOLA ORTIZ CARABALLO</v>
          </cell>
          <cell r="K236">
            <v>3207967902</v>
          </cell>
          <cell r="L236" t="str">
            <v>0000-00-00</v>
          </cell>
          <cell r="M236" t="str">
            <v>0000-00-00</v>
          </cell>
          <cell r="N236" t="str">
            <v>SANTA MARIA</v>
          </cell>
          <cell r="O236" t="str">
            <v>SANTA MARIA AV JUAN ANGOLA #31 - 23</v>
          </cell>
          <cell r="P236">
            <v>6565178</v>
          </cell>
          <cell r="Q236" t="str">
            <v>corporacioncarlosortizsanchez@outlook.com</v>
          </cell>
          <cell r="T236">
            <v>3</v>
          </cell>
          <cell r="U236" t="str">
            <v>N</v>
          </cell>
          <cell r="V236">
            <v>5</v>
          </cell>
          <cell r="W236" t="str">
            <v>carla paola leon ortiz</v>
          </cell>
          <cell r="Y236">
            <v>1047427135</v>
          </cell>
          <cell r="Z236">
            <v>3013422340</v>
          </cell>
          <cell r="AA236" t="str">
            <v>eneys-krla1429@hotmail.com</v>
          </cell>
          <cell r="AB236">
            <v>3177831201</v>
          </cell>
          <cell r="AC236">
            <v>42481</v>
          </cell>
          <cell r="AD236" t="str">
            <v>./resoluciones/313001029124.pdf</v>
          </cell>
          <cell r="AE236">
            <v>1</v>
          </cell>
        </row>
        <row r="237">
          <cell r="A237">
            <v>4</v>
          </cell>
          <cell r="B237">
            <v>11300100000000</v>
          </cell>
          <cell r="C237">
            <v>4</v>
          </cell>
          <cell r="D237">
            <v>4</v>
          </cell>
          <cell r="E237">
            <v>113001000000</v>
          </cell>
          <cell r="F237">
            <v>1</v>
          </cell>
          <cell r="G237" t="str">
            <v>P</v>
          </cell>
          <cell r="H237" t="str">
            <v>A</v>
          </cell>
          <cell r="I237" t="str">
            <v>I.E CIUDAD DE TUNJA</v>
          </cell>
          <cell r="J237" t="str">
            <v>MIGUEL PEREZ MARQUEZ</v>
          </cell>
          <cell r="K237">
            <v>73093001</v>
          </cell>
          <cell r="L237" t="str">
            <v>0000-00-00</v>
          </cell>
          <cell r="M237" t="str">
            <v>0000-00-00</v>
          </cell>
          <cell r="N237" t="str">
            <v>CAMINO DEL MEDIO</v>
          </cell>
          <cell r="O237" t="str">
            <v>MARIA AUXILIADORA CAMINO DEL MEDIO # 39-266</v>
          </cell>
          <cell r="P237">
            <v>6437506</v>
          </cell>
          <cell r="Q237" t="str">
            <v>ieciudaddetunja@hotmail.com</v>
          </cell>
          <cell r="S237" t="str">
            <v>mipema2260@hotmail.com</v>
          </cell>
          <cell r="T237">
            <v>4</v>
          </cell>
          <cell r="U237" t="str">
            <v>N</v>
          </cell>
          <cell r="V237">
            <v>3</v>
          </cell>
          <cell r="W237" t="str">
            <v>KETTY DEL CARMEN CONEO MEDINA</v>
          </cell>
          <cell r="X237" t="str">
            <v>kettyconeo30@gmail.com</v>
          </cell>
          <cell r="Y237">
            <v>51755383</v>
          </cell>
          <cell r="Z237">
            <v>3103149053</v>
          </cell>
          <cell r="AA237" t="str">
            <v>kettyco30@yahoo.es</v>
          </cell>
          <cell r="AB237">
            <v>3103670532</v>
          </cell>
          <cell r="AC237">
            <v>42382</v>
          </cell>
          <cell r="AD237" t="str">
            <v>./resoluciones/113001012788.pdf</v>
          </cell>
          <cell r="AE237">
            <v>1</v>
          </cell>
        </row>
        <row r="238">
          <cell r="A238">
            <v>42</v>
          </cell>
          <cell r="B238">
            <v>11300100000000</v>
          </cell>
          <cell r="C238">
            <v>42</v>
          </cell>
          <cell r="D238">
            <v>42</v>
          </cell>
          <cell r="E238">
            <v>113001000000</v>
          </cell>
          <cell r="F238">
            <v>1</v>
          </cell>
          <cell r="G238" t="str">
            <v>P</v>
          </cell>
          <cell r="H238" t="str">
            <v>A</v>
          </cell>
          <cell r="I238" t="str">
            <v>I.E PEDRO DE HEREDIA</v>
          </cell>
          <cell r="J238" t="str">
            <v>ÓSMAR DEL CRISTO CARRASCAL RODRÍGUEZ</v>
          </cell>
          <cell r="K238">
            <v>15590246</v>
          </cell>
          <cell r="L238">
            <v>29129</v>
          </cell>
          <cell r="M238">
            <v>22450</v>
          </cell>
          <cell r="N238" t="str">
            <v>ALCIBIA</v>
          </cell>
          <cell r="O238" t="str">
            <v>ALCIBIA AV PEDRO ROMERO CL 31 # 34-39</v>
          </cell>
          <cell r="P238">
            <v>6741660</v>
          </cell>
          <cell r="Q238" t="str">
            <v>oscarod04@hotmail.com</v>
          </cell>
          <cell r="S238" t="str">
            <v>iepedrodeheredia@hotmail.com</v>
          </cell>
          <cell r="T238">
            <v>4</v>
          </cell>
          <cell r="U238" t="str">
            <v>N</v>
          </cell>
          <cell r="V238">
            <v>3</v>
          </cell>
          <cell r="W238" t="str">
            <v>yaneth Beltran Olivero</v>
          </cell>
          <cell r="X238" t="str">
            <v>NO APLICA</v>
          </cell>
          <cell r="Y238">
            <v>45464741</v>
          </cell>
          <cell r="Z238">
            <v>3135815567</v>
          </cell>
          <cell r="AA238" t="str">
            <v>operadorsimatiepedrodeheredia@gmail.com</v>
          </cell>
          <cell r="AB238">
            <v>3005911330</v>
          </cell>
          <cell r="AC238">
            <v>42394</v>
          </cell>
          <cell r="AD238" t="str">
            <v>./resoluciones/113001001450.pdf</v>
          </cell>
          <cell r="AE238">
            <v>1</v>
          </cell>
        </row>
        <row r="239">
          <cell r="A239">
            <v>83</v>
          </cell>
          <cell r="B239">
            <v>11300100000000</v>
          </cell>
          <cell r="C239">
            <v>83</v>
          </cell>
          <cell r="D239">
            <v>83</v>
          </cell>
          <cell r="E239">
            <v>113001000000</v>
          </cell>
          <cell r="F239">
            <v>1</v>
          </cell>
          <cell r="G239" t="str">
            <v>P</v>
          </cell>
          <cell r="H239" t="str">
            <v>A</v>
          </cell>
          <cell r="I239" t="str">
            <v>I.E MARIA REINA</v>
          </cell>
          <cell r="J239" t="str">
            <v>HNA REBECA RUEDA VELASQUEZ</v>
          </cell>
          <cell r="K239">
            <v>32076030</v>
          </cell>
          <cell r="L239" t="str">
            <v>0000-00-00</v>
          </cell>
          <cell r="M239" t="str">
            <v>0000-00-00</v>
          </cell>
          <cell r="N239" t="str">
            <v>LA ESPERANZA</v>
          </cell>
          <cell r="O239" t="str">
            <v>LA ESPERANZA Kr. 29 # 37-38</v>
          </cell>
          <cell r="P239" t="str">
            <v>6743522-6720155</v>
          </cell>
          <cell r="Q239" t="str">
            <v>revecarueda.mr@hotmail.com</v>
          </cell>
          <cell r="S239" t="str">
            <v>ceciliaymas35@hotmail.com, andresmateo40@hotma</v>
          </cell>
          <cell r="T239">
            <v>4</v>
          </cell>
          <cell r="U239" t="str">
            <v>N</v>
          </cell>
          <cell r="V239">
            <v>3</v>
          </cell>
          <cell r="W239" t="str">
            <v>LUZ DEL MAR CASTILLO HILL</v>
          </cell>
          <cell r="Y239">
            <v>45543271</v>
          </cell>
          <cell r="Z239">
            <v>3016275955</v>
          </cell>
          <cell r="AA239" t="str">
            <v>luzcashill@gmail.com</v>
          </cell>
          <cell r="AB239">
            <v>3166662240</v>
          </cell>
          <cell r="AC239">
            <v>42458</v>
          </cell>
          <cell r="AD239" t="str">
            <v>./resoluciones/113001002812.pdf</v>
          </cell>
          <cell r="AE239">
            <v>1</v>
          </cell>
        </row>
        <row r="240">
          <cell r="A240">
            <v>90</v>
          </cell>
          <cell r="B240">
            <v>11300100000000</v>
          </cell>
          <cell r="C240">
            <v>90</v>
          </cell>
          <cell r="D240">
            <v>90</v>
          </cell>
          <cell r="E240">
            <v>113001000000</v>
          </cell>
          <cell r="F240">
            <v>1</v>
          </cell>
          <cell r="G240" t="str">
            <v>P</v>
          </cell>
          <cell r="H240" t="str">
            <v>A</v>
          </cell>
          <cell r="I240" t="str">
            <v>I.E FRANCISCO DE PAULA SANTANDER</v>
          </cell>
          <cell r="J240" t="str">
            <v>ROSA DELIA DURAN QUINTERO</v>
          </cell>
          <cell r="K240">
            <v>37887389</v>
          </cell>
          <cell r="L240" t="str">
            <v>0000-00-00</v>
          </cell>
          <cell r="M240" t="str">
            <v>0000-00-00</v>
          </cell>
          <cell r="N240" t="str">
            <v>LA MARIA</v>
          </cell>
          <cell r="O240" t="str">
            <v>LA MARIA CRA 36 # 33A 52</v>
          </cell>
          <cell r="P240">
            <v>6691386</v>
          </cell>
          <cell r="Q240" t="str">
            <v>rosadeliadq@hotmail.com</v>
          </cell>
          <cell r="T240">
            <v>4</v>
          </cell>
          <cell r="U240" t="str">
            <v>N</v>
          </cell>
          <cell r="V240">
            <v>3</v>
          </cell>
          <cell r="W240" t="str">
            <v>DEICY FONSECA</v>
          </cell>
          <cell r="Y240">
            <v>45490993</v>
          </cell>
          <cell r="Z240">
            <v>3164524691</v>
          </cell>
          <cell r="AA240" t="str">
            <v>deysif30@hotmail.com</v>
          </cell>
          <cell r="AB240">
            <v>3043495002</v>
          </cell>
          <cell r="AC240">
            <v>42473</v>
          </cell>
          <cell r="AD240" t="str">
            <v>./resoluciones/113001020969.pdf</v>
          </cell>
          <cell r="AE240">
            <v>1</v>
          </cell>
        </row>
        <row r="241">
          <cell r="A241">
            <v>113</v>
          </cell>
          <cell r="B241">
            <v>11300100000000</v>
          </cell>
          <cell r="C241">
            <v>113</v>
          </cell>
          <cell r="D241">
            <v>113</v>
          </cell>
          <cell r="E241">
            <v>113001000000</v>
          </cell>
          <cell r="F241">
            <v>1</v>
          </cell>
          <cell r="G241" t="str">
            <v>P</v>
          </cell>
          <cell r="H241" t="str">
            <v>A</v>
          </cell>
          <cell r="I241" t="str">
            <v>I.E ANTONIO NARIÑO</v>
          </cell>
          <cell r="J241" t="str">
            <v>EURIEL ARIZA CARREAZO</v>
          </cell>
          <cell r="K241">
            <v>73130175</v>
          </cell>
          <cell r="L241">
            <v>31590</v>
          </cell>
          <cell r="M241">
            <v>24852</v>
          </cell>
          <cell r="N241" t="str">
            <v>LA ESPERANZA</v>
          </cell>
          <cell r="O241" t="str">
            <v>LA ESPERANZA  CALLE ALFONSO LOPEZ No. 29-35</v>
          </cell>
          <cell r="P241">
            <v>6720569</v>
          </cell>
          <cell r="Q241" t="str">
            <v>ieantonionarino@hotmail.com</v>
          </cell>
          <cell r="R241" t="str">
            <v>aceuriel@hotmail.com</v>
          </cell>
          <cell r="S241" t="str">
            <v>pradadiazluxcarime1977@gmail.com</v>
          </cell>
          <cell r="T241">
            <v>4</v>
          </cell>
          <cell r="U241" t="str">
            <v>N</v>
          </cell>
          <cell r="V241">
            <v>3</v>
          </cell>
          <cell r="W241" t="str">
            <v>JORGE ALVARINO RIOS</v>
          </cell>
          <cell r="X241" t="str">
            <v>LUX CARIME PRADA DIAZ</v>
          </cell>
          <cell r="Y241">
            <v>73582743</v>
          </cell>
          <cell r="Z241">
            <v>3014830270</v>
          </cell>
          <cell r="AA241" t="str">
            <v>jorgea_jorgea@hotmail.com</v>
          </cell>
          <cell r="AB241">
            <v>3175909831</v>
          </cell>
          <cell r="AC241">
            <v>42538</v>
          </cell>
          <cell r="AD241" t="str">
            <v>./resoluciones/113001005544.pdf</v>
          </cell>
          <cell r="AE241">
            <v>1</v>
          </cell>
        </row>
        <row r="242">
          <cell r="A242">
            <v>120</v>
          </cell>
          <cell r="B242">
            <v>11300100000000</v>
          </cell>
          <cell r="C242">
            <v>120</v>
          </cell>
          <cell r="D242">
            <v>120</v>
          </cell>
          <cell r="E242">
            <v>113001000000</v>
          </cell>
          <cell r="F242">
            <v>1</v>
          </cell>
          <cell r="G242" t="str">
            <v>P</v>
          </cell>
          <cell r="H242" t="str">
            <v>A</v>
          </cell>
          <cell r="I242" t="str">
            <v>I.E OMAIRA SANCHEZ GARZON</v>
          </cell>
          <cell r="J242" t="str">
            <v>GUILLERMO LEON MARRUGO PERALTA</v>
          </cell>
          <cell r="K242">
            <v>9202572</v>
          </cell>
          <cell r="L242">
            <v>33387</v>
          </cell>
          <cell r="M242">
            <v>26375</v>
          </cell>
          <cell r="N242" t="str">
            <v>LA CANDELARIA</v>
          </cell>
          <cell r="O242" t="str">
            <v>CDV No. 2 LA CANDELARIA CRA 40 # 44-01</v>
          </cell>
          <cell r="P242" t="str">
            <v>6747644 - 3135819509</v>
          </cell>
          <cell r="Q242" t="str">
            <v>ineosaga@hotmail.com</v>
          </cell>
          <cell r="S242" t="str">
            <v>kattyrv3@gmail.com</v>
          </cell>
          <cell r="T242">
            <v>4</v>
          </cell>
          <cell r="U242" t="str">
            <v>N</v>
          </cell>
          <cell r="V242">
            <v>3</v>
          </cell>
          <cell r="W242" t="str">
            <v>FREDY AGAMEZ GOMEZ</v>
          </cell>
          <cell r="X242" t="str">
            <v>KATTY RODRIGUEZ VERGARA</v>
          </cell>
          <cell r="Y242">
            <v>1128045717</v>
          </cell>
          <cell r="Z242">
            <v>3215442350</v>
          </cell>
          <cell r="AA242" t="str">
            <v>fredyag030486@hotmail.com</v>
          </cell>
          <cell r="AB242">
            <v>3135819509</v>
          </cell>
          <cell r="AC242">
            <v>42474</v>
          </cell>
          <cell r="AD242" t="str">
            <v>./resoluciones/113001006711.pdf</v>
          </cell>
          <cell r="AE242">
            <v>1</v>
          </cell>
        </row>
        <row r="243">
          <cell r="A243">
            <v>839</v>
          </cell>
          <cell r="B243">
            <v>11300100000000</v>
          </cell>
          <cell r="C243">
            <v>839</v>
          </cell>
          <cell r="D243">
            <v>839</v>
          </cell>
          <cell r="E243">
            <v>113001000000</v>
          </cell>
          <cell r="F243">
            <v>1</v>
          </cell>
          <cell r="G243" t="str">
            <v>P</v>
          </cell>
          <cell r="H243" t="str">
            <v>A</v>
          </cell>
          <cell r="I243" t="str">
            <v>I.E.JORGE ARTEL</v>
          </cell>
          <cell r="J243" t="str">
            <v>JONH FREDY GALEANO PATIÑO</v>
          </cell>
          <cell r="K243">
            <v>71722675</v>
          </cell>
          <cell r="L243" t="str">
            <v>0000-00-00</v>
          </cell>
          <cell r="M243" t="str">
            <v>0000-00-00</v>
          </cell>
          <cell r="N243" t="str">
            <v>LA MARIA</v>
          </cell>
          <cell r="O243" t="str">
            <v>VIA PERIMETRAL LOTES 1A y 1B (Piscinas 11 y 12)</v>
          </cell>
          <cell r="P243" t="str">
            <v>6714839 EXT 119</v>
          </cell>
          <cell r="Q243" t="str">
            <v>iejorgeartelfya1@gmail.com</v>
          </cell>
          <cell r="S243" t="str">
            <v>NA</v>
          </cell>
          <cell r="T243">
            <v>4</v>
          </cell>
          <cell r="U243" t="str">
            <v>S</v>
          </cell>
          <cell r="V243">
            <v>9</v>
          </cell>
          <cell r="W243" t="str">
            <v xml:space="preserve">VANESSA LORYANIS CABARCAS GONZALEZ </v>
          </cell>
          <cell r="X243" t="str">
            <v>NA</v>
          </cell>
          <cell r="Y243">
            <v>1047461086</v>
          </cell>
          <cell r="Z243">
            <v>3046578862</v>
          </cell>
          <cell r="AA243" t="str">
            <v>vanekbarks@gmail.com</v>
          </cell>
          <cell r="AB243">
            <v>3006317627</v>
          </cell>
          <cell r="AC243">
            <v>42522</v>
          </cell>
          <cell r="AD243" t="str">
            <v>./resoluciones/113001029851.pdf</v>
          </cell>
          <cell r="AE243">
            <v>1</v>
          </cell>
        </row>
        <row r="244">
          <cell r="A244">
            <v>251</v>
          </cell>
          <cell r="B244">
            <v>31300100000000</v>
          </cell>
          <cell r="C244">
            <v>251</v>
          </cell>
          <cell r="D244">
            <v>251</v>
          </cell>
          <cell r="E244">
            <v>313001000000</v>
          </cell>
          <cell r="F244">
            <v>2</v>
          </cell>
          <cell r="G244" t="str">
            <v>P</v>
          </cell>
          <cell r="H244" t="str">
            <v>A</v>
          </cell>
          <cell r="I244" t="str">
            <v>COL. ADVENTISTA DE CARTAGENA</v>
          </cell>
          <cell r="J244" t="str">
            <v>EDWIN DIAZ</v>
          </cell>
          <cell r="K244">
            <v>86046744</v>
          </cell>
          <cell r="L244" t="str">
            <v>0000-00-00</v>
          </cell>
          <cell r="M244" t="str">
            <v>0000-00-00</v>
          </cell>
          <cell r="N244" t="str">
            <v>ALCIBIA</v>
          </cell>
          <cell r="O244" t="str">
            <v>AV PEDRO DE HEREDIA ST ALCIBIA # 32 - 13</v>
          </cell>
          <cell r="P244" t="str">
            <v>6693701, 6693709</v>
          </cell>
          <cell r="Q244" t="str">
            <v>viviyedwin@hotmail.com</v>
          </cell>
          <cell r="T244">
            <v>4</v>
          </cell>
          <cell r="U244" t="str">
            <v>N</v>
          </cell>
          <cell r="V244">
            <v>5</v>
          </cell>
          <cell r="W244" t="str">
            <v>EDWIN JOSE DIAZ CASTELLAR</v>
          </cell>
          <cell r="X244" t="str">
            <v>REMBERTO MUÑOZ CASTRO</v>
          </cell>
          <cell r="Y244">
            <v>86046744</v>
          </cell>
          <cell r="Z244">
            <v>3116600183</v>
          </cell>
          <cell r="AA244" t="str">
            <v>COLEGIOADVENTISTACARTAGENA@HOTMAIL.COM</v>
          </cell>
          <cell r="AB244">
            <v>3116600183</v>
          </cell>
          <cell r="AC244">
            <v>42417</v>
          </cell>
          <cell r="AD244" t="str">
            <v>./resoluciones/313001002307.pdf</v>
          </cell>
          <cell r="AE244">
            <v>1</v>
          </cell>
        </row>
        <row r="245">
          <cell r="A245">
            <v>402</v>
          </cell>
          <cell r="B245">
            <v>31300100000000</v>
          </cell>
          <cell r="C245">
            <v>402</v>
          </cell>
          <cell r="D245">
            <v>402</v>
          </cell>
          <cell r="E245">
            <v>313001000000</v>
          </cell>
          <cell r="F245">
            <v>2</v>
          </cell>
          <cell r="G245" t="str">
            <v>P</v>
          </cell>
          <cell r="H245" t="str">
            <v>A</v>
          </cell>
          <cell r="I245" t="str">
            <v>INST. INTEGRAL NUEVA COLOMBIA</v>
          </cell>
          <cell r="J245" t="str">
            <v>MIRNA RUIZ REALES</v>
          </cell>
          <cell r="K245">
            <v>30770897</v>
          </cell>
          <cell r="L245" t="str">
            <v>0000-00-00</v>
          </cell>
          <cell r="M245" t="str">
            <v>0000-00-00</v>
          </cell>
          <cell r="N245" t="str">
            <v>LA MARIA</v>
          </cell>
          <cell r="O245" t="str">
            <v>LA MARIA CL 45 # 30-34</v>
          </cell>
          <cell r="P245">
            <v>6693091</v>
          </cell>
          <cell r="Q245" t="str">
            <v>integralnuevacolombia@yahoo.es</v>
          </cell>
          <cell r="S245" t="str">
            <v>darwinreign@outlook.es</v>
          </cell>
          <cell r="T245">
            <v>4</v>
          </cell>
          <cell r="U245" t="str">
            <v>N</v>
          </cell>
          <cell r="V245">
            <v>5</v>
          </cell>
          <cell r="W245" t="str">
            <v>Mercedes Feria Reales</v>
          </cell>
          <cell r="X245" t="str">
            <v>Darwin Morales Ruiz</v>
          </cell>
          <cell r="Y245">
            <v>45514713</v>
          </cell>
          <cell r="Z245">
            <v>3135961975</v>
          </cell>
          <cell r="AA245" t="str">
            <v>integralnuevacolombia@yahoo.es</v>
          </cell>
          <cell r="AB245">
            <v>6693091</v>
          </cell>
          <cell r="AC245">
            <v>42458</v>
          </cell>
          <cell r="AD245" t="str">
            <v>./resoluciones/313001009204.pdf</v>
          </cell>
          <cell r="AE245">
            <v>1</v>
          </cell>
        </row>
        <row r="246">
          <cell r="A246">
            <v>406</v>
          </cell>
          <cell r="B246">
            <v>31300100000000</v>
          </cell>
          <cell r="C246">
            <v>406</v>
          </cell>
          <cell r="D246">
            <v>406</v>
          </cell>
          <cell r="E246">
            <v>313001000000</v>
          </cell>
          <cell r="F246">
            <v>2</v>
          </cell>
          <cell r="G246" t="str">
            <v>P</v>
          </cell>
          <cell r="H246" t="str">
            <v>A</v>
          </cell>
          <cell r="I246" t="str">
            <v>COL. ROBIN HOOD</v>
          </cell>
          <cell r="J246" t="str">
            <v>JOSEFA CARDENAS CARDENAS</v>
          </cell>
          <cell r="K246">
            <v>45431287</v>
          </cell>
          <cell r="L246">
            <v>28920</v>
          </cell>
          <cell r="M246">
            <v>20572</v>
          </cell>
          <cell r="N246" t="str">
            <v>CAMINO DEL MEDIO</v>
          </cell>
          <cell r="O246" t="str">
            <v>CAMINO DEL MEDIO CLL 2ï¿½ # 39-13</v>
          </cell>
          <cell r="P246">
            <v>6622514</v>
          </cell>
          <cell r="Q246" t="str">
            <v>colrobinhood@hotmail.com</v>
          </cell>
          <cell r="R246" t="str">
            <v>www</v>
          </cell>
          <cell r="T246">
            <v>4</v>
          </cell>
          <cell r="U246" t="str">
            <v>N</v>
          </cell>
          <cell r="V246">
            <v>5</v>
          </cell>
          <cell r="W246" t="str">
            <v>SANTIAGO ALFARO</v>
          </cell>
          <cell r="Y246">
            <v>1047421610</v>
          </cell>
          <cell r="Z246" t="str">
            <v>3216747695 - 3157346740 - 3167910323</v>
          </cell>
          <cell r="AA246" t="str">
            <v>santiman21@hotmail.com</v>
          </cell>
          <cell r="AB246">
            <v>3135639141</v>
          </cell>
          <cell r="AC246">
            <v>42485</v>
          </cell>
          <cell r="AD246" t="str">
            <v>./resoluciones/313001009247.pdf</v>
          </cell>
          <cell r="AE246">
            <v>1</v>
          </cell>
        </row>
        <row r="247">
          <cell r="A247">
            <v>428</v>
          </cell>
          <cell r="B247">
            <v>31300100000000</v>
          </cell>
          <cell r="C247">
            <v>428</v>
          </cell>
          <cell r="D247">
            <v>428</v>
          </cell>
          <cell r="E247">
            <v>313001000000</v>
          </cell>
          <cell r="F247">
            <v>2</v>
          </cell>
          <cell r="G247" t="str">
            <v>P</v>
          </cell>
          <cell r="H247" t="str">
            <v>A</v>
          </cell>
          <cell r="I247" t="str">
            <v>CENTRO EDUCATIVO LOS CHAVITOS</v>
          </cell>
          <cell r="J247" t="str">
            <v>HELEN JUDITH CAMPIS VDA. DE ARRAZOLA</v>
          </cell>
          <cell r="K247">
            <v>45454607</v>
          </cell>
          <cell r="L247">
            <v>30285</v>
          </cell>
          <cell r="M247">
            <v>22574</v>
          </cell>
          <cell r="N247" t="str">
            <v>LA ESPERANZA</v>
          </cell>
          <cell r="O247" t="str">
            <v xml:space="preserve"> CR 30 # 38-27</v>
          </cell>
          <cell r="P247" t="str">
            <v>6447987-6458108</v>
          </cell>
          <cell r="Q247" t="str">
            <v>los.chavitos@hotmail.com</v>
          </cell>
          <cell r="T247">
            <v>4</v>
          </cell>
          <cell r="U247" t="str">
            <v>N</v>
          </cell>
          <cell r="V247">
            <v>5</v>
          </cell>
          <cell r="W247" t="str">
            <v>HELLEN ARRAZOLA CAMPIS</v>
          </cell>
          <cell r="Y247">
            <v>45531185</v>
          </cell>
          <cell r="Z247">
            <v>3002433324</v>
          </cell>
          <cell r="AA247" t="str">
            <v>noryhell7181@hotmail.com</v>
          </cell>
          <cell r="AB247">
            <v>3215193544</v>
          </cell>
          <cell r="AC247">
            <v>42476</v>
          </cell>
          <cell r="AD247" t="str">
            <v>./resoluciones/313001012761.pdf</v>
          </cell>
          <cell r="AE247">
            <v>1</v>
          </cell>
        </row>
        <row r="248">
          <cell r="A248">
            <v>469</v>
          </cell>
          <cell r="B248">
            <v>31300100000000</v>
          </cell>
          <cell r="C248">
            <v>469</v>
          </cell>
          <cell r="D248">
            <v>469</v>
          </cell>
          <cell r="E248">
            <v>313001000000</v>
          </cell>
          <cell r="F248">
            <v>2</v>
          </cell>
          <cell r="G248" t="str">
            <v>P</v>
          </cell>
          <cell r="H248" t="str">
            <v>A</v>
          </cell>
          <cell r="I248" t="str">
            <v>INST. COM. BOLIVAR</v>
          </cell>
          <cell r="J248" t="str">
            <v>MARLENE SALGADO TEJEDOR</v>
          </cell>
          <cell r="K248">
            <v>45460241</v>
          </cell>
          <cell r="L248" t="str">
            <v>0000-00-00</v>
          </cell>
          <cell r="M248" t="str">
            <v>0000-00-00</v>
          </cell>
          <cell r="N248" t="str">
            <v>LA CANDELARIA</v>
          </cell>
          <cell r="O248" t="str">
            <v>LA CANDELARIA CRA 37 # 32 D 71</v>
          </cell>
          <cell r="P248">
            <v>6720009</v>
          </cell>
          <cell r="Q248" t="str">
            <v>salteje@yahoo.es</v>
          </cell>
          <cell r="T248">
            <v>4</v>
          </cell>
          <cell r="U248" t="str">
            <v>N</v>
          </cell>
          <cell r="V248">
            <v>5</v>
          </cell>
          <cell r="W248" t="str">
            <v>YUCELIS PADILLA SALGADO</v>
          </cell>
          <cell r="Y248">
            <v>1143339386</v>
          </cell>
          <cell r="Z248">
            <v>3137126350</v>
          </cell>
          <cell r="AA248" t="str">
            <v>y.u.celis@hotmail.com</v>
          </cell>
          <cell r="AB248">
            <v>3137126350</v>
          </cell>
          <cell r="AC248">
            <v>42483</v>
          </cell>
          <cell r="AD248" t="str">
            <v>./resoluciones/313001013376.pdf</v>
          </cell>
          <cell r="AE248">
            <v>1</v>
          </cell>
        </row>
        <row r="249">
          <cell r="A249">
            <v>562</v>
          </cell>
          <cell r="B249">
            <v>31300100000000</v>
          </cell>
          <cell r="C249">
            <v>562</v>
          </cell>
          <cell r="D249">
            <v>562</v>
          </cell>
          <cell r="E249">
            <v>313001000000</v>
          </cell>
          <cell r="F249">
            <v>2</v>
          </cell>
          <cell r="G249" t="str">
            <v>P</v>
          </cell>
          <cell r="H249" t="str">
            <v>A</v>
          </cell>
          <cell r="I249" t="str">
            <v>COL. BAUTISTA DIOS ES AMOR</v>
          </cell>
          <cell r="J249" t="str">
            <v>CANDELARIA BERMUDEZ</v>
          </cell>
          <cell r="K249">
            <v>22774898</v>
          </cell>
          <cell r="L249">
            <v>22572</v>
          </cell>
          <cell r="M249">
            <v>12087</v>
          </cell>
          <cell r="N249" t="str">
            <v>LA QUINTA</v>
          </cell>
          <cell r="O249" t="str">
            <v>LA QUINTA CLL 1 DE LAS FLORES # 24-05</v>
          </cell>
          <cell r="P249">
            <v>6626653</v>
          </cell>
          <cell r="Q249" t="str">
            <v>colegiobautistadiosesamor@gmail.com</v>
          </cell>
          <cell r="S249" t="str">
            <v>nepope28@hotmail.com</v>
          </cell>
          <cell r="T249">
            <v>4</v>
          </cell>
          <cell r="U249" t="str">
            <v>N</v>
          </cell>
          <cell r="V249">
            <v>5</v>
          </cell>
          <cell r="W249" t="str">
            <v>JOSELIN GASTELBONDO SANCHEZ</v>
          </cell>
          <cell r="X249" t="str">
            <v>NELLY POSSO PEÃ‘ATE</v>
          </cell>
          <cell r="Y249">
            <v>1143356378</v>
          </cell>
          <cell r="Z249" t="str">
            <v>3145614922 - 3117993942</v>
          </cell>
          <cell r="AA249" t="str">
            <v>colegiobautistadiosesamor@gmail.com</v>
          </cell>
          <cell r="AB249" t="str">
            <v>3126060640 - 3106155907</v>
          </cell>
          <cell r="AC249">
            <v>42474</v>
          </cell>
          <cell r="AD249" t="str">
            <v>./resoluciones/313001013961.pdf</v>
          </cell>
          <cell r="AE249">
            <v>1</v>
          </cell>
        </row>
        <row r="250">
          <cell r="A250">
            <v>591</v>
          </cell>
          <cell r="B250">
            <v>31300100000000</v>
          </cell>
          <cell r="C250">
            <v>591</v>
          </cell>
          <cell r="D250">
            <v>591</v>
          </cell>
          <cell r="E250">
            <v>313001000000</v>
          </cell>
          <cell r="F250">
            <v>2</v>
          </cell>
          <cell r="G250" t="str">
            <v>P</v>
          </cell>
          <cell r="H250" t="str">
            <v>A</v>
          </cell>
          <cell r="I250" t="str">
            <v>INST. CENTRAL DE COLOMBIA PARA ADULTOS</v>
          </cell>
          <cell r="J250" t="str">
            <v>FARYS FERNANDO RAMOS</v>
          </cell>
          <cell r="K250">
            <v>73571163</v>
          </cell>
          <cell r="L250" t="str">
            <v>0000-00-00</v>
          </cell>
          <cell r="M250" t="str">
            <v>0000-00-00</v>
          </cell>
          <cell r="N250" t="str">
            <v>VILLA SANDRA</v>
          </cell>
          <cell r="O250" t="str">
            <v>VILLA SANDRA MANZANA B LOTE 2</v>
          </cell>
          <cell r="P250">
            <v>6718527</v>
          </cell>
          <cell r="Q250" t="str">
            <v>farysramos@hotmail.com</v>
          </cell>
          <cell r="S250" t="str">
            <v>iccacoordinador@hotmail.com</v>
          </cell>
          <cell r="T250">
            <v>4</v>
          </cell>
          <cell r="U250" t="str">
            <v>N</v>
          </cell>
          <cell r="V250">
            <v>5</v>
          </cell>
          <cell r="W250" t="str">
            <v>MOISES DAVID RAMOS</v>
          </cell>
          <cell r="X250" t="str">
            <v>HELMUT DAVID RESTAN DE LA ESPRIELLA</v>
          </cell>
          <cell r="Y250">
            <v>1047431848</v>
          </cell>
          <cell r="Z250">
            <v>3116884821</v>
          </cell>
          <cell r="AA250" t="str">
            <v>moirestan@hotmail.com</v>
          </cell>
          <cell r="AB250">
            <v>3173521189</v>
          </cell>
          <cell r="AC250">
            <v>42433</v>
          </cell>
          <cell r="AD250" t="str">
            <v>./resoluciones/313001028639.pdf</v>
          </cell>
          <cell r="AE250">
            <v>1</v>
          </cell>
        </row>
        <row r="251">
          <cell r="A251">
            <v>797</v>
          </cell>
          <cell r="B251">
            <v>31300100000000</v>
          </cell>
          <cell r="C251">
            <v>797</v>
          </cell>
          <cell r="D251">
            <v>797</v>
          </cell>
          <cell r="E251">
            <v>313001000000</v>
          </cell>
          <cell r="F251">
            <v>2</v>
          </cell>
          <cell r="G251" t="str">
            <v>P</v>
          </cell>
          <cell r="H251" t="str">
            <v>A</v>
          </cell>
          <cell r="I251" t="str">
            <v>CORP. INST EDUC CIENAGA DE LA VIRGEN</v>
          </cell>
          <cell r="J251" t="str">
            <v>YENNYS MUNOZ GONZALEZ</v>
          </cell>
          <cell r="K251">
            <v>45558351</v>
          </cell>
          <cell r="L251">
            <v>37322</v>
          </cell>
          <cell r="M251">
            <v>30738</v>
          </cell>
          <cell r="N251" t="str">
            <v>ALCIBIA</v>
          </cell>
          <cell r="O251" t="str">
            <v>AV PEDRO ROMERO ST ALCIBIA # 34-71</v>
          </cell>
          <cell r="P251" t="str">
            <v>6745342, 3205944248</v>
          </cell>
          <cell r="Q251" t="str">
            <v>ciecivir1991@hotmail.com</v>
          </cell>
          <cell r="S251" t="str">
            <v>yaremix2001@hotmail.com</v>
          </cell>
          <cell r="T251">
            <v>4</v>
          </cell>
          <cell r="U251" t="str">
            <v>N</v>
          </cell>
          <cell r="V251">
            <v>5</v>
          </cell>
          <cell r="W251" t="str">
            <v>YARENIS MUNOZ GONZALEZ</v>
          </cell>
          <cell r="Y251">
            <v>1047386246</v>
          </cell>
          <cell r="Z251">
            <v>3175056703</v>
          </cell>
          <cell r="AA251" t="str">
            <v>yaremix2001@hotmail.com</v>
          </cell>
          <cell r="AB251">
            <v>3145608754</v>
          </cell>
          <cell r="AC251">
            <v>42474</v>
          </cell>
          <cell r="AD251" t="str">
            <v>./resoluciones/313001029141.pdf</v>
          </cell>
          <cell r="AE251">
            <v>1</v>
          </cell>
        </row>
        <row r="252">
          <cell r="A252">
            <v>36</v>
          </cell>
          <cell r="B252">
            <v>11300100000000</v>
          </cell>
          <cell r="C252">
            <v>36</v>
          </cell>
          <cell r="D252">
            <v>36</v>
          </cell>
          <cell r="E252">
            <v>113001000000</v>
          </cell>
          <cell r="F252">
            <v>1</v>
          </cell>
          <cell r="G252" t="str">
            <v>P</v>
          </cell>
          <cell r="H252" t="str">
            <v>A</v>
          </cell>
          <cell r="I252" t="str">
            <v>I.E NUESTRA SRA DEL CARMEN</v>
          </cell>
          <cell r="J252" t="str">
            <v>DOMINGO SALGADO HERNANDEZ</v>
          </cell>
          <cell r="K252">
            <v>9077274</v>
          </cell>
          <cell r="L252" t="str">
            <v>0000-00-00</v>
          </cell>
          <cell r="M252">
            <v>18920</v>
          </cell>
          <cell r="N252" t="str">
            <v>CHIQUINQUIRA</v>
          </cell>
          <cell r="O252" t="str">
            <v>ESCALLON VILLA AVENIDA PEDRO DE HEREDIA</v>
          </cell>
          <cell r="P252" t="str">
            <v>6710414 - 6710231</v>
          </cell>
          <cell r="Q252" t="str">
            <v>inenscar2002@hotmail.com</v>
          </cell>
          <cell r="S252" t="str">
            <v>lmrodriguez3@hotmail.com</v>
          </cell>
          <cell r="T252">
            <v>5</v>
          </cell>
          <cell r="U252" t="str">
            <v>N</v>
          </cell>
          <cell r="V252">
            <v>3</v>
          </cell>
          <cell r="W252" t="str">
            <v>LUIS JAIME MENDOZA MEJIA</v>
          </cell>
          <cell r="X252" t="str">
            <v>LUZ MARY RODRIGUEZ DIAZ</v>
          </cell>
          <cell r="Y252">
            <v>3205478218</v>
          </cell>
          <cell r="Z252">
            <v>3145062264</v>
          </cell>
          <cell r="AA252" t="str">
            <v>dptoestadisticainenscar@outlook.es</v>
          </cell>
          <cell r="AB252">
            <v>3106025892</v>
          </cell>
          <cell r="AC252">
            <v>42079</v>
          </cell>
          <cell r="AD252" t="str">
            <v>./resoluciones/113001000852.pdf</v>
          </cell>
          <cell r="AE252">
            <v>1</v>
          </cell>
        </row>
        <row r="253">
          <cell r="A253">
            <v>60</v>
          </cell>
          <cell r="B253">
            <v>11300100000000</v>
          </cell>
          <cell r="C253">
            <v>60</v>
          </cell>
          <cell r="D253">
            <v>60</v>
          </cell>
          <cell r="E253">
            <v>113001000000</v>
          </cell>
          <cell r="F253">
            <v>1</v>
          </cell>
          <cell r="G253" t="str">
            <v>P</v>
          </cell>
          <cell r="H253" t="str">
            <v>A</v>
          </cell>
          <cell r="I253" t="str">
            <v>I.E REPUBLICA DEL LIBANO</v>
          </cell>
          <cell r="J253" t="str">
            <v>RUTH MARIA ARELLANO VERGARA</v>
          </cell>
          <cell r="K253">
            <v>45446662</v>
          </cell>
          <cell r="L253" t="str">
            <v>0000-00-00</v>
          </cell>
          <cell r="M253" t="str">
            <v>0000-00-00</v>
          </cell>
          <cell r="N253" t="str">
            <v>REPUBLICA DEL LIBANO</v>
          </cell>
          <cell r="O253" t="str">
            <v>REPUBLICA DEL LIBANO AV PEDRO ROMERO # 49 A 15</v>
          </cell>
          <cell r="P253">
            <v>6698275</v>
          </cell>
          <cell r="Q253" t="str">
            <v>rumar2008@hotmail.com</v>
          </cell>
          <cell r="S253" t="str">
            <v>p_ahumada@hotmail.com</v>
          </cell>
          <cell r="T253">
            <v>5</v>
          </cell>
          <cell r="U253" t="str">
            <v>N</v>
          </cell>
          <cell r="V253">
            <v>3</v>
          </cell>
          <cell r="W253" t="str">
            <v>ARGENIDA MARRUGO MARRUGO</v>
          </cell>
          <cell r="X253" t="str">
            <v>PEDRO AHUMADA LEZAMA</v>
          </cell>
          <cell r="Y253">
            <v>45450976</v>
          </cell>
          <cell r="Z253">
            <v>3163862671</v>
          </cell>
          <cell r="AA253" t="str">
            <v>argenidam@yahoo.es</v>
          </cell>
          <cell r="AB253">
            <v>3182101408</v>
          </cell>
          <cell r="AC253">
            <v>42473</v>
          </cell>
          <cell r="AD253" t="str">
            <v>./resoluciones/113001001727.pdf</v>
          </cell>
          <cell r="AE253">
            <v>1</v>
          </cell>
        </row>
        <row r="254">
          <cell r="A254">
            <v>71</v>
          </cell>
          <cell r="B254">
            <v>11300100000000</v>
          </cell>
          <cell r="C254">
            <v>71</v>
          </cell>
          <cell r="D254">
            <v>71</v>
          </cell>
          <cell r="E254">
            <v>113001000000</v>
          </cell>
          <cell r="F254">
            <v>1</v>
          </cell>
          <cell r="G254" t="str">
            <v>P</v>
          </cell>
          <cell r="H254" t="str">
            <v>A</v>
          </cell>
          <cell r="I254" t="str">
            <v>I.E NUESTRA SRA DEL PERPETUO SOCORRO</v>
          </cell>
          <cell r="J254" t="str">
            <v>JOSE MARIA LARA GUTIERREZ DE PIÑEREZ</v>
          </cell>
          <cell r="K254">
            <v>73076129</v>
          </cell>
          <cell r="L254" t="str">
            <v>0000-00-00</v>
          </cell>
          <cell r="M254" t="str">
            <v>0000-00-00</v>
          </cell>
          <cell r="N254" t="str">
            <v>LIBANO</v>
          </cell>
          <cell r="O254" t="str">
            <v>CL JUAN C ARANGO KRA 49 #31 - 55</v>
          </cell>
          <cell r="P254">
            <v>6431723</v>
          </cell>
          <cell r="Q254" t="str">
            <v>ienspes-11@hotmail.com</v>
          </cell>
          <cell r="T254">
            <v>5</v>
          </cell>
          <cell r="U254" t="str">
            <v>N</v>
          </cell>
          <cell r="V254">
            <v>3</v>
          </cell>
          <cell r="W254" t="str">
            <v>EDITH BABILONIA OLIVO</v>
          </cell>
          <cell r="Y254">
            <v>45463263</v>
          </cell>
          <cell r="Z254">
            <v>3135451830</v>
          </cell>
          <cell r="AA254" t="str">
            <v>edithbabiloniao@hotmail.com</v>
          </cell>
          <cell r="AB254">
            <v>3116756105</v>
          </cell>
          <cell r="AC254">
            <v>42465</v>
          </cell>
          <cell r="AD254" t="str">
            <v>./resoluciones/113001002138.pdf</v>
          </cell>
          <cell r="AE254">
            <v>1</v>
          </cell>
        </row>
        <row r="255">
          <cell r="A255">
            <v>105</v>
          </cell>
          <cell r="B255">
            <v>11300100000000</v>
          </cell>
          <cell r="C255">
            <v>105</v>
          </cell>
          <cell r="D255">
            <v>105</v>
          </cell>
          <cell r="E255">
            <v>113001000000</v>
          </cell>
          <cell r="F255">
            <v>1</v>
          </cell>
          <cell r="G255" t="str">
            <v>P</v>
          </cell>
          <cell r="H255" t="str">
            <v>A</v>
          </cell>
          <cell r="I255" t="str">
            <v>I.E SAN FELIPE NERI</v>
          </cell>
          <cell r="J255" t="str">
            <v>JORGE ACEVEDO CORREA</v>
          </cell>
          <cell r="K255">
            <v>9086497</v>
          </cell>
          <cell r="L255" t="str">
            <v>0000-00-00</v>
          </cell>
          <cell r="M255" t="str">
            <v>0000-00-00</v>
          </cell>
          <cell r="N255" t="str">
            <v>OLAYA HERRERA</v>
          </cell>
          <cell r="O255" t="str">
            <v>OLAYA HERRERA SECT RICAURTE CJ YANES KRA 57 #56-65</v>
          </cell>
          <cell r="P255" t="str">
            <v>6753212 - 6753480</v>
          </cell>
          <cell r="Q255" t="str">
            <v>iesanfelipeneri@hotmail.es</v>
          </cell>
          <cell r="S255" t="str">
            <v>recamo.0309@hotmail.com</v>
          </cell>
          <cell r="T255">
            <v>5</v>
          </cell>
          <cell r="U255" t="str">
            <v>N</v>
          </cell>
          <cell r="V255">
            <v>3</v>
          </cell>
          <cell r="W255" t="str">
            <v>EDILMA TORRES MENDOZA</v>
          </cell>
          <cell r="X255" t="str">
            <v>REBECA CABARCAS MORALES</v>
          </cell>
          <cell r="Y255">
            <v>45496402</v>
          </cell>
          <cell r="Z255" t="str">
            <v>3172751988  3135041510</v>
          </cell>
          <cell r="AA255" t="str">
            <v>edilmatorres28@gmail.com</v>
          </cell>
          <cell r="AB255">
            <v>3178231684</v>
          </cell>
          <cell r="AC255">
            <v>42076</v>
          </cell>
          <cell r="AD255" t="str">
            <v>./resoluciones/113001008284.pdf</v>
          </cell>
          <cell r="AE255">
            <v>1</v>
          </cell>
        </row>
        <row r="256">
          <cell r="A256">
            <v>106</v>
          </cell>
          <cell r="B256">
            <v>11300100000000</v>
          </cell>
          <cell r="C256">
            <v>106</v>
          </cell>
          <cell r="D256">
            <v>106</v>
          </cell>
          <cell r="E256">
            <v>113001000000</v>
          </cell>
          <cell r="F256">
            <v>1</v>
          </cell>
          <cell r="G256" t="str">
            <v>P</v>
          </cell>
          <cell r="H256" t="str">
            <v>A</v>
          </cell>
          <cell r="I256" t="str">
            <v>I.E FULGENCIO LEQUERICA VELEZ</v>
          </cell>
          <cell r="J256" t="str">
            <v>CARMEN MARIA RANGEL SEPULVEDA</v>
          </cell>
          <cell r="K256">
            <v>45457264</v>
          </cell>
          <cell r="L256">
            <v>30435</v>
          </cell>
          <cell r="M256">
            <v>22034</v>
          </cell>
          <cell r="N256" t="str">
            <v>CHIQUINQUIRA</v>
          </cell>
          <cell r="O256" t="str">
            <v>CHIQUINQUIRA MZ 56 LOTE 1</v>
          </cell>
          <cell r="P256" t="str">
            <v>6710009 - 6510735</v>
          </cell>
          <cell r="Q256" t="str">
            <v>i.e.fuleve@gmail.com</v>
          </cell>
          <cell r="T256">
            <v>5</v>
          </cell>
          <cell r="U256" t="str">
            <v>N</v>
          </cell>
          <cell r="V256">
            <v>3</v>
          </cell>
          <cell r="W256" t="str">
            <v>SUGUEIS PATRICIA DE HOYOS ZAMBRANO</v>
          </cell>
          <cell r="Y256">
            <v>45526051</v>
          </cell>
          <cell r="Z256">
            <v>3003594010</v>
          </cell>
          <cell r="AA256" t="str">
            <v>sugueisp1@yahoo.com</v>
          </cell>
          <cell r="AB256">
            <v>3157005103</v>
          </cell>
          <cell r="AC256">
            <v>42201</v>
          </cell>
          <cell r="AD256" t="str">
            <v>./resoluciones/113001004254.pdf</v>
          </cell>
          <cell r="AE256">
            <v>1</v>
          </cell>
        </row>
        <row r="257">
          <cell r="A257">
            <v>149</v>
          </cell>
          <cell r="B257">
            <v>11300100000000</v>
          </cell>
          <cell r="C257">
            <v>149</v>
          </cell>
          <cell r="D257">
            <v>149</v>
          </cell>
          <cell r="E257">
            <v>113001000000</v>
          </cell>
          <cell r="F257">
            <v>1</v>
          </cell>
          <cell r="G257" t="str">
            <v>P</v>
          </cell>
          <cell r="H257" t="str">
            <v>A</v>
          </cell>
          <cell r="I257" t="str">
            <v>I.E PLAYAS DE ACAPULCO</v>
          </cell>
          <cell r="J257" t="str">
            <v>VICTOR GUERRERO DE LA CRUZ</v>
          </cell>
          <cell r="K257">
            <v>5048721</v>
          </cell>
          <cell r="L257" t="str">
            <v>0000-00-00</v>
          </cell>
          <cell r="M257" t="str">
            <v>0000-00-00</v>
          </cell>
          <cell r="N257" t="str">
            <v>REPUBLICA DEL LIBANO</v>
          </cell>
          <cell r="O257" t="str">
            <v>LIBANO AVE PEDRO ROMERO ESQUINA 48 C 60</v>
          </cell>
          <cell r="P257">
            <v>6747225</v>
          </cell>
          <cell r="Q257" t="str">
            <v>vickg_@outlook.com</v>
          </cell>
          <cell r="S257" t="str">
            <v>iepacapulco@gmail.com</v>
          </cell>
          <cell r="T257">
            <v>5</v>
          </cell>
          <cell r="U257" t="str">
            <v>N</v>
          </cell>
          <cell r="V257">
            <v>3</v>
          </cell>
          <cell r="W257" t="str">
            <v>CARLOS MARTINEZ GUERRERO</v>
          </cell>
          <cell r="Y257">
            <v>73144861</v>
          </cell>
          <cell r="Z257">
            <v>3177600602</v>
          </cell>
          <cell r="AA257" t="str">
            <v>martinezguerrerocarlos@gmail.com</v>
          </cell>
          <cell r="AB257">
            <v>3145026290</v>
          </cell>
          <cell r="AC257">
            <v>42475</v>
          </cell>
          <cell r="AD257" t="str">
            <v>./resoluciones/113001008276.pdf</v>
          </cell>
          <cell r="AE257">
            <v>1</v>
          </cell>
        </row>
        <row r="258">
          <cell r="A258">
            <v>717</v>
          </cell>
          <cell r="B258">
            <v>11300100000000</v>
          </cell>
          <cell r="C258">
            <v>717</v>
          </cell>
          <cell r="D258">
            <v>717</v>
          </cell>
          <cell r="E258">
            <v>113001000000</v>
          </cell>
          <cell r="F258">
            <v>1</v>
          </cell>
          <cell r="G258" t="str">
            <v>P</v>
          </cell>
          <cell r="H258" t="str">
            <v>A</v>
          </cell>
          <cell r="I258" t="str">
            <v>I.E FOCO ROJO</v>
          </cell>
          <cell r="J258" t="str">
            <v>MIGUEL ANGEL CANTILLO FRANCO</v>
          </cell>
          <cell r="K258">
            <v>9091947</v>
          </cell>
          <cell r="L258" t="str">
            <v>0000-00-00</v>
          </cell>
          <cell r="M258" t="str">
            <v>0000-00-00</v>
          </cell>
          <cell r="N258" t="str">
            <v>OLAYA HERRERA</v>
          </cell>
          <cell r="O258" t="str">
            <v>OLAYA HERRA SECT RAFAEL NU</v>
          </cell>
          <cell r="P258">
            <v>6725569</v>
          </cell>
          <cell r="Q258" t="str">
            <v>miguel1_cf@hotmail.com</v>
          </cell>
          <cell r="S258" t="str">
            <v>efocorojoi2009@hotmail.com</v>
          </cell>
          <cell r="T258">
            <v>5</v>
          </cell>
          <cell r="U258" t="str">
            <v>N</v>
          </cell>
          <cell r="V258">
            <v>3</v>
          </cell>
          <cell r="W258" t="str">
            <v>ANA ESTER UTRIA MONSALVE</v>
          </cell>
          <cell r="X258">
            <v>0</v>
          </cell>
          <cell r="Y258">
            <v>45477097</v>
          </cell>
          <cell r="Z258">
            <v>3205258510</v>
          </cell>
          <cell r="AA258" t="str">
            <v>utriamonsalve123@hotmail.com</v>
          </cell>
          <cell r="AB258">
            <v>3008377549</v>
          </cell>
          <cell r="AC258">
            <v>42471</v>
          </cell>
          <cell r="AD258" t="str">
            <v>./resoluciones/113001029095.pdf</v>
          </cell>
          <cell r="AE258">
            <v>1</v>
          </cell>
        </row>
        <row r="259">
          <cell r="A259">
            <v>242</v>
          </cell>
          <cell r="B259">
            <v>31300100000000</v>
          </cell>
          <cell r="C259">
            <v>242</v>
          </cell>
          <cell r="D259">
            <v>242</v>
          </cell>
          <cell r="E259">
            <v>313001000000</v>
          </cell>
          <cell r="F259">
            <v>2</v>
          </cell>
          <cell r="G259" t="str">
            <v>P</v>
          </cell>
          <cell r="H259" t="str">
            <v>A</v>
          </cell>
          <cell r="I259" t="str">
            <v>INST. CARTAGENA. DEL MAR</v>
          </cell>
          <cell r="J259" t="str">
            <v>JUAN FRANCISCO TORRES</v>
          </cell>
          <cell r="K259">
            <v>9051601</v>
          </cell>
          <cell r="L259">
            <v>23278</v>
          </cell>
          <cell r="M259">
            <v>15047</v>
          </cell>
          <cell r="N259" t="str">
            <v>LIBANO</v>
          </cell>
          <cell r="O259" t="str">
            <v>SECT 4 VIENTOS CLL 31B # 49C-25</v>
          </cell>
          <cell r="P259" t="str">
            <v>6699590, 6699568</v>
          </cell>
          <cell r="Q259" t="str">
            <v>lisceniatorresrueda@yahoo.es</v>
          </cell>
          <cell r="S259" t="str">
            <v>secretaria@cartagenadelmar.edu.co</v>
          </cell>
          <cell r="T259">
            <v>5</v>
          </cell>
          <cell r="U259" t="str">
            <v>S</v>
          </cell>
          <cell r="V259">
            <v>1</v>
          </cell>
          <cell r="W259" t="str">
            <v>Yaneris  Gomez Alvarez, isabel orozco</v>
          </cell>
          <cell r="X259" t="str">
            <v>isabel orozco</v>
          </cell>
          <cell r="Y259">
            <v>45545423</v>
          </cell>
          <cell r="Z259" t="str">
            <v>3215552126- 3207535737</v>
          </cell>
          <cell r="AA259" t="str">
            <v>yaneris1983@hotmail.com</v>
          </cell>
          <cell r="AB259">
            <v>3145480574</v>
          </cell>
          <cell r="AC259">
            <v>42536</v>
          </cell>
          <cell r="AD259" t="str">
            <v>./resoluciones/313001001211.pdf</v>
          </cell>
          <cell r="AE259">
            <v>1</v>
          </cell>
        </row>
        <row r="260">
          <cell r="A260">
            <v>302</v>
          </cell>
          <cell r="B260">
            <v>31300100000000</v>
          </cell>
          <cell r="C260">
            <v>302</v>
          </cell>
          <cell r="D260">
            <v>302</v>
          </cell>
          <cell r="E260">
            <v>313001000000</v>
          </cell>
          <cell r="F260">
            <v>2</v>
          </cell>
          <cell r="G260" t="str">
            <v>P</v>
          </cell>
          <cell r="H260" t="str">
            <v>A</v>
          </cell>
          <cell r="I260" t="str">
            <v>CORP. INSTITUTO CARTAGENA</v>
          </cell>
          <cell r="J260" t="str">
            <v>HEYDIN P. RAMOS CABALLERO</v>
          </cell>
          <cell r="K260">
            <v>45474385</v>
          </cell>
          <cell r="L260" t="str">
            <v>0000-00-00</v>
          </cell>
          <cell r="M260" t="str">
            <v>0000-00-00</v>
          </cell>
          <cell r="N260" t="str">
            <v>OLAYA HERRERA</v>
          </cell>
          <cell r="O260" t="str">
            <v>OLAYA HERRERA CLL EL TAMARINDO # 32-34 tranversal 66</v>
          </cell>
          <cell r="P260">
            <v>6631946</v>
          </cell>
          <cell r="Q260" t="str">
            <v>corpoinscar@gmail.com</v>
          </cell>
          <cell r="S260" t="str">
            <v>NO APLICA</v>
          </cell>
          <cell r="T260">
            <v>5</v>
          </cell>
          <cell r="U260" t="str">
            <v>S</v>
          </cell>
          <cell r="V260">
            <v>5</v>
          </cell>
          <cell r="W260" t="str">
            <v>YESIT JOSE RAMOS CABALLERO</v>
          </cell>
          <cell r="X260" t="str">
            <v>NO APLICA</v>
          </cell>
          <cell r="Y260">
            <v>9288839</v>
          </cell>
          <cell r="Z260">
            <v>3225840824</v>
          </cell>
          <cell r="AA260" t="str">
            <v>yeca0430-1972@hotmail.com</v>
          </cell>
          <cell r="AB260">
            <v>3172627061</v>
          </cell>
          <cell r="AC260">
            <v>42473</v>
          </cell>
          <cell r="AD260" t="str">
            <v>./resoluciones/313001006159.pdf</v>
          </cell>
          <cell r="AE260">
            <v>1</v>
          </cell>
        </row>
        <row r="261">
          <cell r="A261">
            <v>328</v>
          </cell>
          <cell r="B261">
            <v>31300100000000</v>
          </cell>
          <cell r="C261">
            <v>328</v>
          </cell>
          <cell r="D261">
            <v>328</v>
          </cell>
          <cell r="E261">
            <v>313001000000</v>
          </cell>
          <cell r="F261">
            <v>2</v>
          </cell>
          <cell r="G261" t="str">
            <v>P</v>
          </cell>
          <cell r="H261" t="str">
            <v>A</v>
          </cell>
          <cell r="I261" t="str">
            <v>INST. LAMPARA MARAVILLOSA</v>
          </cell>
          <cell r="J261" t="str">
            <v>DAVID MANOTAS PALMA</v>
          </cell>
          <cell r="K261">
            <v>8246877</v>
          </cell>
          <cell r="L261" t="str">
            <v>0000-00-00</v>
          </cell>
          <cell r="M261" t="str">
            <v>0000-00-00</v>
          </cell>
          <cell r="N261" t="str">
            <v>CASTILLETE</v>
          </cell>
          <cell r="O261" t="str">
            <v>URB CASTILLETE MZ K LOTE 6</v>
          </cell>
          <cell r="P261">
            <v>6697480</v>
          </cell>
          <cell r="Q261" t="str">
            <v>institutolamparamaravillosa@hotmail.com</v>
          </cell>
          <cell r="T261">
            <v>5</v>
          </cell>
          <cell r="U261" t="str">
            <v>N</v>
          </cell>
          <cell r="V261">
            <v>5</v>
          </cell>
          <cell r="W261" t="str">
            <v>KEYLIS BATISTA</v>
          </cell>
          <cell r="Y261">
            <v>1034289365</v>
          </cell>
          <cell r="Z261" t="str">
            <v>3153807888 - 3008601587</v>
          </cell>
          <cell r="AA261" t="str">
            <v>batistakeylis@gmail.com</v>
          </cell>
          <cell r="AB261">
            <v>3166846621</v>
          </cell>
          <cell r="AC261">
            <v>42486</v>
          </cell>
          <cell r="AD261" t="str">
            <v>./resoluciones/313001007309.pdf</v>
          </cell>
          <cell r="AE261">
            <v>1</v>
          </cell>
        </row>
        <row r="262">
          <cell r="A262">
            <v>342</v>
          </cell>
          <cell r="B262">
            <v>31300100000000</v>
          </cell>
          <cell r="C262">
            <v>342</v>
          </cell>
          <cell r="D262">
            <v>342</v>
          </cell>
          <cell r="E262">
            <v>313001000000</v>
          </cell>
          <cell r="F262">
            <v>2</v>
          </cell>
          <cell r="G262" t="str">
            <v>P</v>
          </cell>
          <cell r="H262" t="str">
            <v>A</v>
          </cell>
          <cell r="I262" t="str">
            <v>FUND. R.E.I PARA LA REHABILITACION INTEGRAL I.P.S</v>
          </cell>
          <cell r="J262" t="str">
            <v>LUZ MARY TOBON GUTIERREZ</v>
          </cell>
          <cell r="K262">
            <v>45755859</v>
          </cell>
          <cell r="L262" t="str">
            <v>0000-00-00</v>
          </cell>
          <cell r="M262" t="str">
            <v>0000-00-00</v>
          </cell>
          <cell r="N262" t="str">
            <v>OLAYA HERRERA</v>
          </cell>
          <cell r="O262" t="str">
            <v>OLAYA HERRERA KRA50A -URB LOS ALAMOS # 31B-12</v>
          </cell>
          <cell r="P262" t="str">
            <v>6697427, 6697881</v>
          </cell>
          <cell r="Q262" t="str">
            <v>info@fundacionreiorg.com</v>
          </cell>
          <cell r="S262" t="str">
            <v>educacion@fundacionreiorg.com</v>
          </cell>
          <cell r="T262">
            <v>5</v>
          </cell>
          <cell r="U262" t="str">
            <v>S</v>
          </cell>
          <cell r="V262">
            <v>1</v>
          </cell>
          <cell r="W262" t="str">
            <v>LUZ MARY TOBON GUTIERREZ</v>
          </cell>
          <cell r="Y262" t="str">
            <v>cedula_opera</v>
          </cell>
          <cell r="Z262" t="str">
            <v xml:space="preserve">3175073707 - 3177945650 </v>
          </cell>
          <cell r="AA262" t="str">
            <v>luzmarytobon@hotmail.com</v>
          </cell>
          <cell r="AB262">
            <v>3004772534</v>
          </cell>
          <cell r="AC262">
            <v>42451</v>
          </cell>
          <cell r="AD262" t="str">
            <v>./resoluciones/313001007821.pdf</v>
          </cell>
          <cell r="AE262">
            <v>1</v>
          </cell>
        </row>
        <row r="263">
          <cell r="A263">
            <v>346</v>
          </cell>
          <cell r="B263">
            <v>31300100000000</v>
          </cell>
          <cell r="C263">
            <v>346</v>
          </cell>
          <cell r="D263">
            <v>346</v>
          </cell>
          <cell r="E263">
            <v>313001000000</v>
          </cell>
          <cell r="F263">
            <v>2</v>
          </cell>
          <cell r="G263" t="str">
            <v>P</v>
          </cell>
          <cell r="H263" t="str">
            <v>A</v>
          </cell>
          <cell r="I263" t="str">
            <v>INST. ANGLO AMERICANO DE C/GENA.</v>
          </cell>
          <cell r="J263" t="str">
            <v>LUDYS JULIO ROMERO</v>
          </cell>
          <cell r="K263">
            <v>0</v>
          </cell>
          <cell r="L263" t="str">
            <v>0000-00-00</v>
          </cell>
          <cell r="M263" t="str">
            <v>0000-00-00</v>
          </cell>
          <cell r="N263" t="str">
            <v>LAS PALMERAS</v>
          </cell>
          <cell r="O263" t="str">
            <v>MZ 26 LT 16</v>
          </cell>
          <cell r="P263">
            <v>6612354</v>
          </cell>
          <cell r="Q263" t="str">
            <v>institutoanglo-1@hotmail.com</v>
          </cell>
          <cell r="T263">
            <v>5</v>
          </cell>
          <cell r="U263" t="str">
            <v>S</v>
          </cell>
          <cell r="V263">
            <v>5</v>
          </cell>
          <cell r="W263" t="str">
            <v>MARY SOL HERRERA GARCIA</v>
          </cell>
          <cell r="X263" t="str">
            <v>MARY SOL HERRERA GARCIA</v>
          </cell>
          <cell r="Y263">
            <v>45750714</v>
          </cell>
          <cell r="Z263">
            <v>3013643370</v>
          </cell>
          <cell r="AA263" t="str">
            <v>brendymar200@hotmail.com</v>
          </cell>
          <cell r="AB263">
            <v>3106590685</v>
          </cell>
          <cell r="AC263">
            <v>42488</v>
          </cell>
          <cell r="AD263" t="str">
            <v>./resoluciones/313001007929.pdf</v>
          </cell>
          <cell r="AE263">
            <v>1</v>
          </cell>
        </row>
        <row r="264">
          <cell r="A264">
            <v>472</v>
          </cell>
          <cell r="B264">
            <v>31300100000000</v>
          </cell>
          <cell r="C264">
            <v>472</v>
          </cell>
          <cell r="D264">
            <v>472</v>
          </cell>
          <cell r="E264">
            <v>313001000000</v>
          </cell>
          <cell r="F264">
            <v>2</v>
          </cell>
          <cell r="G264" t="str">
            <v>P</v>
          </cell>
          <cell r="H264" t="str">
            <v>A</v>
          </cell>
          <cell r="I264" t="str">
            <v>INST. LOS ANGELITOS</v>
          </cell>
          <cell r="J264" t="str">
            <v>RUBY SAAVEDRA ROMERO</v>
          </cell>
          <cell r="K264">
            <v>36561509</v>
          </cell>
          <cell r="L264" t="str">
            <v>0000-00-00</v>
          </cell>
          <cell r="M264" t="str">
            <v>0000-00-00</v>
          </cell>
          <cell r="N264" t="str">
            <v>OLAYA HERRERA</v>
          </cell>
          <cell r="O264" t="str">
            <v xml:space="preserve"> SECTOR  ESTELA # 68-40</v>
          </cell>
          <cell r="P264">
            <v>6532570</v>
          </cell>
          <cell r="Q264" t="str">
            <v>institutolosangelitos@hotmail.com</v>
          </cell>
          <cell r="T264">
            <v>5</v>
          </cell>
          <cell r="U264" t="str">
            <v>S</v>
          </cell>
          <cell r="V264">
            <v>1</v>
          </cell>
          <cell r="W264" t="str">
            <v>EDITH MARTINEZ</v>
          </cell>
          <cell r="Y264">
            <v>45507662</v>
          </cell>
          <cell r="Z264">
            <v>3003344110</v>
          </cell>
          <cell r="AA264" t="str">
            <v>ed14marm@hotmail.com</v>
          </cell>
          <cell r="AB264">
            <v>3184023115</v>
          </cell>
          <cell r="AC264">
            <v>42486</v>
          </cell>
          <cell r="AD264" t="str">
            <v>./resoluciones/313001013406.pdf</v>
          </cell>
          <cell r="AE264">
            <v>1</v>
          </cell>
        </row>
        <row r="265">
          <cell r="A265">
            <v>592</v>
          </cell>
          <cell r="B265">
            <v>31300100000000</v>
          </cell>
          <cell r="C265">
            <v>592</v>
          </cell>
          <cell r="D265">
            <v>592</v>
          </cell>
          <cell r="E265">
            <v>313001000000</v>
          </cell>
          <cell r="F265">
            <v>2</v>
          </cell>
          <cell r="G265" t="str">
            <v>P</v>
          </cell>
          <cell r="H265" t="str">
            <v>A</v>
          </cell>
          <cell r="I265" t="str">
            <v>INST.  EDUC. EL SEMBRADOR</v>
          </cell>
          <cell r="J265" t="str">
            <v>LUDYS JULIO ROMERO</v>
          </cell>
          <cell r="K265">
            <v>45500434</v>
          </cell>
          <cell r="L265" t="str">
            <v>0000-00-00</v>
          </cell>
          <cell r="M265" t="str">
            <v>0000-00-00</v>
          </cell>
          <cell r="N265" t="str">
            <v>REPUBLICA DEL LIBANO</v>
          </cell>
          <cell r="O265" t="str">
            <v>EL LIBANO CALLE 3A # 31 B 55</v>
          </cell>
          <cell r="P265" t="str">
            <v>6725452, 6725460</v>
          </cell>
          <cell r="Q265" t="str">
            <v>ins_edu_el_sem@hotmail.com</v>
          </cell>
          <cell r="S265" t="str">
            <v>ludisjuly@hotmail.com</v>
          </cell>
          <cell r="T265" t="str">
            <v>grihesi08@hotmail.com</v>
          </cell>
          <cell r="U265">
            <v>5</v>
          </cell>
          <cell r="V265" t="str">
            <v>S</v>
          </cell>
          <cell r="W265">
            <v>5</v>
          </cell>
          <cell r="X265" t="str">
            <v>LEOCADIO SILVER PATERNINA, GRISELIS HERRERA</v>
          </cell>
          <cell r="AA265" t="str">
            <v>3174804981 - 3106360874</v>
          </cell>
          <cell r="AB265" t="str">
            <v>l.silvera.p@hotmail.com</v>
          </cell>
          <cell r="AC265">
            <v>3106590685</v>
          </cell>
          <cell r="AD265">
            <v>41380</v>
          </cell>
          <cell r="AF265">
            <v>1</v>
          </cell>
        </row>
        <row r="266">
          <cell r="A266">
            <v>614</v>
          </cell>
          <cell r="B266">
            <v>31300100000000</v>
          </cell>
          <cell r="C266">
            <v>614</v>
          </cell>
          <cell r="D266">
            <v>614</v>
          </cell>
          <cell r="E266">
            <v>313001000000</v>
          </cell>
          <cell r="F266">
            <v>2</v>
          </cell>
          <cell r="G266" t="str">
            <v>P</v>
          </cell>
          <cell r="H266" t="str">
            <v>A</v>
          </cell>
          <cell r="I266" t="str">
            <v>COL. BILINGUE DE CARTAGENA</v>
          </cell>
          <cell r="J266" t="str">
            <v>DAVID MANOTAS PALMA</v>
          </cell>
          <cell r="K266">
            <v>8246877</v>
          </cell>
          <cell r="L266" t="str">
            <v>0000-00-00</v>
          </cell>
          <cell r="M266" t="str">
            <v>0000-00-00</v>
          </cell>
          <cell r="N266" t="str">
            <v>TESCA</v>
          </cell>
          <cell r="O266" t="str">
            <v>TESCA NUEVO C 31B N 50-82</v>
          </cell>
          <cell r="P266">
            <v>6753078</v>
          </cell>
          <cell r="Q266" t="str">
            <v>c.bilinguedecartagena@hotmail.com</v>
          </cell>
          <cell r="S266" t="str">
            <v>institutolamparamaravillosa@hotmail.com</v>
          </cell>
          <cell r="T266">
            <v>5</v>
          </cell>
          <cell r="U266" t="str">
            <v>N</v>
          </cell>
          <cell r="V266">
            <v>5</v>
          </cell>
          <cell r="W266" t="str">
            <v>RAMIRO DIAZ</v>
          </cell>
          <cell r="Y266">
            <v>73188477</v>
          </cell>
          <cell r="Z266">
            <v>3135981099</v>
          </cell>
          <cell r="AA266" t="str">
            <v>c.bilinguedecartagena@hotmail.com</v>
          </cell>
          <cell r="AB266">
            <v>3166846621</v>
          </cell>
          <cell r="AC266">
            <v>42486</v>
          </cell>
          <cell r="AD266" t="str">
            <v>./resoluciones/313001028868.pdf</v>
          </cell>
          <cell r="AE266">
            <v>1</v>
          </cell>
        </row>
        <row r="267">
          <cell r="A267">
            <v>637</v>
          </cell>
          <cell r="B267">
            <v>31300100000000</v>
          </cell>
          <cell r="C267">
            <v>637</v>
          </cell>
          <cell r="D267">
            <v>637</v>
          </cell>
          <cell r="E267">
            <v>313001000000</v>
          </cell>
          <cell r="F267">
            <v>2</v>
          </cell>
          <cell r="G267" t="str">
            <v>P</v>
          </cell>
          <cell r="H267" t="str">
            <v>A</v>
          </cell>
          <cell r="I267" t="str">
            <v>CENT. EDUC. ALBERTO JIMENEZ FUENTES (ANTES MI ABUELO Y</v>
          </cell>
          <cell r="J267" t="str">
            <v>LIDA ESTHER JIMENEZ URZOLA</v>
          </cell>
          <cell r="K267">
            <v>45476606</v>
          </cell>
          <cell r="L267">
            <v>31547</v>
          </cell>
          <cell r="M267">
            <v>24881</v>
          </cell>
          <cell r="N267" t="str">
            <v>OLAYA HERRERA</v>
          </cell>
          <cell r="O267" t="str">
            <v>OLAYA HERRERA CARRERA 67 # 32B-60 ST PUNTILLA</v>
          </cell>
          <cell r="P267">
            <v>6531996</v>
          </cell>
          <cell r="Q267" t="str">
            <v>lidaesther@yahoo.com</v>
          </cell>
          <cell r="T267">
            <v>5</v>
          </cell>
          <cell r="U267" t="str">
            <v>S</v>
          </cell>
          <cell r="V267">
            <v>1</v>
          </cell>
          <cell r="W267" t="str">
            <v>joselis de aguas garcias</v>
          </cell>
          <cell r="Y267">
            <v>1143343498</v>
          </cell>
          <cell r="Z267">
            <v>3006935520</v>
          </cell>
          <cell r="AA267" t="str">
            <v>leyston_saray@hotmail.com</v>
          </cell>
          <cell r="AB267" t="str">
            <v>3012213610-3012033841</v>
          </cell>
          <cell r="AC267">
            <v>42474</v>
          </cell>
          <cell r="AD267" t="str">
            <v>./resoluciones/313001028875.pdf</v>
          </cell>
          <cell r="AE267">
            <v>1</v>
          </cell>
        </row>
        <row r="268">
          <cell r="A268">
            <v>652</v>
          </cell>
          <cell r="B268">
            <v>31300100000000</v>
          </cell>
          <cell r="C268">
            <v>652</v>
          </cell>
          <cell r="D268">
            <v>652</v>
          </cell>
          <cell r="E268">
            <v>313001000000</v>
          </cell>
          <cell r="F268">
            <v>2</v>
          </cell>
          <cell r="G268" t="str">
            <v>P</v>
          </cell>
          <cell r="H268" t="str">
            <v>A</v>
          </cell>
          <cell r="I268" t="str">
            <v>COL. JUAN PABLO II (C.E SONRISITAS)</v>
          </cell>
          <cell r="J268" t="str">
            <v>YASMIRA MERCADO CRUZ</v>
          </cell>
          <cell r="K268">
            <v>45470072</v>
          </cell>
          <cell r="L268">
            <v>31106</v>
          </cell>
          <cell r="M268">
            <v>24025</v>
          </cell>
          <cell r="N268" t="str">
            <v>OLAYA HERRERA</v>
          </cell>
          <cell r="O268" t="str">
            <v>SECTOR ONCE DE NOVIEMBRE # 53-86</v>
          </cell>
          <cell r="P268">
            <v>6698361</v>
          </cell>
          <cell r="Q268" t="str">
            <v>colegiojuanpabloll@hotmail.com</v>
          </cell>
          <cell r="R268" t="str">
            <v>juanpabloii.epsicolombia.com</v>
          </cell>
          <cell r="S268" t="str">
            <v>rco2@hotmail.com</v>
          </cell>
          <cell r="T268">
            <v>5</v>
          </cell>
          <cell r="U268" t="str">
            <v>N</v>
          </cell>
          <cell r="V268">
            <v>5</v>
          </cell>
          <cell r="W268" t="str">
            <v>YASMIRA MERCADO CRUZ</v>
          </cell>
          <cell r="X268" t="str">
            <v>isidoro Rico Rivera</v>
          </cell>
          <cell r="Y268">
            <v>45470072</v>
          </cell>
          <cell r="Z268">
            <v>3135852683</v>
          </cell>
          <cell r="AA268" t="str">
            <v>colegiojuanpabloll@hotmail.com</v>
          </cell>
          <cell r="AB268">
            <v>3135852683</v>
          </cell>
          <cell r="AC268">
            <v>42474</v>
          </cell>
          <cell r="AD268" t="str">
            <v>./resoluciones/313001028843.pdf</v>
          </cell>
          <cell r="AE268">
            <v>1</v>
          </cell>
        </row>
        <row r="269">
          <cell r="A269">
            <v>872</v>
          </cell>
          <cell r="B269">
            <v>31300100000000</v>
          </cell>
          <cell r="C269">
            <v>872</v>
          </cell>
          <cell r="D269">
            <v>872</v>
          </cell>
          <cell r="E269">
            <v>313001000000</v>
          </cell>
          <cell r="F269">
            <v>2</v>
          </cell>
          <cell r="G269" t="str">
            <v>P</v>
          </cell>
          <cell r="H269" t="str">
            <v>A</v>
          </cell>
          <cell r="I269" t="str">
            <v>INSTITUTO EDUCATIVO PEDRO CALDERON DE LA BARCA</v>
          </cell>
          <cell r="J269" t="str">
            <v>MARTHA LUCIA JIMENEZ MIELES</v>
          </cell>
          <cell r="N269" t="str">
            <v>REPUBLICA DEL LIBANO</v>
          </cell>
          <cell r="O269" t="str">
            <v>CL CENTRAL B 49 78</v>
          </cell>
          <cell r="T269">
            <v>5</v>
          </cell>
          <cell r="U269" t="str">
            <v>N</v>
          </cell>
          <cell r="V269">
            <v>5</v>
          </cell>
          <cell r="AE269">
            <v>1</v>
          </cell>
        </row>
        <row r="270">
          <cell r="A270">
            <v>18</v>
          </cell>
          <cell r="B270">
            <v>11300100000000</v>
          </cell>
          <cell r="C270">
            <v>18</v>
          </cell>
          <cell r="D270">
            <v>18</v>
          </cell>
          <cell r="E270">
            <v>113001000000</v>
          </cell>
          <cell r="F270">
            <v>1</v>
          </cell>
          <cell r="G270" t="str">
            <v>P</v>
          </cell>
          <cell r="H270" t="str">
            <v>A</v>
          </cell>
          <cell r="I270" t="str">
            <v>I.E NUESTRO ESFUERZO</v>
          </cell>
          <cell r="J270" t="str">
            <v>JORGE ELIECER ARROYO BERRIO</v>
          </cell>
          <cell r="K270">
            <v>73091525</v>
          </cell>
          <cell r="L270" t="str">
            <v>0000-00-00</v>
          </cell>
          <cell r="M270" t="str">
            <v>0000-00-00</v>
          </cell>
          <cell r="N270" t="str">
            <v>EL POZON</v>
          </cell>
          <cell r="O270" t="str">
            <v>SC SAGRADO CORAZ</v>
          </cell>
          <cell r="P270">
            <v>0</v>
          </cell>
          <cell r="Q270" t="str">
            <v>jorpiscis5@hotmail.com</v>
          </cell>
          <cell r="T270">
            <v>6</v>
          </cell>
          <cell r="U270" t="str">
            <v>N</v>
          </cell>
          <cell r="V270">
            <v>3</v>
          </cell>
          <cell r="W270" t="str">
            <v>DELSY PADILLA MANJARRES</v>
          </cell>
          <cell r="Y270">
            <v>45455847</v>
          </cell>
          <cell r="Z270">
            <v>3216144341</v>
          </cell>
          <cell r="AA270" t="str">
            <v>jo-ar@hotmail.com</v>
          </cell>
          <cell r="AB270">
            <v>3106862959</v>
          </cell>
          <cell r="AC270">
            <v>42528</v>
          </cell>
          <cell r="AD270" t="str">
            <v>./resoluciones/113001000241.pdf</v>
          </cell>
          <cell r="AE270">
            <v>1</v>
          </cell>
        </row>
        <row r="271">
          <cell r="A271">
            <v>32</v>
          </cell>
          <cell r="B271">
            <v>11300100000000</v>
          </cell>
          <cell r="C271">
            <v>32</v>
          </cell>
          <cell r="D271">
            <v>32</v>
          </cell>
          <cell r="E271">
            <v>113001000000</v>
          </cell>
          <cell r="F271">
            <v>1</v>
          </cell>
          <cell r="G271" t="str">
            <v>P</v>
          </cell>
          <cell r="H271" t="str">
            <v>A</v>
          </cell>
          <cell r="I271" t="str">
            <v>I.E CAMILO TORRES DEL POZON</v>
          </cell>
          <cell r="J271" t="str">
            <v>HERMIDES R VASQUEZ VASQUEZ</v>
          </cell>
          <cell r="K271">
            <v>9080425</v>
          </cell>
          <cell r="L271" t="str">
            <v>0000-00-00</v>
          </cell>
          <cell r="M271" t="str">
            <v>0000-00-00</v>
          </cell>
          <cell r="N271" t="str">
            <v>EL POZON</v>
          </cell>
          <cell r="O271" t="str">
            <v>EL POZON MZA 49 LOTE 13 CR 89</v>
          </cell>
          <cell r="P271">
            <v>6634080</v>
          </cell>
          <cell r="Q271" t="str">
            <v>hvasquezvazquez@hotmail.com</v>
          </cell>
          <cell r="T271">
            <v>6</v>
          </cell>
          <cell r="U271" t="str">
            <v>N</v>
          </cell>
          <cell r="V271">
            <v>3</v>
          </cell>
          <cell r="W271" t="str">
            <v>LINCOLN RAMIREZ TORRES</v>
          </cell>
          <cell r="Y271">
            <v>73143976</v>
          </cell>
          <cell r="Z271">
            <v>3135294922</v>
          </cell>
          <cell r="AA271" t="str">
            <v>lramirezt5@hotmail.com</v>
          </cell>
          <cell r="AB271">
            <v>3015494272</v>
          </cell>
          <cell r="AC271">
            <v>42382</v>
          </cell>
          <cell r="AD271" t="str">
            <v>./resoluciones/113001000771.pdf</v>
          </cell>
          <cell r="AE271">
            <v>1</v>
          </cell>
        </row>
        <row r="272">
          <cell r="A272">
            <v>50</v>
          </cell>
          <cell r="B272">
            <v>11300100000000</v>
          </cell>
          <cell r="C272">
            <v>50</v>
          </cell>
          <cell r="D272">
            <v>50</v>
          </cell>
          <cell r="E272">
            <v>113001000000</v>
          </cell>
          <cell r="F272">
            <v>1</v>
          </cell>
          <cell r="G272" t="str">
            <v>P</v>
          </cell>
          <cell r="H272" t="str">
            <v>A</v>
          </cell>
          <cell r="I272" t="str">
            <v>I.E DE FREDONIA</v>
          </cell>
          <cell r="J272" t="str">
            <v>MARGA LUZ GOMEZ VEROY</v>
          </cell>
          <cell r="K272">
            <v>45489539</v>
          </cell>
          <cell r="L272" t="str">
            <v>0000-00-00</v>
          </cell>
          <cell r="M272" t="str">
            <v>0000-00-00</v>
          </cell>
          <cell r="N272" t="str">
            <v>OLAYA HERRERA</v>
          </cell>
          <cell r="O272" t="str">
            <v>FREDONIA CLL 46 Cra.79-05</v>
          </cell>
          <cell r="P272">
            <v>6528683</v>
          </cell>
          <cell r="Q272" t="str">
            <v>iefredonia@hotmail.com</v>
          </cell>
          <cell r="T272">
            <v>6</v>
          </cell>
          <cell r="U272" t="str">
            <v>N</v>
          </cell>
          <cell r="V272">
            <v>3</v>
          </cell>
          <cell r="W272" t="str">
            <v>TATIANA ELENA ROSSO MEDRANO</v>
          </cell>
          <cell r="Y272">
            <v>30571361</v>
          </cell>
          <cell r="Z272">
            <v>3153904640</v>
          </cell>
          <cell r="AA272" t="str">
            <v>elenarosso_069@hotmail.com</v>
          </cell>
          <cell r="AB272">
            <v>3004701196</v>
          </cell>
          <cell r="AC272">
            <v>42401</v>
          </cell>
          <cell r="AD272" t="str">
            <v>./resoluciones/113001001581.pdf</v>
          </cell>
          <cell r="AE272">
            <v>1</v>
          </cell>
        </row>
        <row r="273">
          <cell r="A273">
            <v>131</v>
          </cell>
          <cell r="B273">
            <v>11300100000000</v>
          </cell>
          <cell r="C273">
            <v>131</v>
          </cell>
          <cell r="D273">
            <v>131</v>
          </cell>
          <cell r="E273">
            <v>113001000000</v>
          </cell>
          <cell r="F273">
            <v>1</v>
          </cell>
          <cell r="G273" t="str">
            <v>P</v>
          </cell>
          <cell r="H273" t="str">
            <v>A</v>
          </cell>
          <cell r="I273" t="str">
            <v>I.E FE Y ALEGRIA LAS AMERICAS</v>
          </cell>
          <cell r="J273" t="str">
            <v>YOLIMA LUZ ESCORCIA VASQUEZ</v>
          </cell>
          <cell r="K273">
            <v>32673704</v>
          </cell>
          <cell r="L273" t="str">
            <v>0000-00-00</v>
          </cell>
          <cell r="M273" t="str">
            <v>0000-00-00</v>
          </cell>
          <cell r="N273" t="str">
            <v>OLAYA HERRERA</v>
          </cell>
          <cell r="O273" t="str">
            <v>OLAYA HERRERA CRA 84 # 32 B 152</v>
          </cell>
          <cell r="P273">
            <v>6534090</v>
          </cell>
          <cell r="Q273" t="str">
            <v>eyolimaluz@gmail.com</v>
          </cell>
          <cell r="T273">
            <v>6</v>
          </cell>
          <cell r="U273" t="str">
            <v>N</v>
          </cell>
          <cell r="V273">
            <v>3</v>
          </cell>
          <cell r="W273" t="str">
            <v>ALBA ROSA HERRERA VILLA</v>
          </cell>
          <cell r="Y273">
            <v>22844362</v>
          </cell>
          <cell r="Z273">
            <v>3107452283</v>
          </cell>
          <cell r="AA273" t="str">
            <v>herreraalba@hotmail.es</v>
          </cell>
          <cell r="AB273">
            <v>3004092772</v>
          </cell>
          <cell r="AC273">
            <v>42522</v>
          </cell>
          <cell r="AD273" t="str">
            <v>./resoluciones/113001007199.pdf</v>
          </cell>
          <cell r="AE273">
            <v>1</v>
          </cell>
        </row>
        <row r="274">
          <cell r="A274">
            <v>139</v>
          </cell>
          <cell r="B274">
            <v>11300100000000</v>
          </cell>
          <cell r="C274">
            <v>139</v>
          </cell>
          <cell r="D274">
            <v>139</v>
          </cell>
          <cell r="E274">
            <v>113001000000</v>
          </cell>
          <cell r="F274">
            <v>1</v>
          </cell>
          <cell r="G274" t="str">
            <v>P</v>
          </cell>
          <cell r="H274" t="str">
            <v>A</v>
          </cell>
          <cell r="I274" t="str">
            <v>I.E LA LIBERTAD</v>
          </cell>
          <cell r="J274" t="str">
            <v>MIRTA NOWACKY GUTIERREZ</v>
          </cell>
          <cell r="K274">
            <v>45451801</v>
          </cell>
          <cell r="L274" t="str">
            <v>0000-00-00</v>
          </cell>
          <cell r="M274" t="str">
            <v>0000-00-00</v>
          </cell>
          <cell r="N274" t="str">
            <v>EL POZON</v>
          </cell>
          <cell r="O274" t="str">
            <v>EL POZON TRANV 60 M 89 L 7 CALLEJON 6</v>
          </cell>
          <cell r="P274">
            <v>6523381</v>
          </cell>
          <cell r="Q274" t="str">
            <v>i.e.libertad@hotmail.com</v>
          </cell>
          <cell r="T274">
            <v>6</v>
          </cell>
          <cell r="U274" t="str">
            <v>N</v>
          </cell>
          <cell r="V274">
            <v>3</v>
          </cell>
          <cell r="W274" t="str">
            <v>ARNALDO AMADO HERNANDEZ REALES</v>
          </cell>
          <cell r="X274" t="str">
            <v>FRANCIA MARRUGO CORREA</v>
          </cell>
          <cell r="Y274">
            <v>73128729</v>
          </cell>
          <cell r="Z274">
            <v>3126214043</v>
          </cell>
          <cell r="AA274" t="str">
            <v>arnaldo_hernandez67@hotmail.com</v>
          </cell>
          <cell r="AB274">
            <v>3016898048</v>
          </cell>
          <cell r="AC274">
            <v>42475</v>
          </cell>
          <cell r="AD274" t="str">
            <v>./resoluciones/113001007857.pdf</v>
          </cell>
          <cell r="AE274">
            <v>1</v>
          </cell>
        </row>
        <row r="275">
          <cell r="A275">
            <v>153</v>
          </cell>
          <cell r="B275">
            <v>11300100000000</v>
          </cell>
          <cell r="C275">
            <v>153</v>
          </cell>
          <cell r="D275">
            <v>153</v>
          </cell>
          <cell r="E275">
            <v>113001000000</v>
          </cell>
          <cell r="F275">
            <v>1</v>
          </cell>
          <cell r="G275" t="str">
            <v>P</v>
          </cell>
          <cell r="H275" t="str">
            <v>A</v>
          </cell>
          <cell r="I275" t="str">
            <v>I.E VALORES UNIDOS</v>
          </cell>
          <cell r="J275" t="str">
            <v>ODALIS DEL ROSARIO ROMERO VARGAS</v>
          </cell>
          <cell r="K275">
            <v>3107406342</v>
          </cell>
          <cell r="L275" t="str">
            <v>0000-00-00</v>
          </cell>
          <cell r="M275" t="str">
            <v>0000-00-00</v>
          </cell>
          <cell r="N275" t="str">
            <v>EL POZON</v>
          </cell>
          <cell r="O275" t="str">
            <v>EL POZON SEC 19 DE FEBRERO CLL LA ESPERANZA</v>
          </cell>
          <cell r="P275">
            <v>3005266137</v>
          </cell>
          <cell r="Q275" t="str">
            <v>valoresunidos@hotmail.com</v>
          </cell>
          <cell r="R275" t="str">
            <v>valoresunidos@hotmail.com</v>
          </cell>
          <cell r="T275">
            <v>6</v>
          </cell>
          <cell r="U275" t="str">
            <v>N</v>
          </cell>
          <cell r="V275">
            <v>3</v>
          </cell>
          <cell r="W275" t="str">
            <v>EDGAR GARCIA TORRES</v>
          </cell>
          <cell r="Y275">
            <v>73122725</v>
          </cell>
          <cell r="Z275">
            <v>3165758017</v>
          </cell>
          <cell r="AA275" t="str">
            <v>elgato1710@hotmail.com</v>
          </cell>
          <cell r="AB275">
            <v>3005266137</v>
          </cell>
          <cell r="AC275">
            <v>42387</v>
          </cell>
          <cell r="AD275" t="str">
            <v>./resoluciones/113001000259.pdf</v>
          </cell>
          <cell r="AE275">
            <v>1</v>
          </cell>
        </row>
        <row r="276">
          <cell r="A276">
            <v>156</v>
          </cell>
          <cell r="B276">
            <v>11300100000000</v>
          </cell>
          <cell r="C276">
            <v>156</v>
          </cell>
          <cell r="D276">
            <v>156</v>
          </cell>
          <cell r="E276">
            <v>113001000000</v>
          </cell>
          <cell r="F276">
            <v>1</v>
          </cell>
          <cell r="G276" t="str">
            <v>P</v>
          </cell>
          <cell r="H276" t="str">
            <v>A</v>
          </cell>
          <cell r="I276" t="str">
            <v>I.E VILLA ESTRELLA</v>
          </cell>
          <cell r="J276" t="str">
            <v>DILIA ESTHER MARIN ARIAS</v>
          </cell>
          <cell r="K276">
            <v>45465197</v>
          </cell>
          <cell r="L276">
            <v>30862</v>
          </cell>
          <cell r="M276">
            <v>23922</v>
          </cell>
          <cell r="N276" t="str">
            <v>VILLA ESTRELLA</v>
          </cell>
          <cell r="O276" t="str">
            <v>VILLA ESTRELLA CLL 36 # 91-15</v>
          </cell>
          <cell r="P276">
            <v>6635324</v>
          </cell>
          <cell r="Q276" t="str">
            <v>marinarias65@hotmail.com</v>
          </cell>
          <cell r="S276" t="str">
            <v>j-diaz-sanchez@hotmail.com</v>
          </cell>
          <cell r="T276">
            <v>6</v>
          </cell>
          <cell r="U276" t="str">
            <v>N</v>
          </cell>
          <cell r="V276">
            <v>3</v>
          </cell>
          <cell r="W276" t="str">
            <v>JEANNETTE DIAZ SANCHEZ</v>
          </cell>
          <cell r="X276" t="str">
            <v>SIMAT</v>
          </cell>
          <cell r="Y276">
            <v>45456342</v>
          </cell>
          <cell r="Z276" t="str">
            <v>3215046015 - 3162424827</v>
          </cell>
          <cell r="AA276" t="str">
            <v>j-diaz-sanchez@hotmail.com</v>
          </cell>
          <cell r="AB276">
            <v>3163809825</v>
          </cell>
          <cell r="AC276">
            <v>42474</v>
          </cell>
          <cell r="AD276" t="str">
            <v>./resoluciones/113001009281.pdf</v>
          </cell>
          <cell r="AE276">
            <v>1</v>
          </cell>
        </row>
        <row r="277">
          <cell r="A277">
            <v>198</v>
          </cell>
          <cell r="B277">
            <v>11300100000000</v>
          </cell>
          <cell r="C277">
            <v>198</v>
          </cell>
          <cell r="D277">
            <v>198</v>
          </cell>
          <cell r="E277">
            <v>113001000000</v>
          </cell>
          <cell r="F277">
            <v>1</v>
          </cell>
          <cell r="G277" t="str">
            <v>P</v>
          </cell>
          <cell r="H277" t="str">
            <v>A</v>
          </cell>
          <cell r="I277" t="str">
            <v>I.E LUIS C GALAN SARMIENTO</v>
          </cell>
          <cell r="J277" t="str">
            <v>ROBINSON OROZCO QUEJADA</v>
          </cell>
          <cell r="K277">
            <v>9090892</v>
          </cell>
          <cell r="L277" t="str">
            <v>0000-00-00</v>
          </cell>
          <cell r="M277" t="str">
            <v>0000-00-00</v>
          </cell>
          <cell r="N277" t="str">
            <v>EL POZON</v>
          </cell>
          <cell r="O277" t="str">
            <v>EL POZON ST NUEVO HORIZONTE M I L 11</v>
          </cell>
          <cell r="P277">
            <v>3013378527</v>
          </cell>
          <cell r="Q277" t="str">
            <v>ieluiscarlosgalansarmiento@live.com</v>
          </cell>
          <cell r="T277">
            <v>6</v>
          </cell>
          <cell r="U277" t="str">
            <v>N</v>
          </cell>
          <cell r="V277">
            <v>3</v>
          </cell>
          <cell r="W277" t="str">
            <v>WILSON RAMIREZ</v>
          </cell>
          <cell r="Y277" t="str">
            <v>cedula_opera</v>
          </cell>
          <cell r="Z277">
            <v>3013378527</v>
          </cell>
          <cell r="AA277" t="str">
            <v>piscis100372@hotmail.com, piscis100372@gmail.com</v>
          </cell>
          <cell r="AB277">
            <v>3157070386</v>
          </cell>
          <cell r="AC277">
            <v>41812</v>
          </cell>
          <cell r="AE277">
            <v>1</v>
          </cell>
        </row>
        <row r="278">
          <cell r="A278">
            <v>636</v>
          </cell>
          <cell r="B278">
            <v>11300100000000</v>
          </cell>
          <cell r="C278">
            <v>636</v>
          </cell>
          <cell r="D278">
            <v>636</v>
          </cell>
          <cell r="E278">
            <v>113001000000</v>
          </cell>
          <cell r="F278">
            <v>1</v>
          </cell>
          <cell r="G278" t="str">
            <v>P</v>
          </cell>
          <cell r="H278" t="str">
            <v>A</v>
          </cell>
          <cell r="I278" t="str">
            <v>I.E 14 DE FEBRERO</v>
          </cell>
          <cell r="J278" t="str">
            <v>PADRE VICTOR MANUEL MUï¿½OZ MARIO</v>
          </cell>
          <cell r="K278">
            <v>1102228029</v>
          </cell>
          <cell r="L278">
            <v>38000</v>
          </cell>
          <cell r="M278">
            <v>31367</v>
          </cell>
          <cell r="N278" t="str">
            <v>EL POZON</v>
          </cell>
          <cell r="O278" t="str">
            <v>EL POZON M D LOTE 1 SECT 14 DE FEBRERO</v>
          </cell>
          <cell r="P278">
            <v>3145716744</v>
          </cell>
          <cell r="Q278" t="str">
            <v>rectoria14defebrero@hotmail.com</v>
          </cell>
          <cell r="T278">
            <v>6</v>
          </cell>
          <cell r="U278" t="str">
            <v>S</v>
          </cell>
          <cell r="V278">
            <v>6</v>
          </cell>
          <cell r="W278" t="str">
            <v>VANESSA PAOLA PARRA MARTINEZ</v>
          </cell>
          <cell r="Y278">
            <v>45556163</v>
          </cell>
          <cell r="Z278">
            <v>3152812368</v>
          </cell>
          <cell r="AA278" t="str">
            <v>saneva05@yahoo.es</v>
          </cell>
          <cell r="AB278">
            <v>3103632678</v>
          </cell>
          <cell r="AC278">
            <v>42306</v>
          </cell>
          <cell r="AD278" t="str">
            <v>./resoluciones/113001028421.pdf</v>
          </cell>
          <cell r="AE278">
            <v>1</v>
          </cell>
        </row>
        <row r="279">
          <cell r="A279">
            <v>788</v>
          </cell>
          <cell r="B279">
            <v>31300100000000</v>
          </cell>
          <cell r="C279">
            <v>788</v>
          </cell>
          <cell r="D279">
            <v>788</v>
          </cell>
          <cell r="E279">
            <v>313001000000</v>
          </cell>
          <cell r="F279">
            <v>1</v>
          </cell>
          <cell r="G279" t="str">
            <v>P</v>
          </cell>
          <cell r="H279" t="str">
            <v>A</v>
          </cell>
          <cell r="I279" t="str">
            <v>INST.EDUCATIVA CLEMENTE MANUEL ZABALA</v>
          </cell>
          <cell r="J279" t="str">
            <v>HERNAN LUIS AGAMEZ QUINTERO</v>
          </cell>
          <cell r="K279">
            <v>98037504</v>
          </cell>
          <cell r="L279" t="str">
            <v>0000-00-00</v>
          </cell>
          <cell r="M279" t="str">
            <v>0000-00-00</v>
          </cell>
          <cell r="N279" t="str">
            <v>FLOR DEL CAMPO</v>
          </cell>
          <cell r="O279" t="str">
            <v>FLOR DEL CAMPO CARRETERA DE LA CORDIALIDAD MZ 7</v>
          </cell>
          <cell r="P279" t="str">
            <v>6714839 ext 111</v>
          </cell>
          <cell r="Q279" t="str">
            <v>secretariaclementemanuelzabala@hotmail.com</v>
          </cell>
          <cell r="T279">
            <v>6</v>
          </cell>
          <cell r="U279" t="str">
            <v>S</v>
          </cell>
          <cell r="V279">
            <v>9</v>
          </cell>
          <cell r="W279" t="str">
            <v>RAISA CASTRO REALES</v>
          </cell>
          <cell r="Y279">
            <v>45592626</v>
          </cell>
          <cell r="Z279">
            <v>3145570165</v>
          </cell>
          <cell r="AA279" t="str">
            <v>racare_2011@hotmail.com</v>
          </cell>
          <cell r="AB279">
            <v>3006317628</v>
          </cell>
          <cell r="AC279">
            <v>42474</v>
          </cell>
          <cell r="AD279" t="str">
            <v>./resoluciones/313001029396.pdf</v>
          </cell>
          <cell r="AE279">
            <v>1</v>
          </cell>
        </row>
        <row r="280">
          <cell r="A280">
            <v>828</v>
          </cell>
          <cell r="B280">
            <v>11300100000000</v>
          </cell>
          <cell r="C280">
            <v>828</v>
          </cell>
          <cell r="D280">
            <v>828</v>
          </cell>
          <cell r="E280">
            <v>113001000000</v>
          </cell>
          <cell r="F280">
            <v>1</v>
          </cell>
          <cell r="G280" t="str">
            <v>P</v>
          </cell>
          <cell r="H280" t="str">
            <v>A</v>
          </cell>
          <cell r="I280" t="str">
            <v>C.E COLOMBIATON GUSTAVO PULECIO GOMEZ</v>
          </cell>
          <cell r="J280" t="str">
            <v>MARLIS MALDONADO REVOLLO</v>
          </cell>
          <cell r="K280">
            <v>45509947</v>
          </cell>
          <cell r="L280" t="str">
            <v>0000-00-00</v>
          </cell>
          <cell r="M280" t="str">
            <v>0000-00-00</v>
          </cell>
          <cell r="N280" t="str">
            <v>COLOMBIATON</v>
          </cell>
          <cell r="O280" t="str">
            <v>URB COLOMBIATON M 1</v>
          </cell>
          <cell r="P280">
            <v>6714839</v>
          </cell>
          <cell r="Q280" t="str">
            <v>brisamar21@hotmail.com</v>
          </cell>
          <cell r="T280">
            <v>6</v>
          </cell>
          <cell r="U280" t="str">
            <v>S</v>
          </cell>
          <cell r="V280">
            <v>6</v>
          </cell>
          <cell r="W280" t="str">
            <v>YOKIRA GENEY AYALA</v>
          </cell>
          <cell r="Y280">
            <v>45694095</v>
          </cell>
          <cell r="Z280" t="str">
            <v>3008326032 - 3116919067</v>
          </cell>
          <cell r="AA280" t="str">
            <v>valery.32@hotmail.es</v>
          </cell>
          <cell r="AB280" t="str">
            <v>3006317625- 3116607857</v>
          </cell>
          <cell r="AC280">
            <v>42208</v>
          </cell>
          <cell r="AD280" t="str">
            <v>./resoluciones/113001029800.pdf</v>
          </cell>
          <cell r="AE280">
            <v>1</v>
          </cell>
        </row>
        <row r="281">
          <cell r="A281">
            <v>873</v>
          </cell>
          <cell r="B281">
            <v>11300100000000</v>
          </cell>
          <cell r="C281">
            <v>873</v>
          </cell>
          <cell r="D281">
            <v>873</v>
          </cell>
          <cell r="E281">
            <v>113001000000</v>
          </cell>
          <cell r="F281">
            <v>1</v>
          </cell>
          <cell r="G281" t="str">
            <v>P</v>
          </cell>
          <cell r="H281" t="str">
            <v>A</v>
          </cell>
          <cell r="I281" t="str">
            <v>INSTITUCIÓN EDUCATIVA BICENTENARIO</v>
          </cell>
          <cell r="J281" t="str">
            <v>HNO HENRY MARTINEZ NIETO</v>
          </cell>
          <cell r="K281">
            <v>73575125</v>
          </cell>
          <cell r="L281">
            <v>34515</v>
          </cell>
          <cell r="M281">
            <v>27791</v>
          </cell>
          <cell r="N281" t="str">
            <v>BICENTENARIO</v>
          </cell>
          <cell r="O281" t="str">
            <v xml:space="preserve">CIUDAD DE BICENTENARIO, SUPER MANZANA 77 SEGUNDA </v>
          </cell>
          <cell r="P281">
            <v>3002289473</v>
          </cell>
          <cell r="Q281" t="str">
            <v>iebsalle@gmail.com</v>
          </cell>
          <cell r="S281" t="str">
            <v>isaychris_oro22@hotmail.com</v>
          </cell>
          <cell r="T281">
            <v>6</v>
          </cell>
          <cell r="U281" t="str">
            <v>S</v>
          </cell>
          <cell r="V281">
            <v>6</v>
          </cell>
          <cell r="W281" t="str">
            <v>KATERINE SALINAS VOGEL</v>
          </cell>
          <cell r="X281" t="str">
            <v>ISABEL CRISTINA OROZCO BUILES</v>
          </cell>
          <cell r="Y281">
            <v>1047447262</v>
          </cell>
          <cell r="Z281">
            <v>3002249428</v>
          </cell>
          <cell r="AA281" t="str">
            <v>katerinesv@gmail.com</v>
          </cell>
          <cell r="AB281">
            <v>3218154738</v>
          </cell>
          <cell r="AC281">
            <v>42465</v>
          </cell>
          <cell r="AD281" t="str">
            <v>./resoluciones/113001030212.pdf</v>
          </cell>
          <cell r="AE281">
            <v>1</v>
          </cell>
        </row>
        <row r="282">
          <cell r="A282">
            <v>319</v>
          </cell>
          <cell r="B282">
            <v>31300100000000</v>
          </cell>
          <cell r="C282">
            <v>319</v>
          </cell>
          <cell r="D282">
            <v>319</v>
          </cell>
          <cell r="E282">
            <v>313001000000</v>
          </cell>
          <cell r="F282">
            <v>2</v>
          </cell>
          <cell r="G282" t="str">
            <v>P</v>
          </cell>
          <cell r="H282" t="str">
            <v>A</v>
          </cell>
          <cell r="I282" t="str">
            <v>COL. DEL CARIBE</v>
          </cell>
          <cell r="J282" t="str">
            <v>JAIME OSPINO PATERNINA</v>
          </cell>
          <cell r="K282">
            <v>9058821</v>
          </cell>
          <cell r="L282">
            <v>24531</v>
          </cell>
          <cell r="M282">
            <v>16539</v>
          </cell>
          <cell r="N282" t="str">
            <v>EL POZON</v>
          </cell>
          <cell r="O282" t="str">
            <v xml:space="preserve"> SECTOR 19 DE FEBRERO MZ 138 LT 1,2,3</v>
          </cell>
          <cell r="P282">
            <v>6422396</v>
          </cell>
          <cell r="Q282" t="str">
            <v>colcaribe@hotmail.com</v>
          </cell>
          <cell r="S282" t="str">
            <v>colcaribe@hotmail.com</v>
          </cell>
          <cell r="T282">
            <v>6</v>
          </cell>
          <cell r="U282" t="str">
            <v>S</v>
          </cell>
          <cell r="V282">
            <v>1</v>
          </cell>
          <cell r="W282" t="str">
            <v>JEMIMA OLMOS CASTILLA</v>
          </cell>
          <cell r="Y282">
            <v>22727762</v>
          </cell>
          <cell r="Z282" t="str">
            <v>318 7291380  317 6153901</v>
          </cell>
          <cell r="AA282" t="str">
            <v>colcaribe@hotmail.com</v>
          </cell>
          <cell r="AB282">
            <v>3114141899</v>
          </cell>
          <cell r="AC282">
            <v>42486</v>
          </cell>
          <cell r="AD282" t="str">
            <v>./resoluciones/313001007007.pdf</v>
          </cell>
          <cell r="AE282">
            <v>1</v>
          </cell>
        </row>
        <row r="283">
          <cell r="A283">
            <v>326</v>
          </cell>
          <cell r="B283">
            <v>31300100000000</v>
          </cell>
          <cell r="C283">
            <v>326</v>
          </cell>
          <cell r="D283">
            <v>326</v>
          </cell>
          <cell r="E283">
            <v>313001000000</v>
          </cell>
          <cell r="F283">
            <v>2</v>
          </cell>
          <cell r="G283" t="str">
            <v>P</v>
          </cell>
          <cell r="H283" t="str">
            <v>A</v>
          </cell>
          <cell r="I283" t="str">
            <v>FUNDACIÓN EDUCATIVA CRISTO REY DE REYES</v>
          </cell>
          <cell r="J283" t="str">
            <v>JUDITH MEJIA DE TAPIAS</v>
          </cell>
          <cell r="K283">
            <v>33150324</v>
          </cell>
          <cell r="L283">
            <v>27631</v>
          </cell>
          <cell r="M283">
            <v>19563</v>
          </cell>
          <cell r="N283" t="str">
            <v>OLAYA HERRERA</v>
          </cell>
          <cell r="O283" t="str">
            <v>SECTOR PROGRESO CALLE 32 B No. 65 - 51</v>
          </cell>
          <cell r="P283">
            <v>6531100</v>
          </cell>
          <cell r="Q283" t="str">
            <v>fundecreyes@gmail.com</v>
          </cell>
          <cell r="T283">
            <v>6</v>
          </cell>
          <cell r="U283" t="str">
            <v>S</v>
          </cell>
          <cell r="V283">
            <v>1</v>
          </cell>
          <cell r="W283" t="str">
            <v>AURELIO TAPIAS ESPAÑA</v>
          </cell>
          <cell r="Y283">
            <v>9087230</v>
          </cell>
          <cell r="Z283">
            <v>3135801595</v>
          </cell>
          <cell r="AA283" t="str">
            <v>fundecreyes@gmail.com</v>
          </cell>
          <cell r="AB283">
            <v>3125764952</v>
          </cell>
          <cell r="AC283">
            <v>42460</v>
          </cell>
          <cell r="AD283" t="str">
            <v>./resoluciones/313001007228.pdf</v>
          </cell>
          <cell r="AE283">
            <v>1</v>
          </cell>
        </row>
        <row r="284">
          <cell r="A284">
            <v>374</v>
          </cell>
          <cell r="B284">
            <v>31300100000000</v>
          </cell>
          <cell r="C284">
            <v>374</v>
          </cell>
          <cell r="D284">
            <v>374</v>
          </cell>
          <cell r="E284">
            <v>313001000000</v>
          </cell>
          <cell r="F284">
            <v>2</v>
          </cell>
          <cell r="G284" t="str">
            <v>P</v>
          </cell>
          <cell r="H284" t="str">
            <v>A</v>
          </cell>
          <cell r="I284" t="str">
            <v>INST. EDUCATIVO JAIVEL</v>
          </cell>
          <cell r="J284" t="str">
            <v>MARLENE SAN JUAN RIOS</v>
          </cell>
          <cell r="K284">
            <v>45471023</v>
          </cell>
          <cell r="L284" t="str">
            <v>0000-00-00</v>
          </cell>
          <cell r="M284" t="str">
            <v>0000-00-00</v>
          </cell>
          <cell r="N284" t="str">
            <v>OLAYA HERRERA</v>
          </cell>
          <cell r="O284" t="str">
            <v>O HERRERA SECT 11 DE NOV CLL DE LA ARROCERA #5511</v>
          </cell>
          <cell r="P284">
            <v>6753480</v>
          </cell>
          <cell r="Q284" t="str">
            <v>rjaimesv2810@hotmail.com</v>
          </cell>
          <cell r="S284" t="str">
            <v>gipadisil@hotmail.com</v>
          </cell>
          <cell r="T284">
            <v>6</v>
          </cell>
          <cell r="U284" t="str">
            <v>S</v>
          </cell>
          <cell r="V284">
            <v>1</v>
          </cell>
          <cell r="W284" t="str">
            <v>GINA PAOLA DIAZ SILGADO</v>
          </cell>
          <cell r="Y284">
            <v>3045654910</v>
          </cell>
          <cell r="Z284" t="str">
            <v>3186836402, 3184460528.3045654910</v>
          </cell>
          <cell r="AA284" t="str">
            <v>gipadisil@hotmail.com</v>
          </cell>
          <cell r="AB284">
            <v>3186836402</v>
          </cell>
          <cell r="AC284">
            <v>42530</v>
          </cell>
          <cell r="AD284" t="str">
            <v>./resoluciones/313001008674.pdf</v>
          </cell>
          <cell r="AE284">
            <v>1</v>
          </cell>
        </row>
        <row r="285">
          <cell r="A285">
            <v>449</v>
          </cell>
          <cell r="B285">
            <v>31300100000000</v>
          </cell>
          <cell r="C285">
            <v>449</v>
          </cell>
          <cell r="D285">
            <v>449</v>
          </cell>
          <cell r="E285">
            <v>313001000000</v>
          </cell>
          <cell r="F285">
            <v>2</v>
          </cell>
          <cell r="G285" t="str">
            <v>P</v>
          </cell>
          <cell r="H285" t="str">
            <v>A</v>
          </cell>
          <cell r="I285" t="str">
            <v>COL. JOHN LOCKE</v>
          </cell>
          <cell r="J285" t="str">
            <v>SOBEYDA BLANCO PE</v>
          </cell>
          <cell r="K285">
            <v>45430956</v>
          </cell>
          <cell r="L285" t="str">
            <v>0000-00-00</v>
          </cell>
          <cell r="M285" t="str">
            <v>0000-00-00</v>
          </cell>
          <cell r="N285" t="str">
            <v>EL POZON</v>
          </cell>
          <cell r="O285" t="str">
            <v>EL POZON ST CENTRAL M 68 L 11 CLL LAS FLOREZ</v>
          </cell>
          <cell r="P285" t="str">
            <v>No Tiene</v>
          </cell>
          <cell r="Q285" t="str">
            <v>sobeyda40@hotmail.com</v>
          </cell>
          <cell r="T285">
            <v>6</v>
          </cell>
          <cell r="U285" t="str">
            <v>N</v>
          </cell>
          <cell r="V285">
            <v>5</v>
          </cell>
          <cell r="W285" t="str">
            <v>SOBEYDA BLANCO PE</v>
          </cell>
          <cell r="Y285" t="str">
            <v>cedula_opera</v>
          </cell>
          <cell r="Z285">
            <v>3182658299</v>
          </cell>
          <cell r="AA285" t="str">
            <v>sobeyda40@hotmail.com</v>
          </cell>
          <cell r="AB285">
            <v>3182658299</v>
          </cell>
          <cell r="AC285">
            <v>41375</v>
          </cell>
          <cell r="AE285">
            <v>1</v>
          </cell>
        </row>
        <row r="286">
          <cell r="A286">
            <v>561</v>
          </cell>
          <cell r="B286">
            <v>31300100000000</v>
          </cell>
          <cell r="C286">
            <v>561</v>
          </cell>
          <cell r="D286">
            <v>561</v>
          </cell>
          <cell r="E286">
            <v>313001000000</v>
          </cell>
          <cell r="F286">
            <v>2</v>
          </cell>
          <cell r="G286" t="str">
            <v>P</v>
          </cell>
          <cell r="H286" t="str">
            <v>A</v>
          </cell>
          <cell r="I286" t="str">
            <v>CORP. COL. LICEO CENTRAL MIXTO</v>
          </cell>
          <cell r="J286" t="str">
            <v>VICTOR HUGO CASTILLO FUENTES</v>
          </cell>
          <cell r="K286">
            <v>6880449</v>
          </cell>
          <cell r="L286">
            <v>28552</v>
          </cell>
          <cell r="M286">
            <v>21839</v>
          </cell>
          <cell r="N286" t="str">
            <v>EL POZON</v>
          </cell>
          <cell r="O286" t="str">
            <v>POZON M 90 L 12 SECT CENTRAL</v>
          </cell>
          <cell r="P286" t="str">
            <v>6431775-6435851</v>
          </cell>
          <cell r="Q286" t="str">
            <v>corporacionliceocentral@yahoo.es</v>
          </cell>
          <cell r="T286">
            <v>6</v>
          </cell>
          <cell r="U286" t="str">
            <v>S</v>
          </cell>
          <cell r="V286">
            <v>5</v>
          </cell>
          <cell r="W286" t="str">
            <v>TOMASA MENA CASTRO</v>
          </cell>
          <cell r="Y286">
            <v>45564781</v>
          </cell>
          <cell r="Z286">
            <v>3015486230</v>
          </cell>
          <cell r="AA286" t="str">
            <v>toismenaca@hotmail.com</v>
          </cell>
          <cell r="AB286">
            <v>3135841835</v>
          </cell>
          <cell r="AC286">
            <v>42471</v>
          </cell>
          <cell r="AD286" t="str">
            <v>./resoluciones/313001027164.pdf</v>
          </cell>
          <cell r="AE286">
            <v>1</v>
          </cell>
        </row>
        <row r="287">
          <cell r="A287">
            <v>564</v>
          </cell>
          <cell r="B287">
            <v>31300100000000</v>
          </cell>
          <cell r="C287">
            <v>564</v>
          </cell>
          <cell r="D287">
            <v>564</v>
          </cell>
          <cell r="E287">
            <v>313001000000</v>
          </cell>
          <cell r="F287">
            <v>2</v>
          </cell>
          <cell r="G287" t="str">
            <v>P</v>
          </cell>
          <cell r="H287" t="str">
            <v>A</v>
          </cell>
          <cell r="I287" t="str">
            <v>INST.  EDUC. MI NUEVO HOGAR</v>
          </cell>
          <cell r="J287" t="str">
            <v>YENIS PENA MONTERO</v>
          </cell>
          <cell r="K287">
            <v>45471395</v>
          </cell>
          <cell r="L287" t="str">
            <v>0000-00-00</v>
          </cell>
          <cell r="M287" t="str">
            <v>0000-00-00</v>
          </cell>
          <cell r="N287" t="str">
            <v>EL POZON</v>
          </cell>
          <cell r="O287" t="str">
            <v>EL POZON KRA 88 M 105 L 15</v>
          </cell>
          <cell r="P287">
            <v>6633011</v>
          </cell>
          <cell r="Q287" t="str">
            <v>yepimo@hotmail.com</v>
          </cell>
          <cell r="S287" t="str">
            <v>nepope28@hotmail.com</v>
          </cell>
          <cell r="T287">
            <v>6</v>
          </cell>
          <cell r="U287" t="str">
            <v>S</v>
          </cell>
          <cell r="V287">
            <v>5</v>
          </cell>
          <cell r="W287" t="str">
            <v>DUVIS SAYAS CARRASCAL</v>
          </cell>
          <cell r="Z287">
            <v>3106869186</v>
          </cell>
          <cell r="AA287" t="str">
            <v>d.saca@hotmail.com</v>
          </cell>
          <cell r="AB287">
            <v>3008012528</v>
          </cell>
          <cell r="AC287">
            <v>41834</v>
          </cell>
          <cell r="AE287">
            <v>1</v>
          </cell>
        </row>
        <row r="288">
          <cell r="A288">
            <v>568</v>
          </cell>
          <cell r="B288">
            <v>31300100000000</v>
          </cell>
          <cell r="C288">
            <v>568</v>
          </cell>
          <cell r="D288">
            <v>568</v>
          </cell>
          <cell r="E288">
            <v>313001000000</v>
          </cell>
          <cell r="F288">
            <v>2</v>
          </cell>
          <cell r="G288" t="str">
            <v>P</v>
          </cell>
          <cell r="H288" t="str">
            <v>A</v>
          </cell>
          <cell r="I288" t="str">
            <v>ESC. COM. MIXTA  EL SABER</v>
          </cell>
          <cell r="J288" t="str">
            <v>RAFAEL MOSQUERA</v>
          </cell>
          <cell r="K288">
            <v>4861443</v>
          </cell>
          <cell r="L288" t="str">
            <v>0000-00-00</v>
          </cell>
          <cell r="M288" t="str">
            <v>0000-00-00</v>
          </cell>
          <cell r="N288" t="str">
            <v>EL POZON</v>
          </cell>
          <cell r="O288" t="str">
            <v>ST VICTOR BLANCO M 189 L 14</v>
          </cell>
          <cell r="P288">
            <v>3107148038</v>
          </cell>
          <cell r="Q288" t="str">
            <v>www.mixtaelsaber@hotmail.com</v>
          </cell>
          <cell r="S288" t="str">
            <v>lanata_claus@hotmail.com</v>
          </cell>
          <cell r="T288">
            <v>6</v>
          </cell>
          <cell r="U288" t="str">
            <v>S</v>
          </cell>
          <cell r="V288">
            <v>5</v>
          </cell>
          <cell r="W288" t="str">
            <v>MARIA CLAUDIA ANDRADE MOLINA</v>
          </cell>
          <cell r="Y288">
            <v>1002093800</v>
          </cell>
          <cell r="Z288">
            <v>3017965985</v>
          </cell>
          <cell r="AA288" t="str">
            <v>mariandrade2314@gmail.com</v>
          </cell>
          <cell r="AB288">
            <v>30178399726</v>
          </cell>
          <cell r="AC288">
            <v>42492</v>
          </cell>
          <cell r="AD288" t="str">
            <v>./resoluciones/313001027130.pdf</v>
          </cell>
          <cell r="AE288">
            <v>1</v>
          </cell>
        </row>
        <row r="289">
          <cell r="A289">
            <v>588</v>
          </cell>
          <cell r="B289">
            <v>31300100000000</v>
          </cell>
          <cell r="C289">
            <v>588</v>
          </cell>
          <cell r="D289">
            <v>588</v>
          </cell>
          <cell r="E289">
            <v>313001000000</v>
          </cell>
          <cell r="F289">
            <v>2</v>
          </cell>
          <cell r="G289" t="str">
            <v>P</v>
          </cell>
          <cell r="H289" t="str">
            <v>A</v>
          </cell>
          <cell r="I289" t="str">
            <v>COL. MIXTO NUEVO PORVENIR</v>
          </cell>
          <cell r="J289" t="str">
            <v>BLAZ RAMOS</v>
          </cell>
          <cell r="K289">
            <v>15047021</v>
          </cell>
          <cell r="L289">
            <v>31639</v>
          </cell>
          <cell r="M289">
            <v>24524</v>
          </cell>
          <cell r="N289" t="str">
            <v>EL POZON</v>
          </cell>
          <cell r="O289" t="str">
            <v>EL POZON MZA 159 LOTE 12 SECT 1RO DE MAYO</v>
          </cell>
          <cell r="P289">
            <v>6610770</v>
          </cell>
          <cell r="Q289" t="str">
            <v>blasramos7@hotmail.com</v>
          </cell>
          <cell r="T289">
            <v>6</v>
          </cell>
          <cell r="U289" t="str">
            <v>S</v>
          </cell>
          <cell r="V289">
            <v>1</v>
          </cell>
          <cell r="W289" t="str">
            <v>BLAZ RAMOS</v>
          </cell>
          <cell r="Y289">
            <v>15047021</v>
          </cell>
          <cell r="Z289">
            <v>3117568398</v>
          </cell>
          <cell r="AA289" t="str">
            <v>blasramos7@hotmail.com</v>
          </cell>
          <cell r="AB289">
            <v>3207227236</v>
          </cell>
          <cell r="AC289">
            <v>42091</v>
          </cell>
          <cell r="AD289" t="str">
            <v>./resoluciones/313001027474.pdf</v>
          </cell>
          <cell r="AE289">
            <v>1</v>
          </cell>
        </row>
        <row r="290">
          <cell r="A290">
            <v>615</v>
          </cell>
          <cell r="B290">
            <v>31300100000000</v>
          </cell>
          <cell r="C290">
            <v>615</v>
          </cell>
          <cell r="D290">
            <v>615</v>
          </cell>
          <cell r="E290">
            <v>313001000000</v>
          </cell>
          <cell r="F290">
            <v>2</v>
          </cell>
          <cell r="G290" t="str">
            <v>P</v>
          </cell>
          <cell r="H290" t="str">
            <v>A</v>
          </cell>
          <cell r="I290" t="str">
            <v xml:space="preserve">CORP. CENTRO EDUCATIVO COMUNITARIO FUENTE DE VALORES </v>
          </cell>
          <cell r="J290" t="str">
            <v>CLARIVEL RUIZ</v>
          </cell>
          <cell r="K290">
            <v>56067102</v>
          </cell>
          <cell r="L290" t="str">
            <v>0000-00-00</v>
          </cell>
          <cell r="M290" t="str">
            <v>0000-00-00</v>
          </cell>
          <cell r="N290" t="str">
            <v>EL POZON</v>
          </cell>
          <cell r="O290" t="str">
            <v>EL POZON ST SAN NICOLAS M 257 L 9</v>
          </cell>
          <cell r="P290">
            <v>6525123</v>
          </cell>
          <cell r="Q290" t="str">
            <v>cenefuvaruiz@hotmail.com</v>
          </cell>
          <cell r="T290">
            <v>6</v>
          </cell>
          <cell r="U290" t="str">
            <v>S</v>
          </cell>
          <cell r="V290">
            <v>1</v>
          </cell>
          <cell r="W290" t="str">
            <v>Dina Jimenez Ramos, Marshiel Fernanda</v>
          </cell>
          <cell r="Y290">
            <v>32909895</v>
          </cell>
          <cell r="Z290" t="str">
            <v>3106028120 - 3114066748</v>
          </cell>
          <cell r="AA290" t="str">
            <v>dagajis@hotmail.com</v>
          </cell>
          <cell r="AB290">
            <v>3114382740</v>
          </cell>
          <cell r="AC290">
            <v>42401</v>
          </cell>
          <cell r="AD290" t="str">
            <v>./resoluciones/313001028225.pdf</v>
          </cell>
          <cell r="AE290">
            <v>1</v>
          </cell>
        </row>
        <row r="291">
          <cell r="A291">
            <v>654</v>
          </cell>
          <cell r="B291">
            <v>31300100000000</v>
          </cell>
          <cell r="C291">
            <v>654</v>
          </cell>
          <cell r="D291">
            <v>654</v>
          </cell>
          <cell r="E291">
            <v>313001000000</v>
          </cell>
          <cell r="F291">
            <v>2</v>
          </cell>
          <cell r="G291" t="str">
            <v>P</v>
          </cell>
          <cell r="H291" t="str">
            <v>A</v>
          </cell>
          <cell r="I291" t="str">
            <v>COL. DIOS ES AMOR -SEDE CARTAGENA</v>
          </cell>
          <cell r="J291" t="str">
            <v>GUILLERMO RAMIREZ BRIZNEDA</v>
          </cell>
          <cell r="K291">
            <v>19216061</v>
          </cell>
          <cell r="L291">
            <v>27411</v>
          </cell>
          <cell r="M291">
            <v>19656</v>
          </cell>
          <cell r="N291" t="str">
            <v>VILLA ESTRELLA</v>
          </cell>
          <cell r="O291" t="str">
            <v>VILLA ESTRELLA TRANSV 54 N 60-863</v>
          </cell>
          <cell r="P291" t="str">
            <v>6612999, 6612090</v>
          </cell>
          <cell r="Q291" t="str">
            <v>guillo.aconcagua@gmail.com</v>
          </cell>
          <cell r="R291" t="str">
            <v>www.cdacolombia.org</v>
          </cell>
          <cell r="S291" t="str">
            <v>ailinurrea@hotmail.com</v>
          </cell>
          <cell r="T291">
            <v>6</v>
          </cell>
          <cell r="U291" t="str">
            <v>S</v>
          </cell>
          <cell r="V291">
            <v>1</v>
          </cell>
          <cell r="W291" t="str">
            <v>Sindy Lopez Agamez</v>
          </cell>
          <cell r="X291" t="str">
            <v>Ailin Urrea Bautista</v>
          </cell>
          <cell r="Y291">
            <v>1063146343</v>
          </cell>
          <cell r="Z291">
            <v>3126796138</v>
          </cell>
          <cell r="AA291" t="str">
            <v>lopez.sindy@cdaeducacion.edu.co</v>
          </cell>
          <cell r="AB291">
            <v>3142960704</v>
          </cell>
          <cell r="AC291">
            <v>42460</v>
          </cell>
          <cell r="AD291" t="str">
            <v>./resoluciones/313001028985.pdf</v>
          </cell>
          <cell r="AE291">
            <v>1</v>
          </cell>
        </row>
        <row r="292">
          <cell r="A292">
            <v>794</v>
          </cell>
          <cell r="B292">
            <v>31300100000000</v>
          </cell>
          <cell r="C292">
            <v>794</v>
          </cell>
          <cell r="D292">
            <v>794</v>
          </cell>
          <cell r="E292">
            <v>313001000000</v>
          </cell>
          <cell r="F292">
            <v>2</v>
          </cell>
          <cell r="G292" t="str">
            <v>P</v>
          </cell>
          <cell r="H292" t="str">
            <v>A</v>
          </cell>
          <cell r="I292" t="str">
            <v>INST. EDUC 1 DE MAYO</v>
          </cell>
          <cell r="J292" t="str">
            <v>CLARA BAENA MORALES</v>
          </cell>
          <cell r="K292">
            <v>45685466</v>
          </cell>
          <cell r="L292">
            <v>31390</v>
          </cell>
          <cell r="M292">
            <v>24536</v>
          </cell>
          <cell r="N292" t="str">
            <v>EL POZON</v>
          </cell>
          <cell r="O292" t="str">
            <v>EL POZON M 79 L 22 SET 1 DE MAYO</v>
          </cell>
          <cell r="P292">
            <v>6635366</v>
          </cell>
          <cell r="Q292" t="str">
            <v>clabamos367@hotmail.com</v>
          </cell>
          <cell r="R292" t="str">
            <v xml:space="preserve">no tiene </v>
          </cell>
          <cell r="S292" t="str">
            <v>instprimerodemayo@hotmail.com</v>
          </cell>
          <cell r="T292">
            <v>6</v>
          </cell>
          <cell r="U292" t="str">
            <v>N</v>
          </cell>
          <cell r="V292">
            <v>5</v>
          </cell>
          <cell r="W292" t="str">
            <v>CLARA BAENA MORALES</v>
          </cell>
          <cell r="Y292">
            <v>45685466</v>
          </cell>
          <cell r="Z292">
            <v>3126618169</v>
          </cell>
          <cell r="AA292" t="str">
            <v>clabamos367@hotmail.com</v>
          </cell>
          <cell r="AB292">
            <v>3126618169</v>
          </cell>
          <cell r="AC292">
            <v>42493</v>
          </cell>
          <cell r="AD292" t="str">
            <v>./resoluciones/313001029418.pdf</v>
          </cell>
          <cell r="AE292">
            <v>1</v>
          </cell>
        </row>
        <row r="293">
          <cell r="A293">
            <v>812</v>
          </cell>
          <cell r="B293">
            <v>31300100000000</v>
          </cell>
          <cell r="C293">
            <v>812</v>
          </cell>
          <cell r="D293">
            <v>812</v>
          </cell>
          <cell r="E293">
            <v>313001000000</v>
          </cell>
          <cell r="F293">
            <v>2</v>
          </cell>
          <cell r="G293" t="str">
            <v>P</v>
          </cell>
          <cell r="H293" t="str">
            <v>A</v>
          </cell>
          <cell r="I293" t="str">
            <v>CENT. EDUC. INDIA CATALINA</v>
          </cell>
          <cell r="J293" t="str">
            <v>JOSEFINA SARMIENTO GONZALEZ</v>
          </cell>
          <cell r="K293">
            <v>33253650</v>
          </cell>
          <cell r="L293">
            <v>34505</v>
          </cell>
          <cell r="M293">
            <v>27673</v>
          </cell>
          <cell r="N293" t="str">
            <v>CIUDADELA INDIA CATALINA</v>
          </cell>
          <cell r="O293" t="str">
            <v>CIUDADELA INDIA CATALINA M 7 L 5</v>
          </cell>
          <cell r="P293" t="str">
            <v>6451260 - 3158887653</v>
          </cell>
          <cell r="Q293" t="str">
            <v>centroeducativoindiacatalina@hotmail.com</v>
          </cell>
          <cell r="T293">
            <v>6</v>
          </cell>
          <cell r="U293" t="str">
            <v>N</v>
          </cell>
          <cell r="V293">
            <v>5</v>
          </cell>
          <cell r="W293" t="str">
            <v>JOSEFINA SARMIENTO GONZALEZ</v>
          </cell>
          <cell r="Y293">
            <v>33253650</v>
          </cell>
          <cell r="Z293">
            <v>3158887653</v>
          </cell>
          <cell r="AA293" t="str">
            <v>josegonza6@hotmail.com</v>
          </cell>
          <cell r="AB293">
            <v>33253650</v>
          </cell>
          <cell r="AC293">
            <v>42468</v>
          </cell>
          <cell r="AD293" t="str">
            <v>./resoluciones/313001029612.pdf</v>
          </cell>
          <cell r="AE293">
            <v>1</v>
          </cell>
        </row>
        <row r="294">
          <cell r="A294">
            <v>70</v>
          </cell>
          <cell r="B294">
            <v>11300100000000</v>
          </cell>
          <cell r="C294">
            <v>70</v>
          </cell>
          <cell r="D294">
            <v>70</v>
          </cell>
          <cell r="E294">
            <v>113001000000</v>
          </cell>
          <cell r="F294">
            <v>1</v>
          </cell>
          <cell r="G294" t="str">
            <v>P</v>
          </cell>
          <cell r="H294" t="str">
            <v>A</v>
          </cell>
          <cell r="I294" t="str">
            <v>I.E HIJOS DE MARIA</v>
          </cell>
          <cell r="J294" t="str">
            <v>MARISOL DELRISCO DUARTE</v>
          </cell>
          <cell r="K294">
            <v>45451801</v>
          </cell>
          <cell r="L294" t="str">
            <v>0000-00-00</v>
          </cell>
          <cell r="M294">
            <v>23123</v>
          </cell>
          <cell r="N294" t="str">
            <v>TRECE DE JUNIO</v>
          </cell>
          <cell r="O294" t="str">
            <v>13 DE JUNIO CLL 31 D # 64-94</v>
          </cell>
          <cell r="P294">
            <v>6534415</v>
          </cell>
          <cell r="Q294" t="str">
            <v>ihmaria_cartagen@hotmail.com</v>
          </cell>
          <cell r="R294" t="str">
            <v>www</v>
          </cell>
          <cell r="S294" t="str">
            <v>gipabadi@hotmail.com</v>
          </cell>
          <cell r="T294">
            <v>7</v>
          </cell>
          <cell r="U294" t="str">
            <v>N</v>
          </cell>
          <cell r="V294">
            <v>3</v>
          </cell>
          <cell r="W294" t="str">
            <v>GISELA BARCO DIAZ</v>
          </cell>
          <cell r="Y294">
            <v>45522283</v>
          </cell>
          <cell r="Z294">
            <v>3116704814</v>
          </cell>
          <cell r="AA294" t="str">
            <v>gipabadi@outlook.com</v>
          </cell>
          <cell r="AB294">
            <v>3187343070</v>
          </cell>
          <cell r="AC294">
            <v>42332</v>
          </cell>
          <cell r="AD294" t="str">
            <v>./resoluciones/113001002120.pdf</v>
          </cell>
          <cell r="AE294">
            <v>1</v>
          </cell>
        </row>
        <row r="295">
          <cell r="A295">
            <v>99</v>
          </cell>
          <cell r="B295">
            <v>11300100000000</v>
          </cell>
          <cell r="C295">
            <v>99</v>
          </cell>
          <cell r="D295">
            <v>99</v>
          </cell>
          <cell r="E295">
            <v>113001000000</v>
          </cell>
          <cell r="F295">
            <v>1</v>
          </cell>
          <cell r="G295" t="str">
            <v>P</v>
          </cell>
          <cell r="H295" t="str">
            <v>A</v>
          </cell>
          <cell r="I295" t="str">
            <v>I.E LAS GAVIOTAS</v>
          </cell>
          <cell r="J295" t="str">
            <v>RODOLFO DIAZ ACEVEDO</v>
          </cell>
          <cell r="K295">
            <v>73106165</v>
          </cell>
          <cell r="L295">
            <v>30285</v>
          </cell>
          <cell r="M295">
            <v>22900</v>
          </cell>
          <cell r="N295" t="str">
            <v>LAS GAVIOTAS</v>
          </cell>
          <cell r="O295" t="str">
            <v>LAS GAVIOTAS TRANSV 65 # 31-111 ENTRADA PPAL</v>
          </cell>
          <cell r="P295">
            <v>6431727</v>
          </cell>
          <cell r="Q295" t="str">
            <v>rectoriagaviotas@gmail.com</v>
          </cell>
          <cell r="T295">
            <v>7</v>
          </cell>
          <cell r="U295" t="str">
            <v>N</v>
          </cell>
          <cell r="V295">
            <v>3</v>
          </cell>
          <cell r="W295" t="str">
            <v>LEONARDO ANTONIO JIMENEZ URRUCHURTU</v>
          </cell>
          <cell r="X295" t="str">
            <v>NO HAY</v>
          </cell>
          <cell r="Y295">
            <v>73</v>
          </cell>
          <cell r="Z295">
            <v>6431727</v>
          </cell>
          <cell r="AA295" t="str">
            <v>leo701107@hotmail.com</v>
          </cell>
          <cell r="AB295">
            <v>3137409012</v>
          </cell>
          <cell r="AC295">
            <v>42382</v>
          </cell>
          <cell r="AD295" t="str">
            <v>./resoluciones/113001003771.pdf</v>
          </cell>
          <cell r="AE295">
            <v>1</v>
          </cell>
        </row>
        <row r="296">
          <cell r="A296">
            <v>270</v>
          </cell>
          <cell r="B296">
            <v>31300100000000</v>
          </cell>
          <cell r="C296">
            <v>270</v>
          </cell>
          <cell r="D296">
            <v>270</v>
          </cell>
          <cell r="E296">
            <v>313001000000</v>
          </cell>
          <cell r="F296">
            <v>1</v>
          </cell>
          <cell r="G296" t="str">
            <v>P</v>
          </cell>
          <cell r="H296" t="str">
            <v>A</v>
          </cell>
          <cell r="I296" t="str">
            <v>I.E MADRE GABRIELA DE SAN MARTIN</v>
          </cell>
          <cell r="J296" t="str">
            <v>EZEQUIEL ANTONIO FERNANDEZ CASTILLA</v>
          </cell>
          <cell r="K296">
            <v>8748548</v>
          </cell>
          <cell r="L296" t="str">
            <v>0000-00-00</v>
          </cell>
          <cell r="M296" t="str">
            <v>0000-00-00</v>
          </cell>
          <cell r="N296" t="str">
            <v>NUEVO PORVENIR</v>
          </cell>
          <cell r="O296" t="str">
            <v>B. OLAYA HRA SEC NVO PORVENIR CLL LAS CARRETAS</v>
          </cell>
          <cell r="P296">
            <v>6533366</v>
          </cell>
          <cell r="Q296" t="str">
            <v>zqlfernandez@yahoo.com</v>
          </cell>
          <cell r="S296" t="str">
            <v>patrigomuz@hotmail.com</v>
          </cell>
          <cell r="T296">
            <v>7</v>
          </cell>
          <cell r="U296" t="str">
            <v>N</v>
          </cell>
          <cell r="V296">
            <v>3</v>
          </cell>
          <cell r="W296" t="str">
            <v>PATRICIA GOMEZ MUÑOZ</v>
          </cell>
          <cell r="Y296">
            <v>45765779</v>
          </cell>
          <cell r="Z296">
            <v>3106915606</v>
          </cell>
          <cell r="AA296" t="str">
            <v>patrigomuz@hotmail.com</v>
          </cell>
          <cell r="AB296">
            <v>3116841577</v>
          </cell>
          <cell r="AC296">
            <v>42474</v>
          </cell>
          <cell r="AD296" t="str">
            <v>./resoluciones/313001004750.pdf</v>
          </cell>
          <cell r="AE296">
            <v>1</v>
          </cell>
        </row>
        <row r="297">
          <cell r="A297">
            <v>303</v>
          </cell>
          <cell r="B297">
            <v>31300100000000</v>
          </cell>
          <cell r="C297">
            <v>303</v>
          </cell>
          <cell r="D297">
            <v>303</v>
          </cell>
          <cell r="E297">
            <v>313001000000</v>
          </cell>
          <cell r="F297">
            <v>2</v>
          </cell>
          <cell r="G297" t="str">
            <v>P</v>
          </cell>
          <cell r="H297" t="str">
            <v>A</v>
          </cell>
          <cell r="I297" t="str">
            <v>CORP. COL. AMOR A BOLIVAR</v>
          </cell>
          <cell r="J297" t="str">
            <v>AUGUSTO GARCIA YACAMAN</v>
          </cell>
          <cell r="K297">
            <v>73148118</v>
          </cell>
          <cell r="L297" t="str">
            <v>0000-00-00</v>
          </cell>
          <cell r="M297" t="str">
            <v>0000-00-00</v>
          </cell>
          <cell r="N297" t="str">
            <v>EL GALLO</v>
          </cell>
          <cell r="O297" t="str">
            <v>URB EL GALLO CLL TOLU # 51-29</v>
          </cell>
          <cell r="P297">
            <v>6452733</v>
          </cell>
          <cell r="Q297" t="str">
            <v>ronaldyaca@yahoo.com</v>
          </cell>
          <cell r="S297" t="str">
            <v>amorabolivar1981@gmail.com</v>
          </cell>
          <cell r="T297">
            <v>7</v>
          </cell>
          <cell r="U297" t="str">
            <v>S</v>
          </cell>
          <cell r="V297">
            <v>1</v>
          </cell>
          <cell r="W297" t="str">
            <v>SAYDYS LAUDITH MEJIA MARTINEZ</v>
          </cell>
          <cell r="X297" t="str">
            <v>SAYDYS MEJIA MARTINEZ</v>
          </cell>
          <cell r="Y297">
            <v>1047418432</v>
          </cell>
          <cell r="Z297">
            <v>3216441501</v>
          </cell>
          <cell r="AA297" t="str">
            <v>smejia1990@gmail.com</v>
          </cell>
          <cell r="AB297">
            <v>3017915919</v>
          </cell>
          <cell r="AC297">
            <v>42530</v>
          </cell>
          <cell r="AD297" t="str">
            <v>./resoluciones/313001006281.pdf</v>
          </cell>
          <cell r="AE297">
            <v>1</v>
          </cell>
        </row>
        <row r="298">
          <cell r="A298">
            <v>324</v>
          </cell>
          <cell r="B298">
            <v>31300100000000</v>
          </cell>
          <cell r="C298">
            <v>324</v>
          </cell>
          <cell r="D298">
            <v>324</v>
          </cell>
          <cell r="E298">
            <v>313001000000</v>
          </cell>
          <cell r="F298">
            <v>2</v>
          </cell>
          <cell r="G298" t="str">
            <v>P</v>
          </cell>
          <cell r="H298" t="str">
            <v>A</v>
          </cell>
          <cell r="I298" t="str">
            <v>COL. MODERNO DEL NORTE</v>
          </cell>
          <cell r="J298" t="str">
            <v>BORIS ROSALES PADILLA</v>
          </cell>
          <cell r="K298">
            <v>9093448</v>
          </cell>
          <cell r="L298">
            <v>27977</v>
          </cell>
          <cell r="M298">
            <v>21036</v>
          </cell>
          <cell r="N298" t="str">
            <v>LOS ALPES</v>
          </cell>
          <cell r="O298" t="str">
            <v>LOS ALPES CARRET LA CORDIALIDAD # 31 I -149</v>
          </cell>
          <cell r="P298" t="str">
            <v>6714530 - 6635582</v>
          </cell>
          <cell r="Q298" t="str">
            <v>colmonorte@gmail.com</v>
          </cell>
          <cell r="T298">
            <v>7</v>
          </cell>
          <cell r="U298" t="str">
            <v>S</v>
          </cell>
          <cell r="V298">
            <v>1</v>
          </cell>
          <cell r="W298" t="str">
            <v>ADRIANA BUELVAS PULIDO</v>
          </cell>
          <cell r="Y298">
            <v>45687903</v>
          </cell>
          <cell r="Z298">
            <v>3176428605</v>
          </cell>
          <cell r="AA298" t="str">
            <v>abuelvas@gmail.com</v>
          </cell>
          <cell r="AB298">
            <v>3164537924</v>
          </cell>
          <cell r="AC298">
            <v>42419</v>
          </cell>
          <cell r="AD298" t="str">
            <v>./resoluciones/313001007091.pdf</v>
          </cell>
          <cell r="AE298">
            <v>1</v>
          </cell>
        </row>
        <row r="299">
          <cell r="A299">
            <v>345</v>
          </cell>
          <cell r="B299">
            <v>31300100000000</v>
          </cell>
          <cell r="C299">
            <v>345</v>
          </cell>
          <cell r="D299">
            <v>345</v>
          </cell>
          <cell r="E299">
            <v>313001000000</v>
          </cell>
          <cell r="F299">
            <v>2</v>
          </cell>
          <cell r="G299" t="str">
            <v>P</v>
          </cell>
          <cell r="H299" t="str">
            <v>A</v>
          </cell>
          <cell r="I299" t="str">
            <v>INST. INF. FEDERICO FROBEL</v>
          </cell>
          <cell r="J299" t="str">
            <v>SILVIA PALENCIA ALDANA</v>
          </cell>
          <cell r="K299">
            <v>63463911</v>
          </cell>
          <cell r="L299">
            <v>33816</v>
          </cell>
          <cell r="M299">
            <v>27056</v>
          </cell>
          <cell r="N299" t="str">
            <v>LAS PALMERAS</v>
          </cell>
          <cell r="O299" t="str">
            <v>URB LAS PALMERAS M 4 LOTE 6</v>
          </cell>
          <cell r="P299">
            <v>6447424</v>
          </cell>
          <cell r="Q299" t="str">
            <v>corpo_fedefrobel@hotmail.com</v>
          </cell>
          <cell r="T299">
            <v>7</v>
          </cell>
          <cell r="U299" t="str">
            <v>S</v>
          </cell>
          <cell r="V299">
            <v>1</v>
          </cell>
          <cell r="W299" t="str">
            <v>YARIANA BORNACHERA CAHRRIS</v>
          </cell>
          <cell r="Y299">
            <v>1128049826</v>
          </cell>
          <cell r="Z299">
            <v>3125290837</v>
          </cell>
          <cell r="AA299" t="str">
            <v>corpo_fedefrobel@hotmail.com</v>
          </cell>
          <cell r="AB299">
            <v>3124714127</v>
          </cell>
          <cell r="AC299">
            <v>42478</v>
          </cell>
          <cell r="AD299" t="str">
            <v>./resoluciones/313001007911.pdf</v>
          </cell>
          <cell r="AE299">
            <v>1</v>
          </cell>
        </row>
        <row r="300">
          <cell r="A300">
            <v>352</v>
          </cell>
          <cell r="B300">
            <v>31300100000000</v>
          </cell>
          <cell r="C300">
            <v>352</v>
          </cell>
          <cell r="D300">
            <v>352</v>
          </cell>
          <cell r="E300">
            <v>313001000000</v>
          </cell>
          <cell r="F300">
            <v>2</v>
          </cell>
          <cell r="G300" t="str">
            <v>P</v>
          </cell>
          <cell r="H300" t="str">
            <v>A</v>
          </cell>
          <cell r="I300" t="str">
            <v>CENT. DE ENSEñANZA HIJOS DE BOLIVAR</v>
          </cell>
          <cell r="J300" t="str">
            <v>JAIME ANGULO PACHECO</v>
          </cell>
          <cell r="K300">
            <v>6870163</v>
          </cell>
          <cell r="L300" t="str">
            <v>0000-00-00</v>
          </cell>
          <cell r="M300" t="str">
            <v>0000-00-00</v>
          </cell>
          <cell r="N300" t="str">
            <v>LOS ALPES</v>
          </cell>
          <cell r="O300" t="str">
            <v>LOS ALPES DIAG32 # 71-42 AVE13 DE JUNIO</v>
          </cell>
          <cell r="P300">
            <v>6613767</v>
          </cell>
          <cell r="Q300" t="str">
            <v>cehibol@gmail.com</v>
          </cell>
          <cell r="S300" t="str">
            <v>cehibol@gmail.com</v>
          </cell>
          <cell r="T300">
            <v>7</v>
          </cell>
          <cell r="U300" t="str">
            <v>S</v>
          </cell>
          <cell r="V300">
            <v>5</v>
          </cell>
          <cell r="W300" t="str">
            <v>MARIA DE LAS NIEVES BAYTER RUIZ</v>
          </cell>
          <cell r="X300" t="str">
            <v>MARIA BAYTER RUIZ</v>
          </cell>
          <cell r="Y300">
            <v>45565049</v>
          </cell>
          <cell r="Z300">
            <v>3153338544</v>
          </cell>
          <cell r="AA300" t="str">
            <v>cehibol@gmail.com</v>
          </cell>
          <cell r="AB300">
            <v>3145492265</v>
          </cell>
          <cell r="AC300">
            <v>42401</v>
          </cell>
          <cell r="AD300" t="str">
            <v>./resoluciones/313001008381.pdf</v>
          </cell>
          <cell r="AE300">
            <v>1</v>
          </cell>
        </row>
        <row r="301">
          <cell r="A301">
            <v>353</v>
          </cell>
          <cell r="B301">
            <v>31300100000000</v>
          </cell>
          <cell r="C301">
            <v>353</v>
          </cell>
          <cell r="D301">
            <v>353</v>
          </cell>
          <cell r="E301">
            <v>313001000000</v>
          </cell>
          <cell r="F301">
            <v>2</v>
          </cell>
          <cell r="G301" t="str">
            <v>P</v>
          </cell>
          <cell r="H301" t="str">
            <v>A</v>
          </cell>
          <cell r="I301" t="str">
            <v>FUND. CENT. EDUC. LAS PALMERAS</v>
          </cell>
          <cell r="J301" t="str">
            <v>LIDUVINA VALDELAMAR</v>
          </cell>
          <cell r="K301">
            <v>33134140</v>
          </cell>
          <cell r="L301">
            <v>26314</v>
          </cell>
          <cell r="M301">
            <v>18105</v>
          </cell>
          <cell r="N301" t="str">
            <v>LAS PALMERAS</v>
          </cell>
          <cell r="O301" t="str">
            <v>URB LAS PALMERAS MZ 12 L 17 - 21</v>
          </cell>
          <cell r="P301">
            <v>6634244</v>
          </cell>
          <cell r="Q301" t="str">
            <v>funcepal@hotmail.com</v>
          </cell>
          <cell r="T301">
            <v>7</v>
          </cell>
          <cell r="U301" t="str">
            <v>S</v>
          </cell>
          <cell r="V301">
            <v>1</v>
          </cell>
          <cell r="W301" t="str">
            <v>BEATRIZ ROBECHI MANJARREZ</v>
          </cell>
          <cell r="X301" t="str">
            <v>BEATRIZ ROBECHI MANJARREZ</v>
          </cell>
          <cell r="Y301">
            <v>1100395560</v>
          </cell>
          <cell r="Z301">
            <v>3002484241</v>
          </cell>
          <cell r="AA301" t="str">
            <v>beroma0412@hotmail.com</v>
          </cell>
          <cell r="AB301">
            <v>3152170334</v>
          </cell>
          <cell r="AC301">
            <v>42068</v>
          </cell>
          <cell r="AD301" t="str">
            <v>./resoluciones/313001008399.pdf</v>
          </cell>
          <cell r="AE301">
            <v>1</v>
          </cell>
        </row>
        <row r="302">
          <cell r="A302">
            <v>363</v>
          </cell>
          <cell r="B302">
            <v>31300100000000</v>
          </cell>
          <cell r="C302">
            <v>363</v>
          </cell>
          <cell r="D302">
            <v>363</v>
          </cell>
          <cell r="E302">
            <v>313001000000</v>
          </cell>
          <cell r="F302">
            <v>2</v>
          </cell>
          <cell r="G302" t="str">
            <v>P</v>
          </cell>
          <cell r="H302" t="str">
            <v>A</v>
          </cell>
          <cell r="I302" t="str">
            <v>CORPORACIÓN EDUCATIVA MADDOX</v>
          </cell>
          <cell r="J302" t="str">
            <v>MARTHA LUCIA HOGIS POLO</v>
          </cell>
          <cell r="K302">
            <v>30762493</v>
          </cell>
          <cell r="L302">
            <v>30662</v>
          </cell>
          <cell r="M302">
            <v>24049</v>
          </cell>
          <cell r="N302" t="str">
            <v>LOS ALPES</v>
          </cell>
          <cell r="O302" t="str">
            <v>LOS ALPES TR 71 B # 31F-21</v>
          </cell>
          <cell r="P302" t="str">
            <v>6928637  -6613355</v>
          </cell>
          <cell r="Q302" t="str">
            <v>corpmadoxx@hotmail.com</v>
          </cell>
          <cell r="S302" t="str">
            <v>semarilis@hotmail.com</v>
          </cell>
          <cell r="T302">
            <v>7</v>
          </cell>
          <cell r="U302" t="str">
            <v>S</v>
          </cell>
          <cell r="V302">
            <v>1</v>
          </cell>
          <cell r="W302" t="str">
            <v>AMARILIS RAMIREZ ANICHIARICO</v>
          </cell>
          <cell r="X302" t="str">
            <v>amarilis ramirez a.</v>
          </cell>
          <cell r="Y302">
            <v>45465519</v>
          </cell>
          <cell r="Z302">
            <v>3114329202</v>
          </cell>
          <cell r="AA302" t="str">
            <v>semarilis@hotmail.com</v>
          </cell>
          <cell r="AB302">
            <v>3114329202</v>
          </cell>
          <cell r="AC302">
            <v>42475</v>
          </cell>
          <cell r="AD302" t="str">
            <v>./resoluciones/313001008518.pdf</v>
          </cell>
          <cell r="AE302">
            <v>1</v>
          </cell>
        </row>
        <row r="303">
          <cell r="A303">
            <v>365</v>
          </cell>
          <cell r="B303">
            <v>31300100000000</v>
          </cell>
          <cell r="C303">
            <v>365</v>
          </cell>
          <cell r="D303">
            <v>365</v>
          </cell>
          <cell r="E303">
            <v>313001000000</v>
          </cell>
          <cell r="F303">
            <v>2</v>
          </cell>
          <cell r="G303" t="str">
            <v>P</v>
          </cell>
          <cell r="H303" t="str">
            <v>A</v>
          </cell>
          <cell r="I303" t="str">
            <v>INST. MODERNO EL CARMEN</v>
          </cell>
          <cell r="J303" t="str">
            <v>TEOBALDO ORTIZ CASSIANI</v>
          </cell>
          <cell r="K303">
            <v>12721050</v>
          </cell>
          <cell r="L303">
            <v>27582</v>
          </cell>
          <cell r="M303">
            <v>19780</v>
          </cell>
          <cell r="N303" t="str">
            <v>LAS GAVIOTAS</v>
          </cell>
          <cell r="O303" t="str">
            <v>URB GAVIOTAS MANZ 19 L 3 ETAPA 2A</v>
          </cell>
          <cell r="P303">
            <v>6714140</v>
          </cell>
          <cell r="Q303" t="str">
            <v>insmodernoelcarmen@hotmail.com</v>
          </cell>
          <cell r="S303" t="str">
            <v>teobaldortiz@hotmail.com</v>
          </cell>
          <cell r="T303">
            <v>7</v>
          </cell>
          <cell r="U303" t="str">
            <v>N</v>
          </cell>
          <cell r="V303">
            <v>5</v>
          </cell>
          <cell r="W303" t="str">
            <v>ERICA ORTIZ CASSIANI</v>
          </cell>
          <cell r="Y303">
            <v>49742637</v>
          </cell>
          <cell r="Z303">
            <v>3215101672</v>
          </cell>
          <cell r="AA303" t="str">
            <v>ericaortiz11@hotmail.com</v>
          </cell>
          <cell r="AB303" t="str">
            <v>No Tiene</v>
          </cell>
          <cell r="AC303">
            <v>42493</v>
          </cell>
          <cell r="AD303" t="str">
            <v>./resoluciones/313001008534.pdf</v>
          </cell>
          <cell r="AE303">
            <v>1</v>
          </cell>
        </row>
        <row r="304">
          <cell r="A304">
            <v>384</v>
          </cell>
          <cell r="B304">
            <v>31300100000000</v>
          </cell>
          <cell r="C304">
            <v>384</v>
          </cell>
          <cell r="D304">
            <v>384</v>
          </cell>
          <cell r="E304">
            <v>313001000000</v>
          </cell>
          <cell r="F304">
            <v>2</v>
          </cell>
          <cell r="G304" t="str">
            <v>P</v>
          </cell>
          <cell r="H304" t="str">
            <v>A</v>
          </cell>
          <cell r="I304" t="str">
            <v>INST. PESTALOZZI</v>
          </cell>
          <cell r="J304" t="str">
            <v>MADDY SAN JUAN</v>
          </cell>
          <cell r="K304">
            <v>33334288</v>
          </cell>
          <cell r="L304" t="str">
            <v>0000-00-00</v>
          </cell>
          <cell r="M304" t="str">
            <v>0000-00-00</v>
          </cell>
          <cell r="N304" t="str">
            <v>LAS GAVIOTAS</v>
          </cell>
          <cell r="O304" t="str">
            <v>GAVIOTAS M 22 L 25 2A ETAPA</v>
          </cell>
          <cell r="P304">
            <v>6614552</v>
          </cell>
          <cell r="Q304" t="str">
            <v>sanjuanganem@hotmail.com</v>
          </cell>
          <cell r="S304" t="str">
            <v>instpestalozzi@yahoo.es</v>
          </cell>
          <cell r="T304">
            <v>7</v>
          </cell>
          <cell r="U304" t="str">
            <v>S</v>
          </cell>
          <cell r="V304">
            <v>1</v>
          </cell>
          <cell r="W304" t="str">
            <v>MARIA CAROLINA GONZALEZ GANEM</v>
          </cell>
          <cell r="Y304">
            <v>32937944</v>
          </cell>
          <cell r="Z304">
            <v>3007896297</v>
          </cell>
          <cell r="AA304" t="str">
            <v>mariacaro84@gmail.com</v>
          </cell>
          <cell r="AB304">
            <v>3013264597</v>
          </cell>
          <cell r="AC304">
            <v>42431</v>
          </cell>
          <cell r="AD304" t="str">
            <v>./resoluciones/313001008879.pdf</v>
          </cell>
          <cell r="AE304">
            <v>1</v>
          </cell>
        </row>
        <row r="305">
          <cell r="A305">
            <v>415</v>
          </cell>
          <cell r="B305">
            <v>31300100000000</v>
          </cell>
          <cell r="C305">
            <v>415</v>
          </cell>
          <cell r="D305">
            <v>415</v>
          </cell>
          <cell r="E305">
            <v>313001000000</v>
          </cell>
          <cell r="F305">
            <v>2</v>
          </cell>
          <cell r="G305" t="str">
            <v>P</v>
          </cell>
          <cell r="H305" t="str">
            <v>A</v>
          </cell>
          <cell r="I305" t="str">
            <v>LIC. CRISTOBAL COLON</v>
          </cell>
          <cell r="J305" t="str">
            <v>MARITZA CABARCAS</v>
          </cell>
          <cell r="K305">
            <v>45432875</v>
          </cell>
          <cell r="L305" t="str">
            <v>0000-00-00</v>
          </cell>
          <cell r="M305" t="str">
            <v>0000-00-00</v>
          </cell>
          <cell r="N305" t="str">
            <v>LAS PALMERAS</v>
          </cell>
          <cell r="O305" t="str">
            <v>LAS PALMERAS M 36 L 16</v>
          </cell>
          <cell r="P305">
            <v>6612354</v>
          </cell>
          <cell r="Q305" t="str">
            <v>lic_cristo_colon@hotmail.com</v>
          </cell>
          <cell r="T305">
            <v>7</v>
          </cell>
          <cell r="U305" t="str">
            <v>S</v>
          </cell>
          <cell r="V305">
            <v>5</v>
          </cell>
          <cell r="W305" t="str">
            <v>ANA MARIA GONZALEZ</v>
          </cell>
          <cell r="Y305">
            <v>33153042</v>
          </cell>
          <cell r="Z305">
            <v>3103677743</v>
          </cell>
          <cell r="AA305" t="str">
            <v>amgf56@hotmail.com</v>
          </cell>
          <cell r="AB305">
            <v>3126813501</v>
          </cell>
          <cell r="AC305">
            <v>41815</v>
          </cell>
          <cell r="AE305">
            <v>1</v>
          </cell>
        </row>
        <row r="306">
          <cell r="A306">
            <v>487</v>
          </cell>
          <cell r="B306">
            <v>31300100000000</v>
          </cell>
          <cell r="C306">
            <v>487</v>
          </cell>
          <cell r="D306">
            <v>487</v>
          </cell>
          <cell r="E306">
            <v>313001000000</v>
          </cell>
          <cell r="F306">
            <v>2</v>
          </cell>
          <cell r="G306" t="str">
            <v>P</v>
          </cell>
          <cell r="H306" t="str">
            <v>A</v>
          </cell>
          <cell r="I306" t="str">
            <v>C.E ESTRELLAS DEL PORVENIR</v>
          </cell>
          <cell r="J306" t="str">
            <v>INDIRA GUZMAN SEPULVEDA</v>
          </cell>
          <cell r="K306">
            <v>45502690</v>
          </cell>
          <cell r="L306">
            <v>33214</v>
          </cell>
          <cell r="M306">
            <v>26496</v>
          </cell>
          <cell r="N306" t="str">
            <v>NUEVO PORVENIR</v>
          </cell>
          <cell r="O306" t="str">
            <v>VIEJO PORVENIR CALLE LAS ACACIAS # 73-49</v>
          </cell>
          <cell r="P306">
            <v>6904169</v>
          </cell>
          <cell r="Q306" t="str">
            <v>cedespo@hotmail.com</v>
          </cell>
          <cell r="T306">
            <v>7</v>
          </cell>
          <cell r="U306" t="str">
            <v>N</v>
          </cell>
          <cell r="V306">
            <v>5</v>
          </cell>
          <cell r="W306" t="str">
            <v>WILMER PENA MARTINEZ</v>
          </cell>
          <cell r="X306" t="str">
            <v>no hay</v>
          </cell>
          <cell r="Y306">
            <v>9146571</v>
          </cell>
          <cell r="Z306">
            <v>3127194824</v>
          </cell>
          <cell r="AA306" t="str">
            <v>wil2112@hotmail.com</v>
          </cell>
          <cell r="AB306">
            <v>3163549156</v>
          </cell>
          <cell r="AC306">
            <v>42306</v>
          </cell>
          <cell r="AD306" t="str">
            <v>./resoluciones/313001013554.pdf</v>
          </cell>
          <cell r="AE306">
            <v>1</v>
          </cell>
        </row>
        <row r="307">
          <cell r="A307">
            <v>514</v>
          </cell>
          <cell r="B307">
            <v>31300100000000</v>
          </cell>
          <cell r="C307">
            <v>514</v>
          </cell>
          <cell r="D307">
            <v>514</v>
          </cell>
          <cell r="E307">
            <v>313001000000</v>
          </cell>
          <cell r="F307">
            <v>2</v>
          </cell>
          <cell r="G307" t="str">
            <v>P</v>
          </cell>
          <cell r="H307" t="str">
            <v>A</v>
          </cell>
          <cell r="I307" t="str">
            <v>INST. JHON DEWEY</v>
          </cell>
          <cell r="J307" t="str">
            <v>WILMER CABARCAS GARCIA</v>
          </cell>
          <cell r="K307">
            <v>9148160</v>
          </cell>
          <cell r="L307" t="str">
            <v>0000-00-00</v>
          </cell>
          <cell r="M307" t="str">
            <v>0000-00-00</v>
          </cell>
          <cell r="N307" t="str">
            <v>LOS ALPES</v>
          </cell>
          <cell r="O307" t="str">
            <v>LOS ALPES TV 71D # 71E-113</v>
          </cell>
          <cell r="P307">
            <v>6512759</v>
          </cell>
          <cell r="Q307" t="str">
            <v>wicag@hotmail.com</v>
          </cell>
          <cell r="T307">
            <v>7</v>
          </cell>
          <cell r="U307" t="str">
            <v>N</v>
          </cell>
          <cell r="V307">
            <v>5</v>
          </cell>
          <cell r="W307" t="str">
            <v>WILMER CABARCAS GARCIA</v>
          </cell>
          <cell r="X307" t="str">
            <v>no hay</v>
          </cell>
          <cell r="Y307">
            <v>9148160</v>
          </cell>
          <cell r="Z307">
            <v>3005196510</v>
          </cell>
          <cell r="AA307" t="str">
            <v>institutojohndeweycartagena@hotmail.com</v>
          </cell>
          <cell r="AB307">
            <v>3005196510</v>
          </cell>
          <cell r="AC307">
            <v>42412</v>
          </cell>
          <cell r="AD307" t="str">
            <v>./resoluciones/313001013872.pdf</v>
          </cell>
          <cell r="AE307">
            <v>1</v>
          </cell>
        </row>
        <row r="308">
          <cell r="A308">
            <v>570</v>
          </cell>
          <cell r="B308">
            <v>31300100000000</v>
          </cell>
          <cell r="C308">
            <v>570</v>
          </cell>
          <cell r="D308">
            <v>570</v>
          </cell>
          <cell r="E308">
            <v>313001000000</v>
          </cell>
          <cell r="F308">
            <v>2</v>
          </cell>
          <cell r="G308" t="str">
            <v>P</v>
          </cell>
          <cell r="H308" t="str">
            <v>A</v>
          </cell>
          <cell r="I308" t="str">
            <v>JARD. INF. LLUVIAS DEL SABER</v>
          </cell>
          <cell r="J308" t="str">
            <v>ADALGIZA FRANCO ORTIZ</v>
          </cell>
          <cell r="K308">
            <v>45488960</v>
          </cell>
          <cell r="L308" t="str">
            <v>0000-00-00</v>
          </cell>
          <cell r="M308" t="str">
            <v>0000-00-00</v>
          </cell>
          <cell r="N308" t="str">
            <v>TRECE DE JUNIO</v>
          </cell>
          <cell r="O308" t="str">
            <v>URB JARDINES DE JUNIO M 10 L 4</v>
          </cell>
          <cell r="P308">
            <v>6671293</v>
          </cell>
          <cell r="Q308" t="str">
            <v>maguero_1018@hotmail.com</v>
          </cell>
          <cell r="T308">
            <v>7</v>
          </cell>
          <cell r="U308" t="str">
            <v>N</v>
          </cell>
          <cell r="V308">
            <v>5</v>
          </cell>
          <cell r="W308" t="str">
            <v>MARY ISABEL GUERRERO RODRIGUEZ</v>
          </cell>
          <cell r="Y308">
            <v>1047450519</v>
          </cell>
          <cell r="Z308">
            <v>3013490879</v>
          </cell>
          <cell r="AA308" t="str">
            <v>maguero_1018@hotmail.com</v>
          </cell>
          <cell r="AB308">
            <v>3116734913</v>
          </cell>
          <cell r="AC308">
            <v>42477</v>
          </cell>
          <cell r="AD308" t="str">
            <v>./resoluciones/313001027148.pdf</v>
          </cell>
          <cell r="AE308">
            <v>1</v>
          </cell>
        </row>
        <row r="309">
          <cell r="A309">
            <v>612</v>
          </cell>
          <cell r="B309">
            <v>31300100000000</v>
          </cell>
          <cell r="C309">
            <v>612</v>
          </cell>
          <cell r="D309">
            <v>612</v>
          </cell>
          <cell r="E309">
            <v>313001000000</v>
          </cell>
          <cell r="F309">
            <v>2</v>
          </cell>
          <cell r="G309" t="str">
            <v>P</v>
          </cell>
          <cell r="H309" t="str">
            <v>A</v>
          </cell>
          <cell r="I309" t="str">
            <v>C.E MORAL Y LUCES</v>
          </cell>
          <cell r="J309" t="str">
            <v>CATHERINE JIMENEZ GONZALEZ</v>
          </cell>
          <cell r="K309">
            <v>45537567</v>
          </cell>
          <cell r="L309">
            <v>36666</v>
          </cell>
          <cell r="M309">
            <v>30076</v>
          </cell>
          <cell r="N309" t="str">
            <v>LOS ALPES</v>
          </cell>
          <cell r="O309" t="str">
            <v>LOS ALPES CALLE 31F # 71 B - 38</v>
          </cell>
          <cell r="P309">
            <v>6630699</v>
          </cell>
          <cell r="Q309" t="str">
            <v>jimenez0582@hotmail.com</v>
          </cell>
          <cell r="T309">
            <v>7</v>
          </cell>
          <cell r="U309" t="str">
            <v>N</v>
          </cell>
          <cell r="V309">
            <v>5</v>
          </cell>
          <cell r="W309" t="str">
            <v>CATHERINE JIMENEZ GONZALEZ</v>
          </cell>
          <cell r="Z309">
            <v>3216999134</v>
          </cell>
          <cell r="AA309" t="str">
            <v>jimenez0582@hotmail.com</v>
          </cell>
          <cell r="AB309">
            <v>3216999134</v>
          </cell>
          <cell r="AC309">
            <v>41535</v>
          </cell>
          <cell r="AE309">
            <v>1</v>
          </cell>
        </row>
        <row r="310">
          <cell r="A310">
            <v>641</v>
          </cell>
          <cell r="B310">
            <v>31300100000000</v>
          </cell>
          <cell r="C310">
            <v>641</v>
          </cell>
          <cell r="D310">
            <v>641</v>
          </cell>
          <cell r="E310">
            <v>313001000000</v>
          </cell>
          <cell r="F310">
            <v>2</v>
          </cell>
          <cell r="G310" t="str">
            <v>P</v>
          </cell>
          <cell r="H310" t="str">
            <v>A</v>
          </cell>
          <cell r="I310" t="str">
            <v>INST.  REAL DEL CARIBE</v>
          </cell>
          <cell r="J310" t="str">
            <v>RAQUEL GUERRERO TORRES</v>
          </cell>
          <cell r="K310">
            <v>45455115</v>
          </cell>
          <cell r="L310">
            <v>30362</v>
          </cell>
          <cell r="M310">
            <v>23640</v>
          </cell>
          <cell r="N310" t="str">
            <v>LAS PALMERAS</v>
          </cell>
          <cell r="O310" t="str">
            <v>URB LAS PALMERAS M 13 LOTE 5</v>
          </cell>
          <cell r="P310" t="str">
            <v>6610161, 6534150</v>
          </cell>
          <cell r="Q310" t="str">
            <v>raquelgt2009@hotmail.com</v>
          </cell>
          <cell r="T310">
            <v>7</v>
          </cell>
          <cell r="U310" t="str">
            <v>N</v>
          </cell>
          <cell r="V310">
            <v>5</v>
          </cell>
          <cell r="W310" t="str">
            <v>RAQUEL GUERRERO TORRES</v>
          </cell>
          <cell r="Z310">
            <v>3107181300</v>
          </cell>
          <cell r="AA310" t="str">
            <v>raquelgt2009@hotmail.com</v>
          </cell>
          <cell r="AB310">
            <v>3107181300</v>
          </cell>
          <cell r="AC310">
            <v>41536</v>
          </cell>
          <cell r="AE310">
            <v>1</v>
          </cell>
        </row>
        <row r="311">
          <cell r="A311">
            <v>743</v>
          </cell>
          <cell r="B311">
            <v>31300100000000</v>
          </cell>
          <cell r="C311">
            <v>743</v>
          </cell>
          <cell r="D311">
            <v>743</v>
          </cell>
          <cell r="E311">
            <v>313001000000</v>
          </cell>
          <cell r="F311">
            <v>2</v>
          </cell>
          <cell r="G311" t="str">
            <v>P</v>
          </cell>
          <cell r="H311" t="str">
            <v>A</v>
          </cell>
          <cell r="I311" t="str">
            <v>INST. MIXTO FREINET</v>
          </cell>
          <cell r="J311" t="str">
            <v>MONICA ALVAREZ PAJARO</v>
          </cell>
          <cell r="K311">
            <v>45755592</v>
          </cell>
          <cell r="L311">
            <v>34264</v>
          </cell>
          <cell r="M311">
            <v>27125</v>
          </cell>
          <cell r="N311" t="str">
            <v>JARDINES DE JUNIO</v>
          </cell>
          <cell r="O311" t="str">
            <v>JARDINES DE JUNIO MZ 10 L 17 ETAPA 1</v>
          </cell>
          <cell r="P311">
            <v>6615748</v>
          </cell>
          <cell r="Q311" t="str">
            <v>malvarezpajaro@yahoo.es</v>
          </cell>
          <cell r="S311" t="str">
            <v>rochis_suarez@hotmail.com</v>
          </cell>
          <cell r="T311">
            <v>7</v>
          </cell>
          <cell r="U311" t="str">
            <v>N</v>
          </cell>
          <cell r="V311">
            <v>5</v>
          </cell>
          <cell r="W311" t="str">
            <v>ROCIO SUAREZ GUZMAN</v>
          </cell>
          <cell r="X311" t="str">
            <v>ROCIO SUAREZ GUZMAN</v>
          </cell>
          <cell r="Y311">
            <v>45474892</v>
          </cell>
          <cell r="Z311" t="str">
            <v>3156481229- 6615748-6677347</v>
          </cell>
          <cell r="AA311" t="str">
            <v>rochis_suarez@hotmail.com</v>
          </cell>
          <cell r="AB311">
            <v>3205321363</v>
          </cell>
          <cell r="AC311">
            <v>42061</v>
          </cell>
          <cell r="AD311" t="str">
            <v>./resoluciones/313001029281.pdf</v>
          </cell>
          <cell r="AE311">
            <v>1</v>
          </cell>
        </row>
        <row r="312">
          <cell r="A312">
            <v>746</v>
          </cell>
          <cell r="B312">
            <v>31300100000000</v>
          </cell>
          <cell r="C312">
            <v>746</v>
          </cell>
          <cell r="D312">
            <v>746</v>
          </cell>
          <cell r="E312">
            <v>313001000000</v>
          </cell>
          <cell r="F312">
            <v>2</v>
          </cell>
          <cell r="G312" t="str">
            <v>P</v>
          </cell>
          <cell r="H312" t="str">
            <v>A</v>
          </cell>
          <cell r="I312" t="str">
            <v>INST. EDUC. MÁGICA AVENTURA</v>
          </cell>
          <cell r="J312" t="str">
            <v>JUDITH VIOLA RHENALS</v>
          </cell>
          <cell r="K312">
            <v>45688415</v>
          </cell>
          <cell r="L312" t="str">
            <v>0000-00-00</v>
          </cell>
          <cell r="M312" t="str">
            <v>0000-00-00</v>
          </cell>
          <cell r="N312" t="str">
            <v>CHIPRE</v>
          </cell>
          <cell r="O312" t="str">
            <v>CHIPRE CLL 31A # 64-36</v>
          </cell>
          <cell r="P312" t="str">
            <v>6511251, 6511588</v>
          </cell>
          <cell r="Q312" t="str">
            <v>judithviola@hotmail.com</v>
          </cell>
          <cell r="S312" t="str">
            <v>tiendaorionsas@gmail.com</v>
          </cell>
          <cell r="T312">
            <v>7</v>
          </cell>
          <cell r="U312" t="str">
            <v>N</v>
          </cell>
          <cell r="V312">
            <v>5</v>
          </cell>
          <cell r="W312" t="str">
            <v>JUDITH VIOLA RHENALS</v>
          </cell>
          <cell r="X312" t="str">
            <v>FRANKLIN DIAZ HERRERA</v>
          </cell>
          <cell r="Y312">
            <v>45688415</v>
          </cell>
          <cell r="Z312">
            <v>3003126566</v>
          </cell>
          <cell r="AA312" t="str">
            <v>judithviola@hotmail.com</v>
          </cell>
          <cell r="AB312">
            <v>3003126566</v>
          </cell>
          <cell r="AC312">
            <v>42067</v>
          </cell>
          <cell r="AD312" t="str">
            <v>./resoluciones/313001029302.pdf</v>
          </cell>
          <cell r="AE312">
            <v>1</v>
          </cell>
        </row>
        <row r="313">
          <cell r="A313">
            <v>790</v>
          </cell>
          <cell r="B313">
            <v>31300100000000</v>
          </cell>
          <cell r="C313">
            <v>790</v>
          </cell>
          <cell r="D313">
            <v>790</v>
          </cell>
          <cell r="E313">
            <v>313001000000</v>
          </cell>
          <cell r="F313">
            <v>2</v>
          </cell>
          <cell r="G313" t="str">
            <v>P</v>
          </cell>
          <cell r="H313" t="str">
            <v>A</v>
          </cell>
          <cell r="I313" t="str">
            <v>C.E MUNDO DEL SABER</v>
          </cell>
          <cell r="J313" t="str">
            <v>YOLIMA BAENA ARRIETA</v>
          </cell>
          <cell r="K313">
            <v>45507900</v>
          </cell>
          <cell r="L313">
            <v>33434</v>
          </cell>
          <cell r="M313">
            <v>26130</v>
          </cell>
          <cell r="N313" t="str">
            <v>LAS PALMERAS</v>
          </cell>
          <cell r="O313" t="str">
            <v>URB SEVILLA M 11 L 15</v>
          </cell>
          <cell r="P313">
            <v>6531342</v>
          </cell>
          <cell r="Q313" t="str">
            <v>mary-1607@hotmail.es</v>
          </cell>
          <cell r="T313">
            <v>7</v>
          </cell>
          <cell r="U313" t="str">
            <v>N</v>
          </cell>
          <cell r="V313">
            <v>5</v>
          </cell>
          <cell r="W313" t="str">
            <v>YOLIMA BAENA ARTETA</v>
          </cell>
          <cell r="Y313" t="str">
            <v>cedula_opera</v>
          </cell>
          <cell r="Z313">
            <v>3164610424</v>
          </cell>
          <cell r="AA313" t="str">
            <v>mary-1607@hotmail.es</v>
          </cell>
          <cell r="AB313">
            <v>3164610424</v>
          </cell>
          <cell r="AC313">
            <v>41766</v>
          </cell>
          <cell r="AE313">
            <v>1</v>
          </cell>
        </row>
        <row r="314">
          <cell r="A314">
            <v>792</v>
          </cell>
          <cell r="B314">
            <v>31300100000000</v>
          </cell>
          <cell r="C314">
            <v>792</v>
          </cell>
          <cell r="D314">
            <v>792</v>
          </cell>
          <cell r="E314">
            <v>313001000000</v>
          </cell>
          <cell r="F314">
            <v>2</v>
          </cell>
          <cell r="G314" t="str">
            <v>P</v>
          </cell>
          <cell r="H314" t="str">
            <v>A</v>
          </cell>
          <cell r="I314" t="str">
            <v>INST. EDUC JULIO ENRIQUE</v>
          </cell>
          <cell r="J314" t="str">
            <v>GILMA DE LA HOZ FONTALVO</v>
          </cell>
          <cell r="K314">
            <v>32667818</v>
          </cell>
          <cell r="L314" t="str">
            <v>0000-00-00</v>
          </cell>
          <cell r="M314">
            <v>20580</v>
          </cell>
          <cell r="N314" t="str">
            <v>LAS PALMERAS</v>
          </cell>
          <cell r="O314" t="str">
            <v>URB SEVILLA M 12 L 10</v>
          </cell>
          <cell r="P314">
            <v>6533990</v>
          </cell>
          <cell r="Q314" t="str">
            <v>inst.edu.julioenrique@hotmail.com</v>
          </cell>
          <cell r="S314" t="str">
            <v>y_ice_t@hotmail.com</v>
          </cell>
          <cell r="T314">
            <v>7</v>
          </cell>
          <cell r="U314" t="str">
            <v>N</v>
          </cell>
          <cell r="V314">
            <v>5</v>
          </cell>
          <cell r="W314" t="str">
            <v>KAREN BARRAZA, GILMA ESTER DE LA HOZ</v>
          </cell>
          <cell r="Y314">
            <v>1129529858</v>
          </cell>
          <cell r="Z314">
            <v>3205452044</v>
          </cell>
          <cell r="AA314" t="str">
            <v>kayi87@hotmail.com</v>
          </cell>
          <cell r="AB314">
            <v>3126978924</v>
          </cell>
          <cell r="AC314">
            <v>42479</v>
          </cell>
          <cell r="AD314" t="str">
            <v>./resoluciones/313001029434.pdf</v>
          </cell>
          <cell r="AE314">
            <v>1</v>
          </cell>
        </row>
        <row r="315">
          <cell r="A315">
            <v>793</v>
          </cell>
          <cell r="B315">
            <v>31300100000000</v>
          </cell>
          <cell r="C315">
            <v>793</v>
          </cell>
          <cell r="D315">
            <v>793</v>
          </cell>
          <cell r="E315">
            <v>313001000000</v>
          </cell>
          <cell r="F315">
            <v>2</v>
          </cell>
          <cell r="G315" t="str">
            <v>P</v>
          </cell>
          <cell r="H315" t="str">
            <v>A</v>
          </cell>
          <cell r="I315" t="str">
            <v>COL JARD INF MI PEQUENO JARDIN</v>
          </cell>
          <cell r="J315" t="str">
            <v>JAVIER MANJARREZ</v>
          </cell>
          <cell r="K315">
            <v>45471098</v>
          </cell>
          <cell r="L315" t="str">
            <v>0000-00-00</v>
          </cell>
          <cell r="M315" t="str">
            <v>0000-00-00</v>
          </cell>
          <cell r="N315" t="str">
            <v>LAS GAVIOTAS</v>
          </cell>
          <cell r="O315" t="str">
            <v>GAVIOTAS M 80 L 24 ETP 7</v>
          </cell>
          <cell r="P315" t="str">
            <v>6532905 - 6906448</v>
          </cell>
          <cell r="Q315" t="str">
            <v>jamacor@hotmail.com</v>
          </cell>
          <cell r="T315">
            <v>7</v>
          </cell>
          <cell r="U315" t="str">
            <v>N</v>
          </cell>
          <cell r="V315">
            <v>5</v>
          </cell>
          <cell r="W315" t="str">
            <v>VERENA LIZETH CUENTAS</v>
          </cell>
          <cell r="Z315">
            <v>3116618905</v>
          </cell>
          <cell r="AA315" t="str">
            <v>verenalizethcuentasmercado@hotmail.com</v>
          </cell>
          <cell r="AB315">
            <v>3005594942</v>
          </cell>
          <cell r="AC315">
            <v>41380</v>
          </cell>
          <cell r="AE315">
            <v>1</v>
          </cell>
        </row>
        <row r="316">
          <cell r="A316">
            <v>809</v>
          </cell>
          <cell r="B316">
            <v>31300100000000</v>
          </cell>
          <cell r="C316">
            <v>809</v>
          </cell>
          <cell r="D316">
            <v>809</v>
          </cell>
          <cell r="E316">
            <v>313001000000</v>
          </cell>
          <cell r="F316">
            <v>2</v>
          </cell>
          <cell r="G316" t="str">
            <v>P</v>
          </cell>
          <cell r="H316" t="str">
            <v>A</v>
          </cell>
          <cell r="I316" t="str">
            <v xml:space="preserve">INSTITUTO SIGMUND FREUD      </v>
          </cell>
          <cell r="J316" t="str">
            <v>EMMA INES TAFUR DIAZ</v>
          </cell>
          <cell r="K316">
            <v>45482787</v>
          </cell>
          <cell r="L316">
            <v>31902</v>
          </cell>
          <cell r="M316">
            <v>25160</v>
          </cell>
          <cell r="N316" t="str">
            <v>LAS GAVIOTAS</v>
          </cell>
          <cell r="O316" t="str">
            <v>M 29 L 11 ET 2</v>
          </cell>
          <cell r="P316" t="str">
            <v>6636969, 6510223, 6534557</v>
          </cell>
          <cell r="Q316" t="str">
            <v>instituto_sigmund_freud@hotmail.com</v>
          </cell>
          <cell r="R316" t="str">
            <v>institutosigmundfreud.com</v>
          </cell>
          <cell r="S316" t="str">
            <v>yakering@gmail.com</v>
          </cell>
          <cell r="T316">
            <v>7</v>
          </cell>
          <cell r="U316" t="str">
            <v>N</v>
          </cell>
          <cell r="V316">
            <v>5</v>
          </cell>
          <cell r="W316" t="str">
            <v>Jisella Margarita Mejia Brackman</v>
          </cell>
          <cell r="X316" t="str">
            <v>Maria Fernanda Yaker Tafur</v>
          </cell>
          <cell r="Y316">
            <v>1047452130</v>
          </cell>
          <cell r="Z316">
            <v>3014886548</v>
          </cell>
          <cell r="AA316" t="str">
            <v>instituto_sigmund_freud@hotmail.com</v>
          </cell>
          <cell r="AB316">
            <v>3157773669</v>
          </cell>
          <cell r="AC316">
            <v>42474</v>
          </cell>
          <cell r="AD316" t="str">
            <v>./resoluciones/313001013279.pdf</v>
          </cell>
          <cell r="AE316">
            <v>1</v>
          </cell>
        </row>
        <row r="317">
          <cell r="A317">
            <v>859</v>
          </cell>
          <cell r="B317">
            <v>31300100000000</v>
          </cell>
          <cell r="C317">
            <v>859</v>
          </cell>
          <cell r="D317">
            <v>859</v>
          </cell>
          <cell r="E317">
            <v>313001000000</v>
          </cell>
          <cell r="F317">
            <v>2</v>
          </cell>
          <cell r="G317" t="str">
            <v>P</v>
          </cell>
          <cell r="H317" t="str">
            <v>A</v>
          </cell>
          <cell r="I317" t="str">
            <v>INST EDUC LOS CEREZOS</v>
          </cell>
          <cell r="J317" t="str">
            <v>JORGE ELIECER GAMARRA ARIZA</v>
          </cell>
          <cell r="K317">
            <v>73575444</v>
          </cell>
          <cell r="L317">
            <v>34638</v>
          </cell>
          <cell r="M317">
            <v>27715</v>
          </cell>
          <cell r="N317" t="str">
            <v>LOS CEREZOS</v>
          </cell>
          <cell r="O317" t="str">
            <v>LOS CEREZOS M F L 18</v>
          </cell>
          <cell r="P317">
            <v>6514345</v>
          </cell>
          <cell r="Q317" t="str">
            <v>institutoloscerezos0618@hotmail.com</v>
          </cell>
          <cell r="S317" t="str">
            <v>ketty_np@hotmail.com</v>
          </cell>
          <cell r="T317">
            <v>7</v>
          </cell>
          <cell r="U317" t="str">
            <v>N</v>
          </cell>
          <cell r="V317">
            <v>5</v>
          </cell>
          <cell r="W317" t="str">
            <v>KETTY JOHANNA NARVAEZ PATERNINA</v>
          </cell>
          <cell r="X317" t="str">
            <v>Ketty Johanna Narvaez</v>
          </cell>
          <cell r="Y317">
            <v>1047404992</v>
          </cell>
          <cell r="Z317">
            <v>3045733019</v>
          </cell>
          <cell r="AA317" t="str">
            <v>ketty_np@hotmail.com</v>
          </cell>
          <cell r="AB317">
            <v>3114224662</v>
          </cell>
          <cell r="AC317">
            <v>42437</v>
          </cell>
          <cell r="AD317" t="str">
            <v>./resoluciones/313001030106.pdf</v>
          </cell>
          <cell r="AE317">
            <v>1</v>
          </cell>
        </row>
        <row r="318">
          <cell r="A318">
            <v>68</v>
          </cell>
          <cell r="B318">
            <v>11300100000000</v>
          </cell>
          <cell r="C318">
            <v>68</v>
          </cell>
          <cell r="D318">
            <v>68</v>
          </cell>
          <cell r="E318">
            <v>113001000000</v>
          </cell>
          <cell r="F318">
            <v>1</v>
          </cell>
          <cell r="G318" t="str">
            <v>P</v>
          </cell>
          <cell r="H318" t="str">
            <v>A</v>
          </cell>
          <cell r="I318" t="str">
            <v>I.E SOLEDAD ROMAN DE NUÑEZ</v>
          </cell>
          <cell r="J318" t="str">
            <v>OMAR BENJAMIN TORRES IGLESIAS</v>
          </cell>
          <cell r="K318">
            <v>73075271</v>
          </cell>
          <cell r="L318" t="str">
            <v>0000-00-00</v>
          </cell>
          <cell r="M318" t="str">
            <v>0000-00-00</v>
          </cell>
          <cell r="N318" t="str">
            <v>ESCALLON VILLA</v>
          </cell>
          <cell r="O318" t="str">
            <v>ESCALLON VILLA CRA 57 # 30 D 47</v>
          </cell>
          <cell r="P318">
            <v>6725169</v>
          </cell>
          <cell r="Q318" t="str">
            <v>omartoi@yahoo.com</v>
          </cell>
          <cell r="T318">
            <v>8</v>
          </cell>
          <cell r="U318" t="str">
            <v>N</v>
          </cell>
          <cell r="V318">
            <v>3</v>
          </cell>
          <cell r="W318" t="str">
            <v>MARTHA DE LA HOZ TORRES</v>
          </cell>
          <cell r="X318" t="str">
            <v>ISIS PATRON GOMEZ</v>
          </cell>
          <cell r="Y318">
            <v>36669989</v>
          </cell>
          <cell r="Z318">
            <v>6725169</v>
          </cell>
          <cell r="AA318" t="str">
            <v>tosoledadromandenunez@hotmail.com</v>
          </cell>
          <cell r="AB318" t="str">
            <v>3165264004 - 300-8140579</v>
          </cell>
          <cell r="AC318">
            <v>42466</v>
          </cell>
          <cell r="AD318" t="str">
            <v>./resoluciones/113001002057.pdf</v>
          </cell>
          <cell r="AE318">
            <v>1</v>
          </cell>
        </row>
        <row r="319">
          <cell r="A319">
            <v>605</v>
          </cell>
          <cell r="B319">
            <v>11300100000000</v>
          </cell>
          <cell r="C319">
            <v>605</v>
          </cell>
          <cell r="D319">
            <v>605</v>
          </cell>
          <cell r="E319">
            <v>113001000000</v>
          </cell>
          <cell r="F319">
            <v>1</v>
          </cell>
          <cell r="G319" t="str">
            <v>P</v>
          </cell>
          <cell r="H319" t="str">
            <v>A</v>
          </cell>
          <cell r="I319" t="str">
            <v>I.E CASD MANUELA BELTRAN</v>
          </cell>
          <cell r="J319" t="str">
            <v>MARYEM SANCHEZ DE ANGULO</v>
          </cell>
          <cell r="K319">
            <v>23549168</v>
          </cell>
          <cell r="L319">
            <v>27697</v>
          </cell>
          <cell r="M319">
            <v>19496</v>
          </cell>
          <cell r="N319" t="str">
            <v>ESCALLON VILLA</v>
          </cell>
          <cell r="O319" t="str">
            <v>AV PEDRO DE HEREDIA CLL 31 N 57-106</v>
          </cell>
          <cell r="P319" t="str">
            <v>6698287-6698572</v>
          </cell>
          <cell r="Q319" t="str">
            <v>iecasd@hotmail.com</v>
          </cell>
          <cell r="R319" t="str">
            <v>www.iecasd.edu.co</v>
          </cell>
          <cell r="S319" t="str">
            <v>maryemlu5@hotmail.com</v>
          </cell>
          <cell r="T319">
            <v>8</v>
          </cell>
          <cell r="U319" t="str">
            <v>N</v>
          </cell>
          <cell r="V319">
            <v>3</v>
          </cell>
          <cell r="W319" t="str">
            <v>VICTOR MANUEL NIETO OLIVO</v>
          </cell>
          <cell r="X319" t="str">
            <v>No Aplica</v>
          </cell>
          <cell r="Y319">
            <v>19896336</v>
          </cell>
          <cell r="Z319">
            <v>3116940897</v>
          </cell>
          <cell r="AA319" t="str">
            <v>vnieto26@gmail.com</v>
          </cell>
          <cell r="AB319" t="str">
            <v>300-810-151-3</v>
          </cell>
          <cell r="AC319">
            <v>42055</v>
          </cell>
          <cell r="AD319" t="str">
            <v>./resoluciones/113001028483.pdf</v>
          </cell>
          <cell r="AE319">
            <v>1</v>
          </cell>
        </row>
        <row r="320">
          <cell r="A320">
            <v>633</v>
          </cell>
          <cell r="B320">
            <v>11300100000000</v>
          </cell>
          <cell r="C320">
            <v>633</v>
          </cell>
          <cell r="D320">
            <v>633</v>
          </cell>
          <cell r="E320">
            <v>113001000000</v>
          </cell>
          <cell r="F320">
            <v>1</v>
          </cell>
          <cell r="G320" t="str">
            <v>P</v>
          </cell>
          <cell r="H320" t="str">
            <v>A</v>
          </cell>
          <cell r="I320" t="str">
            <v>I.E NUEVO BOSQUE</v>
          </cell>
          <cell r="J320" t="str">
            <v>SANDOVAL PEÑATA ARIDES</v>
          </cell>
          <cell r="K320">
            <v>7929203</v>
          </cell>
          <cell r="L320" t="str">
            <v>0000-00-00</v>
          </cell>
          <cell r="M320" t="str">
            <v>0000-00-00</v>
          </cell>
          <cell r="N320" t="str">
            <v>URB. BRITANIA</v>
          </cell>
          <cell r="O320" t="str">
            <v>URB BARLOVENTO TRASNV 53 #23A - 104 MZA I</v>
          </cell>
          <cell r="P320">
            <v>6431716</v>
          </cell>
          <cell r="Q320" t="str">
            <v>sanarides@hotmail.com</v>
          </cell>
          <cell r="S320" t="str">
            <v>cachacaaguilar@hotmail.com</v>
          </cell>
          <cell r="T320">
            <v>8</v>
          </cell>
          <cell r="U320" t="str">
            <v>N</v>
          </cell>
          <cell r="V320">
            <v>3</v>
          </cell>
          <cell r="W320" t="str">
            <v>RAFAEL TORRES ORTIZ</v>
          </cell>
          <cell r="X320" t="str">
            <v>Nubia Aguilar</v>
          </cell>
          <cell r="Y320">
            <v>73154769</v>
          </cell>
          <cell r="Z320">
            <v>3126101298</v>
          </cell>
          <cell r="AA320" t="str">
            <v>ienuevobosque@gmail.com</v>
          </cell>
          <cell r="AB320">
            <v>3017569055</v>
          </cell>
          <cell r="AC320">
            <v>42052</v>
          </cell>
          <cell r="AD320" t="str">
            <v>./resoluciones/113001028919.pdf</v>
          </cell>
          <cell r="AE320">
            <v>1</v>
          </cell>
        </row>
        <row r="321">
          <cell r="A321">
            <v>214</v>
          </cell>
          <cell r="B321">
            <v>31300100000000</v>
          </cell>
          <cell r="C321">
            <v>214</v>
          </cell>
          <cell r="D321">
            <v>214</v>
          </cell>
          <cell r="E321">
            <v>313001000000</v>
          </cell>
          <cell r="F321">
            <v>2</v>
          </cell>
          <cell r="G321" t="str">
            <v>P</v>
          </cell>
          <cell r="H321" t="str">
            <v>A</v>
          </cell>
          <cell r="I321" t="str">
            <v>INST. SOL DE BRITANIA</v>
          </cell>
          <cell r="J321" t="str">
            <v>lubina maria torres martinez</v>
          </cell>
          <cell r="K321">
            <v>33153261</v>
          </cell>
          <cell r="L321" t="str">
            <v>0000-00-00</v>
          </cell>
          <cell r="M321" t="str">
            <v>0000-00-00</v>
          </cell>
          <cell r="N321" t="str">
            <v>URB. BRITANIA</v>
          </cell>
          <cell r="O321" t="str">
            <v>URB BRITANIA M-B L-8</v>
          </cell>
          <cell r="P321">
            <v>6775955</v>
          </cell>
          <cell r="Q321" t="str">
            <v>isoldebritania@hotmail.com</v>
          </cell>
          <cell r="T321">
            <v>8</v>
          </cell>
          <cell r="U321" t="str">
            <v>N</v>
          </cell>
          <cell r="V321">
            <v>5</v>
          </cell>
          <cell r="W321" t="str">
            <v>elvia patricia alvear arteta</v>
          </cell>
          <cell r="Y321">
            <v>45467435</v>
          </cell>
          <cell r="Z321">
            <v>3188645565</v>
          </cell>
          <cell r="AA321" t="str">
            <v>epaa1963@hotmail.</v>
          </cell>
          <cell r="AB321">
            <v>3043967734</v>
          </cell>
          <cell r="AC321">
            <v>41866</v>
          </cell>
          <cell r="AE321">
            <v>1</v>
          </cell>
        </row>
        <row r="322">
          <cell r="A322">
            <v>252</v>
          </cell>
          <cell r="B322">
            <v>31300100000000</v>
          </cell>
          <cell r="C322">
            <v>252</v>
          </cell>
          <cell r="D322">
            <v>252</v>
          </cell>
          <cell r="E322">
            <v>313001000000</v>
          </cell>
          <cell r="F322">
            <v>2</v>
          </cell>
          <cell r="G322" t="str">
            <v>P</v>
          </cell>
          <cell r="H322" t="str">
            <v>A</v>
          </cell>
          <cell r="I322" t="str">
            <v>INST. COLOMBO BOLIVARIANO</v>
          </cell>
          <cell r="J322" t="str">
            <v>ANDERSON CASANOVA PARDO</v>
          </cell>
          <cell r="K322">
            <v>73138696</v>
          </cell>
          <cell r="L322">
            <v>32093</v>
          </cell>
          <cell r="M322">
            <v>25460</v>
          </cell>
          <cell r="N322" t="str">
            <v>EL CARMEN</v>
          </cell>
          <cell r="O322" t="str">
            <v>CRA 66 # 30-136</v>
          </cell>
          <cell r="P322">
            <v>6632901</v>
          </cell>
          <cell r="Q322" t="str">
            <v>andersoncasanova54@hotmail.com</v>
          </cell>
          <cell r="R322" t="str">
            <v>colombobolivariano.edu.co</v>
          </cell>
          <cell r="T322">
            <v>8</v>
          </cell>
          <cell r="U322" t="str">
            <v>N</v>
          </cell>
          <cell r="V322">
            <v>5</v>
          </cell>
          <cell r="W322" t="str">
            <v>ROSARIO PARODI CAICEDO</v>
          </cell>
          <cell r="Y322">
            <v>45531565</v>
          </cell>
          <cell r="Z322">
            <v>3006767190</v>
          </cell>
          <cell r="AA322" t="str">
            <v>chayiparodi@hotmail.com</v>
          </cell>
          <cell r="AB322">
            <v>3218557439</v>
          </cell>
          <cell r="AC322">
            <v>42438</v>
          </cell>
          <cell r="AD322" t="str">
            <v>./resoluciones/313001002340.pdf</v>
          </cell>
          <cell r="AE322">
            <v>1</v>
          </cell>
        </row>
        <row r="323">
          <cell r="A323">
            <v>259</v>
          </cell>
          <cell r="B323">
            <v>31300100000000</v>
          </cell>
          <cell r="C323">
            <v>259</v>
          </cell>
          <cell r="D323">
            <v>259</v>
          </cell>
          <cell r="E323">
            <v>313001000000</v>
          </cell>
          <cell r="F323">
            <v>2</v>
          </cell>
          <cell r="G323" t="str">
            <v>P</v>
          </cell>
          <cell r="H323" t="str">
            <v>A</v>
          </cell>
          <cell r="I323" t="str">
            <v>CIUDAD ESCOLAR COMFENALCO</v>
          </cell>
          <cell r="J323" t="str">
            <v>ZAIDA LUCÍA ACEVEDO PRADA</v>
          </cell>
          <cell r="K323">
            <v>57433651</v>
          </cell>
          <cell r="L323" t="str">
            <v>0000-00-00</v>
          </cell>
          <cell r="M323" t="str">
            <v>0000-00-00</v>
          </cell>
          <cell r="N323" t="str">
            <v>ZARAGOCILLA</v>
          </cell>
          <cell r="O323" t="str">
            <v>ZARAGOCILLA ST EL CAIRO DIAG 30 # 50-187</v>
          </cell>
          <cell r="P323" t="str">
            <v>6723800-2412</v>
          </cell>
          <cell r="Q323" t="str">
            <v>zacevedo@comfenalco.com</v>
          </cell>
          <cell r="R323" t="str">
            <v>www.comfenalco.com</v>
          </cell>
          <cell r="S323" t="str">
            <v>jbechara@comfenalco.com</v>
          </cell>
          <cell r="T323">
            <v>8</v>
          </cell>
          <cell r="U323" t="str">
            <v>N</v>
          </cell>
          <cell r="V323">
            <v>5</v>
          </cell>
          <cell r="W323" t="str">
            <v>Luis Henrique Quintana Agamez</v>
          </cell>
          <cell r="X323" t="str">
            <v>Jesus Bechara Puente</v>
          </cell>
          <cell r="Y323">
            <v>9177747</v>
          </cell>
          <cell r="Z323">
            <v>3003198627</v>
          </cell>
          <cell r="AA323" t="str">
            <v>lquintana@comfenalco.com</v>
          </cell>
          <cell r="AB323">
            <v>3006273652</v>
          </cell>
          <cell r="AC323">
            <v>42426</v>
          </cell>
          <cell r="AD323" t="str">
            <v>./resoluciones/313001003095.pdf</v>
          </cell>
          <cell r="AE323">
            <v>1</v>
          </cell>
        </row>
        <row r="324">
          <cell r="A324">
            <v>289</v>
          </cell>
          <cell r="B324">
            <v>31300100000000</v>
          </cell>
          <cell r="C324">
            <v>289</v>
          </cell>
          <cell r="D324">
            <v>289</v>
          </cell>
          <cell r="E324">
            <v>313001000000</v>
          </cell>
          <cell r="F324">
            <v>2</v>
          </cell>
          <cell r="G324" t="str">
            <v>P</v>
          </cell>
          <cell r="H324" t="str">
            <v>A</v>
          </cell>
          <cell r="I324" t="str">
            <v>CORP. INST. CARRUSEL</v>
          </cell>
          <cell r="J324" t="str">
            <v>GLORIA ARTEAGA PICO</v>
          </cell>
          <cell r="K324">
            <v>45453429</v>
          </cell>
          <cell r="L324" t="str">
            <v>0000-00-00</v>
          </cell>
          <cell r="M324" t="str">
            <v>0000-00-00</v>
          </cell>
          <cell r="N324" t="str">
            <v>LOS ANGELES</v>
          </cell>
          <cell r="O324" t="str">
            <v>LOS ANGELES CLL 30A # 62-09</v>
          </cell>
          <cell r="P324">
            <v>3135219936</v>
          </cell>
          <cell r="Q324" t="str">
            <v>instcarrusel@hotmail.com</v>
          </cell>
          <cell r="S324" t="str">
            <v>colosina@gmail.com</v>
          </cell>
          <cell r="T324">
            <v>8</v>
          </cell>
          <cell r="U324" t="str">
            <v>N</v>
          </cell>
          <cell r="V324">
            <v>5</v>
          </cell>
          <cell r="W324" t="str">
            <v>LESVIA REYES BENAVIDES</v>
          </cell>
          <cell r="X324" t="str">
            <v>BERTA HERNANDEZ YANCES</v>
          </cell>
          <cell r="Y324">
            <v>26159275</v>
          </cell>
          <cell r="Z324">
            <v>3162297031</v>
          </cell>
          <cell r="AA324" t="str">
            <v>carruselopsimat@gmail.com</v>
          </cell>
          <cell r="AB324">
            <v>3155354116</v>
          </cell>
          <cell r="AC324">
            <v>42426</v>
          </cell>
          <cell r="AD324" t="str">
            <v>./resoluciones/313001005594.pdf</v>
          </cell>
          <cell r="AE324">
            <v>1</v>
          </cell>
        </row>
        <row r="325">
          <cell r="A325">
            <v>299</v>
          </cell>
          <cell r="B325">
            <v>31300100000000</v>
          </cell>
          <cell r="C325">
            <v>299</v>
          </cell>
          <cell r="D325">
            <v>299</v>
          </cell>
          <cell r="E325">
            <v>313001000000</v>
          </cell>
          <cell r="F325">
            <v>2</v>
          </cell>
          <cell r="G325" t="str">
            <v>P</v>
          </cell>
          <cell r="H325" t="str">
            <v>A</v>
          </cell>
          <cell r="I325" t="str">
            <v>CORP. EDUCATIVA LOS ANGELES (GUAR.JARD. INF. BAMBI)</v>
          </cell>
          <cell r="J325" t="str">
            <v>BETTY GUERRA OVIEDO</v>
          </cell>
          <cell r="K325">
            <v>45440765</v>
          </cell>
          <cell r="L325">
            <v>29376</v>
          </cell>
          <cell r="M325">
            <v>21441</v>
          </cell>
          <cell r="N325" t="str">
            <v>LOS ANGELES</v>
          </cell>
          <cell r="O325" t="str">
            <v>URB LOS ANGELES CLL 30 # 62-83</v>
          </cell>
          <cell r="P325">
            <v>6610972</v>
          </cell>
          <cell r="Q325" t="str">
            <v>colegiolosangeles-cartagena@hotmail.com</v>
          </cell>
          <cell r="R325" t="str">
            <v>www.colegiolosangelescartagena.webnode.es</v>
          </cell>
          <cell r="S325" t="str">
            <v>feiberanalia@hotmail.com</v>
          </cell>
          <cell r="T325">
            <v>8</v>
          </cell>
          <cell r="U325" t="str">
            <v>N</v>
          </cell>
          <cell r="V325">
            <v>5</v>
          </cell>
          <cell r="W325" t="str">
            <v>IRMA OSORIO ALVAREZ</v>
          </cell>
          <cell r="X325" t="str">
            <v>YENIS TORRES HERNANDEZ</v>
          </cell>
          <cell r="Y325">
            <v>45516016</v>
          </cell>
          <cell r="Z325">
            <v>3017750103</v>
          </cell>
          <cell r="AA325" t="str">
            <v>irmaosoa@hotmail.com</v>
          </cell>
          <cell r="AB325">
            <v>3008440348</v>
          </cell>
          <cell r="AC325">
            <v>42478</v>
          </cell>
          <cell r="AD325" t="str">
            <v>./resoluciones/313001005985.pdf</v>
          </cell>
          <cell r="AE325">
            <v>1</v>
          </cell>
        </row>
        <row r="326">
          <cell r="A326">
            <v>312</v>
          </cell>
          <cell r="B326">
            <v>31300100000000</v>
          </cell>
          <cell r="C326">
            <v>312</v>
          </cell>
          <cell r="D326">
            <v>312</v>
          </cell>
          <cell r="E326">
            <v>313001000000</v>
          </cell>
          <cell r="F326">
            <v>2</v>
          </cell>
          <cell r="G326" t="str">
            <v>P</v>
          </cell>
          <cell r="H326" t="str">
            <v>A</v>
          </cell>
          <cell r="I326" t="str">
            <v>INST. MI BARQUITO</v>
          </cell>
          <cell r="J326" t="str">
            <v>ROCIO BERNARDA SUAREZ GUZMAN</v>
          </cell>
          <cell r="K326">
            <v>45474892</v>
          </cell>
          <cell r="L326" t="str">
            <v>0000-00-00</v>
          </cell>
          <cell r="M326">
            <v>24724</v>
          </cell>
          <cell r="N326" t="str">
            <v>CALAMARES</v>
          </cell>
          <cell r="O326" t="str">
            <v>CALAMARES MANZ 33 L 7 1RA ETAPA</v>
          </cell>
          <cell r="P326">
            <v>6677347</v>
          </cell>
          <cell r="Q326" t="str">
            <v>institutomibarquito@hotmail.com</v>
          </cell>
          <cell r="T326">
            <v>8</v>
          </cell>
          <cell r="U326" t="str">
            <v>N</v>
          </cell>
          <cell r="V326">
            <v>5</v>
          </cell>
          <cell r="W326" t="str">
            <v>VIRGINIA  PEREZ DIAZ</v>
          </cell>
          <cell r="Y326">
            <v>33308908</v>
          </cell>
          <cell r="Z326">
            <v>3184016465</v>
          </cell>
          <cell r="AA326" t="str">
            <v>virdiaz@hotmail.com</v>
          </cell>
          <cell r="AB326">
            <v>3156481229</v>
          </cell>
          <cell r="AC326">
            <v>42503</v>
          </cell>
          <cell r="AD326" t="str">
            <v>./resoluciones/313001006647.pdf</v>
          </cell>
          <cell r="AE326">
            <v>1</v>
          </cell>
        </row>
        <row r="327">
          <cell r="A327">
            <v>336</v>
          </cell>
          <cell r="B327">
            <v>31300100000000</v>
          </cell>
          <cell r="C327">
            <v>336</v>
          </cell>
          <cell r="D327">
            <v>336</v>
          </cell>
          <cell r="E327">
            <v>313001000000</v>
          </cell>
          <cell r="F327">
            <v>2</v>
          </cell>
          <cell r="G327" t="str">
            <v>P</v>
          </cell>
          <cell r="H327" t="str">
            <v>A</v>
          </cell>
          <cell r="I327" t="str">
            <v>INST. INF. PABLO MONTESINOS</v>
          </cell>
          <cell r="J327" t="str">
            <v>TAMIRA PACHECO ROSERO</v>
          </cell>
          <cell r="K327">
            <v>45458636</v>
          </cell>
          <cell r="L327">
            <v>30497</v>
          </cell>
          <cell r="M327">
            <v>23723</v>
          </cell>
          <cell r="N327" t="str">
            <v>LA TRONCAL</v>
          </cell>
          <cell r="O327" t="str">
            <v>URB. LA TRONCAL MANZ B LOTE 10</v>
          </cell>
          <cell r="P327">
            <v>6679561</v>
          </cell>
          <cell r="Q327" t="str">
            <v>institutopablomontesinos@hotmail.com</v>
          </cell>
          <cell r="T327">
            <v>8</v>
          </cell>
          <cell r="U327" t="str">
            <v>N</v>
          </cell>
          <cell r="V327">
            <v>5</v>
          </cell>
          <cell r="W327" t="str">
            <v>TAMIRA PACHECO ROSERO</v>
          </cell>
          <cell r="Y327">
            <v>45458636</v>
          </cell>
          <cell r="Z327">
            <v>3162446966</v>
          </cell>
          <cell r="AA327" t="str">
            <v>institutopablomontesinos@hotmail.com</v>
          </cell>
          <cell r="AB327">
            <v>3162446966</v>
          </cell>
          <cell r="AC327">
            <v>41984</v>
          </cell>
          <cell r="AE327">
            <v>1</v>
          </cell>
        </row>
        <row r="328">
          <cell r="A328">
            <v>354</v>
          </cell>
          <cell r="B328">
            <v>31300100000000</v>
          </cell>
          <cell r="C328">
            <v>354</v>
          </cell>
          <cell r="D328">
            <v>354</v>
          </cell>
          <cell r="E328">
            <v>313001000000</v>
          </cell>
          <cell r="F328">
            <v>2</v>
          </cell>
          <cell r="G328" t="str">
            <v>P</v>
          </cell>
          <cell r="H328" t="str">
            <v>A</v>
          </cell>
          <cell r="I328" t="str">
            <v>C.E MI DESPERTAR</v>
          </cell>
          <cell r="J328" t="str">
            <v>NELFY CASTRO ESTREMOR</v>
          </cell>
          <cell r="K328">
            <v>45462905</v>
          </cell>
          <cell r="L328">
            <v>30662</v>
          </cell>
          <cell r="M328">
            <v>23948</v>
          </cell>
          <cell r="N328" t="str">
            <v>CALAMARES</v>
          </cell>
          <cell r="O328" t="str">
            <v xml:space="preserve">CALAMARES MANZ 40 L 12 1A ETAPA </v>
          </cell>
          <cell r="P328">
            <v>6768644</v>
          </cell>
          <cell r="Q328" t="str">
            <v>nelcasest@gmail.com</v>
          </cell>
          <cell r="R328" t="str">
            <v>cedmidespertar@yahoo.es</v>
          </cell>
          <cell r="S328" t="str">
            <v>claugue2008@hotmail.com</v>
          </cell>
          <cell r="T328">
            <v>8</v>
          </cell>
          <cell r="U328" t="str">
            <v>N</v>
          </cell>
          <cell r="V328">
            <v>5</v>
          </cell>
          <cell r="W328" t="str">
            <v>ERIKA GAMARRA ALVAREZ</v>
          </cell>
          <cell r="X328" t="str">
            <v>CLAUDIA PAOLA GUERRERO CARRASCAL</v>
          </cell>
          <cell r="Y328">
            <v>1047427109</v>
          </cell>
          <cell r="Z328">
            <v>3135201058</v>
          </cell>
          <cell r="AA328" t="str">
            <v>e-rikagamarra@hotmail.com</v>
          </cell>
          <cell r="AB328">
            <v>3215435746</v>
          </cell>
          <cell r="AC328">
            <v>42408</v>
          </cell>
          <cell r="AD328" t="str">
            <v>./resoluciones/313001008402.pdf</v>
          </cell>
          <cell r="AE328">
            <v>1</v>
          </cell>
        </row>
        <row r="329">
          <cell r="A329">
            <v>414</v>
          </cell>
          <cell r="B329">
            <v>31300100000000</v>
          </cell>
          <cell r="C329">
            <v>414</v>
          </cell>
          <cell r="D329">
            <v>414</v>
          </cell>
          <cell r="E329">
            <v>313001000000</v>
          </cell>
          <cell r="F329">
            <v>2</v>
          </cell>
          <cell r="G329" t="str">
            <v>P</v>
          </cell>
          <cell r="H329" t="str">
            <v>A</v>
          </cell>
          <cell r="I329" t="str">
            <v>LIC. GUILLERMO VALENCIA</v>
          </cell>
          <cell r="J329" t="str">
            <v>EDUARDO BURGOS G</v>
          </cell>
          <cell r="L329" t="str">
            <v>0000-00-00</v>
          </cell>
          <cell r="M329" t="str">
            <v>0000-00-00</v>
          </cell>
          <cell r="N329" t="str">
            <v>EL COUNTRY</v>
          </cell>
          <cell r="O329" t="str">
            <v>URB EL COUNTRY M A - L 21A</v>
          </cell>
          <cell r="P329">
            <v>3135691555</v>
          </cell>
          <cell r="Q329" t="str">
            <v>eburgos73@yahoo.com</v>
          </cell>
          <cell r="T329">
            <v>8</v>
          </cell>
          <cell r="U329" t="str">
            <v>N</v>
          </cell>
          <cell r="V329">
            <v>5</v>
          </cell>
          <cell r="W329" t="str">
            <v>EDUARDO BURGOS GONZALEZ</v>
          </cell>
          <cell r="Z329">
            <v>3135691555</v>
          </cell>
          <cell r="AA329" t="str">
            <v>eburgos73@yahoo.com</v>
          </cell>
          <cell r="AB329">
            <v>3135691555</v>
          </cell>
          <cell r="AE329">
            <v>1</v>
          </cell>
        </row>
        <row r="330">
          <cell r="A330">
            <v>459</v>
          </cell>
          <cell r="B330">
            <v>31300100000000</v>
          </cell>
          <cell r="C330">
            <v>459</v>
          </cell>
          <cell r="D330">
            <v>459</v>
          </cell>
          <cell r="E330">
            <v>313001000000</v>
          </cell>
          <cell r="F330">
            <v>2</v>
          </cell>
          <cell r="G330" t="str">
            <v>P</v>
          </cell>
          <cell r="H330" t="str">
            <v>A</v>
          </cell>
          <cell r="I330" t="str">
            <v>JARD. INF. JUEGOS Y RONDAS</v>
          </cell>
          <cell r="J330" t="str">
            <v>LOIWER BARRAGAN PADILLA</v>
          </cell>
          <cell r="L330" t="str">
            <v>0000-00-00</v>
          </cell>
          <cell r="M330" t="str">
            <v>0000-00-00</v>
          </cell>
          <cell r="N330" t="str">
            <v>ZARAGOCILLA</v>
          </cell>
          <cell r="O330" t="str">
            <v>ZARAGOCILLA CLL SAN LUIS # 30-73</v>
          </cell>
          <cell r="P330">
            <v>6752076</v>
          </cell>
          <cell r="T330">
            <v>8</v>
          </cell>
          <cell r="U330" t="str">
            <v>N</v>
          </cell>
          <cell r="V330">
            <v>5</v>
          </cell>
          <cell r="W330" t="str">
            <v>DAYRA BARRAGAN</v>
          </cell>
          <cell r="AB330">
            <v>3012203327</v>
          </cell>
          <cell r="AE330">
            <v>1</v>
          </cell>
        </row>
        <row r="331">
          <cell r="A331">
            <v>461</v>
          </cell>
          <cell r="B331">
            <v>31300100000000</v>
          </cell>
          <cell r="C331">
            <v>461</v>
          </cell>
          <cell r="D331">
            <v>461</v>
          </cell>
          <cell r="E331">
            <v>313001000000</v>
          </cell>
          <cell r="F331">
            <v>2</v>
          </cell>
          <cell r="G331" t="str">
            <v>P</v>
          </cell>
          <cell r="H331" t="str">
            <v>A</v>
          </cell>
          <cell r="I331" t="str">
            <v>JARD. INF. MIS PRIMEROS GARABATOS</v>
          </cell>
          <cell r="J331" t="str">
            <v>MONICA SALAS C.</v>
          </cell>
          <cell r="L331" t="str">
            <v>0000-00-00</v>
          </cell>
          <cell r="M331" t="str">
            <v>0000-00-00</v>
          </cell>
          <cell r="N331" t="str">
            <v>ESCALLON VILLA</v>
          </cell>
          <cell r="O331" t="str">
            <v>ESCALLON VILLA AVEN DEL CONSULADO # 57-20</v>
          </cell>
          <cell r="P331">
            <v>6725669</v>
          </cell>
          <cell r="Q331" t="str">
            <v>pilaresdecartagena@hotmail.com</v>
          </cell>
          <cell r="T331">
            <v>8</v>
          </cell>
          <cell r="U331" t="str">
            <v>N</v>
          </cell>
          <cell r="V331">
            <v>5</v>
          </cell>
          <cell r="W331" t="str">
            <v>RONALD SLAS DE HORTA</v>
          </cell>
          <cell r="Z331">
            <v>3016850360</v>
          </cell>
          <cell r="AA331" t="str">
            <v>pilaresdecartagena@hotmail.com</v>
          </cell>
          <cell r="AB331">
            <v>3008003991</v>
          </cell>
          <cell r="AE331">
            <v>1</v>
          </cell>
        </row>
        <row r="332">
          <cell r="A332">
            <v>462</v>
          </cell>
          <cell r="B332">
            <v>31300100000000</v>
          </cell>
          <cell r="C332">
            <v>462</v>
          </cell>
          <cell r="D332">
            <v>462</v>
          </cell>
          <cell r="E332">
            <v>313001000000</v>
          </cell>
          <cell r="F332">
            <v>2</v>
          </cell>
          <cell r="G332" t="str">
            <v>P</v>
          </cell>
          <cell r="H332" t="str">
            <v>A</v>
          </cell>
          <cell r="I332" t="str">
            <v>INST. EDUC. MIS ESTIMULACIONES</v>
          </cell>
          <cell r="J332" t="str">
            <v>SANDRA MILENA HERNANDEZ</v>
          </cell>
          <cell r="K332">
            <v>1047403536</v>
          </cell>
          <cell r="L332" t="str">
            <v>0000-00-00</v>
          </cell>
          <cell r="M332">
            <v>32492</v>
          </cell>
          <cell r="N332" t="str">
            <v>LA CAMPIÃ‘A</v>
          </cell>
          <cell r="O332" t="str">
            <v>LA CAMPIÃ‘A TRASV 47 # 20-42</v>
          </cell>
          <cell r="P332">
            <v>649595</v>
          </cell>
          <cell r="Q332" t="str">
            <v>institutomisestimulaciones@hotmail.com</v>
          </cell>
          <cell r="T332">
            <v>8</v>
          </cell>
          <cell r="U332" t="str">
            <v>N</v>
          </cell>
          <cell r="V332">
            <v>5</v>
          </cell>
          <cell r="W332" t="str">
            <v>LUIS MIGUEL HERNANDEZ</v>
          </cell>
          <cell r="Y332">
            <v>1047431060</v>
          </cell>
          <cell r="Z332">
            <v>3014863058</v>
          </cell>
          <cell r="AA332" t="str">
            <v>luishy26@gmail.com</v>
          </cell>
          <cell r="AB332">
            <v>312</v>
          </cell>
          <cell r="AC332">
            <v>42525</v>
          </cell>
          <cell r="AD332" t="str">
            <v>./resoluciones/313001013309.pdf</v>
          </cell>
          <cell r="AE332">
            <v>1</v>
          </cell>
        </row>
        <row r="333">
          <cell r="A333">
            <v>515</v>
          </cell>
          <cell r="B333">
            <v>31300100000000</v>
          </cell>
          <cell r="C333">
            <v>515</v>
          </cell>
          <cell r="D333">
            <v>515</v>
          </cell>
          <cell r="E333">
            <v>313001000000</v>
          </cell>
          <cell r="F333">
            <v>2</v>
          </cell>
          <cell r="G333" t="str">
            <v>P</v>
          </cell>
          <cell r="H333" t="str">
            <v>A</v>
          </cell>
          <cell r="I333" t="str">
            <v>INST. BLANCA NIEVES</v>
          </cell>
          <cell r="J333" t="str">
            <v>FANNY POLO CAMACHO</v>
          </cell>
          <cell r="K333">
            <v>33126110</v>
          </cell>
          <cell r="L333" t="str">
            <v>0000-00-00</v>
          </cell>
          <cell r="M333" t="str">
            <v>0000-00-00</v>
          </cell>
          <cell r="N333" t="str">
            <v>LA CAMPIï¿½A</v>
          </cell>
          <cell r="O333" t="str">
            <v>LA CAMPIÑA TRANV 46 # 20-06</v>
          </cell>
          <cell r="P333">
            <v>6677337</v>
          </cell>
          <cell r="Q333" t="str">
            <v>iinstitutoblancanieves@hotmail.com</v>
          </cell>
          <cell r="T333">
            <v>8</v>
          </cell>
          <cell r="U333" t="str">
            <v>N</v>
          </cell>
          <cell r="V333">
            <v>5</v>
          </cell>
          <cell r="W333" t="str">
            <v>VERA JUDITH MACIA MCNISH</v>
          </cell>
          <cell r="Y333">
            <v>45502540</v>
          </cell>
          <cell r="Z333">
            <v>3135080290</v>
          </cell>
          <cell r="AA333" t="str">
            <v>veramcnish@hotmail.com</v>
          </cell>
          <cell r="AB333" t="str">
            <v>6678362 - 3157128820</v>
          </cell>
          <cell r="AC333">
            <v>42524</v>
          </cell>
          <cell r="AD333" t="str">
            <v>./resoluciones/313001013848.pdf</v>
          </cell>
          <cell r="AE333">
            <v>1</v>
          </cell>
        </row>
        <row r="334">
          <cell r="A334">
            <v>554</v>
          </cell>
          <cell r="B334">
            <v>31300100000000</v>
          </cell>
          <cell r="C334">
            <v>554</v>
          </cell>
          <cell r="D334">
            <v>554</v>
          </cell>
          <cell r="E334">
            <v>313001000000</v>
          </cell>
          <cell r="F334">
            <v>2</v>
          </cell>
          <cell r="G334" t="str">
            <v>P</v>
          </cell>
          <cell r="H334" t="str">
            <v>A</v>
          </cell>
          <cell r="I334" t="str">
            <v>COL. CAMPIï¿½A REAL</v>
          </cell>
          <cell r="J334" t="str">
            <v>LUIS ANTONIO FERREIRA VIAï¿½A</v>
          </cell>
          <cell r="K334">
            <v>73573090</v>
          </cell>
          <cell r="L334">
            <v>34515</v>
          </cell>
          <cell r="M334">
            <v>27584</v>
          </cell>
          <cell r="N334" t="str">
            <v>ZARAGOCILLA</v>
          </cell>
          <cell r="O334" t="str">
            <v>ZARAGOCILLA VIA AL HOSPITAL SECT CAMPIï¿½A TR41 N</v>
          </cell>
          <cell r="P334">
            <v>6769057</v>
          </cell>
          <cell r="Q334" t="str">
            <v>colegiocampinareal@live.com</v>
          </cell>
          <cell r="T334">
            <v>8</v>
          </cell>
          <cell r="U334" t="str">
            <v>N</v>
          </cell>
          <cell r="V334">
            <v>5</v>
          </cell>
          <cell r="W334" t="str">
            <v>SANDY MILENA FUENTES JARABA</v>
          </cell>
          <cell r="Y334">
            <v>1047436938</v>
          </cell>
          <cell r="Z334">
            <v>3046449131</v>
          </cell>
          <cell r="AA334" t="str">
            <v>colegiocampinareal@live.com</v>
          </cell>
          <cell r="AC334">
            <v>42027</v>
          </cell>
          <cell r="AE334">
            <v>1</v>
          </cell>
        </row>
        <row r="335">
          <cell r="A335">
            <v>723</v>
          </cell>
          <cell r="B335">
            <v>31300100000000</v>
          </cell>
          <cell r="C335">
            <v>723</v>
          </cell>
          <cell r="D335">
            <v>723</v>
          </cell>
          <cell r="E335">
            <v>313001000000</v>
          </cell>
          <cell r="F335">
            <v>2</v>
          </cell>
          <cell r="G335" t="str">
            <v>P</v>
          </cell>
          <cell r="H335" t="str">
            <v>A</v>
          </cell>
          <cell r="I335" t="str">
            <v>INST. JEROME S. BRUNER</v>
          </cell>
          <cell r="J335" t="str">
            <v>MAGALI MORALES P</v>
          </cell>
          <cell r="K335">
            <v>33154255</v>
          </cell>
          <cell r="L335" t="str">
            <v>0000-00-00</v>
          </cell>
          <cell r="M335" t="str">
            <v>0000-00-00</v>
          </cell>
          <cell r="N335" t="str">
            <v>LOS EJECUTIVOS</v>
          </cell>
          <cell r="O335" t="str">
            <v>LOS EJECUTIVOS II ETAPA LOCAL 380</v>
          </cell>
          <cell r="P335">
            <v>6710178</v>
          </cell>
          <cell r="Q335" t="str">
            <v>magalimorales57@hotmail.com</v>
          </cell>
          <cell r="R335" t="str">
            <v>instituto.jeromesbruner@gmail.com</v>
          </cell>
          <cell r="T335">
            <v>8</v>
          </cell>
          <cell r="U335" t="str">
            <v>N</v>
          </cell>
          <cell r="V335">
            <v>5</v>
          </cell>
          <cell r="W335" t="str">
            <v>Yerlis Nieto Oyaga</v>
          </cell>
          <cell r="Y335">
            <v>33223043</v>
          </cell>
          <cell r="Z335">
            <v>3174260752</v>
          </cell>
          <cell r="AA335" t="str">
            <v>yerlis1182@hotmail.com</v>
          </cell>
          <cell r="AB335">
            <v>3157605923</v>
          </cell>
          <cell r="AC335">
            <v>42493</v>
          </cell>
          <cell r="AD335" t="str">
            <v>./resoluciones/313001029183.pdf</v>
          </cell>
          <cell r="AE335">
            <v>1</v>
          </cell>
        </row>
        <row r="336">
          <cell r="A336">
            <v>805</v>
          </cell>
          <cell r="B336">
            <v>31300100000000</v>
          </cell>
          <cell r="C336">
            <v>805</v>
          </cell>
          <cell r="D336">
            <v>805</v>
          </cell>
          <cell r="E336">
            <v>313001000000</v>
          </cell>
          <cell r="F336">
            <v>2</v>
          </cell>
          <cell r="G336" t="str">
            <v>P</v>
          </cell>
          <cell r="H336" t="str">
            <v>A</v>
          </cell>
          <cell r="I336" t="str">
            <v>INST. JUAN PABLO II</v>
          </cell>
          <cell r="J336" t="str">
            <v>EQUEVER ARGOTE</v>
          </cell>
          <cell r="L336" t="str">
            <v>0000-00-00</v>
          </cell>
          <cell r="M336" t="str">
            <v>0000-00-00</v>
          </cell>
          <cell r="N336" t="str">
            <v>BRITANIA</v>
          </cell>
          <cell r="O336" t="str">
            <v>URB BRITANIA M E L 5</v>
          </cell>
          <cell r="Q336" t="str">
            <v>equever_argote@hotmail.com</v>
          </cell>
          <cell r="T336">
            <v>8</v>
          </cell>
          <cell r="U336" t="str">
            <v>N</v>
          </cell>
          <cell r="V336">
            <v>5</v>
          </cell>
          <cell r="W336" t="str">
            <v>EQUEVER ARGOTE</v>
          </cell>
          <cell r="AA336" t="str">
            <v>equever_argote@hotmail.com</v>
          </cell>
          <cell r="AE336">
            <v>1</v>
          </cell>
        </row>
        <row r="337">
          <cell r="A337">
            <v>856</v>
          </cell>
          <cell r="B337">
            <v>31300100000000</v>
          </cell>
          <cell r="C337">
            <v>856</v>
          </cell>
          <cell r="D337">
            <v>856</v>
          </cell>
          <cell r="E337">
            <v>313001000000</v>
          </cell>
          <cell r="F337">
            <v>2</v>
          </cell>
          <cell r="G337" t="str">
            <v>P</v>
          </cell>
          <cell r="H337" t="str">
            <v>A</v>
          </cell>
          <cell r="I337" t="str">
            <v>CENTRO DE DESARROLLO Y APRENDIZAJE LUZ DE LUZ</v>
          </cell>
          <cell r="J337" t="str">
            <v>MARCIA RAMIREZ AYOLA</v>
          </cell>
          <cell r="K337">
            <v>45761722</v>
          </cell>
          <cell r="L337">
            <v>34515</v>
          </cell>
          <cell r="M337">
            <v>27830</v>
          </cell>
          <cell r="N337" t="str">
            <v>BUENOS AIRES</v>
          </cell>
          <cell r="O337" t="str">
            <v>BUENOS AIRES TRASVERSAL 47 No. 46-34</v>
          </cell>
          <cell r="P337">
            <v>31757524183</v>
          </cell>
          <cell r="Q337" t="str">
            <v>marciaramirezayola@gmail.com</v>
          </cell>
          <cell r="S337" t="str">
            <v>liliramirez_27@hotmail.com</v>
          </cell>
          <cell r="T337">
            <v>8</v>
          </cell>
          <cell r="U337" t="str">
            <v>N</v>
          </cell>
          <cell r="V337">
            <v>5</v>
          </cell>
          <cell r="W337" t="str">
            <v>MARCIA MARIA RAMIREZ AYOLA</v>
          </cell>
          <cell r="X337" t="str">
            <v>LILIANA EDELVIRA RAMIREZ AYOLA</v>
          </cell>
          <cell r="Y337">
            <v>45761722</v>
          </cell>
          <cell r="Z337">
            <v>3106437633</v>
          </cell>
          <cell r="AA337" t="str">
            <v>marciaramirezayola@gmail.com</v>
          </cell>
          <cell r="AB337">
            <v>3177524183</v>
          </cell>
          <cell r="AC337">
            <v>42022</v>
          </cell>
          <cell r="AE337">
            <v>1</v>
          </cell>
        </row>
        <row r="338">
          <cell r="A338">
            <v>66</v>
          </cell>
          <cell r="B338">
            <v>11300100000000</v>
          </cell>
          <cell r="C338">
            <v>66</v>
          </cell>
          <cell r="D338">
            <v>66</v>
          </cell>
          <cell r="E338">
            <v>113001000000</v>
          </cell>
          <cell r="F338">
            <v>1</v>
          </cell>
          <cell r="G338" t="str">
            <v>P</v>
          </cell>
          <cell r="H338" t="str">
            <v>A</v>
          </cell>
          <cell r="I338" t="str">
            <v>I.E SEMINARIO DE CARTAGENA</v>
          </cell>
          <cell r="J338" t="str">
            <v>LUIS DARWIN DIAZ MACIA</v>
          </cell>
          <cell r="K338">
            <v>73130974</v>
          </cell>
          <cell r="L338" t="str">
            <v>0000-00-00</v>
          </cell>
          <cell r="M338" t="str">
            <v>0000-00-00</v>
          </cell>
          <cell r="N338" t="str">
            <v>ALCIBIA</v>
          </cell>
          <cell r="O338" t="str">
            <v>ALCIBIA ST Mª AUXILIADORA CLL 38 # 29-60</v>
          </cell>
          <cell r="P338" t="str">
            <v>6621711-6622223</v>
          </cell>
          <cell r="Q338" t="str">
            <v>colegioseminariodecartagena@gmail.com</v>
          </cell>
          <cell r="T338">
            <v>9</v>
          </cell>
          <cell r="U338" t="str">
            <v>S</v>
          </cell>
          <cell r="V338">
            <v>8</v>
          </cell>
          <cell r="W338" t="str">
            <v>EDILBERTO MACHACON ORTIZ</v>
          </cell>
          <cell r="Y338">
            <v>9239621</v>
          </cell>
          <cell r="Z338">
            <v>3106249867</v>
          </cell>
          <cell r="AA338" t="str">
            <v>e.machacon@hotmail.com</v>
          </cell>
          <cell r="AB338">
            <v>3126812527</v>
          </cell>
          <cell r="AC338">
            <v>41376</v>
          </cell>
          <cell r="AE338">
            <v>1</v>
          </cell>
        </row>
        <row r="339">
          <cell r="A339">
            <v>73</v>
          </cell>
          <cell r="B339">
            <v>11300100000000</v>
          </cell>
          <cell r="C339">
            <v>73</v>
          </cell>
          <cell r="D339">
            <v>73</v>
          </cell>
          <cell r="E339">
            <v>113001000000</v>
          </cell>
          <cell r="F339">
            <v>1</v>
          </cell>
          <cell r="G339" t="str">
            <v>P</v>
          </cell>
          <cell r="H339" t="str">
            <v>A</v>
          </cell>
          <cell r="I339" t="str">
            <v>I.E MADRE LAURA</v>
          </cell>
          <cell r="J339" t="str">
            <v>MARIELA HERRERA HERAZO</v>
          </cell>
          <cell r="K339">
            <v>45570523</v>
          </cell>
          <cell r="L339" t="str">
            <v>0000-00-00</v>
          </cell>
          <cell r="M339" t="str">
            <v>0000-00-00</v>
          </cell>
          <cell r="N339" t="str">
            <v>PIEDRA DE BOLIVAR</v>
          </cell>
          <cell r="O339" t="str">
            <v>PIEDRA DE BOLIVAR CLL SANTA CRUZ No Cl-30 # 50-137</v>
          </cell>
          <cell r="P339">
            <v>6752359</v>
          </cell>
          <cell r="Q339" t="str">
            <v>marher123@yahoo.es</v>
          </cell>
          <cell r="R339" t="str">
            <v>instedmadrelaura@hotmail.com</v>
          </cell>
          <cell r="S339" t="str">
            <v>instedmadrelaura@hotmail.com</v>
          </cell>
          <cell r="T339">
            <v>9</v>
          </cell>
          <cell r="U339" t="str">
            <v>N</v>
          </cell>
          <cell r="V339">
            <v>3</v>
          </cell>
          <cell r="W339" t="str">
            <v xml:space="preserve">IRENE DURAN MORENO </v>
          </cell>
          <cell r="X339" t="str">
            <v>GRACIELA MIRANDA HERRERA</v>
          </cell>
          <cell r="Y339">
            <v>45475688</v>
          </cell>
          <cell r="Z339">
            <v>3006218358</v>
          </cell>
          <cell r="AA339" t="str">
            <v>ireneduranmoreno@hotmail.com</v>
          </cell>
          <cell r="AB339" t="str">
            <v>300-600-616-8</v>
          </cell>
          <cell r="AC339">
            <v>42412</v>
          </cell>
          <cell r="AD339" t="str">
            <v>./resoluciones/113001002413.pdf</v>
          </cell>
          <cell r="AE339">
            <v>1</v>
          </cell>
        </row>
        <row r="340">
          <cell r="A340">
            <v>197</v>
          </cell>
          <cell r="B340">
            <v>21300100000000</v>
          </cell>
          <cell r="C340">
            <v>197</v>
          </cell>
          <cell r="D340">
            <v>197</v>
          </cell>
          <cell r="E340">
            <v>213001000000</v>
          </cell>
          <cell r="F340">
            <v>1</v>
          </cell>
          <cell r="G340" t="str">
            <v>P</v>
          </cell>
          <cell r="H340" t="str">
            <v>A</v>
          </cell>
          <cell r="I340" t="str">
            <v>I.E SAN JUAN DE DAMASCO</v>
          </cell>
          <cell r="J340" t="str">
            <v>NELLY ZAMMATA DE OROZCO</v>
          </cell>
          <cell r="K340">
            <v>33145463</v>
          </cell>
          <cell r="L340">
            <v>27241</v>
          </cell>
          <cell r="M340">
            <v>19339</v>
          </cell>
          <cell r="N340" t="str">
            <v>AMBERES</v>
          </cell>
          <cell r="O340" t="str">
            <v>AMBERES 1 ER CALLEJON CRA 41 # 26C-38</v>
          </cell>
          <cell r="P340">
            <v>6722863</v>
          </cell>
          <cell r="Q340" t="str">
            <v>sanjuandamasco@hotmail.com</v>
          </cell>
          <cell r="T340">
            <v>9</v>
          </cell>
          <cell r="U340" t="str">
            <v>N</v>
          </cell>
          <cell r="V340">
            <v>3</v>
          </cell>
          <cell r="W340" t="str">
            <v>LUCY DEL SOCORRO COSSIO MORA</v>
          </cell>
          <cell r="Y340">
            <v>22818591</v>
          </cell>
          <cell r="Z340">
            <v>3114291931</v>
          </cell>
          <cell r="AA340" t="str">
            <v>lucomo_57@hotmail.com</v>
          </cell>
          <cell r="AB340" t="str">
            <v>300-800-727-6</v>
          </cell>
          <cell r="AC340">
            <v>42103</v>
          </cell>
          <cell r="AD340" t="str">
            <v>./resoluciones/213001007797.pdf</v>
          </cell>
          <cell r="AE340">
            <v>1</v>
          </cell>
        </row>
        <row r="341">
          <cell r="A341">
            <v>257</v>
          </cell>
          <cell r="B341">
            <v>31300100000000</v>
          </cell>
          <cell r="C341">
            <v>257</v>
          </cell>
          <cell r="D341">
            <v>257</v>
          </cell>
          <cell r="E341">
            <v>313001000000</v>
          </cell>
          <cell r="F341">
            <v>1</v>
          </cell>
          <cell r="G341" t="str">
            <v>P</v>
          </cell>
          <cell r="H341" t="str">
            <v>A</v>
          </cell>
          <cell r="I341" t="str">
            <v>I.E MARIA AUXILIADORA</v>
          </cell>
          <cell r="J341" t="str">
            <v>SOR BEATRIZ ELENA HOYOS A.</v>
          </cell>
          <cell r="K341">
            <v>43402161</v>
          </cell>
          <cell r="L341" t="str">
            <v>0000-00-00</v>
          </cell>
          <cell r="M341" t="str">
            <v>0000-00-00</v>
          </cell>
          <cell r="N341" t="str">
            <v>ALCIBIA</v>
          </cell>
          <cell r="O341" t="str">
            <v>AV PEDRO DE HEREDIA B ALCIBIA # 29-59</v>
          </cell>
          <cell r="P341" t="str">
            <v>6744328- 6690379 p-</v>
          </cell>
          <cell r="Q341" t="str">
            <v>mauxiteko@hotmail.com</v>
          </cell>
          <cell r="R341" t="str">
            <v>www.iemauxicartagena.edu.co</v>
          </cell>
          <cell r="T341">
            <v>9</v>
          </cell>
          <cell r="U341" t="str">
            <v>N</v>
          </cell>
          <cell r="V341">
            <v>3</v>
          </cell>
          <cell r="W341" t="str">
            <v>SANDRA DEL ROSARIO NUï¿½EZ HERRERA</v>
          </cell>
          <cell r="Y341">
            <v>45472284</v>
          </cell>
          <cell r="Z341">
            <v>3005342897</v>
          </cell>
          <cell r="AA341" t="str">
            <v>sanuhe@hotmail.com</v>
          </cell>
          <cell r="AB341">
            <v>3008322958</v>
          </cell>
          <cell r="AC341">
            <v>42020</v>
          </cell>
          <cell r="AE341">
            <v>1</v>
          </cell>
        </row>
        <row r="342">
          <cell r="A342">
            <v>606</v>
          </cell>
          <cell r="B342">
            <v>11300100000000</v>
          </cell>
          <cell r="C342">
            <v>606</v>
          </cell>
          <cell r="D342">
            <v>606</v>
          </cell>
          <cell r="E342">
            <v>113001000000</v>
          </cell>
          <cell r="F342">
            <v>1</v>
          </cell>
          <cell r="G342" t="str">
            <v>P</v>
          </cell>
          <cell r="H342" t="str">
            <v>A</v>
          </cell>
          <cell r="I342" t="str">
            <v>I.E RAFAEL NUÑEZ</v>
          </cell>
          <cell r="J342" t="str">
            <v>LEDDY DEL ROSARIO ZAPARDIEL HERRERA</v>
          </cell>
          <cell r="K342">
            <v>26861202</v>
          </cell>
          <cell r="L342" t="str">
            <v>0000-00-00</v>
          </cell>
          <cell r="M342">
            <v>19972</v>
          </cell>
          <cell r="N342" t="str">
            <v>MARTINEZ MARTELO</v>
          </cell>
          <cell r="O342" t="str">
            <v>MARTINEZ MARTELO AV DEL LAGO TRASV 33 #19-02</v>
          </cell>
          <cell r="P342">
            <v>6722727</v>
          </cell>
          <cell r="Q342" t="str">
            <v>leddyz84@gmail.com</v>
          </cell>
          <cell r="T342">
            <v>9</v>
          </cell>
          <cell r="U342" t="str">
            <v>N</v>
          </cell>
          <cell r="V342">
            <v>3</v>
          </cell>
          <cell r="W342" t="str">
            <v>ANA MARIA CARDONA SILGADO</v>
          </cell>
          <cell r="Y342" t="str">
            <v>45 471 105</v>
          </cell>
          <cell r="Z342">
            <v>3166298102</v>
          </cell>
          <cell r="AA342" t="str">
            <v>animari1002@gmail.com</v>
          </cell>
          <cell r="AB342" t="str">
            <v>312-6609390</v>
          </cell>
          <cell r="AC342">
            <v>42137</v>
          </cell>
          <cell r="AD342" t="str">
            <v>./resoluciones/113001028469.pdf</v>
          </cell>
          <cell r="AE342">
            <v>1</v>
          </cell>
        </row>
        <row r="343">
          <cell r="A343">
            <v>738</v>
          </cell>
          <cell r="B343">
            <v>31300100000000</v>
          </cell>
          <cell r="C343">
            <v>738</v>
          </cell>
          <cell r="D343">
            <v>738</v>
          </cell>
          <cell r="E343">
            <v>313001000000</v>
          </cell>
          <cell r="F343">
            <v>1</v>
          </cell>
          <cell r="G343" t="str">
            <v>P</v>
          </cell>
          <cell r="H343" t="str">
            <v>A</v>
          </cell>
          <cell r="I343" t="str">
            <v>I.E CCAV CARTAGENA UNIVERSIDAD NACIONAL ABIERTA Y A DISTANCI</v>
          </cell>
          <cell r="J343" t="str">
            <v>JULIO CESAR CABARCAS BLANQUICETT</v>
          </cell>
          <cell r="K343">
            <v>8852820</v>
          </cell>
          <cell r="L343">
            <v>36005</v>
          </cell>
          <cell r="M343">
            <v>29337</v>
          </cell>
          <cell r="N343" t="str">
            <v>PARAGUAY</v>
          </cell>
          <cell r="O343" t="str">
            <v>PARAGUAY AV. ACUEDUCTO #44 A-221</v>
          </cell>
          <cell r="P343" t="str">
            <v>6628812 Ext. 5242</v>
          </cell>
          <cell r="Q343" t="str">
            <v>cartagena@unad.edu.co</v>
          </cell>
          <cell r="R343" t="str">
            <v>www.unad.edu.co</v>
          </cell>
          <cell r="S343" t="str">
            <v>nelvys.rodriguez@unad.edu.co</v>
          </cell>
          <cell r="T343">
            <v>9</v>
          </cell>
          <cell r="U343" t="str">
            <v>S</v>
          </cell>
          <cell r="V343">
            <v>8</v>
          </cell>
          <cell r="W343" t="str">
            <v>ORLANDO GOMEZ BARBOZA</v>
          </cell>
          <cell r="X343" t="str">
            <v>NELVYS RODRIGUEZ MADRID</v>
          </cell>
          <cell r="Y343">
            <v>1047364028</v>
          </cell>
          <cell r="Z343" t="str">
            <v>301-5385578</v>
          </cell>
          <cell r="AA343" t="str">
            <v>itogomezb@hotmail.com</v>
          </cell>
          <cell r="AB343" t="str">
            <v>312-3507327</v>
          </cell>
          <cell r="AC343">
            <v>42227</v>
          </cell>
          <cell r="AD343" t="str">
            <v>./resoluciones/313001029264.pdf</v>
          </cell>
          <cell r="AE343">
            <v>1</v>
          </cell>
        </row>
        <row r="344">
          <cell r="A344">
            <v>216</v>
          </cell>
          <cell r="B344">
            <v>31300100000000</v>
          </cell>
          <cell r="C344">
            <v>216</v>
          </cell>
          <cell r="D344">
            <v>216</v>
          </cell>
          <cell r="E344">
            <v>313001000000</v>
          </cell>
          <cell r="F344">
            <v>2</v>
          </cell>
          <cell r="G344" t="str">
            <v>P</v>
          </cell>
          <cell r="H344" t="str">
            <v>A</v>
          </cell>
          <cell r="I344" t="str">
            <v>COL. OCTAVIANA DEL C. VIVES C</v>
          </cell>
          <cell r="J344" t="str">
            <v>ROSA ANGELA LICONA BARRAGAN</v>
          </cell>
          <cell r="K344">
            <v>45439062</v>
          </cell>
          <cell r="L344">
            <v>29198</v>
          </cell>
          <cell r="M344">
            <v>21356</v>
          </cell>
          <cell r="N344" t="str">
            <v>AMBERES</v>
          </cell>
          <cell r="O344" t="str">
            <v xml:space="preserve"> CALLE 30 # 39-80</v>
          </cell>
          <cell r="P344">
            <v>6624143</v>
          </cell>
          <cell r="Q344" t="str">
            <v>octaviana.vives@gmail.com</v>
          </cell>
          <cell r="T344">
            <v>9</v>
          </cell>
          <cell r="U344" t="str">
            <v>S</v>
          </cell>
          <cell r="V344">
            <v>1</v>
          </cell>
          <cell r="W344" t="str">
            <v>INES GOMEZ CASTELLON</v>
          </cell>
          <cell r="Y344">
            <v>45435930</v>
          </cell>
          <cell r="Z344">
            <v>3205758672</v>
          </cell>
          <cell r="AA344" t="str">
            <v>inesgomezcastellon@gmail.com</v>
          </cell>
          <cell r="AB344">
            <v>3114347189</v>
          </cell>
          <cell r="AC344">
            <v>42452</v>
          </cell>
          <cell r="AD344" t="str">
            <v>./resoluciones/313001000495.pdf</v>
          </cell>
          <cell r="AE344">
            <v>1</v>
          </cell>
        </row>
        <row r="345">
          <cell r="A345">
            <v>218</v>
          </cell>
          <cell r="B345">
            <v>31300100000000</v>
          </cell>
          <cell r="C345">
            <v>218</v>
          </cell>
          <cell r="D345">
            <v>218</v>
          </cell>
          <cell r="E345">
            <v>313001000000</v>
          </cell>
          <cell r="F345">
            <v>2</v>
          </cell>
          <cell r="G345" t="str">
            <v>P</v>
          </cell>
          <cell r="H345" t="str">
            <v>A</v>
          </cell>
          <cell r="I345" t="str">
            <v>COL. LA ANUNCIACION</v>
          </cell>
          <cell r="J345" t="str">
            <v>HNA. IRENE TRILLEROS</v>
          </cell>
          <cell r="K345">
            <v>21344814</v>
          </cell>
          <cell r="L345">
            <v>22907</v>
          </cell>
          <cell r="M345">
            <v>14014</v>
          </cell>
          <cell r="N345" t="str">
            <v>PARAGUAY</v>
          </cell>
          <cell r="O345" t="str">
            <v>PARAGUAY AV ACUEDUCTO TRANV 45 # 26A 115</v>
          </cell>
          <cell r="P345">
            <v>6690584</v>
          </cell>
          <cell r="Q345" t="str">
            <v>colegiolaanunciacion@gmail.com</v>
          </cell>
          <cell r="S345" t="str">
            <v>colegiolaanunciacion@gmail.com</v>
          </cell>
          <cell r="T345">
            <v>9</v>
          </cell>
          <cell r="U345" t="str">
            <v>N</v>
          </cell>
          <cell r="V345">
            <v>5</v>
          </cell>
          <cell r="W345" t="str">
            <v>MARIA CRISTINA ARANGO ARBOLEDA</v>
          </cell>
          <cell r="X345" t="str">
            <v>NA</v>
          </cell>
          <cell r="Y345">
            <v>1037544364</v>
          </cell>
          <cell r="Z345">
            <v>3117261381</v>
          </cell>
          <cell r="AA345" t="str">
            <v>maryacriss.0612@hotmail.com</v>
          </cell>
          <cell r="AB345">
            <v>3135307251</v>
          </cell>
          <cell r="AC345">
            <v>42374</v>
          </cell>
          <cell r="AD345" t="str">
            <v>./resoluciones/313001000541.pdf</v>
          </cell>
          <cell r="AE345">
            <v>1</v>
          </cell>
        </row>
        <row r="346">
          <cell r="A346">
            <v>241</v>
          </cell>
          <cell r="B346">
            <v>31300100000000</v>
          </cell>
          <cell r="C346">
            <v>241</v>
          </cell>
          <cell r="D346">
            <v>241</v>
          </cell>
          <cell r="E346">
            <v>313001000000</v>
          </cell>
          <cell r="F346">
            <v>2</v>
          </cell>
          <cell r="G346" t="str">
            <v>P</v>
          </cell>
          <cell r="H346" t="str">
            <v>A</v>
          </cell>
          <cell r="I346" t="str">
            <v>COL. LATINOAMERICANO</v>
          </cell>
          <cell r="J346" t="str">
            <v>PEDRO PAREDES</v>
          </cell>
          <cell r="K346">
            <v>73129476</v>
          </cell>
          <cell r="L346" t="str">
            <v>0000-00-00</v>
          </cell>
          <cell r="M346" t="str">
            <v>0000-00-00</v>
          </cell>
          <cell r="N346" t="str">
            <v>PARAGUAY</v>
          </cell>
          <cell r="O346" t="str">
            <v>PARAGUAY AV ACUEDUCTO # 21A-116</v>
          </cell>
          <cell r="P346">
            <v>6626111</v>
          </cell>
          <cell r="Q346" t="str">
            <v>mayre1991@hotmail.com</v>
          </cell>
          <cell r="R346" t="str">
            <v>www.colegiolatinoamericano.org</v>
          </cell>
          <cell r="T346">
            <v>9</v>
          </cell>
          <cell r="U346" t="str">
            <v>N</v>
          </cell>
          <cell r="V346">
            <v>5</v>
          </cell>
          <cell r="W346" t="str">
            <v>MAYRENA TAJAN ACEVEDO</v>
          </cell>
          <cell r="X346" t="str">
            <v>eduardo.zambrano9@gmail.com</v>
          </cell>
          <cell r="Y346">
            <v>1051446667</v>
          </cell>
          <cell r="Z346">
            <v>3153740895</v>
          </cell>
          <cell r="AA346" t="str">
            <v>mayre1991@hotmail.com</v>
          </cell>
          <cell r="AB346">
            <v>3</v>
          </cell>
          <cell r="AC346">
            <v>42437</v>
          </cell>
          <cell r="AD346" t="str">
            <v>./resoluciones/313001001190.pdf</v>
          </cell>
          <cell r="AE346">
            <v>1</v>
          </cell>
        </row>
        <row r="347">
          <cell r="A347">
            <v>268</v>
          </cell>
          <cell r="B347">
            <v>31300100000000</v>
          </cell>
          <cell r="C347">
            <v>268</v>
          </cell>
          <cell r="D347">
            <v>268</v>
          </cell>
          <cell r="E347">
            <v>313001000000</v>
          </cell>
          <cell r="F347">
            <v>2</v>
          </cell>
          <cell r="G347" t="str">
            <v>P</v>
          </cell>
          <cell r="H347" t="str">
            <v>A</v>
          </cell>
          <cell r="I347" t="str">
            <v>FUND. EDUC. LIC. SAN JOSE</v>
          </cell>
          <cell r="J347" t="str">
            <v>SIRLYS DEL CARMEN DIAZ ZAMBRANO</v>
          </cell>
          <cell r="K347">
            <v>45494414</v>
          </cell>
          <cell r="L347">
            <v>32615</v>
          </cell>
          <cell r="M347">
            <v>25066</v>
          </cell>
          <cell r="N347" t="str">
            <v>ANDALUCIA</v>
          </cell>
          <cell r="O347" t="str">
            <v>ANDALUCIA CLL SAN JOSE # 29-04</v>
          </cell>
          <cell r="P347">
            <v>6621839</v>
          </cell>
          <cell r="Q347" t="str">
            <v>jgdz2000@yahoo.es</v>
          </cell>
          <cell r="S347" t="str">
            <v>migueldominguez.d@hotmail.com</v>
          </cell>
          <cell r="T347">
            <v>9</v>
          </cell>
          <cell r="U347" t="str">
            <v>S</v>
          </cell>
          <cell r="V347">
            <v>1</v>
          </cell>
          <cell r="W347" t="str">
            <v>GUSTIN DOMINGUEZ DIAZ</v>
          </cell>
          <cell r="X347" t="str">
            <v>MIGUEL ANGEL DOMINGUEZ DIAZ</v>
          </cell>
          <cell r="Y347">
            <v>1047397206</v>
          </cell>
          <cell r="Z347">
            <v>3163952999</v>
          </cell>
          <cell r="AA347" t="str">
            <v>jgdz@hotmail.com</v>
          </cell>
          <cell r="AB347">
            <v>3175699058</v>
          </cell>
          <cell r="AC347">
            <v>42523</v>
          </cell>
          <cell r="AD347" t="str">
            <v>./resoluciones/313001003800.pdf</v>
          </cell>
          <cell r="AE347">
            <v>1</v>
          </cell>
        </row>
        <row r="348">
          <cell r="A348">
            <v>287</v>
          </cell>
          <cell r="B348">
            <v>31300100000000</v>
          </cell>
          <cell r="C348">
            <v>287</v>
          </cell>
          <cell r="D348">
            <v>287</v>
          </cell>
          <cell r="E348">
            <v>313001000000</v>
          </cell>
          <cell r="F348">
            <v>2</v>
          </cell>
          <cell r="G348" t="str">
            <v>P</v>
          </cell>
          <cell r="H348" t="str">
            <v>A</v>
          </cell>
          <cell r="I348" t="str">
            <v>COL. REAL CARTAGENA.</v>
          </cell>
          <cell r="J348" t="str">
            <v>MILDRED VIAÑA JULIAO</v>
          </cell>
          <cell r="L348" t="str">
            <v>0000-00-00</v>
          </cell>
          <cell r="M348" t="str">
            <v>0000-00-00</v>
          </cell>
          <cell r="N348" t="str">
            <v>ARMENIA</v>
          </cell>
          <cell r="O348" t="str">
            <v>AV PEDRO DE HEREDIA ST ARMENIA # 48-94</v>
          </cell>
          <cell r="P348">
            <v>6625584</v>
          </cell>
          <cell r="Q348" t="str">
            <v>colegiorealcartagena@gmail.com</v>
          </cell>
          <cell r="T348">
            <v>9</v>
          </cell>
          <cell r="U348" t="str">
            <v>S</v>
          </cell>
          <cell r="V348">
            <v>5</v>
          </cell>
          <cell r="W348" t="str">
            <v>ISABEL OROZCO</v>
          </cell>
          <cell r="Z348">
            <v>3107394332</v>
          </cell>
          <cell r="AA348" t="str">
            <v>colegiorealcartagena@gmail.com</v>
          </cell>
          <cell r="AB348">
            <v>3163809507</v>
          </cell>
          <cell r="AC348">
            <v>41767</v>
          </cell>
          <cell r="AE348">
            <v>1</v>
          </cell>
        </row>
        <row r="349">
          <cell r="A349">
            <v>306</v>
          </cell>
          <cell r="B349">
            <v>31300100000000</v>
          </cell>
          <cell r="C349">
            <v>306</v>
          </cell>
          <cell r="D349">
            <v>306</v>
          </cell>
          <cell r="E349">
            <v>313001000000</v>
          </cell>
          <cell r="F349">
            <v>2</v>
          </cell>
          <cell r="G349" t="str">
            <v>P</v>
          </cell>
          <cell r="H349" t="str">
            <v>A</v>
          </cell>
          <cell r="I349" t="str">
            <v>C.E AMOR A COLOMBIA</v>
          </cell>
          <cell r="J349" t="str">
            <v>JUAN RAMON PÁJARO GUTIERREZ</v>
          </cell>
          <cell r="K349">
            <v>12536033</v>
          </cell>
          <cell r="L349">
            <v>27045</v>
          </cell>
          <cell r="M349">
            <v>19286</v>
          </cell>
          <cell r="N349" t="str">
            <v>AMBERES</v>
          </cell>
          <cell r="O349" t="str">
            <v>AMBERES CRA 30 # 39-46</v>
          </cell>
          <cell r="P349">
            <v>6628199</v>
          </cell>
          <cell r="Q349" t="str">
            <v>ceneducamorcol@hotmail.com</v>
          </cell>
          <cell r="S349" t="str">
            <v>ceneducamorcol@hotmail.com</v>
          </cell>
          <cell r="T349">
            <v>9</v>
          </cell>
          <cell r="U349" t="str">
            <v>N</v>
          </cell>
          <cell r="V349">
            <v>5</v>
          </cell>
          <cell r="W349" t="str">
            <v>MONICA GARCIA ZULETA</v>
          </cell>
          <cell r="X349" t="str">
            <v>JOSE DANIEL ESPITALETA GARCIA</v>
          </cell>
          <cell r="Y349">
            <v>45493044</v>
          </cell>
          <cell r="Z349">
            <v>3154816526</v>
          </cell>
          <cell r="AA349" t="str">
            <v>ceneducamorcol@homail.com</v>
          </cell>
          <cell r="AB349">
            <v>3116872553</v>
          </cell>
          <cell r="AC349">
            <v>42487</v>
          </cell>
          <cell r="AD349" t="str">
            <v>./resoluciones/313001006345.pdf</v>
          </cell>
          <cell r="AE349">
            <v>1</v>
          </cell>
        </row>
        <row r="350">
          <cell r="A350">
            <v>341</v>
          </cell>
          <cell r="B350">
            <v>31300100000000</v>
          </cell>
          <cell r="C350">
            <v>341</v>
          </cell>
          <cell r="D350">
            <v>341</v>
          </cell>
          <cell r="E350">
            <v>313001000000</v>
          </cell>
          <cell r="F350">
            <v>2</v>
          </cell>
          <cell r="G350" t="str">
            <v>P</v>
          </cell>
          <cell r="H350" t="str">
            <v>A</v>
          </cell>
          <cell r="I350" t="str">
            <v>ESC. ELEMENTAL POPULAR</v>
          </cell>
          <cell r="J350" t="str">
            <v>ANTONIO SIMANCAS M.</v>
          </cell>
          <cell r="K350">
            <v>9054013</v>
          </cell>
          <cell r="L350" t="str">
            <v>0000-00-00</v>
          </cell>
          <cell r="M350" t="str">
            <v>0000-00-00</v>
          </cell>
          <cell r="N350" t="str">
            <v>PIEDRA DE BOLIVAR</v>
          </cell>
          <cell r="O350" t="str">
            <v>PIEDRA DE BOLIVAR KRA SAN F/NANDO # 29-148</v>
          </cell>
          <cell r="P350">
            <v>6629269</v>
          </cell>
          <cell r="Q350" t="str">
            <v>MYVIOLETA@HOTMAIL.COM</v>
          </cell>
          <cell r="T350">
            <v>9</v>
          </cell>
          <cell r="U350" t="str">
            <v>N</v>
          </cell>
          <cell r="V350">
            <v>5</v>
          </cell>
          <cell r="W350" t="str">
            <v>MARCELIS HERRERA</v>
          </cell>
          <cell r="Z350">
            <v>3205536609</v>
          </cell>
          <cell r="AA350" t="str">
            <v>no registra</v>
          </cell>
          <cell r="AB350">
            <v>3205536609</v>
          </cell>
          <cell r="AC350">
            <v>41782</v>
          </cell>
          <cell r="AE350">
            <v>1</v>
          </cell>
        </row>
        <row r="351">
          <cell r="A351">
            <v>343</v>
          </cell>
          <cell r="B351">
            <v>31300100000000</v>
          </cell>
          <cell r="C351">
            <v>343</v>
          </cell>
          <cell r="D351">
            <v>343</v>
          </cell>
          <cell r="E351">
            <v>313001000000</v>
          </cell>
          <cell r="F351">
            <v>2</v>
          </cell>
          <cell r="G351" t="str">
            <v>P</v>
          </cell>
          <cell r="H351" t="str">
            <v>A</v>
          </cell>
          <cell r="I351" t="str">
            <v>INST. MIGUEL DE CERVANTES</v>
          </cell>
          <cell r="J351" t="str">
            <v>MARIA VICTORIA GALLEGO CANO</v>
          </cell>
          <cell r="K351">
            <v>45427095</v>
          </cell>
          <cell r="L351" t="str">
            <v>0000-00-00</v>
          </cell>
          <cell r="M351" t="str">
            <v>0000-00-00</v>
          </cell>
          <cell r="N351" t="str">
            <v>AMBERES</v>
          </cell>
          <cell r="O351" t="str">
            <v>3ER CLLJON DE AMBERES # 27-86</v>
          </cell>
          <cell r="P351">
            <v>6720159</v>
          </cell>
          <cell r="Q351" t="str">
            <v>gimnasiocervantesdecartagena15@gmail.com</v>
          </cell>
          <cell r="T351">
            <v>9</v>
          </cell>
          <cell r="U351" t="str">
            <v>S</v>
          </cell>
          <cell r="V351">
            <v>1</v>
          </cell>
          <cell r="W351" t="str">
            <v>ARLETH TRIVIÑO</v>
          </cell>
          <cell r="Y351">
            <v>45543528</v>
          </cell>
          <cell r="Z351">
            <v>3157985690</v>
          </cell>
          <cell r="AA351" t="str">
            <v>arlethtatiana@hotmail.com</v>
          </cell>
          <cell r="AB351" t="str">
            <v>310-7035979</v>
          </cell>
          <cell r="AC351">
            <v>42486</v>
          </cell>
          <cell r="AD351" t="str">
            <v>./resoluciones/313001007872.pdf</v>
          </cell>
          <cell r="AE351">
            <v>1</v>
          </cell>
        </row>
        <row r="352">
          <cell r="A352">
            <v>362</v>
          </cell>
          <cell r="B352">
            <v>31300100000000</v>
          </cell>
          <cell r="C352">
            <v>362</v>
          </cell>
          <cell r="D352">
            <v>362</v>
          </cell>
          <cell r="E352">
            <v>313001000000</v>
          </cell>
          <cell r="F352">
            <v>2</v>
          </cell>
          <cell r="G352" t="str">
            <v>P</v>
          </cell>
          <cell r="H352" t="str">
            <v>A</v>
          </cell>
          <cell r="I352" t="str">
            <v>CORP. EDUC. JORGE ELIECER GAITAN DE C/GENA</v>
          </cell>
          <cell r="J352" t="str">
            <v>ABEL MORELO CHICA</v>
          </cell>
          <cell r="K352">
            <v>9089414</v>
          </cell>
          <cell r="L352" t="str">
            <v>0000-00-00</v>
          </cell>
          <cell r="M352" t="str">
            <v>0000-00-00</v>
          </cell>
          <cell r="N352" t="str">
            <v>EL PRADO</v>
          </cell>
          <cell r="O352" t="str">
            <v>PRADO CLL LAUREANO GOMEZ # 22-109</v>
          </cell>
          <cell r="P352">
            <v>6690137</v>
          </cell>
          <cell r="Q352" t="str">
            <v>cejeg@hotmail.com</v>
          </cell>
          <cell r="T352">
            <v>9</v>
          </cell>
          <cell r="U352" t="str">
            <v>S</v>
          </cell>
          <cell r="V352">
            <v>5</v>
          </cell>
          <cell r="W352" t="str">
            <v>ABEL DE JESUS MORELO NOGUERA</v>
          </cell>
          <cell r="Y352">
            <v>1047394312</v>
          </cell>
          <cell r="Z352">
            <v>3159269106</v>
          </cell>
          <cell r="AA352" t="str">
            <v>abel8802@hotmail.com</v>
          </cell>
          <cell r="AB352">
            <v>3184520450</v>
          </cell>
          <cell r="AC352">
            <v>42457</v>
          </cell>
          <cell r="AD352" t="str">
            <v>./resoluciones/313001008500.pdf</v>
          </cell>
          <cell r="AE352">
            <v>1</v>
          </cell>
        </row>
        <row r="353">
          <cell r="A353">
            <v>396</v>
          </cell>
          <cell r="B353">
            <v>31300100000000</v>
          </cell>
          <cell r="C353">
            <v>396</v>
          </cell>
          <cell r="D353">
            <v>396</v>
          </cell>
          <cell r="E353">
            <v>313001000000</v>
          </cell>
          <cell r="F353">
            <v>2</v>
          </cell>
          <cell r="G353" t="str">
            <v>P</v>
          </cell>
          <cell r="H353" t="str">
            <v>A</v>
          </cell>
          <cell r="I353" t="str">
            <v>CORP. EDUCATIVA LICEO CARTAGENA</v>
          </cell>
          <cell r="J353" t="str">
            <v xml:space="preserve">MARTINA  PEREZ AGUILAR </v>
          </cell>
          <cell r="K353">
            <v>22434159</v>
          </cell>
          <cell r="L353" t="str">
            <v>0000-00-00</v>
          </cell>
          <cell r="M353" t="str">
            <v>0000-00-00</v>
          </cell>
          <cell r="N353" t="str">
            <v>AMBERES</v>
          </cell>
          <cell r="O353" t="str">
            <v>AMBERES PRIMER CALLEJON CALLE GIRARDOT # 40-52</v>
          </cell>
          <cell r="P353">
            <v>3136828419</v>
          </cell>
          <cell r="Q353" t="str">
            <v>matyzs1974@hotmail.com</v>
          </cell>
          <cell r="T353">
            <v>9</v>
          </cell>
          <cell r="U353" t="str">
            <v>S</v>
          </cell>
          <cell r="V353">
            <v>5</v>
          </cell>
          <cell r="W353" t="str">
            <v>YERIS DAVID BERRIO MARTINEZ</v>
          </cell>
          <cell r="Y353">
            <v>1128054181</v>
          </cell>
          <cell r="Z353">
            <v>3008061364</v>
          </cell>
          <cell r="AA353" t="str">
            <v>matyzs1974@hotmail.com</v>
          </cell>
          <cell r="AB353">
            <v>3013955456</v>
          </cell>
          <cell r="AC353">
            <v>42107</v>
          </cell>
          <cell r="AD353" t="str">
            <v>./resoluciones/313001009085.pdf</v>
          </cell>
          <cell r="AE353">
            <v>1</v>
          </cell>
        </row>
        <row r="354">
          <cell r="A354">
            <v>400</v>
          </cell>
          <cell r="B354">
            <v>31300100000000</v>
          </cell>
          <cell r="C354">
            <v>400</v>
          </cell>
          <cell r="D354">
            <v>400</v>
          </cell>
          <cell r="E354">
            <v>313001000000</v>
          </cell>
          <cell r="F354">
            <v>2</v>
          </cell>
          <cell r="G354" t="str">
            <v>P</v>
          </cell>
          <cell r="H354" t="str">
            <v>A</v>
          </cell>
          <cell r="I354" t="str">
            <v>INST. CRISTOCENTRICO DEL CARIBE</v>
          </cell>
          <cell r="J354" t="str">
            <v>CIELO REBOLLEDO B.</v>
          </cell>
          <cell r="K354">
            <v>45453005</v>
          </cell>
          <cell r="L354" t="str">
            <v>0000-00-00</v>
          </cell>
          <cell r="M354" t="str">
            <v>0000-00-00</v>
          </cell>
          <cell r="N354" t="str">
            <v>AMBERES</v>
          </cell>
          <cell r="O354" t="str">
            <v>AMBERES CLL BOLIVAR CON 20 DE JULIO ESQUINA</v>
          </cell>
          <cell r="P354">
            <v>6740358</v>
          </cell>
          <cell r="Q354" t="str">
            <v>ins.iccc@gmail.com</v>
          </cell>
          <cell r="S354" t="str">
            <v>mesare2008@hotmail.com</v>
          </cell>
          <cell r="T354">
            <v>9</v>
          </cell>
          <cell r="U354" t="str">
            <v>N</v>
          </cell>
          <cell r="V354">
            <v>5</v>
          </cell>
          <cell r="W354" t="str">
            <v>Regina del pilar Lozano  Rebolledo</v>
          </cell>
          <cell r="X354" t="str">
            <v>Sandra Salgado periñan</v>
          </cell>
          <cell r="Y354">
            <v>32937825</v>
          </cell>
          <cell r="Z354" t="str">
            <v>3007359534 - 3107390864</v>
          </cell>
          <cell r="AA354" t="str">
            <v>REGINAUDC@GMAIL.COM</v>
          </cell>
          <cell r="AB354">
            <v>3205956253</v>
          </cell>
          <cell r="AC354">
            <v>42517</v>
          </cell>
          <cell r="AD354" t="str">
            <v>./resoluciones/313001009174.pdf</v>
          </cell>
          <cell r="AE354">
            <v>1</v>
          </cell>
        </row>
        <row r="355">
          <cell r="A355">
            <v>403</v>
          </cell>
          <cell r="B355">
            <v>31300100000000</v>
          </cell>
          <cell r="C355">
            <v>403</v>
          </cell>
          <cell r="D355">
            <v>403</v>
          </cell>
          <cell r="E355">
            <v>313001000000</v>
          </cell>
          <cell r="F355">
            <v>2</v>
          </cell>
          <cell r="G355" t="str">
            <v>P</v>
          </cell>
          <cell r="H355" t="str">
            <v>A</v>
          </cell>
          <cell r="I355" t="str">
            <v>GIMN. LATINOAMERICANO</v>
          </cell>
          <cell r="J355" t="str">
            <v>MARCO ANTONIO GARCIA GARCIA</v>
          </cell>
          <cell r="K355">
            <v>73158414</v>
          </cell>
          <cell r="L355">
            <v>33430</v>
          </cell>
          <cell r="M355">
            <v>27193</v>
          </cell>
          <cell r="N355" t="str">
            <v>ESPAï¿½A</v>
          </cell>
          <cell r="O355" t="str">
            <v>ESPAï¿½A ST ARMENIA CLL 30 # 46-39</v>
          </cell>
          <cell r="P355">
            <v>6431834</v>
          </cell>
          <cell r="Q355" t="str">
            <v>gimnla46@hotmail.com</v>
          </cell>
          <cell r="T355">
            <v>9</v>
          </cell>
          <cell r="U355" t="str">
            <v>N</v>
          </cell>
          <cell r="V355">
            <v>5</v>
          </cell>
          <cell r="W355" t="str">
            <v>ANGELINA ROBLES</v>
          </cell>
          <cell r="Y355">
            <v>57411181</v>
          </cell>
          <cell r="Z355">
            <v>3135831421</v>
          </cell>
          <cell r="AA355" t="str">
            <v>gimnla46@hotmail.com</v>
          </cell>
          <cell r="AB355">
            <v>3106061974</v>
          </cell>
          <cell r="AC355">
            <v>42026</v>
          </cell>
          <cell r="AE355">
            <v>1</v>
          </cell>
        </row>
        <row r="356">
          <cell r="A356">
            <v>437</v>
          </cell>
          <cell r="B356">
            <v>31300100000000</v>
          </cell>
          <cell r="C356">
            <v>437</v>
          </cell>
          <cell r="D356">
            <v>437</v>
          </cell>
          <cell r="E356">
            <v>313001000000</v>
          </cell>
          <cell r="F356">
            <v>2</v>
          </cell>
          <cell r="G356" t="str">
            <v>P</v>
          </cell>
          <cell r="H356" t="str">
            <v>A</v>
          </cell>
          <cell r="I356" t="str">
            <v>CORP.INSTITUTO DOCENTE DEL CARIBE</v>
          </cell>
          <cell r="J356" t="str">
            <v>ARNOLD  BARRIOS PAEZ</v>
          </cell>
          <cell r="K356">
            <v>73085464</v>
          </cell>
          <cell r="L356" t="str">
            <v>0000-00-00</v>
          </cell>
          <cell r="M356" t="str">
            <v>0000-00-00</v>
          </cell>
          <cell r="N356" t="str">
            <v>PIEDRA DE BOLIVAR</v>
          </cell>
          <cell r="O356" t="str">
            <v>CALLE 30A No. 50-97</v>
          </cell>
          <cell r="P356">
            <v>6722701</v>
          </cell>
          <cell r="Q356" t="str">
            <v>idc146@yahoo.es</v>
          </cell>
          <cell r="T356">
            <v>9</v>
          </cell>
          <cell r="U356" t="str">
            <v>S</v>
          </cell>
          <cell r="V356">
            <v>1</v>
          </cell>
          <cell r="W356" t="str">
            <v>VICTOR  ENRIQUE CORREA MENDEZ</v>
          </cell>
          <cell r="Y356">
            <v>73183596</v>
          </cell>
          <cell r="Z356">
            <v>3177626424</v>
          </cell>
          <cell r="AA356" t="str">
            <v>idc146@yahoo.es</v>
          </cell>
          <cell r="AB356">
            <v>3153552528</v>
          </cell>
          <cell r="AC356">
            <v>42411</v>
          </cell>
          <cell r="AD356" t="str">
            <v>./resoluciones/313001012892.pdf</v>
          </cell>
          <cell r="AE356">
            <v>1</v>
          </cell>
        </row>
        <row r="357">
          <cell r="A357">
            <v>464</v>
          </cell>
          <cell r="B357">
            <v>31300100000000</v>
          </cell>
          <cell r="C357">
            <v>464</v>
          </cell>
          <cell r="D357">
            <v>464</v>
          </cell>
          <cell r="E357">
            <v>313001000000</v>
          </cell>
          <cell r="F357">
            <v>2</v>
          </cell>
          <cell r="G357" t="str">
            <v>P</v>
          </cell>
          <cell r="H357" t="str">
            <v>A</v>
          </cell>
          <cell r="I357" t="str">
            <v>COL. ANDALUCIA</v>
          </cell>
          <cell r="J357" t="str">
            <v>MARIA BARANDICA D.</v>
          </cell>
          <cell r="L357" t="str">
            <v>0000-00-00</v>
          </cell>
          <cell r="M357" t="str">
            <v>0000-00-00</v>
          </cell>
          <cell r="N357" t="str">
            <v>PIEDRA DE BOLIVAR</v>
          </cell>
          <cell r="O357" t="str">
            <v>ANDALUCIA CLL GRANADA # 29-22</v>
          </cell>
          <cell r="P357">
            <v>6629094</v>
          </cell>
          <cell r="Q357" t="str">
            <v>colandalucia@hotmail.com</v>
          </cell>
          <cell r="S357" t="str">
            <v>BONFANTECASTRO75@HOTMAIL.COM</v>
          </cell>
          <cell r="T357">
            <v>9</v>
          </cell>
          <cell r="U357" t="str">
            <v>N</v>
          </cell>
          <cell r="V357">
            <v>5</v>
          </cell>
          <cell r="W357" t="str">
            <v>SHIRLEY BONFANTE CASTRO</v>
          </cell>
          <cell r="X357" t="str">
            <v>SHIRLEY BONFANTE CASTRO</v>
          </cell>
          <cell r="Y357">
            <v>33334952</v>
          </cell>
          <cell r="Z357">
            <v>3043838285</v>
          </cell>
          <cell r="AA357" t="str">
            <v>bonfantecastro75@hotmail.com</v>
          </cell>
          <cell r="AC357">
            <v>42013</v>
          </cell>
          <cell r="AE357">
            <v>1</v>
          </cell>
        </row>
        <row r="358">
          <cell r="A358">
            <v>465</v>
          </cell>
          <cell r="B358">
            <v>31300100000000</v>
          </cell>
          <cell r="C358">
            <v>465</v>
          </cell>
          <cell r="D358">
            <v>465</v>
          </cell>
          <cell r="E358">
            <v>313001000000</v>
          </cell>
          <cell r="F358">
            <v>2</v>
          </cell>
          <cell r="G358" t="str">
            <v>P</v>
          </cell>
          <cell r="H358" t="str">
            <v>A</v>
          </cell>
          <cell r="I358" t="str">
            <v>COL. GIMNASIO FUTURO DE COLOMBIA</v>
          </cell>
          <cell r="J358" t="str">
            <v>YAMITH CORONADO</v>
          </cell>
          <cell r="K358">
            <v>3104217348</v>
          </cell>
          <cell r="L358">
            <v>32572</v>
          </cell>
          <cell r="M358">
            <v>25782</v>
          </cell>
          <cell r="N358" t="str">
            <v>EL PRADO</v>
          </cell>
          <cell r="O358" t="str">
            <v>EL PRADO CL 1ERA DE SAN NICOLAS # 29B-44</v>
          </cell>
          <cell r="P358">
            <v>6692236</v>
          </cell>
          <cell r="Q358" t="str">
            <v>futurodecolombia@hotmail.com</v>
          </cell>
          <cell r="T358">
            <v>9</v>
          </cell>
          <cell r="U358" t="str">
            <v>N</v>
          </cell>
          <cell r="V358">
            <v>5</v>
          </cell>
          <cell r="W358" t="str">
            <v>MARIA ESPITIA SANCHEZ</v>
          </cell>
          <cell r="Y358">
            <v>25889070</v>
          </cell>
          <cell r="Z358">
            <v>3135273325</v>
          </cell>
          <cell r="AA358" t="str">
            <v>mariespi747@hotmail.com</v>
          </cell>
          <cell r="AB358">
            <v>3104217348</v>
          </cell>
          <cell r="AC358">
            <v>42539</v>
          </cell>
          <cell r="AD358" t="str">
            <v>./resoluciones/313001013333.pdf</v>
          </cell>
          <cell r="AE358">
            <v>1</v>
          </cell>
        </row>
        <row r="359">
          <cell r="A359">
            <v>466</v>
          </cell>
          <cell r="B359">
            <v>31300100000000</v>
          </cell>
          <cell r="C359">
            <v>466</v>
          </cell>
          <cell r="D359">
            <v>466</v>
          </cell>
          <cell r="E359">
            <v>313001000000</v>
          </cell>
          <cell r="F359">
            <v>2</v>
          </cell>
          <cell r="G359" t="str">
            <v>P</v>
          </cell>
          <cell r="H359" t="str">
            <v>A</v>
          </cell>
          <cell r="I359" t="str">
            <v>COL. SAN NICOLAS DE LA ROCA</v>
          </cell>
          <cell r="J359" t="str">
            <v>NURIS GULFO MARRUGO</v>
          </cell>
          <cell r="K359">
            <v>33138300</v>
          </cell>
          <cell r="L359" t="str">
            <v>0000-00-00</v>
          </cell>
          <cell r="M359" t="str">
            <v>0000-00-00</v>
          </cell>
          <cell r="N359" t="str">
            <v>MARIA AUXILIADORA</v>
          </cell>
          <cell r="O359" t="str">
            <v>PRADO URB MA AUXILIADORA KRA 36 #36-61</v>
          </cell>
          <cell r="P359">
            <v>6436915</v>
          </cell>
          <cell r="Q359" t="str">
            <v>ivonestrada@gmail.com</v>
          </cell>
          <cell r="T359">
            <v>9</v>
          </cell>
          <cell r="U359" t="str">
            <v>N</v>
          </cell>
          <cell r="V359">
            <v>5</v>
          </cell>
          <cell r="W359" t="str">
            <v>IVON CARIME ESTRADA GULFO</v>
          </cell>
          <cell r="Y359">
            <v>22802538</v>
          </cell>
          <cell r="Z359">
            <v>3147817616</v>
          </cell>
          <cell r="AA359" t="str">
            <v>ivonestrada@gmail.com</v>
          </cell>
          <cell r="AB359">
            <v>3176468143</v>
          </cell>
          <cell r="AC359">
            <v>42506</v>
          </cell>
          <cell r="AD359" t="str">
            <v>./resoluciones/313001013341.pdf</v>
          </cell>
          <cell r="AE359">
            <v>1</v>
          </cell>
        </row>
        <row r="360">
          <cell r="A360">
            <v>798</v>
          </cell>
          <cell r="B360">
            <v>31300100000000</v>
          </cell>
          <cell r="C360">
            <v>798</v>
          </cell>
          <cell r="D360">
            <v>798</v>
          </cell>
          <cell r="E360">
            <v>313001000000</v>
          </cell>
          <cell r="F360">
            <v>2</v>
          </cell>
          <cell r="G360" t="str">
            <v>P</v>
          </cell>
          <cell r="H360" t="str">
            <v>A</v>
          </cell>
          <cell r="I360" t="str">
            <v>Instituto Educativo Hermana Alicia Alvarez (antiguo Jardín c</v>
          </cell>
          <cell r="J360" t="str">
            <v>CATALINA FANDIÑO ALVAREZ</v>
          </cell>
          <cell r="K360">
            <v>37325268</v>
          </cell>
          <cell r="L360" t="str">
            <v>0000-00-00</v>
          </cell>
          <cell r="M360" t="str">
            <v>0000-00-00</v>
          </cell>
          <cell r="N360" t="str">
            <v>BRITANIA</v>
          </cell>
          <cell r="O360" t="str">
            <v>URB BRITANIA M B L 19</v>
          </cell>
          <cell r="P360">
            <v>6775906</v>
          </cell>
          <cell r="Q360" t="str">
            <v>halicia_alvarez@hotmail.com</v>
          </cell>
          <cell r="R360" t="str">
            <v>http://www.institutohermanaaliciaalvarez.com/</v>
          </cell>
          <cell r="S360" t="str">
            <v>catafandino@gmail.com</v>
          </cell>
          <cell r="T360">
            <v>9</v>
          </cell>
          <cell r="U360" t="str">
            <v>N</v>
          </cell>
          <cell r="V360">
            <v>5</v>
          </cell>
          <cell r="W360" t="str">
            <v>Yelitza Batista del Risco</v>
          </cell>
          <cell r="X360" t="str">
            <v>Catalina Fandiño alvarez</v>
          </cell>
          <cell r="Y360">
            <v>45531406</v>
          </cell>
          <cell r="Z360">
            <v>3016681431</v>
          </cell>
          <cell r="AA360" t="str">
            <v>yebadelrisco@outlook.es</v>
          </cell>
          <cell r="AB360">
            <v>3187953149</v>
          </cell>
          <cell r="AC360">
            <v>41771</v>
          </cell>
          <cell r="AE360">
            <v>1</v>
          </cell>
        </row>
        <row r="361">
          <cell r="A361">
            <v>846</v>
          </cell>
          <cell r="B361">
            <v>31300100000000</v>
          </cell>
          <cell r="C361">
            <v>846</v>
          </cell>
          <cell r="D361">
            <v>846</v>
          </cell>
          <cell r="E361">
            <v>313001000000</v>
          </cell>
          <cell r="F361">
            <v>2</v>
          </cell>
          <cell r="G361" t="str">
            <v>P</v>
          </cell>
          <cell r="H361" t="str">
            <v>A</v>
          </cell>
          <cell r="I361" t="str">
            <v>FUNDACION LUMBRERAS DEL MAÑANA</v>
          </cell>
          <cell r="J361" t="str">
            <v>CECILIA JUDITH PEREZ CUETO</v>
          </cell>
          <cell r="K361">
            <v>23190500</v>
          </cell>
          <cell r="L361">
            <v>28552</v>
          </cell>
          <cell r="M361">
            <v>21584</v>
          </cell>
          <cell r="N361" t="str">
            <v>NUEVO BOSQUE</v>
          </cell>
          <cell r="O361" t="str">
            <v>NUEVO BOSQUE TV 48A # 1D-08</v>
          </cell>
          <cell r="P361">
            <v>6768808</v>
          </cell>
          <cell r="Q361" t="str">
            <v>fundacionlumbreras@hotmail.com</v>
          </cell>
          <cell r="R361" t="str">
            <v>www.fundacionlumbreras.org</v>
          </cell>
          <cell r="S361" t="str">
            <v>ceciliajudith@hotmail.com</v>
          </cell>
          <cell r="T361">
            <v>9</v>
          </cell>
          <cell r="U361" t="str">
            <v>N</v>
          </cell>
          <cell r="V361">
            <v>5</v>
          </cell>
          <cell r="W361" t="str">
            <v>ELSY ESTHER PÉREZ CUETO</v>
          </cell>
          <cell r="X361" t="str">
            <v>CECILIA JUDITH PEREZ CUETO</v>
          </cell>
          <cell r="Y361">
            <v>23191189</v>
          </cell>
          <cell r="Z361">
            <v>3205305423</v>
          </cell>
          <cell r="AA361" t="str">
            <v>elespecu@hotmail.com</v>
          </cell>
          <cell r="AB361">
            <v>3135231386</v>
          </cell>
          <cell r="AC361">
            <v>42480</v>
          </cell>
          <cell r="AD361" t="str">
            <v>./resoluciones/313001029906.pdf</v>
          </cell>
          <cell r="AE361">
            <v>1</v>
          </cell>
        </row>
        <row r="362">
          <cell r="A362">
            <v>863</v>
          </cell>
          <cell r="B362">
            <v>31300100000000</v>
          </cell>
          <cell r="C362">
            <v>863</v>
          </cell>
          <cell r="D362">
            <v>863</v>
          </cell>
          <cell r="E362">
            <v>313001000000</v>
          </cell>
          <cell r="F362">
            <v>2</v>
          </cell>
          <cell r="G362" t="str">
            <v>P</v>
          </cell>
          <cell r="H362" t="str">
            <v>A</v>
          </cell>
          <cell r="I362" t="str">
            <v>COL GENERACION XXI</v>
          </cell>
          <cell r="J362" t="str">
            <v>GLORIA DIAZ AVILA</v>
          </cell>
          <cell r="K362">
            <v>45761661</v>
          </cell>
          <cell r="L362">
            <v>34515</v>
          </cell>
          <cell r="M362">
            <v>27662</v>
          </cell>
          <cell r="N362" t="str">
            <v>NUEVO BOSQUE</v>
          </cell>
          <cell r="O362" t="str">
            <v>ETAPA 7 MZ 56 LT 1</v>
          </cell>
          <cell r="P362">
            <v>6675072</v>
          </cell>
          <cell r="Q362" t="str">
            <v>corporaciongeneracionxx1@gmail.com</v>
          </cell>
          <cell r="R362" t="str">
            <v>X</v>
          </cell>
          <cell r="T362">
            <v>9</v>
          </cell>
          <cell r="U362" t="str">
            <v>N</v>
          </cell>
          <cell r="V362">
            <v>5</v>
          </cell>
          <cell r="W362" t="str">
            <v>GLORIA DIAZ AVILA</v>
          </cell>
          <cell r="Z362" t="str">
            <v>316-8128212</v>
          </cell>
          <cell r="AB362" t="str">
            <v>316-8128212</v>
          </cell>
          <cell r="AC362">
            <v>41872</v>
          </cell>
          <cell r="AE362">
            <v>1</v>
          </cell>
        </row>
        <row r="363">
          <cell r="A363">
            <v>9</v>
          </cell>
          <cell r="B363">
            <v>11300100000000</v>
          </cell>
          <cell r="C363">
            <v>9</v>
          </cell>
          <cell r="D363">
            <v>9</v>
          </cell>
          <cell r="E363">
            <v>113001000000</v>
          </cell>
          <cell r="F363">
            <v>1</v>
          </cell>
          <cell r="G363" t="str">
            <v>P</v>
          </cell>
          <cell r="H363" t="str">
            <v>A</v>
          </cell>
          <cell r="I363" t="str">
            <v>I.E ARROYO DE PIEDRA</v>
          </cell>
          <cell r="J363" t="str">
            <v>MAYRA DEL CARMEN CERRO GONZALEZ</v>
          </cell>
          <cell r="K363">
            <v>45442547</v>
          </cell>
          <cell r="L363">
            <v>29501</v>
          </cell>
          <cell r="M363">
            <v>21539</v>
          </cell>
          <cell r="N363" t="str">
            <v>ARROYO DE PIEDRA</v>
          </cell>
          <cell r="O363" t="str">
            <v>ARROYO DE PIEDRA (BOLIVAR)</v>
          </cell>
          <cell r="P363">
            <v>3145950760</v>
          </cell>
          <cell r="Q363" t="str">
            <v>maycego@hotmail.com</v>
          </cell>
          <cell r="T363" t="str">
            <v>Conti</v>
          </cell>
          <cell r="U363" t="str">
            <v>N</v>
          </cell>
          <cell r="V363">
            <v>3</v>
          </cell>
          <cell r="W363" t="str">
            <v>SILVANA ROMO MOSCOTE</v>
          </cell>
          <cell r="Y363">
            <v>45457335</v>
          </cell>
          <cell r="Z363" t="str">
            <v>311-4080411</v>
          </cell>
          <cell r="AA363" t="str">
            <v>sromos@hotmail.com</v>
          </cell>
          <cell r="AB363">
            <v>3145950760</v>
          </cell>
          <cell r="AC363">
            <v>42476</v>
          </cell>
          <cell r="AD363" t="str">
            <v>./resoluciones/113001000143.pdf</v>
          </cell>
          <cell r="AE363">
            <v>1</v>
          </cell>
        </row>
        <row r="364">
          <cell r="A364">
            <v>165</v>
          </cell>
          <cell r="B364">
            <v>21300100000000</v>
          </cell>
          <cell r="C364">
            <v>165</v>
          </cell>
          <cell r="D364">
            <v>165</v>
          </cell>
          <cell r="E364">
            <v>213001000000</v>
          </cell>
          <cell r="F364">
            <v>1</v>
          </cell>
          <cell r="G364" t="str">
            <v>P</v>
          </cell>
          <cell r="H364" t="str">
            <v>A</v>
          </cell>
          <cell r="I364" t="str">
            <v>I.E PUERTO REY</v>
          </cell>
          <cell r="J364" t="str">
            <v>CECILIA BERNARDA TOUS PATERNINA</v>
          </cell>
          <cell r="K364">
            <v>45443744</v>
          </cell>
          <cell r="L364" t="str">
            <v>0000-00-00</v>
          </cell>
          <cell r="M364">
            <v>22235</v>
          </cell>
          <cell r="N364" t="str">
            <v>PUERTO REY</v>
          </cell>
          <cell r="O364" t="str">
            <v>VDA PUERTO REY - ANILLO VIAL</v>
          </cell>
          <cell r="P364">
            <v>3166161966</v>
          </cell>
          <cell r="Q364" t="str">
            <v>iepuertorey@hotmail.com</v>
          </cell>
          <cell r="S364" t="str">
            <v>iepuertorey@hotmail.com</v>
          </cell>
          <cell r="T364" t="str">
            <v>Conti</v>
          </cell>
          <cell r="U364" t="str">
            <v>N</v>
          </cell>
          <cell r="V364">
            <v>3</v>
          </cell>
          <cell r="W364" t="str">
            <v>JENNIFER ZUÑIGA GENES</v>
          </cell>
          <cell r="Y364">
            <v>1047396735</v>
          </cell>
          <cell r="Z364" t="str">
            <v>318-5656628</v>
          </cell>
          <cell r="AA364" t="str">
            <v>jenniferzuge@hotmail.com</v>
          </cell>
          <cell r="AB364" t="str">
            <v>316-616-196-6</v>
          </cell>
          <cell r="AC364">
            <v>41664</v>
          </cell>
          <cell r="AE364">
            <v>1</v>
          </cell>
        </row>
        <row r="365">
          <cell r="A365">
            <v>170</v>
          </cell>
          <cell r="B365">
            <v>21300100000000</v>
          </cell>
          <cell r="C365">
            <v>170</v>
          </cell>
          <cell r="D365">
            <v>170</v>
          </cell>
          <cell r="E365">
            <v>213001000000</v>
          </cell>
          <cell r="F365">
            <v>1</v>
          </cell>
          <cell r="G365" t="str">
            <v>P</v>
          </cell>
          <cell r="H365" t="str">
            <v>A</v>
          </cell>
          <cell r="I365" t="str">
            <v>I.E DE TIERRA BAJA</v>
          </cell>
          <cell r="J365" t="str">
            <v>RUTH CERRO TAPIA</v>
          </cell>
          <cell r="K365">
            <v>45465780</v>
          </cell>
          <cell r="L365">
            <v>30918</v>
          </cell>
          <cell r="M365">
            <v>24081</v>
          </cell>
          <cell r="N365" t="str">
            <v>TIERRA BAJA</v>
          </cell>
          <cell r="O365" t="str">
            <v>ANI_VIAL TRONCAL DEL CARIBE_TIERRA BAJA(BOQUILLA)</v>
          </cell>
          <cell r="P365">
            <v>3165185890</v>
          </cell>
          <cell r="Q365" t="str">
            <v>ietierrabaja@hotmail.com</v>
          </cell>
          <cell r="R365" t="str">
            <v>rgcerro@yahoo.com</v>
          </cell>
          <cell r="T365" t="str">
            <v>Conti</v>
          </cell>
          <cell r="U365" t="str">
            <v>N</v>
          </cell>
          <cell r="V365">
            <v>3</v>
          </cell>
          <cell r="W365" t="str">
            <v>VILMAIRA GOMEZ LEAL</v>
          </cell>
          <cell r="Y365">
            <v>33335547</v>
          </cell>
          <cell r="Z365">
            <v>3145404436</v>
          </cell>
          <cell r="AA365" t="str">
            <v>vilmaira1@hotmail.com</v>
          </cell>
          <cell r="AB365">
            <v>3107001804</v>
          </cell>
          <cell r="AC365">
            <v>42299</v>
          </cell>
          <cell r="AD365" t="str">
            <v>./resoluciones/213001000245.pdf</v>
          </cell>
          <cell r="AE365">
            <v>1</v>
          </cell>
        </row>
        <row r="366">
          <cell r="A366">
            <v>177</v>
          </cell>
          <cell r="B366">
            <v>21300100000000</v>
          </cell>
          <cell r="C366">
            <v>177</v>
          </cell>
          <cell r="D366">
            <v>177</v>
          </cell>
          <cell r="E366">
            <v>213001000000</v>
          </cell>
          <cell r="F366">
            <v>1</v>
          </cell>
          <cell r="G366" t="str">
            <v>P</v>
          </cell>
          <cell r="H366" t="str">
            <v>A</v>
          </cell>
          <cell r="I366" t="str">
            <v>I.E DE PONTEZUELA</v>
          </cell>
          <cell r="J366" t="str">
            <v>DONALDO DIAZ PEREZ</v>
          </cell>
          <cell r="K366">
            <v>9095347</v>
          </cell>
          <cell r="L366" t="str">
            <v>0000-00-00</v>
          </cell>
          <cell r="M366" t="str">
            <v>0000-00-00</v>
          </cell>
          <cell r="N366" t="str">
            <v>PONTEZUELA</v>
          </cell>
          <cell r="O366" t="str">
            <v>ANILLO VIAL PONTEZUELA CL 167 MZA 070</v>
          </cell>
          <cell r="P366">
            <v>0</v>
          </cell>
          <cell r="Q366" t="str">
            <v>iedepontezuela@hotmail.com</v>
          </cell>
          <cell r="S366" t="str">
            <v xml:space="preserve"> iedepontezuela@hotmail.com --jnspzuela@gmail.com</v>
          </cell>
          <cell r="T366" t="str">
            <v>Conti</v>
          </cell>
          <cell r="U366" t="str">
            <v>N</v>
          </cell>
          <cell r="V366">
            <v>3</v>
          </cell>
          <cell r="W366" t="str">
            <v>JENSI GIRADO GOMEZ</v>
          </cell>
          <cell r="X366" t="str">
            <v>JENSI GIRADO GÓMEZ</v>
          </cell>
          <cell r="Y366">
            <v>45693365</v>
          </cell>
          <cell r="Z366">
            <v>3006999250</v>
          </cell>
          <cell r="AA366" t="str">
            <v>isnej27@hotmail.com</v>
          </cell>
          <cell r="AB366">
            <v>3108200095</v>
          </cell>
          <cell r="AC366">
            <v>42468</v>
          </cell>
          <cell r="AD366" t="str">
            <v>./resoluciones/213001001306.pdf</v>
          </cell>
          <cell r="AE366">
            <v>1</v>
          </cell>
        </row>
        <row r="367">
          <cell r="A367">
            <v>183</v>
          </cell>
          <cell r="B367">
            <v>21300100000000</v>
          </cell>
          <cell r="C367">
            <v>183</v>
          </cell>
          <cell r="D367">
            <v>183</v>
          </cell>
          <cell r="E367">
            <v>213001000000</v>
          </cell>
          <cell r="F367">
            <v>1</v>
          </cell>
          <cell r="G367" t="str">
            <v>P</v>
          </cell>
          <cell r="H367" t="str">
            <v>A</v>
          </cell>
          <cell r="I367" t="str">
            <v>I.E MANZANILLO DEL MAR</v>
          </cell>
          <cell r="J367" t="str">
            <v>DANIEL ANTONIO PUPO BELTRAN</v>
          </cell>
          <cell r="K367">
            <v>73557440</v>
          </cell>
          <cell r="L367" t="str">
            <v>0000-00-00</v>
          </cell>
          <cell r="M367">
            <v>26340</v>
          </cell>
          <cell r="N367" t="str">
            <v>MANZANILLO DEL MAR</v>
          </cell>
          <cell r="O367" t="str">
            <v>VEREDA MANZANILLO DEL MAR  ANILLO VIAL (BOQUILLA)</v>
          </cell>
          <cell r="P367">
            <v>3135205938</v>
          </cell>
          <cell r="Q367" t="str">
            <v>iemanzanillodelmar@gmail.com</v>
          </cell>
          <cell r="S367" t="str">
            <v>pupobeltrand@gmail.com</v>
          </cell>
          <cell r="T367" t="str">
            <v>Conti</v>
          </cell>
          <cell r="U367" t="str">
            <v>N</v>
          </cell>
          <cell r="V367">
            <v>3</v>
          </cell>
          <cell r="W367" t="str">
            <v>SOLEDAD SEPULVEDA SALDARRIAGA</v>
          </cell>
          <cell r="Y367">
            <v>45689709</v>
          </cell>
          <cell r="Z367">
            <v>3145132264</v>
          </cell>
          <cell r="AA367" t="str">
            <v>sofise04@hotmail.com</v>
          </cell>
          <cell r="AB367">
            <v>3135205938</v>
          </cell>
          <cell r="AC367">
            <v>42382</v>
          </cell>
          <cell r="AD367" t="str">
            <v>./resoluciones/213001002531.pdf</v>
          </cell>
          <cell r="AE367">
            <v>1</v>
          </cell>
        </row>
        <row r="368">
          <cell r="A368">
            <v>184</v>
          </cell>
          <cell r="B368">
            <v>21300100000000</v>
          </cell>
          <cell r="C368">
            <v>184</v>
          </cell>
          <cell r="D368">
            <v>184</v>
          </cell>
          <cell r="E368">
            <v>213001000000</v>
          </cell>
          <cell r="F368">
            <v>1</v>
          </cell>
          <cell r="G368" t="str">
            <v>P</v>
          </cell>
          <cell r="H368" t="str">
            <v>A</v>
          </cell>
          <cell r="I368" t="str">
            <v>I.E DE BAYUNCA</v>
          </cell>
          <cell r="J368" t="str">
            <v>MARCO ALFONSO CHAVEZ ABDALA</v>
          </cell>
          <cell r="K368">
            <v>73153104</v>
          </cell>
          <cell r="L368" t="str">
            <v>0000-00-00</v>
          </cell>
          <cell r="M368" t="str">
            <v>0000-00-00</v>
          </cell>
          <cell r="N368" t="str">
            <v>BAYUNCA</v>
          </cell>
          <cell r="O368" t="str">
            <v>BAYUNCA CARRET DE LA CORDIALIDAD</v>
          </cell>
          <cell r="P368">
            <v>6295411</v>
          </cell>
          <cell r="Q368" t="str">
            <v>bayunca@hotmail.es</v>
          </cell>
          <cell r="S368" t="str">
            <v>agustinrafaelc@hotmail.com</v>
          </cell>
          <cell r="T368" t="str">
            <v>Conti</v>
          </cell>
          <cell r="U368" t="str">
            <v>N</v>
          </cell>
          <cell r="V368">
            <v>3</v>
          </cell>
          <cell r="W368" t="str">
            <v>EDUARDO BARRIOS</v>
          </cell>
          <cell r="X368" t="str">
            <v>AGUSTIN RAFAEL CORTINA MARTELO</v>
          </cell>
          <cell r="Y368">
            <v>73150092</v>
          </cell>
          <cell r="Z368">
            <v>3202201427</v>
          </cell>
          <cell r="AA368" t="str">
            <v>ebarriosflorez@gmail.com</v>
          </cell>
          <cell r="AB368">
            <v>3012386285</v>
          </cell>
          <cell r="AC368">
            <v>42472</v>
          </cell>
          <cell r="AD368" t="str">
            <v>./resoluciones/213001002809.pdf</v>
          </cell>
          <cell r="AE368">
            <v>1</v>
          </cell>
        </row>
        <row r="369">
          <cell r="A369">
            <v>193</v>
          </cell>
          <cell r="B369">
            <v>21300100000000</v>
          </cell>
          <cell r="C369">
            <v>193</v>
          </cell>
          <cell r="D369">
            <v>193</v>
          </cell>
          <cell r="E369">
            <v>213001000000</v>
          </cell>
          <cell r="F369">
            <v>1</v>
          </cell>
          <cell r="G369" t="str">
            <v>P</v>
          </cell>
          <cell r="H369" t="str">
            <v>A</v>
          </cell>
          <cell r="I369" t="str">
            <v>I.E NUEVA ESPERANZA ARROYO GRANDE</v>
          </cell>
          <cell r="J369" t="str">
            <v>NELLYS VARGAS DOMINGUEZ</v>
          </cell>
          <cell r="K369">
            <v>45426193</v>
          </cell>
          <cell r="L369">
            <v>28481</v>
          </cell>
          <cell r="M369">
            <v>21549</v>
          </cell>
          <cell r="N369" t="str">
            <v>ARROYO GRANDE</v>
          </cell>
          <cell r="O369" t="str">
            <v>ARROYO GRANDE B BELLA VISTA</v>
          </cell>
          <cell r="P369">
            <v>6613486</v>
          </cell>
          <cell r="Q369" t="str">
            <v>dovane30@yahoo.es</v>
          </cell>
          <cell r="S369" t="str">
            <v>mariaegoodson@gmail.com</v>
          </cell>
          <cell r="T369" t="str">
            <v>Conti</v>
          </cell>
          <cell r="U369" t="str">
            <v>N</v>
          </cell>
          <cell r="V369">
            <v>3</v>
          </cell>
          <cell r="W369" t="str">
            <v>MARIA ELIANA GOODSON</v>
          </cell>
          <cell r="X369" t="str">
            <v>n</v>
          </cell>
          <cell r="Y369">
            <v>45581926</v>
          </cell>
          <cell r="Z369">
            <v>3168681918</v>
          </cell>
          <cell r="AA369" t="str">
            <v>maria.goodson@hotmail.com</v>
          </cell>
          <cell r="AB369">
            <v>3104737343</v>
          </cell>
          <cell r="AC369">
            <v>42409</v>
          </cell>
          <cell r="AD369" t="str">
            <v>./resoluciones/213001007533.pdf</v>
          </cell>
          <cell r="AE369">
            <v>1</v>
          </cell>
        </row>
        <row r="370">
          <cell r="A370">
            <v>492</v>
          </cell>
          <cell r="B370">
            <v>41300100000000</v>
          </cell>
          <cell r="C370">
            <v>492</v>
          </cell>
          <cell r="D370">
            <v>492</v>
          </cell>
          <cell r="E370">
            <v>413001000000</v>
          </cell>
          <cell r="F370">
            <v>1</v>
          </cell>
          <cell r="G370" t="str">
            <v>P</v>
          </cell>
          <cell r="H370" t="str">
            <v>A</v>
          </cell>
          <cell r="I370" t="str">
            <v>I.E DE LA BOQUILLA</v>
          </cell>
          <cell r="J370" t="str">
            <v>HNA ELIZABETH CAï¿½ATE ARAUJO</v>
          </cell>
          <cell r="K370">
            <v>45437992</v>
          </cell>
          <cell r="L370">
            <v>29178</v>
          </cell>
          <cell r="M370">
            <v>22479</v>
          </cell>
          <cell r="N370" t="str">
            <v>BOQUILLA</v>
          </cell>
          <cell r="O370" t="str">
            <v>BOQUILLA CR 3 # 76-21</v>
          </cell>
          <cell r="P370">
            <v>6567514</v>
          </cell>
          <cell r="Q370" t="str">
            <v>elizabethcanate@yahoo.es</v>
          </cell>
          <cell r="R370" t="str">
            <v>elizabethcanate@yahoo.es</v>
          </cell>
          <cell r="S370" t="str">
            <v>gemiyu68@hotmail.com</v>
          </cell>
          <cell r="T370" t="str">
            <v>Conti</v>
          </cell>
          <cell r="U370" t="str">
            <v>N</v>
          </cell>
          <cell r="V370">
            <v>3</v>
          </cell>
          <cell r="W370" t="str">
            <v>MARTIN CARLOS DIAZ TURIZO</v>
          </cell>
          <cell r="X370" t="str">
            <v>GEMMA DE CUENTAS BONEO</v>
          </cell>
          <cell r="Y370">
            <v>73110258</v>
          </cell>
          <cell r="Z370">
            <v>3116770880</v>
          </cell>
          <cell r="AA370" t="str">
            <v>mdiazturizo@hotmail.com</v>
          </cell>
          <cell r="AB370" t="str">
            <v>310-6394009</v>
          </cell>
          <cell r="AC370">
            <v>42473</v>
          </cell>
          <cell r="AD370" t="str">
            <v>./resoluciones/413001004703.pdf</v>
          </cell>
          <cell r="AE370">
            <v>1</v>
          </cell>
        </row>
        <row r="371">
          <cell r="A371">
            <v>266</v>
          </cell>
          <cell r="B371">
            <v>31300100000000</v>
          </cell>
          <cell r="C371">
            <v>266</v>
          </cell>
          <cell r="D371">
            <v>266</v>
          </cell>
          <cell r="E371">
            <v>313001000000</v>
          </cell>
          <cell r="F371">
            <v>2</v>
          </cell>
          <cell r="G371" t="str">
            <v>P</v>
          </cell>
          <cell r="H371" t="str">
            <v>B</v>
          </cell>
          <cell r="I371" t="str">
            <v>COL. JORGE WASHINGTON</v>
          </cell>
          <cell r="J371" t="str">
            <v>STEVEN MARC DESROCHES</v>
          </cell>
          <cell r="K371" t="str">
            <v>286800  Extr</v>
          </cell>
          <cell r="L371">
            <v>41096</v>
          </cell>
          <cell r="M371">
            <v>26088</v>
          </cell>
          <cell r="N371" t="str">
            <v>Zona Norte</v>
          </cell>
          <cell r="O371" t="str">
            <v>Zona Norte, Anillo Vial, Kilometro 12</v>
          </cell>
          <cell r="P371">
            <v>6930170</v>
          </cell>
          <cell r="Q371" t="str">
            <v>cojowa@cojowa.edu.co</v>
          </cell>
          <cell r="R371" t="str">
            <v>www.cojowa.edu.co</v>
          </cell>
          <cell r="T371" t="str">
            <v>Conti</v>
          </cell>
          <cell r="U371" t="str">
            <v>N</v>
          </cell>
          <cell r="V371">
            <v>5</v>
          </cell>
          <cell r="W371" t="str">
            <v>RUTH VILORIA</v>
          </cell>
          <cell r="Y371">
            <v>39154508</v>
          </cell>
          <cell r="Z371" t="str">
            <v>314-7893138</v>
          </cell>
          <cell r="AA371" t="str">
            <v>ruth_viloria@hotmail.com/  ruth.cojowa.edu.co</v>
          </cell>
          <cell r="AB371" t="str">
            <v>311-4060675</v>
          </cell>
          <cell r="AC371">
            <v>41690</v>
          </cell>
          <cell r="AE371">
            <v>1</v>
          </cell>
        </row>
        <row r="372">
          <cell r="A372">
            <v>271</v>
          </cell>
          <cell r="B372">
            <v>31300100000000</v>
          </cell>
          <cell r="C372">
            <v>271</v>
          </cell>
          <cell r="D372">
            <v>271</v>
          </cell>
          <cell r="E372">
            <v>313001000000</v>
          </cell>
          <cell r="F372">
            <v>2</v>
          </cell>
          <cell r="G372" t="str">
            <v>P</v>
          </cell>
          <cell r="H372" t="str">
            <v>B</v>
          </cell>
          <cell r="I372" t="str">
            <v>CORP.  EDUCATIVA  COLEGIO BRITANICO DE CARTAGENA.</v>
          </cell>
          <cell r="J372" t="str">
            <v>SOFIA CAMACHO DE COVO</v>
          </cell>
          <cell r="K372">
            <v>0</v>
          </cell>
          <cell r="L372" t="str">
            <v>0000-00-00</v>
          </cell>
          <cell r="M372" t="str">
            <v>0000-00-00</v>
          </cell>
          <cell r="N372" t="str">
            <v>BAYUNCA</v>
          </cell>
          <cell r="O372" t="str">
            <v>ANILLO VIAL KM 12 (VIA BAYUNCA)</v>
          </cell>
          <cell r="P372" t="str">
            <v>6735059-6735005</v>
          </cell>
          <cell r="Q372" t="str">
            <v>msantiago@colbritanico.edu.co</v>
          </cell>
          <cell r="T372" t="str">
            <v>Conti</v>
          </cell>
          <cell r="U372" t="str">
            <v>N</v>
          </cell>
          <cell r="V372">
            <v>5</v>
          </cell>
          <cell r="W372" t="str">
            <v>ASTRID ARISTIZABAL</v>
          </cell>
          <cell r="Y372">
            <v>3008154026</v>
          </cell>
          <cell r="Z372">
            <v>0</v>
          </cell>
          <cell r="AA372" t="str">
            <v>aaristizabal@colbritanico.edu.co</v>
          </cell>
          <cell r="AB372">
            <v>0</v>
          </cell>
          <cell r="AC372">
            <v>42530</v>
          </cell>
          <cell r="AD372" t="str">
            <v>./resoluciones/313001004768.pdf</v>
          </cell>
          <cell r="AE372">
            <v>1</v>
          </cell>
        </row>
        <row r="373">
          <cell r="A373">
            <v>293</v>
          </cell>
          <cell r="B373">
            <v>31300100000000</v>
          </cell>
          <cell r="C373">
            <v>293</v>
          </cell>
          <cell r="D373">
            <v>293</v>
          </cell>
          <cell r="E373">
            <v>313001000000</v>
          </cell>
          <cell r="F373">
            <v>2</v>
          </cell>
          <cell r="G373" t="str">
            <v>P</v>
          </cell>
          <cell r="H373" t="str">
            <v>A</v>
          </cell>
          <cell r="I373" t="str">
            <v>CORP. EDUCATIVA COL. INTERNACIONAL CARTAGENA</v>
          </cell>
          <cell r="J373" t="str">
            <v>ELVIRA MARTINEZ MARRUGO</v>
          </cell>
          <cell r="K373">
            <v>30761083</v>
          </cell>
          <cell r="L373">
            <v>29430</v>
          </cell>
          <cell r="M373">
            <v>22160</v>
          </cell>
          <cell r="N373" t="str">
            <v>ANILLO VIAL</v>
          </cell>
          <cell r="O373" t="str">
            <v>ANILLO VIAL KM 14 VIA PONTEZUELA</v>
          </cell>
          <cell r="P373">
            <v>6606086</v>
          </cell>
          <cell r="Q373" t="str">
            <v>cartagenainterschool@gmail.com</v>
          </cell>
          <cell r="R373" t="str">
            <v>www.cartagenainternationalschool.com</v>
          </cell>
          <cell r="S373" t="str">
            <v>asistenterectoria@cartagenainternationalschool</v>
          </cell>
          <cell r="T373" t="str">
            <v>Conti</v>
          </cell>
          <cell r="U373" t="str">
            <v>N</v>
          </cell>
          <cell r="V373">
            <v>5</v>
          </cell>
          <cell r="W373" t="str">
            <v>Dorys Valencia Ballestas</v>
          </cell>
          <cell r="Y373">
            <v>45504211</v>
          </cell>
          <cell r="Z373">
            <v>3008024742</v>
          </cell>
          <cell r="AA373" t="str">
            <v>secretariacademica@cartagenainternationalschool.com</v>
          </cell>
          <cell r="AB373">
            <v>3173700860</v>
          </cell>
          <cell r="AC373">
            <v>42473</v>
          </cell>
          <cell r="AD373" t="str">
            <v>./resoluciones/313001005705.pdf</v>
          </cell>
          <cell r="AE373">
            <v>1</v>
          </cell>
        </row>
        <row r="374">
          <cell r="A374">
            <v>294</v>
          </cell>
          <cell r="B374">
            <v>31300100000000</v>
          </cell>
          <cell r="C374">
            <v>294</v>
          </cell>
          <cell r="D374">
            <v>294</v>
          </cell>
          <cell r="E374">
            <v>313001000000</v>
          </cell>
          <cell r="F374">
            <v>2</v>
          </cell>
          <cell r="G374" t="str">
            <v>P</v>
          </cell>
          <cell r="H374" t="str">
            <v>A</v>
          </cell>
          <cell r="I374" t="str">
            <v>GIMN. ALTAIR DE CARTAGENA</v>
          </cell>
          <cell r="J374" t="str">
            <v>AMET DE JESUS ORDOSGOITIA CABALLERO</v>
          </cell>
          <cell r="K374">
            <v>6883042</v>
          </cell>
          <cell r="L374" t="str">
            <v>0000-00-00</v>
          </cell>
          <cell r="M374" t="str">
            <v>0000-00-00</v>
          </cell>
          <cell r="N374" t="str">
            <v>ANILLO VIAL</v>
          </cell>
          <cell r="O374" t="str">
            <v>ANILLO VIAL K14 - MANGA AV JIMENEZ 4  # 20-75</v>
          </cell>
          <cell r="P374" t="str">
            <v>6604330-6606274</v>
          </cell>
          <cell r="Q374" t="str">
            <v>rectoria@gimnasioaltair.edu.co</v>
          </cell>
          <cell r="R374" t="str">
            <v>www.gimnasioaltair.edu.co</v>
          </cell>
          <cell r="T374" t="str">
            <v>Conti</v>
          </cell>
          <cell r="U374" t="str">
            <v>N</v>
          </cell>
          <cell r="V374">
            <v>5</v>
          </cell>
          <cell r="W374" t="str">
            <v>ALEX SIERRA GUZMAN</v>
          </cell>
          <cell r="Y374">
            <v>73578332</v>
          </cell>
          <cell r="Z374">
            <v>3003555151</v>
          </cell>
          <cell r="AA374" t="str">
            <v>alesie01@hotmail.com</v>
          </cell>
          <cell r="AC374">
            <v>41696</v>
          </cell>
          <cell r="AE374">
            <v>1</v>
          </cell>
        </row>
        <row r="375">
          <cell r="A375">
            <v>426</v>
          </cell>
          <cell r="B375">
            <v>31300100000000</v>
          </cell>
          <cell r="C375">
            <v>426</v>
          </cell>
          <cell r="D375">
            <v>426</v>
          </cell>
          <cell r="E375">
            <v>313001000000</v>
          </cell>
          <cell r="F375">
            <v>2</v>
          </cell>
          <cell r="G375" t="str">
            <v>P</v>
          </cell>
          <cell r="H375" t="str">
            <v>A</v>
          </cell>
          <cell r="I375" t="str">
            <v>INST. SKINNER II  (ANT.-JARD. INF. SKINNER II)</v>
          </cell>
          <cell r="J375" t="str">
            <v>ROSA ESTHER MARTINEZ</v>
          </cell>
          <cell r="K375">
            <v>45448867</v>
          </cell>
          <cell r="L375">
            <v>29829</v>
          </cell>
          <cell r="M375">
            <v>22555</v>
          </cell>
          <cell r="N375" t="str">
            <v>BOQUILLA</v>
          </cell>
          <cell r="O375" t="str">
            <v>LA BOQUILLA CRA 3 # 74-45</v>
          </cell>
          <cell r="Q375" t="str">
            <v>institutoskinner@hotmail.com</v>
          </cell>
          <cell r="T375" t="str">
            <v>Conti</v>
          </cell>
          <cell r="U375" t="str">
            <v>S</v>
          </cell>
          <cell r="V375">
            <v>1</v>
          </cell>
          <cell r="W375" t="str">
            <v>ALICIA MARTINEZ</v>
          </cell>
          <cell r="Y375">
            <v>45472152</v>
          </cell>
          <cell r="Z375">
            <v>3003953982</v>
          </cell>
          <cell r="AA375" t="str">
            <v>al_marcas66@hotmail.com</v>
          </cell>
          <cell r="AB375">
            <v>3007316798</v>
          </cell>
          <cell r="AC375">
            <v>41990</v>
          </cell>
          <cell r="AE375">
            <v>1</v>
          </cell>
        </row>
        <row r="376">
          <cell r="A376">
            <v>490</v>
          </cell>
          <cell r="B376">
            <v>31383600000000</v>
          </cell>
          <cell r="C376">
            <v>490</v>
          </cell>
          <cell r="D376">
            <v>490</v>
          </cell>
          <cell r="E376">
            <v>313836000000</v>
          </cell>
          <cell r="F376">
            <v>2</v>
          </cell>
          <cell r="G376" t="str">
            <v>P</v>
          </cell>
          <cell r="H376" t="str">
            <v>B</v>
          </cell>
          <cell r="I376" t="str">
            <v>ASPAEN GIMNASIO CARTAGENA DE INDIAS</v>
          </cell>
          <cell r="J376" t="str">
            <v>SORAYA JAIME DE LAVALLE</v>
          </cell>
          <cell r="K376">
            <v>45450547</v>
          </cell>
          <cell r="L376">
            <v>26696</v>
          </cell>
          <cell r="M376" t="str">
            <v>0000-00-00</v>
          </cell>
          <cell r="N376" t="str">
            <v>ANILLO VIAL</v>
          </cell>
          <cell r="O376" t="str">
            <v>ANILLO VIAL KM 11</v>
          </cell>
          <cell r="P376" t="str">
            <v>6424344 6424345</v>
          </cell>
          <cell r="Q376" t="str">
            <v>sacademica@gimnasiocartagenadeindias.edu.co</v>
          </cell>
          <cell r="R376" t="str">
            <v>www.gimnasiocartagenadeindias.edu.co</v>
          </cell>
          <cell r="S376" t="str">
            <v>erikamoises@gmail.com</v>
          </cell>
          <cell r="T376" t="str">
            <v>Conti</v>
          </cell>
          <cell r="U376" t="str">
            <v>N</v>
          </cell>
          <cell r="V376">
            <v>5</v>
          </cell>
          <cell r="W376" t="str">
            <v>ERIKA MOISES GONZALEZ</v>
          </cell>
          <cell r="Y376">
            <v>22802502</v>
          </cell>
          <cell r="Z376">
            <v>3003447914</v>
          </cell>
          <cell r="AA376" t="str">
            <v>sacademica@gimnasiocartagenadeindias.edu.co</v>
          </cell>
          <cell r="AB376">
            <v>3107280128</v>
          </cell>
          <cell r="AC376">
            <v>42474</v>
          </cell>
          <cell r="AD376" t="str">
            <v>./resoluciones/313836000348.pdf</v>
          </cell>
          <cell r="AE376">
            <v>1</v>
          </cell>
        </row>
        <row r="377">
          <cell r="A377">
            <v>569</v>
          </cell>
          <cell r="B377">
            <v>41300100000000</v>
          </cell>
          <cell r="C377">
            <v>569</v>
          </cell>
          <cell r="D377">
            <v>569</v>
          </cell>
          <cell r="E377">
            <v>413001000000</v>
          </cell>
          <cell r="F377">
            <v>2</v>
          </cell>
          <cell r="G377" t="str">
            <v>P</v>
          </cell>
          <cell r="H377" t="str">
            <v>A</v>
          </cell>
          <cell r="I377" t="str">
            <v>INST. NUEVA LUZ DE ESPERANZA</v>
          </cell>
          <cell r="J377" t="str">
            <v>MILENA CECILIA BOLAÑO</v>
          </cell>
          <cell r="K377">
            <v>45762679</v>
          </cell>
          <cell r="L377">
            <v>34638</v>
          </cell>
          <cell r="M377">
            <v>27550</v>
          </cell>
          <cell r="N377" t="str">
            <v>BOQUILLA</v>
          </cell>
          <cell r="O377" t="str">
            <v>BOQUILLA ST LA PLAYA CRA C N 97-98</v>
          </cell>
          <cell r="P377" t="str">
            <v>6648682-6567182</v>
          </cell>
          <cell r="Q377" t="str">
            <v>infocasaitaliaong@gmail.com</v>
          </cell>
          <cell r="S377" t="str">
            <v>ts.milena@yahoo.es</v>
          </cell>
          <cell r="T377" t="str">
            <v>Conti</v>
          </cell>
          <cell r="U377" t="str">
            <v>S</v>
          </cell>
          <cell r="V377">
            <v>1</v>
          </cell>
          <cell r="W377" t="str">
            <v>MARIA ROSARIO SOPRANO</v>
          </cell>
          <cell r="X377" t="str">
            <v>Milena Cecilia Bolaño</v>
          </cell>
          <cell r="Y377">
            <v>305316</v>
          </cell>
          <cell r="Z377" t="str">
            <v>310-3652161</v>
          </cell>
          <cell r="AA377" t="str">
            <v>infocasaitaliaong@gmail.com</v>
          </cell>
          <cell r="AB377" t="str">
            <v>310-3652161</v>
          </cell>
          <cell r="AC377">
            <v>42493</v>
          </cell>
          <cell r="AD377" t="str">
            <v>./resoluciones/413001027126.pdf</v>
          </cell>
          <cell r="AE377">
            <v>1</v>
          </cell>
        </row>
        <row r="378">
          <cell r="A378">
            <v>807</v>
          </cell>
          <cell r="B378">
            <v>41300100000000</v>
          </cell>
          <cell r="C378">
            <v>807</v>
          </cell>
          <cell r="D378">
            <v>807</v>
          </cell>
          <cell r="E378">
            <v>413001000000</v>
          </cell>
          <cell r="F378">
            <v>2</v>
          </cell>
          <cell r="G378" t="str">
            <v>P</v>
          </cell>
          <cell r="H378" t="str">
            <v>A</v>
          </cell>
          <cell r="I378" t="str">
            <v>CENT. EDUC. LA VECINA</v>
          </cell>
          <cell r="J378" t="str">
            <v>NATHALIE RIETMAN</v>
          </cell>
          <cell r="K378" t="str">
            <v>C E 343896</v>
          </cell>
          <cell r="L378">
            <v>40486</v>
          </cell>
          <cell r="M378">
            <v>26712</v>
          </cell>
          <cell r="N378" t="str">
            <v>BOQUILLA</v>
          </cell>
          <cell r="O378" t="str">
            <v>LA BOQUILLA, SECTOR BOGOTA CRA 2 N</v>
          </cell>
          <cell r="P378">
            <v>3126649945</v>
          </cell>
          <cell r="Q378" t="str">
            <v>info@lavecina.nl</v>
          </cell>
          <cell r="R378" t="str">
            <v>www.lavecina.org</v>
          </cell>
          <cell r="T378" t="str">
            <v>Conti</v>
          </cell>
          <cell r="U378" t="str">
            <v>S</v>
          </cell>
          <cell r="V378">
            <v>5</v>
          </cell>
          <cell r="W378" t="str">
            <v>INES MARIA PEREZ MEJIA</v>
          </cell>
          <cell r="Y378">
            <v>33220170</v>
          </cell>
          <cell r="Z378" t="str">
            <v>310-6568508- 315-3900392</v>
          </cell>
          <cell r="AA378" t="str">
            <v>inesperez78@gmail.com</v>
          </cell>
          <cell r="AB378" t="str">
            <v>318-5580550</v>
          </cell>
          <cell r="AC378">
            <v>42458</v>
          </cell>
          <cell r="AD378" t="str">
            <v>./resoluciones/413001029561.pdf</v>
          </cell>
          <cell r="AE378">
            <v>1</v>
          </cell>
        </row>
        <row r="379">
          <cell r="A379">
            <v>845</v>
          </cell>
          <cell r="B379">
            <v>41300100000000</v>
          </cell>
          <cell r="C379">
            <v>845</v>
          </cell>
          <cell r="D379">
            <v>845</v>
          </cell>
          <cell r="E379">
            <v>413001000000</v>
          </cell>
          <cell r="F379">
            <v>2</v>
          </cell>
          <cell r="G379" t="str">
            <v>P</v>
          </cell>
          <cell r="H379" t="str">
            <v>A</v>
          </cell>
          <cell r="I379" t="str">
            <v>CENTRO EDUCATIVO DE BAYUNCA</v>
          </cell>
          <cell r="J379" t="str">
            <v>ERNESTO GULFO ARNEDO</v>
          </cell>
          <cell r="K379">
            <v>73101256</v>
          </cell>
          <cell r="L379" t="str">
            <v>0000-00-00</v>
          </cell>
          <cell r="M379">
            <v>22830</v>
          </cell>
          <cell r="N379" t="str">
            <v>BAYUNCA</v>
          </cell>
          <cell r="O379" t="str">
            <v>BAYUNCA CRA 18 No 11-46</v>
          </cell>
          <cell r="P379">
            <v>3107314973</v>
          </cell>
          <cell r="Q379" t="str">
            <v>ninfarroyo@hotmail.com</v>
          </cell>
          <cell r="T379" t="str">
            <v>Conti</v>
          </cell>
          <cell r="U379" t="str">
            <v>N</v>
          </cell>
          <cell r="V379">
            <v>5</v>
          </cell>
          <cell r="W379" t="str">
            <v>ERNESTO GULFO ARNEDO</v>
          </cell>
          <cell r="Y379">
            <v>73101256</v>
          </cell>
          <cell r="Z379" t="str">
            <v>310 7314973</v>
          </cell>
          <cell r="AA379" t="str">
            <v>ninfarroyo@hotmail.com</v>
          </cell>
          <cell r="AB379">
            <v>3107314973</v>
          </cell>
          <cell r="AC379">
            <v>41850</v>
          </cell>
          <cell r="AE379">
            <v>1</v>
          </cell>
        </row>
        <row r="380">
          <cell r="A380">
            <v>851</v>
          </cell>
          <cell r="B380">
            <v>31383600000000</v>
          </cell>
          <cell r="C380">
            <v>851</v>
          </cell>
          <cell r="D380">
            <v>851</v>
          </cell>
          <cell r="E380">
            <v>313836000000</v>
          </cell>
          <cell r="F380">
            <v>2</v>
          </cell>
          <cell r="G380" t="str">
            <v>P</v>
          </cell>
          <cell r="H380" t="str">
            <v>B</v>
          </cell>
          <cell r="I380" t="str">
            <v>GIMNASIO CARTAGENA-ASPAEN</v>
          </cell>
          <cell r="J380" t="str">
            <v>FERNANDO DIAZ GRANADOS MACHIA</v>
          </cell>
          <cell r="K380">
            <v>3135514037</v>
          </cell>
          <cell r="L380" t="str">
            <v>0000-00-00</v>
          </cell>
          <cell r="M380" t="str">
            <v>0000-00-00</v>
          </cell>
          <cell r="N380" t="str">
            <v>PONTEZUELA</v>
          </cell>
          <cell r="O380" t="str">
            <v>PONTEZUELA ANILLO VIAL KM 14</v>
          </cell>
          <cell r="P380">
            <v>0</v>
          </cell>
          <cell r="Q380" t="str">
            <v>gimcartagena@gimcartagena.edu.co</v>
          </cell>
          <cell r="R380" t="str">
            <v>www.gimcartagena.edu.co</v>
          </cell>
          <cell r="T380" t="str">
            <v>Conti</v>
          </cell>
          <cell r="U380" t="str">
            <v>N</v>
          </cell>
          <cell r="V380">
            <v>5</v>
          </cell>
          <cell r="W380" t="str">
            <v>Eder Tobio Correa</v>
          </cell>
          <cell r="Y380">
            <v>73134555</v>
          </cell>
          <cell r="Z380">
            <v>3135514037</v>
          </cell>
          <cell r="AA380" t="str">
            <v>etoby16@hotmail.com</v>
          </cell>
          <cell r="AB380">
            <v>3135514037</v>
          </cell>
          <cell r="AC380">
            <v>42227</v>
          </cell>
          <cell r="AD380" t="str">
            <v>./resoluciones/313836000623.pdf</v>
          </cell>
          <cell r="AE380">
            <v>1</v>
          </cell>
        </row>
        <row r="381">
          <cell r="A381">
            <v>167</v>
          </cell>
          <cell r="B381">
            <v>21300100000000</v>
          </cell>
          <cell r="C381">
            <v>167</v>
          </cell>
          <cell r="D381">
            <v>167</v>
          </cell>
          <cell r="E381">
            <v>213001000000</v>
          </cell>
          <cell r="F381">
            <v>1</v>
          </cell>
          <cell r="G381" t="str">
            <v>P</v>
          </cell>
          <cell r="H381" t="str">
            <v>A</v>
          </cell>
          <cell r="I381" t="str">
            <v>I.E ISLA FUERTE</v>
          </cell>
          <cell r="J381" t="str">
            <v>YASMINA ESTHER PEREZ DE MATOZA</v>
          </cell>
          <cell r="K381">
            <v>33152265</v>
          </cell>
          <cell r="L381" t="str">
            <v>0000-00-00</v>
          </cell>
          <cell r="M381" t="str">
            <v>0000-00-00</v>
          </cell>
          <cell r="N381" t="str">
            <v>ISLA FUERTE</v>
          </cell>
          <cell r="O381" t="str">
            <v>ISLA FUERTE</v>
          </cell>
          <cell r="P381">
            <v>3153932289</v>
          </cell>
          <cell r="Q381" t="str">
            <v>yeperezdematoza@hotmail.com</v>
          </cell>
          <cell r="T381" t="str">
            <v>Insu</v>
          </cell>
          <cell r="U381" t="str">
            <v>N</v>
          </cell>
          <cell r="V381">
            <v>3</v>
          </cell>
          <cell r="W381" t="str">
            <v>MARY LINDYS BARRIOS BARRIOS</v>
          </cell>
          <cell r="Y381">
            <v>1003459233</v>
          </cell>
          <cell r="Z381">
            <v>3002177947</v>
          </cell>
          <cell r="AA381" t="str">
            <v>lindys_mari@hotmail.com</v>
          </cell>
          <cell r="AB381" t="str">
            <v>310-6040350</v>
          </cell>
          <cell r="AC381">
            <v>42339</v>
          </cell>
          <cell r="AD381" t="str">
            <v>./resoluciones/213001000091.pdf</v>
          </cell>
          <cell r="AE381">
            <v>1</v>
          </cell>
        </row>
        <row r="382">
          <cell r="A382">
            <v>168</v>
          </cell>
          <cell r="B382">
            <v>21300100000000</v>
          </cell>
          <cell r="C382">
            <v>168</v>
          </cell>
          <cell r="D382">
            <v>168</v>
          </cell>
          <cell r="E382">
            <v>213001000000</v>
          </cell>
          <cell r="F382">
            <v>1</v>
          </cell>
          <cell r="G382" t="str">
            <v>P</v>
          </cell>
          <cell r="H382" t="str">
            <v>A</v>
          </cell>
          <cell r="I382" t="str">
            <v>I.E ISLAS DEL ROSARIO</v>
          </cell>
          <cell r="J382" t="str">
            <v>RICARDO TORRES TORRES</v>
          </cell>
          <cell r="K382">
            <v>73131275</v>
          </cell>
          <cell r="L382" t="str">
            <v>0000-00-00</v>
          </cell>
          <cell r="M382" t="str">
            <v>0000-00-00</v>
          </cell>
          <cell r="N382" t="str">
            <v>ISLAS DEL ROSARIO</v>
          </cell>
          <cell r="O382" t="str">
            <v>ISLA GRANDE EN ISLAS DEL ROSARIO</v>
          </cell>
          <cell r="P382">
            <v>3205106680</v>
          </cell>
          <cell r="Q382" t="str">
            <v>leniscastro44@gmail.com</v>
          </cell>
          <cell r="S382" t="str">
            <v>leniscastro44@gmail.com</v>
          </cell>
          <cell r="T382" t="str">
            <v>Insu</v>
          </cell>
          <cell r="U382" t="str">
            <v>N</v>
          </cell>
          <cell r="V382">
            <v>3</v>
          </cell>
          <cell r="W382" t="str">
            <v>LENIS CASTRO PADILLA</v>
          </cell>
          <cell r="X382" t="str">
            <v>leniscastro44@gmail.com</v>
          </cell>
          <cell r="Y382">
            <v>45591149</v>
          </cell>
          <cell r="Z382">
            <v>3205106680</v>
          </cell>
          <cell r="AA382" t="str">
            <v>leniscastro44@gmail.com</v>
          </cell>
          <cell r="AB382" t="str">
            <v>3012518243-3007533175</v>
          </cell>
          <cell r="AC382">
            <v>42248</v>
          </cell>
          <cell r="AD382" t="str">
            <v>./resoluciones/213001000059.pdf</v>
          </cell>
          <cell r="AE382">
            <v>1</v>
          </cell>
        </row>
        <row r="383">
          <cell r="A383">
            <v>173</v>
          </cell>
          <cell r="B383">
            <v>21300100000000</v>
          </cell>
          <cell r="C383">
            <v>173</v>
          </cell>
          <cell r="D383">
            <v>173</v>
          </cell>
          <cell r="E383">
            <v>213001000000</v>
          </cell>
          <cell r="F383">
            <v>1</v>
          </cell>
          <cell r="G383" t="str">
            <v>P</v>
          </cell>
          <cell r="H383" t="str">
            <v>A</v>
          </cell>
          <cell r="I383" t="str">
            <v>I.E DE TIERRA BOMBA</v>
          </cell>
          <cell r="J383" t="str">
            <v>ALVARO ENRIQUE MENESES GELIS</v>
          </cell>
          <cell r="K383">
            <v>73583088</v>
          </cell>
          <cell r="L383">
            <v>35045</v>
          </cell>
          <cell r="M383">
            <v>28260</v>
          </cell>
          <cell r="N383" t="str">
            <v>TIERRA BOMBA</v>
          </cell>
          <cell r="O383" t="str">
            <v>ISLA DE TIERRA BOMBA</v>
          </cell>
          <cell r="P383" t="str">
            <v>3162253674- FIJO 6454320</v>
          </cell>
          <cell r="Q383" t="str">
            <v>geonec@hotmail.com</v>
          </cell>
          <cell r="S383" t="str">
            <v>ietierrabomba2013@gmail.com</v>
          </cell>
          <cell r="T383" t="str">
            <v>Insu</v>
          </cell>
          <cell r="U383" t="str">
            <v>N</v>
          </cell>
          <cell r="V383">
            <v>3</v>
          </cell>
          <cell r="W383" t="str">
            <v>JULIO CESAR FLOREZ DIAZ</v>
          </cell>
          <cell r="Y383">
            <v>78711117</v>
          </cell>
          <cell r="Z383" t="str">
            <v>3167734965 - 3162329245</v>
          </cell>
          <cell r="AA383" t="str">
            <v>juflody@hotmail.com</v>
          </cell>
          <cell r="AB383" t="str">
            <v>3165367293 - 3162253674</v>
          </cell>
          <cell r="AC383">
            <v>42388</v>
          </cell>
          <cell r="AD383" t="str">
            <v>./resoluciones/213001001250.pdf</v>
          </cell>
          <cell r="AE383">
            <v>1</v>
          </cell>
        </row>
        <row r="384">
          <cell r="A384">
            <v>176</v>
          </cell>
          <cell r="B384">
            <v>21300100000000</v>
          </cell>
          <cell r="C384">
            <v>176</v>
          </cell>
          <cell r="D384">
            <v>176</v>
          </cell>
          <cell r="E384">
            <v>213001000000</v>
          </cell>
          <cell r="F384">
            <v>1</v>
          </cell>
          <cell r="G384" t="str">
            <v>P</v>
          </cell>
          <cell r="H384" t="str">
            <v>A</v>
          </cell>
          <cell r="I384" t="str">
            <v>I.E DE SANTA ANA</v>
          </cell>
          <cell r="J384" t="str">
            <v>AUGUSTO CESAR RODRIGUEZ MATURANA</v>
          </cell>
          <cell r="K384">
            <v>72169914</v>
          </cell>
          <cell r="L384">
            <v>32215</v>
          </cell>
          <cell r="M384">
            <v>25592</v>
          </cell>
          <cell r="N384" t="str">
            <v>SANTA ANA</v>
          </cell>
          <cell r="O384" t="str">
            <v>SANTA ANA BOLIVAR ST PARAISO</v>
          </cell>
          <cell r="P384">
            <v>3014728020</v>
          </cell>
          <cell r="Q384" t="str">
            <v>iesainstitucional@gmail.com</v>
          </cell>
          <cell r="T384" t="str">
            <v>Insu</v>
          </cell>
          <cell r="U384" t="str">
            <v>N</v>
          </cell>
          <cell r="V384">
            <v>3</v>
          </cell>
          <cell r="W384" t="str">
            <v>GABRIEL JAIME OYOLA ARBOLEDA</v>
          </cell>
          <cell r="Y384">
            <v>7918126</v>
          </cell>
          <cell r="Z384" t="str">
            <v>3167709143-3126111214</v>
          </cell>
          <cell r="AA384" t="str">
            <v>migaoyola@hotmail.com</v>
          </cell>
          <cell r="AB384">
            <v>3014728020</v>
          </cell>
          <cell r="AC384">
            <v>42389</v>
          </cell>
          <cell r="AD384" t="str">
            <v>./resoluciones/213001001292.pdf</v>
          </cell>
          <cell r="AE384">
            <v>1</v>
          </cell>
        </row>
        <row r="385">
          <cell r="A385">
            <v>180</v>
          </cell>
          <cell r="B385">
            <v>21300100000000</v>
          </cell>
          <cell r="C385">
            <v>180</v>
          </cell>
          <cell r="D385">
            <v>180</v>
          </cell>
          <cell r="E385">
            <v>213001000000</v>
          </cell>
          <cell r="F385">
            <v>1</v>
          </cell>
          <cell r="G385" t="str">
            <v>P</v>
          </cell>
          <cell r="H385" t="str">
            <v>A</v>
          </cell>
          <cell r="I385" t="str">
            <v>I.E DE ARARCA</v>
          </cell>
          <cell r="J385" t="str">
            <v>JUAN CARLOS CASTILLO CASTILLA</v>
          </cell>
          <cell r="K385">
            <v>73167931</v>
          </cell>
          <cell r="L385">
            <v>34078</v>
          </cell>
          <cell r="M385">
            <v>27217</v>
          </cell>
          <cell r="N385" t="str">
            <v>ARARCA -ISLA DE BARU</v>
          </cell>
          <cell r="O385" t="str">
            <v xml:space="preserve">CACERIO DE ARARCA </v>
          </cell>
          <cell r="P385">
            <v>3155826634</v>
          </cell>
          <cell r="Q385" t="str">
            <v>juaca07@gmail.com</v>
          </cell>
          <cell r="S385">
            <v>3013235552</v>
          </cell>
          <cell r="T385" t="str">
            <v>Insu</v>
          </cell>
          <cell r="U385" t="str">
            <v>N</v>
          </cell>
          <cell r="V385">
            <v>3</v>
          </cell>
          <cell r="W385" t="str">
            <v>AIDA D. BRUNAL MARTINEZ</v>
          </cell>
          <cell r="X385" t="str">
            <v>FRANCE  LINA  RODRIGUEZ</v>
          </cell>
          <cell r="Y385">
            <v>34973311</v>
          </cell>
          <cell r="Z385" t="str">
            <v>313-5468141      -    6524577</v>
          </cell>
          <cell r="AA385" t="str">
            <v>abrunalmartinez@hotmail.com</v>
          </cell>
          <cell r="AB385" t="str">
            <v>314-5045913</v>
          </cell>
          <cell r="AC385">
            <v>42473</v>
          </cell>
          <cell r="AD385" t="str">
            <v>./resoluciones/213001001900.pdf</v>
          </cell>
          <cell r="AE385">
            <v>1</v>
          </cell>
        </row>
        <row r="386">
          <cell r="A386">
            <v>185</v>
          </cell>
          <cell r="B386">
            <v>21300100000000</v>
          </cell>
          <cell r="C386">
            <v>185</v>
          </cell>
          <cell r="D386">
            <v>185</v>
          </cell>
          <cell r="E386">
            <v>213001000000</v>
          </cell>
          <cell r="F386">
            <v>1</v>
          </cell>
          <cell r="G386" t="str">
            <v>P</v>
          </cell>
          <cell r="H386" t="str">
            <v>A</v>
          </cell>
          <cell r="I386" t="str">
            <v>I.E SAN JOSÉ DE CAÑO DEL ORO</v>
          </cell>
          <cell r="J386" t="str">
            <v>AMAURY VÁSQUEZ MADRID</v>
          </cell>
          <cell r="K386">
            <v>78691581</v>
          </cell>
          <cell r="L386" t="str">
            <v>0000-00-00</v>
          </cell>
          <cell r="M386">
            <v>24160</v>
          </cell>
          <cell r="N386" t="str">
            <v>Caño del Oro</v>
          </cell>
          <cell r="O386" t="str">
            <v>(Bahia)Caño del Oro</v>
          </cell>
          <cell r="P386" t="str">
            <v>301-4759408</v>
          </cell>
          <cell r="Q386" t="str">
            <v>iecanodeloro@hotmail.es</v>
          </cell>
          <cell r="S386" t="str">
            <v>esgral@hotmail.com</v>
          </cell>
          <cell r="T386" t="str">
            <v>Insu</v>
          </cell>
          <cell r="U386" t="str">
            <v>N</v>
          </cell>
          <cell r="V386">
            <v>3</v>
          </cell>
          <cell r="W386" t="str">
            <v>ESTELA GRISOLLES ALVAREZ</v>
          </cell>
          <cell r="Y386">
            <v>45508314</v>
          </cell>
          <cell r="Z386">
            <v>3044245034</v>
          </cell>
          <cell r="AA386" t="str">
            <v>esgral@hotmail.com</v>
          </cell>
          <cell r="AB386" t="str">
            <v>301-4759408</v>
          </cell>
          <cell r="AC386">
            <v>42487</v>
          </cell>
          <cell r="AD386" t="str">
            <v>./resoluciones/213001002949.pdf</v>
          </cell>
          <cell r="AE386">
            <v>1</v>
          </cell>
        </row>
        <row r="387">
          <cell r="A387">
            <v>186</v>
          </cell>
          <cell r="B387">
            <v>21300100000000</v>
          </cell>
          <cell r="C387">
            <v>186</v>
          </cell>
          <cell r="D387">
            <v>186</v>
          </cell>
          <cell r="E387">
            <v>213001000000</v>
          </cell>
          <cell r="F387">
            <v>1</v>
          </cell>
          <cell r="G387" t="str">
            <v>P</v>
          </cell>
          <cell r="H387" t="str">
            <v>A</v>
          </cell>
          <cell r="I387" t="str">
            <v>I.E LUIS FELIPE CABRERA DE BARU</v>
          </cell>
          <cell r="J387" t="str">
            <v>LETICIA DAMARIS TAFFUR PEÑA</v>
          </cell>
          <cell r="K387">
            <v>45761924</v>
          </cell>
          <cell r="L387">
            <v>34638</v>
          </cell>
          <cell r="M387">
            <v>27899</v>
          </cell>
          <cell r="N387" t="str">
            <v>ISLA BARU</v>
          </cell>
          <cell r="O387" t="str">
            <v>CALLE DEL PUERTO CON CALLE DE LA IGLESIA</v>
          </cell>
          <cell r="P387">
            <v>3506542610</v>
          </cell>
          <cell r="Q387" t="str">
            <v>luisfelipecabrera2015@gmail.com</v>
          </cell>
          <cell r="T387" t="str">
            <v>Insu</v>
          </cell>
          <cell r="U387" t="str">
            <v>S</v>
          </cell>
          <cell r="V387">
            <v>6</v>
          </cell>
          <cell r="W387" t="str">
            <v>NERIS PAOLA SIMANCAS MADIEDO</v>
          </cell>
          <cell r="Y387">
            <v>1143339517</v>
          </cell>
          <cell r="Z387">
            <v>3116480395</v>
          </cell>
          <cell r="AA387" t="str">
            <v>nepasima12@hotmail.com</v>
          </cell>
          <cell r="AB387">
            <v>3103615778</v>
          </cell>
          <cell r="AC387">
            <v>42387</v>
          </cell>
          <cell r="AD387" t="str">
            <v>./resoluciones/213001001942.pdf</v>
          </cell>
          <cell r="AE387">
            <v>1</v>
          </cell>
        </row>
        <row r="388">
          <cell r="A388">
            <v>189</v>
          </cell>
          <cell r="B388">
            <v>21300100000000</v>
          </cell>
          <cell r="C388">
            <v>189</v>
          </cell>
          <cell r="D388">
            <v>189</v>
          </cell>
          <cell r="E388">
            <v>213001000000</v>
          </cell>
          <cell r="F388">
            <v>1</v>
          </cell>
          <cell r="G388" t="str">
            <v>P</v>
          </cell>
          <cell r="H388" t="str">
            <v>A</v>
          </cell>
          <cell r="I388" t="str">
            <v>I.E DOMINGO BENKOS BIOHO</v>
          </cell>
          <cell r="J388" t="str">
            <v>FIDEL CASTRO PADILLA</v>
          </cell>
          <cell r="K388">
            <v>73102985</v>
          </cell>
          <cell r="L388" t="str">
            <v>0000-00-00</v>
          </cell>
          <cell r="M388">
            <v>22026</v>
          </cell>
          <cell r="N388" t="str">
            <v>BOCACHICA</v>
          </cell>
          <cell r="O388" t="str">
            <v>BOCACHICA ST LA LOMA</v>
          </cell>
          <cell r="P388">
            <v>6734197</v>
          </cell>
          <cell r="Q388" t="str">
            <v>fidelbocachica@hotmail.com</v>
          </cell>
          <cell r="T388" t="str">
            <v>Insu</v>
          </cell>
          <cell r="U388" t="str">
            <v>N</v>
          </cell>
          <cell r="V388">
            <v>3</v>
          </cell>
          <cell r="W388" t="str">
            <v>MONICA CARABALLO RAMIREZ</v>
          </cell>
          <cell r="Z388">
            <v>3116964840</v>
          </cell>
          <cell r="AA388" t="str">
            <v>monikcara@hotmail.com</v>
          </cell>
          <cell r="AB388" t="str">
            <v>311-4119695</v>
          </cell>
          <cell r="AC388">
            <v>42047</v>
          </cell>
          <cell r="AE388">
            <v>1</v>
          </cell>
        </row>
        <row r="389">
          <cell r="A389">
            <v>191</v>
          </cell>
          <cell r="B389">
            <v>21300100000000</v>
          </cell>
          <cell r="C389">
            <v>191</v>
          </cell>
          <cell r="D389">
            <v>191</v>
          </cell>
          <cell r="E389">
            <v>213001000000</v>
          </cell>
          <cell r="F389">
            <v>1</v>
          </cell>
          <cell r="G389" t="str">
            <v>P</v>
          </cell>
          <cell r="H389" t="str">
            <v>A</v>
          </cell>
          <cell r="I389" t="str">
            <v>INSTITUCION EDUCATIVA SANTA CRUZ DE ISLOTE</v>
          </cell>
          <cell r="J389" t="str">
            <v>ENRIQUETA ESPINOSA RIOS</v>
          </cell>
          <cell r="K389">
            <v>33143581</v>
          </cell>
          <cell r="L389">
            <v>27050</v>
          </cell>
          <cell r="M389">
            <v>18816</v>
          </cell>
          <cell r="N389" t="str">
            <v>ARCHIPIELAGO SAN BERNARDO</v>
          </cell>
          <cell r="O389" t="str">
            <v>ARCHIPIELAGO SAN BERNARDO</v>
          </cell>
          <cell r="P389">
            <v>3168108396</v>
          </cell>
          <cell r="Q389" t="str">
            <v>ieislote@hotmail.com</v>
          </cell>
          <cell r="S389" t="str">
            <v>ieislote@hotmail.com</v>
          </cell>
          <cell r="T389" t="str">
            <v>Insu</v>
          </cell>
          <cell r="U389" t="str">
            <v>N</v>
          </cell>
          <cell r="V389">
            <v>3</v>
          </cell>
          <cell r="W389" t="str">
            <v>JORGE LUIS HERNANDEZ LUNA</v>
          </cell>
          <cell r="Y389">
            <v>73576018</v>
          </cell>
          <cell r="Z389">
            <v>3126742766</v>
          </cell>
          <cell r="AA389" t="str">
            <v>jorgehernandezjohelu@hotmail.com</v>
          </cell>
          <cell r="AB389" t="str">
            <v>3013296814-3175753698-3168108396</v>
          </cell>
          <cell r="AC389">
            <v>42483</v>
          </cell>
          <cell r="AD389" t="str">
            <v>./resoluciones/213001007401.pdf</v>
          </cell>
          <cell r="AE389">
            <v>1</v>
          </cell>
        </row>
        <row r="390">
          <cell r="A390">
            <v>179</v>
          </cell>
          <cell r="B390">
            <v>21300100000000</v>
          </cell>
          <cell r="C390">
            <v>179</v>
          </cell>
          <cell r="D390">
            <v>179</v>
          </cell>
          <cell r="E390">
            <v>213001000000</v>
          </cell>
          <cell r="F390">
            <v>1</v>
          </cell>
          <cell r="G390" t="str">
            <v>P</v>
          </cell>
          <cell r="H390" t="str">
            <v>A</v>
          </cell>
          <cell r="I390" t="str">
            <v xml:space="preserve"> I.E DE LETICIA</v>
          </cell>
          <cell r="J390" t="str">
            <v>UBALDO BARRANCO ALVAREZ</v>
          </cell>
          <cell r="K390">
            <v>70052193</v>
          </cell>
          <cell r="L390">
            <v>27325</v>
          </cell>
          <cell r="M390">
            <v>19521</v>
          </cell>
          <cell r="N390" t="str">
            <v>LETICIA</v>
          </cell>
          <cell r="O390" t="str">
            <v>LETICIA (CANAL DEL DIQUE)</v>
          </cell>
          <cell r="P390" t="str">
            <v>no</v>
          </cell>
          <cell r="Q390" t="str">
            <v>institucioneducativadeleticia@gmail.com</v>
          </cell>
          <cell r="R390" t="str">
            <v>no</v>
          </cell>
          <cell r="S390" t="str">
            <v>ccfelfle@gmail.com</v>
          </cell>
          <cell r="T390" t="str">
            <v>Rive</v>
          </cell>
          <cell r="U390" t="str">
            <v>N</v>
          </cell>
          <cell r="V390">
            <v>3</v>
          </cell>
          <cell r="W390" t="str">
            <v>ubaldo barranco</v>
          </cell>
          <cell r="X390" t="str">
            <v>cielo felfle</v>
          </cell>
          <cell r="Y390">
            <v>70052193</v>
          </cell>
          <cell r="Z390">
            <v>3106864154</v>
          </cell>
          <cell r="AA390" t="str">
            <v>ubaldobarrancoa@hotmail.com</v>
          </cell>
          <cell r="AB390">
            <v>3106864154</v>
          </cell>
          <cell r="AC390">
            <v>42066</v>
          </cell>
          <cell r="AD390" t="str">
            <v>./resoluciones/213001001632.pdf</v>
          </cell>
          <cell r="AE390">
            <v>1</v>
          </cell>
        </row>
        <row r="391">
          <cell r="A391">
            <v>192</v>
          </cell>
          <cell r="B391">
            <v>31300100000000</v>
          </cell>
          <cell r="C391">
            <v>192</v>
          </cell>
          <cell r="D391">
            <v>192</v>
          </cell>
          <cell r="E391">
            <v>313001000000</v>
          </cell>
          <cell r="F391">
            <v>1</v>
          </cell>
          <cell r="G391" t="str">
            <v>P</v>
          </cell>
          <cell r="H391" t="str">
            <v>A</v>
          </cell>
          <cell r="I391" t="str">
            <v>I.E JOSE MARIA CORDOBA DE PASACABALLOS</v>
          </cell>
          <cell r="J391" t="str">
            <v>ROSARIO DEL CARMEN RIVAS VILLALOBOS</v>
          </cell>
          <cell r="K391">
            <v>45432175</v>
          </cell>
          <cell r="L391">
            <v>28928</v>
          </cell>
          <cell r="M391">
            <v>21071</v>
          </cell>
          <cell r="N391" t="str">
            <v>PASACABALLOS</v>
          </cell>
          <cell r="O391" t="str">
            <v>PLAZA PRINCIPAL Cr 8  # 18-25</v>
          </cell>
          <cell r="P391">
            <v>6685642</v>
          </cell>
          <cell r="Q391" t="str">
            <v>iejosemariac89@gmail.com</v>
          </cell>
          <cell r="T391" t="str">
            <v>Rive</v>
          </cell>
          <cell r="U391" t="str">
            <v>N</v>
          </cell>
          <cell r="V391">
            <v>3</v>
          </cell>
          <cell r="W391" t="str">
            <v>PRAXEDES BLANCO OLIVO</v>
          </cell>
          <cell r="X391" t="str">
            <v>NN</v>
          </cell>
          <cell r="Y391">
            <v>22792500</v>
          </cell>
          <cell r="Z391">
            <v>3106012050</v>
          </cell>
          <cell r="AA391" t="str">
            <v>chachiblanco@hotmail.com</v>
          </cell>
          <cell r="AB391">
            <v>6685642</v>
          </cell>
          <cell r="AC391">
            <v>42465</v>
          </cell>
          <cell r="AD391" t="str">
            <v>./resoluciones/313001005225.pdf</v>
          </cell>
          <cell r="AE391">
            <v>1</v>
          </cell>
        </row>
        <row r="392">
          <cell r="A392">
            <v>202</v>
          </cell>
          <cell r="B392">
            <v>21300100000000</v>
          </cell>
          <cell r="C392">
            <v>202</v>
          </cell>
          <cell r="D392">
            <v>202</v>
          </cell>
          <cell r="E392">
            <v>213001000000</v>
          </cell>
          <cell r="F392">
            <v>1</v>
          </cell>
          <cell r="G392" t="str">
            <v>P</v>
          </cell>
          <cell r="H392" t="str">
            <v>A</v>
          </cell>
          <cell r="I392" t="str">
            <v>I.E TECNICA DE PASACABALLOS</v>
          </cell>
          <cell r="J392" t="str">
            <v>MARIA DE JESUS BERRIO QUIï¿½ONEZ</v>
          </cell>
          <cell r="K392">
            <v>45443922</v>
          </cell>
          <cell r="L392" t="str">
            <v>0000-00-00</v>
          </cell>
          <cell r="M392" t="str">
            <v>0000-00-00</v>
          </cell>
          <cell r="N392" t="str">
            <v>PASACABALLOS</v>
          </cell>
          <cell r="O392" t="str">
            <v>PASACABALLOS - ST POSITAS, Cl LA LOMA  # 17 75.</v>
          </cell>
          <cell r="P392" t="str">
            <v>313-5728465</v>
          </cell>
          <cell r="Q392" t="str">
            <v>mayitobq@hotmail.com</v>
          </cell>
          <cell r="S392" t="str">
            <v>ietpasacaballos@hotmail.com</v>
          </cell>
          <cell r="T392" t="str">
            <v>Rive</v>
          </cell>
          <cell r="U392" t="str">
            <v>N</v>
          </cell>
          <cell r="V392">
            <v>3</v>
          </cell>
          <cell r="W392" t="str">
            <v>MARLEDY JULIO BLANCO</v>
          </cell>
          <cell r="Y392">
            <v>45476214</v>
          </cell>
          <cell r="Z392">
            <v>3156815315</v>
          </cell>
          <cell r="AA392" t="str">
            <v>jmarledy@hotmail.com</v>
          </cell>
          <cell r="AB392" t="str">
            <v>313-5728465</v>
          </cell>
          <cell r="AC392">
            <v>42473</v>
          </cell>
          <cell r="AD392" t="str">
            <v>./resoluciones/213001009048.pdf</v>
          </cell>
          <cell r="AE392">
            <v>1</v>
          </cell>
        </row>
        <row r="393">
          <cell r="A393">
            <v>203</v>
          </cell>
          <cell r="B393">
            <v>21300100000000</v>
          </cell>
          <cell r="C393">
            <v>203</v>
          </cell>
          <cell r="D393">
            <v>203</v>
          </cell>
          <cell r="E393">
            <v>213001000000</v>
          </cell>
          <cell r="F393">
            <v>1</v>
          </cell>
          <cell r="G393" t="str">
            <v>P</v>
          </cell>
          <cell r="H393" t="str">
            <v>A</v>
          </cell>
          <cell r="I393" t="str">
            <v>I.E NUESTRA SEÑORA DEL BUEN AIRE</v>
          </cell>
          <cell r="J393" t="str">
            <v>LEONIDAS BARCOS HERNANDEZ</v>
          </cell>
          <cell r="K393">
            <v>45442328</v>
          </cell>
          <cell r="L393">
            <v>29483</v>
          </cell>
          <cell r="M393">
            <v>22362</v>
          </cell>
          <cell r="N393" t="str">
            <v>PASACABALLOS</v>
          </cell>
          <cell r="O393" t="str">
            <v>PASACABALLOS - ST NUEVO PORVENIR KR 62 CL 22</v>
          </cell>
          <cell r="P393">
            <v>6767078</v>
          </cell>
          <cell r="Q393" t="str">
            <v>censbapasacaballos@hotmail.com</v>
          </cell>
          <cell r="T393" t="str">
            <v>Rive</v>
          </cell>
          <cell r="U393" t="str">
            <v>N</v>
          </cell>
          <cell r="V393">
            <v>3</v>
          </cell>
          <cell r="W393" t="str">
            <v>ROSIBETH CERPA PEÑA</v>
          </cell>
          <cell r="X393" t="str">
            <v>NO</v>
          </cell>
          <cell r="Y393">
            <v>45760754</v>
          </cell>
          <cell r="Z393">
            <v>3126441227</v>
          </cell>
          <cell r="AA393" t="str">
            <v>rosaibeth31@hotmail.com</v>
          </cell>
          <cell r="AB393" t="str">
            <v>314-5533612</v>
          </cell>
          <cell r="AC393">
            <v>42384</v>
          </cell>
          <cell r="AD393" t="str">
            <v>./resoluciones/213001009056.pdf</v>
          </cell>
          <cell r="AE393">
            <v>1</v>
          </cell>
        </row>
        <row r="394">
          <cell r="A394">
            <v>501</v>
          </cell>
          <cell r="B394">
            <v>41300100000000</v>
          </cell>
          <cell r="C394">
            <v>501</v>
          </cell>
          <cell r="D394">
            <v>501</v>
          </cell>
          <cell r="E394">
            <v>413001000000</v>
          </cell>
          <cell r="F394">
            <v>2</v>
          </cell>
          <cell r="G394" t="str">
            <v>P</v>
          </cell>
          <cell r="H394" t="str">
            <v>A</v>
          </cell>
          <cell r="I394" t="str">
            <v>FUND. EDUC. INST. ECOLOGICO BARBACOAS</v>
          </cell>
          <cell r="J394" t="str">
            <v>MAGALIS COLON MATOREL</v>
          </cell>
          <cell r="K394">
            <v>45761190</v>
          </cell>
          <cell r="L394">
            <v>34515</v>
          </cell>
          <cell r="M394">
            <v>27690</v>
          </cell>
          <cell r="N394" t="str">
            <v>BARU</v>
          </cell>
          <cell r="O394" t="str">
            <v>SANTA ANA - ISLA BARU</v>
          </cell>
          <cell r="P394" t="str">
            <v>3183863955  6930010 ext 48295</v>
          </cell>
          <cell r="Q394" t="str">
            <v>barbacoas1997@hotmail.com</v>
          </cell>
          <cell r="R394" t="str">
            <v>www.barbacoasbaru.org.co</v>
          </cell>
          <cell r="S394" t="str">
            <v>barbacoas1997@hotmail.com</v>
          </cell>
          <cell r="T394" t="str">
            <v>Rive</v>
          </cell>
          <cell r="U394" t="str">
            <v>S</v>
          </cell>
          <cell r="V394">
            <v>1</v>
          </cell>
          <cell r="W394" t="str">
            <v>SANDRA SUAREZ</v>
          </cell>
          <cell r="Y394">
            <v>45478923</v>
          </cell>
          <cell r="Z394">
            <v>3162076526</v>
          </cell>
          <cell r="AA394" t="str">
            <v>sandrapsr_20@hotmail.com</v>
          </cell>
          <cell r="AB394">
            <v>3183499944</v>
          </cell>
          <cell r="AC394">
            <v>42474</v>
          </cell>
          <cell r="AD394" t="str">
            <v>./resoluciones/413001013176.pdf</v>
          </cell>
          <cell r="AE394">
            <v>1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ARTAGENA"/>
      <sheetName val="FORMA DE PREST"/>
      <sheetName val="1,2,3,TASAS DE COBERTURAS"/>
      <sheetName val="4, Media Tecnica"/>
      <sheetName val="5, DESERCION INTRANUAL"/>
      <sheetName val="8, APROBACION"/>
      <sheetName val="10, REPROBACION"/>
      <sheetName val="SIT COL_IEO"/>
      <sheetName val="12,13, REPITENCIA"/>
      <sheetName val="12.1, REPITENCIA X IE"/>
      <sheetName val="14, SUPERVIVENCIA_2022"/>
      <sheetName val="16, SABER 11_conso graf"/>
      <sheetName val="16.1, SABER 11_ANALISIS"/>
      <sheetName val="16.2, CLAS_SABER"/>
      <sheetName val="16.3, AREAS SABER"/>
      <sheetName val="20, MAT_31,10,2022"/>
      <sheetName val="21, MATR 31,10,2022"/>
      <sheetName val="22, DISCAPACIDAD"/>
      <sheetName val="23, VENEZUELA"/>
      <sheetName val="28, PSICOSOCIALES"/>
      <sheetName val="29. DOCENTES"/>
      <sheetName val="32, RELACIÓN RECURSOS "/>
      <sheetName val="32.1, REL. REC. SISTEM FINAL"/>
      <sheetName val="34, INVERSION"/>
      <sheetName val="EXTRAEDAD 2018-2022"/>
      <sheetName val="2023tr"/>
      <sheetName val="2022tr"/>
      <sheetName val="sit Ac"/>
      <sheetName val="INFRAESTRUCTURA"/>
      <sheetName val="tipo_sede"/>
      <sheetName val="MATRICULA 30.06.2022"/>
      <sheetName val="REPROBADOS 2012-2023"/>
      <sheetName val="Edades "/>
      <sheetName val="Edad-Grado"/>
      <sheetName val="PROY. POBL DA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A2">
            <v>113001012788</v>
          </cell>
          <cell r="B2" t="str">
            <v>DE LA VIRGEN Y TURISTICA</v>
          </cell>
          <cell r="C2" t="str">
            <v>I.E CIUDAD DE TUNJA</v>
          </cell>
          <cell r="D2" t="str">
            <v xml:space="preserve">PRINCIPAL </v>
          </cell>
        </row>
        <row r="3">
          <cell r="A3">
            <v>113001007296</v>
          </cell>
          <cell r="B3" t="str">
            <v>DE LA VIRGEN Y TURISTICA</v>
          </cell>
          <cell r="C3" t="str">
            <v>I.E CIUDAD DE TUNJA   SEDE ESCILDA MEDINA PACHECO</v>
          </cell>
          <cell r="D3" t="str">
            <v>SEDE</v>
          </cell>
        </row>
        <row r="4">
          <cell r="A4">
            <v>113001000143</v>
          </cell>
          <cell r="B4" t="str">
            <v>RURAL</v>
          </cell>
          <cell r="C4" t="str">
            <v>I.E ARROYO DE PIEDRA</v>
          </cell>
          <cell r="D4" t="str">
            <v xml:space="preserve">PRINCIPAL </v>
          </cell>
        </row>
        <row r="5">
          <cell r="A5">
            <v>213001000083</v>
          </cell>
          <cell r="B5" t="str">
            <v>RURAL</v>
          </cell>
          <cell r="C5" t="str">
            <v>I.E ARROYO DE PIEDRA -  SEDE DE PUNTA CANOA</v>
          </cell>
          <cell r="D5" t="str">
            <v>SEDE</v>
          </cell>
        </row>
        <row r="6">
          <cell r="A6">
            <v>213001001951</v>
          </cell>
          <cell r="B6" t="str">
            <v>RURAL</v>
          </cell>
          <cell r="C6" t="str">
            <v>I.E ARROYO DE PIEDRA -  SEDE ARROYO DE LAS CANOAS</v>
          </cell>
          <cell r="D6" t="str">
            <v>SEDE</v>
          </cell>
        </row>
        <row r="7">
          <cell r="A7">
            <v>213001800187</v>
          </cell>
          <cell r="B7" t="str">
            <v>RURAL</v>
          </cell>
          <cell r="C7" t="str">
            <v>I.E ARROYO DE PIEDRA -  SEDE PUA</v>
          </cell>
          <cell r="D7" t="str">
            <v>SEDE</v>
          </cell>
        </row>
        <row r="8">
          <cell r="A8">
            <v>113001000160</v>
          </cell>
          <cell r="B8" t="str">
            <v>SANTA RITA</v>
          </cell>
          <cell r="C8" t="str">
            <v>I.E CORAZON DE MARIA</v>
          </cell>
          <cell r="D8" t="str">
            <v xml:space="preserve">PRINCIPAL </v>
          </cell>
        </row>
        <row r="9">
          <cell r="A9">
            <v>113001012711</v>
          </cell>
          <cell r="B9" t="str">
            <v>SANTA RITA</v>
          </cell>
          <cell r="C9" t="str">
            <v>I.E CORAZON DE MARIA   SEDE SAN JOSE CLAVERIANO</v>
          </cell>
          <cell r="D9" t="str">
            <v>SEDE</v>
          </cell>
        </row>
        <row r="10">
          <cell r="A10">
            <v>113001003967</v>
          </cell>
          <cell r="B10" t="str">
            <v>SANTA RITA</v>
          </cell>
          <cell r="C10" t="str">
            <v>I.E CORAZON DE MARIA   SEDE LAZARO MARTINEZ OLIER</v>
          </cell>
          <cell r="D10" t="str">
            <v>SEDE</v>
          </cell>
        </row>
        <row r="11">
          <cell r="A11">
            <v>113001000241</v>
          </cell>
          <cell r="B11" t="str">
            <v>DE LA VIRGEN Y TURISTICA</v>
          </cell>
          <cell r="C11" t="str">
            <v>I.E NUESTRO ESFUERZO</v>
          </cell>
          <cell r="D11" t="str">
            <v xml:space="preserve">PRINCIPAL </v>
          </cell>
        </row>
        <row r="12">
          <cell r="A12">
            <v>113001000348</v>
          </cell>
          <cell r="B12" t="str">
            <v>INDUSTRIAL Y DE LA BAHIA</v>
          </cell>
          <cell r="C12" t="str">
            <v>I.E AMBIENTALISTA DE CARTAGENA</v>
          </cell>
          <cell r="D12" t="str">
            <v xml:space="preserve">PRINCIPAL </v>
          </cell>
        </row>
        <row r="13">
          <cell r="A13">
            <v>113001000429</v>
          </cell>
          <cell r="B13" t="str">
            <v>INDUSTRIAL Y DE LA BAHIA</v>
          </cell>
          <cell r="C13" t="str">
            <v>I.E SALIM BECHARA</v>
          </cell>
          <cell r="D13" t="str">
            <v xml:space="preserve">PRINCIPAL </v>
          </cell>
        </row>
        <row r="14">
          <cell r="A14">
            <v>113001001981</v>
          </cell>
          <cell r="B14" t="str">
            <v>INDUSTRIAL Y DE LA BAHIA</v>
          </cell>
          <cell r="C14" t="str">
            <v>I.E SALIM BECHARA   SEDE DE ALBORNOZ</v>
          </cell>
          <cell r="D14" t="str">
            <v>SEDE</v>
          </cell>
        </row>
        <row r="15">
          <cell r="A15">
            <v>113001000437</v>
          </cell>
          <cell r="B15" t="str">
            <v>INDUSTRIAL Y DE LA BAHIA</v>
          </cell>
          <cell r="C15" t="str">
            <v>I.E REPUBLICA DE ARGENTINA</v>
          </cell>
          <cell r="D15" t="str">
            <v xml:space="preserve">PRINCIPAL </v>
          </cell>
        </row>
        <row r="16">
          <cell r="A16">
            <v>113001000721</v>
          </cell>
          <cell r="B16" t="str">
            <v>INDUSTRIAL Y DE LA BAHIA</v>
          </cell>
          <cell r="C16" t="str">
            <v>I.E LUIS CARLOS LOPEZ</v>
          </cell>
          <cell r="D16" t="str">
            <v xml:space="preserve">PRINCIPAL </v>
          </cell>
        </row>
        <row r="17">
          <cell r="A17">
            <v>113001000739</v>
          </cell>
          <cell r="B17" t="str">
            <v>SANTA RITA</v>
          </cell>
          <cell r="C17" t="str">
            <v>I.E ANA MARIA VELEZ DE TRUJILLO</v>
          </cell>
          <cell r="D17" t="str">
            <v xml:space="preserve">PRINCIPAL </v>
          </cell>
        </row>
        <row r="18">
          <cell r="A18">
            <v>113001002553</v>
          </cell>
          <cell r="B18" t="str">
            <v>SANTA RITA</v>
          </cell>
          <cell r="C18" t="str">
            <v>I.E ANA MARIA VELEZ DE TRUJILLO SEDE ACCION COMUNAL SAN PEDRO Y LIBERTAD</v>
          </cell>
          <cell r="D18" t="str">
            <v>SEDE</v>
          </cell>
        </row>
        <row r="19">
          <cell r="A19">
            <v>113001007806</v>
          </cell>
          <cell r="B19" t="str">
            <v>SANTA RITA</v>
          </cell>
          <cell r="C19" t="str">
            <v>I.E ANA MARIA VELEZ DE TRUJILLO SEDE DISTRITAL DE LOMA FRESCA</v>
          </cell>
          <cell r="D19" t="str">
            <v>SEDE</v>
          </cell>
        </row>
        <row r="20">
          <cell r="A20">
            <v>113001008217</v>
          </cell>
          <cell r="B20" t="str">
            <v>SANTA RITA</v>
          </cell>
          <cell r="C20" t="str">
            <v>I.E ANA MARIA VELEZ DE TRUJILLO SEDE DISTRITAL REPUBLICA DEL CARIBE</v>
          </cell>
          <cell r="D20" t="str">
            <v>SEDE</v>
          </cell>
        </row>
        <row r="21">
          <cell r="A21">
            <v>113001000771</v>
          </cell>
          <cell r="B21" t="str">
            <v>DE LA VIRGEN Y TURISTICA</v>
          </cell>
          <cell r="C21" t="str">
            <v>I.E CAMILO TORRES DEL POZON</v>
          </cell>
          <cell r="D21" t="str">
            <v xml:space="preserve">PRINCIPAL </v>
          </cell>
        </row>
        <row r="22">
          <cell r="A22">
            <v>113001000275</v>
          </cell>
          <cell r="B22" t="str">
            <v>DE LA VIRGEN Y TURISTICA</v>
          </cell>
          <cell r="C22" t="str">
            <v>I.E CAMILO TORRES DEL POZON  SEDE LOS CHULIANES</v>
          </cell>
          <cell r="D22" t="str">
            <v>SEDE</v>
          </cell>
        </row>
        <row r="23">
          <cell r="A23">
            <v>113001000852</v>
          </cell>
          <cell r="B23" t="str">
            <v>DE LA VIRGEN Y TURISTICA</v>
          </cell>
          <cell r="C23" t="str">
            <v>I.E NUESTRA SRA DEL CARMEN</v>
          </cell>
          <cell r="D23" t="str">
            <v xml:space="preserve">PRINCIPAL </v>
          </cell>
        </row>
        <row r="24">
          <cell r="A24">
            <v>113001000798</v>
          </cell>
          <cell r="B24" t="str">
            <v>DE LA VIRGEN Y TURISTICA</v>
          </cell>
          <cell r="C24" t="str">
            <v>I.E NUESTRA SRA DEL CARMEN   SEDE SOCIEDAD AMOR A C/GENA. # 4</v>
          </cell>
          <cell r="D24" t="str">
            <v>SEDE</v>
          </cell>
        </row>
        <row r="25">
          <cell r="A25">
            <v>113001000836</v>
          </cell>
          <cell r="B25" t="str">
            <v>DE LA VIRGEN Y TURISTICA</v>
          </cell>
          <cell r="C25" t="str">
            <v>I.E NUESTRA SRA DEL CARMEN   SEDE CIUDAD DE SINCELEJO</v>
          </cell>
          <cell r="D25" t="str">
            <v>SEDE</v>
          </cell>
        </row>
        <row r="26">
          <cell r="A26">
            <v>113001002871</v>
          </cell>
          <cell r="B26" t="str">
            <v>DE LA VIRGEN Y TURISTICA</v>
          </cell>
          <cell r="C26" t="str">
            <v>I.E NUESTRA SRA DEL CARMEN   SEDE MIGUEL ANTONIO LENGUA</v>
          </cell>
          <cell r="D26" t="str">
            <v>SEDE</v>
          </cell>
        </row>
        <row r="27">
          <cell r="A27">
            <v>113001000879</v>
          </cell>
          <cell r="B27" t="str">
            <v>SANTA RITA</v>
          </cell>
          <cell r="C27" t="str">
            <v>I.E SANTA MARIA</v>
          </cell>
          <cell r="D27" t="str">
            <v xml:space="preserve">PRINCIPAL </v>
          </cell>
        </row>
        <row r="28">
          <cell r="A28">
            <v>113001000178</v>
          </cell>
          <cell r="B28" t="str">
            <v>SANTA RITA</v>
          </cell>
          <cell r="C28" t="str">
            <v>I.E SANTA MARIA  SEDE SAGRADO CORAZON DE JESUS</v>
          </cell>
          <cell r="D28" t="str">
            <v>SEDE</v>
          </cell>
        </row>
        <row r="29">
          <cell r="A29">
            <v>113001000186</v>
          </cell>
          <cell r="B29" t="str">
            <v>SANTA RITA</v>
          </cell>
          <cell r="C29" t="str">
            <v>I.E SANTA MARIA  SEDE MARCO FIDEL SUAREZ</v>
          </cell>
          <cell r="D29" t="str">
            <v>SEDE</v>
          </cell>
        </row>
        <row r="30">
          <cell r="A30">
            <v>113001000208</v>
          </cell>
          <cell r="B30" t="str">
            <v>SANTA RITA</v>
          </cell>
          <cell r="C30" t="str">
            <v>I.E SANTA MARIA  SEDE NTRA. SRA. DE FATIMA</v>
          </cell>
          <cell r="D30" t="str">
            <v>SEDE</v>
          </cell>
        </row>
        <row r="31">
          <cell r="A31">
            <v>113001001336</v>
          </cell>
          <cell r="B31" t="str">
            <v>INDUSTRIAL Y DE LA BAHIA</v>
          </cell>
          <cell r="C31" t="str">
            <v>I.E JOHN F KENNEDY</v>
          </cell>
          <cell r="D31" t="str">
            <v xml:space="preserve">PRINCIPAL </v>
          </cell>
        </row>
        <row r="32">
          <cell r="A32">
            <v>113001001450</v>
          </cell>
          <cell r="B32" t="str">
            <v>DE LA VIRGEN Y TURISTICA</v>
          </cell>
          <cell r="C32" t="str">
            <v>I.E PEDRO ROMERO</v>
          </cell>
          <cell r="D32" t="str">
            <v xml:space="preserve">PRINCIPAL </v>
          </cell>
        </row>
        <row r="33">
          <cell r="A33">
            <v>313001000118</v>
          </cell>
          <cell r="B33" t="str">
            <v>DE LA VIRGEN Y TURISTICA</v>
          </cell>
          <cell r="C33" t="str">
            <v>I.E PEDRO ROMERO SEDE NTRA. SRA. LA VICTORIA</v>
          </cell>
          <cell r="D33" t="str">
            <v>SEDE</v>
          </cell>
        </row>
        <row r="34">
          <cell r="A34">
            <v>113001001484</v>
          </cell>
          <cell r="B34" t="str">
            <v>INDUSTRIAL Y DE LA BAHIA</v>
          </cell>
          <cell r="C34" t="str">
            <v>I.E MERCEDES ABREGO</v>
          </cell>
          <cell r="D34" t="str">
            <v xml:space="preserve">PRINCIPAL </v>
          </cell>
        </row>
        <row r="35">
          <cell r="A35">
            <v>113001003754</v>
          </cell>
          <cell r="B35" t="str">
            <v>INDUSTRIAL Y DE LA BAHIA</v>
          </cell>
          <cell r="C35" t="str">
            <v>I.E MERCEDES ABREGO   SEDE CIUDAD MEDELLIN</v>
          </cell>
          <cell r="D35" t="str">
            <v>SEDE</v>
          </cell>
        </row>
        <row r="36">
          <cell r="A36">
            <v>113001007709</v>
          </cell>
          <cell r="B36" t="str">
            <v>INDUSTRIAL Y DE LA BAHIA</v>
          </cell>
          <cell r="C36" t="str">
            <v>I.E MERCEDES ABREGO   SEDE CAMILO TORRES RESTREPO</v>
          </cell>
          <cell r="D36" t="str">
            <v>SEDE</v>
          </cell>
        </row>
        <row r="37">
          <cell r="A37">
            <v>113001008926</v>
          </cell>
          <cell r="B37" t="str">
            <v>INDUSTRIAL Y DE LA BAHIA</v>
          </cell>
          <cell r="C37" t="str">
            <v>I.E MERCEDES ABREGO   SEDE SECTORES UNIDOS</v>
          </cell>
          <cell r="D37" t="str">
            <v>SEDE</v>
          </cell>
        </row>
        <row r="38">
          <cell r="A38">
            <v>113001001492</v>
          </cell>
          <cell r="B38" t="str">
            <v>SANTA RITA</v>
          </cell>
          <cell r="C38" t="str">
            <v>I.E LICEO DE BOLIVAR</v>
          </cell>
          <cell r="D38" t="str">
            <v xml:space="preserve">PRINCIPAL </v>
          </cell>
        </row>
        <row r="39">
          <cell r="A39">
            <v>113001001786</v>
          </cell>
          <cell r="B39" t="str">
            <v>SANTA RITA</v>
          </cell>
          <cell r="C39" t="str">
            <v>I.E LICEO DE BOLIVAR  SEDE SIETE DE AGOSTO</v>
          </cell>
          <cell r="D39" t="str">
            <v>SEDE</v>
          </cell>
        </row>
        <row r="40">
          <cell r="A40">
            <v>113001000712</v>
          </cell>
          <cell r="B40" t="str">
            <v>SANTA RITA</v>
          </cell>
          <cell r="C40" t="str">
            <v>I.E LICEO DE BOLIVAR  SEDE ONCE DE NOVIEMBRE</v>
          </cell>
          <cell r="D40" t="str">
            <v>SEDE</v>
          </cell>
        </row>
        <row r="41">
          <cell r="A41">
            <v>113001008225</v>
          </cell>
          <cell r="B41" t="str">
            <v>SANTA RITA</v>
          </cell>
          <cell r="C41" t="str">
            <v>I.E LICEO DE BOLIVAR  SEDE DISTRITAL LA PAZ</v>
          </cell>
          <cell r="D41" t="str">
            <v>SEDE</v>
          </cell>
        </row>
        <row r="42">
          <cell r="A42">
            <v>113001001581</v>
          </cell>
          <cell r="B42" t="str">
            <v>DE LA VIRGEN Y TURISTICA</v>
          </cell>
          <cell r="C42" t="str">
            <v>I.E DE FREDONIA</v>
          </cell>
          <cell r="D42" t="str">
            <v xml:space="preserve">PRINCIPAL </v>
          </cell>
        </row>
        <row r="43">
          <cell r="A43">
            <v>113001001697</v>
          </cell>
          <cell r="B43" t="str">
            <v>COUNTRY</v>
          </cell>
          <cell r="C43" t="str">
            <v>I.E MANUELA BELTRAN</v>
          </cell>
          <cell r="D43" t="str">
            <v xml:space="preserve">PRINCIPAL </v>
          </cell>
        </row>
        <row r="44">
          <cell r="A44">
            <v>113001007121</v>
          </cell>
          <cell r="B44" t="str">
            <v>COUNTRY</v>
          </cell>
          <cell r="C44" t="str">
            <v>I.E MANUELA BELTRAN -  SEDE HIJOS DEL CHOFER</v>
          </cell>
          <cell r="D44" t="str">
            <v>SEDE</v>
          </cell>
        </row>
        <row r="45">
          <cell r="A45">
            <v>113001001719</v>
          </cell>
          <cell r="B45" t="str">
            <v>INDUSTRIAL Y DE LA BAHIA</v>
          </cell>
          <cell r="C45" t="str">
            <v>I.E PROMOCION SOCIAL DE C/GENA</v>
          </cell>
          <cell r="D45" t="str">
            <v xml:space="preserve">PRINCIPAL </v>
          </cell>
        </row>
        <row r="46">
          <cell r="A46">
            <v>113001006818</v>
          </cell>
          <cell r="B46" t="str">
            <v>INDUSTRIAL Y DE LA BAHIA</v>
          </cell>
          <cell r="C46" t="str">
            <v>I.E PROMOCION SOCIAL DE C/GENA   SEDE LA CONSOLATA</v>
          </cell>
          <cell r="D46" t="str">
            <v>SEDE</v>
          </cell>
        </row>
        <row r="47">
          <cell r="A47">
            <v>113001008195</v>
          </cell>
          <cell r="B47" t="str">
            <v>INDUSTRIAL Y DE LA BAHIA</v>
          </cell>
          <cell r="C47" t="str">
            <v>I.E PROMOCION SOCIAL DE C/GENA   SEDE JORGE ELIECER GAITAN</v>
          </cell>
          <cell r="D47" t="str">
            <v>SEDE</v>
          </cell>
        </row>
        <row r="48">
          <cell r="A48">
            <v>113001001727</v>
          </cell>
          <cell r="B48" t="str">
            <v>DE LA VIRGEN Y TURISTICA</v>
          </cell>
          <cell r="C48" t="str">
            <v>I.E REPUBLICA DEL LIBANO</v>
          </cell>
          <cell r="D48" t="str">
            <v xml:space="preserve">PRINCIPAL </v>
          </cell>
        </row>
        <row r="49">
          <cell r="A49">
            <v>113001001646</v>
          </cell>
          <cell r="B49" t="str">
            <v>DE LA VIRGEN Y TURISTICA</v>
          </cell>
          <cell r="C49" t="str">
            <v>I.E REPUBLICA DEL LIBANO   SEDE PRIMERO DE MAYO</v>
          </cell>
          <cell r="D49" t="str">
            <v>SEDE</v>
          </cell>
        </row>
        <row r="50">
          <cell r="A50">
            <v>113001001816</v>
          </cell>
          <cell r="B50" t="str">
            <v>SANTA RITA</v>
          </cell>
          <cell r="C50" t="str">
            <v>I.E JOSE DE LA VEGA</v>
          </cell>
          <cell r="D50" t="str">
            <v xml:space="preserve">PRINCIPAL </v>
          </cell>
        </row>
        <row r="51">
          <cell r="A51">
            <v>113001000151</v>
          </cell>
          <cell r="B51" t="str">
            <v>SANTA RITA</v>
          </cell>
          <cell r="C51" t="str">
            <v>I.E JOSE DE LA VEGA  SEDE ANTONIO JOSE IRIZARRI</v>
          </cell>
          <cell r="D51" t="str">
            <v>SEDE</v>
          </cell>
        </row>
        <row r="52">
          <cell r="A52">
            <v>113001001352</v>
          </cell>
          <cell r="B52" t="str">
            <v>SANTA RITA</v>
          </cell>
          <cell r="C52" t="str">
            <v>I.E JOSE DE LA VEGA  SEDE NTRA. SRA. DEL CARMEN</v>
          </cell>
          <cell r="D52" t="str">
            <v>SEDE</v>
          </cell>
        </row>
        <row r="53">
          <cell r="A53">
            <v>113001002162</v>
          </cell>
          <cell r="B53" t="str">
            <v>SANTA RITA</v>
          </cell>
          <cell r="C53" t="str">
            <v>I.E JOSE DE LA VEGA SEDE SIMON BOLIVAR</v>
          </cell>
          <cell r="D53" t="str">
            <v>SEDE</v>
          </cell>
        </row>
        <row r="54">
          <cell r="A54">
            <v>113001002057</v>
          </cell>
          <cell r="B54" t="str">
            <v>COUNTRY</v>
          </cell>
          <cell r="C54" t="str">
            <v>I.E SOLEDAD ROMAN DE NUÑEZ</v>
          </cell>
          <cell r="D54" t="str">
            <v xml:space="preserve">PRINCIPAL </v>
          </cell>
        </row>
        <row r="55">
          <cell r="A55">
            <v>113001001573</v>
          </cell>
          <cell r="B55" t="str">
            <v>COUNTRY</v>
          </cell>
          <cell r="C55" t="str">
            <v>I.E SOLEDAD ROMAN DE NUÑEZ - SEDE SOCIEDAD AMOR A C/GENA. # 10</v>
          </cell>
          <cell r="D55" t="str">
            <v>SEDE</v>
          </cell>
        </row>
        <row r="56">
          <cell r="A56">
            <v>113001001590</v>
          </cell>
          <cell r="B56" t="str">
            <v>COUNTRY</v>
          </cell>
          <cell r="C56" t="str">
            <v>I.E SOLEDAD ROMAN DE NUÑEZ - SEDE DE ZARAGOCILLA</v>
          </cell>
          <cell r="D56" t="str">
            <v>SEDE</v>
          </cell>
        </row>
        <row r="57">
          <cell r="A57">
            <v>113001002481</v>
          </cell>
          <cell r="B57" t="str">
            <v>COUNTRY</v>
          </cell>
          <cell r="C57" t="str">
            <v>I.E SOLEDAD ROMAN DE NUÑEZ - SEDE VICTORIA PAUTT LEON</v>
          </cell>
          <cell r="D57" t="str">
            <v>SEDE</v>
          </cell>
        </row>
        <row r="58">
          <cell r="A58">
            <v>113001027157</v>
          </cell>
          <cell r="B58" t="str">
            <v>COUNTRY</v>
          </cell>
          <cell r="C58" t="str">
            <v>I.E SOLEDAD ROMAN DE NUÑEZ -   SEDE PROGRESO Y LIBERTAD</v>
          </cell>
          <cell r="D58" t="str">
            <v>SEDE</v>
          </cell>
        </row>
        <row r="59">
          <cell r="A59">
            <v>113001002120</v>
          </cell>
          <cell r="B59" t="str">
            <v>DE LA VIRGEN Y TURISTICA</v>
          </cell>
          <cell r="C59" t="str">
            <v>I.E HIJOS DE MARIA</v>
          </cell>
          <cell r="D59" t="str">
            <v xml:space="preserve">PRINCIPAL </v>
          </cell>
        </row>
        <row r="60">
          <cell r="A60">
            <v>113001000267</v>
          </cell>
          <cell r="B60" t="str">
            <v>DE LA VIRGEN Y TURISTICA</v>
          </cell>
          <cell r="C60" t="str">
            <v>I.E HIJOS DE MARIA   SEDE REPUBLICA DE MEXICO</v>
          </cell>
          <cell r="D60" t="str">
            <v>SEDE</v>
          </cell>
        </row>
        <row r="61">
          <cell r="A61">
            <v>113001002880</v>
          </cell>
          <cell r="B61" t="str">
            <v>DE LA VIRGEN Y TURISTICA</v>
          </cell>
          <cell r="C61" t="str">
            <v>I.E HIJOS DE MARIA   SEDE RAFAEL TONO</v>
          </cell>
          <cell r="D61" t="str">
            <v>SEDE</v>
          </cell>
        </row>
        <row r="62">
          <cell r="A62">
            <v>213001008084</v>
          </cell>
          <cell r="B62" t="str">
            <v>DE LA VIRGEN Y TURISTICA</v>
          </cell>
          <cell r="C62" t="str">
            <v>I.E HIJOS DE MARIA   SEDE DISTRITAL LUIS CARLOS GALAN SARMIENTO</v>
          </cell>
          <cell r="D62" t="str">
            <v>SEDE</v>
          </cell>
        </row>
        <row r="63">
          <cell r="A63">
            <v>113001002138</v>
          </cell>
          <cell r="B63" t="str">
            <v>DE LA VIRGEN Y TURISTICA</v>
          </cell>
          <cell r="C63" t="str">
            <v>I.E NUESTRA SRA DEL PERPETUO SOCORRO</v>
          </cell>
          <cell r="D63" t="str">
            <v xml:space="preserve">PRINCIPAL </v>
          </cell>
        </row>
        <row r="64">
          <cell r="A64">
            <v>113001002413</v>
          </cell>
          <cell r="B64" t="str">
            <v>COUNTRY</v>
          </cell>
          <cell r="C64" t="str">
            <v>I.E MADRE LAURA</v>
          </cell>
          <cell r="D64" t="str">
            <v xml:space="preserve">PRINCIPAL </v>
          </cell>
        </row>
        <row r="65">
          <cell r="A65">
            <v>113001000313</v>
          </cell>
          <cell r="B65" t="str">
            <v>COUNTRY</v>
          </cell>
          <cell r="C65" t="str">
            <v>I.E MADRE LAURA - SEDE JOSE MARIA DEL CASTILLO Y RADA</v>
          </cell>
          <cell r="D65" t="str">
            <v>SEDE</v>
          </cell>
        </row>
        <row r="66">
          <cell r="A66">
            <v>113001000101</v>
          </cell>
          <cell r="B66" t="str">
            <v>COUNTRY</v>
          </cell>
          <cell r="C66" t="str">
            <v>I.E MADRE LAURA - SEDE ANDALUCIA</v>
          </cell>
          <cell r="D66" t="str">
            <v>SEDE</v>
          </cell>
        </row>
        <row r="67">
          <cell r="A67">
            <v>113001002626</v>
          </cell>
          <cell r="B67" t="str">
            <v>COUNTRY</v>
          </cell>
          <cell r="C67" t="str">
            <v>I.E OLGA GONZALEZ ARRAUT</v>
          </cell>
          <cell r="D67" t="str">
            <v xml:space="preserve">PRINCIPAL </v>
          </cell>
        </row>
        <row r="68">
          <cell r="A68">
            <v>113001002812</v>
          </cell>
          <cell r="B68" t="str">
            <v>DE LA VIRGEN Y TURISTICA</v>
          </cell>
          <cell r="C68" t="str">
            <v>I.E MARIA REINA</v>
          </cell>
          <cell r="D68" t="str">
            <v xml:space="preserve">PRINCIPAL </v>
          </cell>
        </row>
        <row r="69">
          <cell r="A69">
            <v>113001001964</v>
          </cell>
          <cell r="B69" t="str">
            <v>DE LA VIRGEN Y TURISTICA</v>
          </cell>
          <cell r="C69" t="str">
            <v>I.E MARIA REINA   SEDE SOCIEDAD AMOR A CARTAGENA. # 7</v>
          </cell>
          <cell r="D69" t="str">
            <v>SEDE</v>
          </cell>
        </row>
        <row r="70">
          <cell r="A70">
            <v>113001002596</v>
          </cell>
          <cell r="B70" t="str">
            <v>DE LA VIRGEN Y TURISTICA</v>
          </cell>
          <cell r="C70" t="str">
            <v>I.E MARIA REINA   SEDE ACCION COMUNAL LA QUINTA</v>
          </cell>
          <cell r="D70" t="str">
            <v>SEDE</v>
          </cell>
        </row>
        <row r="71">
          <cell r="A71">
            <v>113001002651</v>
          </cell>
          <cell r="B71" t="str">
            <v>DE LA VIRGEN Y TURISTICA</v>
          </cell>
          <cell r="C71" t="str">
            <v>I.E MARIA REINA   SEDE ESCUELA MIXTA LAS DELICIAS</v>
          </cell>
          <cell r="D71" t="str">
            <v>SEDE</v>
          </cell>
        </row>
        <row r="72">
          <cell r="A72">
            <v>113001002952</v>
          </cell>
          <cell r="B72" t="str">
            <v>INDUSTRIAL Y DE LA BAHIA</v>
          </cell>
          <cell r="C72" t="str">
            <v>I.E DE TERNERA</v>
          </cell>
          <cell r="D72" t="str">
            <v xml:space="preserve">PRINCIPAL </v>
          </cell>
        </row>
        <row r="73">
          <cell r="A73">
            <v>113001020969</v>
          </cell>
          <cell r="B73" t="str">
            <v>DE LA VIRGEN Y TURISTICA</v>
          </cell>
          <cell r="C73" t="str">
            <v>I.E FRANCISCO DE PAULA SANTANDER</v>
          </cell>
          <cell r="D73" t="str">
            <v xml:space="preserve">PRINCIPAL </v>
          </cell>
        </row>
        <row r="74">
          <cell r="A74">
            <v>113001002979</v>
          </cell>
          <cell r="B74" t="str">
            <v>SANTA RITA</v>
          </cell>
          <cell r="C74" t="str">
            <v>I.E LA MILAGROSA</v>
          </cell>
          <cell r="D74" t="str">
            <v xml:space="preserve">PRINCIPAL </v>
          </cell>
        </row>
        <row r="75">
          <cell r="A75">
            <v>113001003053</v>
          </cell>
          <cell r="B75" t="str">
            <v>INDUSTRIAL Y DE LA BAHIA</v>
          </cell>
          <cell r="C75" t="str">
            <v>I.E SOLEDAD ACOSTA DE SAMPER</v>
          </cell>
          <cell r="D75" t="str">
            <v xml:space="preserve">PRINCIPAL </v>
          </cell>
        </row>
        <row r="76">
          <cell r="A76">
            <v>113001000224</v>
          </cell>
          <cell r="B76" t="str">
            <v>INDUSTRIAL Y DE LA BAHIA</v>
          </cell>
          <cell r="C76" t="str">
            <v>I.E SOLEDAD ACOSTA DE SAMPER   SEDE EMILIANO ALCALA ROMERO</v>
          </cell>
          <cell r="D76" t="str">
            <v>SEDE</v>
          </cell>
        </row>
        <row r="77">
          <cell r="A77">
            <v>113001003797</v>
          </cell>
          <cell r="B77" t="str">
            <v>INDUSTRIAL Y DE LA BAHIA</v>
          </cell>
          <cell r="C77" t="str">
            <v>I.E SOLEDAD ACOSTA DE SAMPER   SEDE ANA MARIA PEREZ DE OTERO</v>
          </cell>
          <cell r="D77" t="str">
            <v>SEDE</v>
          </cell>
        </row>
        <row r="78">
          <cell r="A78">
            <v>113001007083</v>
          </cell>
          <cell r="B78" t="str">
            <v>INDUSTRIAL Y DE LA BAHIA</v>
          </cell>
          <cell r="C78" t="str">
            <v>I.E SOLEDAD ACOSTA DE SAMPER   SEDE DE SAN FERNANDO</v>
          </cell>
          <cell r="D78" t="str">
            <v>SEDE</v>
          </cell>
        </row>
        <row r="79">
          <cell r="A79">
            <v>113001003061</v>
          </cell>
          <cell r="B79" t="str">
            <v>SANTA RITA</v>
          </cell>
          <cell r="C79" t="str">
            <v>I.E HERMANO ANTONIO RAMOS DE LA SALLE</v>
          </cell>
          <cell r="D79" t="str">
            <v xml:space="preserve">PRINCIPAL </v>
          </cell>
        </row>
        <row r="80">
          <cell r="A80">
            <v>113001003126</v>
          </cell>
          <cell r="B80" t="str">
            <v>COUNTRY</v>
          </cell>
          <cell r="C80" t="str">
            <v>I.E FERNANDO DE LA VEGA</v>
          </cell>
          <cell r="D80" t="str">
            <v xml:space="preserve">PRINCIPAL </v>
          </cell>
        </row>
        <row r="81">
          <cell r="A81">
            <v>113001000810</v>
          </cell>
          <cell r="B81" t="str">
            <v>COUNTRY</v>
          </cell>
          <cell r="C81" t="str">
            <v>I.E FERNANDO DE LA VEGA - SEDE ALMIRANTE PADILLA</v>
          </cell>
          <cell r="D81" t="str">
            <v>SEDE</v>
          </cell>
        </row>
        <row r="82">
          <cell r="A82">
            <v>113001003274</v>
          </cell>
          <cell r="B82" t="str">
            <v>INDUSTRIAL Y DE LA BAHIA</v>
          </cell>
          <cell r="C82" t="str">
            <v>I.E JOSE MANUEL RODRIGUEZ TORICES</v>
          </cell>
          <cell r="D82" t="str">
            <v xml:space="preserve">PRINCIPAL </v>
          </cell>
        </row>
        <row r="83">
          <cell r="A83">
            <v>113001005757</v>
          </cell>
          <cell r="B83" t="str">
            <v>INDUSTRIAL Y DE LA BAHIA</v>
          </cell>
          <cell r="C83" t="str">
            <v>I.E JOSE MANUEL RODRIGUEZ TORICES - SEDE JARDIN INFANTIL LOS CARACOLES</v>
          </cell>
          <cell r="D83" t="str">
            <v>SEDE</v>
          </cell>
        </row>
        <row r="84">
          <cell r="A84">
            <v>113001006826</v>
          </cell>
          <cell r="B84" t="str">
            <v>INDUSTRIAL Y DE LA BAHIA</v>
          </cell>
          <cell r="C84" t="str">
            <v>I.E JOSE MANUEL RODRIGUEZ TORICES   SEDE ISABEL LA CATOLICA</v>
          </cell>
          <cell r="D84" t="str">
            <v>SEDE</v>
          </cell>
        </row>
        <row r="85">
          <cell r="A85">
            <v>113001003771</v>
          </cell>
          <cell r="B85" t="str">
            <v>DE LA VIRGEN Y TURISTICA</v>
          </cell>
          <cell r="C85" t="str">
            <v>I.E LAS GAVIOTAS</v>
          </cell>
          <cell r="D85" t="str">
            <v xml:space="preserve">PRINCIPAL </v>
          </cell>
        </row>
        <row r="86">
          <cell r="A86">
            <v>113001005200</v>
          </cell>
          <cell r="B86" t="str">
            <v>DE LA VIRGEN Y TURISTICA</v>
          </cell>
          <cell r="C86" t="str">
            <v>I.E LAS GAVIOTAS   SEDE MOISES GOSSAIN LAJUD</v>
          </cell>
          <cell r="D86" t="str">
            <v>SEDE</v>
          </cell>
        </row>
        <row r="87">
          <cell r="A87">
            <v>113001006010</v>
          </cell>
          <cell r="B87" t="str">
            <v>DE LA VIRGEN Y TURISTICA</v>
          </cell>
          <cell r="C87" t="str">
            <v>I.E LAS GAVIOTAS   SEDE JARDIN INFANTIL NIÑO JESUS</v>
          </cell>
          <cell r="D87" t="str">
            <v>SEDE</v>
          </cell>
        </row>
        <row r="88">
          <cell r="A88">
            <v>113001004149</v>
          </cell>
          <cell r="B88" t="str">
            <v>INDUSTRIAL Y DE LA BAHIA</v>
          </cell>
          <cell r="C88" t="str">
            <v>I.E JUAN JOSE NIETO</v>
          </cell>
          <cell r="D88" t="str">
            <v xml:space="preserve">PRINCIPAL </v>
          </cell>
        </row>
        <row r="89">
          <cell r="A89">
            <v>313001008569</v>
          </cell>
          <cell r="B89" t="str">
            <v>INDUSTRIAL Y DE LA BAHIA</v>
          </cell>
          <cell r="C89" t="str">
            <v>I.E JUAN JOSE NIETO   SEDE EL EDUCADOR</v>
          </cell>
          <cell r="D89" t="str">
            <v>SEDE</v>
          </cell>
        </row>
        <row r="90">
          <cell r="A90">
            <v>113001800212</v>
          </cell>
          <cell r="B90" t="str">
            <v>INDUSTRIAL Y DE LA BAHIA</v>
          </cell>
          <cell r="C90" t="str">
            <v>I.E JUAN JOSE NIETO SEDE BARANOA</v>
          </cell>
          <cell r="D90" t="str">
            <v>SEDE</v>
          </cell>
        </row>
        <row r="91">
          <cell r="A91">
            <v>113001008284</v>
          </cell>
          <cell r="B91" t="str">
            <v>DE LA VIRGEN Y TURISTICA</v>
          </cell>
          <cell r="C91" t="str">
            <v>I.E SAN FELIPE NERI</v>
          </cell>
          <cell r="D91" t="str">
            <v xml:space="preserve">PRINCIPAL </v>
          </cell>
        </row>
        <row r="92">
          <cell r="A92">
            <v>113001004254</v>
          </cell>
          <cell r="B92" t="str">
            <v>DE LA VIRGEN Y TURISTICA</v>
          </cell>
          <cell r="C92" t="str">
            <v>I.E FULGENCIO LEQUERICA VELEZ</v>
          </cell>
          <cell r="D92" t="str">
            <v xml:space="preserve">PRINCIPAL </v>
          </cell>
        </row>
        <row r="93">
          <cell r="A93">
            <v>113001001654</v>
          </cell>
          <cell r="B93" t="str">
            <v>DE LA VIRGEN Y TURISTICA</v>
          </cell>
          <cell r="C93" t="str">
            <v>I.E FULGENCIO LEQUERICA VELEZ   SEDE REPUBLICA DEL ECUADOR</v>
          </cell>
          <cell r="D93" t="str">
            <v>SEDE</v>
          </cell>
        </row>
        <row r="94">
          <cell r="A94">
            <v>113001007113</v>
          </cell>
          <cell r="B94" t="str">
            <v>DE LA VIRGEN Y TURISTICA</v>
          </cell>
          <cell r="C94" t="str">
            <v>I.E FULGENCIO LEQUERICA VELEZ   SEDE LA PUNTILLA</v>
          </cell>
          <cell r="D94" t="str">
            <v>SEDE</v>
          </cell>
        </row>
        <row r="95">
          <cell r="A95">
            <v>113001004289</v>
          </cell>
          <cell r="B95" t="str">
            <v>INDUSTRIAL Y DE LA BAHIA</v>
          </cell>
          <cell r="C95" t="str">
            <v>I.E SAN LUCAS</v>
          </cell>
          <cell r="D95" t="str">
            <v xml:space="preserve">PRINCIPAL </v>
          </cell>
        </row>
        <row r="96">
          <cell r="A96">
            <v>113001003789</v>
          </cell>
          <cell r="B96" t="str">
            <v>INDUSTRIAL Y DE LA BAHIA</v>
          </cell>
          <cell r="C96" t="str">
            <v>I.E SAN LUCAS   SEDE SAN PEDRO MARTIR</v>
          </cell>
          <cell r="D96" t="str">
            <v>SEDE</v>
          </cell>
        </row>
        <row r="97">
          <cell r="A97">
            <v>113001005358</v>
          </cell>
          <cell r="B97" t="str">
            <v>COUNTRY</v>
          </cell>
          <cell r="C97" t="str">
            <v>I.E ALBERTO E. FERNANDEZ BAENA</v>
          </cell>
          <cell r="D97" t="str">
            <v xml:space="preserve">PRINCIPAL </v>
          </cell>
        </row>
        <row r="98">
          <cell r="A98">
            <v>113001005374</v>
          </cell>
          <cell r="B98" t="str">
            <v>SANTA RITA</v>
          </cell>
          <cell r="C98" t="str">
            <v>I.E ANTONIA SANTOS</v>
          </cell>
          <cell r="D98" t="str">
            <v xml:space="preserve">PRINCIPAL </v>
          </cell>
        </row>
        <row r="99">
          <cell r="A99">
            <v>113001000674</v>
          </cell>
          <cell r="B99" t="str">
            <v>SANTA RITA</v>
          </cell>
          <cell r="C99" t="str">
            <v>I.E ANTONIA SANTOS   SEDE ALFONSO ARAUJO</v>
          </cell>
          <cell r="D99" t="str">
            <v>SEDE</v>
          </cell>
        </row>
        <row r="100">
          <cell r="A100">
            <v>113001002642</v>
          </cell>
          <cell r="B100" t="str">
            <v>SANTA RITA</v>
          </cell>
          <cell r="C100" t="str">
            <v>I.E ANTONIA SANTOS   SEDE SAN LUIS GONZAGA</v>
          </cell>
          <cell r="D100" t="str">
            <v>SEDE</v>
          </cell>
        </row>
        <row r="101">
          <cell r="A101">
            <v>113001012559</v>
          </cell>
          <cell r="B101" t="str">
            <v>SANTA RITA</v>
          </cell>
          <cell r="C101" t="str">
            <v>I.E ANTONIA SANTOS   SEDE JUAN SALVADOR GAVIOTA</v>
          </cell>
          <cell r="D101" t="str">
            <v>SEDE</v>
          </cell>
        </row>
        <row r="102">
          <cell r="A102">
            <v>113001004041</v>
          </cell>
          <cell r="B102" t="str">
            <v>DE LA VIRGEN Y TURISTICA</v>
          </cell>
          <cell r="C102" t="str">
            <v>I.E ANTONIO NARIÑO   SEDE EDUARDO SANTOS MONTEJO</v>
          </cell>
          <cell r="D102" t="str">
            <v>SEDE</v>
          </cell>
        </row>
        <row r="103">
          <cell r="A103">
            <v>113001005544</v>
          </cell>
          <cell r="B103" t="str">
            <v>DE LA VIRGEN Y TURISTICA</v>
          </cell>
          <cell r="C103" t="str">
            <v>I.E ANTONIO NARIÑO</v>
          </cell>
          <cell r="D103" t="str">
            <v xml:space="preserve">PRINCIPAL </v>
          </cell>
        </row>
        <row r="104">
          <cell r="A104">
            <v>113001006711</v>
          </cell>
          <cell r="B104" t="str">
            <v>DE LA VIRGEN Y TURISTICA</v>
          </cell>
          <cell r="C104" t="str">
            <v>I.E OMAIRA SANCHEZ GARZON</v>
          </cell>
          <cell r="D104" t="str">
            <v xml:space="preserve">PRINCIPAL </v>
          </cell>
        </row>
        <row r="105">
          <cell r="A105">
            <v>113001006800</v>
          </cell>
          <cell r="B105" t="str">
            <v>INDUSTRIAL Y DE LA BAHIA</v>
          </cell>
          <cell r="C105" t="str">
            <v>I.E 20 DE JULIO</v>
          </cell>
          <cell r="D105" t="str">
            <v xml:space="preserve">PRINCIPAL </v>
          </cell>
        </row>
        <row r="106">
          <cell r="A106">
            <v>113001007563</v>
          </cell>
          <cell r="B106" t="str">
            <v>INDUSTRIAL Y DE LA BAHIA</v>
          </cell>
          <cell r="C106" t="str">
            <v>I.E 20 DE JULIO   SEDE YIRA CASTRO</v>
          </cell>
          <cell r="D106" t="str">
            <v>SEDE</v>
          </cell>
        </row>
        <row r="107">
          <cell r="A107">
            <v>113001007199</v>
          </cell>
          <cell r="B107" t="str">
            <v>DE LA VIRGEN Y TURISTICA</v>
          </cell>
          <cell r="C107" t="str">
            <v>I.E FE Y ALEGRIA LAS AMERICAS</v>
          </cell>
          <cell r="D107" t="str">
            <v xml:space="preserve">PRINCIPAL </v>
          </cell>
        </row>
        <row r="108">
          <cell r="A108">
            <v>113001028935</v>
          </cell>
          <cell r="B108" t="str">
            <v>DE LA VIRGEN Y TURISTICA</v>
          </cell>
          <cell r="C108" t="str">
            <v>I.E FE Y ALEGRIA LAS AMERICAS   SEDE LA FRATERNITE</v>
          </cell>
          <cell r="D108" t="str">
            <v>SEDE</v>
          </cell>
        </row>
        <row r="109">
          <cell r="A109">
            <v>113001007857</v>
          </cell>
          <cell r="B109" t="str">
            <v>DE LA VIRGEN Y TURISTICA</v>
          </cell>
          <cell r="C109" t="str">
            <v>I.E LA LIBERTAD</v>
          </cell>
          <cell r="D109" t="str">
            <v xml:space="preserve">PRINCIPAL </v>
          </cell>
        </row>
        <row r="110">
          <cell r="A110">
            <v>113001008268</v>
          </cell>
          <cell r="B110" t="str">
            <v>INDUSTRIAL Y DE LA BAHIA</v>
          </cell>
          <cell r="C110" t="str">
            <v>I.E MARIA CANO</v>
          </cell>
          <cell r="D110" t="str">
            <v xml:space="preserve">PRINCIPAL </v>
          </cell>
        </row>
        <row r="111">
          <cell r="A111">
            <v>113001008276</v>
          </cell>
          <cell r="B111" t="str">
            <v>DE LA VIRGEN Y TURISTICA</v>
          </cell>
          <cell r="C111" t="str">
            <v>I.E PLAYAS DE ACAPULCO</v>
          </cell>
          <cell r="D111" t="str">
            <v xml:space="preserve">PRINCIPAL </v>
          </cell>
        </row>
        <row r="112">
          <cell r="A112">
            <v>113001000259</v>
          </cell>
          <cell r="B112" t="str">
            <v>DE LA VIRGEN Y TURISTICA</v>
          </cell>
          <cell r="C112" t="str">
            <v>I.E VALORES UNIDOS</v>
          </cell>
          <cell r="D112" t="str">
            <v xml:space="preserve">PRINCIPAL </v>
          </cell>
        </row>
        <row r="113">
          <cell r="A113">
            <v>113001009281</v>
          </cell>
          <cell r="B113" t="str">
            <v>DE LA VIRGEN Y TURISTICA</v>
          </cell>
          <cell r="C113" t="str">
            <v>I.E VILLA ESTRELLA</v>
          </cell>
          <cell r="D113" t="str">
            <v xml:space="preserve">PRINCIPAL </v>
          </cell>
        </row>
        <row r="114">
          <cell r="A114">
            <v>113001012427</v>
          </cell>
          <cell r="B114" t="str">
            <v>INDUSTRIAL Y DE LA BAHIA</v>
          </cell>
          <cell r="C114" t="str">
            <v>I.E MANUELA VERGARA DE CURI</v>
          </cell>
          <cell r="D114" t="str">
            <v xml:space="preserve">PRINCIPAL </v>
          </cell>
        </row>
        <row r="115">
          <cell r="A115">
            <v>113001012508</v>
          </cell>
          <cell r="B115" t="str">
            <v>COUNTRY</v>
          </cell>
          <cell r="C115" t="str">
            <v>ESC. NORMAL SUPERIOR DE CARTAGENA DE INDIAS</v>
          </cell>
          <cell r="D115" t="str">
            <v xml:space="preserve">PRINCIPAL </v>
          </cell>
        </row>
        <row r="116">
          <cell r="A116">
            <v>113001003151</v>
          </cell>
          <cell r="B116" t="str">
            <v>COUNTRY</v>
          </cell>
          <cell r="C116" t="str">
            <v>ESC. NORMAL SUPERIOR DE CARTAGENA DE INDIAS - SEDE EMMA VILLA DE ESCALLON</v>
          </cell>
          <cell r="D116" t="str">
            <v>SEDE</v>
          </cell>
        </row>
        <row r="117">
          <cell r="A117">
            <v>213001000075</v>
          </cell>
          <cell r="B117" t="str">
            <v>RURAL</v>
          </cell>
          <cell r="C117" t="str">
            <v>I.E PUERTO REY</v>
          </cell>
          <cell r="D117" t="str">
            <v xml:space="preserve">PRINCIPAL </v>
          </cell>
        </row>
        <row r="118">
          <cell r="A118">
            <v>213001000091</v>
          </cell>
          <cell r="B118" t="str">
            <v>RURAL</v>
          </cell>
          <cell r="C118" t="str">
            <v>I.E ISLA FUERTE</v>
          </cell>
          <cell r="D118" t="str">
            <v xml:space="preserve">PRINCIPAL </v>
          </cell>
        </row>
        <row r="119">
          <cell r="A119">
            <v>213001000059</v>
          </cell>
          <cell r="B119" t="str">
            <v>RURAL</v>
          </cell>
          <cell r="C119" t="str">
            <v>I.E ISLAS DEL ROSARIO</v>
          </cell>
          <cell r="D119" t="str">
            <v xml:space="preserve">PRINCIPAL </v>
          </cell>
        </row>
        <row r="120">
          <cell r="A120">
            <v>213001000245</v>
          </cell>
          <cell r="B120" t="str">
            <v>RURAL</v>
          </cell>
          <cell r="C120" t="str">
            <v>I.E DE TIERRA BAJA</v>
          </cell>
          <cell r="D120" t="str">
            <v xml:space="preserve">PRINCIPAL </v>
          </cell>
        </row>
        <row r="121">
          <cell r="A121">
            <v>213001001250</v>
          </cell>
          <cell r="B121" t="str">
            <v>RURAL</v>
          </cell>
          <cell r="C121" t="str">
            <v>I.E DE TIERRA BOMBA</v>
          </cell>
          <cell r="D121" t="str">
            <v xml:space="preserve">PRINCIPAL </v>
          </cell>
        </row>
        <row r="122">
          <cell r="A122">
            <v>213001001276</v>
          </cell>
          <cell r="B122" t="str">
            <v>RURAL</v>
          </cell>
          <cell r="C122" t="str">
            <v>I.E DE TIERRA BOMBA - SEDE DE PUNTA ARENA</v>
          </cell>
          <cell r="D122" t="str">
            <v>SEDE</v>
          </cell>
        </row>
        <row r="123">
          <cell r="A123">
            <v>213001001292</v>
          </cell>
          <cell r="B123" t="str">
            <v>RURAL</v>
          </cell>
          <cell r="C123" t="str">
            <v>I.E DE SANTA ANA</v>
          </cell>
          <cell r="D123" t="str">
            <v xml:space="preserve">PRINCIPAL </v>
          </cell>
        </row>
        <row r="124">
          <cell r="A124">
            <v>213001001306</v>
          </cell>
          <cell r="B124" t="str">
            <v>RURAL</v>
          </cell>
          <cell r="C124" t="str">
            <v>I.E DE PONTEZUELA</v>
          </cell>
          <cell r="D124" t="str">
            <v xml:space="preserve">PRINCIPAL </v>
          </cell>
        </row>
        <row r="125">
          <cell r="A125">
            <v>213001001632</v>
          </cell>
          <cell r="B125" t="str">
            <v>RURAL</v>
          </cell>
          <cell r="C125" t="str">
            <v>I.E DE LETICIA</v>
          </cell>
          <cell r="D125" t="str">
            <v xml:space="preserve">PRINCIPAL </v>
          </cell>
        </row>
        <row r="126">
          <cell r="A126">
            <v>213001007550</v>
          </cell>
          <cell r="B126" t="str">
            <v>RURAL</v>
          </cell>
          <cell r="C126" t="str">
            <v>I.E DE LETICIA - SEDE EL RECREO</v>
          </cell>
          <cell r="D126" t="str">
            <v>SEDE</v>
          </cell>
        </row>
        <row r="127">
          <cell r="A127">
            <v>213001001900</v>
          </cell>
          <cell r="B127" t="str">
            <v>RURAL</v>
          </cell>
          <cell r="C127" t="str">
            <v>I.E DE ARARCA</v>
          </cell>
          <cell r="D127" t="str">
            <v xml:space="preserve">PRINCIPAL </v>
          </cell>
        </row>
        <row r="128">
          <cell r="A128">
            <v>213001002531</v>
          </cell>
          <cell r="B128" t="str">
            <v>RURAL</v>
          </cell>
          <cell r="C128" t="str">
            <v>I.E MANZANILLO DEL MAR</v>
          </cell>
          <cell r="D128" t="str">
            <v xml:space="preserve">PRINCIPAL </v>
          </cell>
        </row>
        <row r="129">
          <cell r="A129">
            <v>213001002809</v>
          </cell>
          <cell r="B129" t="str">
            <v>RURAL</v>
          </cell>
          <cell r="C129" t="str">
            <v>I.E DE BAYUNCA</v>
          </cell>
          <cell r="D129" t="str">
            <v xml:space="preserve">PRINCIPAL </v>
          </cell>
        </row>
        <row r="130">
          <cell r="A130">
            <v>213001007541</v>
          </cell>
          <cell r="B130" t="str">
            <v>RURAL</v>
          </cell>
          <cell r="C130" t="str">
            <v>I.E DE BAYUNCA - SEDE DIVINO NIÑO JESUS DEL ZAPATERO</v>
          </cell>
          <cell r="D130" t="str">
            <v>SEDE</v>
          </cell>
        </row>
        <row r="131">
          <cell r="A131">
            <v>213001030233</v>
          </cell>
          <cell r="B131" t="str">
            <v>RURAL</v>
          </cell>
          <cell r="C131" t="str">
            <v>I.E DE BAYUNCA SEDE EL CEIBAL</v>
          </cell>
          <cell r="D131" t="str">
            <v>SEDE</v>
          </cell>
        </row>
        <row r="132">
          <cell r="A132">
            <v>213001030225</v>
          </cell>
          <cell r="B132" t="str">
            <v>RURAL</v>
          </cell>
          <cell r="C132" t="str">
            <v>I.E DE BAYUNCA SEDE LAS LATAS</v>
          </cell>
          <cell r="D132" t="str">
            <v>SEDE</v>
          </cell>
        </row>
        <row r="133">
          <cell r="A133">
            <v>213001030241</v>
          </cell>
          <cell r="B133" t="str">
            <v>RURAL</v>
          </cell>
          <cell r="C133" t="str">
            <v>I.E DE BAYUNCA - SEDE LA GRANJA</v>
          </cell>
          <cell r="D133" t="str">
            <v>SEDE</v>
          </cell>
        </row>
        <row r="134">
          <cell r="A134">
            <v>213001002949</v>
          </cell>
          <cell r="B134" t="str">
            <v>RURAL</v>
          </cell>
          <cell r="C134" t="str">
            <v>I.E SAN JOSE CAÑO DEL ORO</v>
          </cell>
          <cell r="D134" t="str">
            <v xml:space="preserve">PRINCIPAL </v>
          </cell>
        </row>
        <row r="135">
          <cell r="A135">
            <v>213001027020</v>
          </cell>
          <cell r="B135" t="str">
            <v>RURAL</v>
          </cell>
          <cell r="C135" t="str">
            <v>I.E DOMINGO BENKOS BIOHO</v>
          </cell>
          <cell r="D135" t="str">
            <v xml:space="preserve">PRINCIPAL </v>
          </cell>
        </row>
        <row r="136">
          <cell r="A136">
            <v>213001007231</v>
          </cell>
          <cell r="B136" t="str">
            <v>INDUSTRIAL Y DE LA BAHIA</v>
          </cell>
          <cell r="C136" t="str">
            <v>I.E SAN FRANCISCO DE ASIS</v>
          </cell>
          <cell r="D136" t="str">
            <v xml:space="preserve">PRINCIPAL </v>
          </cell>
        </row>
        <row r="137">
          <cell r="A137">
            <v>113001006133</v>
          </cell>
          <cell r="B137" t="str">
            <v>INDUSTRIAL Y DE LA BAHIA</v>
          </cell>
          <cell r="C137" t="str">
            <v>I.E SAN FRANCISCO DE ASIS   SEDE POLICARPA SALAVARRIETA</v>
          </cell>
          <cell r="D137" t="str">
            <v>SEDE</v>
          </cell>
        </row>
        <row r="138">
          <cell r="A138">
            <v>213001001268</v>
          </cell>
          <cell r="B138" t="str">
            <v>INDUSTRIAL Y DE LA BAHIA</v>
          </cell>
          <cell r="C138" t="str">
            <v>I.E SAN FRANCISCO DE ASIS   SEDE DE MEMBRILLAL</v>
          </cell>
          <cell r="D138" t="str">
            <v>SEDE</v>
          </cell>
        </row>
        <row r="139">
          <cell r="A139">
            <v>213001001501</v>
          </cell>
          <cell r="B139" t="str">
            <v>INDUSTRIAL Y DE LA BAHIA</v>
          </cell>
          <cell r="C139" t="str">
            <v>I.E SAN FRANCISCO DE ASIS   SEDE HIJOS DEL AGRICULTOR</v>
          </cell>
          <cell r="D139" t="str">
            <v>SEDE</v>
          </cell>
        </row>
        <row r="140">
          <cell r="A140">
            <v>213001004313</v>
          </cell>
          <cell r="B140" t="str">
            <v>INDUSTRIAL Y DE LA BAHIA</v>
          </cell>
          <cell r="C140" t="str">
            <v>I.E SAN FRANCISCO DE ASIS   SEDE PEDRO PASCASIO MARTINEZ</v>
          </cell>
          <cell r="D140" t="str">
            <v>SEDE</v>
          </cell>
        </row>
        <row r="141">
          <cell r="A141">
            <v>213001007401</v>
          </cell>
          <cell r="B141" t="str">
            <v>RURAL</v>
          </cell>
          <cell r="C141" t="str">
            <v>I.E SANTA CRUZ DEL ISLOTE</v>
          </cell>
          <cell r="D141" t="str">
            <v xml:space="preserve">PRINCIPAL </v>
          </cell>
        </row>
        <row r="142">
          <cell r="A142">
            <v>313001005225</v>
          </cell>
          <cell r="B142" t="str">
            <v>RURAL</v>
          </cell>
          <cell r="C142" t="str">
            <v>I.E JOSE MARIA CORDOBA DE PASACABALLOS</v>
          </cell>
          <cell r="D142" t="str">
            <v xml:space="preserve">PRINCIPAL </v>
          </cell>
        </row>
        <row r="143">
          <cell r="A143">
            <v>213001012391</v>
          </cell>
          <cell r="B143" t="str">
            <v>RURAL</v>
          </cell>
          <cell r="C143" t="str">
            <v>I.E JOSE MARIA CORDOBA DE PASACABALLOS - SEDE BAJO DEL TIGRE</v>
          </cell>
          <cell r="D143" t="str">
            <v>SEDE</v>
          </cell>
        </row>
        <row r="144">
          <cell r="A144">
            <v>213001007533</v>
          </cell>
          <cell r="B144" t="str">
            <v>RURAL</v>
          </cell>
          <cell r="C144" t="str">
            <v>I.E NUEVA ESPERANZA ARROYO GRANDE</v>
          </cell>
          <cell r="D144" t="str">
            <v xml:space="preserve">PRINCIPAL </v>
          </cell>
        </row>
        <row r="145">
          <cell r="A145">
            <v>213001000211</v>
          </cell>
          <cell r="B145" t="str">
            <v>RURAL</v>
          </cell>
          <cell r="C145" t="str">
            <v>I.E NUEVA ESPERANZA ARROYO GRANDE - SEDE ARROYO GRANDE</v>
          </cell>
          <cell r="D145" t="str">
            <v>SEDE</v>
          </cell>
        </row>
        <row r="146">
          <cell r="A146">
            <v>213001000164</v>
          </cell>
          <cell r="B146" t="str">
            <v>RURAL</v>
          </cell>
          <cell r="C146" t="str">
            <v>I.E NUEVA ESPERANZA ARROYO GRANDE - SEDE ANA UTRIA</v>
          </cell>
          <cell r="D146" t="str">
            <v>SEDE</v>
          </cell>
        </row>
        <row r="147">
          <cell r="A147">
            <v>213001007797</v>
          </cell>
          <cell r="B147" t="str">
            <v>COUNTRY</v>
          </cell>
          <cell r="C147" t="str">
            <v>I.E SAN JUAN DE DAMASCO</v>
          </cell>
          <cell r="D147" t="str">
            <v xml:space="preserve">PRINCIPAL </v>
          </cell>
        </row>
        <row r="148">
          <cell r="A148">
            <v>113001008241</v>
          </cell>
          <cell r="B148" t="str">
            <v>COUNTRY</v>
          </cell>
          <cell r="C148" t="str">
            <v>I.E SAN JUAN DE DAMASCO - SEDE DISTRITAL JOSE ANTONIO GALAN</v>
          </cell>
          <cell r="D148" t="str">
            <v>SEDE</v>
          </cell>
        </row>
        <row r="149">
          <cell r="A149">
            <v>113001002839</v>
          </cell>
          <cell r="B149" t="str">
            <v>COUNTRY</v>
          </cell>
          <cell r="C149" t="str">
            <v>I.E SAN JUAN DE DAMASCO - SEDE NUESTRA SENORA DEL ROSARIO</v>
          </cell>
          <cell r="D149" t="str">
            <v>SEDE</v>
          </cell>
        </row>
        <row r="150">
          <cell r="A150">
            <v>113001000321</v>
          </cell>
          <cell r="B150" t="str">
            <v>DE LA VIRGEN Y TURISTICA</v>
          </cell>
          <cell r="C150" t="str">
            <v>I.E LUIS C GALAN SARMIENTO</v>
          </cell>
          <cell r="D150" t="str">
            <v xml:space="preserve">PRINCIPAL </v>
          </cell>
        </row>
        <row r="151">
          <cell r="A151">
            <v>213001009048</v>
          </cell>
          <cell r="B151" t="str">
            <v>RURAL</v>
          </cell>
          <cell r="C151" t="str">
            <v>I.E TECNICA DE PASACABALLOS</v>
          </cell>
          <cell r="D151" t="str">
            <v xml:space="preserve">PRINCIPAL </v>
          </cell>
        </row>
        <row r="152">
          <cell r="A152">
            <v>213001009056</v>
          </cell>
          <cell r="B152" t="str">
            <v>RURAL</v>
          </cell>
          <cell r="C152" t="str">
            <v>I.E NUESTRA SEÑORA DEL BUEN AIRE</v>
          </cell>
          <cell r="D152" t="str">
            <v xml:space="preserve">PRINCIPAL </v>
          </cell>
        </row>
        <row r="153">
          <cell r="A153">
            <v>213001800942</v>
          </cell>
          <cell r="B153" t="str">
            <v>RURAL</v>
          </cell>
          <cell r="C153" t="str">
            <v>I.E NUESTRA SEÑORA DEL BUEN AIRE - SEDE MADRE HERLINDA MOISES</v>
          </cell>
          <cell r="D153" t="str">
            <v>SEDE</v>
          </cell>
        </row>
        <row r="154">
          <cell r="A154">
            <v>313001002714</v>
          </cell>
          <cell r="B154" t="str">
            <v>COUNTRY</v>
          </cell>
          <cell r="C154" t="str">
            <v>I.E MARIA AUXILIADORA</v>
          </cell>
          <cell r="D154" t="str">
            <v xml:space="preserve">PRINCIPAL </v>
          </cell>
        </row>
        <row r="155">
          <cell r="A155">
            <v>313001004750</v>
          </cell>
          <cell r="B155" t="str">
            <v>DE LA VIRGEN Y TURISTICA</v>
          </cell>
          <cell r="C155" t="str">
            <v>I.E MADRE GABRIELA DE SAN MARTIN</v>
          </cell>
          <cell r="D155" t="str">
            <v xml:space="preserve">PRINCIPAL </v>
          </cell>
        </row>
        <row r="156">
          <cell r="A156">
            <v>113001000194</v>
          </cell>
          <cell r="B156" t="str">
            <v>DE LA VIRGEN Y TURISTICA</v>
          </cell>
          <cell r="C156" t="str">
            <v>I.E MADRE GABRIELA DE SAN MARTIN   SEDE LA MAGDALENA</v>
          </cell>
          <cell r="D156" t="str">
            <v>SEDE</v>
          </cell>
        </row>
        <row r="157">
          <cell r="A157">
            <v>113001000364</v>
          </cell>
          <cell r="B157" t="str">
            <v>DE LA VIRGEN Y TURISTICA</v>
          </cell>
          <cell r="C157" t="str">
            <v>I.E MADRE GABRIELA DE SAN MARTIN   SEDE DIEZ DE MAYO</v>
          </cell>
          <cell r="D157" t="str">
            <v>SEDE</v>
          </cell>
        </row>
        <row r="158">
          <cell r="A158">
            <v>113001003223</v>
          </cell>
          <cell r="B158" t="str">
            <v>DE LA VIRGEN Y TURISTICA</v>
          </cell>
          <cell r="C158" t="str">
            <v>I.E MADRE GABRIELA DE SAN MARTIN  SEDE SAN JOSE OBRERO</v>
          </cell>
          <cell r="D158" t="str">
            <v>SEDE</v>
          </cell>
        </row>
        <row r="159">
          <cell r="A159">
            <v>313001008411</v>
          </cell>
          <cell r="B159" t="str">
            <v>INDUSTRIAL Y DE LA BAHIA</v>
          </cell>
          <cell r="C159" t="str">
            <v>I.E FE Y ALEGRIA EL PROGRESO</v>
          </cell>
          <cell r="D159" t="str">
            <v xml:space="preserve">PRINCIPAL </v>
          </cell>
        </row>
        <row r="160">
          <cell r="A160">
            <v>113001007725</v>
          </cell>
          <cell r="B160" t="str">
            <v>INDUSTRIAL Y DE LA BAHIA</v>
          </cell>
          <cell r="C160" t="str">
            <v>I.E FE Y ALEGRIA EL PROGRESO   SEDE JOSE GONZALEZ VERGARA</v>
          </cell>
          <cell r="D160" t="str">
            <v>SEDE</v>
          </cell>
        </row>
        <row r="161">
          <cell r="A161">
            <v>213001007339</v>
          </cell>
          <cell r="B161" t="str">
            <v>INDUSTRIAL Y DE LA BAHIA</v>
          </cell>
          <cell r="C161" t="str">
            <v>I.E FE Y ALEGRIA EL PROGRESO   SEDE DISTRITAL EL REPOSO</v>
          </cell>
          <cell r="D161" t="str">
            <v>SEDE</v>
          </cell>
        </row>
        <row r="162">
          <cell r="A162">
            <v>413001004703</v>
          </cell>
          <cell r="B162" t="str">
            <v>RURAL</v>
          </cell>
          <cell r="C162" t="str">
            <v>I.E DE LA BOQUILLA</v>
          </cell>
          <cell r="D162" t="str">
            <v xml:space="preserve">PRINCIPAL </v>
          </cell>
        </row>
        <row r="163">
          <cell r="A163">
            <v>413001006315</v>
          </cell>
          <cell r="B163" t="str">
            <v>RURAL</v>
          </cell>
          <cell r="C163" t="str">
            <v>I.E DE LA BOQUILLA - SEDE SAN JUAN BAUTISTA DE LA BOQUILLA</v>
          </cell>
          <cell r="D163" t="str">
            <v>SEDE</v>
          </cell>
        </row>
        <row r="164">
          <cell r="A164">
            <v>213001001918</v>
          </cell>
          <cell r="B164" t="str">
            <v>RURAL</v>
          </cell>
          <cell r="C164" t="str">
            <v>I.E DE LA BOQUILLA -SEDE SAN FELIPE DE LA BOQUILLA</v>
          </cell>
          <cell r="D164" t="str">
            <v>SEDE</v>
          </cell>
        </row>
        <row r="165">
          <cell r="A165">
            <v>413001006234</v>
          </cell>
          <cell r="B165" t="str">
            <v>RURAL</v>
          </cell>
          <cell r="C165" t="str">
            <v>I.E DE LA BOQUILLA -SEDE  ESC. MADRE BERNARDA</v>
          </cell>
          <cell r="D165" t="str">
            <v>SEDE</v>
          </cell>
        </row>
        <row r="166">
          <cell r="A166">
            <v>113001013814</v>
          </cell>
          <cell r="B166" t="str">
            <v>INDUSTRIAL Y DE LA BAHIA</v>
          </cell>
          <cell r="C166" t="str">
            <v>I.E BERTHA GEDEON DE BALADI</v>
          </cell>
          <cell r="D166" t="str">
            <v xml:space="preserve">PRINCIPAL </v>
          </cell>
        </row>
        <row r="167">
          <cell r="A167">
            <v>113001028483</v>
          </cell>
          <cell r="B167" t="str">
            <v>COUNTRY</v>
          </cell>
          <cell r="C167" t="str">
            <v>I.E CASD MANUELA BELTRAN</v>
          </cell>
          <cell r="D167" t="str">
            <v xml:space="preserve">PRINCIPAL </v>
          </cell>
        </row>
        <row r="168">
          <cell r="A168">
            <v>113001028469</v>
          </cell>
          <cell r="B168" t="str">
            <v>COUNTRY</v>
          </cell>
          <cell r="C168" t="str">
            <v>I.E RAFAEL NUÑEZ</v>
          </cell>
          <cell r="D168" t="str">
            <v xml:space="preserve">PRINCIPAL </v>
          </cell>
        </row>
        <row r="169">
          <cell r="A169">
            <v>113001000704</v>
          </cell>
          <cell r="B169" t="str">
            <v>COUNTRY</v>
          </cell>
          <cell r="C169" t="str">
            <v>I.E RAFAEL NUÑEZ -  SEDE CIUDAD DE SANTA MARTA</v>
          </cell>
          <cell r="D169" t="str">
            <v>SEDE</v>
          </cell>
        </row>
        <row r="170">
          <cell r="A170">
            <v>113001012494</v>
          </cell>
          <cell r="B170" t="str">
            <v>COUNTRY</v>
          </cell>
          <cell r="C170" t="str">
            <v>I.E RAFAEL NUÑEZ - SEDE SIMON J. VELEZ</v>
          </cell>
          <cell r="D170" t="str">
            <v>SEDE</v>
          </cell>
        </row>
        <row r="171">
          <cell r="A171">
            <v>113001028919</v>
          </cell>
          <cell r="B171" t="str">
            <v>COUNTRY</v>
          </cell>
          <cell r="C171" t="str">
            <v>I.E NUEVO BOSQUE</v>
          </cell>
          <cell r="D171" t="str">
            <v xml:space="preserve">PRINCIPAL </v>
          </cell>
        </row>
        <row r="172">
          <cell r="A172">
            <v>113001000283</v>
          </cell>
          <cell r="B172" t="str">
            <v>COUNTRY</v>
          </cell>
          <cell r="C172" t="str">
            <v>I.E NUEVO BOSQUE - SEDE JOSE MARIA CORDOBA</v>
          </cell>
          <cell r="D172" t="str">
            <v>SEDE</v>
          </cell>
        </row>
        <row r="173">
          <cell r="A173">
            <v>113001007776</v>
          </cell>
          <cell r="B173" t="str">
            <v>COUNTRY</v>
          </cell>
          <cell r="C173" t="str">
            <v xml:space="preserve">I.E NUEVO BOSQUE - SEDE LUIS CARLOS GALAN </v>
          </cell>
          <cell r="D173" t="str">
            <v>SEDE</v>
          </cell>
        </row>
        <row r="174">
          <cell r="A174">
            <v>113001029095</v>
          </cell>
          <cell r="B174" t="str">
            <v>DE LA VIRGEN Y TURISTICA</v>
          </cell>
          <cell r="C174" t="str">
            <v>I.E FOCO ROJO</v>
          </cell>
          <cell r="D174" t="str">
            <v xml:space="preserve">PRINCIPAL </v>
          </cell>
        </row>
        <row r="175">
          <cell r="A175">
            <v>313001029396</v>
          </cell>
          <cell r="B175" t="str">
            <v>DE LA VIRGEN Y TURISTICA</v>
          </cell>
          <cell r="C175" t="str">
            <v>I.E  CLEMENTE MANUEL ZABALA</v>
          </cell>
          <cell r="D175" t="str">
            <v xml:space="preserve">PRINCIPAL </v>
          </cell>
        </row>
        <row r="176">
          <cell r="A176">
            <v>113001029851</v>
          </cell>
          <cell r="B176" t="str">
            <v>DE LA VIRGEN Y TURISTICA</v>
          </cell>
          <cell r="C176" t="str">
            <v>I.E JORGE ARTEL</v>
          </cell>
          <cell r="D176" t="str">
            <v xml:space="preserve">PRINCIPAL </v>
          </cell>
        </row>
        <row r="177">
          <cell r="A177">
            <v>113001030093</v>
          </cell>
          <cell r="B177" t="str">
            <v>SANTA RITA</v>
          </cell>
          <cell r="C177" t="str">
            <v>I.E FUNDACION PIES DESCALZOS</v>
          </cell>
          <cell r="D177" t="str">
            <v xml:space="preserve">PRINCIPAL </v>
          </cell>
        </row>
        <row r="178">
          <cell r="A178">
            <v>113001029893</v>
          </cell>
          <cell r="B178" t="str">
            <v>INDUSTRIAL Y DE LA BAHIA</v>
          </cell>
          <cell r="C178" t="str">
            <v>I.E ROSEDAL</v>
          </cell>
          <cell r="D178" t="str">
            <v xml:space="preserve">PRINCIPAL </v>
          </cell>
        </row>
        <row r="179">
          <cell r="A179">
            <v>113001030085</v>
          </cell>
          <cell r="B179" t="str">
            <v>INDUSTRIAL Y DE LA BAHIA</v>
          </cell>
          <cell r="C179" t="str">
            <v>I.E MANDELA</v>
          </cell>
          <cell r="D179" t="str">
            <v xml:space="preserve">PRINCIPAL </v>
          </cell>
        </row>
        <row r="180">
          <cell r="A180">
            <v>313001002251</v>
          </cell>
          <cell r="B180" t="str">
            <v>INDUSTRIAL Y DE LA BAHIA</v>
          </cell>
          <cell r="C180" t="str">
            <v>COL. NTRA. SRA. DE FATIMA DE LA POL NAL</v>
          </cell>
          <cell r="D180" t="str">
            <v xml:space="preserve">PRINCIPAL </v>
          </cell>
        </row>
        <row r="181">
          <cell r="A181">
            <v>313001002269</v>
          </cell>
          <cell r="B181" t="str">
            <v>COUNTRY</v>
          </cell>
          <cell r="C181" t="str">
            <v>COL. NAVAL DE MANZANILLO</v>
          </cell>
          <cell r="D181" t="str">
            <v xml:space="preserve">PRINCIPAL </v>
          </cell>
        </row>
        <row r="182">
          <cell r="A182">
            <v>313001002421</v>
          </cell>
          <cell r="B182" t="str">
            <v>SANTA RITA</v>
          </cell>
          <cell r="C182" t="str">
            <v>COL. NAVAL DE CRESPO</v>
          </cell>
          <cell r="D182" t="str">
            <v xml:space="preserve">PRINCIPAL </v>
          </cell>
        </row>
        <row r="183">
          <cell r="A183">
            <v>313001005331</v>
          </cell>
          <cell r="B183" t="str">
            <v>INDUSTRIAL Y DE LA BAHIA</v>
          </cell>
          <cell r="C183" t="str">
            <v>COL. NAVAL DEL SOCORRO</v>
          </cell>
          <cell r="D183" t="str">
            <v xml:space="preserve">PRINCIPAL </v>
          </cell>
        </row>
        <row r="184">
          <cell r="A184">
            <v>113001029800</v>
          </cell>
          <cell r="B184" t="str">
            <v>DE LA VIRGEN Y TURISTICA</v>
          </cell>
          <cell r="C184" t="str">
            <v>I.E COLOMBIATON GUSTAVO PULECIO GOMEZ</v>
          </cell>
          <cell r="D184" t="str">
            <v xml:space="preserve">PRINCIPAL </v>
          </cell>
        </row>
        <row r="185">
          <cell r="A185">
            <v>113001001972</v>
          </cell>
          <cell r="B185" t="str">
            <v>COUNTRY</v>
          </cell>
          <cell r="C185" t="str">
            <v>I.E SEMINARIO DE C/GENA</v>
          </cell>
          <cell r="D185" t="str">
            <v xml:space="preserve">PRINCIPAL </v>
          </cell>
        </row>
        <row r="186">
          <cell r="A186">
            <v>213001001942</v>
          </cell>
          <cell r="B186" t="str">
            <v>RURAL</v>
          </cell>
          <cell r="C186" t="str">
            <v>I.E LUIS FELIPE CABRERA DE BARU</v>
          </cell>
          <cell r="D186" t="str">
            <v xml:space="preserve">PRINCIPAL </v>
          </cell>
        </row>
        <row r="187">
          <cell r="A187">
            <v>113001028421</v>
          </cell>
          <cell r="B187" t="str">
            <v>DE LA VIRGEN Y TURISTICA</v>
          </cell>
          <cell r="C187" t="str">
            <v>I.E 14 DE FEBRERO</v>
          </cell>
          <cell r="D187" t="str">
            <v xml:space="preserve">PRINCIPAL </v>
          </cell>
        </row>
        <row r="188">
          <cell r="A188">
            <v>113001028927</v>
          </cell>
          <cell r="B188" t="str">
            <v>INDUSTRIAL Y DE LA BAHIA</v>
          </cell>
          <cell r="C188" t="str">
            <v>I.E CIUDADELA 2000</v>
          </cell>
          <cell r="D188" t="str">
            <v xml:space="preserve">PRINCIPAL </v>
          </cell>
        </row>
        <row r="189">
          <cell r="A189">
            <v>313001000568</v>
          </cell>
          <cell r="B189" t="str">
            <v>SANTA RITA</v>
          </cell>
          <cell r="C189" t="str">
            <v>PIA SOCIEDAD SALESIANA ESCUELAS PROFESIONALES SALESIANAS</v>
          </cell>
          <cell r="D189" t="str">
            <v xml:space="preserve">PRINCIPAL </v>
          </cell>
        </row>
        <row r="190">
          <cell r="A190">
            <v>313001001181</v>
          </cell>
          <cell r="B190" t="str">
            <v>INDUSTRIAL Y DE LA BAHIA</v>
          </cell>
          <cell r="C190" t="str">
            <v>I.E NUESTRA  SEÑORA  DE LA CONSOLATA</v>
          </cell>
          <cell r="D190" t="str">
            <v xml:space="preserve">PRINCIPAL </v>
          </cell>
        </row>
        <row r="191">
          <cell r="A191">
            <v>313001013783</v>
          </cell>
          <cell r="B191" t="str">
            <v>INDUSTRIAL Y DE LA BAHIA</v>
          </cell>
          <cell r="C191" t="str">
            <v>I.E BERNARDO FOEGEN</v>
          </cell>
          <cell r="D191" t="str">
            <v xml:space="preserve">PRINCIPAL </v>
          </cell>
        </row>
        <row r="192">
          <cell r="A192">
            <v>313001027059</v>
          </cell>
          <cell r="B192" t="str">
            <v>INDUSTRIAL Y DE LA BAHIA</v>
          </cell>
          <cell r="C192" t="str">
            <v>I.E BERTHA SUTTNER</v>
          </cell>
          <cell r="D192" t="str">
            <v xml:space="preserve">PRINCIPAL </v>
          </cell>
        </row>
        <row r="193">
          <cell r="A193">
            <v>313001027199</v>
          </cell>
          <cell r="B193" t="str">
            <v>INDUSTRIAL Y DE LA BAHIA</v>
          </cell>
          <cell r="C193" t="str">
            <v>COL. SUEÑOS Y OPORTUNIDADES JESUS MAESTRO</v>
          </cell>
          <cell r="D193" t="str">
            <v xml:space="preserve">PRINCIPAL </v>
          </cell>
        </row>
        <row r="194">
          <cell r="A194">
            <v>113001030212</v>
          </cell>
          <cell r="B194" t="str">
            <v>DE LA VIRGEN Y TURISTICA</v>
          </cell>
          <cell r="C194" t="str">
            <v>INSTITUCIÓN EDUCATIVA JORGE GARCIA USTA (BICENTENARIO)</v>
          </cell>
          <cell r="D194" t="str">
            <v xml:space="preserve">PRINCIPAL </v>
          </cell>
        </row>
        <row r="195">
          <cell r="A195">
            <v>113001800123</v>
          </cell>
          <cell r="B195" t="str">
            <v>DE LA VIRGEN Y TURISTICA</v>
          </cell>
          <cell r="C195" t="str">
            <v>INSTITUCIONE EDUCATIVA GABRIEL GARCIA MARQUEZ</v>
          </cell>
          <cell r="D195" t="str">
            <v xml:space="preserve">PRINCIPAL </v>
          </cell>
        </row>
        <row r="196">
          <cell r="A196">
            <v>113001800263</v>
          </cell>
          <cell r="B196" t="str">
            <v>INDUSTRIAL Y DE LA BAHIA</v>
          </cell>
          <cell r="C196" t="str">
            <v>I.E EL SALVADOR</v>
          </cell>
          <cell r="D196" t="str">
            <v xml:space="preserve">PRINCIPAL </v>
          </cell>
        </row>
        <row r="197">
          <cell r="A197" t="str">
            <v>113001800310 </v>
          </cell>
          <cell r="B197" t="str">
            <v>DE LA VIRGEN Y TURISTICA</v>
          </cell>
          <cell r="C197" t="str">
            <v>I.E EL SALVADOR SEDE EL POZON</v>
          </cell>
          <cell r="D197" t="str">
            <v>SEDE</v>
          </cell>
        </row>
        <row r="198">
          <cell r="A198" t="str">
            <v>113001800336 </v>
          </cell>
          <cell r="B198" t="str">
            <v>INDUSTRIAL Y DE LA BAHIA</v>
          </cell>
          <cell r="C198" t="str">
            <v xml:space="preserve">I.E EL SALVADOR SEDE LA PRIMAVERA </v>
          </cell>
          <cell r="D198" t="str">
            <v>SEDE</v>
          </cell>
        </row>
        <row r="199">
          <cell r="A199" t="str">
            <v>113001800328 </v>
          </cell>
          <cell r="B199" t="str">
            <v>DE LA VIRGEN Y TURISTICA</v>
          </cell>
          <cell r="C199" t="str">
            <v xml:space="preserve">I.E EL SALVADOR SEDE SAN JOSE  </v>
          </cell>
          <cell r="D199" t="str">
            <v>SEDE</v>
          </cell>
        </row>
        <row r="200">
          <cell r="A200" t="str">
            <v>113001800280 </v>
          </cell>
          <cell r="B200" t="str">
            <v>INDUSTRIAL Y DE LA BAHIA</v>
          </cell>
          <cell r="C200" t="str">
            <v xml:space="preserve">I.E EL SALVADOR SEDE HENEQUEN </v>
          </cell>
          <cell r="D200" t="str">
            <v>SEDE</v>
          </cell>
        </row>
        <row r="201">
          <cell r="A201" t="str">
            <v>113001800344 </v>
          </cell>
          <cell r="B201" t="str">
            <v>DE LA VIRGEN Y TURISTICA</v>
          </cell>
          <cell r="C201" t="str">
            <v>I.E EL SALVADOR SEDE LAS COLINAS</v>
          </cell>
          <cell r="D201" t="str">
            <v>SEDE</v>
          </cell>
        </row>
        <row r="202">
          <cell r="A202">
            <v>113001800298</v>
          </cell>
          <cell r="B202" t="str">
            <v>INDUSTRIAL Y DE LA BAHIA</v>
          </cell>
          <cell r="C202" t="str">
            <v xml:space="preserve">I.E EL SALVADOR SEDE 20 DE ENERO </v>
          </cell>
          <cell r="D202" t="str">
            <v>SEDE</v>
          </cell>
        </row>
        <row r="203">
          <cell r="A203" t="str">
            <v>113001800352 </v>
          </cell>
          <cell r="B203" t="str">
            <v>DE LA VIRGEN Y TURISTICA</v>
          </cell>
          <cell r="C203" t="str">
            <v xml:space="preserve">I.E EL SALVADOR SEDE SAN NICOLAS </v>
          </cell>
          <cell r="D203" t="str">
            <v>SEDE</v>
          </cell>
        </row>
        <row r="204">
          <cell r="A204" t="str">
            <v>113001800361 </v>
          </cell>
          <cell r="B204" t="str">
            <v>INDUSTRIAL Y DE LA BAHIA</v>
          </cell>
          <cell r="C204" t="str">
            <v xml:space="preserve">I.E EL SALVADOR SEDE NAVAS MEISEL </v>
          </cell>
          <cell r="D204" t="str">
            <v>SEDE</v>
          </cell>
        </row>
        <row r="205">
          <cell r="A205">
            <v>113001800301</v>
          </cell>
          <cell r="B205" t="str">
            <v>INDUSTRIAL Y DE LA BAHIA</v>
          </cell>
          <cell r="C205" t="str">
            <v>I.E EL SALVADOR SEDE LOS ROBLES</v>
          </cell>
          <cell r="D205" t="str">
            <v>SEDE</v>
          </cell>
        </row>
        <row r="206">
          <cell r="A206">
            <v>113001800395</v>
          </cell>
          <cell r="B206" t="str">
            <v>INDUSTRIAL Y DE LA BAHIA</v>
          </cell>
          <cell r="C206" t="str">
            <v>I.E JUAN BAUTISTA SCALABRINI</v>
          </cell>
          <cell r="D206" t="str">
            <v xml:space="preserve">PRINCIPAL </v>
          </cell>
        </row>
        <row r="207">
          <cell r="A207">
            <v>113001800417</v>
          </cell>
          <cell r="B207" t="str">
            <v>INDUSTRIAL Y DE LA BAHIA</v>
          </cell>
          <cell r="C207" t="str">
            <v>I.E JUAN BAUTISTA SCALABRINI SEDE FRANCISCO DE PAULA</v>
          </cell>
          <cell r="D207" t="str">
            <v>SEDE</v>
          </cell>
        </row>
        <row r="208">
          <cell r="A208">
            <v>113001800990</v>
          </cell>
          <cell r="B208" t="str">
            <v>DE LA VIRGEN Y TURISTICA</v>
          </cell>
          <cell r="C208" t="str">
            <v>I.E POLITECNICO DEL POZON</v>
          </cell>
          <cell r="D208" t="str">
            <v xml:space="preserve">PRINCIPAL </v>
          </cell>
        </row>
        <row r="209">
          <cell r="A209">
            <v>313001000142</v>
          </cell>
          <cell r="B209" t="str">
            <v>INDUSTRIAL Y DE LA BAHIA</v>
          </cell>
          <cell r="C209" t="str">
            <v>INST. MADRE TERESA DE CALCUTA</v>
          </cell>
          <cell r="D209" t="str">
            <v xml:space="preserve">PRINCIPAL </v>
          </cell>
        </row>
        <row r="210">
          <cell r="A210">
            <v>313001000185</v>
          </cell>
          <cell r="B210" t="str">
            <v>COUNTRY</v>
          </cell>
          <cell r="C210" t="str">
            <v>INST. EDUCATIVO ANGELITOS ALEGRES</v>
          </cell>
          <cell r="D210" t="str">
            <v xml:space="preserve">PRINCIPAL </v>
          </cell>
        </row>
        <row r="211">
          <cell r="A211">
            <v>313001000193</v>
          </cell>
          <cell r="B211" t="str">
            <v>COUNTRY</v>
          </cell>
          <cell r="C211" t="str">
            <v>INST. EDUCATIVO ENCANTO DE NIÑOS</v>
          </cell>
          <cell r="D211" t="str">
            <v xml:space="preserve">PRINCIPAL </v>
          </cell>
        </row>
        <row r="212">
          <cell r="A212">
            <v>313001000215</v>
          </cell>
          <cell r="B212" t="str">
            <v>SANTA RITA</v>
          </cell>
          <cell r="C212" t="str">
            <v>GIMN. NUEVA GRANADA</v>
          </cell>
          <cell r="D212" t="str">
            <v xml:space="preserve">PRINCIPAL </v>
          </cell>
        </row>
        <row r="213">
          <cell r="A213">
            <v>313001000240</v>
          </cell>
          <cell r="B213" t="str">
            <v>COUNTRY</v>
          </cell>
          <cell r="C213" t="str">
            <v>INST. EDUC. NUEVA AMERICA</v>
          </cell>
          <cell r="D213" t="str">
            <v xml:space="preserve">PRINCIPAL </v>
          </cell>
        </row>
        <row r="214">
          <cell r="A214">
            <v>313001000495</v>
          </cell>
          <cell r="B214" t="str">
            <v>DE LA VIRGEN Y TURISTICA</v>
          </cell>
          <cell r="C214" t="str">
            <v>COL. OCTAVIANA DEL C. VIVES C</v>
          </cell>
          <cell r="D214" t="str">
            <v xml:space="preserve">PRINCIPAL </v>
          </cell>
        </row>
        <row r="215">
          <cell r="A215">
            <v>313001000525</v>
          </cell>
          <cell r="B215" t="str">
            <v>SANTA RITA</v>
          </cell>
          <cell r="C215" t="str">
            <v>COL. MIXTO LA POPA</v>
          </cell>
          <cell r="D215" t="str">
            <v xml:space="preserve">PRINCIPAL </v>
          </cell>
        </row>
        <row r="216">
          <cell r="A216">
            <v>313001000541</v>
          </cell>
          <cell r="B216" t="str">
            <v>COUNTRY</v>
          </cell>
          <cell r="C216" t="str">
            <v>COL. LA ANUNCIACION</v>
          </cell>
          <cell r="D216" t="str">
            <v xml:space="preserve">PRINCIPAL </v>
          </cell>
        </row>
        <row r="217">
          <cell r="A217">
            <v>313001000592</v>
          </cell>
          <cell r="B217" t="str">
            <v>SANTA RITA</v>
          </cell>
          <cell r="C217" t="str">
            <v>GIMN. LUJAN</v>
          </cell>
          <cell r="D217" t="str">
            <v xml:space="preserve">PRINCIPAL </v>
          </cell>
        </row>
        <row r="218">
          <cell r="A218">
            <v>313001000622</v>
          </cell>
          <cell r="B218" t="str">
            <v>SANTA RITA</v>
          </cell>
          <cell r="C218" t="str">
            <v>COL. DE LA SALLE</v>
          </cell>
          <cell r="D218" t="str">
            <v xml:space="preserve">PRINCIPAL </v>
          </cell>
        </row>
        <row r="219">
          <cell r="A219">
            <v>313001000916</v>
          </cell>
          <cell r="B219" t="str">
            <v>SANTA RITA</v>
          </cell>
          <cell r="C219" t="str">
            <v>COL. DE LA ESPERANZA</v>
          </cell>
          <cell r="D219" t="str">
            <v xml:space="preserve">PRINCIPAL </v>
          </cell>
        </row>
        <row r="220">
          <cell r="A220">
            <v>313001000924</v>
          </cell>
          <cell r="B220" t="str">
            <v>SANTA RITA</v>
          </cell>
          <cell r="C220" t="str">
            <v>COL. SALESIANO SAN PEDRO CLAVER</v>
          </cell>
          <cell r="D220" t="str">
            <v xml:space="preserve">PRINCIPAL </v>
          </cell>
        </row>
        <row r="221">
          <cell r="A221">
            <v>313001001050</v>
          </cell>
          <cell r="B221" t="str">
            <v>INDUSTRIAL Y DE LA BAHIA</v>
          </cell>
          <cell r="C221" t="str">
            <v>COL. BIFFI</v>
          </cell>
          <cell r="D221" t="str">
            <v xml:space="preserve">PRINCIPAL </v>
          </cell>
        </row>
        <row r="222">
          <cell r="A222">
            <v>313001001068</v>
          </cell>
          <cell r="B222" t="str">
            <v>SANTA RITA</v>
          </cell>
          <cell r="C222" t="str">
            <v>COL. EUCARISTICO DE SANTA TERESA</v>
          </cell>
          <cell r="D222" t="str">
            <v xml:space="preserve">PRINCIPAL </v>
          </cell>
        </row>
        <row r="223">
          <cell r="A223">
            <v>313001001076</v>
          </cell>
          <cell r="B223" t="str">
            <v>SANTA RITA</v>
          </cell>
          <cell r="C223" t="str">
            <v>COL. NTRA. SEÑORA DE LA CANDELARIA</v>
          </cell>
          <cell r="D223" t="str">
            <v xml:space="preserve">PRINCIPAL </v>
          </cell>
        </row>
        <row r="224">
          <cell r="A224">
            <v>313001001165</v>
          </cell>
          <cell r="B224" t="str">
            <v>SANTA RITA</v>
          </cell>
          <cell r="C224" t="str">
            <v>CORP. DE PADRES DE FAMILIA COL. EL CARMELO</v>
          </cell>
          <cell r="D224" t="str">
            <v xml:space="preserve">PRINCIPAL </v>
          </cell>
        </row>
        <row r="225">
          <cell r="A225">
            <v>313001001190</v>
          </cell>
          <cell r="B225" t="str">
            <v>COUNTRY</v>
          </cell>
          <cell r="C225" t="str">
            <v>CORP. COL. LATINOAMERICANO</v>
          </cell>
          <cell r="D225" t="str">
            <v xml:space="preserve">PRINCIPAL </v>
          </cell>
        </row>
        <row r="226">
          <cell r="A226">
            <v>313001001211</v>
          </cell>
          <cell r="B226" t="str">
            <v>DE LA VIRGEN Y TURISTICA</v>
          </cell>
          <cell r="C226" t="str">
            <v>INST. CARTAGENA. DEL MAR</v>
          </cell>
          <cell r="D226" t="str">
            <v xml:space="preserve">PRINCIPAL </v>
          </cell>
        </row>
        <row r="227">
          <cell r="A227">
            <v>313001002277</v>
          </cell>
          <cell r="B227" t="str">
            <v>SANTA RITA</v>
          </cell>
          <cell r="C227" t="str">
            <v>COL. MONTESSORI</v>
          </cell>
          <cell r="D227" t="str">
            <v xml:space="preserve">PRINCIPAL </v>
          </cell>
        </row>
        <row r="228">
          <cell r="A228">
            <v>313001002307</v>
          </cell>
          <cell r="B228" t="str">
            <v>DE LA VIRGEN Y TURISTICA</v>
          </cell>
          <cell r="C228" t="str">
            <v>COL. ADVENTISTA DE CARTAGENA</v>
          </cell>
          <cell r="D228" t="str">
            <v xml:space="preserve">PRINCIPAL </v>
          </cell>
        </row>
        <row r="229">
          <cell r="A229">
            <v>313001002340</v>
          </cell>
          <cell r="B229" t="str">
            <v>COUNTRY</v>
          </cell>
          <cell r="C229" t="str">
            <v>INST. COLOMBO BOLIVARIANO</v>
          </cell>
          <cell r="D229" t="str">
            <v xml:space="preserve">PRINCIPAL </v>
          </cell>
        </row>
        <row r="230">
          <cell r="A230">
            <v>313001003095</v>
          </cell>
          <cell r="B230" t="str">
            <v>COUNTRY</v>
          </cell>
          <cell r="C230" t="str">
            <v>CIUDAD ESCOLAR COMFENALCO</v>
          </cell>
          <cell r="D230" t="str">
            <v xml:space="preserve">PRINCIPAL </v>
          </cell>
        </row>
        <row r="231">
          <cell r="A231">
            <v>313001003842</v>
          </cell>
          <cell r="B231" t="str">
            <v>SANTA RITA</v>
          </cell>
          <cell r="C231" t="str">
            <v>ASOC. COL. GONZALO JIMENEZ DE QUESADA</v>
          </cell>
          <cell r="D231" t="str">
            <v xml:space="preserve">PRINCIPAL </v>
          </cell>
        </row>
        <row r="232">
          <cell r="A232">
            <v>313001003931</v>
          </cell>
          <cell r="B232" t="str">
            <v>RURAL</v>
          </cell>
          <cell r="C232" t="str">
            <v>COL. JORGE WASHINGTON</v>
          </cell>
          <cell r="D232" t="str">
            <v xml:space="preserve">PRINCIPAL </v>
          </cell>
        </row>
        <row r="233">
          <cell r="A233">
            <v>313001004768</v>
          </cell>
          <cell r="B233" t="str">
            <v>RURAL</v>
          </cell>
          <cell r="C233" t="str">
            <v>CORP.  EDUCATIVA  COLEGIO BRITANICO DE CARTAGENA.</v>
          </cell>
          <cell r="D233" t="str">
            <v xml:space="preserve">PRINCIPAL </v>
          </cell>
        </row>
        <row r="234">
          <cell r="A234">
            <v>313001004857</v>
          </cell>
          <cell r="B234" t="str">
            <v>INDUSTRIAL Y DE LA BAHIA</v>
          </cell>
          <cell r="C234" t="str">
            <v>ESC. EL SALVADOR</v>
          </cell>
          <cell r="D234" t="str">
            <v xml:space="preserve">PRINCIPAL </v>
          </cell>
        </row>
        <row r="235">
          <cell r="A235">
            <v>313001005098</v>
          </cell>
          <cell r="B235" t="str">
            <v>INDUSTRIAL Y DE LA BAHIA</v>
          </cell>
          <cell r="C235" t="str">
            <v>COL. TRINITARIO</v>
          </cell>
          <cell r="D235" t="str">
            <v xml:space="preserve">PRINCIPAL </v>
          </cell>
        </row>
        <row r="236">
          <cell r="A236">
            <v>313001005136</v>
          </cell>
          <cell r="B236" t="str">
            <v>SANTA RITA</v>
          </cell>
          <cell r="C236" t="str">
            <v>COL. ANTARES DE CARTAGENA</v>
          </cell>
          <cell r="D236" t="str">
            <v xml:space="preserve">PRINCIPAL </v>
          </cell>
        </row>
        <row r="237">
          <cell r="A237">
            <v>313001005276</v>
          </cell>
          <cell r="B237" t="str">
            <v>INDUSTRIAL Y DE LA BAHIA</v>
          </cell>
          <cell r="C237" t="str">
            <v>I.E. COMFAMILIAR</v>
          </cell>
          <cell r="D237" t="str">
            <v xml:space="preserve">PRINCIPAL </v>
          </cell>
        </row>
        <row r="238">
          <cell r="A238">
            <v>313001005284</v>
          </cell>
          <cell r="B238" t="str">
            <v>COUNTRY</v>
          </cell>
          <cell r="C238" t="str">
            <v>COL. SANTA LUCIA</v>
          </cell>
          <cell r="D238" t="str">
            <v xml:space="preserve">PRINCIPAL </v>
          </cell>
        </row>
        <row r="239">
          <cell r="A239">
            <v>313001005411</v>
          </cell>
          <cell r="B239" t="str">
            <v>SANTA RITA</v>
          </cell>
          <cell r="C239" t="str">
            <v>CORP. COL. FERNANDEZ GUTIERREZ DE PIÑERES</v>
          </cell>
          <cell r="D239" t="str">
            <v xml:space="preserve">PRINCIPAL </v>
          </cell>
        </row>
        <row r="240">
          <cell r="A240">
            <v>313001005705</v>
          </cell>
          <cell r="B240" t="str">
            <v>RURAL</v>
          </cell>
          <cell r="C240" t="str">
            <v>CORP. EDUCATIVA COL. INTERNACIONAL CARTAGENA</v>
          </cell>
          <cell r="D240" t="str">
            <v xml:space="preserve">PRINCIPAL </v>
          </cell>
        </row>
        <row r="241">
          <cell r="A241">
            <v>313001005748</v>
          </cell>
          <cell r="B241" t="str">
            <v>RURAL</v>
          </cell>
          <cell r="C241" t="str">
            <v>GIMN. ALTAIR DE CARTAGENA</v>
          </cell>
          <cell r="D241" t="str">
            <v xml:space="preserve">PRINCIPAL </v>
          </cell>
        </row>
        <row r="242">
          <cell r="A242">
            <v>313001005845</v>
          </cell>
          <cell r="B242" t="str">
            <v>INDUSTRIAL Y DE LA BAHIA</v>
          </cell>
          <cell r="C242" t="str">
            <v>COL. EL PILAR DEL SABER</v>
          </cell>
          <cell r="D242" t="str">
            <v xml:space="preserve">PRINCIPAL </v>
          </cell>
        </row>
        <row r="243">
          <cell r="A243">
            <v>313001005985</v>
          </cell>
          <cell r="B243" t="str">
            <v>COUNTRY</v>
          </cell>
          <cell r="C243" t="str">
            <v>CORP. EDUCATIVA LOS ANGELES (GUAR.JARD. INF. BAMBI)</v>
          </cell>
          <cell r="D243" t="str">
            <v xml:space="preserve">PRINCIPAL </v>
          </cell>
        </row>
        <row r="244">
          <cell r="A244">
            <v>313001006281</v>
          </cell>
          <cell r="B244" t="str">
            <v>DE LA VIRGEN Y TURISTICA</v>
          </cell>
          <cell r="C244" t="str">
            <v>CORP. COL. AMOR A BOLIVAR</v>
          </cell>
          <cell r="D244" t="str">
            <v xml:space="preserve">PRINCIPAL </v>
          </cell>
        </row>
        <row r="245">
          <cell r="A245">
            <v>313001006337</v>
          </cell>
          <cell r="B245" t="str">
            <v>COUNTRY</v>
          </cell>
          <cell r="C245" t="str">
            <v>INST. EL LABRADOR</v>
          </cell>
          <cell r="D245" t="str">
            <v xml:space="preserve">PRINCIPAL </v>
          </cell>
        </row>
        <row r="246">
          <cell r="A246">
            <v>313001006621</v>
          </cell>
          <cell r="B246" t="str">
            <v>INDUSTRIAL Y DE LA BAHIA</v>
          </cell>
          <cell r="C246" t="str">
            <v>INST.  EL EDEN</v>
          </cell>
          <cell r="D246" t="str">
            <v xml:space="preserve">PRINCIPAL </v>
          </cell>
        </row>
        <row r="247">
          <cell r="A247">
            <v>313001006639</v>
          </cell>
          <cell r="B247" t="str">
            <v>COUNTRY</v>
          </cell>
          <cell r="C247" t="str">
            <v>CORP. INST. SOLEDAD VIVES DE JOLY</v>
          </cell>
          <cell r="D247" t="str">
            <v xml:space="preserve">PRINCIPAL </v>
          </cell>
        </row>
        <row r="248">
          <cell r="A248">
            <v>313001006647</v>
          </cell>
          <cell r="B248" t="str">
            <v>COUNTRY</v>
          </cell>
          <cell r="C248" t="str">
            <v>INST. MI BARQUITO</v>
          </cell>
          <cell r="D248" t="str">
            <v xml:space="preserve">PRINCIPAL </v>
          </cell>
        </row>
        <row r="249">
          <cell r="A249">
            <v>313001006698</v>
          </cell>
          <cell r="B249" t="str">
            <v>INDUSTRIAL Y DE LA BAHIA</v>
          </cell>
          <cell r="C249" t="str">
            <v>COL. EL DIVINO SALVADOR</v>
          </cell>
          <cell r="D249" t="str">
            <v xml:space="preserve">PRINCIPAL </v>
          </cell>
        </row>
        <row r="250">
          <cell r="A250">
            <v>313001006701</v>
          </cell>
          <cell r="B250" t="str">
            <v>INDUSTRIAL Y DE LA BAHIA</v>
          </cell>
          <cell r="C250" t="str">
            <v>COL. MIL. ALMIRANTE COLON</v>
          </cell>
          <cell r="D250" t="str">
            <v xml:space="preserve">PRINCIPAL </v>
          </cell>
        </row>
        <row r="251">
          <cell r="A251">
            <v>313001007007</v>
          </cell>
          <cell r="B251" t="str">
            <v>DE LA VIRGEN Y TURISTICA</v>
          </cell>
          <cell r="C251" t="str">
            <v>COL. DEL CARIBE</v>
          </cell>
          <cell r="D251" t="str">
            <v xml:space="preserve">PRINCIPAL </v>
          </cell>
        </row>
        <row r="252">
          <cell r="A252">
            <v>313001007040</v>
          </cell>
          <cell r="B252" t="str">
            <v>INDUSTRIAL Y DE LA BAHIA</v>
          </cell>
          <cell r="C252" t="str">
            <v>COL. MARIA MONTESORRI</v>
          </cell>
          <cell r="D252" t="str">
            <v xml:space="preserve">PRINCIPAL </v>
          </cell>
        </row>
        <row r="253">
          <cell r="A253">
            <v>313001007058</v>
          </cell>
          <cell r="B253" t="str">
            <v>INDUSTRIAL Y DE LA BAHIA</v>
          </cell>
          <cell r="C253" t="str">
            <v>CENT. DE EDUCACIÓN EL RECREO (ANTES I.E. EL RECREO)</v>
          </cell>
          <cell r="D253" t="str">
            <v xml:space="preserve">PRINCIPAL </v>
          </cell>
        </row>
        <row r="254">
          <cell r="A254">
            <v>313001007074</v>
          </cell>
          <cell r="B254" t="str">
            <v>SANTA RITA</v>
          </cell>
          <cell r="C254" t="str">
            <v>CORP. INF. BLANCA NIEVES</v>
          </cell>
          <cell r="D254" t="str">
            <v xml:space="preserve">PRINCIPAL </v>
          </cell>
        </row>
        <row r="255">
          <cell r="A255">
            <v>313001007091</v>
          </cell>
          <cell r="B255" t="str">
            <v>DE LA VIRGEN Y TURISTICA</v>
          </cell>
          <cell r="C255" t="str">
            <v>COL. MODERNO DEL NORTE</v>
          </cell>
          <cell r="D255" t="str">
            <v xml:space="preserve">PRINCIPAL </v>
          </cell>
        </row>
        <row r="256">
          <cell r="A256">
            <v>313001007228</v>
          </cell>
          <cell r="B256" t="str">
            <v>DE LA VIRGEN Y TURISTICA</v>
          </cell>
          <cell r="C256" t="str">
            <v>FUNDACIÓN EDUCATIVA CRISTO REY DE REYES</v>
          </cell>
          <cell r="D256" t="str">
            <v xml:space="preserve">PRINCIPAL </v>
          </cell>
        </row>
        <row r="257">
          <cell r="A257">
            <v>313001007244</v>
          </cell>
          <cell r="B257" t="str">
            <v>INDUSTRIAL Y DE LA BAHIA</v>
          </cell>
          <cell r="C257" t="str">
            <v>INST. JUAN JACOBO ROUSSEAU</v>
          </cell>
          <cell r="D257" t="str">
            <v xml:space="preserve">PRINCIPAL </v>
          </cell>
        </row>
        <row r="258">
          <cell r="A258">
            <v>313001007309</v>
          </cell>
          <cell r="B258" t="str">
            <v>DE LA VIRGEN Y TURISTICA</v>
          </cell>
          <cell r="C258" t="str">
            <v>INST. LAMPARA MARAVILLOSA</v>
          </cell>
          <cell r="D258" t="str">
            <v xml:space="preserve">PRINCIPAL </v>
          </cell>
        </row>
        <row r="259">
          <cell r="A259">
            <v>313001007325</v>
          </cell>
          <cell r="B259" t="str">
            <v>SANTA RITA</v>
          </cell>
          <cell r="C259" t="str">
            <v>JARD. INF. MI BELLO RINCON</v>
          </cell>
          <cell r="D259" t="str">
            <v xml:space="preserve">PRINCIPAL </v>
          </cell>
        </row>
        <row r="260">
          <cell r="A260">
            <v>313001006515</v>
          </cell>
          <cell r="B260" t="str">
            <v>COUNTRY</v>
          </cell>
          <cell r="C260" t="str">
            <v>INST. CHIQUITINES</v>
          </cell>
          <cell r="D260" t="str">
            <v xml:space="preserve">PRINCIPAL </v>
          </cell>
        </row>
        <row r="261">
          <cell r="A261">
            <v>313001007619</v>
          </cell>
          <cell r="B261" t="str">
            <v>INDUSTRIAL Y DE LA BAHIA</v>
          </cell>
          <cell r="C261" t="str">
            <v>CORP. INST. EDUC. DEL SOCORRO</v>
          </cell>
          <cell r="D261" t="str">
            <v xml:space="preserve">PRINCIPAL </v>
          </cell>
        </row>
        <row r="262">
          <cell r="A262">
            <v>313001007627</v>
          </cell>
          <cell r="B262" t="str">
            <v>COUNTRY</v>
          </cell>
          <cell r="C262" t="str">
            <v>INST. INF. PABLO MONTESINOS</v>
          </cell>
          <cell r="D262" t="str">
            <v xml:space="preserve">PRINCIPAL </v>
          </cell>
        </row>
        <row r="263">
          <cell r="A263">
            <v>313001007651</v>
          </cell>
          <cell r="B263" t="str">
            <v>DE LA VIRGEN Y TURISTICA</v>
          </cell>
          <cell r="C263" t="str">
            <v>INST. METROPOLITANO DE C/GENA.</v>
          </cell>
          <cell r="D263" t="str">
            <v xml:space="preserve">PRINCIPAL </v>
          </cell>
        </row>
        <row r="264">
          <cell r="A264">
            <v>313001007686</v>
          </cell>
          <cell r="B264" t="str">
            <v>SANTA RITA</v>
          </cell>
          <cell r="C264" t="str">
            <v>CENT DE EDUCACION INFANTIL ASPAEN PEPE GRILLO ALBORADA</v>
          </cell>
          <cell r="D264" t="str">
            <v xml:space="preserve">PRINCIPAL </v>
          </cell>
        </row>
        <row r="265">
          <cell r="A265">
            <v>313001007741</v>
          </cell>
          <cell r="B265" t="str">
            <v>INDUSTRIAL Y DE LA BAHIA</v>
          </cell>
          <cell r="C265" t="str">
            <v>GIMN. CREATIVO JUAN PABLO</v>
          </cell>
          <cell r="D265" t="str">
            <v xml:space="preserve">PRINCIPAL </v>
          </cell>
        </row>
        <row r="266">
          <cell r="A266">
            <v>313001007821</v>
          </cell>
          <cell r="B266" t="str">
            <v>DE LA VIRGEN Y TURISTICA</v>
          </cell>
          <cell r="C266" t="str">
            <v>FUND. R.E.I PARA LA REHABILITACION INTEGRAL I.P.S</v>
          </cell>
          <cell r="D266" t="str">
            <v xml:space="preserve">PRINCIPAL </v>
          </cell>
        </row>
        <row r="267">
          <cell r="A267">
            <v>313001007872</v>
          </cell>
          <cell r="B267" t="str">
            <v>COUNTRY</v>
          </cell>
          <cell r="C267" t="str">
            <v>INST. MIGUEL DE CERVANTES</v>
          </cell>
          <cell r="D267" t="str">
            <v xml:space="preserve">PRINCIPAL </v>
          </cell>
        </row>
        <row r="268">
          <cell r="A268">
            <v>313001007911</v>
          </cell>
          <cell r="B268" t="str">
            <v>DE LA VIRGEN Y TURISTICA</v>
          </cell>
          <cell r="C268" t="str">
            <v>INST. INF. FEDERICO FROBEL</v>
          </cell>
          <cell r="D268" t="str">
            <v xml:space="preserve">PRINCIPAL </v>
          </cell>
        </row>
        <row r="269">
          <cell r="A269">
            <v>313001007929</v>
          </cell>
          <cell r="B269" t="str">
            <v>DE LA VIRGEN Y TURISTICA</v>
          </cell>
          <cell r="C269" t="str">
            <v>INST. ANGLO AMERICANO DE C/GENA.</v>
          </cell>
          <cell r="D269" t="str">
            <v xml:space="preserve">PRINCIPAL </v>
          </cell>
        </row>
        <row r="270">
          <cell r="A270">
            <v>313001008381</v>
          </cell>
          <cell r="B270" t="str">
            <v>DE LA VIRGEN Y TURISTICA</v>
          </cell>
          <cell r="C270" t="str">
            <v>CENT. DE ENSEÑANZA HIJOS DE BOLIVAR</v>
          </cell>
          <cell r="D270" t="str">
            <v xml:space="preserve">PRINCIPAL </v>
          </cell>
        </row>
        <row r="271">
          <cell r="A271">
            <v>313001008399</v>
          </cell>
          <cell r="B271" t="str">
            <v>DE LA VIRGEN Y TURISTICA</v>
          </cell>
          <cell r="C271" t="str">
            <v>FUND. CENT. EDUC. LAS PALMERAS</v>
          </cell>
          <cell r="D271" t="str">
            <v xml:space="preserve">PRINCIPAL </v>
          </cell>
        </row>
        <row r="272">
          <cell r="A272">
            <v>313001008402</v>
          </cell>
          <cell r="B272" t="str">
            <v>COUNTRY</v>
          </cell>
          <cell r="C272" t="str">
            <v>C.E MI DESPERTAR</v>
          </cell>
          <cell r="D272" t="str">
            <v xml:space="preserve">PRINCIPAL </v>
          </cell>
        </row>
        <row r="273">
          <cell r="A273">
            <v>313001006485</v>
          </cell>
          <cell r="B273" t="str">
            <v>INDUSTRIAL Y DE LA BAHIA</v>
          </cell>
          <cell r="C273" t="str">
            <v>CORP. EDUCATIVA COLEGIO ALTER - ALTERIS</v>
          </cell>
          <cell r="D273" t="str">
            <v xml:space="preserve">PRINCIPAL </v>
          </cell>
        </row>
        <row r="274">
          <cell r="A274">
            <v>313001008500</v>
          </cell>
          <cell r="B274" t="str">
            <v>COUNTRY</v>
          </cell>
          <cell r="C274" t="str">
            <v>CORP. EDUC. JORGE ELIECER GAITAN DE C/GENA</v>
          </cell>
          <cell r="D274" t="str">
            <v xml:space="preserve">PRINCIPAL </v>
          </cell>
        </row>
        <row r="275">
          <cell r="A275">
            <v>313001008518</v>
          </cell>
          <cell r="B275" t="str">
            <v>DE LA VIRGEN Y TURISTICA</v>
          </cell>
          <cell r="C275" t="str">
            <v>CORPORACIÓN EDUCATIVA MADDOX</v>
          </cell>
          <cell r="D275" t="str">
            <v xml:space="preserve">PRINCIPAL </v>
          </cell>
        </row>
        <row r="276">
          <cell r="A276">
            <v>313001008526</v>
          </cell>
          <cell r="B276" t="str">
            <v>COUNTRY</v>
          </cell>
          <cell r="C276" t="str">
            <v>INST. SAN ISIDRO LABRADOR</v>
          </cell>
          <cell r="D276" t="str">
            <v xml:space="preserve">PRINCIPAL </v>
          </cell>
        </row>
        <row r="277">
          <cell r="A277">
            <v>313001008534</v>
          </cell>
          <cell r="B277" t="str">
            <v>DE LA VIRGEN Y TURISTICA</v>
          </cell>
          <cell r="C277" t="str">
            <v>INST. MODERNO EL CARMEN</v>
          </cell>
          <cell r="D277" t="str">
            <v xml:space="preserve">PRINCIPAL </v>
          </cell>
        </row>
        <row r="278">
          <cell r="A278">
            <v>313001008674</v>
          </cell>
          <cell r="B278" t="str">
            <v>DE LA VIRGEN Y TURISTICA</v>
          </cell>
          <cell r="C278" t="str">
            <v>INST. EDUCATIVO JAIVEL</v>
          </cell>
          <cell r="D278" t="str">
            <v xml:space="preserve">PRINCIPAL </v>
          </cell>
        </row>
        <row r="279">
          <cell r="A279">
            <v>313001008771</v>
          </cell>
          <cell r="B279" t="str">
            <v>SANTA RITA</v>
          </cell>
          <cell r="C279" t="str">
            <v>COL. GIMN. MOMPIANO</v>
          </cell>
          <cell r="D279" t="str">
            <v xml:space="preserve">PRINCIPAL </v>
          </cell>
        </row>
        <row r="280">
          <cell r="A280">
            <v>313001008933</v>
          </cell>
          <cell r="B280" t="str">
            <v>INDUSTRIAL Y DE LA BAHIA</v>
          </cell>
          <cell r="C280" t="str">
            <v>INST. COLOMBO HOLANDES</v>
          </cell>
          <cell r="D280" t="str">
            <v xml:space="preserve">PRINCIPAL </v>
          </cell>
        </row>
        <row r="281">
          <cell r="A281">
            <v>313001008941</v>
          </cell>
          <cell r="B281" t="str">
            <v>INDUSTRIAL Y DE LA BAHIA</v>
          </cell>
          <cell r="C281" t="str">
            <v>CENTRO EDUCATIVO  DE NIVELACION C.E.N.</v>
          </cell>
          <cell r="D281" t="str">
            <v xml:space="preserve">PRINCIPAL </v>
          </cell>
        </row>
        <row r="282">
          <cell r="A282">
            <v>313001008984</v>
          </cell>
          <cell r="B282" t="str">
            <v>SANTA RITA</v>
          </cell>
          <cell r="C282" t="str">
            <v>INST. EDUC. IVAN ILLICH</v>
          </cell>
          <cell r="D282" t="str">
            <v xml:space="preserve">PRINCIPAL </v>
          </cell>
        </row>
        <row r="283">
          <cell r="A283">
            <v>313001009034</v>
          </cell>
          <cell r="B283" t="str">
            <v>INDUSTRIAL Y DE LA BAHIA</v>
          </cell>
          <cell r="C283" t="str">
            <v>JARDIN INFANTIL LA HORMIGUITA</v>
          </cell>
          <cell r="D283" t="str">
            <v xml:space="preserve">PRINCIPAL </v>
          </cell>
        </row>
        <row r="284">
          <cell r="A284">
            <v>313001012701</v>
          </cell>
          <cell r="B284" t="str">
            <v>COUNTRY</v>
          </cell>
          <cell r="C284" t="str">
            <v>FUND.INST. ALEGRIA DE SABER</v>
          </cell>
          <cell r="D284" t="str">
            <v xml:space="preserve">PRINCIPAL </v>
          </cell>
        </row>
        <row r="285">
          <cell r="A285">
            <v>313001009204</v>
          </cell>
          <cell r="B285" t="str">
            <v>DE LA VIRGEN Y TURISTICA</v>
          </cell>
          <cell r="C285" t="str">
            <v>INST. INTEGRAL NUEVA COLOMBIA</v>
          </cell>
          <cell r="D285" t="str">
            <v xml:space="preserve">PRINCIPAL </v>
          </cell>
        </row>
        <row r="286">
          <cell r="A286">
            <v>313001009247</v>
          </cell>
          <cell r="B286" t="str">
            <v>DE LA VIRGEN Y TURISTICA</v>
          </cell>
          <cell r="C286" t="str">
            <v>COL. ROBIN HOOD</v>
          </cell>
          <cell r="D286" t="str">
            <v xml:space="preserve">PRINCIPAL </v>
          </cell>
        </row>
        <row r="287">
          <cell r="A287">
            <v>313001009263</v>
          </cell>
          <cell r="B287" t="str">
            <v>COUNTRY</v>
          </cell>
          <cell r="C287" t="str">
            <v>INST. CRISTIANO REMY</v>
          </cell>
          <cell r="D287" t="str">
            <v xml:space="preserve">PRINCIPAL </v>
          </cell>
        </row>
        <row r="288">
          <cell r="A288">
            <v>313001009328</v>
          </cell>
          <cell r="B288" t="str">
            <v>SANTA RITA</v>
          </cell>
          <cell r="C288" t="str">
            <v>GIMN. MODERNO DE CARTAGENA</v>
          </cell>
          <cell r="D288" t="str">
            <v xml:space="preserve">PRINCIPAL </v>
          </cell>
        </row>
        <row r="289">
          <cell r="A289">
            <v>313001009361</v>
          </cell>
          <cell r="B289" t="str">
            <v>SANTA RITA</v>
          </cell>
          <cell r="C289" t="str">
            <v>COL. MODELO DE LA COSTA</v>
          </cell>
          <cell r="D289" t="str">
            <v xml:space="preserve">PRINCIPAL </v>
          </cell>
        </row>
        <row r="290">
          <cell r="A290">
            <v>313001012264</v>
          </cell>
          <cell r="B290" t="str">
            <v>INDUSTRIAL Y DE LA BAHIA</v>
          </cell>
          <cell r="C290" t="str">
            <v>COL. LA SABIDURIA</v>
          </cell>
          <cell r="D290" t="str">
            <v xml:space="preserve">PRINCIPAL </v>
          </cell>
        </row>
        <row r="291">
          <cell r="A291">
            <v>313001012281</v>
          </cell>
          <cell r="B291" t="str">
            <v>INDUSTRIAL Y DE LA BAHIA</v>
          </cell>
          <cell r="C291" t="str">
            <v>COL. SANTO TOMAS DE AQUINO</v>
          </cell>
          <cell r="D291" t="str">
            <v xml:space="preserve">PRINCIPAL </v>
          </cell>
        </row>
        <row r="292">
          <cell r="A292">
            <v>313001012515</v>
          </cell>
          <cell r="B292" t="str">
            <v>INDUSTRIAL Y DE LA BAHIA</v>
          </cell>
          <cell r="C292" t="str">
            <v>CORP. EDUCATIVA LA CONCEPCION</v>
          </cell>
          <cell r="D292" t="str">
            <v xml:space="preserve">PRINCIPAL </v>
          </cell>
        </row>
        <row r="293">
          <cell r="A293">
            <v>313001012744</v>
          </cell>
          <cell r="B293" t="str">
            <v>RURAL</v>
          </cell>
          <cell r="C293" t="str">
            <v>INST. SKINNER II  (ANT.-JARD. INF. SKINNER II)</v>
          </cell>
          <cell r="D293" t="str">
            <v xml:space="preserve">PRINCIPAL </v>
          </cell>
        </row>
        <row r="294">
          <cell r="A294">
            <v>313001012833</v>
          </cell>
          <cell r="B294" t="str">
            <v>INDUSTRIAL Y DE LA BAHIA</v>
          </cell>
          <cell r="C294" t="str">
            <v>INST. EDUCATIVO  PRINCIPE DE PAZ</v>
          </cell>
          <cell r="D294" t="str">
            <v xml:space="preserve">PRINCIPAL </v>
          </cell>
        </row>
        <row r="295">
          <cell r="A295">
            <v>313001012868</v>
          </cell>
          <cell r="B295" t="str">
            <v>SANTA RITA</v>
          </cell>
          <cell r="C295" t="str">
            <v>CORP. TECNICA INSTITUTO ROCHY</v>
          </cell>
          <cell r="D295" t="str">
            <v xml:space="preserve">PRINCIPAL </v>
          </cell>
        </row>
        <row r="296">
          <cell r="A296">
            <v>313001012876</v>
          </cell>
          <cell r="B296" t="str">
            <v>INDUSTRIAL Y DE LA BAHIA</v>
          </cell>
          <cell r="C296" t="str">
            <v>INST. GUADALUPE</v>
          </cell>
          <cell r="D296" t="str">
            <v xml:space="preserve">PRINCIPAL </v>
          </cell>
        </row>
        <row r="297">
          <cell r="A297">
            <v>313001012892</v>
          </cell>
          <cell r="B297" t="str">
            <v>COUNTRY</v>
          </cell>
          <cell r="C297" t="str">
            <v>CORP.INSTITUTO DOCENTE DEL CARIBE</v>
          </cell>
          <cell r="D297" t="str">
            <v xml:space="preserve">PRINCIPAL </v>
          </cell>
        </row>
        <row r="298">
          <cell r="A298">
            <v>313001012931</v>
          </cell>
          <cell r="B298" t="str">
            <v>INDUSTRIAL Y DE LA BAHIA</v>
          </cell>
          <cell r="C298" t="str">
            <v>INST. LOS CORALES (JARD. INF. LOS CORALES)</v>
          </cell>
          <cell r="D298" t="str">
            <v xml:space="preserve">PRINCIPAL </v>
          </cell>
        </row>
        <row r="299">
          <cell r="A299">
            <v>313001012957</v>
          </cell>
          <cell r="B299" t="str">
            <v>COUNTRY</v>
          </cell>
          <cell r="C299" t="str">
            <v>COL. ALBORADA INFANTIL DE CHILE</v>
          </cell>
          <cell r="D299" t="str">
            <v xml:space="preserve">PRINCIPAL </v>
          </cell>
        </row>
        <row r="300">
          <cell r="A300">
            <v>313001012973</v>
          </cell>
          <cell r="B300" t="str">
            <v>SANTA RITA</v>
          </cell>
          <cell r="C300" t="str">
            <v>COL. CRISTIANO LUZ Y VERDAD</v>
          </cell>
          <cell r="D300" t="str">
            <v xml:space="preserve">PRINCIPAL </v>
          </cell>
        </row>
        <row r="301">
          <cell r="A301">
            <v>313001013333</v>
          </cell>
          <cell r="B301" t="str">
            <v>COUNTRY</v>
          </cell>
          <cell r="C301" t="str">
            <v>COL. GIMNASIO FUTURO DE COLOMBIA</v>
          </cell>
          <cell r="D301" t="str">
            <v xml:space="preserve">PRINCIPAL </v>
          </cell>
        </row>
        <row r="302">
          <cell r="A302">
            <v>313001013341</v>
          </cell>
          <cell r="B302" t="str">
            <v>COUNTRY</v>
          </cell>
          <cell r="C302" t="str">
            <v>COL. SAN NICOLAS DE LA ROCA</v>
          </cell>
          <cell r="D302" t="str">
            <v xml:space="preserve">PRINCIPAL </v>
          </cell>
        </row>
        <row r="303">
          <cell r="A303">
            <v>313001013406</v>
          </cell>
          <cell r="B303" t="str">
            <v>DE LA VIRGEN Y TURISTICA</v>
          </cell>
          <cell r="C303" t="str">
            <v>INST. LOS ANGELITOS</v>
          </cell>
          <cell r="D303" t="str">
            <v xml:space="preserve">PRINCIPAL </v>
          </cell>
        </row>
        <row r="304">
          <cell r="A304">
            <v>313001013431</v>
          </cell>
          <cell r="B304" t="str">
            <v>INDUSTRIAL Y DE LA BAHIA</v>
          </cell>
          <cell r="C304" t="str">
            <v>CORP. INST PROGRESO SOCIAL (ANTES INST. MIXTO LOS PAYASITOS)</v>
          </cell>
          <cell r="D304" t="str">
            <v xml:space="preserve">PRINCIPAL </v>
          </cell>
        </row>
        <row r="305">
          <cell r="A305">
            <v>313001013635</v>
          </cell>
          <cell r="B305" t="str">
            <v>INDUSTRIAL Y DE LA BAHIA</v>
          </cell>
          <cell r="C305" t="str">
            <v>C.E INTEGRAL COLOMBIA CEICOL</v>
          </cell>
          <cell r="D305" t="str">
            <v xml:space="preserve">PRINCIPAL </v>
          </cell>
        </row>
        <row r="306">
          <cell r="A306">
            <v>313001013465</v>
          </cell>
          <cell r="B306" t="str">
            <v>INDUSTRIAL Y DE LA BAHIA</v>
          </cell>
          <cell r="C306" t="str">
            <v>CORP. EDUCATIVA INST. FROBEL</v>
          </cell>
          <cell r="D306" t="str">
            <v xml:space="preserve">PRINCIPAL </v>
          </cell>
        </row>
        <row r="307">
          <cell r="A307">
            <v>313001013490</v>
          </cell>
          <cell r="B307" t="str">
            <v>INDUSTRIAL Y DE LA BAHIA</v>
          </cell>
          <cell r="C307" t="str">
            <v>ESC. MIXTA COMUNITARIA 7 DE DICIEMBRE</v>
          </cell>
          <cell r="D307" t="str">
            <v xml:space="preserve">PRINCIPAL </v>
          </cell>
        </row>
        <row r="308">
          <cell r="A308">
            <v>313001013554</v>
          </cell>
          <cell r="B308" t="str">
            <v>DE LA VIRGEN Y TURISTICA</v>
          </cell>
          <cell r="C308" t="str">
            <v>C.E ESTRELLAS DEL PORVENIR</v>
          </cell>
          <cell r="D308" t="str">
            <v xml:space="preserve">PRINCIPAL </v>
          </cell>
        </row>
        <row r="309">
          <cell r="A309">
            <v>313001013589</v>
          </cell>
          <cell r="B309" t="str">
            <v>INDUSTRIAL Y DE LA BAHIA</v>
          </cell>
          <cell r="C309" t="str">
            <v>INST. SONRISITAS ALEGRES</v>
          </cell>
          <cell r="D309" t="str">
            <v xml:space="preserve">PRINCIPAL </v>
          </cell>
        </row>
        <row r="310">
          <cell r="A310">
            <v>313836000348</v>
          </cell>
          <cell r="B310" t="str">
            <v>RURAL</v>
          </cell>
          <cell r="C310" t="str">
            <v>ASPAEN GIMN. CARTAGENA DE INDIAS</v>
          </cell>
          <cell r="D310" t="str">
            <v xml:space="preserve">PRINCIPAL </v>
          </cell>
        </row>
        <row r="311">
          <cell r="A311">
            <v>413001008024</v>
          </cell>
          <cell r="B311" t="str">
            <v>INDUSTRIAL Y DE LA BAHIA</v>
          </cell>
          <cell r="C311" t="str">
            <v>INST.  EDUCATIVO  EL PARAISO</v>
          </cell>
          <cell r="D311" t="str">
            <v xml:space="preserve">PRINCIPAL </v>
          </cell>
        </row>
        <row r="312">
          <cell r="A312">
            <v>413001007648</v>
          </cell>
          <cell r="B312" t="str">
            <v>INDUSTRIAL Y DE LA BAHIA</v>
          </cell>
          <cell r="C312" t="str">
            <v>COL. CAMINO DEL CORAL DE CARTAGENA</v>
          </cell>
          <cell r="D312" t="str">
            <v xml:space="preserve">PRINCIPAL </v>
          </cell>
        </row>
        <row r="313">
          <cell r="A313">
            <v>413001013176</v>
          </cell>
          <cell r="B313" t="str">
            <v>RURAL</v>
          </cell>
          <cell r="C313" t="str">
            <v>FUND. EDUC. INST. ECOLOGICO BARBACOAS</v>
          </cell>
          <cell r="D313" t="str">
            <v xml:space="preserve">PRINCIPAL </v>
          </cell>
        </row>
        <row r="314">
          <cell r="A314">
            <v>313001013163</v>
          </cell>
          <cell r="B314" t="str">
            <v>SANTA RITA</v>
          </cell>
          <cell r="C314" t="str">
            <v>COL. LA ENSEÑANZA</v>
          </cell>
          <cell r="D314" t="str">
            <v xml:space="preserve">PRINCIPAL </v>
          </cell>
        </row>
        <row r="315">
          <cell r="A315">
            <v>313001027351</v>
          </cell>
          <cell r="B315" t="str">
            <v>SANTA RITA</v>
          </cell>
          <cell r="C315" t="str">
            <v>COL. SAN RAFAEL ARCANGEL</v>
          </cell>
          <cell r="D315" t="str">
            <v xml:space="preserve">PRINCIPAL </v>
          </cell>
        </row>
        <row r="316">
          <cell r="A316">
            <v>313001013619</v>
          </cell>
          <cell r="B316" t="str">
            <v>SANTA RITA</v>
          </cell>
          <cell r="C316" t="str">
            <v>COL. DE LAS AMERICAS</v>
          </cell>
          <cell r="D316" t="str">
            <v xml:space="preserve">PRINCIPAL </v>
          </cell>
        </row>
        <row r="317">
          <cell r="A317">
            <v>313001013872</v>
          </cell>
          <cell r="B317" t="str">
            <v>DE LA VIRGEN Y TURISTICA</v>
          </cell>
          <cell r="C317" t="str">
            <v>INST. JHON DEWEY</v>
          </cell>
          <cell r="D317" t="str">
            <v xml:space="preserve">PRINCIPAL </v>
          </cell>
        </row>
        <row r="318">
          <cell r="A318">
            <v>313001013643</v>
          </cell>
          <cell r="B318" t="str">
            <v>INDUSTRIAL Y DE LA BAHIA</v>
          </cell>
          <cell r="C318" t="str">
            <v>CORP. C.E. INTEGRAL EL RODEO</v>
          </cell>
          <cell r="D318" t="str">
            <v xml:space="preserve">PRINCIPAL </v>
          </cell>
        </row>
        <row r="319">
          <cell r="A319">
            <v>313001013651</v>
          </cell>
          <cell r="B319" t="str">
            <v>INDUSTRIAL Y DE LA BAHIA</v>
          </cell>
          <cell r="C319" t="str">
            <v>COL. INTEGRAL DEL NORTE ( ANTES INST. CLASE INFANTIL)</v>
          </cell>
          <cell r="D319" t="str">
            <v xml:space="preserve">PRINCIPAL </v>
          </cell>
        </row>
        <row r="320">
          <cell r="A320">
            <v>313001013805</v>
          </cell>
          <cell r="B320" t="str">
            <v>INDUSTRIAL Y DE LA BAHIA</v>
          </cell>
          <cell r="C320" t="str">
            <v>INST. EDUC. LOS CREADORES</v>
          </cell>
          <cell r="D320" t="str">
            <v xml:space="preserve">PRINCIPAL </v>
          </cell>
        </row>
        <row r="321">
          <cell r="A321">
            <v>313001013775</v>
          </cell>
          <cell r="B321" t="str">
            <v>INDUSTRIAL Y DE LA BAHIA</v>
          </cell>
          <cell r="C321" t="str">
            <v>CORP. C.E RABY</v>
          </cell>
          <cell r="D321" t="str">
            <v xml:space="preserve">PRINCIPAL </v>
          </cell>
        </row>
        <row r="322">
          <cell r="A322">
            <v>313001013937</v>
          </cell>
          <cell r="B322" t="str">
            <v>INDUSTRIAL Y DE LA BAHIA</v>
          </cell>
          <cell r="C322" t="str">
            <v>CORP. EDUC. LOS PEQUEÑOS SABIOS</v>
          </cell>
          <cell r="D322" t="str">
            <v xml:space="preserve">PRINCIPAL </v>
          </cell>
        </row>
        <row r="323">
          <cell r="A323">
            <v>313001013856</v>
          </cell>
          <cell r="B323" t="str">
            <v>INDUSTRIAL Y DE LA BAHIA</v>
          </cell>
          <cell r="C323" t="str">
            <v>FUND. ED. JHON DEWEY ( ANTES FUND. INST. RONDA MAGICA)</v>
          </cell>
          <cell r="D323" t="str">
            <v xml:space="preserve">PRINCIPAL </v>
          </cell>
        </row>
        <row r="324">
          <cell r="A324">
            <v>113001012583</v>
          </cell>
          <cell r="B324" t="str">
            <v>INDUSTRIAL Y DE LA BAHIA</v>
          </cell>
          <cell r="C324" t="str">
            <v>FUNDACION INSTITUTO DE HABILITACION EL ROSARIO</v>
          </cell>
          <cell r="D324" t="str">
            <v xml:space="preserve">PRINCIPAL </v>
          </cell>
        </row>
        <row r="325">
          <cell r="A325">
            <v>313001013961</v>
          </cell>
          <cell r="B325" t="str">
            <v>DE LA VIRGEN Y TURISTICA</v>
          </cell>
          <cell r="C325" t="str">
            <v>COL. BAUTISTA DIOS ES AMOR</v>
          </cell>
          <cell r="D325" t="str">
            <v xml:space="preserve">PRINCIPAL </v>
          </cell>
        </row>
        <row r="326">
          <cell r="A326">
            <v>313001027113</v>
          </cell>
          <cell r="B326" t="str">
            <v>DE LA VIRGEN Y TURISTICA</v>
          </cell>
          <cell r="C326" t="str">
            <v>INST.  EDUC. MI NUEVO HOGAR</v>
          </cell>
          <cell r="D326" t="str">
            <v xml:space="preserve">PRINCIPAL </v>
          </cell>
        </row>
        <row r="327">
          <cell r="A327">
            <v>413001027126</v>
          </cell>
          <cell r="B327" t="str">
            <v>RURAL</v>
          </cell>
          <cell r="C327" t="str">
            <v>INST. NUEVA LUZ DE ESPERANZA</v>
          </cell>
          <cell r="D327" t="str">
            <v xml:space="preserve">PRINCIPAL </v>
          </cell>
        </row>
        <row r="328">
          <cell r="A328">
            <v>313001027237</v>
          </cell>
          <cell r="B328" t="str">
            <v>INDUSTRIAL Y DE LA BAHIA</v>
          </cell>
          <cell r="C328" t="str">
            <v>CORP. C.E. COMUNITARIO AMOR A MI PATRIA</v>
          </cell>
          <cell r="D328" t="str">
            <v xml:space="preserve">PRINCIPAL </v>
          </cell>
        </row>
        <row r="329">
          <cell r="A329">
            <v>313001027261</v>
          </cell>
          <cell r="B329" t="str">
            <v>INDUSTRIAL Y DE LA BAHIA</v>
          </cell>
          <cell r="C329" t="str">
            <v>COL. COMUNITARIO CAMINO DE LUZ Y ESPERANZA</v>
          </cell>
          <cell r="D329" t="str">
            <v xml:space="preserve">PRINCIPAL </v>
          </cell>
        </row>
        <row r="330">
          <cell r="A330">
            <v>313001028012</v>
          </cell>
          <cell r="B330" t="str">
            <v>INDUSTRIAL Y DE LA BAHIA</v>
          </cell>
          <cell r="C330" t="str">
            <v>C.E INTEGRAL APRENDER CON ALEGRIA</v>
          </cell>
          <cell r="D330" t="str">
            <v xml:space="preserve">PRINCIPAL </v>
          </cell>
        </row>
        <row r="331">
          <cell r="A331">
            <v>313001027474</v>
          </cell>
          <cell r="B331" t="str">
            <v>DE LA VIRGEN Y TURISTICA</v>
          </cell>
          <cell r="C331" t="str">
            <v>COL. MIXTO NUEVO PORVENIR</v>
          </cell>
          <cell r="D331" t="str">
            <v xml:space="preserve">PRINCIPAL </v>
          </cell>
        </row>
        <row r="332">
          <cell r="A332">
            <v>313001028639</v>
          </cell>
          <cell r="B332" t="str">
            <v>COUNTRY</v>
          </cell>
          <cell r="C332" t="str">
            <v>INST. CENTRAL DE COLOMBIA PARA ADULTOS(ICCA)</v>
          </cell>
          <cell r="D332" t="str">
            <v xml:space="preserve">PRINCIPAL </v>
          </cell>
        </row>
        <row r="333">
          <cell r="A333">
            <v>313001027539</v>
          </cell>
          <cell r="B333" t="str">
            <v>SANTA RITA</v>
          </cell>
          <cell r="C333" t="str">
            <v>CENT. EDUC. EDUCANDO PARA LA PAZ "CEDUPAZ"</v>
          </cell>
          <cell r="D333" t="str">
            <v xml:space="preserve">PRINCIPAL </v>
          </cell>
        </row>
        <row r="334">
          <cell r="A334">
            <v>313001028039</v>
          </cell>
          <cell r="B334" t="str">
            <v>INDUSTRIAL Y DE LA BAHIA</v>
          </cell>
          <cell r="C334" t="str">
            <v>INST. SAN JUAN DE DIOS</v>
          </cell>
          <cell r="D334" t="str">
            <v xml:space="preserve">PRINCIPAL </v>
          </cell>
        </row>
        <row r="335">
          <cell r="A335">
            <v>313001028868</v>
          </cell>
          <cell r="B335" t="str">
            <v>DE LA VIRGEN Y TURISTICA</v>
          </cell>
          <cell r="C335" t="str">
            <v>COL. BILINGUE DE CARTAGENA</v>
          </cell>
          <cell r="D335" t="str">
            <v xml:space="preserve">PRINCIPAL </v>
          </cell>
        </row>
        <row r="336">
          <cell r="A336">
            <v>313001028225</v>
          </cell>
          <cell r="B336" t="str">
            <v>DE LA VIRGEN Y TURISTICA</v>
          </cell>
          <cell r="C336" t="str">
            <v xml:space="preserve">CORP. CENTRO EDUCATIVO COMUNITARIO FUENTE DE VALORES </v>
          </cell>
          <cell r="D336" t="str">
            <v xml:space="preserve">PRINCIPAL </v>
          </cell>
        </row>
        <row r="337">
          <cell r="A337">
            <v>313001028098</v>
          </cell>
          <cell r="B337" t="str">
            <v>INDUSTRIAL Y DE LA BAHIA</v>
          </cell>
          <cell r="C337" t="str">
            <v>JARD. INF.  LOS ANGELES (IE LOS ANGELES)</v>
          </cell>
          <cell r="D337" t="str">
            <v xml:space="preserve">PRINCIPAL </v>
          </cell>
        </row>
        <row r="338">
          <cell r="A338">
            <v>313001028829</v>
          </cell>
          <cell r="B338" t="str">
            <v>INDUSTRIAL Y DE LA BAHIA</v>
          </cell>
          <cell r="C338" t="str">
            <v>FUNDACION INSTITUCION EDUCATIVA FUNASER</v>
          </cell>
          <cell r="D338" t="str">
            <v xml:space="preserve">PRINCIPAL </v>
          </cell>
        </row>
        <row r="339">
          <cell r="A339">
            <v>313001028055</v>
          </cell>
          <cell r="B339" t="str">
            <v>INDUSTRIAL Y DE LA BAHIA</v>
          </cell>
          <cell r="C339" t="str">
            <v>JARDIN INFANTIL MI PEQUEÑO ARTISTA</v>
          </cell>
          <cell r="D339" t="str">
            <v xml:space="preserve">PRINCIPAL </v>
          </cell>
        </row>
        <row r="340">
          <cell r="A340">
            <v>313001028789</v>
          </cell>
          <cell r="B340" t="str">
            <v>INDUSTRIAL Y DE LA BAHIA</v>
          </cell>
          <cell r="C340" t="str">
            <v>CORP. DE EDUCACION  ESPECIAL MENTE ACTIVA</v>
          </cell>
          <cell r="D340" t="str">
            <v xml:space="preserve">PRINCIPAL </v>
          </cell>
        </row>
        <row r="341">
          <cell r="A341">
            <v>313001028875</v>
          </cell>
          <cell r="B341" t="str">
            <v>DE LA VIRGEN Y TURISTICA</v>
          </cell>
          <cell r="C341" t="str">
            <v>CENT. EDUC. ALBERTO JIMENEZ FUENTES (ANTES MI ABUELO Y</v>
          </cell>
          <cell r="D341" t="str">
            <v xml:space="preserve">PRINCIPAL </v>
          </cell>
        </row>
        <row r="342">
          <cell r="A342">
            <v>313001028771</v>
          </cell>
          <cell r="B342" t="str">
            <v>DE LA VIRGEN Y TURISTICA</v>
          </cell>
          <cell r="C342" t="str">
            <v>INST.  REAL DEL CARIBE</v>
          </cell>
          <cell r="D342" t="str">
            <v xml:space="preserve">PRINCIPAL </v>
          </cell>
        </row>
        <row r="343">
          <cell r="A343">
            <v>313001028843</v>
          </cell>
          <cell r="B343" t="str">
            <v>DE LA VIRGEN Y TURISTICA</v>
          </cell>
          <cell r="C343" t="str">
            <v>COL. JUAN PABLO II (C.E SONRISITAS)</v>
          </cell>
          <cell r="D343" t="str">
            <v xml:space="preserve">PRINCIPAL </v>
          </cell>
        </row>
        <row r="344">
          <cell r="A344">
            <v>313001028985</v>
          </cell>
          <cell r="B344" t="str">
            <v>DE LA VIRGEN Y TURISTICA</v>
          </cell>
          <cell r="C344" t="str">
            <v>COL. DIOS ES AMOR -SEDE CARTAGENA</v>
          </cell>
          <cell r="D344" t="str">
            <v xml:space="preserve">PRINCIPAL </v>
          </cell>
        </row>
        <row r="345">
          <cell r="A345">
            <v>313001028891</v>
          </cell>
          <cell r="B345" t="str">
            <v>SANTA RITA</v>
          </cell>
          <cell r="C345" t="str">
            <v>COL. FERNANDO DE ARAGON DE CARTAGENA</v>
          </cell>
          <cell r="D345" t="str">
            <v xml:space="preserve">PRINCIPAL </v>
          </cell>
        </row>
        <row r="346">
          <cell r="A346">
            <v>313001029256</v>
          </cell>
          <cell r="B346" t="str">
            <v>SANTA RITA</v>
          </cell>
          <cell r="C346" t="str">
            <v>FUND. INST. MIXTO EL NAZARENO</v>
          </cell>
          <cell r="D346" t="str">
            <v xml:space="preserve">PRINCIPAL </v>
          </cell>
        </row>
        <row r="347">
          <cell r="A347">
            <v>313001029116</v>
          </cell>
          <cell r="B347" t="str">
            <v>INDUSTRIAL Y DE LA BAHIA</v>
          </cell>
          <cell r="C347" t="str">
            <v>I.E COMUNITARIA LIRIO DE LOS VALLES</v>
          </cell>
          <cell r="D347" t="str">
            <v xml:space="preserve">PRINCIPAL </v>
          </cell>
        </row>
        <row r="348">
          <cell r="A348">
            <v>313001029108</v>
          </cell>
          <cell r="B348" t="str">
            <v>SANTA RITA</v>
          </cell>
          <cell r="C348" t="str">
            <v>COL. DE BACHILLERATO DEL LITORAL, CODEBOL LTDA</v>
          </cell>
          <cell r="D348" t="str">
            <v xml:space="preserve">PRINCIPAL </v>
          </cell>
        </row>
        <row r="349">
          <cell r="A349">
            <v>313001029124</v>
          </cell>
          <cell r="B349" t="str">
            <v>SANTA RITA</v>
          </cell>
          <cell r="C349" t="str">
            <v>CORP. INST. EDUCA.CARLOS ORTIZ SANCHEZ</v>
          </cell>
          <cell r="D349" t="str">
            <v xml:space="preserve">PRINCIPAL </v>
          </cell>
        </row>
        <row r="350">
          <cell r="A350">
            <v>313001029281</v>
          </cell>
          <cell r="B350" t="str">
            <v>DE LA VIRGEN Y TURISTICA</v>
          </cell>
          <cell r="C350" t="str">
            <v>INST. MIXTO FREINET</v>
          </cell>
          <cell r="D350" t="str">
            <v xml:space="preserve">PRINCIPAL </v>
          </cell>
        </row>
        <row r="351">
          <cell r="A351">
            <v>313001029337</v>
          </cell>
          <cell r="B351" t="str">
            <v>INDUSTRIAL Y DE LA BAHIA</v>
          </cell>
          <cell r="C351" t="str">
            <v>GORETTI SCHOOL</v>
          </cell>
          <cell r="D351" t="str">
            <v xml:space="preserve">PRINCIPAL </v>
          </cell>
        </row>
        <row r="352">
          <cell r="A352">
            <v>313001029523</v>
          </cell>
          <cell r="B352" t="str">
            <v>SANTA RITA</v>
          </cell>
          <cell r="C352" t="str">
            <v>GIMN. BILINGÜE ALTAMAR DE CARTAGENA</v>
          </cell>
          <cell r="D352" t="str">
            <v xml:space="preserve">PRINCIPAL </v>
          </cell>
        </row>
        <row r="353">
          <cell r="A353">
            <v>313001029426</v>
          </cell>
          <cell r="B353" t="str">
            <v>DE LA VIRGEN Y TURISTICA</v>
          </cell>
          <cell r="C353" t="str">
            <v>C.E MUNDO DEL SABER</v>
          </cell>
          <cell r="D353" t="str">
            <v xml:space="preserve">PRINCIPAL </v>
          </cell>
        </row>
        <row r="354">
          <cell r="A354">
            <v>313001029418</v>
          </cell>
          <cell r="B354" t="str">
            <v>DE LA VIRGEN Y TURISTICA</v>
          </cell>
          <cell r="C354" t="str">
            <v>INST. EDUC 1 DE MAYO</v>
          </cell>
          <cell r="D354" t="str">
            <v xml:space="preserve">PRINCIPAL </v>
          </cell>
        </row>
        <row r="355">
          <cell r="A355">
            <v>313001029507</v>
          </cell>
          <cell r="B355" t="str">
            <v>COUNTRY</v>
          </cell>
          <cell r="C355" t="str">
            <v>JARD. INF CHISPITAS MAGICAS (INST. EDUC. HERMANA ALICIA ALVAREZ)</v>
          </cell>
          <cell r="D355" t="str">
            <v xml:space="preserve">PRINCIPAL </v>
          </cell>
        </row>
        <row r="356">
          <cell r="A356">
            <v>313001029469</v>
          </cell>
          <cell r="B356" t="str">
            <v>INDUSTRIAL Y DE LA BAHIA</v>
          </cell>
          <cell r="C356" t="str">
            <v>INST. MI ABCDARIO</v>
          </cell>
          <cell r="D356" t="str">
            <v xml:space="preserve">PRINCIPAL </v>
          </cell>
        </row>
        <row r="357">
          <cell r="A357">
            <v>313001029353</v>
          </cell>
          <cell r="B357" t="str">
            <v>SANTA RITA</v>
          </cell>
          <cell r="C357" t="str">
            <v>CORP. BEVERLY HILLS</v>
          </cell>
          <cell r="D357" t="str">
            <v xml:space="preserve">PRINCIPAL </v>
          </cell>
        </row>
        <row r="358">
          <cell r="A358">
            <v>313001013279</v>
          </cell>
          <cell r="B358" t="str">
            <v>DE LA VIRGEN Y TURISTICA</v>
          </cell>
          <cell r="C358" t="str">
            <v>INST. SIGMUND FREUD       (C.INF LOS PEQUEÑOS SABIOS)</v>
          </cell>
          <cell r="D358" t="str">
            <v xml:space="preserve">PRINCIPAL </v>
          </cell>
        </row>
        <row r="359">
          <cell r="A359">
            <v>313001029612</v>
          </cell>
          <cell r="B359" t="str">
            <v>DE LA VIRGEN Y TURISTICA</v>
          </cell>
          <cell r="C359" t="str">
            <v>CENT. EDUC. INDIA CATALINA</v>
          </cell>
          <cell r="D359" t="str">
            <v xml:space="preserve">PRINCIPAL </v>
          </cell>
        </row>
        <row r="360">
          <cell r="A360">
            <v>313001029540</v>
          </cell>
          <cell r="B360" t="str">
            <v>INDUSTRIAL Y DE LA BAHIA</v>
          </cell>
          <cell r="C360" t="str">
            <v>COLEGIO PITAGORAS -(JARD. INF. Y GUARDERIA MIS TAREAS )</v>
          </cell>
          <cell r="D360" t="str">
            <v xml:space="preserve">PRINCIPAL </v>
          </cell>
        </row>
        <row r="361">
          <cell r="A361">
            <v>313001029680</v>
          </cell>
          <cell r="B361" t="str">
            <v>INDUSTRIAL Y DE LA BAHIA</v>
          </cell>
          <cell r="C361" t="str">
            <v>CENT. EDUC. INTEGRAL MODERNO</v>
          </cell>
          <cell r="D361" t="str">
            <v xml:space="preserve">PRINCIPAL </v>
          </cell>
        </row>
        <row r="362">
          <cell r="A362">
            <v>313001029655</v>
          </cell>
          <cell r="B362" t="str">
            <v>INDUSTRIAL Y DE LA BAHIA</v>
          </cell>
          <cell r="C362" t="str">
            <v>INST. MI PRIMERA ESTACION</v>
          </cell>
          <cell r="D362" t="str">
            <v xml:space="preserve">PRINCIPAL </v>
          </cell>
        </row>
        <row r="363">
          <cell r="A363">
            <v>313001029752</v>
          </cell>
          <cell r="B363" t="str">
            <v>INDUSTRIAL Y DE LA BAHIA</v>
          </cell>
          <cell r="C363" t="str">
            <v>INST. EDUC. CAMINO AL SABER</v>
          </cell>
          <cell r="D363" t="str">
            <v xml:space="preserve">PRINCIPAL </v>
          </cell>
        </row>
        <row r="364">
          <cell r="A364">
            <v>313001029701</v>
          </cell>
          <cell r="B364" t="str">
            <v>INDUSTRIAL Y DE LA BAHIA</v>
          </cell>
          <cell r="C364" t="str">
            <v>CENT. EDUC. SANTA CLARA</v>
          </cell>
          <cell r="D364" t="str">
            <v xml:space="preserve">PRINCIPAL </v>
          </cell>
        </row>
        <row r="365">
          <cell r="A365">
            <v>313001029671</v>
          </cell>
          <cell r="B365" t="str">
            <v>INDUSTRIAL Y DE LA BAHIA</v>
          </cell>
          <cell r="C365" t="str">
            <v>INSTITUTO EDUCATIVO MUNDO HACIA EL FUTURO</v>
          </cell>
          <cell r="D365" t="str">
            <v xml:space="preserve">PRINCIPAL </v>
          </cell>
        </row>
        <row r="366">
          <cell r="A366">
            <v>313001029833</v>
          </cell>
          <cell r="B366" t="str">
            <v>INDUSTRIAL Y DE LA BAHIA</v>
          </cell>
          <cell r="C366" t="str">
            <v>INSTITUTO EDUCATIVO SANTA LUCIA</v>
          </cell>
          <cell r="D366" t="str">
            <v xml:space="preserve">PRINCIPAL </v>
          </cell>
        </row>
        <row r="367">
          <cell r="A367">
            <v>313001029841</v>
          </cell>
          <cell r="B367" t="str">
            <v>SANTA RITA</v>
          </cell>
          <cell r="C367" t="str">
            <v>COLEGIO INFANTIL INICIOS DEL ARCO IRIS</v>
          </cell>
          <cell r="D367" t="str">
            <v xml:space="preserve">PRINCIPAL </v>
          </cell>
        </row>
        <row r="368">
          <cell r="A368">
            <v>313001029647</v>
          </cell>
          <cell r="B368" t="str">
            <v>SANTA RITA</v>
          </cell>
          <cell r="C368" t="str">
            <v>COLEGIO SANTISIMA TRINIDAD</v>
          </cell>
          <cell r="D368" t="str">
            <v xml:space="preserve">PRINCIPAL </v>
          </cell>
        </row>
        <row r="369">
          <cell r="A369">
            <v>313001029868</v>
          </cell>
          <cell r="B369" t="str">
            <v>INDUSTRIAL Y DE LA BAHIA</v>
          </cell>
          <cell r="C369" t="str">
            <v>INST EDUCATIVO TECNOCIENCIA REGION CARIBE</v>
          </cell>
          <cell r="D369" t="str">
            <v xml:space="preserve">PRINCIPAL </v>
          </cell>
        </row>
        <row r="370">
          <cell r="A370">
            <v>313001029876</v>
          </cell>
          <cell r="B370" t="str">
            <v>INDUSTRIAL Y DE LA BAHIA</v>
          </cell>
          <cell r="C370" t="str">
            <v>CORP. EDUC. PARQUE DE LOS NIÑOS</v>
          </cell>
          <cell r="D370" t="str">
            <v xml:space="preserve">PRINCIPAL </v>
          </cell>
        </row>
        <row r="371">
          <cell r="A371">
            <v>313001029981</v>
          </cell>
          <cell r="B371" t="str">
            <v>INDUSTRIAL Y DE LA BAHIA</v>
          </cell>
          <cell r="C371" t="str">
            <v>COLEGIO ACADEMICO Y TECNICO JOSE MARIA GARCIA DE TOLEDO</v>
          </cell>
          <cell r="D371" t="str">
            <v xml:space="preserve">PRINCIPAL </v>
          </cell>
        </row>
        <row r="372">
          <cell r="A372">
            <v>313001029973</v>
          </cell>
          <cell r="B372" t="str">
            <v>INDUSTRIAL Y DE LA BAHIA</v>
          </cell>
          <cell r="C372" t="str">
            <v>INSTITUTO EL MANANTIAL</v>
          </cell>
          <cell r="D372" t="str">
            <v xml:space="preserve">PRINCIPAL </v>
          </cell>
        </row>
        <row r="373">
          <cell r="A373">
            <v>313001030025</v>
          </cell>
          <cell r="B373" t="str">
            <v>SANTA RITA</v>
          </cell>
          <cell r="C373" t="str">
            <v>GIMNASIO AMERICANO HOWARD GARDNER</v>
          </cell>
          <cell r="D373" t="str">
            <v xml:space="preserve">PRINCIPAL </v>
          </cell>
        </row>
        <row r="374">
          <cell r="A374">
            <v>313836000623</v>
          </cell>
          <cell r="B374" t="str">
            <v>RURAL</v>
          </cell>
          <cell r="C374" t="str">
            <v>ASPAEN GIMN. CARTAGENA(ANTIGUO COL. UBICADO EN TURBACO)</v>
          </cell>
          <cell r="D374" t="str">
            <v xml:space="preserve">PRINCIPAL </v>
          </cell>
        </row>
        <row r="375">
          <cell r="A375">
            <v>313001029931</v>
          </cell>
          <cell r="B375" t="str">
            <v>INDUSTRIAL Y DE LA BAHIA</v>
          </cell>
          <cell r="C375" t="str">
            <v>COLEGIO MANOS CREATIVAS</v>
          </cell>
          <cell r="D375" t="str">
            <v xml:space="preserve">PRINCIPAL </v>
          </cell>
        </row>
        <row r="376">
          <cell r="A376">
            <v>313001029965</v>
          </cell>
          <cell r="B376" t="str">
            <v>INDUSTRIAL Y DE LA BAHIA</v>
          </cell>
          <cell r="C376" t="str">
            <v>INSTITUTO INFANTIL LOS CISNES</v>
          </cell>
          <cell r="D376" t="str">
            <v xml:space="preserve">PRINCIPAL </v>
          </cell>
        </row>
        <row r="377">
          <cell r="A377">
            <v>313001030114</v>
          </cell>
          <cell r="B377" t="str">
            <v>INDUSTRIAL Y DE LA BAHIA</v>
          </cell>
          <cell r="C377" t="str">
            <v>CORPORACION EDUCATIVA CONSTRUYENDO SUEÑOS</v>
          </cell>
          <cell r="D377" t="str">
            <v xml:space="preserve">PRINCIPAL </v>
          </cell>
        </row>
        <row r="378">
          <cell r="A378">
            <v>313001030131</v>
          </cell>
          <cell r="B378" t="str">
            <v>SANTA RITA</v>
          </cell>
          <cell r="C378" t="str">
            <v>GIMNASIO INTEGRAL CYGNI DE CARTAGENA</v>
          </cell>
          <cell r="D378" t="str">
            <v xml:space="preserve">PRINCIPAL </v>
          </cell>
        </row>
        <row r="379">
          <cell r="A379">
            <v>313001030068</v>
          </cell>
          <cell r="B379" t="str">
            <v>COUNTRY</v>
          </cell>
          <cell r="C379" t="str">
            <v>COL GENERACION XXI</v>
          </cell>
          <cell r="D379" t="str">
            <v xml:space="preserve">PRINCIPAL </v>
          </cell>
        </row>
        <row r="380">
          <cell r="A380">
            <v>413001030178</v>
          </cell>
          <cell r="B380" t="str">
            <v>INDUSTRIAL Y DE LA BAHIA</v>
          </cell>
          <cell r="C380" t="str">
            <v>CENTRO EDUCATIVO EL MANANTIAL</v>
          </cell>
          <cell r="D380" t="str">
            <v xml:space="preserve">PRINCIPAL </v>
          </cell>
        </row>
        <row r="381">
          <cell r="A381">
            <v>313001030033</v>
          </cell>
          <cell r="B381" t="str">
            <v>INDUSTRIAL Y DE LA BAHIA</v>
          </cell>
          <cell r="C381" t="str">
            <v>CORPORACION EDUCATIVA INSTITUTO PITALUA</v>
          </cell>
          <cell r="D381" t="str">
            <v xml:space="preserve">PRINCIPAL </v>
          </cell>
        </row>
        <row r="382">
          <cell r="A382">
            <v>313001030041</v>
          </cell>
          <cell r="B382" t="str">
            <v>INDUSTRIAL Y DE LA BAHIA</v>
          </cell>
          <cell r="C382" t="str">
            <v>GIMNASIO CREATIVO NIÑOS SABIOS</v>
          </cell>
          <cell r="D382" t="str">
            <v xml:space="preserve">PRINCIPAL </v>
          </cell>
        </row>
        <row r="383">
          <cell r="A383">
            <v>313001030203</v>
          </cell>
          <cell r="B383" t="str">
            <v>DE LA VIRGEN Y TURISTICA</v>
          </cell>
          <cell r="C383" t="str">
            <v>INSTITUTO EDUCATIVO PEDRO CALDERON DE LA BARCA</v>
          </cell>
          <cell r="D383" t="str">
            <v xml:space="preserve">PRINCIPAL </v>
          </cell>
        </row>
        <row r="384">
          <cell r="A384">
            <v>313001800017</v>
          </cell>
          <cell r="B384" t="str">
            <v>INDUSTRIAL Y DE LA BAHIA</v>
          </cell>
          <cell r="C384" t="str">
            <v>CORPORACION EDUCATIVA JOSEPH WILSON SWAN</v>
          </cell>
          <cell r="D384" t="str">
            <v xml:space="preserve">PRINCIPAL </v>
          </cell>
        </row>
        <row r="385">
          <cell r="A385">
            <v>313001800009</v>
          </cell>
          <cell r="B385" t="str">
            <v>INDUSTRIAL Y DE LA BAHIA</v>
          </cell>
          <cell r="C385" t="str">
            <v xml:space="preserve">CORPORACION EDUCATIVA INSTITUTO EDUCATIVO SAN JUAN EUDES </v>
          </cell>
          <cell r="D385" t="str">
            <v xml:space="preserve">PRINCIPAL </v>
          </cell>
        </row>
        <row r="386">
          <cell r="A386">
            <v>313001800041</v>
          </cell>
          <cell r="B386" t="str">
            <v>COUNTRY</v>
          </cell>
          <cell r="C386" t="str">
            <v>JARDIN INFANTIL PANIKER</v>
          </cell>
          <cell r="D386" t="str">
            <v xml:space="preserve">PRINCIPAL </v>
          </cell>
        </row>
        <row r="387">
          <cell r="A387">
            <v>313001800025</v>
          </cell>
          <cell r="B387" t="str">
            <v>COUNTRY</v>
          </cell>
          <cell r="C387" t="str">
            <v>INSTITUTO EDUCATIVO MANOS QUE LEVANTAN</v>
          </cell>
          <cell r="D387" t="str">
            <v xml:space="preserve">PRINCIPAL </v>
          </cell>
        </row>
        <row r="388">
          <cell r="A388">
            <v>313001800033</v>
          </cell>
          <cell r="B388" t="str">
            <v>DE LA VIRGEN Y TURISTICA</v>
          </cell>
          <cell r="C388" t="str">
            <v xml:space="preserve">CENTRO EDUCATIVO DESCUBRIENDO TALENTO </v>
          </cell>
          <cell r="D388" t="str">
            <v xml:space="preserve">PRINCIPAL </v>
          </cell>
        </row>
        <row r="389">
          <cell r="A389">
            <v>313001800050</v>
          </cell>
          <cell r="B389" t="str">
            <v>INDUSTRIAL Y DE LA BAHIA</v>
          </cell>
          <cell r="C389" t="str">
            <v>ESCUELA LA ALEGRIA DE APRENDER JUGANDO</v>
          </cell>
          <cell r="D389" t="str">
            <v xml:space="preserve">PRINCIPAL </v>
          </cell>
        </row>
        <row r="390">
          <cell r="A390">
            <v>313001800068</v>
          </cell>
          <cell r="B390" t="str">
            <v>INDUSTRIAL Y DE LA BAHIA</v>
          </cell>
          <cell r="C390" t="str">
            <v>I.E COLEGIO CRISTIANO BERAKAH</v>
          </cell>
          <cell r="D390" t="str">
            <v xml:space="preserve">PRINCIPAL </v>
          </cell>
        </row>
        <row r="391">
          <cell r="A391">
            <v>313001800084</v>
          </cell>
          <cell r="B391" t="str">
            <v>INDUSTRIAL Y DE LA BAHIA</v>
          </cell>
          <cell r="C391" t="str">
            <v>COLEGIO GIMNASIO MUNDO DE COLORES</v>
          </cell>
          <cell r="D391" t="str">
            <v xml:space="preserve">PRINCIPAL </v>
          </cell>
        </row>
        <row r="392">
          <cell r="A392">
            <v>313001800076</v>
          </cell>
          <cell r="B392" t="str">
            <v>SANTA RITA</v>
          </cell>
          <cell r="C392" t="str">
            <v>COLEGIO PABLO HOFF</v>
          </cell>
          <cell r="D392" t="str">
            <v xml:space="preserve">PRINCIPAL </v>
          </cell>
        </row>
        <row r="393">
          <cell r="A393">
            <v>313001800106</v>
          </cell>
          <cell r="B393" t="str">
            <v>SANTA RITA</v>
          </cell>
          <cell r="C393" t="str">
            <v>GIMNASIO REAL DE LA SABIDURIA</v>
          </cell>
          <cell r="D393" t="str">
            <v xml:space="preserve">PRINCIPAL </v>
          </cell>
        </row>
        <row r="394">
          <cell r="A394">
            <v>313001800165</v>
          </cell>
          <cell r="B394" t="str">
            <v>INDUSTRIAL Y DE LA BAHIA</v>
          </cell>
          <cell r="C394" t="str">
            <v>JARDIN INFANTIL Y CENTRO DE ESTIMULACION MIS PRIMEROS PASOS</v>
          </cell>
          <cell r="D394" t="str">
            <v xml:space="preserve">PRINCIPAL </v>
          </cell>
        </row>
        <row r="395">
          <cell r="A395">
            <v>313001800157</v>
          </cell>
          <cell r="B395" t="str">
            <v>COUNTRY</v>
          </cell>
          <cell r="C395" t="str">
            <v>CENTRO EDUCATIVO ANDALUCIA</v>
          </cell>
          <cell r="D395" t="str">
            <v xml:space="preserve">PRINCIPAL </v>
          </cell>
        </row>
        <row r="396">
          <cell r="A396">
            <v>313001800220</v>
          </cell>
          <cell r="B396" t="str">
            <v>SANTA RITA</v>
          </cell>
          <cell r="C396" t="str">
            <v xml:space="preserve">INSTITUTO EDUCATIVO HERMANOS EN CRISTO	</v>
          </cell>
          <cell r="D396" t="str">
            <v xml:space="preserve">PRINCIPAL </v>
          </cell>
        </row>
        <row r="397">
          <cell r="A397">
            <v>313001800203</v>
          </cell>
          <cell r="B397" t="str">
            <v>SANTA RITA</v>
          </cell>
          <cell r="C397" t="str">
            <v>CORPORACION ESCUELA TALLER DIVERTIARTE FOLCKORE</v>
          </cell>
          <cell r="D397" t="str">
            <v xml:space="preserve">PRINCIPAL </v>
          </cell>
        </row>
        <row r="398">
          <cell r="A398">
            <v>313001800149</v>
          </cell>
          <cell r="B398" t="str">
            <v>COUNTRY</v>
          </cell>
          <cell r="C398" t="str">
            <v>INSTITUTO CARL ROS</v>
          </cell>
          <cell r="D398" t="str">
            <v xml:space="preserve">PRINCIPAL </v>
          </cell>
        </row>
        <row r="399">
          <cell r="A399">
            <v>313001800190</v>
          </cell>
          <cell r="B399" t="str">
            <v>DE LA VIRGEN Y TURISTICA</v>
          </cell>
          <cell r="C399" t="str">
            <v>GIMNASIO FRANCESCO TONUCCI</v>
          </cell>
          <cell r="D399" t="str">
            <v xml:space="preserve">PRINCIPAL </v>
          </cell>
        </row>
        <row r="400">
          <cell r="A400">
            <v>313001800254</v>
          </cell>
          <cell r="B400" t="str">
            <v>INDUSTRIAL Y DE LA BAHIA</v>
          </cell>
          <cell r="C400" t="str">
            <v>INSTITUTO EDUCATIVO HUELLITAS INTERNATIONAL SCHOOL</v>
          </cell>
          <cell r="D400" t="str">
            <v xml:space="preserve">PRINCIPAL </v>
          </cell>
        </row>
        <row r="401">
          <cell r="A401">
            <v>313001800238</v>
          </cell>
          <cell r="B401" t="str">
            <v>INDUSTRIAL Y DE LA BAHIA</v>
          </cell>
          <cell r="C401" t="str">
            <v>COLEGIO TERRA NOVA</v>
          </cell>
          <cell r="D401" t="str">
            <v xml:space="preserve">PRINCIPAL </v>
          </cell>
        </row>
        <row r="402">
          <cell r="A402">
            <v>413001800402</v>
          </cell>
          <cell r="B402" t="str">
            <v>RURAL</v>
          </cell>
          <cell r="C402" t="str">
            <v>CENTRO EDUCATIVO PESCADOR DE LETRAS</v>
          </cell>
          <cell r="D402" t="str">
            <v xml:space="preserve">PRINCIPAL </v>
          </cell>
        </row>
        <row r="403">
          <cell r="A403">
            <v>313001800378</v>
          </cell>
          <cell r="B403" t="str">
            <v>INDUSTRIAL Y DE LA BAHIA</v>
          </cell>
          <cell r="C403" t="str">
            <v>GIMNASIO AMERICANO SUMMERHILL</v>
          </cell>
          <cell r="D403" t="str">
            <v xml:space="preserve">PRINCIPAL </v>
          </cell>
        </row>
        <row r="404">
          <cell r="A404">
            <v>313001800424</v>
          </cell>
          <cell r="B404" t="str">
            <v>SANTA RITA</v>
          </cell>
          <cell r="C404" t="str">
            <v>GIMNASIO LOS ANGELES CARTAGENA</v>
          </cell>
          <cell r="D404" t="str">
            <v xml:space="preserve">PRINCIPAL </v>
          </cell>
        </row>
        <row r="405">
          <cell r="A405">
            <v>313001800432</v>
          </cell>
          <cell r="B405" t="str">
            <v>INDUSTRIAL Y DE LA BAHIA</v>
          </cell>
          <cell r="C405" t="str">
            <v>JARDIN INFANTIL DIVINA SABIDURIA</v>
          </cell>
          <cell r="D405" t="str">
            <v xml:space="preserve">PRINCIPAL </v>
          </cell>
        </row>
        <row r="406">
          <cell r="A406">
            <v>313001800475</v>
          </cell>
          <cell r="B406" t="str">
            <v>INDUSTRIAL Y DE LA BAHIA</v>
          </cell>
          <cell r="C406" t="str">
            <v>INSTITUTO EDUCATIVO NUEVA LUZ</v>
          </cell>
          <cell r="D406" t="str">
            <v xml:space="preserve">PRINCIPAL </v>
          </cell>
        </row>
        <row r="407">
          <cell r="A407">
            <v>313001800459</v>
          </cell>
          <cell r="B407" t="str">
            <v>INDUSTRIAL Y DE LA BAHIA</v>
          </cell>
          <cell r="C407" t="str">
            <v>CENTRO DE APRENDIZAJE DESPERTANDO TALENTOS</v>
          </cell>
          <cell r="D407" t="str">
            <v xml:space="preserve">PRINCIPAL </v>
          </cell>
        </row>
        <row r="408">
          <cell r="A408">
            <v>413001800496</v>
          </cell>
          <cell r="B408" t="str">
            <v>DE LA VIRGEN Y TURISTICA</v>
          </cell>
          <cell r="C408" t="str">
            <v>CENTRO EDUCATIVO DE BAYUNCA CEINAB</v>
          </cell>
          <cell r="D408" t="str">
            <v xml:space="preserve">PRINCIPAL </v>
          </cell>
        </row>
        <row r="409">
          <cell r="A409">
            <v>313001800483</v>
          </cell>
          <cell r="B409" t="str">
            <v>SANTA RITA</v>
          </cell>
          <cell r="C409" t="str">
            <v>GIMNASIO CHAMBERI</v>
          </cell>
          <cell r="D409" t="str">
            <v xml:space="preserve">PRINCIPAL </v>
          </cell>
        </row>
        <row r="410">
          <cell r="A410">
            <v>313001800629</v>
          </cell>
          <cell r="B410" t="str">
            <v>INDUSTRIAL Y DE LA BAHIA</v>
          </cell>
          <cell r="C410" t="str">
            <v>INSTITUTO DE EDUCACION INTEGRAL IDI</v>
          </cell>
          <cell r="D410" t="str">
            <v xml:space="preserve">PRINCIPAL </v>
          </cell>
        </row>
        <row r="411">
          <cell r="A411">
            <v>313001800548</v>
          </cell>
          <cell r="B411" t="str">
            <v>COUNTRY</v>
          </cell>
          <cell r="C411" t="str">
            <v>INST. BLANCA NIEVES</v>
          </cell>
          <cell r="D411" t="str">
            <v xml:space="preserve">PRINCIPAL </v>
          </cell>
        </row>
        <row r="412">
          <cell r="A412">
            <v>313001800564</v>
          </cell>
          <cell r="B412" t="str">
            <v>COUNTRY</v>
          </cell>
          <cell r="C412" t="str">
            <v>FUNDACION INSTITUTO COLOMBIA</v>
          </cell>
          <cell r="D412" t="str">
            <v xml:space="preserve">PRINCIPAL </v>
          </cell>
        </row>
        <row r="413">
          <cell r="A413">
            <v>313001800599</v>
          </cell>
          <cell r="B413" t="str">
            <v>COUNTRY</v>
          </cell>
          <cell r="C413" t="str">
            <v>INSTITUTO CRISTOCENTRICO DEL CARIBE</v>
          </cell>
          <cell r="D413" t="str">
            <v xml:space="preserve">PRINCIPAL </v>
          </cell>
        </row>
        <row r="414">
          <cell r="A414">
            <v>313001800467</v>
          </cell>
          <cell r="B414" t="str">
            <v>COUNTRY</v>
          </cell>
          <cell r="C414" t="str">
            <v>CENTRO EDUCATIVO AMOR A COLOMBIA</v>
          </cell>
          <cell r="D414" t="str">
            <v xml:space="preserve">PRINCIPAL </v>
          </cell>
        </row>
        <row r="415">
          <cell r="A415">
            <v>313001029591</v>
          </cell>
          <cell r="B415" t="str">
            <v>DE LA VIRGEN Y TURISTICA</v>
          </cell>
          <cell r="C415" t="str">
            <v>CENTRO EDUCATIVO SHALOM</v>
          </cell>
          <cell r="D415" t="str">
            <v xml:space="preserve">PRINCIPAL </v>
          </cell>
        </row>
        <row r="416">
          <cell r="A416">
            <v>313001800271</v>
          </cell>
          <cell r="B416" t="str">
            <v>DE LA VIRGEN Y TURISTICA</v>
          </cell>
          <cell r="C416" t="str">
            <v>INSTITUTO DAVID SANCHEZ JULIAO</v>
          </cell>
          <cell r="D416" t="str">
            <v xml:space="preserve">PRINCIPAL </v>
          </cell>
        </row>
        <row r="417">
          <cell r="A417">
            <v>313001800513</v>
          </cell>
          <cell r="B417" t="str">
            <v>INDUSTRIAL Y DE LA BAHIA</v>
          </cell>
          <cell r="C417" t="str">
            <v>INSTITUTO EDUCATIVO VILLA DEL CIELO</v>
          </cell>
          <cell r="D417" t="str">
            <v xml:space="preserve">PRINCIPAL </v>
          </cell>
        </row>
        <row r="418">
          <cell r="A418">
            <v>313001800521</v>
          </cell>
          <cell r="B418" t="str">
            <v>INDUSTRIAL Y DE LA BAHIA</v>
          </cell>
          <cell r="C418" t="str">
            <v>CENTRO DE DESARROLLO INTEGRAL MANITOS CREATIVAS</v>
          </cell>
          <cell r="D418" t="str">
            <v xml:space="preserve">PRINCIPAL </v>
          </cell>
        </row>
        <row r="419">
          <cell r="A419">
            <v>313001800661</v>
          </cell>
          <cell r="B419" t="str">
            <v>INDUSTRIAL Y DE LA BAHIA</v>
          </cell>
          <cell r="C419" t="str">
            <v>INSTITUTO EDUCATIVO LINDO AMANECER</v>
          </cell>
          <cell r="D419" t="str">
            <v xml:space="preserve">PRINCIPAL </v>
          </cell>
        </row>
        <row r="420">
          <cell r="A420">
            <v>313001800572</v>
          </cell>
          <cell r="B420" t="str">
            <v>INDUSTRIAL Y DE LA BAHIA</v>
          </cell>
          <cell r="C420" t="str">
            <v>CORPORACION EDUCATIVA GIMNASIO DAVID AUSUBEL</v>
          </cell>
          <cell r="D420" t="str">
            <v xml:space="preserve">PRINCIPAL </v>
          </cell>
        </row>
        <row r="421">
          <cell r="A421">
            <v>313001800670</v>
          </cell>
          <cell r="B421" t="str">
            <v>DE LA VIRGEN Y TURISTICA</v>
          </cell>
          <cell r="C421" t="str">
            <v>INSTITUCION EDUCAMOS CON VALORES</v>
          </cell>
          <cell r="D421" t="str">
            <v xml:space="preserve">PRINCIPAL </v>
          </cell>
        </row>
        <row r="422">
          <cell r="A422">
            <v>313001800742</v>
          </cell>
          <cell r="B422" t="str">
            <v>COUNTRY</v>
          </cell>
          <cell r="C422" t="str">
            <v>INSTITUTO EDUCATIVO MIS ESTIMULACIONES</v>
          </cell>
          <cell r="D422" t="str">
            <v xml:space="preserve">PRINCIPAL </v>
          </cell>
        </row>
        <row r="423">
          <cell r="A423">
            <v>313001800602</v>
          </cell>
          <cell r="B423" t="str">
            <v>INDUSTRIAL Y DE LA BAHIA</v>
          </cell>
          <cell r="C423" t="str">
            <v>INSTITUTO EDUCATIVO BRUNER</v>
          </cell>
          <cell r="D423" t="str">
            <v xml:space="preserve">PRINCIPAL </v>
          </cell>
        </row>
        <row r="424">
          <cell r="A424">
            <v>313001800581</v>
          </cell>
          <cell r="B424" t="str">
            <v>SANTA RITA</v>
          </cell>
          <cell r="C424" t="str">
            <v>MI MUNDO MAGICO GUARDERIA Y JARDIN INFANTIL</v>
          </cell>
          <cell r="D424" t="str">
            <v xml:space="preserve">PRINCIPAL </v>
          </cell>
        </row>
        <row r="425">
          <cell r="A425">
            <v>313001800611</v>
          </cell>
          <cell r="B425" t="str">
            <v>COUNTRY</v>
          </cell>
          <cell r="C425" t="str">
            <v>CENTRO EDUCATIVO MANOS QUE CONSTRUYEN</v>
          </cell>
          <cell r="D425" t="str">
            <v xml:space="preserve">PRINCIPAL </v>
          </cell>
        </row>
        <row r="426">
          <cell r="A426">
            <v>313001800696</v>
          </cell>
          <cell r="B426" t="str">
            <v>INDUSTRIAL Y DE LA BAHIA</v>
          </cell>
          <cell r="C426" t="str">
            <v>COLEGIO DULCE CORAZON DE MARIA</v>
          </cell>
          <cell r="D426" t="str">
            <v xml:space="preserve">PRINCIPAL </v>
          </cell>
        </row>
        <row r="427">
          <cell r="A427">
            <v>313001800700</v>
          </cell>
          <cell r="B427" t="str">
            <v>INDUSTRIAL Y DE LA BAHIA</v>
          </cell>
          <cell r="C427" t="str">
            <v>INSTITUTO PEDAGÓGICO LA VICTORIA</v>
          </cell>
          <cell r="D427" t="str">
            <v xml:space="preserve">PRINCIPAL </v>
          </cell>
        </row>
        <row r="428">
          <cell r="A428">
            <v>313001800505</v>
          </cell>
          <cell r="B428" t="str">
            <v>DE LA VIRGEN Y TURISTICA</v>
          </cell>
          <cell r="C428" t="str">
            <v xml:space="preserve">CORPORACION INSTITUCION EDUCATIVA CIENAGA DE LA VIRGEN  CIECIVIR </v>
          </cell>
          <cell r="D428" t="str">
            <v xml:space="preserve">PRINCIPAL </v>
          </cell>
        </row>
        <row r="429">
          <cell r="A429">
            <v>313001800556</v>
          </cell>
          <cell r="B429" t="str">
            <v>COUNTRY</v>
          </cell>
          <cell r="C429" t="str">
            <v>CENTRO DE DESARROLLO Y APRENDIZAJE LUZ DE LUZ</v>
          </cell>
          <cell r="D429" t="str">
            <v xml:space="preserve">PRINCIPAL </v>
          </cell>
        </row>
        <row r="430">
          <cell r="A430">
            <v>313001800441</v>
          </cell>
          <cell r="B430" t="str">
            <v>COUNTRY</v>
          </cell>
          <cell r="C430" t="str">
            <v>INSTITUTO EDUCATIVO NISSI</v>
          </cell>
          <cell r="D430" t="str">
            <v xml:space="preserve">PRINCIPAL </v>
          </cell>
        </row>
        <row r="431">
          <cell r="A431">
            <v>313001800645</v>
          </cell>
          <cell r="B431" t="str">
            <v>COUNTRY</v>
          </cell>
          <cell r="C431" t="str">
            <v>INSTITUTO EDUCATIVO NUEVA ESPERANZA</v>
          </cell>
          <cell r="D431" t="str">
            <v xml:space="preserve">PRINCIPAL </v>
          </cell>
        </row>
        <row r="432">
          <cell r="A432">
            <v>313001800718</v>
          </cell>
          <cell r="B432" t="str">
            <v>COUNTRY</v>
          </cell>
          <cell r="C432" t="str">
            <v>CENTRO EDUCATIVO JOHN PAUL LEDERACH</v>
          </cell>
          <cell r="D432" t="str">
            <v xml:space="preserve">PRINCIPAL </v>
          </cell>
        </row>
        <row r="433">
          <cell r="A433">
            <v>313001800653</v>
          </cell>
          <cell r="B433" t="str">
            <v>COUNTRY</v>
          </cell>
          <cell r="C433" t="str">
            <v xml:space="preserve">INSTITUCION EDUCATIVA EL MILAGROSO DE LA VILLA	</v>
          </cell>
          <cell r="D433" t="str">
            <v xml:space="preserve">PRINCIPAL </v>
          </cell>
        </row>
        <row r="434">
          <cell r="A434">
            <v>313001800785</v>
          </cell>
          <cell r="B434" t="str">
            <v>INDUSTRIAL Y DE LA BAHIA</v>
          </cell>
          <cell r="C434" t="str">
            <v>INSTITUTO EDUCATIVO VILLPAHS</v>
          </cell>
          <cell r="D434" t="str">
            <v xml:space="preserve">PRINCIPAL </v>
          </cell>
        </row>
        <row r="435">
          <cell r="A435">
            <v>313001800751</v>
          </cell>
          <cell r="B435" t="str">
            <v>DE LA VIRGEN Y TURISTICA</v>
          </cell>
          <cell r="C435" t="str">
            <v xml:space="preserve">COLEGIO HUMANISTA FRANCESCO PETRARCA	</v>
          </cell>
          <cell r="D435" t="str">
            <v xml:space="preserve">PRINCIPAL </v>
          </cell>
        </row>
        <row r="436">
          <cell r="A436">
            <v>313001800637</v>
          </cell>
          <cell r="B436" t="str">
            <v>INDUSTRIAL Y DE LA BAHIA</v>
          </cell>
          <cell r="C436" t="str">
            <v>COLEGIO SAN JOSE DE LOS CAMPANOS</v>
          </cell>
          <cell r="D436" t="str">
            <v xml:space="preserve">PRINCIPAL </v>
          </cell>
        </row>
        <row r="437">
          <cell r="A437">
            <v>313001800688</v>
          </cell>
          <cell r="B437" t="str">
            <v>COUNTRY</v>
          </cell>
          <cell r="C437" t="str">
            <v>INSTITUTO EDUCATIVO SINERGIA</v>
          </cell>
          <cell r="D437" t="str">
            <v xml:space="preserve">PRINCIPAL </v>
          </cell>
        </row>
        <row r="438">
          <cell r="A438">
            <v>313001800726</v>
          </cell>
          <cell r="B438" t="str">
            <v>INDUSTRIAL Y DE LA BAHIA</v>
          </cell>
          <cell r="C438" t="str">
            <v>INSTITUTO EDUCATIVO CULTIVANDO VALORES</v>
          </cell>
          <cell r="D438" t="str">
            <v xml:space="preserve">PRINCIPAL </v>
          </cell>
        </row>
        <row r="439">
          <cell r="A439">
            <v>313001800793</v>
          </cell>
          <cell r="B439" t="str">
            <v>INDUSTRIAL Y DE LA BAHIA</v>
          </cell>
          <cell r="C439" t="str">
            <v xml:space="preserve">INSTITUTO EDUCATIVO MUNDO FELIZ	</v>
          </cell>
          <cell r="D439" t="str">
            <v xml:space="preserve">PRINCIPAL </v>
          </cell>
        </row>
        <row r="440">
          <cell r="A440">
            <v>313001008542</v>
          </cell>
          <cell r="B440" t="str">
            <v>INDUSTRIAL Y DE LA BAHIA</v>
          </cell>
          <cell r="C440" t="str">
            <v>INST. JORGE LUIS BORGES</v>
          </cell>
          <cell r="D440" t="str">
            <v xml:space="preserve">PRINCIPAL </v>
          </cell>
        </row>
        <row r="441">
          <cell r="A441">
            <v>313001030190</v>
          </cell>
          <cell r="B441" t="str">
            <v>INDUSTRIAL Y DE LA BAHIA</v>
          </cell>
          <cell r="C441" t="str">
            <v>I.E OVIDE DECROLY</v>
          </cell>
          <cell r="D441" t="str">
            <v xml:space="preserve">PRINCIPAL </v>
          </cell>
        </row>
        <row r="442">
          <cell r="A442">
            <v>313001013571</v>
          </cell>
          <cell r="B442" t="str">
            <v>INDUSTRIAL Y DE LA BAHIA</v>
          </cell>
          <cell r="C442" t="str">
            <v>C.E NELSON MANDELA</v>
          </cell>
          <cell r="D442" t="str">
            <v xml:space="preserve">PRINCIPAL </v>
          </cell>
        </row>
        <row r="443">
          <cell r="A443">
            <v>313001800807</v>
          </cell>
          <cell r="B443" t="str">
            <v>INDUSTRIAL Y DE LA BAHIA</v>
          </cell>
          <cell r="C443" t="str">
            <v>JARDIN INFANTIL ANCHILA</v>
          </cell>
          <cell r="D443" t="str">
            <v xml:space="preserve">PRINCIPAL </v>
          </cell>
        </row>
        <row r="444">
          <cell r="A444">
            <v>413001800844</v>
          </cell>
          <cell r="B444" t="str">
            <v>RURAL</v>
          </cell>
          <cell r="C444" t="str">
            <v xml:space="preserve">AVANTE GLOBAL SCHOOL	</v>
          </cell>
          <cell r="D444" t="str">
            <v xml:space="preserve">PRINCIPAL </v>
          </cell>
        </row>
        <row r="445">
          <cell r="A445">
            <v>313001800823</v>
          </cell>
          <cell r="B445" t="str">
            <v>INDUSTRIAL Y DE LA BAHIA</v>
          </cell>
          <cell r="C445" t="str">
            <v>COLEGIO NUEVO AMANECER</v>
          </cell>
          <cell r="D445" t="str">
            <v xml:space="preserve">PRINCIPAL </v>
          </cell>
        </row>
        <row r="446">
          <cell r="A446">
            <v>313001800866</v>
          </cell>
          <cell r="B446" t="str">
            <v>DE LA VIRGEN Y TURISTICA</v>
          </cell>
          <cell r="C446" t="str">
            <v>FUNDACIÓN EDUCATIVA CANAÁN</v>
          </cell>
          <cell r="D446" t="str">
            <v xml:space="preserve">PRINCIPAL </v>
          </cell>
        </row>
        <row r="447">
          <cell r="A447">
            <v>313001800858</v>
          </cell>
          <cell r="B447" t="str">
            <v>INDUSTRIAL Y DE LA BAHIA</v>
          </cell>
          <cell r="C447" t="str">
            <v>GIMNASIO AMERICANO THE CHILDREN HOUSE PRESCHOOL</v>
          </cell>
          <cell r="D447" t="str">
            <v xml:space="preserve">PRINCIPAL </v>
          </cell>
        </row>
        <row r="448">
          <cell r="A448">
            <v>313001800815</v>
          </cell>
          <cell r="B448" t="str">
            <v>DE LA VIRGEN Y TURISTICA</v>
          </cell>
          <cell r="C448" t="str">
            <v>CENTRO EDUCATIVO MARALU</v>
          </cell>
          <cell r="D448" t="str">
            <v xml:space="preserve">PRINCIPAL </v>
          </cell>
        </row>
        <row r="449">
          <cell r="A449">
            <v>313001800734</v>
          </cell>
          <cell r="B449" t="str">
            <v>DE LA VIRGEN Y TURISTICA</v>
          </cell>
          <cell r="C449" t="str">
            <v>JARDIN INFANTIL MUNDO DE COLORES</v>
          </cell>
          <cell r="D449" t="str">
            <v xml:space="preserve">PRINCIPAL </v>
          </cell>
        </row>
        <row r="450">
          <cell r="A450">
            <v>313001800891</v>
          </cell>
          <cell r="B450" t="str">
            <v>INDUSTRIAL Y DE LA BAHIA</v>
          </cell>
          <cell r="C450" t="str">
            <v>INSTITUTO JARDIN INFANTIL JEAN PIAGET</v>
          </cell>
          <cell r="D450" t="str">
            <v xml:space="preserve">PRINCIPAL </v>
          </cell>
        </row>
        <row r="451">
          <cell r="A451">
            <v>313001800882</v>
          </cell>
          <cell r="B451" t="str">
            <v>INDUSTRIAL Y DE LA BAHIA</v>
          </cell>
          <cell r="C451" t="str">
            <v>INSTITUTO EDUCATIVO LUZ Y VERDAD</v>
          </cell>
          <cell r="D451" t="str">
            <v xml:space="preserve">PRINCIPAL </v>
          </cell>
        </row>
        <row r="452">
          <cell r="A452">
            <v>313001029388</v>
          </cell>
          <cell r="B452" t="str">
            <v>COUNTRY</v>
          </cell>
          <cell r="C452" t="str">
            <v>CENTRO DE HABILITACIÓN Y CAPACITACIÓN ALUNA</v>
          </cell>
          <cell r="D452" t="str">
            <v xml:space="preserve">PRINCIPAL </v>
          </cell>
        </row>
        <row r="453">
          <cell r="A453">
            <v>313001800904</v>
          </cell>
          <cell r="B453" t="str">
            <v>INDUSTRIAL Y DE LA BAHIA</v>
          </cell>
          <cell r="C453" t="str">
            <v>CENTRO ESTRATEGICO DE APRENDIZAJE PARA EL DESARROLLO DE LA I</v>
          </cell>
          <cell r="D453" t="str">
            <v xml:space="preserve">PRINCIPAL </v>
          </cell>
        </row>
        <row r="454">
          <cell r="A454">
            <v>313001800912</v>
          </cell>
          <cell r="B454" t="str">
            <v>INDUSTRIAL Y DE LA BAHIA</v>
          </cell>
          <cell r="C454" t="str">
            <v>COLEGIO EL PINAR DEL RECREO</v>
          </cell>
          <cell r="D454" t="str">
            <v xml:space="preserve">PRINCIPAL </v>
          </cell>
        </row>
        <row r="455">
          <cell r="A455">
            <v>313001800921</v>
          </cell>
          <cell r="B455" t="str">
            <v>DE LA VIRGEN Y TURISTICA</v>
          </cell>
          <cell r="C455" t="str">
            <v>INSTITUTO EDUCATIVO EL SEMBRADOR</v>
          </cell>
          <cell r="D455" t="str">
            <v xml:space="preserve">PRINCIPAL </v>
          </cell>
        </row>
        <row r="456">
          <cell r="A456">
            <v>313001800874</v>
          </cell>
          <cell r="B456" t="str">
            <v>DE LA VIRGEN Y TURISTICA</v>
          </cell>
          <cell r="C456" t="str">
            <v>INSTITUTO EDUCATIVO SABERES CREATIVOS</v>
          </cell>
          <cell r="D456" t="str">
            <v xml:space="preserve">PRINCIPAL </v>
          </cell>
        </row>
        <row r="457">
          <cell r="A457" t="str">
            <v>31300180083101</v>
          </cell>
          <cell r="B457" t="str">
            <v>COUNTRY</v>
          </cell>
          <cell r="C457" t="str">
            <v>INSTITUTO PEDRO ROMERO</v>
          </cell>
          <cell r="D457" t="str">
            <v xml:space="preserve">PRINCIPAL </v>
          </cell>
        </row>
        <row r="458">
          <cell r="A458" t="str">
            <v>31300102722901</v>
          </cell>
          <cell r="B458" t="str">
            <v>INDUSTRIAL Y DE LA BAHIA</v>
          </cell>
          <cell r="C458" t="str">
            <v>CORP INST. CIRY</v>
          </cell>
          <cell r="D458" t="str">
            <v xml:space="preserve">PRINCIPAL </v>
          </cell>
        </row>
        <row r="459">
          <cell r="A459">
            <v>313001800939</v>
          </cell>
          <cell r="B459" t="str">
            <v>DE LA VIRGEN Y TURISTICA</v>
          </cell>
          <cell r="C459" t="str">
            <v>CORPORACIÓN EDUCATIVA JULIO ENRIQUE</v>
          </cell>
          <cell r="D459" t="str">
            <v xml:space="preserve">PRINCIPAL </v>
          </cell>
        </row>
        <row r="460">
          <cell r="A460">
            <v>313001800955</v>
          </cell>
          <cell r="B460" t="str">
            <v>DE LA VIRGEN Y TURISTICA</v>
          </cell>
          <cell r="C460" t="str">
            <v>JARDIN INFANTIL MARAVILLAS DEL SABER</v>
          </cell>
          <cell r="D460" t="str">
            <v xml:space="preserve">PRINCIPAL </v>
          </cell>
        </row>
        <row r="461">
          <cell r="A461">
            <v>313001800963</v>
          </cell>
          <cell r="B461" t="str">
            <v>SANTA RITA</v>
          </cell>
          <cell r="C461" t="str">
            <v xml:space="preserve">COLEGIO EL SABER DE CARTAGENA	</v>
          </cell>
          <cell r="D461" t="str">
            <v xml:space="preserve">PRINCIPAL </v>
          </cell>
        </row>
      </sheetData>
      <sheetData sheetId="31"/>
      <sheetData sheetId="32"/>
      <sheetData sheetId="33"/>
      <sheetData sheetId="34"/>
      <sheetData sheetId="35">
        <row r="5">
          <cell r="C5">
            <v>2010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ARTAGENA"/>
      <sheetName val="FORMA DE PREST"/>
      <sheetName val="1,2,3,TASAS DE COBERTURAS"/>
      <sheetName val="4, Media Tecnica"/>
      <sheetName val="5, DESERCION INTRANUAL"/>
      <sheetName val="8, APROBACION"/>
      <sheetName val="10, REPROBACION"/>
      <sheetName val="SIT COL_IEO"/>
      <sheetName val="12,13, REPITENCIA"/>
      <sheetName val="12.1, REPITENCIA X IE"/>
      <sheetName val="14, SUPERVIVENCIA_2022"/>
      <sheetName val="16, SABER 11_conso graf"/>
      <sheetName val="16.1, SABER 11_ANALISIS"/>
      <sheetName val="16.2, CLAS_SABER"/>
      <sheetName val="16.3, AREAS SABER"/>
      <sheetName val="20, MAT_31,10,2022"/>
      <sheetName val="21, MATR 31,10,2022"/>
      <sheetName val="22, DISCAPACIDAD"/>
      <sheetName val="23, VENEZUELA"/>
      <sheetName val="28, PSICOSOCIALES"/>
      <sheetName val="29. DOCENTES"/>
      <sheetName val="32, RELACIÓN RECURSOS "/>
      <sheetName val="32.1, REL. REC. SISTEM FINAL"/>
      <sheetName val="34, INVERSION"/>
      <sheetName val="EXTRAEDAD 2018-2022"/>
      <sheetName val="2023tr"/>
      <sheetName val="2022tr"/>
      <sheetName val="sit Ac"/>
      <sheetName val="INFRAESTRUCTURA"/>
      <sheetName val="tipo_sede"/>
      <sheetName val="MATRICULA 30.06.2022"/>
      <sheetName val="REPROBADOS 2012-2023"/>
      <sheetName val="Edades "/>
      <sheetName val="Edad-Grado"/>
      <sheetName val="PROY. POBL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>
            <v>2017</v>
          </cell>
        </row>
      </sheetData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>
            <v>113001012788</v>
          </cell>
          <cell r="B2" t="str">
            <v>DE LA VIRGEN Y TURISTICA</v>
          </cell>
          <cell r="C2" t="str">
            <v>I.E CIUDAD DE TUNJA</v>
          </cell>
          <cell r="D2" t="str">
            <v xml:space="preserve">PRINCIPAL </v>
          </cell>
        </row>
        <row r="3">
          <cell r="A3">
            <v>113001007296</v>
          </cell>
          <cell r="B3" t="str">
            <v>DE LA VIRGEN Y TURISTICA</v>
          </cell>
          <cell r="C3" t="str">
            <v>I.E CIUDAD DE TUNJA   SEDE ESCILDA MEDINA PACHECO</v>
          </cell>
          <cell r="D3" t="str">
            <v>SEDE</v>
          </cell>
        </row>
        <row r="4">
          <cell r="A4">
            <v>113001000143</v>
          </cell>
          <cell r="B4" t="str">
            <v>RURAL</v>
          </cell>
          <cell r="C4" t="str">
            <v>I.E ARROYO DE PIEDRA</v>
          </cell>
          <cell r="D4" t="str">
            <v xml:space="preserve">PRINCIPAL </v>
          </cell>
        </row>
        <row r="5">
          <cell r="A5">
            <v>213001000083</v>
          </cell>
          <cell r="B5" t="str">
            <v>RURAL</v>
          </cell>
          <cell r="C5" t="str">
            <v>I.E ARROYO DE PIEDRA -  SEDE DE PUNTA CANOA</v>
          </cell>
          <cell r="D5" t="str">
            <v>SEDE</v>
          </cell>
        </row>
        <row r="6">
          <cell r="A6">
            <v>213001001951</v>
          </cell>
          <cell r="B6" t="str">
            <v>RURAL</v>
          </cell>
          <cell r="C6" t="str">
            <v>I.E ARROYO DE PIEDRA -  SEDE ARROYO DE LAS CANOAS</v>
          </cell>
          <cell r="D6" t="str">
            <v>SEDE</v>
          </cell>
        </row>
        <row r="7">
          <cell r="A7">
            <v>213001800187</v>
          </cell>
          <cell r="B7" t="str">
            <v>RURAL</v>
          </cell>
          <cell r="C7" t="str">
            <v>I.E ARROYO DE PIEDRA -  SEDE PUA</v>
          </cell>
          <cell r="D7" t="str">
            <v>SEDE</v>
          </cell>
        </row>
        <row r="8">
          <cell r="A8">
            <v>113001000160</v>
          </cell>
          <cell r="B8" t="str">
            <v>SANTA RITA</v>
          </cell>
          <cell r="C8" t="str">
            <v>I.E CORAZON DE MARIA</v>
          </cell>
          <cell r="D8" t="str">
            <v xml:space="preserve">PRINCIPAL </v>
          </cell>
        </row>
        <row r="9">
          <cell r="A9">
            <v>113001012711</v>
          </cell>
          <cell r="B9" t="str">
            <v>SANTA RITA</v>
          </cell>
          <cell r="C9" t="str">
            <v>I.E CORAZON DE MARIA   SEDE SAN JOSE CLAVERIANO</v>
          </cell>
          <cell r="D9" t="str">
            <v>SEDE</v>
          </cell>
        </row>
        <row r="10">
          <cell r="A10">
            <v>113001003967</v>
          </cell>
          <cell r="B10" t="str">
            <v>SANTA RITA</v>
          </cell>
          <cell r="C10" t="str">
            <v>I.E CORAZON DE MARIA   SEDE LAZARO MARTINEZ OLIER</v>
          </cell>
          <cell r="D10" t="str">
            <v>SEDE</v>
          </cell>
        </row>
        <row r="11">
          <cell r="A11">
            <v>113001000241</v>
          </cell>
          <cell r="B11" t="str">
            <v>DE LA VIRGEN Y TURISTICA</v>
          </cell>
          <cell r="C11" t="str">
            <v>I.E NUESTRO ESFUERZO</v>
          </cell>
          <cell r="D11" t="str">
            <v xml:space="preserve">PRINCIPAL </v>
          </cell>
        </row>
        <row r="12">
          <cell r="A12">
            <v>113001000348</v>
          </cell>
          <cell r="B12" t="str">
            <v>INDUSTRIAL Y DE LA BAHIA</v>
          </cell>
          <cell r="C12" t="str">
            <v>I.E AMBIENTALISTA DE CARTAGENA</v>
          </cell>
          <cell r="D12" t="str">
            <v xml:space="preserve">PRINCIPAL </v>
          </cell>
        </row>
        <row r="13">
          <cell r="A13">
            <v>113001000429</v>
          </cell>
          <cell r="B13" t="str">
            <v>INDUSTRIAL Y DE LA BAHIA</v>
          </cell>
          <cell r="C13" t="str">
            <v>I.E SALIM BECHARA</v>
          </cell>
          <cell r="D13" t="str">
            <v xml:space="preserve">PRINCIPAL </v>
          </cell>
        </row>
        <row r="14">
          <cell r="A14">
            <v>113001001981</v>
          </cell>
          <cell r="B14" t="str">
            <v>INDUSTRIAL Y DE LA BAHIA</v>
          </cell>
          <cell r="C14" t="str">
            <v>I.E SALIM BECHARA   SEDE DE ALBORNOZ</v>
          </cell>
          <cell r="D14" t="str">
            <v>SEDE</v>
          </cell>
        </row>
        <row r="15">
          <cell r="A15">
            <v>113001000437</v>
          </cell>
          <cell r="B15" t="str">
            <v>INDUSTRIAL Y DE LA BAHIA</v>
          </cell>
          <cell r="C15" t="str">
            <v>I.E REPUBLICA DE ARGENTINA</v>
          </cell>
          <cell r="D15" t="str">
            <v xml:space="preserve">PRINCIPAL </v>
          </cell>
        </row>
        <row r="16">
          <cell r="A16">
            <v>113001000721</v>
          </cell>
          <cell r="B16" t="str">
            <v>INDUSTRIAL Y DE LA BAHIA</v>
          </cell>
          <cell r="C16" t="str">
            <v>I.E LUIS CARLOS LOPEZ</v>
          </cell>
          <cell r="D16" t="str">
            <v xml:space="preserve">PRINCIPAL </v>
          </cell>
        </row>
        <row r="17">
          <cell r="A17">
            <v>113001000739</v>
          </cell>
          <cell r="B17" t="str">
            <v>SANTA RITA</v>
          </cell>
          <cell r="C17" t="str">
            <v>I.E ANA MARIA VELEZ DE TRUJILLO</v>
          </cell>
          <cell r="D17" t="str">
            <v xml:space="preserve">PRINCIPAL </v>
          </cell>
        </row>
        <row r="18">
          <cell r="A18">
            <v>113001002553</v>
          </cell>
          <cell r="B18" t="str">
            <v>SANTA RITA</v>
          </cell>
          <cell r="C18" t="str">
            <v>I.E ANA MARIA VELEZ DE TRUJILLO SEDE ACCION COMUNAL SAN PEDRO Y LIBERTAD</v>
          </cell>
          <cell r="D18" t="str">
            <v>SEDE</v>
          </cell>
        </row>
        <row r="19">
          <cell r="A19">
            <v>113001007806</v>
          </cell>
          <cell r="B19" t="str">
            <v>SANTA RITA</v>
          </cell>
          <cell r="C19" t="str">
            <v>I.E ANA MARIA VELEZ DE TRUJILLO SEDE DISTRITAL DE LOMA FRESCA</v>
          </cell>
          <cell r="D19" t="str">
            <v>SEDE</v>
          </cell>
        </row>
        <row r="20">
          <cell r="A20">
            <v>113001008217</v>
          </cell>
          <cell r="B20" t="str">
            <v>SANTA RITA</v>
          </cell>
          <cell r="C20" t="str">
            <v>I.E ANA MARIA VELEZ DE TRUJILLO SEDE DISTRITAL REPUBLICA DEL CARIBE</v>
          </cell>
          <cell r="D20" t="str">
            <v>SEDE</v>
          </cell>
        </row>
        <row r="21">
          <cell r="A21">
            <v>113001000771</v>
          </cell>
          <cell r="B21" t="str">
            <v>DE LA VIRGEN Y TURISTICA</v>
          </cell>
          <cell r="C21" t="str">
            <v>I.E CAMILO TORRES DEL POZON</v>
          </cell>
          <cell r="D21" t="str">
            <v xml:space="preserve">PRINCIPAL </v>
          </cell>
        </row>
        <row r="22">
          <cell r="A22">
            <v>113001000275</v>
          </cell>
          <cell r="B22" t="str">
            <v>DE LA VIRGEN Y TURISTICA</v>
          </cell>
          <cell r="C22" t="str">
            <v>I.E CAMILO TORRES DEL POZON  SEDE LOS CHULIANES</v>
          </cell>
          <cell r="D22" t="str">
            <v>SEDE</v>
          </cell>
        </row>
        <row r="23">
          <cell r="A23">
            <v>113001000852</v>
          </cell>
          <cell r="B23" t="str">
            <v>DE LA VIRGEN Y TURISTICA</v>
          </cell>
          <cell r="C23" t="str">
            <v>I.E NUESTRA SRA DEL CARMEN</v>
          </cell>
          <cell r="D23" t="str">
            <v xml:space="preserve">PRINCIPAL </v>
          </cell>
        </row>
        <row r="24">
          <cell r="A24">
            <v>113001000798</v>
          </cell>
          <cell r="B24" t="str">
            <v>DE LA VIRGEN Y TURISTICA</v>
          </cell>
          <cell r="C24" t="str">
            <v>I.E NUESTRA SRA DEL CARMEN   SEDE SOCIEDAD AMOR A C/GENA. # 4</v>
          </cell>
          <cell r="D24" t="str">
            <v>SEDE</v>
          </cell>
        </row>
        <row r="25">
          <cell r="A25">
            <v>113001000836</v>
          </cell>
          <cell r="B25" t="str">
            <v>DE LA VIRGEN Y TURISTICA</v>
          </cell>
          <cell r="C25" t="str">
            <v>I.E NUESTRA SRA DEL CARMEN   SEDE CIUDAD DE SINCELEJO</v>
          </cell>
          <cell r="D25" t="str">
            <v>SEDE</v>
          </cell>
        </row>
        <row r="26">
          <cell r="A26">
            <v>113001002871</v>
          </cell>
          <cell r="B26" t="str">
            <v>DE LA VIRGEN Y TURISTICA</v>
          </cell>
          <cell r="C26" t="str">
            <v>I.E NUESTRA SRA DEL CARMEN   SEDE MIGUEL ANTONIO LENGUA</v>
          </cell>
          <cell r="D26" t="str">
            <v>SEDE</v>
          </cell>
        </row>
        <row r="27">
          <cell r="A27">
            <v>113001000879</v>
          </cell>
          <cell r="B27" t="str">
            <v>SANTA RITA</v>
          </cell>
          <cell r="C27" t="str">
            <v>I.E SANTA MARIA</v>
          </cell>
          <cell r="D27" t="str">
            <v xml:space="preserve">PRINCIPAL </v>
          </cell>
        </row>
        <row r="28">
          <cell r="A28">
            <v>113001000178</v>
          </cell>
          <cell r="B28" t="str">
            <v>SANTA RITA</v>
          </cell>
          <cell r="C28" t="str">
            <v>I.E SANTA MARIA  SEDE SAGRADO CORAZON DE JESUS</v>
          </cell>
          <cell r="D28" t="str">
            <v>SEDE</v>
          </cell>
        </row>
        <row r="29">
          <cell r="A29">
            <v>113001000186</v>
          </cell>
          <cell r="B29" t="str">
            <v>SANTA RITA</v>
          </cell>
          <cell r="C29" t="str">
            <v>I.E SANTA MARIA  SEDE MARCO FIDEL SUAREZ</v>
          </cell>
          <cell r="D29" t="str">
            <v>SEDE</v>
          </cell>
        </row>
        <row r="30">
          <cell r="A30">
            <v>113001000208</v>
          </cell>
          <cell r="B30" t="str">
            <v>SANTA RITA</v>
          </cell>
          <cell r="C30" t="str">
            <v>I.E SANTA MARIA  SEDE NTRA. SRA. DE FATIMA</v>
          </cell>
          <cell r="D30" t="str">
            <v>SEDE</v>
          </cell>
        </row>
        <row r="31">
          <cell r="A31">
            <v>113001001336</v>
          </cell>
          <cell r="B31" t="str">
            <v>INDUSTRIAL Y DE LA BAHIA</v>
          </cell>
          <cell r="C31" t="str">
            <v>I.E JOHN F KENNEDY</v>
          </cell>
          <cell r="D31" t="str">
            <v xml:space="preserve">PRINCIPAL </v>
          </cell>
        </row>
        <row r="32">
          <cell r="A32">
            <v>113001001450</v>
          </cell>
          <cell r="B32" t="str">
            <v>DE LA VIRGEN Y TURISTICA</v>
          </cell>
          <cell r="C32" t="str">
            <v>I.E PEDRO ROMERO</v>
          </cell>
          <cell r="D32" t="str">
            <v xml:space="preserve">PRINCIPAL </v>
          </cell>
        </row>
        <row r="33">
          <cell r="A33">
            <v>313001000118</v>
          </cell>
          <cell r="B33" t="str">
            <v>DE LA VIRGEN Y TURISTICA</v>
          </cell>
          <cell r="C33" t="str">
            <v>I.E PEDRO ROMERO SEDE NTRA. SRA. LA VICTORIA</v>
          </cell>
          <cell r="D33" t="str">
            <v>SEDE</v>
          </cell>
        </row>
        <row r="34">
          <cell r="A34">
            <v>113001001484</v>
          </cell>
          <cell r="B34" t="str">
            <v>INDUSTRIAL Y DE LA BAHIA</v>
          </cell>
          <cell r="C34" t="str">
            <v>I.E MERCEDES ABREGO</v>
          </cell>
          <cell r="D34" t="str">
            <v xml:space="preserve">PRINCIPAL </v>
          </cell>
        </row>
        <row r="35">
          <cell r="A35">
            <v>113001003754</v>
          </cell>
          <cell r="B35" t="str">
            <v>INDUSTRIAL Y DE LA BAHIA</v>
          </cell>
          <cell r="C35" t="str">
            <v>I.E MERCEDES ABREGO   SEDE CIUDAD MEDELLIN</v>
          </cell>
          <cell r="D35" t="str">
            <v>SEDE</v>
          </cell>
        </row>
        <row r="36">
          <cell r="A36">
            <v>113001007709</v>
          </cell>
          <cell r="B36" t="str">
            <v>INDUSTRIAL Y DE LA BAHIA</v>
          </cell>
          <cell r="C36" t="str">
            <v>I.E MERCEDES ABREGO   SEDE CAMILO TORRES RESTREPO</v>
          </cell>
          <cell r="D36" t="str">
            <v>SEDE</v>
          </cell>
        </row>
        <row r="37">
          <cell r="A37">
            <v>113001008926</v>
          </cell>
          <cell r="B37" t="str">
            <v>INDUSTRIAL Y DE LA BAHIA</v>
          </cell>
          <cell r="C37" t="str">
            <v>I.E MERCEDES ABREGO   SEDE SECTORES UNIDOS</v>
          </cell>
          <cell r="D37" t="str">
            <v>SEDE</v>
          </cell>
        </row>
        <row r="38">
          <cell r="A38">
            <v>113001001492</v>
          </cell>
          <cell r="B38" t="str">
            <v>SANTA RITA</v>
          </cell>
          <cell r="C38" t="str">
            <v>I.E LICEO DE BOLIVAR</v>
          </cell>
          <cell r="D38" t="str">
            <v xml:space="preserve">PRINCIPAL </v>
          </cell>
        </row>
        <row r="39">
          <cell r="A39">
            <v>113001001786</v>
          </cell>
          <cell r="B39" t="str">
            <v>SANTA RITA</v>
          </cell>
          <cell r="C39" t="str">
            <v>I.E LICEO DE BOLIVAR  SEDE SIETE DE AGOSTO</v>
          </cell>
          <cell r="D39" t="str">
            <v>SEDE</v>
          </cell>
        </row>
        <row r="40">
          <cell r="A40">
            <v>113001000712</v>
          </cell>
          <cell r="B40" t="str">
            <v>SANTA RITA</v>
          </cell>
          <cell r="C40" t="str">
            <v>I.E LICEO DE BOLIVAR  SEDE ONCE DE NOVIEMBRE</v>
          </cell>
          <cell r="D40" t="str">
            <v>SEDE</v>
          </cell>
        </row>
        <row r="41">
          <cell r="A41">
            <v>113001008225</v>
          </cell>
          <cell r="B41" t="str">
            <v>SANTA RITA</v>
          </cell>
          <cell r="C41" t="str">
            <v>I.E LICEO DE BOLIVAR  SEDE DISTRITAL LA PAZ</v>
          </cell>
          <cell r="D41" t="str">
            <v>SEDE</v>
          </cell>
        </row>
        <row r="42">
          <cell r="A42">
            <v>113001001581</v>
          </cell>
          <cell r="B42" t="str">
            <v>DE LA VIRGEN Y TURISTICA</v>
          </cell>
          <cell r="C42" t="str">
            <v>I.E DE FREDONIA</v>
          </cell>
          <cell r="D42" t="str">
            <v xml:space="preserve">PRINCIPAL </v>
          </cell>
        </row>
        <row r="43">
          <cell r="A43">
            <v>113001001697</v>
          </cell>
          <cell r="B43" t="str">
            <v>COUNTRY</v>
          </cell>
          <cell r="C43" t="str">
            <v>I.E MANUELA BELTRAN</v>
          </cell>
          <cell r="D43" t="str">
            <v xml:space="preserve">PRINCIPAL </v>
          </cell>
        </row>
        <row r="44">
          <cell r="A44">
            <v>113001007121</v>
          </cell>
          <cell r="B44" t="str">
            <v>COUNTRY</v>
          </cell>
          <cell r="C44" t="str">
            <v>I.E MANUELA BELTRAN -  SEDE HIJOS DEL CHOFER</v>
          </cell>
          <cell r="D44" t="str">
            <v>SEDE</v>
          </cell>
        </row>
        <row r="45">
          <cell r="A45">
            <v>113001001719</v>
          </cell>
          <cell r="B45" t="str">
            <v>INDUSTRIAL Y DE LA BAHIA</v>
          </cell>
          <cell r="C45" t="str">
            <v>I.E PROMOCION SOCIAL DE C/GENA</v>
          </cell>
          <cell r="D45" t="str">
            <v xml:space="preserve">PRINCIPAL </v>
          </cell>
        </row>
        <row r="46">
          <cell r="A46">
            <v>113001006818</v>
          </cell>
          <cell r="B46" t="str">
            <v>INDUSTRIAL Y DE LA BAHIA</v>
          </cell>
          <cell r="C46" t="str">
            <v>I.E PROMOCION SOCIAL DE C/GENA   SEDE LA CONSOLATA</v>
          </cell>
          <cell r="D46" t="str">
            <v>SEDE</v>
          </cell>
        </row>
        <row r="47">
          <cell r="A47">
            <v>113001008195</v>
          </cell>
          <cell r="B47" t="str">
            <v>INDUSTRIAL Y DE LA BAHIA</v>
          </cell>
          <cell r="C47" t="str">
            <v>I.E PROMOCION SOCIAL DE C/GENA   SEDE JORGE ELIECER GAITAN</v>
          </cell>
          <cell r="D47" t="str">
            <v>SEDE</v>
          </cell>
        </row>
        <row r="48">
          <cell r="A48">
            <v>113001001727</v>
          </cell>
          <cell r="B48" t="str">
            <v>DE LA VIRGEN Y TURISTICA</v>
          </cell>
          <cell r="C48" t="str">
            <v>I.E REPUBLICA DEL LIBANO</v>
          </cell>
          <cell r="D48" t="str">
            <v xml:space="preserve">PRINCIPAL </v>
          </cell>
        </row>
        <row r="49">
          <cell r="A49">
            <v>113001001646</v>
          </cell>
          <cell r="B49" t="str">
            <v>DE LA VIRGEN Y TURISTICA</v>
          </cell>
          <cell r="C49" t="str">
            <v>I.E REPUBLICA DEL LIBANO   SEDE PRIMERO DE MAYO</v>
          </cell>
          <cell r="D49" t="str">
            <v>SEDE</v>
          </cell>
        </row>
        <row r="50">
          <cell r="A50">
            <v>113001001816</v>
          </cell>
          <cell r="B50" t="str">
            <v>SANTA RITA</v>
          </cell>
          <cell r="C50" t="str">
            <v>I.E JOSE DE LA VEGA</v>
          </cell>
          <cell r="D50" t="str">
            <v xml:space="preserve">PRINCIPAL </v>
          </cell>
        </row>
        <row r="51">
          <cell r="A51">
            <v>113001000151</v>
          </cell>
          <cell r="B51" t="str">
            <v>SANTA RITA</v>
          </cell>
          <cell r="C51" t="str">
            <v>I.E JOSE DE LA VEGA  SEDE ANTONIO JOSE IRIZARRI</v>
          </cell>
          <cell r="D51" t="str">
            <v>SEDE</v>
          </cell>
        </row>
        <row r="52">
          <cell r="A52">
            <v>113001001352</v>
          </cell>
          <cell r="B52" t="str">
            <v>SANTA RITA</v>
          </cell>
          <cell r="C52" t="str">
            <v>I.E JOSE DE LA VEGA  SEDE NTRA. SRA. DEL CARMEN</v>
          </cell>
          <cell r="D52" t="str">
            <v>SEDE</v>
          </cell>
        </row>
        <row r="53">
          <cell r="A53">
            <v>113001002162</v>
          </cell>
          <cell r="B53" t="str">
            <v>SANTA RITA</v>
          </cell>
          <cell r="C53" t="str">
            <v>I.E JOSE DE LA VEGA SEDE SIMON BOLIVAR</v>
          </cell>
          <cell r="D53" t="str">
            <v>SEDE</v>
          </cell>
        </row>
        <row r="54">
          <cell r="A54">
            <v>113001002057</v>
          </cell>
          <cell r="B54" t="str">
            <v>COUNTRY</v>
          </cell>
          <cell r="C54" t="str">
            <v>I.E SOLEDAD ROMAN DE NUÑEZ</v>
          </cell>
          <cell r="D54" t="str">
            <v xml:space="preserve">PRINCIPAL </v>
          </cell>
        </row>
        <row r="55">
          <cell r="A55">
            <v>113001001573</v>
          </cell>
          <cell r="B55" t="str">
            <v>COUNTRY</v>
          </cell>
          <cell r="C55" t="str">
            <v>I.E SOLEDAD ROMAN DE NUÑEZ - SEDE SOCIEDAD AMOR A C/GENA. # 10</v>
          </cell>
          <cell r="D55" t="str">
            <v>SEDE</v>
          </cell>
        </row>
        <row r="56">
          <cell r="A56">
            <v>113001001590</v>
          </cell>
          <cell r="B56" t="str">
            <v>COUNTRY</v>
          </cell>
          <cell r="C56" t="str">
            <v>I.E SOLEDAD ROMAN DE NUÑEZ - SEDE DE ZARAGOCILLA</v>
          </cell>
          <cell r="D56" t="str">
            <v>SEDE</v>
          </cell>
        </row>
        <row r="57">
          <cell r="A57">
            <v>113001002481</v>
          </cell>
          <cell r="B57" t="str">
            <v>COUNTRY</v>
          </cell>
          <cell r="C57" t="str">
            <v>I.E SOLEDAD ROMAN DE NUÑEZ - SEDE VICTORIA PAUTT LEON</v>
          </cell>
          <cell r="D57" t="str">
            <v>SEDE</v>
          </cell>
        </row>
        <row r="58">
          <cell r="A58">
            <v>113001027157</v>
          </cell>
          <cell r="B58" t="str">
            <v>COUNTRY</v>
          </cell>
          <cell r="C58" t="str">
            <v>I.E SOLEDAD ROMAN DE NUÑEZ -   SEDE PROGRESO Y LIBERTAD</v>
          </cell>
          <cell r="D58" t="str">
            <v>SEDE</v>
          </cell>
        </row>
        <row r="59">
          <cell r="A59">
            <v>113001002120</v>
          </cell>
          <cell r="B59" t="str">
            <v>DE LA VIRGEN Y TURISTICA</v>
          </cell>
          <cell r="C59" t="str">
            <v>I.E HIJOS DE MARIA</v>
          </cell>
          <cell r="D59" t="str">
            <v xml:space="preserve">PRINCIPAL </v>
          </cell>
        </row>
        <row r="60">
          <cell r="A60">
            <v>113001000267</v>
          </cell>
          <cell r="B60" t="str">
            <v>DE LA VIRGEN Y TURISTICA</v>
          </cell>
          <cell r="C60" t="str">
            <v>I.E HIJOS DE MARIA   SEDE REPUBLICA DE MEXICO</v>
          </cell>
          <cell r="D60" t="str">
            <v>SEDE</v>
          </cell>
        </row>
        <row r="61">
          <cell r="A61">
            <v>113001002880</v>
          </cell>
          <cell r="B61" t="str">
            <v>DE LA VIRGEN Y TURISTICA</v>
          </cell>
          <cell r="C61" t="str">
            <v>I.E HIJOS DE MARIA   SEDE RAFAEL TONO</v>
          </cell>
          <cell r="D61" t="str">
            <v>SEDE</v>
          </cell>
        </row>
        <row r="62">
          <cell r="A62">
            <v>213001008084</v>
          </cell>
          <cell r="B62" t="str">
            <v>DE LA VIRGEN Y TURISTICA</v>
          </cell>
          <cell r="C62" t="str">
            <v>I.E HIJOS DE MARIA   SEDE DISTRITAL LUIS CARLOS GALAN SARMIENTO</v>
          </cell>
          <cell r="D62" t="str">
            <v>SEDE</v>
          </cell>
        </row>
        <row r="63">
          <cell r="A63">
            <v>113001002138</v>
          </cell>
          <cell r="B63" t="str">
            <v>DE LA VIRGEN Y TURISTICA</v>
          </cell>
          <cell r="C63" t="str">
            <v>I.E NUESTRA SRA DEL PERPETUO SOCORRO</v>
          </cell>
          <cell r="D63" t="str">
            <v xml:space="preserve">PRINCIPAL </v>
          </cell>
        </row>
        <row r="64">
          <cell r="A64">
            <v>113001002413</v>
          </cell>
          <cell r="B64" t="str">
            <v>COUNTRY</v>
          </cell>
          <cell r="C64" t="str">
            <v>I.E MADRE LAURA</v>
          </cell>
          <cell r="D64" t="str">
            <v xml:space="preserve">PRINCIPAL </v>
          </cell>
        </row>
        <row r="65">
          <cell r="A65">
            <v>113001000313</v>
          </cell>
          <cell r="B65" t="str">
            <v>COUNTRY</v>
          </cell>
          <cell r="C65" t="str">
            <v>I.E MADRE LAURA - SEDE JOSE MARIA DEL CASTILLO Y RADA</v>
          </cell>
          <cell r="D65" t="str">
            <v>SEDE</v>
          </cell>
        </row>
        <row r="66">
          <cell r="A66">
            <v>113001000101</v>
          </cell>
          <cell r="B66" t="str">
            <v>COUNTRY</v>
          </cell>
          <cell r="C66" t="str">
            <v>I.E MADRE LAURA - SEDE ANDALUCIA</v>
          </cell>
          <cell r="D66" t="str">
            <v>SEDE</v>
          </cell>
        </row>
        <row r="67">
          <cell r="A67">
            <v>113001002626</v>
          </cell>
          <cell r="B67" t="str">
            <v>COUNTRY</v>
          </cell>
          <cell r="C67" t="str">
            <v>I.E OLGA GONZALEZ ARRAUT</v>
          </cell>
          <cell r="D67" t="str">
            <v xml:space="preserve">PRINCIPAL </v>
          </cell>
        </row>
        <row r="68">
          <cell r="A68">
            <v>113001002812</v>
          </cell>
          <cell r="B68" t="str">
            <v>DE LA VIRGEN Y TURISTICA</v>
          </cell>
          <cell r="C68" t="str">
            <v>I.E MARIA REINA</v>
          </cell>
          <cell r="D68" t="str">
            <v xml:space="preserve">PRINCIPAL </v>
          </cell>
        </row>
        <row r="69">
          <cell r="A69">
            <v>113001001964</v>
          </cell>
          <cell r="B69" t="str">
            <v>DE LA VIRGEN Y TURISTICA</v>
          </cell>
          <cell r="C69" t="str">
            <v>I.E MARIA REINA   SEDE SOCIEDAD AMOR A CARTAGENA. # 7</v>
          </cell>
          <cell r="D69" t="str">
            <v>SEDE</v>
          </cell>
        </row>
        <row r="70">
          <cell r="A70">
            <v>113001002596</v>
          </cell>
          <cell r="B70" t="str">
            <v>DE LA VIRGEN Y TURISTICA</v>
          </cell>
          <cell r="C70" t="str">
            <v>I.E MARIA REINA   SEDE ACCION COMUNAL LA QUINTA</v>
          </cell>
          <cell r="D70" t="str">
            <v>SEDE</v>
          </cell>
        </row>
        <row r="71">
          <cell r="A71">
            <v>113001002651</v>
          </cell>
          <cell r="B71" t="str">
            <v>DE LA VIRGEN Y TURISTICA</v>
          </cell>
          <cell r="C71" t="str">
            <v>I.E MARIA REINA   SEDE ESCUELA MIXTA LAS DELICIAS</v>
          </cell>
          <cell r="D71" t="str">
            <v>SEDE</v>
          </cell>
        </row>
        <row r="72">
          <cell r="A72">
            <v>113001002952</v>
          </cell>
          <cell r="B72" t="str">
            <v>INDUSTRIAL Y DE LA BAHIA</v>
          </cell>
          <cell r="C72" t="str">
            <v>I.E DE TERNERA</v>
          </cell>
          <cell r="D72" t="str">
            <v xml:space="preserve">PRINCIPAL </v>
          </cell>
        </row>
        <row r="73">
          <cell r="A73">
            <v>113001020969</v>
          </cell>
          <cell r="B73" t="str">
            <v>DE LA VIRGEN Y TURISTICA</v>
          </cell>
          <cell r="C73" t="str">
            <v>I.E FRANCISCO DE PAULA SANTANDER</v>
          </cell>
          <cell r="D73" t="str">
            <v xml:space="preserve">PRINCIPAL </v>
          </cell>
        </row>
        <row r="74">
          <cell r="A74">
            <v>113001002979</v>
          </cell>
          <cell r="B74" t="str">
            <v>SANTA RITA</v>
          </cell>
          <cell r="C74" t="str">
            <v>I.E LA MILAGROSA</v>
          </cell>
          <cell r="D74" t="str">
            <v xml:space="preserve">PRINCIPAL </v>
          </cell>
        </row>
        <row r="75">
          <cell r="A75">
            <v>113001003053</v>
          </cell>
          <cell r="B75" t="str">
            <v>INDUSTRIAL Y DE LA BAHIA</v>
          </cell>
          <cell r="C75" t="str">
            <v>I.E SOLEDAD ACOSTA DE SAMPER</v>
          </cell>
          <cell r="D75" t="str">
            <v xml:space="preserve">PRINCIPAL </v>
          </cell>
        </row>
        <row r="76">
          <cell r="A76">
            <v>113001000224</v>
          </cell>
          <cell r="B76" t="str">
            <v>INDUSTRIAL Y DE LA BAHIA</v>
          </cell>
          <cell r="C76" t="str">
            <v>I.E SOLEDAD ACOSTA DE SAMPER   SEDE EMILIANO ALCALA ROMERO</v>
          </cell>
          <cell r="D76" t="str">
            <v>SEDE</v>
          </cell>
        </row>
        <row r="77">
          <cell r="A77">
            <v>113001003797</v>
          </cell>
          <cell r="B77" t="str">
            <v>INDUSTRIAL Y DE LA BAHIA</v>
          </cell>
          <cell r="C77" t="str">
            <v>I.E SOLEDAD ACOSTA DE SAMPER   SEDE ANA MARIA PEREZ DE OTERO</v>
          </cell>
          <cell r="D77" t="str">
            <v>SEDE</v>
          </cell>
        </row>
        <row r="78">
          <cell r="A78">
            <v>113001007083</v>
          </cell>
          <cell r="B78" t="str">
            <v>INDUSTRIAL Y DE LA BAHIA</v>
          </cell>
          <cell r="C78" t="str">
            <v>I.E SOLEDAD ACOSTA DE SAMPER   SEDE DE SAN FERNANDO</v>
          </cell>
          <cell r="D78" t="str">
            <v>SEDE</v>
          </cell>
        </row>
        <row r="79">
          <cell r="A79">
            <v>113001003061</v>
          </cell>
          <cell r="B79" t="str">
            <v>SANTA RITA</v>
          </cell>
          <cell r="C79" t="str">
            <v>I.E HERMANO ANTONIO RAMOS DE LA SALLE</v>
          </cell>
          <cell r="D79" t="str">
            <v xml:space="preserve">PRINCIPAL </v>
          </cell>
        </row>
        <row r="80">
          <cell r="A80">
            <v>113001003126</v>
          </cell>
          <cell r="B80" t="str">
            <v>COUNTRY</v>
          </cell>
          <cell r="C80" t="str">
            <v>I.E FERNANDO DE LA VEGA</v>
          </cell>
          <cell r="D80" t="str">
            <v xml:space="preserve">PRINCIPAL </v>
          </cell>
        </row>
        <row r="81">
          <cell r="A81">
            <v>113001000810</v>
          </cell>
          <cell r="B81" t="str">
            <v>COUNTRY</v>
          </cell>
          <cell r="C81" t="str">
            <v>I.E FERNANDO DE LA VEGA - SEDE ALMIRANTE PADILLA</v>
          </cell>
          <cell r="D81" t="str">
            <v>SEDE</v>
          </cell>
        </row>
        <row r="82">
          <cell r="A82">
            <v>113001003274</v>
          </cell>
          <cell r="B82" t="str">
            <v>INDUSTRIAL Y DE LA BAHIA</v>
          </cell>
          <cell r="C82" t="str">
            <v>I.E JOSE MANUEL RODRIGUEZ TORICES</v>
          </cell>
          <cell r="D82" t="str">
            <v xml:space="preserve">PRINCIPAL </v>
          </cell>
        </row>
        <row r="83">
          <cell r="A83">
            <v>113001005757</v>
          </cell>
          <cell r="B83" t="str">
            <v>INDUSTRIAL Y DE LA BAHIA</v>
          </cell>
          <cell r="C83" t="str">
            <v>I.E JOSE MANUEL RODRIGUEZ TORICES - SEDE JARDIN INFANTIL LOS CARACOLES</v>
          </cell>
          <cell r="D83" t="str">
            <v>SEDE</v>
          </cell>
        </row>
        <row r="84">
          <cell r="A84">
            <v>113001006826</v>
          </cell>
          <cell r="B84" t="str">
            <v>INDUSTRIAL Y DE LA BAHIA</v>
          </cell>
          <cell r="C84" t="str">
            <v>I.E JOSE MANUEL RODRIGUEZ TORICES   SEDE ISABEL LA CATOLICA</v>
          </cell>
          <cell r="D84" t="str">
            <v>SEDE</v>
          </cell>
        </row>
        <row r="85">
          <cell r="A85">
            <v>113001003771</v>
          </cell>
          <cell r="B85" t="str">
            <v>DE LA VIRGEN Y TURISTICA</v>
          </cell>
          <cell r="C85" t="str">
            <v>I.E LAS GAVIOTAS</v>
          </cell>
          <cell r="D85" t="str">
            <v xml:space="preserve">PRINCIPAL </v>
          </cell>
        </row>
        <row r="86">
          <cell r="A86">
            <v>113001005200</v>
          </cell>
          <cell r="B86" t="str">
            <v>DE LA VIRGEN Y TURISTICA</v>
          </cell>
          <cell r="C86" t="str">
            <v>I.E LAS GAVIOTAS   SEDE MOISES GOSSAIN LAJUD</v>
          </cell>
          <cell r="D86" t="str">
            <v>SEDE</v>
          </cell>
        </row>
        <row r="87">
          <cell r="A87">
            <v>113001006010</v>
          </cell>
          <cell r="B87" t="str">
            <v>DE LA VIRGEN Y TURISTICA</v>
          </cell>
          <cell r="C87" t="str">
            <v>I.E LAS GAVIOTAS   SEDE JARDIN INFANTIL NIÑO JESUS</v>
          </cell>
          <cell r="D87" t="str">
            <v>SEDE</v>
          </cell>
        </row>
        <row r="88">
          <cell r="A88">
            <v>113001004149</v>
          </cell>
          <cell r="B88" t="str">
            <v>INDUSTRIAL Y DE LA BAHIA</v>
          </cell>
          <cell r="C88" t="str">
            <v>I.E JUAN JOSE NIETO</v>
          </cell>
          <cell r="D88" t="str">
            <v xml:space="preserve">PRINCIPAL </v>
          </cell>
        </row>
        <row r="89">
          <cell r="A89">
            <v>313001008569</v>
          </cell>
          <cell r="B89" t="str">
            <v>INDUSTRIAL Y DE LA BAHIA</v>
          </cell>
          <cell r="C89" t="str">
            <v>I.E JUAN JOSE NIETO   SEDE EL EDUCADOR</v>
          </cell>
          <cell r="D89" t="str">
            <v>SEDE</v>
          </cell>
        </row>
        <row r="90">
          <cell r="A90">
            <v>113001800212</v>
          </cell>
          <cell r="B90" t="str">
            <v>INDUSTRIAL Y DE LA BAHIA</v>
          </cell>
          <cell r="C90" t="str">
            <v>I.E JUAN JOSE NIETO SEDE BARANOA</v>
          </cell>
          <cell r="D90" t="str">
            <v>SEDE</v>
          </cell>
        </row>
        <row r="91">
          <cell r="A91">
            <v>113001008284</v>
          </cell>
          <cell r="B91" t="str">
            <v>DE LA VIRGEN Y TURISTICA</v>
          </cell>
          <cell r="C91" t="str">
            <v>I.E SAN FELIPE NERI</v>
          </cell>
          <cell r="D91" t="str">
            <v xml:space="preserve">PRINCIPAL </v>
          </cell>
        </row>
        <row r="92">
          <cell r="A92">
            <v>113001004254</v>
          </cell>
          <cell r="B92" t="str">
            <v>DE LA VIRGEN Y TURISTICA</v>
          </cell>
          <cell r="C92" t="str">
            <v>I.E FULGENCIO LEQUERICA VELEZ</v>
          </cell>
          <cell r="D92" t="str">
            <v xml:space="preserve">PRINCIPAL </v>
          </cell>
        </row>
        <row r="93">
          <cell r="A93">
            <v>113001001654</v>
          </cell>
          <cell r="B93" t="str">
            <v>DE LA VIRGEN Y TURISTICA</v>
          </cell>
          <cell r="C93" t="str">
            <v>I.E FULGENCIO LEQUERICA VELEZ   SEDE REPUBLICA DEL ECUADOR</v>
          </cell>
          <cell r="D93" t="str">
            <v>SEDE</v>
          </cell>
        </row>
        <row r="94">
          <cell r="A94">
            <v>113001007113</v>
          </cell>
          <cell r="B94" t="str">
            <v>DE LA VIRGEN Y TURISTICA</v>
          </cell>
          <cell r="C94" t="str">
            <v>I.E FULGENCIO LEQUERICA VELEZ   SEDE LA PUNTILLA</v>
          </cell>
          <cell r="D94" t="str">
            <v>SEDE</v>
          </cell>
        </row>
        <row r="95">
          <cell r="A95">
            <v>113001004289</v>
          </cell>
          <cell r="B95" t="str">
            <v>INDUSTRIAL Y DE LA BAHIA</v>
          </cell>
          <cell r="C95" t="str">
            <v>I.E SAN LUCAS</v>
          </cell>
          <cell r="D95" t="str">
            <v xml:space="preserve">PRINCIPAL </v>
          </cell>
        </row>
        <row r="96">
          <cell r="A96">
            <v>113001003789</v>
          </cell>
          <cell r="B96" t="str">
            <v>INDUSTRIAL Y DE LA BAHIA</v>
          </cell>
          <cell r="C96" t="str">
            <v>I.E SAN LUCAS   SEDE SAN PEDRO MARTIR</v>
          </cell>
          <cell r="D96" t="str">
            <v>SEDE</v>
          </cell>
        </row>
        <row r="97">
          <cell r="A97">
            <v>113001005358</v>
          </cell>
          <cell r="B97" t="str">
            <v>COUNTRY</v>
          </cell>
          <cell r="C97" t="str">
            <v>I.E ALBERTO E. FERNANDEZ BAENA</v>
          </cell>
          <cell r="D97" t="str">
            <v xml:space="preserve">PRINCIPAL </v>
          </cell>
        </row>
        <row r="98">
          <cell r="A98">
            <v>113001005374</v>
          </cell>
          <cell r="B98" t="str">
            <v>SANTA RITA</v>
          </cell>
          <cell r="C98" t="str">
            <v>I.E ANTONIA SANTOS</v>
          </cell>
          <cell r="D98" t="str">
            <v xml:space="preserve">PRINCIPAL </v>
          </cell>
        </row>
        <row r="99">
          <cell r="A99">
            <v>113001000674</v>
          </cell>
          <cell r="B99" t="str">
            <v>SANTA RITA</v>
          </cell>
          <cell r="C99" t="str">
            <v>I.E ANTONIA SANTOS   SEDE ALFONSO ARAUJO</v>
          </cell>
          <cell r="D99" t="str">
            <v>SEDE</v>
          </cell>
        </row>
        <row r="100">
          <cell r="A100">
            <v>113001002642</v>
          </cell>
          <cell r="B100" t="str">
            <v>SANTA RITA</v>
          </cell>
          <cell r="C100" t="str">
            <v>I.E ANTONIA SANTOS   SEDE SAN LUIS GONZAGA</v>
          </cell>
          <cell r="D100" t="str">
            <v>SEDE</v>
          </cell>
        </row>
        <row r="101">
          <cell r="A101">
            <v>113001012559</v>
          </cell>
          <cell r="B101" t="str">
            <v>SANTA RITA</v>
          </cell>
          <cell r="C101" t="str">
            <v>I.E ANTONIA SANTOS   SEDE JUAN SALVADOR GAVIOTA</v>
          </cell>
          <cell r="D101" t="str">
            <v>SEDE</v>
          </cell>
        </row>
        <row r="102">
          <cell r="A102">
            <v>113001004041</v>
          </cell>
          <cell r="B102" t="str">
            <v>DE LA VIRGEN Y TURISTICA</v>
          </cell>
          <cell r="C102" t="str">
            <v>I.E ANTONIO NARIÑO   SEDE EDUARDO SANTOS MONTEJO</v>
          </cell>
          <cell r="D102" t="str">
            <v>SEDE</v>
          </cell>
        </row>
        <row r="103">
          <cell r="A103">
            <v>113001005544</v>
          </cell>
          <cell r="B103" t="str">
            <v>DE LA VIRGEN Y TURISTICA</v>
          </cell>
          <cell r="C103" t="str">
            <v>I.E ANTONIO NARIÑO</v>
          </cell>
          <cell r="D103" t="str">
            <v xml:space="preserve">PRINCIPAL </v>
          </cell>
        </row>
        <row r="104">
          <cell r="A104">
            <v>113001006711</v>
          </cell>
          <cell r="B104" t="str">
            <v>DE LA VIRGEN Y TURISTICA</v>
          </cell>
          <cell r="C104" t="str">
            <v>I.E OMAIRA SANCHEZ GARZON</v>
          </cell>
          <cell r="D104" t="str">
            <v xml:space="preserve">PRINCIPAL </v>
          </cell>
        </row>
        <row r="105">
          <cell r="A105">
            <v>113001006800</v>
          </cell>
          <cell r="B105" t="str">
            <v>INDUSTRIAL Y DE LA BAHIA</v>
          </cell>
          <cell r="C105" t="str">
            <v>I.E 20 DE JULIO</v>
          </cell>
          <cell r="D105" t="str">
            <v xml:space="preserve">PRINCIPAL </v>
          </cell>
        </row>
        <row r="106">
          <cell r="A106">
            <v>113001007563</v>
          </cell>
          <cell r="B106" t="str">
            <v>INDUSTRIAL Y DE LA BAHIA</v>
          </cell>
          <cell r="C106" t="str">
            <v>I.E 20 DE JULIO   SEDE YIRA CASTRO</v>
          </cell>
          <cell r="D106" t="str">
            <v>SEDE</v>
          </cell>
        </row>
        <row r="107">
          <cell r="A107">
            <v>113001007199</v>
          </cell>
          <cell r="B107" t="str">
            <v>DE LA VIRGEN Y TURISTICA</v>
          </cell>
          <cell r="C107" t="str">
            <v>I.E FE Y ALEGRIA LAS AMERICAS</v>
          </cell>
          <cell r="D107" t="str">
            <v xml:space="preserve">PRINCIPAL </v>
          </cell>
        </row>
        <row r="108">
          <cell r="A108">
            <v>113001028935</v>
          </cell>
          <cell r="B108" t="str">
            <v>DE LA VIRGEN Y TURISTICA</v>
          </cell>
          <cell r="C108" t="str">
            <v>I.E FE Y ALEGRIA LAS AMERICAS   SEDE LA FRATERNITE</v>
          </cell>
          <cell r="D108" t="str">
            <v>SEDE</v>
          </cell>
        </row>
        <row r="109">
          <cell r="A109">
            <v>113001007857</v>
          </cell>
          <cell r="B109" t="str">
            <v>DE LA VIRGEN Y TURISTICA</v>
          </cell>
          <cell r="C109" t="str">
            <v>I.E LA LIBERTAD</v>
          </cell>
          <cell r="D109" t="str">
            <v xml:space="preserve">PRINCIPAL </v>
          </cell>
        </row>
        <row r="110">
          <cell r="A110">
            <v>113001008268</v>
          </cell>
          <cell r="B110" t="str">
            <v>INDUSTRIAL Y DE LA BAHIA</v>
          </cell>
          <cell r="C110" t="str">
            <v>I.E MARIA CANO</v>
          </cell>
          <cell r="D110" t="str">
            <v xml:space="preserve">PRINCIPAL </v>
          </cell>
        </row>
        <row r="111">
          <cell r="A111">
            <v>113001008276</v>
          </cell>
          <cell r="B111" t="str">
            <v>DE LA VIRGEN Y TURISTICA</v>
          </cell>
          <cell r="C111" t="str">
            <v>I.E PLAYAS DE ACAPULCO</v>
          </cell>
          <cell r="D111" t="str">
            <v xml:space="preserve">PRINCIPAL </v>
          </cell>
        </row>
        <row r="112">
          <cell r="A112">
            <v>113001000259</v>
          </cell>
          <cell r="B112" t="str">
            <v>DE LA VIRGEN Y TURISTICA</v>
          </cell>
          <cell r="C112" t="str">
            <v>I.E VALORES UNIDOS</v>
          </cell>
          <cell r="D112" t="str">
            <v xml:space="preserve">PRINCIPAL </v>
          </cell>
        </row>
        <row r="113">
          <cell r="A113">
            <v>113001009281</v>
          </cell>
          <cell r="B113" t="str">
            <v>DE LA VIRGEN Y TURISTICA</v>
          </cell>
          <cell r="C113" t="str">
            <v>I.E VILLA ESTRELLA</v>
          </cell>
          <cell r="D113" t="str">
            <v xml:space="preserve">PRINCIPAL </v>
          </cell>
        </row>
        <row r="114">
          <cell r="A114">
            <v>113001012427</v>
          </cell>
          <cell r="B114" t="str">
            <v>INDUSTRIAL Y DE LA BAHIA</v>
          </cell>
          <cell r="C114" t="str">
            <v>I.E MANUELA VERGARA DE CURI</v>
          </cell>
          <cell r="D114" t="str">
            <v xml:space="preserve">PRINCIPAL </v>
          </cell>
        </row>
        <row r="115">
          <cell r="A115">
            <v>113001012508</v>
          </cell>
          <cell r="B115" t="str">
            <v>COUNTRY</v>
          </cell>
          <cell r="C115" t="str">
            <v>ESC. NORMAL SUPERIOR DE CARTAGENA DE INDIAS</v>
          </cell>
          <cell r="D115" t="str">
            <v xml:space="preserve">PRINCIPAL </v>
          </cell>
        </row>
        <row r="116">
          <cell r="A116">
            <v>113001003151</v>
          </cell>
          <cell r="B116" t="str">
            <v>COUNTRY</v>
          </cell>
          <cell r="C116" t="str">
            <v>ESC. NORMAL SUPERIOR DE CARTAGENA DE INDIAS - SEDE EMMA VILLA DE ESCALLON</v>
          </cell>
          <cell r="D116" t="str">
            <v>SEDE</v>
          </cell>
        </row>
        <row r="117">
          <cell r="A117">
            <v>213001000075</v>
          </cell>
          <cell r="B117" t="str">
            <v>RURAL</v>
          </cell>
          <cell r="C117" t="str">
            <v>I.E PUERTO REY</v>
          </cell>
          <cell r="D117" t="str">
            <v xml:space="preserve">PRINCIPAL </v>
          </cell>
        </row>
        <row r="118">
          <cell r="A118">
            <v>213001000091</v>
          </cell>
          <cell r="B118" t="str">
            <v>RURAL</v>
          </cell>
          <cell r="C118" t="str">
            <v>I.E ISLA FUERTE</v>
          </cell>
          <cell r="D118" t="str">
            <v xml:space="preserve">PRINCIPAL </v>
          </cell>
        </row>
        <row r="119">
          <cell r="A119">
            <v>213001000059</v>
          </cell>
          <cell r="B119" t="str">
            <v>RURAL</v>
          </cell>
          <cell r="C119" t="str">
            <v>I.E ISLAS DEL ROSARIO</v>
          </cell>
          <cell r="D119" t="str">
            <v xml:space="preserve">PRINCIPAL </v>
          </cell>
        </row>
        <row r="120">
          <cell r="A120">
            <v>213001000245</v>
          </cell>
          <cell r="B120" t="str">
            <v>RURAL</v>
          </cell>
          <cell r="C120" t="str">
            <v>I.E DE TIERRA BAJA</v>
          </cell>
          <cell r="D120" t="str">
            <v xml:space="preserve">PRINCIPAL </v>
          </cell>
        </row>
        <row r="121">
          <cell r="A121">
            <v>213001001250</v>
          </cell>
          <cell r="B121" t="str">
            <v>RURAL</v>
          </cell>
          <cell r="C121" t="str">
            <v>I.E DE TIERRA BOMBA</v>
          </cell>
          <cell r="D121" t="str">
            <v xml:space="preserve">PRINCIPAL </v>
          </cell>
        </row>
        <row r="122">
          <cell r="A122">
            <v>213001001276</v>
          </cell>
          <cell r="B122" t="str">
            <v>RURAL</v>
          </cell>
          <cell r="C122" t="str">
            <v>I.E DE TIERRA BOMBA - SEDE DE PUNTA ARENA</v>
          </cell>
          <cell r="D122" t="str">
            <v>SEDE</v>
          </cell>
        </row>
        <row r="123">
          <cell r="A123">
            <v>213001001292</v>
          </cell>
          <cell r="B123" t="str">
            <v>RURAL</v>
          </cell>
          <cell r="C123" t="str">
            <v>I.E DE SANTA ANA</v>
          </cell>
          <cell r="D123" t="str">
            <v xml:space="preserve">PRINCIPAL </v>
          </cell>
        </row>
        <row r="124">
          <cell r="A124">
            <v>213001001306</v>
          </cell>
          <cell r="B124" t="str">
            <v>RURAL</v>
          </cell>
          <cell r="C124" t="str">
            <v>I.E DE PONTEZUELA</v>
          </cell>
          <cell r="D124" t="str">
            <v xml:space="preserve">PRINCIPAL </v>
          </cell>
        </row>
        <row r="125">
          <cell r="A125">
            <v>213001001632</v>
          </cell>
          <cell r="B125" t="str">
            <v>RURAL</v>
          </cell>
          <cell r="C125" t="str">
            <v>I.E DE LETICIA</v>
          </cell>
          <cell r="D125" t="str">
            <v xml:space="preserve">PRINCIPAL </v>
          </cell>
        </row>
        <row r="126">
          <cell r="A126">
            <v>213001007550</v>
          </cell>
          <cell r="B126" t="str">
            <v>RURAL</v>
          </cell>
          <cell r="C126" t="str">
            <v>I.E DE LETICIA - SEDE EL RECREO</v>
          </cell>
          <cell r="D126" t="str">
            <v>SEDE</v>
          </cell>
        </row>
        <row r="127">
          <cell r="A127">
            <v>213001001900</v>
          </cell>
          <cell r="B127" t="str">
            <v>RURAL</v>
          </cell>
          <cell r="C127" t="str">
            <v>I.E DE ARARCA</v>
          </cell>
          <cell r="D127" t="str">
            <v xml:space="preserve">PRINCIPAL </v>
          </cell>
        </row>
        <row r="128">
          <cell r="A128">
            <v>213001002531</v>
          </cell>
          <cell r="B128" t="str">
            <v>RURAL</v>
          </cell>
          <cell r="C128" t="str">
            <v>I.E MANZANILLO DEL MAR</v>
          </cell>
          <cell r="D128" t="str">
            <v xml:space="preserve">PRINCIPAL </v>
          </cell>
        </row>
        <row r="129">
          <cell r="A129">
            <v>213001002809</v>
          </cell>
          <cell r="B129" t="str">
            <v>RURAL</v>
          </cell>
          <cell r="C129" t="str">
            <v>I.E DE BAYUNCA</v>
          </cell>
          <cell r="D129" t="str">
            <v xml:space="preserve">PRINCIPAL </v>
          </cell>
        </row>
        <row r="130">
          <cell r="A130">
            <v>213001007541</v>
          </cell>
          <cell r="B130" t="str">
            <v>RURAL</v>
          </cell>
          <cell r="C130" t="str">
            <v>I.E DE BAYUNCA - SEDE DIVINO NIÑO JESUS DEL ZAPATERO</v>
          </cell>
          <cell r="D130" t="str">
            <v>SEDE</v>
          </cell>
        </row>
        <row r="131">
          <cell r="A131">
            <v>213001030233</v>
          </cell>
          <cell r="B131" t="str">
            <v>RURAL</v>
          </cell>
          <cell r="C131" t="str">
            <v>I.E DE BAYUNCA SEDE EL CEIBAL</v>
          </cell>
          <cell r="D131" t="str">
            <v>SEDE</v>
          </cell>
        </row>
        <row r="132">
          <cell r="A132">
            <v>213001030225</v>
          </cell>
          <cell r="B132" t="str">
            <v>RURAL</v>
          </cell>
          <cell r="C132" t="str">
            <v>I.E DE BAYUNCA SEDE LAS LATAS</v>
          </cell>
          <cell r="D132" t="str">
            <v>SEDE</v>
          </cell>
        </row>
        <row r="133">
          <cell r="A133">
            <v>213001030241</v>
          </cell>
          <cell r="B133" t="str">
            <v>RURAL</v>
          </cell>
          <cell r="C133" t="str">
            <v>I.E DE BAYUNCA - SEDE LA GRANJA</v>
          </cell>
          <cell r="D133" t="str">
            <v>SEDE</v>
          </cell>
        </row>
        <row r="134">
          <cell r="A134">
            <v>213001002949</v>
          </cell>
          <cell r="B134" t="str">
            <v>RURAL</v>
          </cell>
          <cell r="C134" t="str">
            <v>I.E SAN JOSE CAÑO DEL ORO</v>
          </cell>
          <cell r="D134" t="str">
            <v xml:space="preserve">PRINCIPAL </v>
          </cell>
        </row>
        <row r="135">
          <cell r="A135">
            <v>213001027020</v>
          </cell>
          <cell r="B135" t="str">
            <v>RURAL</v>
          </cell>
          <cell r="C135" t="str">
            <v>I.E DOMINGO BENKOS BIOHO</v>
          </cell>
          <cell r="D135" t="str">
            <v xml:space="preserve">PRINCIPAL </v>
          </cell>
        </row>
        <row r="136">
          <cell r="A136">
            <v>213001007231</v>
          </cell>
          <cell r="B136" t="str">
            <v>INDUSTRIAL Y DE LA BAHIA</v>
          </cell>
          <cell r="C136" t="str">
            <v>I.E SAN FRANCISCO DE ASIS</v>
          </cell>
          <cell r="D136" t="str">
            <v xml:space="preserve">PRINCIPAL </v>
          </cell>
        </row>
        <row r="137">
          <cell r="A137">
            <v>113001006133</v>
          </cell>
          <cell r="B137" t="str">
            <v>INDUSTRIAL Y DE LA BAHIA</v>
          </cell>
          <cell r="C137" t="str">
            <v>I.E SAN FRANCISCO DE ASIS   SEDE POLICARPA SALAVARRIETA</v>
          </cell>
          <cell r="D137" t="str">
            <v>SEDE</v>
          </cell>
        </row>
        <row r="138">
          <cell r="A138">
            <v>213001001268</v>
          </cell>
          <cell r="B138" t="str">
            <v>INDUSTRIAL Y DE LA BAHIA</v>
          </cell>
          <cell r="C138" t="str">
            <v>I.E SAN FRANCISCO DE ASIS   SEDE DE MEMBRILLAL</v>
          </cell>
          <cell r="D138" t="str">
            <v>SEDE</v>
          </cell>
        </row>
        <row r="139">
          <cell r="A139">
            <v>213001001501</v>
          </cell>
          <cell r="B139" t="str">
            <v>INDUSTRIAL Y DE LA BAHIA</v>
          </cell>
          <cell r="C139" t="str">
            <v>I.E SAN FRANCISCO DE ASIS   SEDE HIJOS DEL AGRICULTOR</v>
          </cell>
          <cell r="D139" t="str">
            <v>SEDE</v>
          </cell>
        </row>
        <row r="140">
          <cell r="A140">
            <v>213001004313</v>
          </cell>
          <cell r="B140" t="str">
            <v>INDUSTRIAL Y DE LA BAHIA</v>
          </cell>
          <cell r="C140" t="str">
            <v>I.E SAN FRANCISCO DE ASIS   SEDE PEDRO PASCASIO MARTINEZ</v>
          </cell>
          <cell r="D140" t="str">
            <v>SEDE</v>
          </cell>
        </row>
        <row r="141">
          <cell r="A141">
            <v>213001007401</v>
          </cell>
          <cell r="B141" t="str">
            <v>RURAL</v>
          </cell>
          <cell r="C141" t="str">
            <v>I.E SANTA CRUZ DEL ISLOTE</v>
          </cell>
          <cell r="D141" t="str">
            <v xml:space="preserve">PRINCIPAL </v>
          </cell>
        </row>
        <row r="142">
          <cell r="A142">
            <v>313001005225</v>
          </cell>
          <cell r="B142" t="str">
            <v>RURAL</v>
          </cell>
          <cell r="C142" t="str">
            <v>I.E JOSE MARIA CORDOBA DE PASACABALLOS</v>
          </cell>
          <cell r="D142" t="str">
            <v xml:space="preserve">PRINCIPAL </v>
          </cell>
        </row>
        <row r="143">
          <cell r="A143">
            <v>213001012391</v>
          </cell>
          <cell r="B143" t="str">
            <v>RURAL</v>
          </cell>
          <cell r="C143" t="str">
            <v>I.E JOSE MARIA CORDOBA DE PASACABALLOS - SEDE BAJO DEL TIGRE</v>
          </cell>
          <cell r="D143" t="str">
            <v>SEDE</v>
          </cell>
        </row>
        <row r="144">
          <cell r="A144">
            <v>213001007533</v>
          </cell>
          <cell r="B144" t="str">
            <v>RURAL</v>
          </cell>
          <cell r="C144" t="str">
            <v>I.E NUEVA ESPERANZA ARROYO GRANDE</v>
          </cell>
          <cell r="D144" t="str">
            <v xml:space="preserve">PRINCIPAL </v>
          </cell>
        </row>
        <row r="145">
          <cell r="A145">
            <v>213001000211</v>
          </cell>
          <cell r="B145" t="str">
            <v>RURAL</v>
          </cell>
          <cell r="C145" t="str">
            <v>I.E NUEVA ESPERANZA ARROYO GRANDE - SEDE ARROYO GRANDE</v>
          </cell>
          <cell r="D145" t="str">
            <v>SEDE</v>
          </cell>
        </row>
        <row r="146">
          <cell r="A146">
            <v>213001000164</v>
          </cell>
          <cell r="B146" t="str">
            <v>RURAL</v>
          </cell>
          <cell r="C146" t="str">
            <v>I.E NUEVA ESPERANZA ARROYO GRANDE - SEDE ANA UTRIA</v>
          </cell>
          <cell r="D146" t="str">
            <v>SEDE</v>
          </cell>
        </row>
        <row r="147">
          <cell r="A147">
            <v>213001007797</v>
          </cell>
          <cell r="B147" t="str">
            <v>COUNTRY</v>
          </cell>
          <cell r="C147" t="str">
            <v>I.E SAN JUAN DE DAMASCO</v>
          </cell>
          <cell r="D147" t="str">
            <v xml:space="preserve">PRINCIPAL </v>
          </cell>
        </row>
        <row r="148">
          <cell r="A148">
            <v>113001008241</v>
          </cell>
          <cell r="B148" t="str">
            <v>COUNTRY</v>
          </cell>
          <cell r="C148" t="str">
            <v>I.E SAN JUAN DE DAMASCO - SEDE DISTRITAL JOSE ANTONIO GALAN</v>
          </cell>
          <cell r="D148" t="str">
            <v>SEDE</v>
          </cell>
        </row>
        <row r="149">
          <cell r="A149">
            <v>113001002839</v>
          </cell>
          <cell r="B149" t="str">
            <v>COUNTRY</v>
          </cell>
          <cell r="C149" t="str">
            <v>I.E SAN JUAN DE DAMASCO - SEDE NUESTRA SENORA DEL ROSARIO</v>
          </cell>
          <cell r="D149" t="str">
            <v>SEDE</v>
          </cell>
        </row>
        <row r="150">
          <cell r="A150">
            <v>113001000321</v>
          </cell>
          <cell r="B150" t="str">
            <v>DE LA VIRGEN Y TURISTICA</v>
          </cell>
          <cell r="C150" t="str">
            <v>I.E LUIS C GALAN SARMIENTO</v>
          </cell>
          <cell r="D150" t="str">
            <v xml:space="preserve">PRINCIPAL </v>
          </cell>
        </row>
        <row r="151">
          <cell r="A151">
            <v>213001009048</v>
          </cell>
          <cell r="B151" t="str">
            <v>RURAL</v>
          </cell>
          <cell r="C151" t="str">
            <v>I.E TECNICA DE PASACABALLOS</v>
          </cell>
          <cell r="D151" t="str">
            <v xml:space="preserve">PRINCIPAL </v>
          </cell>
        </row>
        <row r="152">
          <cell r="A152">
            <v>213001009056</v>
          </cell>
          <cell r="B152" t="str">
            <v>RURAL</v>
          </cell>
          <cell r="C152" t="str">
            <v>I.E NUESTRA SEÑORA DEL BUEN AIRE</v>
          </cell>
          <cell r="D152" t="str">
            <v xml:space="preserve">PRINCIPAL </v>
          </cell>
        </row>
        <row r="153">
          <cell r="A153">
            <v>213001800942</v>
          </cell>
          <cell r="B153" t="str">
            <v>RURAL</v>
          </cell>
          <cell r="C153" t="str">
            <v>I.E NUESTRA SEÑORA DEL BUEN AIRE - SEDE MADRE HERLINDA MOISES</v>
          </cell>
          <cell r="D153" t="str">
            <v>SEDE</v>
          </cell>
        </row>
        <row r="154">
          <cell r="A154">
            <v>313001002714</v>
          </cell>
          <cell r="B154" t="str">
            <v>COUNTRY</v>
          </cell>
          <cell r="C154" t="str">
            <v>I.E MARIA AUXILIADORA</v>
          </cell>
          <cell r="D154" t="str">
            <v xml:space="preserve">PRINCIPAL </v>
          </cell>
        </row>
        <row r="155">
          <cell r="A155">
            <v>313001004750</v>
          </cell>
          <cell r="B155" t="str">
            <v>DE LA VIRGEN Y TURISTICA</v>
          </cell>
          <cell r="C155" t="str">
            <v>I.E MADRE GABRIELA DE SAN MARTIN</v>
          </cell>
          <cell r="D155" t="str">
            <v xml:space="preserve">PRINCIPAL </v>
          </cell>
        </row>
        <row r="156">
          <cell r="A156">
            <v>113001000194</v>
          </cell>
          <cell r="B156" t="str">
            <v>DE LA VIRGEN Y TURISTICA</v>
          </cell>
          <cell r="C156" t="str">
            <v>I.E MADRE GABRIELA DE SAN MARTIN   SEDE LA MAGDALENA</v>
          </cell>
          <cell r="D156" t="str">
            <v>SEDE</v>
          </cell>
        </row>
        <row r="157">
          <cell r="A157">
            <v>113001000364</v>
          </cell>
          <cell r="B157" t="str">
            <v>DE LA VIRGEN Y TURISTICA</v>
          </cell>
          <cell r="C157" t="str">
            <v>I.E MADRE GABRIELA DE SAN MARTIN   SEDE DIEZ DE MAYO</v>
          </cell>
          <cell r="D157" t="str">
            <v>SEDE</v>
          </cell>
        </row>
        <row r="158">
          <cell r="A158">
            <v>113001003223</v>
          </cell>
          <cell r="B158" t="str">
            <v>DE LA VIRGEN Y TURISTICA</v>
          </cell>
          <cell r="C158" t="str">
            <v>I.E MADRE GABRIELA DE SAN MARTIN  SEDE SAN JOSE OBRERO</v>
          </cell>
          <cell r="D158" t="str">
            <v>SEDE</v>
          </cell>
        </row>
        <row r="159">
          <cell r="A159">
            <v>313001008411</v>
          </cell>
          <cell r="B159" t="str">
            <v>INDUSTRIAL Y DE LA BAHIA</v>
          </cell>
          <cell r="C159" t="str">
            <v>I.E FE Y ALEGRIA EL PROGRESO</v>
          </cell>
          <cell r="D159" t="str">
            <v xml:space="preserve">PRINCIPAL </v>
          </cell>
        </row>
        <row r="160">
          <cell r="A160">
            <v>113001007725</v>
          </cell>
          <cell r="B160" t="str">
            <v>INDUSTRIAL Y DE LA BAHIA</v>
          </cell>
          <cell r="C160" t="str">
            <v>I.E FE Y ALEGRIA EL PROGRESO   SEDE JOSE GONZALEZ VERGARA</v>
          </cell>
          <cell r="D160" t="str">
            <v>SEDE</v>
          </cell>
        </row>
        <row r="161">
          <cell r="A161">
            <v>213001007339</v>
          </cell>
          <cell r="B161" t="str">
            <v>INDUSTRIAL Y DE LA BAHIA</v>
          </cell>
          <cell r="C161" t="str">
            <v>I.E FE Y ALEGRIA EL PROGRESO   SEDE DISTRITAL EL REPOSO</v>
          </cell>
          <cell r="D161" t="str">
            <v>SEDE</v>
          </cell>
        </row>
        <row r="162">
          <cell r="A162">
            <v>413001004703</v>
          </cell>
          <cell r="B162" t="str">
            <v>RURAL</v>
          </cell>
          <cell r="C162" t="str">
            <v>I.E DE LA BOQUILLA</v>
          </cell>
          <cell r="D162" t="str">
            <v xml:space="preserve">PRINCIPAL </v>
          </cell>
        </row>
        <row r="163">
          <cell r="A163">
            <v>413001006315</v>
          </cell>
          <cell r="B163" t="str">
            <v>RURAL</v>
          </cell>
          <cell r="C163" t="str">
            <v>I.E DE LA BOQUILLA - SEDE SAN JUAN BAUTISTA DE LA BOQUILLA</v>
          </cell>
          <cell r="D163" t="str">
            <v>SEDE</v>
          </cell>
        </row>
        <row r="164">
          <cell r="A164">
            <v>213001001918</v>
          </cell>
          <cell r="B164" t="str">
            <v>RURAL</v>
          </cell>
          <cell r="C164" t="str">
            <v>I.E DE LA BOQUILLA -SEDE SAN FELIPE DE LA BOQUILLA</v>
          </cell>
          <cell r="D164" t="str">
            <v>SEDE</v>
          </cell>
        </row>
        <row r="165">
          <cell r="A165">
            <v>413001006234</v>
          </cell>
          <cell r="B165" t="str">
            <v>RURAL</v>
          </cell>
          <cell r="C165" t="str">
            <v>I.E DE LA BOQUILLA -SEDE  ESC. MADRE BERNARDA</v>
          </cell>
          <cell r="D165" t="str">
            <v>SEDE</v>
          </cell>
        </row>
        <row r="166">
          <cell r="A166">
            <v>113001013814</v>
          </cell>
          <cell r="B166" t="str">
            <v>INDUSTRIAL Y DE LA BAHIA</v>
          </cell>
          <cell r="C166" t="str">
            <v>I.E BERTHA GEDEON DE BALADI</v>
          </cell>
          <cell r="D166" t="str">
            <v xml:space="preserve">PRINCIPAL </v>
          </cell>
        </row>
        <row r="167">
          <cell r="A167">
            <v>113001028483</v>
          </cell>
          <cell r="B167" t="str">
            <v>COUNTRY</v>
          </cell>
          <cell r="C167" t="str">
            <v>I.E CASD MANUELA BELTRAN</v>
          </cell>
          <cell r="D167" t="str">
            <v xml:space="preserve">PRINCIPAL </v>
          </cell>
        </row>
        <row r="168">
          <cell r="A168">
            <v>113001028469</v>
          </cell>
          <cell r="B168" t="str">
            <v>COUNTRY</v>
          </cell>
          <cell r="C168" t="str">
            <v>I.E RAFAEL NUÑEZ</v>
          </cell>
          <cell r="D168" t="str">
            <v xml:space="preserve">PRINCIPAL </v>
          </cell>
        </row>
        <row r="169">
          <cell r="A169">
            <v>113001000704</v>
          </cell>
          <cell r="B169" t="str">
            <v>COUNTRY</v>
          </cell>
          <cell r="C169" t="str">
            <v>I.E RAFAEL NUÑEZ -  SEDE CIUDAD DE SANTA MARTA</v>
          </cell>
          <cell r="D169" t="str">
            <v>SEDE</v>
          </cell>
        </row>
        <row r="170">
          <cell r="A170">
            <v>113001012494</v>
          </cell>
          <cell r="B170" t="str">
            <v>COUNTRY</v>
          </cell>
          <cell r="C170" t="str">
            <v>I.E RAFAEL NUÑEZ - SEDE SIMON J. VELEZ</v>
          </cell>
          <cell r="D170" t="str">
            <v>SEDE</v>
          </cell>
        </row>
        <row r="171">
          <cell r="A171">
            <v>113001028919</v>
          </cell>
          <cell r="B171" t="str">
            <v>COUNTRY</v>
          </cell>
          <cell r="C171" t="str">
            <v>I.E NUEVO BOSQUE</v>
          </cell>
          <cell r="D171" t="str">
            <v xml:space="preserve">PRINCIPAL </v>
          </cell>
        </row>
        <row r="172">
          <cell r="A172">
            <v>113001000283</v>
          </cell>
          <cell r="B172" t="str">
            <v>COUNTRY</v>
          </cell>
          <cell r="C172" t="str">
            <v>I.E NUEVO BOSQUE - SEDE JOSE MARIA CORDOBA</v>
          </cell>
          <cell r="D172" t="str">
            <v>SEDE</v>
          </cell>
        </row>
        <row r="173">
          <cell r="A173">
            <v>113001007776</v>
          </cell>
          <cell r="B173" t="str">
            <v>COUNTRY</v>
          </cell>
          <cell r="C173" t="str">
            <v xml:space="preserve">I.E NUEVO BOSQUE - SEDE LUIS CARLOS GALAN </v>
          </cell>
          <cell r="D173" t="str">
            <v>SEDE</v>
          </cell>
        </row>
        <row r="174">
          <cell r="A174">
            <v>113001029095</v>
          </cell>
          <cell r="B174" t="str">
            <v>DE LA VIRGEN Y TURISTICA</v>
          </cell>
          <cell r="C174" t="str">
            <v>I.E FOCO ROJO</v>
          </cell>
          <cell r="D174" t="str">
            <v xml:space="preserve">PRINCIPAL </v>
          </cell>
        </row>
        <row r="175">
          <cell r="A175">
            <v>313001029396</v>
          </cell>
          <cell r="B175" t="str">
            <v>DE LA VIRGEN Y TURISTICA</v>
          </cell>
          <cell r="C175" t="str">
            <v>I.E  CLEMENTE MANUEL ZABALA</v>
          </cell>
          <cell r="D175" t="str">
            <v xml:space="preserve">PRINCIPAL </v>
          </cell>
        </row>
        <row r="176">
          <cell r="A176">
            <v>113001029851</v>
          </cell>
          <cell r="B176" t="str">
            <v>DE LA VIRGEN Y TURISTICA</v>
          </cell>
          <cell r="C176" t="str">
            <v>I.E JORGE ARTEL</v>
          </cell>
          <cell r="D176" t="str">
            <v xml:space="preserve">PRINCIPAL </v>
          </cell>
        </row>
        <row r="177">
          <cell r="A177">
            <v>113001030093</v>
          </cell>
          <cell r="B177" t="str">
            <v>SANTA RITA</v>
          </cell>
          <cell r="C177" t="str">
            <v>I.E FUNDACION PIES DESCALZOS</v>
          </cell>
          <cell r="D177" t="str">
            <v xml:space="preserve">PRINCIPAL </v>
          </cell>
        </row>
        <row r="178">
          <cell r="A178">
            <v>113001029893</v>
          </cell>
          <cell r="B178" t="str">
            <v>INDUSTRIAL Y DE LA BAHIA</v>
          </cell>
          <cell r="C178" t="str">
            <v>I.E ROSEDAL</v>
          </cell>
          <cell r="D178" t="str">
            <v xml:space="preserve">PRINCIPAL </v>
          </cell>
        </row>
        <row r="179">
          <cell r="A179">
            <v>113001030085</v>
          </cell>
          <cell r="B179" t="str">
            <v>INDUSTRIAL Y DE LA BAHIA</v>
          </cell>
          <cell r="C179" t="str">
            <v>I.E MANDELA</v>
          </cell>
          <cell r="D179" t="str">
            <v xml:space="preserve">PRINCIPAL </v>
          </cell>
        </row>
        <row r="180">
          <cell r="A180">
            <v>313001002251</v>
          </cell>
          <cell r="B180" t="str">
            <v>INDUSTRIAL Y DE LA BAHIA</v>
          </cell>
          <cell r="C180" t="str">
            <v>COL. NTRA. SRA. DE FATIMA DE LA POL NAL</v>
          </cell>
          <cell r="D180" t="str">
            <v xml:space="preserve">PRINCIPAL </v>
          </cell>
        </row>
        <row r="181">
          <cell r="A181">
            <v>313001002269</v>
          </cell>
          <cell r="B181" t="str">
            <v>COUNTRY</v>
          </cell>
          <cell r="C181" t="str">
            <v>COL. NAVAL DE MANZANILLO</v>
          </cell>
          <cell r="D181" t="str">
            <v xml:space="preserve">PRINCIPAL </v>
          </cell>
        </row>
        <row r="182">
          <cell r="A182">
            <v>313001002421</v>
          </cell>
          <cell r="B182" t="str">
            <v>SANTA RITA</v>
          </cell>
          <cell r="C182" t="str">
            <v>COL. NAVAL DE CRESPO</v>
          </cell>
          <cell r="D182" t="str">
            <v xml:space="preserve">PRINCIPAL </v>
          </cell>
        </row>
        <row r="183">
          <cell r="A183">
            <v>313001005331</v>
          </cell>
          <cell r="B183" t="str">
            <v>INDUSTRIAL Y DE LA BAHIA</v>
          </cell>
          <cell r="C183" t="str">
            <v>COL. NAVAL DEL SOCORRO</v>
          </cell>
          <cell r="D183" t="str">
            <v xml:space="preserve">PRINCIPAL </v>
          </cell>
        </row>
        <row r="184">
          <cell r="A184">
            <v>113001029800</v>
          </cell>
          <cell r="B184" t="str">
            <v>DE LA VIRGEN Y TURISTICA</v>
          </cell>
          <cell r="C184" t="str">
            <v>I.E COLOMBIATON GUSTAVO PULECIO GOMEZ</v>
          </cell>
          <cell r="D184" t="str">
            <v xml:space="preserve">PRINCIPAL </v>
          </cell>
        </row>
        <row r="185">
          <cell r="A185">
            <v>113001001972</v>
          </cell>
          <cell r="B185" t="str">
            <v>COUNTRY</v>
          </cell>
          <cell r="C185" t="str">
            <v>I.E SEMINARIO DE C/GENA</v>
          </cell>
          <cell r="D185" t="str">
            <v xml:space="preserve">PRINCIPAL </v>
          </cell>
        </row>
        <row r="186">
          <cell r="A186">
            <v>213001001942</v>
          </cell>
          <cell r="B186" t="str">
            <v>RURAL</v>
          </cell>
          <cell r="C186" t="str">
            <v>I.E LUIS FELIPE CABRERA DE BARU</v>
          </cell>
          <cell r="D186" t="str">
            <v xml:space="preserve">PRINCIPAL </v>
          </cell>
        </row>
        <row r="187">
          <cell r="A187">
            <v>113001028421</v>
          </cell>
          <cell r="B187" t="str">
            <v>DE LA VIRGEN Y TURISTICA</v>
          </cell>
          <cell r="C187" t="str">
            <v>I.E 14 DE FEBRERO</v>
          </cell>
          <cell r="D187" t="str">
            <v xml:space="preserve">PRINCIPAL </v>
          </cell>
        </row>
        <row r="188">
          <cell r="A188">
            <v>113001028927</v>
          </cell>
          <cell r="B188" t="str">
            <v>INDUSTRIAL Y DE LA BAHIA</v>
          </cell>
          <cell r="C188" t="str">
            <v>I.E CIUDADELA 2000</v>
          </cell>
          <cell r="D188" t="str">
            <v xml:space="preserve">PRINCIPAL </v>
          </cell>
        </row>
        <row r="189">
          <cell r="A189">
            <v>313001000568</v>
          </cell>
          <cell r="B189" t="str">
            <v>SANTA RITA</v>
          </cell>
          <cell r="C189" t="str">
            <v>PIA SOCIEDAD SALESIANA ESCUELAS PROFESIONALES SALESIANAS</v>
          </cell>
          <cell r="D189" t="str">
            <v xml:space="preserve">PRINCIPAL </v>
          </cell>
        </row>
        <row r="190">
          <cell r="A190">
            <v>313001001181</v>
          </cell>
          <cell r="B190" t="str">
            <v>INDUSTRIAL Y DE LA BAHIA</v>
          </cell>
          <cell r="C190" t="str">
            <v>I.E NUESTRA  SEÑORA  DE LA CONSOLATA</v>
          </cell>
          <cell r="D190" t="str">
            <v xml:space="preserve">PRINCIPAL </v>
          </cell>
        </row>
        <row r="191">
          <cell r="A191">
            <v>313001013783</v>
          </cell>
          <cell r="B191" t="str">
            <v>INDUSTRIAL Y DE LA BAHIA</v>
          </cell>
          <cell r="C191" t="str">
            <v>I.E BERNARDO FOEGEN</v>
          </cell>
          <cell r="D191" t="str">
            <v xml:space="preserve">PRINCIPAL </v>
          </cell>
        </row>
        <row r="192">
          <cell r="A192">
            <v>313001027059</v>
          </cell>
          <cell r="B192" t="str">
            <v>INDUSTRIAL Y DE LA BAHIA</v>
          </cell>
          <cell r="C192" t="str">
            <v>I.E BERTHA SUTTNER</v>
          </cell>
          <cell r="D192" t="str">
            <v xml:space="preserve">PRINCIPAL </v>
          </cell>
        </row>
        <row r="193">
          <cell r="A193">
            <v>313001027199</v>
          </cell>
          <cell r="B193" t="str">
            <v>INDUSTRIAL Y DE LA BAHIA</v>
          </cell>
          <cell r="C193" t="str">
            <v>COL. SUEÑOS Y OPORTUNIDADES JESUS MAESTRO</v>
          </cell>
          <cell r="D193" t="str">
            <v xml:space="preserve">PRINCIPAL </v>
          </cell>
        </row>
        <row r="194">
          <cell r="A194">
            <v>113001030212</v>
          </cell>
          <cell r="B194" t="str">
            <v>DE LA VIRGEN Y TURISTICA</v>
          </cell>
          <cell r="C194" t="str">
            <v>INSTITUCIÓN EDUCATIVA JORGE GARCIA USTA (BICENTENARIO)</v>
          </cell>
          <cell r="D194" t="str">
            <v xml:space="preserve">PRINCIPAL </v>
          </cell>
        </row>
        <row r="195">
          <cell r="A195">
            <v>113001800123</v>
          </cell>
          <cell r="B195" t="str">
            <v>DE LA VIRGEN Y TURISTICA</v>
          </cell>
          <cell r="C195" t="str">
            <v>INSTITUCIONE EDUCATIVA GABRIEL GARCIA MARQUEZ</v>
          </cell>
          <cell r="D195" t="str">
            <v xml:space="preserve">PRINCIPAL </v>
          </cell>
        </row>
        <row r="196">
          <cell r="A196">
            <v>113001800263</v>
          </cell>
          <cell r="B196" t="str">
            <v>INDUSTRIAL Y DE LA BAHIA</v>
          </cell>
          <cell r="C196" t="str">
            <v>I.E EL SALVADOR</v>
          </cell>
          <cell r="D196" t="str">
            <v xml:space="preserve">PRINCIPAL </v>
          </cell>
        </row>
        <row r="197">
          <cell r="A197" t="str">
            <v>113001800310 </v>
          </cell>
          <cell r="B197" t="str">
            <v>DE LA VIRGEN Y TURISTICA</v>
          </cell>
          <cell r="C197" t="str">
            <v>I.E EL SALVADOR SEDE EL POZON</v>
          </cell>
          <cell r="D197" t="str">
            <v>SEDE</v>
          </cell>
        </row>
        <row r="198">
          <cell r="A198" t="str">
            <v>113001800336 </v>
          </cell>
          <cell r="B198" t="str">
            <v>INDUSTRIAL Y DE LA BAHIA</v>
          </cell>
          <cell r="C198" t="str">
            <v xml:space="preserve">I.E EL SALVADOR SEDE LA PRIMAVERA </v>
          </cell>
          <cell r="D198" t="str">
            <v>SEDE</v>
          </cell>
        </row>
        <row r="199">
          <cell r="A199" t="str">
            <v>113001800328 </v>
          </cell>
          <cell r="B199" t="str">
            <v>DE LA VIRGEN Y TURISTICA</v>
          </cell>
          <cell r="C199" t="str">
            <v xml:space="preserve">I.E EL SALVADOR SEDE SAN JOSE  </v>
          </cell>
          <cell r="D199" t="str">
            <v>SEDE</v>
          </cell>
        </row>
        <row r="200">
          <cell r="A200" t="str">
            <v>113001800280 </v>
          </cell>
          <cell r="B200" t="str">
            <v>INDUSTRIAL Y DE LA BAHIA</v>
          </cell>
          <cell r="C200" t="str">
            <v xml:space="preserve">I.E EL SALVADOR SEDE HENEQUEN </v>
          </cell>
          <cell r="D200" t="str">
            <v>SEDE</v>
          </cell>
        </row>
        <row r="201">
          <cell r="A201" t="str">
            <v>113001800344 </v>
          </cell>
          <cell r="B201" t="str">
            <v>DE LA VIRGEN Y TURISTICA</v>
          </cell>
          <cell r="C201" t="str">
            <v>I.E EL SALVADOR SEDE LAS COLINAS</v>
          </cell>
          <cell r="D201" t="str">
            <v>SEDE</v>
          </cell>
        </row>
        <row r="202">
          <cell r="A202">
            <v>113001800298</v>
          </cell>
          <cell r="B202" t="str">
            <v>INDUSTRIAL Y DE LA BAHIA</v>
          </cell>
          <cell r="C202" t="str">
            <v xml:space="preserve">I.E EL SALVADOR SEDE 20 DE ENERO </v>
          </cell>
          <cell r="D202" t="str">
            <v>SEDE</v>
          </cell>
        </row>
        <row r="203">
          <cell r="A203" t="str">
            <v>113001800352 </v>
          </cell>
          <cell r="B203" t="str">
            <v>DE LA VIRGEN Y TURISTICA</v>
          </cell>
          <cell r="C203" t="str">
            <v xml:space="preserve">I.E EL SALVADOR SEDE SAN NICOLAS </v>
          </cell>
          <cell r="D203" t="str">
            <v>SEDE</v>
          </cell>
        </row>
        <row r="204">
          <cell r="A204" t="str">
            <v>113001800361 </v>
          </cell>
          <cell r="B204" t="str">
            <v>INDUSTRIAL Y DE LA BAHIA</v>
          </cell>
          <cell r="C204" t="str">
            <v xml:space="preserve">I.E EL SALVADOR SEDE NAVAS MEISEL </v>
          </cell>
          <cell r="D204" t="str">
            <v>SEDE</v>
          </cell>
        </row>
        <row r="205">
          <cell r="A205">
            <v>113001800301</v>
          </cell>
          <cell r="B205" t="str">
            <v>INDUSTRIAL Y DE LA BAHIA</v>
          </cell>
          <cell r="C205" t="str">
            <v>I.E EL SALVADOR SEDE LOS ROBLES</v>
          </cell>
          <cell r="D205" t="str">
            <v>SEDE</v>
          </cell>
        </row>
        <row r="206">
          <cell r="A206">
            <v>113001800395</v>
          </cell>
          <cell r="B206" t="str">
            <v>INDUSTRIAL Y DE LA BAHIA</v>
          </cell>
          <cell r="C206" t="str">
            <v>I.E JUAN BAUTISTA SCALABRINI</v>
          </cell>
          <cell r="D206" t="str">
            <v xml:space="preserve">PRINCIPAL </v>
          </cell>
        </row>
        <row r="207">
          <cell r="A207">
            <v>113001800417</v>
          </cell>
          <cell r="B207" t="str">
            <v>INDUSTRIAL Y DE LA BAHIA</v>
          </cell>
          <cell r="C207" t="str">
            <v>I.E JUAN BAUTISTA SCALABRINI SEDE FRANCISCO DE PAULA</v>
          </cell>
          <cell r="D207" t="str">
            <v>SEDE</v>
          </cell>
        </row>
        <row r="208">
          <cell r="A208">
            <v>113001800990</v>
          </cell>
          <cell r="B208" t="str">
            <v>DE LA VIRGEN Y TURISTICA</v>
          </cell>
          <cell r="C208" t="str">
            <v>I.E POLITECNICO DEL POZON</v>
          </cell>
          <cell r="D208" t="str">
            <v xml:space="preserve">PRINCIPAL </v>
          </cell>
        </row>
        <row r="209">
          <cell r="A209">
            <v>313001000142</v>
          </cell>
          <cell r="B209" t="str">
            <v>INDUSTRIAL Y DE LA BAHIA</v>
          </cell>
          <cell r="C209" t="str">
            <v>INST. MADRE TERESA DE CALCUTA</v>
          </cell>
          <cell r="D209" t="str">
            <v xml:space="preserve">PRINCIPAL </v>
          </cell>
        </row>
        <row r="210">
          <cell r="A210">
            <v>313001000185</v>
          </cell>
          <cell r="B210" t="str">
            <v>COUNTRY</v>
          </cell>
          <cell r="C210" t="str">
            <v>INST. EDUCATIVO ANGELITOS ALEGRES</v>
          </cell>
          <cell r="D210" t="str">
            <v xml:space="preserve">PRINCIPAL </v>
          </cell>
        </row>
        <row r="211">
          <cell r="A211">
            <v>313001000193</v>
          </cell>
          <cell r="B211" t="str">
            <v>COUNTRY</v>
          </cell>
          <cell r="C211" t="str">
            <v>INST. EDUCATIVO ENCANTO DE NIÑOS</v>
          </cell>
          <cell r="D211" t="str">
            <v xml:space="preserve">PRINCIPAL </v>
          </cell>
        </row>
        <row r="212">
          <cell r="A212">
            <v>313001000215</v>
          </cell>
          <cell r="B212" t="str">
            <v>SANTA RITA</v>
          </cell>
          <cell r="C212" t="str">
            <v>GIMN. NUEVA GRANADA</v>
          </cell>
          <cell r="D212" t="str">
            <v xml:space="preserve">PRINCIPAL </v>
          </cell>
        </row>
        <row r="213">
          <cell r="A213">
            <v>313001000240</v>
          </cell>
          <cell r="B213" t="str">
            <v>COUNTRY</v>
          </cell>
          <cell r="C213" t="str">
            <v>INST. EDUC. NUEVA AMERICA</v>
          </cell>
          <cell r="D213" t="str">
            <v xml:space="preserve">PRINCIPAL </v>
          </cell>
        </row>
        <row r="214">
          <cell r="A214">
            <v>313001000495</v>
          </cell>
          <cell r="B214" t="str">
            <v>DE LA VIRGEN Y TURISTICA</v>
          </cell>
          <cell r="C214" t="str">
            <v>COL. OCTAVIANA DEL C. VIVES C</v>
          </cell>
          <cell r="D214" t="str">
            <v xml:space="preserve">PRINCIPAL </v>
          </cell>
        </row>
        <row r="215">
          <cell r="A215">
            <v>313001000525</v>
          </cell>
          <cell r="B215" t="str">
            <v>SANTA RITA</v>
          </cell>
          <cell r="C215" t="str">
            <v>COL. MIXTO LA POPA</v>
          </cell>
          <cell r="D215" t="str">
            <v xml:space="preserve">PRINCIPAL </v>
          </cell>
        </row>
        <row r="216">
          <cell r="A216">
            <v>313001000541</v>
          </cell>
          <cell r="B216" t="str">
            <v>COUNTRY</v>
          </cell>
          <cell r="C216" t="str">
            <v>COL. LA ANUNCIACION</v>
          </cell>
          <cell r="D216" t="str">
            <v xml:space="preserve">PRINCIPAL </v>
          </cell>
        </row>
        <row r="217">
          <cell r="A217">
            <v>313001000592</v>
          </cell>
          <cell r="B217" t="str">
            <v>SANTA RITA</v>
          </cell>
          <cell r="C217" t="str">
            <v>GIMN. LUJAN</v>
          </cell>
          <cell r="D217" t="str">
            <v xml:space="preserve">PRINCIPAL </v>
          </cell>
        </row>
        <row r="218">
          <cell r="A218">
            <v>313001000622</v>
          </cell>
          <cell r="B218" t="str">
            <v>SANTA RITA</v>
          </cell>
          <cell r="C218" t="str">
            <v>COL. DE LA SALLE</v>
          </cell>
          <cell r="D218" t="str">
            <v xml:space="preserve">PRINCIPAL </v>
          </cell>
        </row>
        <row r="219">
          <cell r="A219">
            <v>313001000916</v>
          </cell>
          <cell r="B219" t="str">
            <v>SANTA RITA</v>
          </cell>
          <cell r="C219" t="str">
            <v>COL. DE LA ESPERANZA</v>
          </cell>
          <cell r="D219" t="str">
            <v xml:space="preserve">PRINCIPAL </v>
          </cell>
        </row>
        <row r="220">
          <cell r="A220">
            <v>313001000924</v>
          </cell>
          <cell r="B220" t="str">
            <v>SANTA RITA</v>
          </cell>
          <cell r="C220" t="str">
            <v>COL. SALESIANO SAN PEDRO CLAVER</v>
          </cell>
          <cell r="D220" t="str">
            <v xml:space="preserve">PRINCIPAL </v>
          </cell>
        </row>
        <row r="221">
          <cell r="A221">
            <v>313001001050</v>
          </cell>
          <cell r="B221" t="str">
            <v>INDUSTRIAL Y DE LA BAHIA</v>
          </cell>
          <cell r="C221" t="str">
            <v>COL. BIFFI</v>
          </cell>
          <cell r="D221" t="str">
            <v xml:space="preserve">PRINCIPAL </v>
          </cell>
        </row>
        <row r="222">
          <cell r="A222">
            <v>313001001068</v>
          </cell>
          <cell r="B222" t="str">
            <v>SANTA RITA</v>
          </cell>
          <cell r="C222" t="str">
            <v>COL. EUCARISTICO DE SANTA TERESA</v>
          </cell>
          <cell r="D222" t="str">
            <v xml:space="preserve">PRINCIPAL </v>
          </cell>
        </row>
        <row r="223">
          <cell r="A223">
            <v>313001001076</v>
          </cell>
          <cell r="B223" t="str">
            <v>SANTA RITA</v>
          </cell>
          <cell r="C223" t="str">
            <v>COL. NTRA. SEÑORA DE LA CANDELARIA</v>
          </cell>
          <cell r="D223" t="str">
            <v xml:space="preserve">PRINCIPAL </v>
          </cell>
        </row>
        <row r="224">
          <cell r="A224">
            <v>313001001165</v>
          </cell>
          <cell r="B224" t="str">
            <v>SANTA RITA</v>
          </cell>
          <cell r="C224" t="str">
            <v>CORP. DE PADRES DE FAMILIA COL. EL CARMELO</v>
          </cell>
          <cell r="D224" t="str">
            <v xml:space="preserve">PRINCIPAL </v>
          </cell>
        </row>
        <row r="225">
          <cell r="A225">
            <v>313001001190</v>
          </cell>
          <cell r="B225" t="str">
            <v>COUNTRY</v>
          </cell>
          <cell r="C225" t="str">
            <v>CORP. COL. LATINOAMERICANO</v>
          </cell>
          <cell r="D225" t="str">
            <v xml:space="preserve">PRINCIPAL </v>
          </cell>
        </row>
        <row r="226">
          <cell r="A226">
            <v>313001001211</v>
          </cell>
          <cell r="B226" t="str">
            <v>DE LA VIRGEN Y TURISTICA</v>
          </cell>
          <cell r="C226" t="str">
            <v>INST. CARTAGENA. DEL MAR</v>
          </cell>
          <cell r="D226" t="str">
            <v xml:space="preserve">PRINCIPAL </v>
          </cell>
        </row>
        <row r="227">
          <cell r="A227">
            <v>313001002277</v>
          </cell>
          <cell r="B227" t="str">
            <v>SANTA RITA</v>
          </cell>
          <cell r="C227" t="str">
            <v>COL. MONTESSORI</v>
          </cell>
          <cell r="D227" t="str">
            <v xml:space="preserve">PRINCIPAL </v>
          </cell>
        </row>
        <row r="228">
          <cell r="A228">
            <v>313001002307</v>
          </cell>
          <cell r="B228" t="str">
            <v>DE LA VIRGEN Y TURISTICA</v>
          </cell>
          <cell r="C228" t="str">
            <v>COL. ADVENTISTA DE CARTAGENA</v>
          </cell>
          <cell r="D228" t="str">
            <v xml:space="preserve">PRINCIPAL </v>
          </cell>
        </row>
        <row r="229">
          <cell r="A229">
            <v>313001002340</v>
          </cell>
          <cell r="B229" t="str">
            <v>COUNTRY</v>
          </cell>
          <cell r="C229" t="str">
            <v>INST. COLOMBO BOLIVARIANO</v>
          </cell>
          <cell r="D229" t="str">
            <v xml:space="preserve">PRINCIPAL </v>
          </cell>
        </row>
        <row r="230">
          <cell r="A230">
            <v>313001003095</v>
          </cell>
          <cell r="B230" t="str">
            <v>COUNTRY</v>
          </cell>
          <cell r="C230" t="str">
            <v>CIUDAD ESCOLAR COMFENALCO</v>
          </cell>
          <cell r="D230" t="str">
            <v xml:space="preserve">PRINCIPAL </v>
          </cell>
        </row>
        <row r="231">
          <cell r="A231">
            <v>313001003842</v>
          </cell>
          <cell r="B231" t="str">
            <v>SANTA RITA</v>
          </cell>
          <cell r="C231" t="str">
            <v>ASOC. COL. GONZALO JIMENEZ DE QUESADA</v>
          </cell>
          <cell r="D231" t="str">
            <v xml:space="preserve">PRINCIPAL </v>
          </cell>
        </row>
        <row r="232">
          <cell r="A232">
            <v>313001003931</v>
          </cell>
          <cell r="B232" t="str">
            <v>RURAL</v>
          </cell>
          <cell r="C232" t="str">
            <v>COL. JORGE WASHINGTON</v>
          </cell>
          <cell r="D232" t="str">
            <v xml:space="preserve">PRINCIPAL </v>
          </cell>
        </row>
        <row r="233">
          <cell r="A233">
            <v>313001004768</v>
          </cell>
          <cell r="B233" t="str">
            <v>RURAL</v>
          </cell>
          <cell r="C233" t="str">
            <v>CORP.  EDUCATIVA  COLEGIO BRITANICO DE CARTAGENA.</v>
          </cell>
          <cell r="D233" t="str">
            <v xml:space="preserve">PRINCIPAL </v>
          </cell>
        </row>
        <row r="234">
          <cell r="A234">
            <v>313001004857</v>
          </cell>
          <cell r="B234" t="str">
            <v>INDUSTRIAL Y DE LA BAHIA</v>
          </cell>
          <cell r="C234" t="str">
            <v>ESC. EL SALVADOR</v>
          </cell>
          <cell r="D234" t="str">
            <v xml:space="preserve">PRINCIPAL </v>
          </cell>
        </row>
        <row r="235">
          <cell r="A235">
            <v>313001005098</v>
          </cell>
          <cell r="B235" t="str">
            <v>INDUSTRIAL Y DE LA BAHIA</v>
          </cell>
          <cell r="C235" t="str">
            <v>COL. TRINITARIO</v>
          </cell>
          <cell r="D235" t="str">
            <v xml:space="preserve">PRINCIPAL </v>
          </cell>
        </row>
        <row r="236">
          <cell r="A236">
            <v>313001005136</v>
          </cell>
          <cell r="B236" t="str">
            <v>SANTA RITA</v>
          </cell>
          <cell r="C236" t="str">
            <v>COL. ANTARES DE CARTAGENA</v>
          </cell>
          <cell r="D236" t="str">
            <v xml:space="preserve">PRINCIPAL </v>
          </cell>
        </row>
        <row r="237">
          <cell r="A237">
            <v>313001005276</v>
          </cell>
          <cell r="B237" t="str">
            <v>INDUSTRIAL Y DE LA BAHIA</v>
          </cell>
          <cell r="C237" t="str">
            <v>I.E. COMFAMILIAR</v>
          </cell>
          <cell r="D237" t="str">
            <v xml:space="preserve">PRINCIPAL </v>
          </cell>
        </row>
        <row r="238">
          <cell r="A238">
            <v>313001005284</v>
          </cell>
          <cell r="B238" t="str">
            <v>COUNTRY</v>
          </cell>
          <cell r="C238" t="str">
            <v>COL. SANTA LUCIA</v>
          </cell>
          <cell r="D238" t="str">
            <v xml:space="preserve">PRINCIPAL </v>
          </cell>
        </row>
        <row r="239">
          <cell r="A239">
            <v>313001005411</v>
          </cell>
          <cell r="B239" t="str">
            <v>SANTA RITA</v>
          </cell>
          <cell r="C239" t="str">
            <v>CORP. COL. FERNANDEZ GUTIERREZ DE PIÑERES</v>
          </cell>
          <cell r="D239" t="str">
            <v xml:space="preserve">PRINCIPAL </v>
          </cell>
        </row>
        <row r="240">
          <cell r="A240">
            <v>313001005705</v>
          </cell>
          <cell r="B240" t="str">
            <v>RURAL</v>
          </cell>
          <cell r="C240" t="str">
            <v>CORP. EDUCATIVA COL. INTERNACIONAL CARTAGENA</v>
          </cell>
          <cell r="D240" t="str">
            <v xml:space="preserve">PRINCIPAL </v>
          </cell>
        </row>
        <row r="241">
          <cell r="A241">
            <v>313001005748</v>
          </cell>
          <cell r="B241" t="str">
            <v>RURAL</v>
          </cell>
          <cell r="C241" t="str">
            <v>GIMN. ALTAIR DE CARTAGENA</v>
          </cell>
          <cell r="D241" t="str">
            <v xml:space="preserve">PRINCIPAL </v>
          </cell>
        </row>
        <row r="242">
          <cell r="A242">
            <v>313001005845</v>
          </cell>
          <cell r="B242" t="str">
            <v>INDUSTRIAL Y DE LA BAHIA</v>
          </cell>
          <cell r="C242" t="str">
            <v>COL. EL PILAR DEL SABER</v>
          </cell>
          <cell r="D242" t="str">
            <v xml:space="preserve">PRINCIPAL </v>
          </cell>
        </row>
        <row r="243">
          <cell r="A243">
            <v>313001005985</v>
          </cell>
          <cell r="B243" t="str">
            <v>COUNTRY</v>
          </cell>
          <cell r="C243" t="str">
            <v>CORP. EDUCATIVA LOS ANGELES (GUAR.JARD. INF. BAMBI)</v>
          </cell>
          <cell r="D243" t="str">
            <v xml:space="preserve">PRINCIPAL </v>
          </cell>
        </row>
        <row r="244">
          <cell r="A244">
            <v>313001006281</v>
          </cell>
          <cell r="B244" t="str">
            <v>DE LA VIRGEN Y TURISTICA</v>
          </cell>
          <cell r="C244" t="str">
            <v>CORP. COL. AMOR A BOLIVAR</v>
          </cell>
          <cell r="D244" t="str">
            <v xml:space="preserve">PRINCIPAL </v>
          </cell>
        </row>
        <row r="245">
          <cell r="A245">
            <v>313001006337</v>
          </cell>
          <cell r="B245" t="str">
            <v>COUNTRY</v>
          </cell>
          <cell r="C245" t="str">
            <v>INST. EL LABRADOR</v>
          </cell>
          <cell r="D245" t="str">
            <v xml:space="preserve">PRINCIPAL </v>
          </cell>
        </row>
        <row r="246">
          <cell r="A246">
            <v>313001006621</v>
          </cell>
          <cell r="B246" t="str">
            <v>INDUSTRIAL Y DE LA BAHIA</v>
          </cell>
          <cell r="C246" t="str">
            <v>INST.  EL EDEN</v>
          </cell>
          <cell r="D246" t="str">
            <v xml:space="preserve">PRINCIPAL </v>
          </cell>
        </row>
        <row r="247">
          <cell r="A247">
            <v>313001006639</v>
          </cell>
          <cell r="B247" t="str">
            <v>COUNTRY</v>
          </cell>
          <cell r="C247" t="str">
            <v>CORP. INST. SOLEDAD VIVES DE JOLY</v>
          </cell>
          <cell r="D247" t="str">
            <v xml:space="preserve">PRINCIPAL </v>
          </cell>
        </row>
        <row r="248">
          <cell r="A248">
            <v>313001006647</v>
          </cell>
          <cell r="B248" t="str">
            <v>COUNTRY</v>
          </cell>
          <cell r="C248" t="str">
            <v>INST. MI BARQUITO</v>
          </cell>
          <cell r="D248" t="str">
            <v xml:space="preserve">PRINCIPAL </v>
          </cell>
        </row>
        <row r="249">
          <cell r="A249">
            <v>313001006698</v>
          </cell>
          <cell r="B249" t="str">
            <v>INDUSTRIAL Y DE LA BAHIA</v>
          </cell>
          <cell r="C249" t="str">
            <v>COL. EL DIVINO SALVADOR</v>
          </cell>
          <cell r="D249" t="str">
            <v xml:space="preserve">PRINCIPAL </v>
          </cell>
        </row>
        <row r="250">
          <cell r="A250">
            <v>313001006701</v>
          </cell>
          <cell r="B250" t="str">
            <v>INDUSTRIAL Y DE LA BAHIA</v>
          </cell>
          <cell r="C250" t="str">
            <v>COL. MIL. ALMIRANTE COLON</v>
          </cell>
          <cell r="D250" t="str">
            <v xml:space="preserve">PRINCIPAL </v>
          </cell>
        </row>
        <row r="251">
          <cell r="A251">
            <v>313001007007</v>
          </cell>
          <cell r="B251" t="str">
            <v>DE LA VIRGEN Y TURISTICA</v>
          </cell>
          <cell r="C251" t="str">
            <v>COL. DEL CARIBE</v>
          </cell>
          <cell r="D251" t="str">
            <v xml:space="preserve">PRINCIPAL </v>
          </cell>
        </row>
        <row r="252">
          <cell r="A252">
            <v>313001007040</v>
          </cell>
          <cell r="B252" t="str">
            <v>INDUSTRIAL Y DE LA BAHIA</v>
          </cell>
          <cell r="C252" t="str">
            <v>COL. MARIA MONTESORRI</v>
          </cell>
          <cell r="D252" t="str">
            <v xml:space="preserve">PRINCIPAL </v>
          </cell>
        </row>
        <row r="253">
          <cell r="A253">
            <v>313001007058</v>
          </cell>
          <cell r="B253" t="str">
            <v>INDUSTRIAL Y DE LA BAHIA</v>
          </cell>
          <cell r="C253" t="str">
            <v>CENT. DE EDUCACIÓN EL RECREO (ANTES I.E. EL RECREO)</v>
          </cell>
          <cell r="D253" t="str">
            <v xml:space="preserve">PRINCIPAL </v>
          </cell>
        </row>
        <row r="254">
          <cell r="A254">
            <v>313001007074</v>
          </cell>
          <cell r="B254" t="str">
            <v>SANTA RITA</v>
          </cell>
          <cell r="C254" t="str">
            <v>CORP. INF. BLANCA NIEVES</v>
          </cell>
          <cell r="D254" t="str">
            <v xml:space="preserve">PRINCIPAL </v>
          </cell>
        </row>
        <row r="255">
          <cell r="A255">
            <v>313001007091</v>
          </cell>
          <cell r="B255" t="str">
            <v>DE LA VIRGEN Y TURISTICA</v>
          </cell>
          <cell r="C255" t="str">
            <v>COL. MODERNO DEL NORTE</v>
          </cell>
          <cell r="D255" t="str">
            <v xml:space="preserve">PRINCIPAL </v>
          </cell>
        </row>
        <row r="256">
          <cell r="A256">
            <v>313001007228</v>
          </cell>
          <cell r="B256" t="str">
            <v>DE LA VIRGEN Y TURISTICA</v>
          </cell>
          <cell r="C256" t="str">
            <v>FUNDACIÓN EDUCATIVA CRISTO REY DE REYES</v>
          </cell>
          <cell r="D256" t="str">
            <v xml:space="preserve">PRINCIPAL </v>
          </cell>
        </row>
        <row r="257">
          <cell r="A257">
            <v>313001007244</v>
          </cell>
          <cell r="B257" t="str">
            <v>INDUSTRIAL Y DE LA BAHIA</v>
          </cell>
          <cell r="C257" t="str">
            <v>INST. JUAN JACOBO ROUSSEAU</v>
          </cell>
          <cell r="D257" t="str">
            <v xml:space="preserve">PRINCIPAL </v>
          </cell>
        </row>
        <row r="258">
          <cell r="A258">
            <v>313001007309</v>
          </cell>
          <cell r="B258" t="str">
            <v>DE LA VIRGEN Y TURISTICA</v>
          </cell>
          <cell r="C258" t="str">
            <v>INST. LAMPARA MARAVILLOSA</v>
          </cell>
          <cell r="D258" t="str">
            <v xml:space="preserve">PRINCIPAL </v>
          </cell>
        </row>
        <row r="259">
          <cell r="A259">
            <v>313001007325</v>
          </cell>
          <cell r="B259" t="str">
            <v>SANTA RITA</v>
          </cell>
          <cell r="C259" t="str">
            <v>JARD. INF. MI BELLO RINCON</v>
          </cell>
          <cell r="D259" t="str">
            <v xml:space="preserve">PRINCIPAL </v>
          </cell>
        </row>
        <row r="260">
          <cell r="A260">
            <v>313001006515</v>
          </cell>
          <cell r="B260" t="str">
            <v>COUNTRY</v>
          </cell>
          <cell r="C260" t="str">
            <v>INST. CHIQUITINES</v>
          </cell>
          <cell r="D260" t="str">
            <v xml:space="preserve">PRINCIPAL </v>
          </cell>
        </row>
        <row r="261">
          <cell r="A261">
            <v>313001007619</v>
          </cell>
          <cell r="B261" t="str">
            <v>INDUSTRIAL Y DE LA BAHIA</v>
          </cell>
          <cell r="C261" t="str">
            <v>CORP. INST. EDUC. DEL SOCORRO</v>
          </cell>
          <cell r="D261" t="str">
            <v xml:space="preserve">PRINCIPAL </v>
          </cell>
        </row>
        <row r="262">
          <cell r="A262">
            <v>313001007627</v>
          </cell>
          <cell r="B262" t="str">
            <v>COUNTRY</v>
          </cell>
          <cell r="C262" t="str">
            <v>INST. INF. PABLO MONTESINOS</v>
          </cell>
          <cell r="D262" t="str">
            <v xml:space="preserve">PRINCIPAL </v>
          </cell>
        </row>
        <row r="263">
          <cell r="A263">
            <v>313001007651</v>
          </cell>
          <cell r="B263" t="str">
            <v>DE LA VIRGEN Y TURISTICA</v>
          </cell>
          <cell r="C263" t="str">
            <v>INST. METROPOLITANO DE C/GENA.</v>
          </cell>
          <cell r="D263" t="str">
            <v xml:space="preserve">PRINCIPAL </v>
          </cell>
        </row>
        <row r="264">
          <cell r="A264">
            <v>313001007686</v>
          </cell>
          <cell r="B264" t="str">
            <v>SANTA RITA</v>
          </cell>
          <cell r="C264" t="str">
            <v>CENT DE EDUCACION INFANTIL ASPAEN PEPE GRILLO ALBORADA</v>
          </cell>
          <cell r="D264" t="str">
            <v xml:space="preserve">PRINCIPAL </v>
          </cell>
        </row>
        <row r="265">
          <cell r="A265">
            <v>313001007741</v>
          </cell>
          <cell r="B265" t="str">
            <v>INDUSTRIAL Y DE LA BAHIA</v>
          </cell>
          <cell r="C265" t="str">
            <v>GIMN. CREATIVO JUAN PABLO</v>
          </cell>
          <cell r="D265" t="str">
            <v xml:space="preserve">PRINCIPAL </v>
          </cell>
        </row>
        <row r="266">
          <cell r="A266">
            <v>313001007821</v>
          </cell>
          <cell r="B266" t="str">
            <v>DE LA VIRGEN Y TURISTICA</v>
          </cell>
          <cell r="C266" t="str">
            <v>FUND. R.E.I PARA LA REHABILITACION INTEGRAL I.P.S</v>
          </cell>
          <cell r="D266" t="str">
            <v xml:space="preserve">PRINCIPAL </v>
          </cell>
        </row>
        <row r="267">
          <cell r="A267">
            <v>313001007872</v>
          </cell>
          <cell r="B267" t="str">
            <v>COUNTRY</v>
          </cell>
          <cell r="C267" t="str">
            <v>INST. MIGUEL DE CERVANTES</v>
          </cell>
          <cell r="D267" t="str">
            <v xml:space="preserve">PRINCIPAL </v>
          </cell>
        </row>
        <row r="268">
          <cell r="A268">
            <v>313001007911</v>
          </cell>
          <cell r="B268" t="str">
            <v>DE LA VIRGEN Y TURISTICA</v>
          </cell>
          <cell r="C268" t="str">
            <v>INST. INF. FEDERICO FROBEL</v>
          </cell>
          <cell r="D268" t="str">
            <v xml:space="preserve">PRINCIPAL </v>
          </cell>
        </row>
        <row r="269">
          <cell r="A269">
            <v>313001007929</v>
          </cell>
          <cell r="B269" t="str">
            <v>DE LA VIRGEN Y TURISTICA</v>
          </cell>
          <cell r="C269" t="str">
            <v>INST. ANGLO AMERICANO DE C/GENA.</v>
          </cell>
          <cell r="D269" t="str">
            <v xml:space="preserve">PRINCIPAL </v>
          </cell>
        </row>
        <row r="270">
          <cell r="A270">
            <v>313001008381</v>
          </cell>
          <cell r="B270" t="str">
            <v>DE LA VIRGEN Y TURISTICA</v>
          </cell>
          <cell r="C270" t="str">
            <v>CENT. DE ENSEÑANZA HIJOS DE BOLIVAR</v>
          </cell>
          <cell r="D270" t="str">
            <v xml:space="preserve">PRINCIPAL </v>
          </cell>
        </row>
        <row r="271">
          <cell r="A271">
            <v>313001008399</v>
          </cell>
          <cell r="B271" t="str">
            <v>DE LA VIRGEN Y TURISTICA</v>
          </cell>
          <cell r="C271" t="str">
            <v>FUND. CENT. EDUC. LAS PALMERAS</v>
          </cell>
          <cell r="D271" t="str">
            <v xml:space="preserve">PRINCIPAL </v>
          </cell>
        </row>
        <row r="272">
          <cell r="A272">
            <v>313001008402</v>
          </cell>
          <cell r="B272" t="str">
            <v>COUNTRY</v>
          </cell>
          <cell r="C272" t="str">
            <v>C.E MI DESPERTAR</v>
          </cell>
          <cell r="D272" t="str">
            <v xml:space="preserve">PRINCIPAL </v>
          </cell>
        </row>
        <row r="273">
          <cell r="A273">
            <v>313001006485</v>
          </cell>
          <cell r="B273" t="str">
            <v>INDUSTRIAL Y DE LA BAHIA</v>
          </cell>
          <cell r="C273" t="str">
            <v>CORP. EDUCATIVA COLEGIO ALTER - ALTERIS</v>
          </cell>
          <cell r="D273" t="str">
            <v xml:space="preserve">PRINCIPAL </v>
          </cell>
        </row>
        <row r="274">
          <cell r="A274">
            <v>313001008500</v>
          </cell>
          <cell r="B274" t="str">
            <v>COUNTRY</v>
          </cell>
          <cell r="C274" t="str">
            <v>CORP. EDUC. JORGE ELIECER GAITAN DE C/GENA</v>
          </cell>
          <cell r="D274" t="str">
            <v xml:space="preserve">PRINCIPAL </v>
          </cell>
        </row>
        <row r="275">
          <cell r="A275">
            <v>313001008518</v>
          </cell>
          <cell r="B275" t="str">
            <v>DE LA VIRGEN Y TURISTICA</v>
          </cell>
          <cell r="C275" t="str">
            <v>CORPORACIÓN EDUCATIVA MADDOX</v>
          </cell>
          <cell r="D275" t="str">
            <v xml:space="preserve">PRINCIPAL </v>
          </cell>
        </row>
        <row r="276">
          <cell r="A276">
            <v>313001008526</v>
          </cell>
          <cell r="B276" t="str">
            <v>COUNTRY</v>
          </cell>
          <cell r="C276" t="str">
            <v>INST. SAN ISIDRO LABRADOR</v>
          </cell>
          <cell r="D276" t="str">
            <v xml:space="preserve">PRINCIPAL </v>
          </cell>
        </row>
        <row r="277">
          <cell r="A277">
            <v>313001008534</v>
          </cell>
          <cell r="B277" t="str">
            <v>DE LA VIRGEN Y TURISTICA</v>
          </cell>
          <cell r="C277" t="str">
            <v>INST. MODERNO EL CARMEN</v>
          </cell>
          <cell r="D277" t="str">
            <v xml:space="preserve">PRINCIPAL </v>
          </cell>
        </row>
        <row r="278">
          <cell r="A278">
            <v>313001008674</v>
          </cell>
          <cell r="B278" t="str">
            <v>DE LA VIRGEN Y TURISTICA</v>
          </cell>
          <cell r="C278" t="str">
            <v>INST. EDUCATIVO JAIVEL</v>
          </cell>
          <cell r="D278" t="str">
            <v xml:space="preserve">PRINCIPAL </v>
          </cell>
        </row>
        <row r="279">
          <cell r="A279">
            <v>313001008771</v>
          </cell>
          <cell r="B279" t="str">
            <v>SANTA RITA</v>
          </cell>
          <cell r="C279" t="str">
            <v>COL. GIMN. MOMPIANO</v>
          </cell>
          <cell r="D279" t="str">
            <v xml:space="preserve">PRINCIPAL </v>
          </cell>
        </row>
        <row r="280">
          <cell r="A280">
            <v>313001008933</v>
          </cell>
          <cell r="B280" t="str">
            <v>INDUSTRIAL Y DE LA BAHIA</v>
          </cell>
          <cell r="C280" t="str">
            <v>INST. COLOMBO HOLANDES</v>
          </cell>
          <cell r="D280" t="str">
            <v xml:space="preserve">PRINCIPAL </v>
          </cell>
        </row>
        <row r="281">
          <cell r="A281">
            <v>313001008941</v>
          </cell>
          <cell r="B281" t="str">
            <v>INDUSTRIAL Y DE LA BAHIA</v>
          </cell>
          <cell r="C281" t="str">
            <v>CENTRO EDUCATIVO  DE NIVELACION C.E.N.</v>
          </cell>
          <cell r="D281" t="str">
            <v xml:space="preserve">PRINCIPAL </v>
          </cell>
        </row>
        <row r="282">
          <cell r="A282">
            <v>313001008984</v>
          </cell>
          <cell r="B282" t="str">
            <v>SANTA RITA</v>
          </cell>
          <cell r="C282" t="str">
            <v>INST. EDUC. IVAN ILLICH</v>
          </cell>
          <cell r="D282" t="str">
            <v xml:space="preserve">PRINCIPAL </v>
          </cell>
        </row>
        <row r="283">
          <cell r="A283">
            <v>313001009034</v>
          </cell>
          <cell r="B283" t="str">
            <v>INDUSTRIAL Y DE LA BAHIA</v>
          </cell>
          <cell r="C283" t="str">
            <v>JARDIN INFANTIL LA HORMIGUITA</v>
          </cell>
          <cell r="D283" t="str">
            <v xml:space="preserve">PRINCIPAL </v>
          </cell>
        </row>
        <row r="284">
          <cell r="A284">
            <v>313001012701</v>
          </cell>
          <cell r="B284" t="str">
            <v>COUNTRY</v>
          </cell>
          <cell r="C284" t="str">
            <v>FUND.INST. ALEGRIA DE SABER</v>
          </cell>
          <cell r="D284" t="str">
            <v xml:space="preserve">PRINCIPAL </v>
          </cell>
        </row>
        <row r="285">
          <cell r="A285">
            <v>313001009204</v>
          </cell>
          <cell r="B285" t="str">
            <v>DE LA VIRGEN Y TURISTICA</v>
          </cell>
          <cell r="C285" t="str">
            <v>INST. INTEGRAL NUEVA COLOMBIA</v>
          </cell>
          <cell r="D285" t="str">
            <v xml:space="preserve">PRINCIPAL </v>
          </cell>
        </row>
        <row r="286">
          <cell r="A286">
            <v>313001009247</v>
          </cell>
          <cell r="B286" t="str">
            <v>DE LA VIRGEN Y TURISTICA</v>
          </cell>
          <cell r="C286" t="str">
            <v>COL. ROBIN HOOD</v>
          </cell>
          <cell r="D286" t="str">
            <v xml:space="preserve">PRINCIPAL </v>
          </cell>
        </row>
        <row r="287">
          <cell r="A287">
            <v>313001009263</v>
          </cell>
          <cell r="B287" t="str">
            <v>COUNTRY</v>
          </cell>
          <cell r="C287" t="str">
            <v>INST. CRISTIANO REMY</v>
          </cell>
          <cell r="D287" t="str">
            <v xml:space="preserve">PRINCIPAL </v>
          </cell>
        </row>
        <row r="288">
          <cell r="A288">
            <v>313001009328</v>
          </cell>
          <cell r="B288" t="str">
            <v>SANTA RITA</v>
          </cell>
          <cell r="C288" t="str">
            <v>GIMN. MODERNO DE CARTAGENA</v>
          </cell>
          <cell r="D288" t="str">
            <v xml:space="preserve">PRINCIPAL </v>
          </cell>
        </row>
        <row r="289">
          <cell r="A289">
            <v>313001009361</v>
          </cell>
          <cell r="B289" t="str">
            <v>SANTA RITA</v>
          </cell>
          <cell r="C289" t="str">
            <v>COL. MODELO DE LA COSTA</v>
          </cell>
          <cell r="D289" t="str">
            <v xml:space="preserve">PRINCIPAL </v>
          </cell>
        </row>
        <row r="290">
          <cell r="A290">
            <v>313001012264</v>
          </cell>
          <cell r="B290" t="str">
            <v>INDUSTRIAL Y DE LA BAHIA</v>
          </cell>
          <cell r="C290" t="str">
            <v>COL. LA SABIDURIA</v>
          </cell>
          <cell r="D290" t="str">
            <v xml:space="preserve">PRINCIPAL </v>
          </cell>
        </row>
        <row r="291">
          <cell r="A291">
            <v>313001012281</v>
          </cell>
          <cell r="B291" t="str">
            <v>INDUSTRIAL Y DE LA BAHIA</v>
          </cell>
          <cell r="C291" t="str">
            <v>COL. SANTO TOMAS DE AQUINO</v>
          </cell>
          <cell r="D291" t="str">
            <v xml:space="preserve">PRINCIPAL </v>
          </cell>
        </row>
        <row r="292">
          <cell r="A292">
            <v>313001012515</v>
          </cell>
          <cell r="B292" t="str">
            <v>INDUSTRIAL Y DE LA BAHIA</v>
          </cell>
          <cell r="C292" t="str">
            <v>CORP. EDUCATIVA LA CONCEPCION</v>
          </cell>
          <cell r="D292" t="str">
            <v xml:space="preserve">PRINCIPAL </v>
          </cell>
        </row>
        <row r="293">
          <cell r="A293">
            <v>313001012744</v>
          </cell>
          <cell r="B293" t="str">
            <v>RURAL</v>
          </cell>
          <cell r="C293" t="str">
            <v>INST. SKINNER II  (ANT.-JARD. INF. SKINNER II)</v>
          </cell>
          <cell r="D293" t="str">
            <v xml:space="preserve">PRINCIPAL </v>
          </cell>
        </row>
        <row r="294">
          <cell r="A294">
            <v>313001012833</v>
          </cell>
          <cell r="B294" t="str">
            <v>INDUSTRIAL Y DE LA BAHIA</v>
          </cell>
          <cell r="C294" t="str">
            <v>INST. EDUCATIVO  PRINCIPE DE PAZ</v>
          </cell>
          <cell r="D294" t="str">
            <v xml:space="preserve">PRINCIPAL </v>
          </cell>
        </row>
        <row r="295">
          <cell r="A295">
            <v>313001012868</v>
          </cell>
          <cell r="B295" t="str">
            <v>SANTA RITA</v>
          </cell>
          <cell r="C295" t="str">
            <v>CORP. TECNICA INSTITUTO ROCHY</v>
          </cell>
          <cell r="D295" t="str">
            <v xml:space="preserve">PRINCIPAL </v>
          </cell>
        </row>
        <row r="296">
          <cell r="A296">
            <v>313001012876</v>
          </cell>
          <cell r="B296" t="str">
            <v>INDUSTRIAL Y DE LA BAHIA</v>
          </cell>
          <cell r="C296" t="str">
            <v>INST. GUADALUPE</v>
          </cell>
          <cell r="D296" t="str">
            <v xml:space="preserve">PRINCIPAL </v>
          </cell>
        </row>
        <row r="297">
          <cell r="A297">
            <v>313001012892</v>
          </cell>
          <cell r="B297" t="str">
            <v>COUNTRY</v>
          </cell>
          <cell r="C297" t="str">
            <v>CORP.INSTITUTO DOCENTE DEL CARIBE</v>
          </cell>
          <cell r="D297" t="str">
            <v xml:space="preserve">PRINCIPAL </v>
          </cell>
        </row>
        <row r="298">
          <cell r="A298">
            <v>313001012931</v>
          </cell>
          <cell r="B298" t="str">
            <v>INDUSTRIAL Y DE LA BAHIA</v>
          </cell>
          <cell r="C298" t="str">
            <v>INST. LOS CORALES (JARD. INF. LOS CORALES)</v>
          </cell>
          <cell r="D298" t="str">
            <v xml:space="preserve">PRINCIPAL </v>
          </cell>
        </row>
        <row r="299">
          <cell r="A299">
            <v>313001012957</v>
          </cell>
          <cell r="B299" t="str">
            <v>COUNTRY</v>
          </cell>
          <cell r="C299" t="str">
            <v>COL. ALBORADA INFANTIL DE CHILE</v>
          </cell>
          <cell r="D299" t="str">
            <v xml:space="preserve">PRINCIPAL </v>
          </cell>
        </row>
        <row r="300">
          <cell r="A300">
            <v>313001012973</v>
          </cell>
          <cell r="B300" t="str">
            <v>SANTA RITA</v>
          </cell>
          <cell r="C300" t="str">
            <v>COL. CRISTIANO LUZ Y VERDAD</v>
          </cell>
          <cell r="D300" t="str">
            <v xml:space="preserve">PRINCIPAL </v>
          </cell>
        </row>
        <row r="301">
          <cell r="A301">
            <v>313001013333</v>
          </cell>
          <cell r="B301" t="str">
            <v>COUNTRY</v>
          </cell>
          <cell r="C301" t="str">
            <v>COL. GIMNASIO FUTURO DE COLOMBIA</v>
          </cell>
          <cell r="D301" t="str">
            <v xml:space="preserve">PRINCIPAL </v>
          </cell>
        </row>
        <row r="302">
          <cell r="A302">
            <v>313001013341</v>
          </cell>
          <cell r="B302" t="str">
            <v>COUNTRY</v>
          </cell>
          <cell r="C302" t="str">
            <v>COL. SAN NICOLAS DE LA ROCA</v>
          </cell>
          <cell r="D302" t="str">
            <v xml:space="preserve">PRINCIPAL </v>
          </cell>
        </row>
        <row r="303">
          <cell r="A303">
            <v>313001013406</v>
          </cell>
          <cell r="B303" t="str">
            <v>DE LA VIRGEN Y TURISTICA</v>
          </cell>
          <cell r="C303" t="str">
            <v>INST. LOS ANGELITOS</v>
          </cell>
          <cell r="D303" t="str">
            <v xml:space="preserve">PRINCIPAL </v>
          </cell>
        </row>
        <row r="304">
          <cell r="A304">
            <v>313001013431</v>
          </cell>
          <cell r="B304" t="str">
            <v>INDUSTRIAL Y DE LA BAHIA</v>
          </cell>
          <cell r="C304" t="str">
            <v>CORP. INST PROGRESO SOCIAL (ANTES INST. MIXTO LOS PAYASITOS)</v>
          </cell>
          <cell r="D304" t="str">
            <v xml:space="preserve">PRINCIPAL </v>
          </cell>
        </row>
        <row r="305">
          <cell r="A305">
            <v>313001013635</v>
          </cell>
          <cell r="B305" t="str">
            <v>INDUSTRIAL Y DE LA BAHIA</v>
          </cell>
          <cell r="C305" t="str">
            <v>C.E INTEGRAL COLOMBIA CEICOL</v>
          </cell>
          <cell r="D305" t="str">
            <v xml:space="preserve">PRINCIPAL </v>
          </cell>
        </row>
        <row r="306">
          <cell r="A306">
            <v>313001013465</v>
          </cell>
          <cell r="B306" t="str">
            <v>INDUSTRIAL Y DE LA BAHIA</v>
          </cell>
          <cell r="C306" t="str">
            <v>CORP. EDUCATIVA INST. FROBEL</v>
          </cell>
          <cell r="D306" t="str">
            <v xml:space="preserve">PRINCIPAL </v>
          </cell>
        </row>
        <row r="307">
          <cell r="A307">
            <v>313001013490</v>
          </cell>
          <cell r="B307" t="str">
            <v>INDUSTRIAL Y DE LA BAHIA</v>
          </cell>
          <cell r="C307" t="str">
            <v>ESC. MIXTA COMUNITARIA 7 DE DICIEMBRE</v>
          </cell>
          <cell r="D307" t="str">
            <v xml:space="preserve">PRINCIPAL </v>
          </cell>
        </row>
        <row r="308">
          <cell r="A308">
            <v>313001013554</v>
          </cell>
          <cell r="B308" t="str">
            <v>DE LA VIRGEN Y TURISTICA</v>
          </cell>
          <cell r="C308" t="str">
            <v>C.E ESTRELLAS DEL PORVENIR</v>
          </cell>
          <cell r="D308" t="str">
            <v xml:space="preserve">PRINCIPAL </v>
          </cell>
        </row>
        <row r="309">
          <cell r="A309">
            <v>313001013589</v>
          </cell>
          <cell r="B309" t="str">
            <v>INDUSTRIAL Y DE LA BAHIA</v>
          </cell>
          <cell r="C309" t="str">
            <v>INST. SONRISITAS ALEGRES</v>
          </cell>
          <cell r="D309" t="str">
            <v xml:space="preserve">PRINCIPAL </v>
          </cell>
        </row>
        <row r="310">
          <cell r="A310">
            <v>313836000348</v>
          </cell>
          <cell r="B310" t="str">
            <v>RURAL</v>
          </cell>
          <cell r="C310" t="str">
            <v>ASPAEN GIMN. CARTAGENA DE INDIAS</v>
          </cell>
          <cell r="D310" t="str">
            <v xml:space="preserve">PRINCIPAL </v>
          </cell>
        </row>
        <row r="311">
          <cell r="A311">
            <v>413001008024</v>
          </cell>
          <cell r="B311" t="str">
            <v>INDUSTRIAL Y DE LA BAHIA</v>
          </cell>
          <cell r="C311" t="str">
            <v>INST.  EDUCATIVO  EL PARAISO</v>
          </cell>
          <cell r="D311" t="str">
            <v xml:space="preserve">PRINCIPAL </v>
          </cell>
        </row>
        <row r="312">
          <cell r="A312">
            <v>413001007648</v>
          </cell>
          <cell r="B312" t="str">
            <v>INDUSTRIAL Y DE LA BAHIA</v>
          </cell>
          <cell r="C312" t="str">
            <v>COL. CAMINO DEL CORAL DE CARTAGENA</v>
          </cell>
          <cell r="D312" t="str">
            <v xml:space="preserve">PRINCIPAL </v>
          </cell>
        </row>
        <row r="313">
          <cell r="A313">
            <v>413001013176</v>
          </cell>
          <cell r="B313" t="str">
            <v>RURAL</v>
          </cell>
          <cell r="C313" t="str">
            <v>FUND. EDUC. INST. ECOLOGICO BARBACOAS</v>
          </cell>
          <cell r="D313" t="str">
            <v xml:space="preserve">PRINCIPAL </v>
          </cell>
        </row>
        <row r="314">
          <cell r="A314">
            <v>313001013163</v>
          </cell>
          <cell r="B314" t="str">
            <v>SANTA RITA</v>
          </cell>
          <cell r="C314" t="str">
            <v>COL. LA ENSEÑANZA</v>
          </cell>
          <cell r="D314" t="str">
            <v xml:space="preserve">PRINCIPAL </v>
          </cell>
        </row>
        <row r="315">
          <cell r="A315">
            <v>313001027351</v>
          </cell>
          <cell r="B315" t="str">
            <v>SANTA RITA</v>
          </cell>
          <cell r="C315" t="str">
            <v>COL. SAN RAFAEL ARCANGEL</v>
          </cell>
          <cell r="D315" t="str">
            <v xml:space="preserve">PRINCIPAL </v>
          </cell>
        </row>
        <row r="316">
          <cell r="A316">
            <v>313001013619</v>
          </cell>
          <cell r="B316" t="str">
            <v>SANTA RITA</v>
          </cell>
          <cell r="C316" t="str">
            <v>COL. DE LAS AMERICAS</v>
          </cell>
          <cell r="D316" t="str">
            <v xml:space="preserve">PRINCIPAL </v>
          </cell>
        </row>
        <row r="317">
          <cell r="A317">
            <v>313001013872</v>
          </cell>
          <cell r="B317" t="str">
            <v>DE LA VIRGEN Y TURISTICA</v>
          </cell>
          <cell r="C317" t="str">
            <v>INST. JHON DEWEY</v>
          </cell>
          <cell r="D317" t="str">
            <v xml:space="preserve">PRINCIPAL </v>
          </cell>
        </row>
        <row r="318">
          <cell r="A318">
            <v>313001013643</v>
          </cell>
          <cell r="B318" t="str">
            <v>INDUSTRIAL Y DE LA BAHIA</v>
          </cell>
          <cell r="C318" t="str">
            <v>CORP. C.E. INTEGRAL EL RODEO</v>
          </cell>
          <cell r="D318" t="str">
            <v xml:space="preserve">PRINCIPAL </v>
          </cell>
        </row>
        <row r="319">
          <cell r="A319">
            <v>313001013651</v>
          </cell>
          <cell r="B319" t="str">
            <v>INDUSTRIAL Y DE LA BAHIA</v>
          </cell>
          <cell r="C319" t="str">
            <v>COL. INTEGRAL DEL NORTE ( ANTES INST. CLASE INFANTIL)</v>
          </cell>
          <cell r="D319" t="str">
            <v xml:space="preserve">PRINCIPAL </v>
          </cell>
        </row>
        <row r="320">
          <cell r="A320">
            <v>313001013805</v>
          </cell>
          <cell r="B320" t="str">
            <v>INDUSTRIAL Y DE LA BAHIA</v>
          </cell>
          <cell r="C320" t="str">
            <v>INST. EDUC. LOS CREADORES</v>
          </cell>
          <cell r="D320" t="str">
            <v xml:space="preserve">PRINCIPAL </v>
          </cell>
        </row>
        <row r="321">
          <cell r="A321">
            <v>313001013775</v>
          </cell>
          <cell r="B321" t="str">
            <v>INDUSTRIAL Y DE LA BAHIA</v>
          </cell>
          <cell r="C321" t="str">
            <v>CORP. C.E RABY</v>
          </cell>
          <cell r="D321" t="str">
            <v xml:space="preserve">PRINCIPAL </v>
          </cell>
        </row>
        <row r="322">
          <cell r="A322">
            <v>313001013937</v>
          </cell>
          <cell r="B322" t="str">
            <v>INDUSTRIAL Y DE LA BAHIA</v>
          </cell>
          <cell r="C322" t="str">
            <v>CORP. EDUC. LOS PEQUEÑOS SABIOS</v>
          </cell>
          <cell r="D322" t="str">
            <v xml:space="preserve">PRINCIPAL </v>
          </cell>
        </row>
        <row r="323">
          <cell r="A323">
            <v>313001013856</v>
          </cell>
          <cell r="B323" t="str">
            <v>INDUSTRIAL Y DE LA BAHIA</v>
          </cell>
          <cell r="C323" t="str">
            <v>FUND. ED. JHON DEWEY ( ANTES FUND. INST. RONDA MAGICA)</v>
          </cell>
          <cell r="D323" t="str">
            <v xml:space="preserve">PRINCIPAL </v>
          </cell>
        </row>
        <row r="324">
          <cell r="A324">
            <v>113001012583</v>
          </cell>
          <cell r="B324" t="str">
            <v>INDUSTRIAL Y DE LA BAHIA</v>
          </cell>
          <cell r="C324" t="str">
            <v>FUNDACION INSTITUTO DE HABILITACION EL ROSARIO</v>
          </cell>
          <cell r="D324" t="str">
            <v xml:space="preserve">PRINCIPAL </v>
          </cell>
        </row>
        <row r="325">
          <cell r="A325">
            <v>313001013961</v>
          </cell>
          <cell r="B325" t="str">
            <v>DE LA VIRGEN Y TURISTICA</v>
          </cell>
          <cell r="C325" t="str">
            <v>COL. BAUTISTA DIOS ES AMOR</v>
          </cell>
          <cell r="D325" t="str">
            <v xml:space="preserve">PRINCIPAL </v>
          </cell>
        </row>
        <row r="326">
          <cell r="A326">
            <v>313001027113</v>
          </cell>
          <cell r="B326" t="str">
            <v>DE LA VIRGEN Y TURISTICA</v>
          </cell>
          <cell r="C326" t="str">
            <v>INST.  EDUC. MI NUEVO HOGAR</v>
          </cell>
          <cell r="D326" t="str">
            <v xml:space="preserve">PRINCIPAL </v>
          </cell>
        </row>
        <row r="327">
          <cell r="A327">
            <v>413001027126</v>
          </cell>
          <cell r="B327" t="str">
            <v>RURAL</v>
          </cell>
          <cell r="C327" t="str">
            <v>INST. NUEVA LUZ DE ESPERANZA</v>
          </cell>
          <cell r="D327" t="str">
            <v xml:space="preserve">PRINCIPAL </v>
          </cell>
        </row>
        <row r="328">
          <cell r="A328">
            <v>313001027237</v>
          </cell>
          <cell r="B328" t="str">
            <v>INDUSTRIAL Y DE LA BAHIA</v>
          </cell>
          <cell r="C328" t="str">
            <v>CORP. C.E. COMUNITARIO AMOR A MI PATRIA</v>
          </cell>
          <cell r="D328" t="str">
            <v xml:space="preserve">PRINCIPAL </v>
          </cell>
        </row>
        <row r="329">
          <cell r="A329">
            <v>313001027261</v>
          </cell>
          <cell r="B329" t="str">
            <v>INDUSTRIAL Y DE LA BAHIA</v>
          </cell>
          <cell r="C329" t="str">
            <v>COL. COMUNITARIO CAMINO DE LUZ Y ESPERANZA</v>
          </cell>
          <cell r="D329" t="str">
            <v xml:space="preserve">PRINCIPAL </v>
          </cell>
        </row>
        <row r="330">
          <cell r="A330">
            <v>313001028012</v>
          </cell>
          <cell r="B330" t="str">
            <v>INDUSTRIAL Y DE LA BAHIA</v>
          </cell>
          <cell r="C330" t="str">
            <v>C.E INTEGRAL APRENDER CON ALEGRIA</v>
          </cell>
          <cell r="D330" t="str">
            <v xml:space="preserve">PRINCIPAL </v>
          </cell>
        </row>
        <row r="331">
          <cell r="A331">
            <v>313001027474</v>
          </cell>
          <cell r="B331" t="str">
            <v>DE LA VIRGEN Y TURISTICA</v>
          </cell>
          <cell r="C331" t="str">
            <v>COL. MIXTO NUEVO PORVENIR</v>
          </cell>
          <cell r="D331" t="str">
            <v xml:space="preserve">PRINCIPAL </v>
          </cell>
        </row>
        <row r="332">
          <cell r="A332">
            <v>313001028639</v>
          </cell>
          <cell r="B332" t="str">
            <v>COUNTRY</v>
          </cell>
          <cell r="C332" t="str">
            <v>INST. CENTRAL DE COLOMBIA PARA ADULTOS(ICCA)</v>
          </cell>
          <cell r="D332" t="str">
            <v xml:space="preserve">PRINCIPAL </v>
          </cell>
        </row>
        <row r="333">
          <cell r="A333">
            <v>313001027539</v>
          </cell>
          <cell r="B333" t="str">
            <v>SANTA RITA</v>
          </cell>
          <cell r="C333" t="str">
            <v>CENT. EDUC. EDUCANDO PARA LA PAZ "CEDUPAZ"</v>
          </cell>
          <cell r="D333" t="str">
            <v xml:space="preserve">PRINCIPAL </v>
          </cell>
        </row>
        <row r="334">
          <cell r="A334">
            <v>313001028039</v>
          </cell>
          <cell r="B334" t="str">
            <v>INDUSTRIAL Y DE LA BAHIA</v>
          </cell>
          <cell r="C334" t="str">
            <v>INST. SAN JUAN DE DIOS</v>
          </cell>
          <cell r="D334" t="str">
            <v xml:space="preserve">PRINCIPAL </v>
          </cell>
        </row>
        <row r="335">
          <cell r="A335">
            <v>313001028868</v>
          </cell>
          <cell r="B335" t="str">
            <v>DE LA VIRGEN Y TURISTICA</v>
          </cell>
          <cell r="C335" t="str">
            <v>COL. BILINGUE DE CARTAGENA</v>
          </cell>
          <cell r="D335" t="str">
            <v xml:space="preserve">PRINCIPAL </v>
          </cell>
        </row>
        <row r="336">
          <cell r="A336">
            <v>313001028225</v>
          </cell>
          <cell r="B336" t="str">
            <v>DE LA VIRGEN Y TURISTICA</v>
          </cell>
          <cell r="C336" t="str">
            <v xml:space="preserve">CORP. CENTRO EDUCATIVO COMUNITARIO FUENTE DE VALORES </v>
          </cell>
          <cell r="D336" t="str">
            <v xml:space="preserve">PRINCIPAL </v>
          </cell>
        </row>
        <row r="337">
          <cell r="A337">
            <v>313001028098</v>
          </cell>
          <cell r="B337" t="str">
            <v>INDUSTRIAL Y DE LA BAHIA</v>
          </cell>
          <cell r="C337" t="str">
            <v>JARD. INF.  LOS ANGELES (IE LOS ANGELES)</v>
          </cell>
          <cell r="D337" t="str">
            <v xml:space="preserve">PRINCIPAL </v>
          </cell>
        </row>
        <row r="338">
          <cell r="A338">
            <v>313001028829</v>
          </cell>
          <cell r="B338" t="str">
            <v>INDUSTRIAL Y DE LA BAHIA</v>
          </cell>
          <cell r="C338" t="str">
            <v>FUNDACION INSTITUCION EDUCATIVA FUNASER</v>
          </cell>
          <cell r="D338" t="str">
            <v xml:space="preserve">PRINCIPAL </v>
          </cell>
        </row>
        <row r="339">
          <cell r="A339">
            <v>313001028055</v>
          </cell>
          <cell r="B339" t="str">
            <v>INDUSTRIAL Y DE LA BAHIA</v>
          </cell>
          <cell r="C339" t="str">
            <v>JARDIN INFANTIL MI PEQUEÑO ARTISTA</v>
          </cell>
          <cell r="D339" t="str">
            <v xml:space="preserve">PRINCIPAL </v>
          </cell>
        </row>
        <row r="340">
          <cell r="A340">
            <v>313001028789</v>
          </cell>
          <cell r="B340" t="str">
            <v>INDUSTRIAL Y DE LA BAHIA</v>
          </cell>
          <cell r="C340" t="str">
            <v>CORP. DE EDUCACION  ESPECIAL MENTE ACTIVA</v>
          </cell>
          <cell r="D340" t="str">
            <v xml:space="preserve">PRINCIPAL </v>
          </cell>
        </row>
        <row r="341">
          <cell r="A341">
            <v>313001028875</v>
          </cell>
          <cell r="B341" t="str">
            <v>DE LA VIRGEN Y TURISTICA</v>
          </cell>
          <cell r="C341" t="str">
            <v>CENT. EDUC. ALBERTO JIMENEZ FUENTES (ANTES MI ABUELO Y</v>
          </cell>
          <cell r="D341" t="str">
            <v xml:space="preserve">PRINCIPAL </v>
          </cell>
        </row>
        <row r="342">
          <cell r="A342">
            <v>313001028771</v>
          </cell>
          <cell r="B342" t="str">
            <v>DE LA VIRGEN Y TURISTICA</v>
          </cell>
          <cell r="C342" t="str">
            <v>INST.  REAL DEL CARIBE</v>
          </cell>
          <cell r="D342" t="str">
            <v xml:space="preserve">PRINCIPAL </v>
          </cell>
        </row>
        <row r="343">
          <cell r="A343">
            <v>313001028843</v>
          </cell>
          <cell r="B343" t="str">
            <v>DE LA VIRGEN Y TURISTICA</v>
          </cell>
          <cell r="C343" t="str">
            <v>COL. JUAN PABLO II (C.E SONRISITAS)</v>
          </cell>
          <cell r="D343" t="str">
            <v xml:space="preserve">PRINCIPAL </v>
          </cell>
        </row>
        <row r="344">
          <cell r="A344">
            <v>313001028985</v>
          </cell>
          <cell r="B344" t="str">
            <v>DE LA VIRGEN Y TURISTICA</v>
          </cell>
          <cell r="C344" t="str">
            <v>COL. DIOS ES AMOR -SEDE CARTAGENA</v>
          </cell>
          <cell r="D344" t="str">
            <v xml:space="preserve">PRINCIPAL </v>
          </cell>
        </row>
        <row r="345">
          <cell r="A345">
            <v>313001028891</v>
          </cell>
          <cell r="B345" t="str">
            <v>SANTA RITA</v>
          </cell>
          <cell r="C345" t="str">
            <v>COL. FERNANDO DE ARAGON DE CARTAGENA</v>
          </cell>
          <cell r="D345" t="str">
            <v xml:space="preserve">PRINCIPAL </v>
          </cell>
        </row>
        <row r="346">
          <cell r="A346">
            <v>313001029256</v>
          </cell>
          <cell r="B346" t="str">
            <v>SANTA RITA</v>
          </cell>
          <cell r="C346" t="str">
            <v>FUND. INST. MIXTO EL NAZARENO</v>
          </cell>
          <cell r="D346" t="str">
            <v xml:space="preserve">PRINCIPAL </v>
          </cell>
        </row>
        <row r="347">
          <cell r="A347">
            <v>313001029116</v>
          </cell>
          <cell r="B347" t="str">
            <v>INDUSTRIAL Y DE LA BAHIA</v>
          </cell>
          <cell r="C347" t="str">
            <v>I.E COMUNITARIA LIRIO DE LOS VALLES</v>
          </cell>
          <cell r="D347" t="str">
            <v xml:space="preserve">PRINCIPAL </v>
          </cell>
        </row>
        <row r="348">
          <cell r="A348">
            <v>313001029108</v>
          </cell>
          <cell r="B348" t="str">
            <v>SANTA RITA</v>
          </cell>
          <cell r="C348" t="str">
            <v>COL. DE BACHILLERATO DEL LITORAL, CODEBOL LTDA</v>
          </cell>
          <cell r="D348" t="str">
            <v xml:space="preserve">PRINCIPAL </v>
          </cell>
        </row>
        <row r="349">
          <cell r="A349">
            <v>313001029124</v>
          </cell>
          <cell r="B349" t="str">
            <v>SANTA RITA</v>
          </cell>
          <cell r="C349" t="str">
            <v>CORP. INST. EDUCA.CARLOS ORTIZ SANCHEZ</v>
          </cell>
          <cell r="D349" t="str">
            <v xml:space="preserve">PRINCIPAL </v>
          </cell>
        </row>
        <row r="350">
          <cell r="A350">
            <v>313001029281</v>
          </cell>
          <cell r="B350" t="str">
            <v>DE LA VIRGEN Y TURISTICA</v>
          </cell>
          <cell r="C350" t="str">
            <v>INST. MIXTO FREINET</v>
          </cell>
          <cell r="D350" t="str">
            <v xml:space="preserve">PRINCIPAL </v>
          </cell>
        </row>
        <row r="351">
          <cell r="A351">
            <v>313001029337</v>
          </cell>
          <cell r="B351" t="str">
            <v>INDUSTRIAL Y DE LA BAHIA</v>
          </cell>
          <cell r="C351" t="str">
            <v>GORETTI SCHOOL</v>
          </cell>
          <cell r="D351" t="str">
            <v xml:space="preserve">PRINCIPAL </v>
          </cell>
        </row>
        <row r="352">
          <cell r="A352">
            <v>313001029523</v>
          </cell>
          <cell r="B352" t="str">
            <v>SANTA RITA</v>
          </cell>
          <cell r="C352" t="str">
            <v>GIMN. BILINGÜE ALTAMAR DE CARTAGENA</v>
          </cell>
          <cell r="D352" t="str">
            <v xml:space="preserve">PRINCIPAL </v>
          </cell>
        </row>
        <row r="353">
          <cell r="A353">
            <v>313001029426</v>
          </cell>
          <cell r="B353" t="str">
            <v>DE LA VIRGEN Y TURISTICA</v>
          </cell>
          <cell r="C353" t="str">
            <v>C.E MUNDO DEL SABER</v>
          </cell>
          <cell r="D353" t="str">
            <v xml:space="preserve">PRINCIPAL </v>
          </cell>
        </row>
        <row r="354">
          <cell r="A354">
            <v>313001029418</v>
          </cell>
          <cell r="B354" t="str">
            <v>DE LA VIRGEN Y TURISTICA</v>
          </cell>
          <cell r="C354" t="str">
            <v>INST. EDUC 1 DE MAYO</v>
          </cell>
          <cell r="D354" t="str">
            <v xml:space="preserve">PRINCIPAL </v>
          </cell>
        </row>
        <row r="355">
          <cell r="A355">
            <v>313001029507</v>
          </cell>
          <cell r="B355" t="str">
            <v>COUNTRY</v>
          </cell>
          <cell r="C355" t="str">
            <v>JARD. INF CHISPITAS MAGICAS (INST. EDUC. HERMANA ALICIA ALVAREZ)</v>
          </cell>
          <cell r="D355" t="str">
            <v xml:space="preserve">PRINCIPAL </v>
          </cell>
        </row>
        <row r="356">
          <cell r="A356">
            <v>313001029469</v>
          </cell>
          <cell r="B356" t="str">
            <v>INDUSTRIAL Y DE LA BAHIA</v>
          </cell>
          <cell r="C356" t="str">
            <v>INST. MI ABCDARIO</v>
          </cell>
          <cell r="D356" t="str">
            <v xml:space="preserve">PRINCIPAL </v>
          </cell>
        </row>
        <row r="357">
          <cell r="A357">
            <v>313001029353</v>
          </cell>
          <cell r="B357" t="str">
            <v>SANTA RITA</v>
          </cell>
          <cell r="C357" t="str">
            <v>CORP. BEVERLY HILLS</v>
          </cell>
          <cell r="D357" t="str">
            <v xml:space="preserve">PRINCIPAL </v>
          </cell>
        </row>
        <row r="358">
          <cell r="A358">
            <v>313001013279</v>
          </cell>
          <cell r="B358" t="str">
            <v>DE LA VIRGEN Y TURISTICA</v>
          </cell>
          <cell r="C358" t="str">
            <v>INST. SIGMUND FREUD       (C.INF LOS PEQUEÑOS SABIOS)</v>
          </cell>
          <cell r="D358" t="str">
            <v xml:space="preserve">PRINCIPAL </v>
          </cell>
        </row>
        <row r="359">
          <cell r="A359">
            <v>313001029612</v>
          </cell>
          <cell r="B359" t="str">
            <v>DE LA VIRGEN Y TURISTICA</v>
          </cell>
          <cell r="C359" t="str">
            <v>CENT. EDUC. INDIA CATALINA</v>
          </cell>
          <cell r="D359" t="str">
            <v xml:space="preserve">PRINCIPAL </v>
          </cell>
        </row>
        <row r="360">
          <cell r="A360">
            <v>313001029540</v>
          </cell>
          <cell r="B360" t="str">
            <v>INDUSTRIAL Y DE LA BAHIA</v>
          </cell>
          <cell r="C360" t="str">
            <v>COLEGIO PITAGORAS -(JARD. INF. Y GUARDERIA MIS TAREAS )</v>
          </cell>
          <cell r="D360" t="str">
            <v xml:space="preserve">PRINCIPAL </v>
          </cell>
        </row>
        <row r="361">
          <cell r="A361">
            <v>313001029680</v>
          </cell>
          <cell r="B361" t="str">
            <v>INDUSTRIAL Y DE LA BAHIA</v>
          </cell>
          <cell r="C361" t="str">
            <v>CENT. EDUC. INTEGRAL MODERNO</v>
          </cell>
          <cell r="D361" t="str">
            <v xml:space="preserve">PRINCIPAL </v>
          </cell>
        </row>
        <row r="362">
          <cell r="A362">
            <v>313001029655</v>
          </cell>
          <cell r="B362" t="str">
            <v>INDUSTRIAL Y DE LA BAHIA</v>
          </cell>
          <cell r="C362" t="str">
            <v>INST. MI PRIMERA ESTACION</v>
          </cell>
          <cell r="D362" t="str">
            <v xml:space="preserve">PRINCIPAL </v>
          </cell>
        </row>
        <row r="363">
          <cell r="A363">
            <v>313001029752</v>
          </cell>
          <cell r="B363" t="str">
            <v>INDUSTRIAL Y DE LA BAHIA</v>
          </cell>
          <cell r="C363" t="str">
            <v>INST. EDUC. CAMINO AL SABER</v>
          </cell>
          <cell r="D363" t="str">
            <v xml:space="preserve">PRINCIPAL </v>
          </cell>
        </row>
        <row r="364">
          <cell r="A364">
            <v>313001029701</v>
          </cell>
          <cell r="B364" t="str">
            <v>INDUSTRIAL Y DE LA BAHIA</v>
          </cell>
          <cell r="C364" t="str">
            <v>CENT. EDUC. SANTA CLARA</v>
          </cell>
          <cell r="D364" t="str">
            <v xml:space="preserve">PRINCIPAL </v>
          </cell>
        </row>
        <row r="365">
          <cell r="A365">
            <v>313001029671</v>
          </cell>
          <cell r="B365" t="str">
            <v>INDUSTRIAL Y DE LA BAHIA</v>
          </cell>
          <cell r="C365" t="str">
            <v>INSTITUTO EDUCATIVO MUNDO HACIA EL FUTURO</v>
          </cell>
          <cell r="D365" t="str">
            <v xml:space="preserve">PRINCIPAL </v>
          </cell>
        </row>
        <row r="366">
          <cell r="A366">
            <v>313001029833</v>
          </cell>
          <cell r="B366" t="str">
            <v>INDUSTRIAL Y DE LA BAHIA</v>
          </cell>
          <cell r="C366" t="str">
            <v>INSTITUTO EDUCATIVO SANTA LUCIA</v>
          </cell>
          <cell r="D366" t="str">
            <v xml:space="preserve">PRINCIPAL </v>
          </cell>
        </row>
        <row r="367">
          <cell r="A367">
            <v>313001029841</v>
          </cell>
          <cell r="B367" t="str">
            <v>SANTA RITA</v>
          </cell>
          <cell r="C367" t="str">
            <v>COLEGIO INFANTIL INICIOS DEL ARCO IRIS</v>
          </cell>
          <cell r="D367" t="str">
            <v xml:space="preserve">PRINCIPAL </v>
          </cell>
        </row>
        <row r="368">
          <cell r="A368">
            <v>313001029647</v>
          </cell>
          <cell r="B368" t="str">
            <v>SANTA RITA</v>
          </cell>
          <cell r="C368" t="str">
            <v>COLEGIO SANTISIMA TRINIDAD</v>
          </cell>
          <cell r="D368" t="str">
            <v xml:space="preserve">PRINCIPAL </v>
          </cell>
        </row>
        <row r="369">
          <cell r="A369">
            <v>313001029868</v>
          </cell>
          <cell r="B369" t="str">
            <v>INDUSTRIAL Y DE LA BAHIA</v>
          </cell>
          <cell r="C369" t="str">
            <v>INST EDUCATIVO TECNOCIENCIA REGION CARIBE</v>
          </cell>
          <cell r="D369" t="str">
            <v xml:space="preserve">PRINCIPAL </v>
          </cell>
        </row>
        <row r="370">
          <cell r="A370">
            <v>313001029876</v>
          </cell>
          <cell r="B370" t="str">
            <v>INDUSTRIAL Y DE LA BAHIA</v>
          </cell>
          <cell r="C370" t="str">
            <v>CORP. EDUC. PARQUE DE LOS NIÑOS</v>
          </cell>
          <cell r="D370" t="str">
            <v xml:space="preserve">PRINCIPAL </v>
          </cell>
        </row>
        <row r="371">
          <cell r="A371">
            <v>313001029981</v>
          </cell>
          <cell r="B371" t="str">
            <v>INDUSTRIAL Y DE LA BAHIA</v>
          </cell>
          <cell r="C371" t="str">
            <v>COLEGIO ACADEMICO Y TECNICO JOSE MARIA GARCIA DE TOLEDO</v>
          </cell>
          <cell r="D371" t="str">
            <v xml:space="preserve">PRINCIPAL </v>
          </cell>
        </row>
        <row r="372">
          <cell r="A372">
            <v>313001029973</v>
          </cell>
          <cell r="B372" t="str">
            <v>INDUSTRIAL Y DE LA BAHIA</v>
          </cell>
          <cell r="C372" t="str">
            <v>INSTITUTO EL MANANTIAL</v>
          </cell>
          <cell r="D372" t="str">
            <v xml:space="preserve">PRINCIPAL </v>
          </cell>
        </row>
        <row r="373">
          <cell r="A373">
            <v>313001030025</v>
          </cell>
          <cell r="B373" t="str">
            <v>SANTA RITA</v>
          </cell>
          <cell r="C373" t="str">
            <v>GIMNASIO AMERICANO HOWARD GARDNER</v>
          </cell>
          <cell r="D373" t="str">
            <v xml:space="preserve">PRINCIPAL </v>
          </cell>
        </row>
        <row r="374">
          <cell r="A374">
            <v>313836000623</v>
          </cell>
          <cell r="B374" t="str">
            <v>RURAL</v>
          </cell>
          <cell r="C374" t="str">
            <v>ASPAEN GIMN. CARTAGENA(ANTIGUO COL. UBICADO EN TURBACO)</v>
          </cell>
          <cell r="D374" t="str">
            <v xml:space="preserve">PRINCIPAL </v>
          </cell>
        </row>
        <row r="375">
          <cell r="A375">
            <v>313001029931</v>
          </cell>
          <cell r="B375" t="str">
            <v>INDUSTRIAL Y DE LA BAHIA</v>
          </cell>
          <cell r="C375" t="str">
            <v>COLEGIO MANOS CREATIVAS</v>
          </cell>
          <cell r="D375" t="str">
            <v xml:space="preserve">PRINCIPAL </v>
          </cell>
        </row>
        <row r="376">
          <cell r="A376">
            <v>313001029965</v>
          </cell>
          <cell r="B376" t="str">
            <v>INDUSTRIAL Y DE LA BAHIA</v>
          </cell>
          <cell r="C376" t="str">
            <v>INSTITUTO INFANTIL LOS CISNES</v>
          </cell>
          <cell r="D376" t="str">
            <v xml:space="preserve">PRINCIPAL </v>
          </cell>
        </row>
        <row r="377">
          <cell r="A377">
            <v>313001030114</v>
          </cell>
          <cell r="B377" t="str">
            <v>INDUSTRIAL Y DE LA BAHIA</v>
          </cell>
          <cell r="C377" t="str">
            <v>CORPORACION EDUCATIVA CONSTRUYENDO SUEÑOS</v>
          </cell>
          <cell r="D377" t="str">
            <v xml:space="preserve">PRINCIPAL </v>
          </cell>
        </row>
        <row r="378">
          <cell r="A378">
            <v>313001030131</v>
          </cell>
          <cell r="B378" t="str">
            <v>SANTA RITA</v>
          </cell>
          <cell r="C378" t="str">
            <v>GIMNASIO INTEGRAL CYGNI DE CARTAGENA</v>
          </cell>
          <cell r="D378" t="str">
            <v xml:space="preserve">PRINCIPAL </v>
          </cell>
        </row>
        <row r="379">
          <cell r="A379">
            <v>313001030068</v>
          </cell>
          <cell r="B379" t="str">
            <v>COUNTRY</v>
          </cell>
          <cell r="C379" t="str">
            <v>COL GENERACION XXI</v>
          </cell>
          <cell r="D379" t="str">
            <v xml:space="preserve">PRINCIPAL </v>
          </cell>
        </row>
        <row r="380">
          <cell r="A380">
            <v>413001030178</v>
          </cell>
          <cell r="B380" t="str">
            <v>INDUSTRIAL Y DE LA BAHIA</v>
          </cell>
          <cell r="C380" t="str">
            <v>CENTRO EDUCATIVO EL MANANTIAL</v>
          </cell>
          <cell r="D380" t="str">
            <v xml:space="preserve">PRINCIPAL </v>
          </cell>
        </row>
        <row r="381">
          <cell r="A381">
            <v>313001030033</v>
          </cell>
          <cell r="B381" t="str">
            <v>INDUSTRIAL Y DE LA BAHIA</v>
          </cell>
          <cell r="C381" t="str">
            <v>CORPORACION EDUCATIVA INSTITUTO PITALUA</v>
          </cell>
          <cell r="D381" t="str">
            <v xml:space="preserve">PRINCIPAL </v>
          </cell>
        </row>
        <row r="382">
          <cell r="A382">
            <v>313001030041</v>
          </cell>
          <cell r="B382" t="str">
            <v>INDUSTRIAL Y DE LA BAHIA</v>
          </cell>
          <cell r="C382" t="str">
            <v>GIMNASIO CREATIVO NIÑOS SABIOS</v>
          </cell>
          <cell r="D382" t="str">
            <v xml:space="preserve">PRINCIPAL </v>
          </cell>
        </row>
        <row r="383">
          <cell r="A383">
            <v>313001030203</v>
          </cell>
          <cell r="B383" t="str">
            <v>DE LA VIRGEN Y TURISTICA</v>
          </cell>
          <cell r="C383" t="str">
            <v>INSTITUTO EDUCATIVO PEDRO CALDERON DE LA BARCA</v>
          </cell>
          <cell r="D383" t="str">
            <v xml:space="preserve">PRINCIPAL </v>
          </cell>
        </row>
        <row r="384">
          <cell r="A384">
            <v>313001800017</v>
          </cell>
          <cell r="B384" t="str">
            <v>INDUSTRIAL Y DE LA BAHIA</v>
          </cell>
          <cell r="C384" t="str">
            <v>CORPORACION EDUCATIVA JOSEPH WILSON SWAN</v>
          </cell>
          <cell r="D384" t="str">
            <v xml:space="preserve">PRINCIPAL </v>
          </cell>
        </row>
        <row r="385">
          <cell r="A385">
            <v>313001800009</v>
          </cell>
          <cell r="B385" t="str">
            <v>INDUSTRIAL Y DE LA BAHIA</v>
          </cell>
          <cell r="C385" t="str">
            <v xml:space="preserve">CORPORACION EDUCATIVA INSTITUTO EDUCATIVO SAN JUAN EUDES </v>
          </cell>
          <cell r="D385" t="str">
            <v xml:space="preserve">PRINCIPAL </v>
          </cell>
        </row>
        <row r="386">
          <cell r="A386">
            <v>313001800041</v>
          </cell>
          <cell r="B386" t="str">
            <v>COUNTRY</v>
          </cell>
          <cell r="C386" t="str">
            <v>JARDIN INFANTIL PANIKER</v>
          </cell>
          <cell r="D386" t="str">
            <v xml:space="preserve">PRINCIPAL </v>
          </cell>
        </row>
        <row r="387">
          <cell r="A387">
            <v>313001800025</v>
          </cell>
          <cell r="B387" t="str">
            <v>COUNTRY</v>
          </cell>
          <cell r="C387" t="str">
            <v>INSTITUTO EDUCATIVO MANOS QUE LEVANTAN</v>
          </cell>
          <cell r="D387" t="str">
            <v xml:space="preserve">PRINCIPAL </v>
          </cell>
        </row>
        <row r="388">
          <cell r="A388">
            <v>313001800033</v>
          </cell>
          <cell r="B388" t="str">
            <v>DE LA VIRGEN Y TURISTICA</v>
          </cell>
          <cell r="C388" t="str">
            <v xml:space="preserve">CENTRO EDUCATIVO DESCUBRIENDO TALENTO </v>
          </cell>
          <cell r="D388" t="str">
            <v xml:space="preserve">PRINCIPAL </v>
          </cell>
        </row>
        <row r="389">
          <cell r="A389">
            <v>313001800050</v>
          </cell>
          <cell r="B389" t="str">
            <v>INDUSTRIAL Y DE LA BAHIA</v>
          </cell>
          <cell r="C389" t="str">
            <v>ESCUELA LA ALEGRIA DE APRENDER JUGANDO</v>
          </cell>
          <cell r="D389" t="str">
            <v xml:space="preserve">PRINCIPAL </v>
          </cell>
        </row>
        <row r="390">
          <cell r="A390">
            <v>313001800068</v>
          </cell>
          <cell r="B390" t="str">
            <v>INDUSTRIAL Y DE LA BAHIA</v>
          </cell>
          <cell r="C390" t="str">
            <v>I.E COLEGIO CRISTIANO BERAKAH</v>
          </cell>
          <cell r="D390" t="str">
            <v xml:space="preserve">PRINCIPAL </v>
          </cell>
        </row>
        <row r="391">
          <cell r="A391">
            <v>313001800084</v>
          </cell>
          <cell r="B391" t="str">
            <v>INDUSTRIAL Y DE LA BAHIA</v>
          </cell>
          <cell r="C391" t="str">
            <v>COLEGIO GIMNASIO MUNDO DE COLORES</v>
          </cell>
          <cell r="D391" t="str">
            <v xml:space="preserve">PRINCIPAL </v>
          </cell>
        </row>
        <row r="392">
          <cell r="A392">
            <v>313001800076</v>
          </cell>
          <cell r="B392" t="str">
            <v>SANTA RITA</v>
          </cell>
          <cell r="C392" t="str">
            <v>COLEGIO PABLO HOFF</v>
          </cell>
          <cell r="D392" t="str">
            <v xml:space="preserve">PRINCIPAL </v>
          </cell>
        </row>
        <row r="393">
          <cell r="A393">
            <v>313001800106</v>
          </cell>
          <cell r="B393" t="str">
            <v>SANTA RITA</v>
          </cell>
          <cell r="C393" t="str">
            <v>GIMNASIO REAL DE LA SABIDURIA</v>
          </cell>
          <cell r="D393" t="str">
            <v xml:space="preserve">PRINCIPAL </v>
          </cell>
        </row>
        <row r="394">
          <cell r="A394">
            <v>313001800165</v>
          </cell>
          <cell r="B394" t="str">
            <v>INDUSTRIAL Y DE LA BAHIA</v>
          </cell>
          <cell r="C394" t="str">
            <v>JARDIN INFANTIL Y CENTRO DE ESTIMULACION MIS PRIMEROS PASOS</v>
          </cell>
          <cell r="D394" t="str">
            <v xml:space="preserve">PRINCIPAL </v>
          </cell>
        </row>
        <row r="395">
          <cell r="A395">
            <v>313001800157</v>
          </cell>
          <cell r="B395" t="str">
            <v>COUNTRY</v>
          </cell>
          <cell r="C395" t="str">
            <v>CENTRO EDUCATIVO ANDALUCIA</v>
          </cell>
          <cell r="D395" t="str">
            <v xml:space="preserve">PRINCIPAL </v>
          </cell>
        </row>
        <row r="396">
          <cell r="A396">
            <v>313001800220</v>
          </cell>
          <cell r="B396" t="str">
            <v>SANTA RITA</v>
          </cell>
          <cell r="C396" t="str">
            <v xml:space="preserve">INSTITUTO EDUCATIVO HERMANOS EN CRISTO	</v>
          </cell>
          <cell r="D396" t="str">
            <v xml:space="preserve">PRINCIPAL </v>
          </cell>
        </row>
        <row r="397">
          <cell r="A397">
            <v>313001800203</v>
          </cell>
          <cell r="B397" t="str">
            <v>SANTA RITA</v>
          </cell>
          <cell r="C397" t="str">
            <v>CORPORACION ESCUELA TALLER DIVERTIARTE FOLCKORE</v>
          </cell>
          <cell r="D397" t="str">
            <v xml:space="preserve">PRINCIPAL </v>
          </cell>
        </row>
        <row r="398">
          <cell r="A398">
            <v>313001800149</v>
          </cell>
          <cell r="B398" t="str">
            <v>COUNTRY</v>
          </cell>
          <cell r="C398" t="str">
            <v>INSTITUTO CARL ROS</v>
          </cell>
          <cell r="D398" t="str">
            <v xml:space="preserve">PRINCIPAL </v>
          </cell>
        </row>
        <row r="399">
          <cell r="A399">
            <v>313001800190</v>
          </cell>
          <cell r="B399" t="str">
            <v>DE LA VIRGEN Y TURISTICA</v>
          </cell>
          <cell r="C399" t="str">
            <v>GIMNASIO FRANCESCO TONUCCI</v>
          </cell>
          <cell r="D399" t="str">
            <v xml:space="preserve">PRINCIPAL </v>
          </cell>
        </row>
        <row r="400">
          <cell r="A400">
            <v>313001800254</v>
          </cell>
          <cell r="B400" t="str">
            <v>INDUSTRIAL Y DE LA BAHIA</v>
          </cell>
          <cell r="C400" t="str">
            <v>INSTITUTO EDUCATIVO HUELLITAS INTERNATIONAL SCHOOL</v>
          </cell>
          <cell r="D400" t="str">
            <v xml:space="preserve">PRINCIPAL </v>
          </cell>
        </row>
        <row r="401">
          <cell r="A401">
            <v>313001800238</v>
          </cell>
          <cell r="B401" t="str">
            <v>INDUSTRIAL Y DE LA BAHIA</v>
          </cell>
          <cell r="C401" t="str">
            <v>COLEGIO TERRA NOVA</v>
          </cell>
          <cell r="D401" t="str">
            <v xml:space="preserve">PRINCIPAL </v>
          </cell>
        </row>
        <row r="402">
          <cell r="A402">
            <v>413001800402</v>
          </cell>
          <cell r="B402" t="str">
            <v>RURAL</v>
          </cell>
          <cell r="C402" t="str">
            <v>CENTRO EDUCATIVO PESCADOR DE LETRAS</v>
          </cell>
          <cell r="D402" t="str">
            <v xml:space="preserve">PRINCIPAL </v>
          </cell>
        </row>
        <row r="403">
          <cell r="A403">
            <v>313001800378</v>
          </cell>
          <cell r="B403" t="str">
            <v>INDUSTRIAL Y DE LA BAHIA</v>
          </cell>
          <cell r="C403" t="str">
            <v>GIMNASIO AMERICANO SUMMERHILL</v>
          </cell>
          <cell r="D403" t="str">
            <v xml:space="preserve">PRINCIPAL </v>
          </cell>
        </row>
        <row r="404">
          <cell r="A404">
            <v>313001800424</v>
          </cell>
          <cell r="B404" t="str">
            <v>SANTA RITA</v>
          </cell>
          <cell r="C404" t="str">
            <v>GIMNASIO LOS ANGELES CARTAGENA</v>
          </cell>
          <cell r="D404" t="str">
            <v xml:space="preserve">PRINCIPAL </v>
          </cell>
        </row>
        <row r="405">
          <cell r="A405">
            <v>313001800432</v>
          </cell>
          <cell r="B405" t="str">
            <v>INDUSTRIAL Y DE LA BAHIA</v>
          </cell>
          <cell r="C405" t="str">
            <v>JARDIN INFANTIL DIVINA SABIDURIA</v>
          </cell>
          <cell r="D405" t="str">
            <v xml:space="preserve">PRINCIPAL </v>
          </cell>
        </row>
        <row r="406">
          <cell r="A406">
            <v>313001800475</v>
          </cell>
          <cell r="B406" t="str">
            <v>INDUSTRIAL Y DE LA BAHIA</v>
          </cell>
          <cell r="C406" t="str">
            <v>INSTITUTO EDUCATIVO NUEVA LUZ</v>
          </cell>
          <cell r="D406" t="str">
            <v xml:space="preserve">PRINCIPAL </v>
          </cell>
        </row>
        <row r="407">
          <cell r="A407">
            <v>313001800459</v>
          </cell>
          <cell r="B407" t="str">
            <v>INDUSTRIAL Y DE LA BAHIA</v>
          </cell>
          <cell r="C407" t="str">
            <v>CENTRO DE APRENDIZAJE DESPERTANDO TALENTOS</v>
          </cell>
          <cell r="D407" t="str">
            <v xml:space="preserve">PRINCIPAL </v>
          </cell>
        </row>
        <row r="408">
          <cell r="A408">
            <v>413001800496</v>
          </cell>
          <cell r="B408" t="str">
            <v>DE LA VIRGEN Y TURISTICA</v>
          </cell>
          <cell r="C408" t="str">
            <v>CENTRO EDUCATIVO DE BAYUNCA CEINAB</v>
          </cell>
          <cell r="D408" t="str">
            <v xml:space="preserve">PRINCIPAL </v>
          </cell>
        </row>
        <row r="409">
          <cell r="A409">
            <v>313001800483</v>
          </cell>
          <cell r="B409" t="str">
            <v>SANTA RITA</v>
          </cell>
          <cell r="C409" t="str">
            <v>GIMNASIO CHAMBERI</v>
          </cell>
          <cell r="D409" t="str">
            <v xml:space="preserve">PRINCIPAL </v>
          </cell>
        </row>
        <row r="410">
          <cell r="A410">
            <v>313001800629</v>
          </cell>
          <cell r="B410" t="str">
            <v>INDUSTRIAL Y DE LA BAHIA</v>
          </cell>
          <cell r="C410" t="str">
            <v>INSTITUTO DE EDUCACION INTEGRAL IDI</v>
          </cell>
          <cell r="D410" t="str">
            <v xml:space="preserve">PRINCIPAL </v>
          </cell>
        </row>
        <row r="411">
          <cell r="A411">
            <v>313001800548</v>
          </cell>
          <cell r="B411" t="str">
            <v>COUNTRY</v>
          </cell>
          <cell r="C411" t="str">
            <v>INST. BLANCA NIEVES</v>
          </cell>
          <cell r="D411" t="str">
            <v xml:space="preserve">PRINCIPAL </v>
          </cell>
        </row>
        <row r="412">
          <cell r="A412">
            <v>313001800564</v>
          </cell>
          <cell r="B412" t="str">
            <v>COUNTRY</v>
          </cell>
          <cell r="C412" t="str">
            <v>FUNDACION INSTITUTO COLOMBIA</v>
          </cell>
          <cell r="D412" t="str">
            <v xml:space="preserve">PRINCIPAL </v>
          </cell>
        </row>
        <row r="413">
          <cell r="A413">
            <v>313001800599</v>
          </cell>
          <cell r="B413" t="str">
            <v>COUNTRY</v>
          </cell>
          <cell r="C413" t="str">
            <v>INSTITUTO CRISTOCENTRICO DEL CARIBE</v>
          </cell>
          <cell r="D413" t="str">
            <v xml:space="preserve">PRINCIPAL </v>
          </cell>
        </row>
        <row r="414">
          <cell r="A414">
            <v>313001800467</v>
          </cell>
          <cell r="B414" t="str">
            <v>COUNTRY</v>
          </cell>
          <cell r="C414" t="str">
            <v>CENTRO EDUCATIVO AMOR A COLOMBIA</v>
          </cell>
          <cell r="D414" t="str">
            <v xml:space="preserve">PRINCIPAL </v>
          </cell>
        </row>
        <row r="415">
          <cell r="A415">
            <v>313001029591</v>
          </cell>
          <cell r="B415" t="str">
            <v>DE LA VIRGEN Y TURISTICA</v>
          </cell>
          <cell r="C415" t="str">
            <v>CENTRO EDUCATIVO SHALOM</v>
          </cell>
          <cell r="D415" t="str">
            <v xml:space="preserve">PRINCIPAL </v>
          </cell>
        </row>
        <row r="416">
          <cell r="A416">
            <v>313001800271</v>
          </cell>
          <cell r="B416" t="str">
            <v>DE LA VIRGEN Y TURISTICA</v>
          </cell>
          <cell r="C416" t="str">
            <v>INSTITUTO DAVID SANCHEZ JULIAO</v>
          </cell>
          <cell r="D416" t="str">
            <v xml:space="preserve">PRINCIPAL </v>
          </cell>
        </row>
        <row r="417">
          <cell r="A417">
            <v>313001800513</v>
          </cell>
          <cell r="B417" t="str">
            <v>INDUSTRIAL Y DE LA BAHIA</v>
          </cell>
          <cell r="C417" t="str">
            <v>INSTITUTO EDUCATIVO VILLA DEL CIELO</v>
          </cell>
          <cell r="D417" t="str">
            <v xml:space="preserve">PRINCIPAL </v>
          </cell>
        </row>
        <row r="418">
          <cell r="A418">
            <v>313001800521</v>
          </cell>
          <cell r="B418" t="str">
            <v>INDUSTRIAL Y DE LA BAHIA</v>
          </cell>
          <cell r="C418" t="str">
            <v>CENTRO DE DESARROLLO INTEGRAL MANITOS CREATIVAS</v>
          </cell>
          <cell r="D418" t="str">
            <v xml:space="preserve">PRINCIPAL </v>
          </cell>
        </row>
        <row r="419">
          <cell r="A419">
            <v>313001800661</v>
          </cell>
          <cell r="B419" t="str">
            <v>INDUSTRIAL Y DE LA BAHIA</v>
          </cell>
          <cell r="C419" t="str">
            <v>INSTITUTO EDUCATIVO LINDO AMANECER</v>
          </cell>
          <cell r="D419" t="str">
            <v xml:space="preserve">PRINCIPAL </v>
          </cell>
        </row>
        <row r="420">
          <cell r="A420">
            <v>313001800572</v>
          </cell>
          <cell r="B420" t="str">
            <v>INDUSTRIAL Y DE LA BAHIA</v>
          </cell>
          <cell r="C420" t="str">
            <v>CORPORACION EDUCATIVA GIMNASIO DAVID AUSUBEL</v>
          </cell>
          <cell r="D420" t="str">
            <v xml:space="preserve">PRINCIPAL </v>
          </cell>
        </row>
        <row r="421">
          <cell r="A421">
            <v>313001800670</v>
          </cell>
          <cell r="B421" t="str">
            <v>DE LA VIRGEN Y TURISTICA</v>
          </cell>
          <cell r="C421" t="str">
            <v>INSTITUCION EDUCAMOS CON VALORES</v>
          </cell>
          <cell r="D421" t="str">
            <v xml:space="preserve">PRINCIPAL </v>
          </cell>
        </row>
        <row r="422">
          <cell r="A422">
            <v>313001800742</v>
          </cell>
          <cell r="B422" t="str">
            <v>COUNTRY</v>
          </cell>
          <cell r="C422" t="str">
            <v>INSTITUTO EDUCATIVO MIS ESTIMULACIONES</v>
          </cell>
          <cell r="D422" t="str">
            <v xml:space="preserve">PRINCIPAL </v>
          </cell>
        </row>
        <row r="423">
          <cell r="A423">
            <v>313001800602</v>
          </cell>
          <cell r="B423" t="str">
            <v>INDUSTRIAL Y DE LA BAHIA</v>
          </cell>
          <cell r="C423" t="str">
            <v>INSTITUTO EDUCATIVO BRUNER</v>
          </cell>
          <cell r="D423" t="str">
            <v xml:space="preserve">PRINCIPAL </v>
          </cell>
        </row>
        <row r="424">
          <cell r="A424">
            <v>313001800581</v>
          </cell>
          <cell r="B424" t="str">
            <v>SANTA RITA</v>
          </cell>
          <cell r="C424" t="str">
            <v>MI MUNDO MAGICO GUARDERIA Y JARDIN INFANTIL</v>
          </cell>
          <cell r="D424" t="str">
            <v xml:space="preserve">PRINCIPAL </v>
          </cell>
        </row>
        <row r="425">
          <cell r="A425">
            <v>313001800611</v>
          </cell>
          <cell r="B425" t="str">
            <v>COUNTRY</v>
          </cell>
          <cell r="C425" t="str">
            <v>CENTRO EDUCATIVO MANOS QUE CONSTRUYEN</v>
          </cell>
          <cell r="D425" t="str">
            <v xml:space="preserve">PRINCIPAL </v>
          </cell>
        </row>
        <row r="426">
          <cell r="A426">
            <v>313001800696</v>
          </cell>
          <cell r="B426" t="str">
            <v>INDUSTRIAL Y DE LA BAHIA</v>
          </cell>
          <cell r="C426" t="str">
            <v>COLEGIO DULCE CORAZON DE MARIA</v>
          </cell>
          <cell r="D426" t="str">
            <v xml:space="preserve">PRINCIPAL </v>
          </cell>
        </row>
        <row r="427">
          <cell r="A427">
            <v>313001800700</v>
          </cell>
          <cell r="B427" t="str">
            <v>INDUSTRIAL Y DE LA BAHIA</v>
          </cell>
          <cell r="C427" t="str">
            <v>INSTITUTO PEDAGÓGICO LA VICTORIA</v>
          </cell>
          <cell r="D427" t="str">
            <v xml:space="preserve">PRINCIPAL </v>
          </cell>
        </row>
        <row r="428">
          <cell r="A428">
            <v>313001800505</v>
          </cell>
          <cell r="B428" t="str">
            <v>DE LA VIRGEN Y TURISTICA</v>
          </cell>
          <cell r="C428" t="str">
            <v xml:space="preserve">CORPORACION INSTITUCION EDUCATIVA CIENAGA DE LA VIRGEN  CIECIVIR </v>
          </cell>
          <cell r="D428" t="str">
            <v xml:space="preserve">PRINCIPAL </v>
          </cell>
        </row>
        <row r="429">
          <cell r="A429">
            <v>313001800556</v>
          </cell>
          <cell r="B429" t="str">
            <v>COUNTRY</v>
          </cell>
          <cell r="C429" t="str">
            <v>CENTRO DE DESARROLLO Y APRENDIZAJE LUZ DE LUZ</v>
          </cell>
          <cell r="D429" t="str">
            <v xml:space="preserve">PRINCIPAL </v>
          </cell>
        </row>
        <row r="430">
          <cell r="A430">
            <v>313001800441</v>
          </cell>
          <cell r="B430" t="str">
            <v>COUNTRY</v>
          </cell>
          <cell r="C430" t="str">
            <v>INSTITUTO EDUCATIVO NISSI</v>
          </cell>
          <cell r="D430" t="str">
            <v xml:space="preserve">PRINCIPAL </v>
          </cell>
        </row>
        <row r="431">
          <cell r="A431">
            <v>313001800645</v>
          </cell>
          <cell r="B431" t="str">
            <v>COUNTRY</v>
          </cell>
          <cell r="C431" t="str">
            <v>INSTITUTO EDUCATIVO NUEVA ESPERANZA</v>
          </cell>
          <cell r="D431" t="str">
            <v xml:space="preserve">PRINCIPAL </v>
          </cell>
        </row>
        <row r="432">
          <cell r="A432">
            <v>313001800718</v>
          </cell>
          <cell r="B432" t="str">
            <v>COUNTRY</v>
          </cell>
          <cell r="C432" t="str">
            <v>CENTRO EDUCATIVO JOHN PAUL LEDERACH</v>
          </cell>
          <cell r="D432" t="str">
            <v xml:space="preserve">PRINCIPAL </v>
          </cell>
        </row>
        <row r="433">
          <cell r="A433">
            <v>313001800653</v>
          </cell>
          <cell r="B433" t="str">
            <v>COUNTRY</v>
          </cell>
          <cell r="C433" t="str">
            <v xml:space="preserve">INSTITUCION EDUCATIVA EL MILAGROSO DE LA VILLA	</v>
          </cell>
          <cell r="D433" t="str">
            <v xml:space="preserve">PRINCIPAL </v>
          </cell>
        </row>
        <row r="434">
          <cell r="A434">
            <v>313001800785</v>
          </cell>
          <cell r="B434" t="str">
            <v>INDUSTRIAL Y DE LA BAHIA</v>
          </cell>
          <cell r="C434" t="str">
            <v>INSTITUTO EDUCATIVO VILLPAHS</v>
          </cell>
          <cell r="D434" t="str">
            <v xml:space="preserve">PRINCIPAL </v>
          </cell>
        </row>
        <row r="435">
          <cell r="A435">
            <v>313001800751</v>
          </cell>
          <cell r="B435" t="str">
            <v>DE LA VIRGEN Y TURISTICA</v>
          </cell>
          <cell r="C435" t="str">
            <v xml:space="preserve">COLEGIO HUMANISTA FRANCESCO PETRARCA	</v>
          </cell>
          <cell r="D435" t="str">
            <v xml:space="preserve">PRINCIPAL </v>
          </cell>
        </row>
        <row r="436">
          <cell r="A436">
            <v>313001800637</v>
          </cell>
          <cell r="B436" t="str">
            <v>INDUSTRIAL Y DE LA BAHIA</v>
          </cell>
          <cell r="C436" t="str">
            <v>COLEGIO SAN JOSE DE LOS CAMPANOS</v>
          </cell>
          <cell r="D436" t="str">
            <v xml:space="preserve">PRINCIPAL </v>
          </cell>
        </row>
        <row r="437">
          <cell r="A437">
            <v>313001800688</v>
          </cell>
          <cell r="B437" t="str">
            <v>COUNTRY</v>
          </cell>
          <cell r="C437" t="str">
            <v>INSTITUTO EDUCATIVO SINERGIA</v>
          </cell>
          <cell r="D437" t="str">
            <v xml:space="preserve">PRINCIPAL </v>
          </cell>
        </row>
        <row r="438">
          <cell r="A438">
            <v>313001800726</v>
          </cell>
          <cell r="B438" t="str">
            <v>INDUSTRIAL Y DE LA BAHIA</v>
          </cell>
          <cell r="C438" t="str">
            <v>INSTITUTO EDUCATIVO CULTIVANDO VALORES</v>
          </cell>
          <cell r="D438" t="str">
            <v xml:space="preserve">PRINCIPAL </v>
          </cell>
        </row>
        <row r="439">
          <cell r="A439">
            <v>313001800793</v>
          </cell>
          <cell r="B439" t="str">
            <v>INDUSTRIAL Y DE LA BAHIA</v>
          </cell>
          <cell r="C439" t="str">
            <v xml:space="preserve">INSTITUTO EDUCATIVO MUNDO FELIZ	</v>
          </cell>
          <cell r="D439" t="str">
            <v xml:space="preserve">PRINCIPAL </v>
          </cell>
        </row>
        <row r="440">
          <cell r="A440">
            <v>313001008542</v>
          </cell>
          <cell r="B440" t="str">
            <v>INDUSTRIAL Y DE LA BAHIA</v>
          </cell>
          <cell r="C440" t="str">
            <v>INST. JORGE LUIS BORGES</v>
          </cell>
          <cell r="D440" t="str">
            <v xml:space="preserve">PRINCIPAL </v>
          </cell>
        </row>
        <row r="441">
          <cell r="A441">
            <v>313001030190</v>
          </cell>
          <cell r="B441" t="str">
            <v>INDUSTRIAL Y DE LA BAHIA</v>
          </cell>
          <cell r="C441" t="str">
            <v>I.E OVIDE DECROLY</v>
          </cell>
          <cell r="D441" t="str">
            <v xml:space="preserve">PRINCIPAL </v>
          </cell>
        </row>
        <row r="442">
          <cell r="A442">
            <v>313001013571</v>
          </cell>
          <cell r="B442" t="str">
            <v>INDUSTRIAL Y DE LA BAHIA</v>
          </cell>
          <cell r="C442" t="str">
            <v>C.E NELSON MANDELA</v>
          </cell>
          <cell r="D442" t="str">
            <v xml:space="preserve">PRINCIPAL </v>
          </cell>
        </row>
        <row r="443">
          <cell r="A443">
            <v>313001800807</v>
          </cell>
          <cell r="B443" t="str">
            <v>INDUSTRIAL Y DE LA BAHIA</v>
          </cell>
          <cell r="C443" t="str">
            <v>JARDIN INFANTIL ANCHILA</v>
          </cell>
          <cell r="D443" t="str">
            <v xml:space="preserve">PRINCIPAL </v>
          </cell>
        </row>
        <row r="444">
          <cell r="A444">
            <v>413001800844</v>
          </cell>
          <cell r="B444" t="str">
            <v>RURAL</v>
          </cell>
          <cell r="C444" t="str">
            <v xml:space="preserve">AVANTE GLOBAL SCHOOL	</v>
          </cell>
          <cell r="D444" t="str">
            <v xml:space="preserve">PRINCIPAL </v>
          </cell>
        </row>
        <row r="445">
          <cell r="A445">
            <v>313001800823</v>
          </cell>
          <cell r="B445" t="str">
            <v>INDUSTRIAL Y DE LA BAHIA</v>
          </cell>
          <cell r="C445" t="str">
            <v>COLEGIO NUEVO AMANECER</v>
          </cell>
          <cell r="D445" t="str">
            <v xml:space="preserve">PRINCIPAL </v>
          </cell>
        </row>
        <row r="446">
          <cell r="A446">
            <v>313001800866</v>
          </cell>
          <cell r="B446" t="str">
            <v>DE LA VIRGEN Y TURISTICA</v>
          </cell>
          <cell r="C446" t="str">
            <v>FUNDACIÓN EDUCATIVA CANAÁN</v>
          </cell>
          <cell r="D446" t="str">
            <v xml:space="preserve">PRINCIPAL </v>
          </cell>
        </row>
        <row r="447">
          <cell r="A447">
            <v>313001800858</v>
          </cell>
          <cell r="B447" t="str">
            <v>INDUSTRIAL Y DE LA BAHIA</v>
          </cell>
          <cell r="C447" t="str">
            <v>GIMNASIO AMERICANO THE CHILDREN HOUSE PRESCHOOL</v>
          </cell>
          <cell r="D447" t="str">
            <v xml:space="preserve">PRINCIPAL </v>
          </cell>
        </row>
        <row r="448">
          <cell r="A448">
            <v>313001800815</v>
          </cell>
          <cell r="B448" t="str">
            <v>DE LA VIRGEN Y TURISTICA</v>
          </cell>
          <cell r="C448" t="str">
            <v>CENTRO EDUCATIVO MARALU</v>
          </cell>
          <cell r="D448" t="str">
            <v xml:space="preserve">PRINCIPAL </v>
          </cell>
        </row>
        <row r="449">
          <cell r="A449">
            <v>313001800734</v>
          </cell>
          <cell r="B449" t="str">
            <v>DE LA VIRGEN Y TURISTICA</v>
          </cell>
          <cell r="C449" t="str">
            <v>JARDIN INFANTIL MUNDO DE COLORES</v>
          </cell>
          <cell r="D449" t="str">
            <v xml:space="preserve">PRINCIPAL </v>
          </cell>
        </row>
        <row r="450">
          <cell r="A450">
            <v>313001800891</v>
          </cell>
          <cell r="B450" t="str">
            <v>INDUSTRIAL Y DE LA BAHIA</v>
          </cell>
          <cell r="C450" t="str">
            <v>INSTITUTO JARDIN INFANTIL JEAN PIAGET</v>
          </cell>
          <cell r="D450" t="str">
            <v xml:space="preserve">PRINCIPAL </v>
          </cell>
        </row>
        <row r="451">
          <cell r="A451">
            <v>313001800882</v>
          </cell>
          <cell r="B451" t="str">
            <v>INDUSTRIAL Y DE LA BAHIA</v>
          </cell>
          <cell r="C451" t="str">
            <v>INSTITUTO EDUCATIVO LUZ Y VERDAD</v>
          </cell>
          <cell r="D451" t="str">
            <v xml:space="preserve">PRINCIPAL </v>
          </cell>
        </row>
        <row r="452">
          <cell r="A452">
            <v>313001029388</v>
          </cell>
          <cell r="B452" t="str">
            <v>COUNTRY</v>
          </cell>
          <cell r="C452" t="str">
            <v>CENTRO DE HABILITACIÓN Y CAPACITACIÓN ALUNA</v>
          </cell>
          <cell r="D452" t="str">
            <v xml:space="preserve">PRINCIPAL </v>
          </cell>
        </row>
        <row r="453">
          <cell r="A453">
            <v>313001800904</v>
          </cell>
          <cell r="B453" t="str">
            <v>INDUSTRIAL Y DE LA BAHIA</v>
          </cell>
          <cell r="C453" t="str">
            <v>CENTRO ESTRATEGICO DE APRENDIZAJE PARA EL DESARROLLO DE LA I</v>
          </cell>
          <cell r="D453" t="str">
            <v xml:space="preserve">PRINCIPAL </v>
          </cell>
        </row>
        <row r="454">
          <cell r="A454">
            <v>313001800912</v>
          </cell>
          <cell r="B454" t="str">
            <v>INDUSTRIAL Y DE LA BAHIA</v>
          </cell>
          <cell r="C454" t="str">
            <v>COLEGIO EL PINAR DEL RECREO</v>
          </cell>
          <cell r="D454" t="str">
            <v xml:space="preserve">PRINCIPAL </v>
          </cell>
        </row>
        <row r="455">
          <cell r="A455">
            <v>313001800921</v>
          </cell>
          <cell r="B455" t="str">
            <v>DE LA VIRGEN Y TURISTICA</v>
          </cell>
          <cell r="C455" t="str">
            <v>INSTITUTO EDUCATIVO EL SEMBRADOR</v>
          </cell>
          <cell r="D455" t="str">
            <v xml:space="preserve">PRINCIPAL </v>
          </cell>
        </row>
        <row r="456">
          <cell r="A456">
            <v>313001800874</v>
          </cell>
          <cell r="B456" t="str">
            <v>DE LA VIRGEN Y TURISTICA</v>
          </cell>
          <cell r="C456" t="str">
            <v>INSTITUTO EDUCATIVO SABERES CREATIVOS</v>
          </cell>
          <cell r="D456" t="str">
            <v xml:space="preserve">PRINCIPAL </v>
          </cell>
        </row>
        <row r="457">
          <cell r="A457" t="str">
            <v>31300180083101</v>
          </cell>
          <cell r="B457" t="str">
            <v>COUNTRY</v>
          </cell>
          <cell r="C457" t="str">
            <v>INSTITUTO PEDRO ROMERO</v>
          </cell>
          <cell r="D457" t="str">
            <v xml:space="preserve">PRINCIPAL </v>
          </cell>
        </row>
        <row r="458">
          <cell r="A458" t="str">
            <v>31300102722901</v>
          </cell>
          <cell r="B458" t="str">
            <v>INDUSTRIAL Y DE LA BAHIA</v>
          </cell>
          <cell r="C458" t="str">
            <v>CORP INST. CIRY</v>
          </cell>
          <cell r="D458" t="str">
            <v xml:space="preserve">PRINCIPAL </v>
          </cell>
        </row>
        <row r="459">
          <cell r="A459">
            <v>313001800939</v>
          </cell>
          <cell r="B459" t="str">
            <v>DE LA VIRGEN Y TURISTICA</v>
          </cell>
          <cell r="C459" t="str">
            <v>CORPORACIÓN EDUCATIVA JULIO ENRIQUE</v>
          </cell>
          <cell r="D459" t="str">
            <v xml:space="preserve">PRINCIPAL </v>
          </cell>
        </row>
        <row r="460">
          <cell r="A460">
            <v>313001800955</v>
          </cell>
          <cell r="B460" t="str">
            <v>DE LA VIRGEN Y TURISTICA</v>
          </cell>
          <cell r="C460" t="str">
            <v>JARDIN INFANTIL MARAVILLAS DEL SABER</v>
          </cell>
          <cell r="D460" t="str">
            <v xml:space="preserve">PRINCIPAL </v>
          </cell>
        </row>
        <row r="461">
          <cell r="A461">
            <v>313001800963</v>
          </cell>
          <cell r="B461" t="str">
            <v>SANTA RITA</v>
          </cell>
          <cell r="C461" t="str">
            <v xml:space="preserve">COLEGIO EL SABER DE CARTAGENA	</v>
          </cell>
          <cell r="D461" t="str">
            <v xml:space="preserve">PRINCIPAL 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general (2)"/>
      <sheetName val="Hoja7"/>
      <sheetName val="TD"/>
      <sheetName val="HT1"/>
      <sheetName val="Hoja1"/>
      <sheetName val="XX"/>
      <sheetName val="XXX"/>
      <sheetName val="XXXX"/>
      <sheetName val="XXXXX"/>
      <sheetName val="XXXXXX"/>
      <sheetName val="general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4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1</v>
          </cell>
          <cell r="N4">
            <v>2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7</v>
          </cell>
          <cell r="AI4">
            <v>12</v>
          </cell>
          <cell r="AJ4">
            <v>5</v>
          </cell>
          <cell r="AK4">
            <v>4</v>
          </cell>
          <cell r="AL4">
            <v>2</v>
          </cell>
          <cell r="AM4">
            <v>0</v>
          </cell>
          <cell r="AN4">
            <v>0</v>
          </cell>
          <cell r="AO4">
            <v>0</v>
          </cell>
          <cell r="AP4">
            <v>139</v>
          </cell>
          <cell r="AQ4">
            <v>134</v>
          </cell>
          <cell r="AR4">
            <v>90</v>
          </cell>
          <cell r="AS4">
            <v>79</v>
          </cell>
          <cell r="AT4">
            <v>60</v>
          </cell>
          <cell r="AU4">
            <v>65</v>
          </cell>
          <cell r="AV4">
            <v>0</v>
          </cell>
          <cell r="AW4">
            <v>0</v>
          </cell>
        </row>
        <row r="5">
          <cell r="A5">
            <v>5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</row>
        <row r="6">
          <cell r="A6">
            <v>9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2</v>
          </cell>
          <cell r="AJ6">
            <v>1</v>
          </cell>
          <cell r="AK6">
            <v>1</v>
          </cell>
          <cell r="AL6">
            <v>2</v>
          </cell>
          <cell r="AM6">
            <v>3</v>
          </cell>
          <cell r="AN6">
            <v>0</v>
          </cell>
          <cell r="AO6">
            <v>0</v>
          </cell>
          <cell r="AP6">
            <v>80</v>
          </cell>
          <cell r="AQ6">
            <v>60</v>
          </cell>
          <cell r="AR6">
            <v>52</v>
          </cell>
          <cell r="AS6">
            <v>57</v>
          </cell>
          <cell r="AT6">
            <v>42</v>
          </cell>
          <cell r="AU6">
            <v>37</v>
          </cell>
          <cell r="AV6">
            <v>0</v>
          </cell>
          <cell r="AW6">
            <v>0</v>
          </cell>
        </row>
        <row r="7">
          <cell r="A7">
            <v>10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</row>
        <row r="8">
          <cell r="A8">
            <v>11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3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126</v>
          </cell>
          <cell r="AQ8">
            <v>130</v>
          </cell>
          <cell r="AR8">
            <v>122</v>
          </cell>
          <cell r="AS8">
            <v>90</v>
          </cell>
          <cell r="AT8">
            <v>47</v>
          </cell>
          <cell r="AU8">
            <v>49</v>
          </cell>
          <cell r="AV8">
            <v>0</v>
          </cell>
          <cell r="AW8">
            <v>0</v>
          </cell>
        </row>
        <row r="9">
          <cell r="A9">
            <v>12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</row>
        <row r="10">
          <cell r="A10">
            <v>13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</row>
        <row r="11">
          <cell r="A11">
            <v>14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</row>
        <row r="12">
          <cell r="A12">
            <v>15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>
            <v>16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</row>
        <row r="14">
          <cell r="A14">
            <v>18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</v>
          </cell>
          <cell r="K14">
            <v>1</v>
          </cell>
          <cell r="L14">
            <v>2</v>
          </cell>
          <cell r="M14">
            <v>2</v>
          </cell>
          <cell r="N14">
            <v>2</v>
          </cell>
          <cell r="O14">
            <v>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111</v>
          </cell>
          <cell r="AQ14">
            <v>103</v>
          </cell>
          <cell r="AR14">
            <v>104</v>
          </cell>
          <cell r="AS14">
            <v>112</v>
          </cell>
          <cell r="AT14">
            <v>99</v>
          </cell>
          <cell r="AU14">
            <v>91</v>
          </cell>
          <cell r="AV14">
            <v>0</v>
          </cell>
          <cell r="AW14">
            <v>0</v>
          </cell>
        </row>
        <row r="15">
          <cell r="A15">
            <v>19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</row>
        <row r="16">
          <cell r="A16">
            <v>20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</row>
        <row r="17">
          <cell r="A17">
            <v>21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</row>
        <row r="18">
          <cell r="A18">
            <v>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4</v>
          </cell>
          <cell r="K18">
            <v>2</v>
          </cell>
          <cell r="L18">
            <v>1</v>
          </cell>
          <cell r="M18">
            <v>1</v>
          </cell>
          <cell r="N18">
            <v>4</v>
          </cell>
          <cell r="O18">
            <v>1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1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187</v>
          </cell>
          <cell r="AQ18">
            <v>193</v>
          </cell>
          <cell r="AR18">
            <v>204</v>
          </cell>
          <cell r="AS18">
            <v>166</v>
          </cell>
          <cell r="AT18">
            <v>172</v>
          </cell>
          <cell r="AU18">
            <v>124</v>
          </cell>
          <cell r="AV18">
            <v>0</v>
          </cell>
          <cell r="AW18">
            <v>0</v>
          </cell>
        </row>
        <row r="19">
          <cell r="A19">
            <v>23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</row>
        <row r="20">
          <cell r="A20">
            <v>24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4</v>
          </cell>
          <cell r="L20">
            <v>3</v>
          </cell>
          <cell r="M20">
            <v>0</v>
          </cell>
          <cell r="N20">
            <v>3</v>
          </cell>
          <cell r="O20">
            <v>3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7</v>
          </cell>
          <cell r="AI20">
            <v>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143</v>
          </cell>
          <cell r="AQ20">
            <v>133</v>
          </cell>
          <cell r="AR20">
            <v>139</v>
          </cell>
          <cell r="AS20">
            <v>137</v>
          </cell>
          <cell r="AT20">
            <v>79</v>
          </cell>
          <cell r="AU20">
            <v>86</v>
          </cell>
          <cell r="AV20">
            <v>0</v>
          </cell>
          <cell r="AW20">
            <v>0</v>
          </cell>
        </row>
        <row r="21">
          <cell r="A21">
            <v>25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</v>
          </cell>
          <cell r="K21">
            <v>2</v>
          </cell>
          <cell r="L21">
            <v>2</v>
          </cell>
          <cell r="M21">
            <v>3</v>
          </cell>
          <cell r="N21">
            <v>1</v>
          </cell>
          <cell r="O21">
            <v>1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</v>
          </cell>
          <cell r="AI21">
            <v>0</v>
          </cell>
          <cell r="AJ21">
            <v>1</v>
          </cell>
          <cell r="AK21">
            <v>1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170</v>
          </cell>
          <cell r="AQ21">
            <v>131</v>
          </cell>
          <cell r="AR21">
            <v>122</v>
          </cell>
          <cell r="AS21">
            <v>165</v>
          </cell>
          <cell r="AT21">
            <v>128</v>
          </cell>
          <cell r="AU21">
            <v>100</v>
          </cell>
          <cell r="AV21">
            <v>0</v>
          </cell>
          <cell r="AW21">
            <v>0</v>
          </cell>
        </row>
        <row r="22">
          <cell r="A22">
            <v>26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3">
          <cell r="A23">
            <v>29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</row>
        <row r="24">
          <cell r="A24">
            <v>30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</v>
          </cell>
          <cell r="M24">
            <v>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135</v>
          </cell>
          <cell r="AQ24">
            <v>127</v>
          </cell>
          <cell r="AR24">
            <v>137</v>
          </cell>
          <cell r="AS24">
            <v>136</v>
          </cell>
          <cell r="AT24">
            <v>115</v>
          </cell>
          <cell r="AU24">
            <v>103</v>
          </cell>
          <cell r="AV24">
            <v>0</v>
          </cell>
          <cell r="AW24">
            <v>0</v>
          </cell>
        </row>
        <row r="25">
          <cell r="A25">
            <v>31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1</v>
          </cell>
          <cell r="M25">
            <v>3</v>
          </cell>
          <cell r="N25">
            <v>1</v>
          </cell>
          <cell r="O25">
            <v>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164</v>
          </cell>
          <cell r="AQ25">
            <v>166</v>
          </cell>
          <cell r="AR25">
            <v>154</v>
          </cell>
          <cell r="AS25">
            <v>119</v>
          </cell>
          <cell r="AT25">
            <v>84</v>
          </cell>
          <cell r="AU25">
            <v>53</v>
          </cell>
          <cell r="AV25">
            <v>0</v>
          </cell>
          <cell r="AW25">
            <v>0</v>
          </cell>
        </row>
        <row r="26">
          <cell r="A26">
            <v>32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</v>
          </cell>
          <cell r="K26">
            <v>1</v>
          </cell>
          <cell r="L26">
            <v>3</v>
          </cell>
          <cell r="M26">
            <v>1</v>
          </cell>
          <cell r="N26">
            <v>1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274</v>
          </cell>
          <cell r="AQ26">
            <v>208</v>
          </cell>
          <cell r="AR26">
            <v>218</v>
          </cell>
          <cell r="AS26">
            <v>171</v>
          </cell>
          <cell r="AT26">
            <v>149</v>
          </cell>
          <cell r="AU26">
            <v>142</v>
          </cell>
          <cell r="AV26">
            <v>0</v>
          </cell>
          <cell r="AW26">
            <v>0</v>
          </cell>
        </row>
        <row r="27">
          <cell r="A27">
            <v>33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</row>
        <row r="28">
          <cell r="A28">
            <v>34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</row>
        <row r="29">
          <cell r="A29">
            <v>35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</row>
        <row r="30">
          <cell r="A30">
            <v>36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4</v>
          </cell>
          <cell r="K30">
            <v>1</v>
          </cell>
          <cell r="L30">
            <v>3</v>
          </cell>
          <cell r="M30">
            <v>6</v>
          </cell>
          <cell r="N30">
            <v>4</v>
          </cell>
          <cell r="O30">
            <v>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336</v>
          </cell>
          <cell r="AQ30">
            <v>320</v>
          </cell>
          <cell r="AR30">
            <v>299</v>
          </cell>
          <cell r="AS30">
            <v>320</v>
          </cell>
          <cell r="AT30">
            <v>241</v>
          </cell>
          <cell r="AU30">
            <v>245</v>
          </cell>
          <cell r="AV30">
            <v>0</v>
          </cell>
          <cell r="AW30">
            <v>0</v>
          </cell>
        </row>
        <row r="31">
          <cell r="A31">
            <v>37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3</v>
          </cell>
          <cell r="L31">
            <v>0</v>
          </cell>
          <cell r="M31">
            <v>1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310</v>
          </cell>
          <cell r="AQ31">
            <v>287</v>
          </cell>
          <cell r="AR31">
            <v>244</v>
          </cell>
          <cell r="AS31">
            <v>203</v>
          </cell>
          <cell r="AT31">
            <v>171</v>
          </cell>
          <cell r="AU31">
            <v>134</v>
          </cell>
          <cell r="AV31">
            <v>0</v>
          </cell>
          <cell r="AW31">
            <v>0</v>
          </cell>
        </row>
        <row r="32">
          <cell r="A32">
            <v>38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</v>
          </cell>
          <cell r="M32">
            <v>2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</v>
          </cell>
          <cell r="AK32">
            <v>0</v>
          </cell>
          <cell r="AL32">
            <v>0</v>
          </cell>
          <cell r="AM32">
            <v>1</v>
          </cell>
          <cell r="AN32">
            <v>0</v>
          </cell>
          <cell r="AO32">
            <v>0</v>
          </cell>
          <cell r="AP32">
            <v>195</v>
          </cell>
          <cell r="AQ32">
            <v>157</v>
          </cell>
          <cell r="AR32">
            <v>147</v>
          </cell>
          <cell r="AS32">
            <v>140</v>
          </cell>
          <cell r="AT32">
            <v>132</v>
          </cell>
          <cell r="AU32">
            <v>115</v>
          </cell>
          <cell r="AV32">
            <v>0</v>
          </cell>
          <cell r="AW32">
            <v>0</v>
          </cell>
        </row>
        <row r="33">
          <cell r="A33">
            <v>39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</row>
        <row r="34">
          <cell r="A34">
            <v>42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3</v>
          </cell>
          <cell r="L34">
            <v>1</v>
          </cell>
          <cell r="M34">
            <v>1</v>
          </cell>
          <cell r="N34">
            <v>2</v>
          </cell>
          <cell r="O34">
            <v>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78</v>
          </cell>
          <cell r="AQ34">
            <v>81</v>
          </cell>
          <cell r="AR34">
            <v>75</v>
          </cell>
          <cell r="AS34">
            <v>71</v>
          </cell>
          <cell r="AT34">
            <v>69</v>
          </cell>
          <cell r="AU34">
            <v>53</v>
          </cell>
          <cell r="AV34">
            <v>0</v>
          </cell>
          <cell r="AW34">
            <v>0</v>
          </cell>
        </row>
        <row r="35">
          <cell r="A35">
            <v>43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0</v>
          </cell>
          <cell r="M35">
            <v>1</v>
          </cell>
          <cell r="N35">
            <v>1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187</v>
          </cell>
          <cell r="AQ35">
            <v>165</v>
          </cell>
          <cell r="AR35">
            <v>140</v>
          </cell>
          <cell r="AS35">
            <v>158</v>
          </cell>
          <cell r="AT35">
            <v>125</v>
          </cell>
          <cell r="AU35">
            <v>116</v>
          </cell>
          <cell r="AV35">
            <v>0</v>
          </cell>
          <cell r="AW35">
            <v>0</v>
          </cell>
        </row>
        <row r="36">
          <cell r="A36">
            <v>44</v>
          </cell>
          <cell r="B36">
            <v>0</v>
          </cell>
          <cell r="C36">
            <v>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</v>
          </cell>
          <cell r="K36">
            <v>3</v>
          </cell>
          <cell r="L36">
            <v>2</v>
          </cell>
          <cell r="M36">
            <v>2</v>
          </cell>
          <cell r="N36">
            <v>1</v>
          </cell>
          <cell r="O36">
            <v>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387</v>
          </cell>
          <cell r="AQ36">
            <v>326</v>
          </cell>
          <cell r="AR36">
            <v>289</v>
          </cell>
          <cell r="AS36">
            <v>271</v>
          </cell>
          <cell r="AT36">
            <v>251</v>
          </cell>
          <cell r="AU36">
            <v>197</v>
          </cell>
          <cell r="AV36">
            <v>0</v>
          </cell>
          <cell r="AW36">
            <v>0</v>
          </cell>
        </row>
        <row r="37">
          <cell r="A37">
            <v>45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3</v>
          </cell>
          <cell r="K37">
            <v>5</v>
          </cell>
          <cell r="L37">
            <v>4</v>
          </cell>
          <cell r="M37">
            <v>2</v>
          </cell>
          <cell r="N37">
            <v>2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195</v>
          </cell>
          <cell r="AQ37">
            <v>167</v>
          </cell>
          <cell r="AR37">
            <v>148</v>
          </cell>
          <cell r="AS37">
            <v>147</v>
          </cell>
          <cell r="AT37">
            <v>138</v>
          </cell>
          <cell r="AU37">
            <v>121</v>
          </cell>
          <cell r="AV37">
            <v>0</v>
          </cell>
          <cell r="AW37">
            <v>0</v>
          </cell>
        </row>
        <row r="38">
          <cell r="A38">
            <v>49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</row>
        <row r="39">
          <cell r="A39">
            <v>50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</v>
          </cell>
          <cell r="K39">
            <v>2</v>
          </cell>
          <cell r="L39">
            <v>1</v>
          </cell>
          <cell r="M39">
            <v>4</v>
          </cell>
          <cell r="N39">
            <v>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165</v>
          </cell>
          <cell r="AQ39">
            <v>164</v>
          </cell>
          <cell r="AR39">
            <v>112</v>
          </cell>
          <cell r="AS39">
            <v>89</v>
          </cell>
          <cell r="AT39">
            <v>74</v>
          </cell>
          <cell r="AU39">
            <v>68</v>
          </cell>
          <cell r="AV39">
            <v>0</v>
          </cell>
          <cell r="AW39">
            <v>0</v>
          </cell>
        </row>
        <row r="40">
          <cell r="A40">
            <v>51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</row>
        <row r="41">
          <cell r="A41">
            <v>53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</row>
        <row r="42">
          <cell r="A42">
            <v>54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</row>
        <row r="43">
          <cell r="A43">
            <v>58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114</v>
          </cell>
          <cell r="AQ43">
            <v>129</v>
          </cell>
          <cell r="AR43">
            <v>115</v>
          </cell>
          <cell r="AS43">
            <v>116</v>
          </cell>
          <cell r="AT43">
            <v>114</v>
          </cell>
          <cell r="AU43">
            <v>102</v>
          </cell>
          <cell r="AV43">
            <v>0</v>
          </cell>
          <cell r="AW43">
            <v>0</v>
          </cell>
        </row>
        <row r="44">
          <cell r="A44">
            <v>59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2</v>
          </cell>
          <cell r="L44">
            <v>1</v>
          </cell>
          <cell r="M44">
            <v>3</v>
          </cell>
          <cell r="N44">
            <v>1</v>
          </cell>
          <cell r="O44">
            <v>1</v>
          </cell>
          <cell r="P44">
            <v>0</v>
          </cell>
          <cell r="Q44">
            <v>0</v>
          </cell>
          <cell r="R44">
            <v>0</v>
          </cell>
          <cell r="S44">
            <v>2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246</v>
          </cell>
          <cell r="AQ44">
            <v>224</v>
          </cell>
          <cell r="AR44">
            <v>197</v>
          </cell>
          <cell r="AS44">
            <v>189</v>
          </cell>
          <cell r="AT44">
            <v>174</v>
          </cell>
          <cell r="AU44">
            <v>147</v>
          </cell>
          <cell r="AV44">
            <v>0</v>
          </cell>
          <cell r="AW44">
            <v>0</v>
          </cell>
        </row>
        <row r="45">
          <cell r="A45">
            <v>60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10</v>
          </cell>
          <cell r="K45">
            <v>4</v>
          </cell>
          <cell r="L45">
            <v>6</v>
          </cell>
          <cell r="M45">
            <v>2</v>
          </cell>
          <cell r="N45">
            <v>2</v>
          </cell>
          <cell r="O45">
            <v>2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188</v>
          </cell>
          <cell r="AQ45">
            <v>157</v>
          </cell>
          <cell r="AR45">
            <v>134</v>
          </cell>
          <cell r="AS45">
            <v>128</v>
          </cell>
          <cell r="AT45">
            <v>100</v>
          </cell>
          <cell r="AU45">
            <v>86</v>
          </cell>
          <cell r="AV45">
            <v>0</v>
          </cell>
          <cell r="AW45">
            <v>0</v>
          </cell>
        </row>
        <row r="46">
          <cell r="A46">
            <v>63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</row>
        <row r="47">
          <cell r="A47">
            <v>64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1</v>
          </cell>
          <cell r="L47">
            <v>3</v>
          </cell>
          <cell r="M47">
            <v>3</v>
          </cell>
          <cell r="N47">
            <v>3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321</v>
          </cell>
          <cell r="AQ47">
            <v>312</v>
          </cell>
          <cell r="AR47">
            <v>304</v>
          </cell>
          <cell r="AS47">
            <v>250</v>
          </cell>
          <cell r="AT47">
            <v>234</v>
          </cell>
          <cell r="AU47">
            <v>185</v>
          </cell>
          <cell r="AV47">
            <v>0</v>
          </cell>
          <cell r="AW47">
            <v>0</v>
          </cell>
        </row>
        <row r="48">
          <cell r="A48">
            <v>65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</row>
        <row r="49">
          <cell r="A49">
            <v>66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3</v>
          </cell>
          <cell r="L49">
            <v>1</v>
          </cell>
          <cell r="M49">
            <v>4</v>
          </cell>
          <cell r="N49">
            <v>6</v>
          </cell>
          <cell r="O49">
            <v>1</v>
          </cell>
          <cell r="P49">
            <v>0</v>
          </cell>
          <cell r="Q49">
            <v>0</v>
          </cell>
          <cell r="R49">
            <v>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217</v>
          </cell>
          <cell r="AQ49">
            <v>228</v>
          </cell>
          <cell r="AR49">
            <v>233</v>
          </cell>
          <cell r="AS49">
            <v>199</v>
          </cell>
          <cell r="AT49">
            <v>204</v>
          </cell>
          <cell r="AU49">
            <v>185</v>
          </cell>
          <cell r="AV49">
            <v>0</v>
          </cell>
          <cell r="AW49">
            <v>0</v>
          </cell>
        </row>
        <row r="50">
          <cell r="A50">
            <v>67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</row>
        <row r="51">
          <cell r="A51">
            <v>68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4</v>
          </cell>
          <cell r="K51">
            <v>2</v>
          </cell>
          <cell r="L51">
            <v>6</v>
          </cell>
          <cell r="M51">
            <v>2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298</v>
          </cell>
          <cell r="AQ51">
            <v>250</v>
          </cell>
          <cell r="AR51">
            <v>207</v>
          </cell>
          <cell r="AS51">
            <v>205</v>
          </cell>
          <cell r="AT51">
            <v>146</v>
          </cell>
          <cell r="AU51">
            <v>114</v>
          </cell>
          <cell r="AV51">
            <v>0</v>
          </cell>
          <cell r="AW51">
            <v>0</v>
          </cell>
        </row>
        <row r="52">
          <cell r="A52">
            <v>70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9</v>
          </cell>
          <cell r="L52">
            <v>10</v>
          </cell>
          <cell r="M52">
            <v>5</v>
          </cell>
          <cell r="N52">
            <v>5</v>
          </cell>
          <cell r="O52">
            <v>3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148</v>
          </cell>
          <cell r="AR52">
            <v>127</v>
          </cell>
          <cell r="AS52">
            <v>115</v>
          </cell>
          <cell r="AT52">
            <v>112</v>
          </cell>
          <cell r="AU52">
            <v>84</v>
          </cell>
          <cell r="AV52">
            <v>0</v>
          </cell>
          <cell r="AW52">
            <v>0</v>
          </cell>
        </row>
        <row r="53">
          <cell r="A53">
            <v>71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2</v>
          </cell>
          <cell r="L53">
            <v>6</v>
          </cell>
          <cell r="M53">
            <v>7</v>
          </cell>
          <cell r="N53">
            <v>3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148</v>
          </cell>
          <cell r="AQ53">
            <v>131</v>
          </cell>
          <cell r="AR53">
            <v>141</v>
          </cell>
          <cell r="AS53">
            <v>114</v>
          </cell>
          <cell r="AT53">
            <v>72</v>
          </cell>
          <cell r="AU53">
            <v>96</v>
          </cell>
          <cell r="AV53">
            <v>0</v>
          </cell>
          <cell r="AW53">
            <v>0</v>
          </cell>
        </row>
        <row r="54">
          <cell r="A54">
            <v>72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</row>
        <row r="55">
          <cell r="A55">
            <v>73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</row>
        <row r="56">
          <cell r="A56">
            <v>75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</row>
        <row r="57">
          <cell r="A57">
            <v>76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</row>
        <row r="58">
          <cell r="A58">
            <v>77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A59">
            <v>79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3</v>
          </cell>
          <cell r="K59">
            <v>7</v>
          </cell>
          <cell r="L59">
            <v>2</v>
          </cell>
          <cell r="M59">
            <v>4</v>
          </cell>
          <cell r="N59">
            <v>1</v>
          </cell>
          <cell r="O59">
            <v>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103</v>
          </cell>
          <cell r="AQ59">
            <v>84</v>
          </cell>
          <cell r="AR59">
            <v>68</v>
          </cell>
          <cell r="AS59">
            <v>72</v>
          </cell>
          <cell r="AT59">
            <v>47</v>
          </cell>
          <cell r="AU59">
            <v>32</v>
          </cell>
          <cell r="AV59">
            <v>0</v>
          </cell>
          <cell r="AW59">
            <v>0</v>
          </cell>
        </row>
        <row r="60">
          <cell r="A60">
            <v>80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</row>
        <row r="61">
          <cell r="A61">
            <v>81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</row>
        <row r="62">
          <cell r="A62">
            <v>83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3</v>
          </cell>
          <cell r="K62">
            <v>2</v>
          </cell>
          <cell r="L62">
            <v>3</v>
          </cell>
          <cell r="M62">
            <v>4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201</v>
          </cell>
          <cell r="AQ62">
            <v>162</v>
          </cell>
          <cell r="AR62">
            <v>152</v>
          </cell>
          <cell r="AS62">
            <v>129</v>
          </cell>
          <cell r="AT62">
            <v>130</v>
          </cell>
          <cell r="AU62">
            <v>81</v>
          </cell>
          <cell r="AV62">
            <v>0</v>
          </cell>
          <cell r="AW62">
            <v>0</v>
          </cell>
        </row>
        <row r="63">
          <cell r="A63">
            <v>86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</row>
        <row r="64">
          <cell r="A64">
            <v>87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148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</row>
        <row r="65">
          <cell r="A65">
            <v>88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</row>
        <row r="66">
          <cell r="A66">
            <v>89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</v>
          </cell>
          <cell r="K66">
            <v>5</v>
          </cell>
          <cell r="L66">
            <v>1</v>
          </cell>
          <cell r="M66">
            <v>5</v>
          </cell>
          <cell r="N66">
            <v>0</v>
          </cell>
          <cell r="O66">
            <v>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125</v>
          </cell>
          <cell r="AQ66">
            <v>128</v>
          </cell>
          <cell r="AR66">
            <v>115</v>
          </cell>
          <cell r="AS66">
            <v>118</v>
          </cell>
          <cell r="AT66">
            <v>100</v>
          </cell>
          <cell r="AU66">
            <v>62</v>
          </cell>
          <cell r="AV66">
            <v>0</v>
          </cell>
          <cell r="AW66">
            <v>0</v>
          </cell>
        </row>
        <row r="67">
          <cell r="A67">
            <v>90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1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1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86</v>
          </cell>
          <cell r="AQ67">
            <v>82</v>
          </cell>
          <cell r="AR67">
            <v>76</v>
          </cell>
          <cell r="AS67">
            <v>67</v>
          </cell>
          <cell r="AT67">
            <v>66</v>
          </cell>
          <cell r="AU67">
            <v>48</v>
          </cell>
          <cell r="AV67">
            <v>0</v>
          </cell>
          <cell r="AW67">
            <v>0</v>
          </cell>
        </row>
        <row r="68">
          <cell r="A68">
            <v>91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62</v>
          </cell>
          <cell r="AQ68">
            <v>52</v>
          </cell>
          <cell r="AR68">
            <v>47</v>
          </cell>
          <cell r="AS68">
            <v>34</v>
          </cell>
          <cell r="AT68">
            <v>47</v>
          </cell>
          <cell r="AU68">
            <v>29</v>
          </cell>
          <cell r="AV68">
            <v>0</v>
          </cell>
          <cell r="AW68">
            <v>0</v>
          </cell>
        </row>
        <row r="69">
          <cell r="A69">
            <v>92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4</v>
          </cell>
          <cell r="L69">
            <v>2</v>
          </cell>
          <cell r="M69">
            <v>3</v>
          </cell>
          <cell r="N69">
            <v>3</v>
          </cell>
          <cell r="O69">
            <v>2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404</v>
          </cell>
          <cell r="AQ69">
            <v>517</v>
          </cell>
          <cell r="AR69">
            <v>460</v>
          </cell>
          <cell r="AS69">
            <v>418</v>
          </cell>
          <cell r="AT69">
            <v>446</v>
          </cell>
          <cell r="AU69">
            <v>391</v>
          </cell>
          <cell r="AV69">
            <v>0</v>
          </cell>
          <cell r="AW69">
            <v>0</v>
          </cell>
        </row>
        <row r="70">
          <cell r="A70">
            <v>93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83</v>
          </cell>
          <cell r="AQ70">
            <v>82</v>
          </cell>
          <cell r="AR70">
            <v>72</v>
          </cell>
          <cell r="AS70">
            <v>77</v>
          </cell>
          <cell r="AT70">
            <v>80</v>
          </cell>
          <cell r="AU70">
            <v>67</v>
          </cell>
          <cell r="AV70">
            <v>0</v>
          </cell>
          <cell r="AW70">
            <v>0</v>
          </cell>
        </row>
        <row r="71">
          <cell r="A71">
            <v>94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87</v>
          </cell>
          <cell r="AQ71">
            <v>64</v>
          </cell>
          <cell r="AR71">
            <v>51</v>
          </cell>
          <cell r="AS71">
            <v>34</v>
          </cell>
          <cell r="AT71">
            <v>45</v>
          </cell>
          <cell r="AU71">
            <v>52</v>
          </cell>
          <cell r="AV71">
            <v>0</v>
          </cell>
          <cell r="AW71">
            <v>0</v>
          </cell>
        </row>
        <row r="72">
          <cell r="A72">
            <v>95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</row>
        <row r="73">
          <cell r="A73">
            <v>96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</row>
        <row r="74">
          <cell r="A74">
            <v>97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4</v>
          </cell>
          <cell r="K74">
            <v>2</v>
          </cell>
          <cell r="L74">
            <v>5</v>
          </cell>
          <cell r="M74">
            <v>3</v>
          </cell>
          <cell r="N74">
            <v>6</v>
          </cell>
          <cell r="O74">
            <v>5</v>
          </cell>
          <cell r="P74">
            <v>0</v>
          </cell>
          <cell r="Q74">
            <v>0</v>
          </cell>
          <cell r="R74">
            <v>0</v>
          </cell>
          <cell r="S74">
            <v>2</v>
          </cell>
          <cell r="T74">
            <v>0</v>
          </cell>
          <cell r="U74">
            <v>1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</v>
          </cell>
          <cell r="AF74">
            <v>0</v>
          </cell>
          <cell r="AG74">
            <v>0</v>
          </cell>
          <cell r="AH74">
            <v>1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401</v>
          </cell>
          <cell r="AQ74">
            <v>358</v>
          </cell>
          <cell r="AR74">
            <v>357</v>
          </cell>
          <cell r="AS74">
            <v>285</v>
          </cell>
          <cell r="AT74">
            <v>326</v>
          </cell>
          <cell r="AU74">
            <v>290</v>
          </cell>
          <cell r="AV74">
            <v>0</v>
          </cell>
          <cell r="AW74">
            <v>0</v>
          </cell>
        </row>
        <row r="75">
          <cell r="A75">
            <v>98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</row>
        <row r="76">
          <cell r="A76">
            <v>99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1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209</v>
          </cell>
          <cell r="AR76">
            <v>181</v>
          </cell>
          <cell r="AS76">
            <v>172</v>
          </cell>
          <cell r="AT76">
            <v>145</v>
          </cell>
          <cell r="AU76">
            <v>116</v>
          </cell>
          <cell r="AV76">
            <v>0</v>
          </cell>
          <cell r="AW76">
            <v>0</v>
          </cell>
        </row>
        <row r="77">
          <cell r="A77">
            <v>100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</row>
        <row r="78">
          <cell r="A78">
            <v>101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</row>
        <row r="79">
          <cell r="A79">
            <v>102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</row>
        <row r="80">
          <cell r="A80">
            <v>103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</row>
        <row r="81">
          <cell r="A81">
            <v>104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</v>
          </cell>
          <cell r="L81">
            <v>3</v>
          </cell>
          <cell r="M81">
            <v>0</v>
          </cell>
          <cell r="N81">
            <v>2</v>
          </cell>
          <cell r="O81">
            <v>3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5</v>
          </cell>
          <cell r="AI81">
            <v>0</v>
          </cell>
          <cell r="AJ81">
            <v>1</v>
          </cell>
          <cell r="AK81">
            <v>1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210</v>
          </cell>
          <cell r="AQ81">
            <v>159</v>
          </cell>
          <cell r="AR81">
            <v>176</v>
          </cell>
          <cell r="AS81">
            <v>194</v>
          </cell>
          <cell r="AT81">
            <v>181</v>
          </cell>
          <cell r="AU81">
            <v>139</v>
          </cell>
          <cell r="AV81">
            <v>0</v>
          </cell>
          <cell r="AW81">
            <v>0</v>
          </cell>
        </row>
        <row r="82">
          <cell r="A82">
            <v>105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4</v>
          </cell>
          <cell r="K82">
            <v>3</v>
          </cell>
          <cell r="L82">
            <v>4</v>
          </cell>
          <cell r="M82">
            <v>2</v>
          </cell>
          <cell r="N82">
            <v>3</v>
          </cell>
          <cell r="O82">
            <v>1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12</v>
          </cell>
          <cell r="AI82">
            <v>4</v>
          </cell>
          <cell r="AJ82">
            <v>0</v>
          </cell>
          <cell r="AK82">
            <v>0</v>
          </cell>
          <cell r="AL82">
            <v>2</v>
          </cell>
          <cell r="AM82">
            <v>7</v>
          </cell>
          <cell r="AN82">
            <v>0</v>
          </cell>
          <cell r="AO82">
            <v>0</v>
          </cell>
          <cell r="AP82">
            <v>157</v>
          </cell>
          <cell r="AQ82">
            <v>126</v>
          </cell>
          <cell r="AR82">
            <v>121</v>
          </cell>
          <cell r="AS82">
            <v>77</v>
          </cell>
          <cell r="AT82">
            <v>73</v>
          </cell>
          <cell r="AU82">
            <v>41</v>
          </cell>
          <cell r="AV82">
            <v>0</v>
          </cell>
          <cell r="AW82">
            <v>0</v>
          </cell>
        </row>
        <row r="83">
          <cell r="A83">
            <v>106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</v>
          </cell>
          <cell r="O83">
            <v>1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203</v>
          </cell>
          <cell r="AQ83">
            <v>154</v>
          </cell>
          <cell r="AR83">
            <v>143</v>
          </cell>
          <cell r="AS83">
            <v>116</v>
          </cell>
          <cell r="AT83">
            <v>83</v>
          </cell>
          <cell r="AU83">
            <v>67</v>
          </cell>
          <cell r="AV83">
            <v>0</v>
          </cell>
          <cell r="AW83">
            <v>0</v>
          </cell>
        </row>
        <row r="84">
          <cell r="A84">
            <v>107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4</v>
          </cell>
          <cell r="K84">
            <v>6</v>
          </cell>
          <cell r="L84">
            <v>2</v>
          </cell>
          <cell r="M84">
            <v>2</v>
          </cell>
          <cell r="N84">
            <v>3</v>
          </cell>
          <cell r="O84">
            <v>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233</v>
          </cell>
          <cell r="AQ84">
            <v>209</v>
          </cell>
          <cell r="AR84">
            <v>169</v>
          </cell>
          <cell r="AS84">
            <v>161</v>
          </cell>
          <cell r="AT84">
            <v>138</v>
          </cell>
          <cell r="AU84">
            <v>105</v>
          </cell>
          <cell r="AV84">
            <v>0</v>
          </cell>
          <cell r="AW84">
            <v>0</v>
          </cell>
        </row>
        <row r="85">
          <cell r="A85">
            <v>110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235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</row>
        <row r="86">
          <cell r="A86">
            <v>111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</v>
          </cell>
          <cell r="N86">
            <v>1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103</v>
          </cell>
          <cell r="AQ86">
            <v>76</v>
          </cell>
          <cell r="AR86">
            <v>107</v>
          </cell>
          <cell r="AS86">
            <v>89</v>
          </cell>
          <cell r="AT86">
            <v>93</v>
          </cell>
          <cell r="AU86">
            <v>48</v>
          </cell>
          <cell r="AV86">
            <v>0</v>
          </cell>
          <cell r="AW86">
            <v>0</v>
          </cell>
        </row>
        <row r="87">
          <cell r="A87">
            <v>112</v>
          </cell>
          <cell r="B87">
            <v>0</v>
          </cell>
          <cell r="C87">
            <v>0</v>
          </cell>
          <cell r="D87">
            <v>0</v>
          </cell>
          <cell r="E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</v>
          </cell>
          <cell r="L87">
            <v>0</v>
          </cell>
          <cell r="M87">
            <v>0</v>
          </cell>
          <cell r="N87">
            <v>1</v>
          </cell>
          <cell r="O87">
            <v>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232</v>
          </cell>
          <cell r="AQ87">
            <v>180</v>
          </cell>
          <cell r="AR87">
            <v>178</v>
          </cell>
          <cell r="AS87">
            <v>158</v>
          </cell>
          <cell r="AT87">
            <v>106</v>
          </cell>
          <cell r="AU87">
            <v>75</v>
          </cell>
          <cell r="AV87">
            <v>0</v>
          </cell>
          <cell r="AW87">
            <v>0</v>
          </cell>
        </row>
        <row r="88">
          <cell r="A88">
            <v>113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4</v>
          </cell>
          <cell r="K88">
            <v>2</v>
          </cell>
          <cell r="L88">
            <v>2</v>
          </cell>
          <cell r="M88">
            <v>1</v>
          </cell>
          <cell r="N88">
            <v>0</v>
          </cell>
          <cell r="O88">
            <v>3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159</v>
          </cell>
          <cell r="AQ88">
            <v>138</v>
          </cell>
          <cell r="AR88">
            <v>140</v>
          </cell>
          <cell r="AS88">
            <v>131</v>
          </cell>
          <cell r="AT88">
            <v>78</v>
          </cell>
          <cell r="AU88">
            <v>62</v>
          </cell>
          <cell r="AV88">
            <v>0</v>
          </cell>
          <cell r="AW88">
            <v>0</v>
          </cell>
        </row>
        <row r="89">
          <cell r="A89">
            <v>115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</row>
        <row r="90">
          <cell r="A90">
            <v>116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</row>
        <row r="91">
          <cell r="A91">
            <v>117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</row>
        <row r="92">
          <cell r="A92">
            <v>120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1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109</v>
          </cell>
          <cell r="AQ92">
            <v>91</v>
          </cell>
          <cell r="AR92">
            <v>55</v>
          </cell>
          <cell r="AS92">
            <v>39</v>
          </cell>
          <cell r="AT92">
            <v>30</v>
          </cell>
          <cell r="AU92">
            <v>26</v>
          </cell>
          <cell r="AV92">
            <v>0</v>
          </cell>
          <cell r="AW92">
            <v>0</v>
          </cell>
        </row>
        <row r="93">
          <cell r="A93">
            <v>121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</row>
        <row r="94">
          <cell r="A94">
            <v>122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</v>
          </cell>
          <cell r="L94">
            <v>0</v>
          </cell>
          <cell r="M94">
            <v>0</v>
          </cell>
          <cell r="N94">
            <v>1</v>
          </cell>
          <cell r="O94">
            <v>1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134</v>
          </cell>
          <cell r="AQ94">
            <v>117</v>
          </cell>
          <cell r="AR94">
            <v>123</v>
          </cell>
          <cell r="AS94">
            <v>93</v>
          </cell>
          <cell r="AT94">
            <v>84</v>
          </cell>
          <cell r="AU94">
            <v>47</v>
          </cell>
          <cell r="AV94">
            <v>0</v>
          </cell>
          <cell r="AW94">
            <v>0</v>
          </cell>
        </row>
        <row r="95">
          <cell r="A95">
            <v>123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</row>
        <row r="96">
          <cell r="A96">
            <v>124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</row>
        <row r="97">
          <cell r="A97">
            <v>126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98">
          <cell r="A98">
            <v>128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</row>
        <row r="99">
          <cell r="A99">
            <v>129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</row>
        <row r="100">
          <cell r="A100">
            <v>131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</v>
          </cell>
          <cell r="L100">
            <v>2</v>
          </cell>
          <cell r="M100">
            <v>1</v>
          </cell>
          <cell r="N100">
            <v>1</v>
          </cell>
          <cell r="O100">
            <v>1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1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203</v>
          </cell>
          <cell r="AQ100">
            <v>176</v>
          </cell>
          <cell r="AR100">
            <v>163</v>
          </cell>
          <cell r="AS100">
            <v>175</v>
          </cell>
          <cell r="AT100">
            <v>190</v>
          </cell>
          <cell r="AU100">
            <v>149</v>
          </cell>
          <cell r="AV100">
            <v>0</v>
          </cell>
          <cell r="AW100">
            <v>0</v>
          </cell>
        </row>
        <row r="101">
          <cell r="A101">
            <v>132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</row>
        <row r="102">
          <cell r="A102">
            <v>133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</row>
        <row r="103">
          <cell r="A103">
            <v>134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</row>
        <row r="104">
          <cell r="A104">
            <v>135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</row>
        <row r="105">
          <cell r="A105">
            <v>136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</row>
        <row r="106">
          <cell r="A106">
            <v>137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</row>
        <row r="107">
          <cell r="A107">
            <v>139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</v>
          </cell>
          <cell r="L107">
            <v>0</v>
          </cell>
          <cell r="M107">
            <v>0</v>
          </cell>
          <cell r="N107">
            <v>1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91</v>
          </cell>
          <cell r="AQ107">
            <v>124</v>
          </cell>
          <cell r="AR107">
            <v>95</v>
          </cell>
          <cell r="AS107">
            <v>124</v>
          </cell>
          <cell r="AT107">
            <v>83</v>
          </cell>
          <cell r="AU107">
            <v>83</v>
          </cell>
          <cell r="AV107">
            <v>0</v>
          </cell>
          <cell r="AW107">
            <v>0</v>
          </cell>
        </row>
        <row r="108">
          <cell r="A108">
            <v>144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</row>
        <row r="109">
          <cell r="A109">
            <v>145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</row>
        <row r="110">
          <cell r="A110">
            <v>146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</row>
        <row r="111">
          <cell r="A111">
            <v>147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</row>
        <row r="112">
          <cell r="A112">
            <v>148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</v>
          </cell>
          <cell r="M112">
            <v>0</v>
          </cell>
          <cell r="N112">
            <v>2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59</v>
          </cell>
          <cell r="AQ112">
            <v>63</v>
          </cell>
          <cell r="AR112">
            <v>49</v>
          </cell>
          <cell r="AS112">
            <v>41</v>
          </cell>
          <cell r="AT112">
            <v>32</v>
          </cell>
          <cell r="AU112">
            <v>35</v>
          </cell>
          <cell r="AV112">
            <v>0</v>
          </cell>
          <cell r="AW112">
            <v>0</v>
          </cell>
        </row>
        <row r="113">
          <cell r="A113">
            <v>149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</v>
          </cell>
          <cell r="N113">
            <v>0</v>
          </cell>
          <cell r="O113">
            <v>1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90</v>
          </cell>
          <cell r="AQ113">
            <v>79</v>
          </cell>
          <cell r="AR113">
            <v>78</v>
          </cell>
          <cell r="AS113">
            <v>78</v>
          </cell>
          <cell r="AT113">
            <v>84</v>
          </cell>
          <cell r="AU113">
            <v>55</v>
          </cell>
          <cell r="AV113">
            <v>0</v>
          </cell>
          <cell r="AW113">
            <v>0</v>
          </cell>
        </row>
        <row r="114">
          <cell r="A114">
            <v>151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</v>
          </cell>
          <cell r="L114">
            <v>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132</v>
          </cell>
          <cell r="AR114">
            <v>121</v>
          </cell>
          <cell r="AS114">
            <v>55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</row>
        <row r="115">
          <cell r="A115">
            <v>153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2</v>
          </cell>
          <cell r="N115">
            <v>2</v>
          </cell>
          <cell r="O115">
            <v>3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79</v>
          </cell>
          <cell r="AQ115">
            <v>81</v>
          </cell>
          <cell r="AR115">
            <v>80</v>
          </cell>
          <cell r="AS115">
            <v>77</v>
          </cell>
          <cell r="AT115">
            <v>76</v>
          </cell>
          <cell r="AU115">
            <v>64</v>
          </cell>
          <cell r="AV115">
            <v>0</v>
          </cell>
          <cell r="AW115">
            <v>0</v>
          </cell>
        </row>
        <row r="116">
          <cell r="A116">
            <v>154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</row>
        <row r="117">
          <cell r="A117">
            <v>156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3</v>
          </cell>
          <cell r="L117">
            <v>1</v>
          </cell>
          <cell r="M117">
            <v>0</v>
          </cell>
          <cell r="N117">
            <v>2</v>
          </cell>
          <cell r="O117">
            <v>1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1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1</v>
          </cell>
          <cell r="AA117">
            <v>1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115</v>
          </cell>
          <cell r="AQ117">
            <v>110</v>
          </cell>
          <cell r="AR117">
            <v>105</v>
          </cell>
          <cell r="AS117">
            <v>110</v>
          </cell>
          <cell r="AT117">
            <v>69</v>
          </cell>
          <cell r="AU117">
            <v>51</v>
          </cell>
          <cell r="AV117">
            <v>0</v>
          </cell>
          <cell r="AW117">
            <v>0</v>
          </cell>
        </row>
        <row r="118">
          <cell r="A118">
            <v>159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4</v>
          </cell>
          <cell r="K118">
            <v>5</v>
          </cell>
          <cell r="L118">
            <v>1</v>
          </cell>
          <cell r="M118">
            <v>1</v>
          </cell>
          <cell r="N118">
            <v>1</v>
          </cell>
          <cell r="O118">
            <v>2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154</v>
          </cell>
          <cell r="AQ118">
            <v>156</v>
          </cell>
          <cell r="AR118">
            <v>123</v>
          </cell>
          <cell r="AS118">
            <v>101</v>
          </cell>
          <cell r="AT118">
            <v>85</v>
          </cell>
          <cell r="AU118">
            <v>63</v>
          </cell>
          <cell r="AV118">
            <v>0</v>
          </cell>
          <cell r="AW118">
            <v>0</v>
          </cell>
        </row>
        <row r="119">
          <cell r="A119">
            <v>161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</row>
        <row r="120">
          <cell r="A120">
            <v>162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</v>
          </cell>
          <cell r="M120">
            <v>1</v>
          </cell>
          <cell r="N120">
            <v>0</v>
          </cell>
          <cell r="O120">
            <v>1</v>
          </cell>
          <cell r="P120">
            <v>0</v>
          </cell>
          <cell r="Q120">
            <v>1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169</v>
          </cell>
          <cell r="AQ120">
            <v>184</v>
          </cell>
          <cell r="AR120">
            <v>168</v>
          </cell>
          <cell r="AS120">
            <v>170</v>
          </cell>
          <cell r="AT120">
            <v>147</v>
          </cell>
          <cell r="AU120">
            <v>116</v>
          </cell>
          <cell r="AV120">
            <v>72</v>
          </cell>
          <cell r="AW120">
            <v>64</v>
          </cell>
        </row>
        <row r="121">
          <cell r="A121">
            <v>163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A122">
            <v>164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</row>
        <row r="123">
          <cell r="A123">
            <v>165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44</v>
          </cell>
          <cell r="AQ123">
            <v>41</v>
          </cell>
          <cell r="AR123">
            <v>49</v>
          </cell>
          <cell r="AS123">
            <v>30</v>
          </cell>
          <cell r="AT123">
            <v>31</v>
          </cell>
          <cell r="AU123">
            <v>24</v>
          </cell>
          <cell r="AV123">
            <v>0</v>
          </cell>
          <cell r="AW123">
            <v>0</v>
          </cell>
        </row>
        <row r="124">
          <cell r="A124">
            <v>166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2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28</v>
          </cell>
          <cell r="AQ124">
            <v>32</v>
          </cell>
          <cell r="AR124">
            <v>21</v>
          </cell>
          <cell r="AS124">
            <v>21</v>
          </cell>
          <cell r="AT124">
            <v>17</v>
          </cell>
          <cell r="AU124">
            <v>12</v>
          </cell>
          <cell r="AV124">
            <v>0</v>
          </cell>
          <cell r="AW124">
            <v>0</v>
          </cell>
        </row>
        <row r="125">
          <cell r="A125">
            <v>167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23</v>
          </cell>
          <cell r="AQ125">
            <v>31</v>
          </cell>
          <cell r="AR125">
            <v>29</v>
          </cell>
          <cell r="AS125">
            <v>21</v>
          </cell>
          <cell r="AT125">
            <v>22</v>
          </cell>
          <cell r="AU125">
            <v>20</v>
          </cell>
          <cell r="AV125">
            <v>0</v>
          </cell>
          <cell r="AW125">
            <v>0</v>
          </cell>
        </row>
        <row r="126">
          <cell r="A126">
            <v>168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22</v>
          </cell>
          <cell r="AQ126">
            <v>25</v>
          </cell>
          <cell r="AR126">
            <v>15</v>
          </cell>
          <cell r="AS126">
            <v>21</v>
          </cell>
          <cell r="AT126">
            <v>19</v>
          </cell>
          <cell r="AU126">
            <v>13</v>
          </cell>
          <cell r="AV126">
            <v>0</v>
          </cell>
          <cell r="AW126">
            <v>0</v>
          </cell>
        </row>
        <row r="127">
          <cell r="A127">
            <v>169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</row>
        <row r="128">
          <cell r="A128">
            <v>170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29</v>
          </cell>
          <cell r="AQ128">
            <v>33</v>
          </cell>
          <cell r="AR128">
            <v>35</v>
          </cell>
          <cell r="AS128">
            <v>26</v>
          </cell>
          <cell r="AT128">
            <v>32</v>
          </cell>
          <cell r="AU128">
            <v>17</v>
          </cell>
          <cell r="AV128">
            <v>0</v>
          </cell>
          <cell r="AW128">
            <v>0</v>
          </cell>
        </row>
        <row r="129">
          <cell r="A129">
            <v>173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88</v>
          </cell>
          <cell r="AQ129">
            <v>72</v>
          </cell>
          <cell r="AR129">
            <v>79</v>
          </cell>
          <cell r="AS129">
            <v>90</v>
          </cell>
          <cell r="AT129">
            <v>45</v>
          </cell>
          <cell r="AU129">
            <v>46</v>
          </cell>
          <cell r="AV129">
            <v>0</v>
          </cell>
          <cell r="AW129">
            <v>0</v>
          </cell>
        </row>
        <row r="130">
          <cell r="A130">
            <v>174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1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13</v>
          </cell>
          <cell r="AI130">
            <v>10</v>
          </cell>
          <cell r="AJ130">
            <v>11</v>
          </cell>
          <cell r="AK130">
            <v>9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63</v>
          </cell>
          <cell r="AQ130">
            <v>68</v>
          </cell>
          <cell r="AR130">
            <v>48</v>
          </cell>
          <cell r="AS130">
            <v>42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</row>
        <row r="131">
          <cell r="A131">
            <v>175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</row>
        <row r="132">
          <cell r="A132">
            <v>176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5</v>
          </cell>
          <cell r="K132">
            <v>2</v>
          </cell>
          <cell r="L132">
            <v>1</v>
          </cell>
          <cell r="M132">
            <v>0</v>
          </cell>
          <cell r="N132">
            <v>1</v>
          </cell>
          <cell r="O132">
            <v>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96</v>
          </cell>
          <cell r="AQ132">
            <v>75</v>
          </cell>
          <cell r="AR132">
            <v>78</v>
          </cell>
          <cell r="AS132">
            <v>63</v>
          </cell>
          <cell r="AT132">
            <v>51</v>
          </cell>
          <cell r="AU132">
            <v>49</v>
          </cell>
          <cell r="AV132">
            <v>0</v>
          </cell>
          <cell r="AW132">
            <v>0</v>
          </cell>
        </row>
        <row r="133">
          <cell r="A133">
            <v>177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1</v>
          </cell>
          <cell r="O133">
            <v>1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64</v>
          </cell>
          <cell r="AQ133">
            <v>48</v>
          </cell>
          <cell r="AR133">
            <v>45</v>
          </cell>
          <cell r="AS133">
            <v>47</v>
          </cell>
          <cell r="AT133">
            <v>49</v>
          </cell>
          <cell r="AU133">
            <v>27</v>
          </cell>
          <cell r="AV133">
            <v>0</v>
          </cell>
          <cell r="AW133">
            <v>0</v>
          </cell>
        </row>
        <row r="134">
          <cell r="A134">
            <v>178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</row>
        <row r="135">
          <cell r="A135">
            <v>179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10</v>
          </cell>
          <cell r="AQ135">
            <v>17</v>
          </cell>
          <cell r="AR135">
            <v>12</v>
          </cell>
          <cell r="AS135">
            <v>15</v>
          </cell>
          <cell r="AT135">
            <v>19</v>
          </cell>
          <cell r="AU135">
            <v>15</v>
          </cell>
          <cell r="AV135">
            <v>0</v>
          </cell>
          <cell r="AW135">
            <v>0</v>
          </cell>
        </row>
        <row r="136">
          <cell r="A136">
            <v>180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1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33</v>
          </cell>
          <cell r="AQ136">
            <v>21</v>
          </cell>
          <cell r="AR136">
            <v>24</v>
          </cell>
          <cell r="AS136">
            <v>13</v>
          </cell>
          <cell r="AT136">
            <v>17</v>
          </cell>
          <cell r="AU136">
            <v>18</v>
          </cell>
          <cell r="AV136">
            <v>0</v>
          </cell>
          <cell r="AW136">
            <v>0</v>
          </cell>
        </row>
        <row r="137">
          <cell r="A137">
            <v>181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</row>
        <row r="138">
          <cell r="A138">
            <v>182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</row>
        <row r="139">
          <cell r="A139">
            <v>183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</v>
          </cell>
          <cell r="M139">
            <v>0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1</v>
          </cell>
          <cell r="T139">
            <v>0</v>
          </cell>
          <cell r="U139">
            <v>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1</v>
          </cell>
          <cell r="AI139">
            <v>1</v>
          </cell>
          <cell r="AJ139">
            <v>2</v>
          </cell>
          <cell r="AK139">
            <v>0</v>
          </cell>
          <cell r="AL139">
            <v>1</v>
          </cell>
          <cell r="AM139">
            <v>1</v>
          </cell>
          <cell r="AN139">
            <v>0</v>
          </cell>
          <cell r="AO139">
            <v>0</v>
          </cell>
          <cell r="AP139">
            <v>30</v>
          </cell>
          <cell r="AQ139">
            <v>24</v>
          </cell>
          <cell r="AR139">
            <v>25</v>
          </cell>
          <cell r="AS139">
            <v>23</v>
          </cell>
          <cell r="AT139">
            <v>18</v>
          </cell>
          <cell r="AU139">
            <v>15</v>
          </cell>
          <cell r="AV139">
            <v>0</v>
          </cell>
          <cell r="AW139">
            <v>0</v>
          </cell>
        </row>
        <row r="140">
          <cell r="A140">
            <v>184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8</v>
          </cell>
          <cell r="L140">
            <v>1</v>
          </cell>
          <cell r="M140">
            <v>3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348</v>
          </cell>
          <cell r="AQ140">
            <v>300</v>
          </cell>
          <cell r="AR140">
            <v>320</v>
          </cell>
          <cell r="AS140">
            <v>275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</row>
        <row r="141">
          <cell r="A141">
            <v>185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63</v>
          </cell>
          <cell r="AQ141">
            <v>52</v>
          </cell>
          <cell r="AR141">
            <v>51</v>
          </cell>
          <cell r="AS141">
            <v>42</v>
          </cell>
          <cell r="AT141">
            <v>61</v>
          </cell>
          <cell r="AU141">
            <v>28</v>
          </cell>
          <cell r="AV141">
            <v>0</v>
          </cell>
          <cell r="AW141">
            <v>0</v>
          </cell>
        </row>
        <row r="142">
          <cell r="A142">
            <v>186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66</v>
          </cell>
          <cell r="AQ142">
            <v>62</v>
          </cell>
          <cell r="AR142">
            <v>51</v>
          </cell>
          <cell r="AS142">
            <v>58</v>
          </cell>
          <cell r="AT142">
            <v>47</v>
          </cell>
          <cell r="AU142">
            <v>47</v>
          </cell>
          <cell r="AV142">
            <v>0</v>
          </cell>
          <cell r="AW142">
            <v>0</v>
          </cell>
        </row>
        <row r="143">
          <cell r="A143">
            <v>187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</row>
        <row r="144">
          <cell r="A144">
            <v>188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</row>
        <row r="145">
          <cell r="A145">
            <v>189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137</v>
          </cell>
          <cell r="AQ145">
            <v>135</v>
          </cell>
          <cell r="AR145">
            <v>106</v>
          </cell>
          <cell r="AS145">
            <v>93</v>
          </cell>
          <cell r="AT145">
            <v>98</v>
          </cell>
          <cell r="AU145">
            <v>101</v>
          </cell>
          <cell r="AV145">
            <v>0</v>
          </cell>
          <cell r="AW145">
            <v>0</v>
          </cell>
        </row>
        <row r="146">
          <cell r="A146">
            <v>190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</v>
          </cell>
          <cell r="K146">
            <v>0</v>
          </cell>
          <cell r="L146">
            <v>2</v>
          </cell>
          <cell r="M146">
            <v>2</v>
          </cell>
          <cell r="N146">
            <v>6</v>
          </cell>
          <cell r="O146">
            <v>1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36</v>
          </cell>
          <cell r="AI146">
            <v>16</v>
          </cell>
          <cell r="AJ146">
            <v>27</v>
          </cell>
          <cell r="AK146">
            <v>14</v>
          </cell>
          <cell r="AL146">
            <v>41</v>
          </cell>
          <cell r="AM146">
            <v>24</v>
          </cell>
          <cell r="AN146">
            <v>0</v>
          </cell>
          <cell r="AO146">
            <v>0</v>
          </cell>
          <cell r="AP146">
            <v>255</v>
          </cell>
          <cell r="AQ146">
            <v>200</v>
          </cell>
          <cell r="AR146">
            <v>152</v>
          </cell>
          <cell r="AS146">
            <v>139</v>
          </cell>
          <cell r="AT146">
            <v>216</v>
          </cell>
          <cell r="AU146">
            <v>152</v>
          </cell>
          <cell r="AV146">
            <v>0</v>
          </cell>
          <cell r="AW146">
            <v>0</v>
          </cell>
        </row>
        <row r="147">
          <cell r="A147">
            <v>191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20</v>
          </cell>
          <cell r="AQ147">
            <v>22</v>
          </cell>
          <cell r="AR147">
            <v>12</v>
          </cell>
          <cell r="AS147">
            <v>12</v>
          </cell>
          <cell r="AT147">
            <v>13</v>
          </cell>
          <cell r="AU147">
            <v>9</v>
          </cell>
          <cell r="AV147">
            <v>0</v>
          </cell>
          <cell r="AW147">
            <v>0</v>
          </cell>
        </row>
        <row r="148">
          <cell r="A148">
            <v>192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7</v>
          </cell>
          <cell r="K148">
            <v>6</v>
          </cell>
          <cell r="L148">
            <v>1</v>
          </cell>
          <cell r="M148">
            <v>1</v>
          </cell>
          <cell r="N148">
            <v>0</v>
          </cell>
          <cell r="O148">
            <v>1</v>
          </cell>
          <cell r="P148">
            <v>0</v>
          </cell>
          <cell r="Q148">
            <v>0</v>
          </cell>
          <cell r="R148">
            <v>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1</v>
          </cell>
          <cell r="AN148">
            <v>0</v>
          </cell>
          <cell r="AO148">
            <v>0</v>
          </cell>
          <cell r="AP148">
            <v>103</v>
          </cell>
          <cell r="AQ148">
            <v>69</v>
          </cell>
          <cell r="AR148">
            <v>77</v>
          </cell>
          <cell r="AS148">
            <v>48</v>
          </cell>
          <cell r="AT148">
            <v>34</v>
          </cell>
          <cell r="AU148">
            <v>25</v>
          </cell>
          <cell r="AV148">
            <v>0</v>
          </cell>
          <cell r="AW148">
            <v>0</v>
          </cell>
        </row>
        <row r="149">
          <cell r="A149">
            <v>193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94</v>
          </cell>
          <cell r="AQ149">
            <v>65</v>
          </cell>
          <cell r="AR149">
            <v>66</v>
          </cell>
          <cell r="AS149">
            <v>57</v>
          </cell>
          <cell r="AT149">
            <v>45</v>
          </cell>
          <cell r="AU149">
            <v>43</v>
          </cell>
          <cell r="AV149">
            <v>0</v>
          </cell>
          <cell r="AW149">
            <v>0</v>
          </cell>
        </row>
        <row r="150">
          <cell r="A150">
            <v>194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</row>
        <row r="151">
          <cell r="A151">
            <v>195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A152">
            <v>196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</row>
        <row r="153">
          <cell r="A153">
            <v>197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</v>
          </cell>
          <cell r="M153">
            <v>0</v>
          </cell>
          <cell r="N153">
            <v>1</v>
          </cell>
          <cell r="O153">
            <v>0</v>
          </cell>
          <cell r="P153">
            <v>0</v>
          </cell>
          <cell r="Q153">
            <v>0</v>
          </cell>
          <cell r="R153">
            <v>1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3</v>
          </cell>
          <cell r="AI153">
            <v>0</v>
          </cell>
          <cell r="AJ153">
            <v>0</v>
          </cell>
          <cell r="AK153">
            <v>5</v>
          </cell>
          <cell r="AL153">
            <v>3</v>
          </cell>
          <cell r="AM153">
            <v>5</v>
          </cell>
          <cell r="AN153">
            <v>0</v>
          </cell>
          <cell r="AO153">
            <v>0</v>
          </cell>
          <cell r="AP153">
            <v>134</v>
          </cell>
          <cell r="AQ153">
            <v>129</v>
          </cell>
          <cell r="AR153">
            <v>110</v>
          </cell>
          <cell r="AS153">
            <v>96</v>
          </cell>
          <cell r="AT153">
            <v>80</v>
          </cell>
          <cell r="AU153">
            <v>71</v>
          </cell>
          <cell r="AV153">
            <v>0</v>
          </cell>
          <cell r="AW153">
            <v>0</v>
          </cell>
        </row>
        <row r="154">
          <cell r="A154">
            <v>198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6</v>
          </cell>
          <cell r="L154">
            <v>5</v>
          </cell>
          <cell r="M154">
            <v>4</v>
          </cell>
          <cell r="N154">
            <v>4</v>
          </cell>
          <cell r="O154">
            <v>1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1</v>
          </cell>
          <cell r="AI154">
            <v>0</v>
          </cell>
          <cell r="AJ154">
            <v>0</v>
          </cell>
          <cell r="AK154">
            <v>0</v>
          </cell>
          <cell r="AL154">
            <v>1</v>
          </cell>
          <cell r="AM154">
            <v>0</v>
          </cell>
          <cell r="AN154">
            <v>0</v>
          </cell>
          <cell r="AO154">
            <v>0</v>
          </cell>
          <cell r="AP154">
            <v>136</v>
          </cell>
          <cell r="AQ154">
            <v>115</v>
          </cell>
          <cell r="AR154">
            <v>79</v>
          </cell>
          <cell r="AS154">
            <v>119</v>
          </cell>
          <cell r="AT154">
            <v>61</v>
          </cell>
          <cell r="AU154">
            <v>50</v>
          </cell>
          <cell r="AV154">
            <v>0</v>
          </cell>
          <cell r="AW154">
            <v>0</v>
          </cell>
        </row>
        <row r="155">
          <cell r="A155">
            <v>199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</row>
        <row r="156">
          <cell r="A156">
            <v>200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</row>
        <row r="157">
          <cell r="A157">
            <v>202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</v>
          </cell>
          <cell r="K157">
            <v>3</v>
          </cell>
          <cell r="L157">
            <v>1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185</v>
          </cell>
          <cell r="AQ157">
            <v>180</v>
          </cell>
          <cell r="AR157">
            <v>173</v>
          </cell>
          <cell r="AS157">
            <v>133</v>
          </cell>
          <cell r="AT157">
            <v>117</v>
          </cell>
          <cell r="AU157">
            <v>82</v>
          </cell>
          <cell r="AV157">
            <v>0</v>
          </cell>
          <cell r="AW157">
            <v>0</v>
          </cell>
        </row>
        <row r="158">
          <cell r="A158">
            <v>203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3</v>
          </cell>
          <cell r="K158">
            <v>2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120</v>
          </cell>
          <cell r="AQ158">
            <v>107</v>
          </cell>
          <cell r="AR158">
            <v>76</v>
          </cell>
          <cell r="AS158">
            <v>64</v>
          </cell>
          <cell r="AT158">
            <v>58</v>
          </cell>
          <cell r="AU158">
            <v>60</v>
          </cell>
          <cell r="AV158">
            <v>0</v>
          </cell>
          <cell r="AW158">
            <v>0</v>
          </cell>
        </row>
        <row r="159">
          <cell r="A159">
            <v>204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</row>
        <row r="160">
          <cell r="A160">
            <v>207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29</v>
          </cell>
          <cell r="AQ160">
            <v>20</v>
          </cell>
          <cell r="AR160">
            <v>22</v>
          </cell>
          <cell r="AS160">
            <v>19</v>
          </cell>
          <cell r="AT160">
            <v>15</v>
          </cell>
          <cell r="AU160">
            <v>21</v>
          </cell>
          <cell r="AV160">
            <v>0</v>
          </cell>
          <cell r="AW160">
            <v>0</v>
          </cell>
        </row>
        <row r="161">
          <cell r="A161">
            <v>208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</row>
        <row r="162">
          <cell r="A162">
            <v>209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</row>
        <row r="163">
          <cell r="A163">
            <v>211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25</v>
          </cell>
          <cell r="AQ163">
            <v>23</v>
          </cell>
          <cell r="AR163">
            <v>24</v>
          </cell>
          <cell r="AS163">
            <v>30</v>
          </cell>
          <cell r="AT163">
            <v>23</v>
          </cell>
          <cell r="AU163">
            <v>18</v>
          </cell>
          <cell r="AV163">
            <v>0</v>
          </cell>
          <cell r="AW163">
            <v>0</v>
          </cell>
        </row>
        <row r="164">
          <cell r="A164">
            <v>213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105</v>
          </cell>
          <cell r="AQ164">
            <v>90</v>
          </cell>
          <cell r="AR164">
            <v>81</v>
          </cell>
          <cell r="AS164">
            <v>77</v>
          </cell>
          <cell r="AT164">
            <v>67</v>
          </cell>
          <cell r="AU164">
            <v>18</v>
          </cell>
          <cell r="AV164">
            <v>0</v>
          </cell>
          <cell r="AW164">
            <v>0</v>
          </cell>
        </row>
        <row r="165">
          <cell r="A165">
            <v>216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</row>
        <row r="166">
          <cell r="A166">
            <v>217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33</v>
          </cell>
          <cell r="AQ166">
            <v>32</v>
          </cell>
          <cell r="AR166">
            <v>22</v>
          </cell>
          <cell r="AS166">
            <v>29</v>
          </cell>
          <cell r="AT166">
            <v>25</v>
          </cell>
          <cell r="AU166">
            <v>31</v>
          </cell>
          <cell r="AV166">
            <v>0</v>
          </cell>
          <cell r="AW166">
            <v>0</v>
          </cell>
        </row>
        <row r="167">
          <cell r="A167">
            <v>218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1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52</v>
          </cell>
          <cell r="AQ167">
            <v>64</v>
          </cell>
          <cell r="AR167">
            <v>42</v>
          </cell>
          <cell r="AS167">
            <v>42</v>
          </cell>
          <cell r="AT167">
            <v>41</v>
          </cell>
          <cell r="AU167">
            <v>47</v>
          </cell>
          <cell r="AV167">
            <v>0</v>
          </cell>
          <cell r="AW167">
            <v>0</v>
          </cell>
        </row>
        <row r="168">
          <cell r="A168">
            <v>219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2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143</v>
          </cell>
          <cell r="AQ168">
            <v>144</v>
          </cell>
          <cell r="AR168">
            <v>141</v>
          </cell>
          <cell r="AS168">
            <v>129</v>
          </cell>
          <cell r="AT168">
            <v>112</v>
          </cell>
          <cell r="AU168">
            <v>115</v>
          </cell>
          <cell r="AV168">
            <v>0</v>
          </cell>
          <cell r="AW168">
            <v>0</v>
          </cell>
        </row>
        <row r="169">
          <cell r="A169">
            <v>222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19</v>
          </cell>
          <cell r="AQ169">
            <v>23</v>
          </cell>
          <cell r="AR169">
            <v>19</v>
          </cell>
          <cell r="AS169">
            <v>11</v>
          </cell>
          <cell r="AT169">
            <v>10</v>
          </cell>
          <cell r="AU169">
            <v>17</v>
          </cell>
          <cell r="AV169">
            <v>0</v>
          </cell>
          <cell r="AW169">
            <v>0</v>
          </cell>
        </row>
        <row r="170">
          <cell r="A170">
            <v>223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44</v>
          </cell>
          <cell r="AQ170">
            <v>61</v>
          </cell>
          <cell r="AR170">
            <v>85</v>
          </cell>
          <cell r="AS170">
            <v>70</v>
          </cell>
          <cell r="AT170">
            <v>98</v>
          </cell>
          <cell r="AU170">
            <v>103</v>
          </cell>
          <cell r="AV170">
            <v>0</v>
          </cell>
          <cell r="AW170">
            <v>0</v>
          </cell>
        </row>
        <row r="171">
          <cell r="A171">
            <v>227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27</v>
          </cell>
          <cell r="AQ171">
            <v>22</v>
          </cell>
          <cell r="AR171">
            <v>26</v>
          </cell>
          <cell r="AS171">
            <v>23</v>
          </cell>
          <cell r="AT171">
            <v>19</v>
          </cell>
          <cell r="AU171">
            <v>17</v>
          </cell>
          <cell r="AV171">
            <v>0</v>
          </cell>
          <cell r="AW171">
            <v>0</v>
          </cell>
        </row>
        <row r="172">
          <cell r="A172">
            <v>228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103</v>
          </cell>
          <cell r="AQ172">
            <v>126</v>
          </cell>
          <cell r="AR172">
            <v>125</v>
          </cell>
          <cell r="AS172">
            <v>122</v>
          </cell>
          <cell r="AT172">
            <v>150</v>
          </cell>
          <cell r="AU172">
            <v>154</v>
          </cell>
          <cell r="AV172">
            <v>0</v>
          </cell>
          <cell r="AW172">
            <v>0</v>
          </cell>
        </row>
        <row r="173">
          <cell r="A173">
            <v>233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67</v>
          </cell>
          <cell r="AQ173">
            <v>85</v>
          </cell>
          <cell r="AR173">
            <v>91</v>
          </cell>
          <cell r="AS173">
            <v>92</v>
          </cell>
          <cell r="AT173">
            <v>109</v>
          </cell>
          <cell r="AU173">
            <v>121</v>
          </cell>
          <cell r="AV173">
            <v>0</v>
          </cell>
          <cell r="AW173">
            <v>0</v>
          </cell>
        </row>
        <row r="174">
          <cell r="A174">
            <v>234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21</v>
          </cell>
          <cell r="AQ174">
            <v>31</v>
          </cell>
          <cell r="AR174">
            <v>31</v>
          </cell>
          <cell r="AS174">
            <v>43</v>
          </cell>
          <cell r="AT174">
            <v>38</v>
          </cell>
          <cell r="AU174">
            <v>40</v>
          </cell>
          <cell r="AV174">
            <v>0</v>
          </cell>
          <cell r="AW174">
            <v>0</v>
          </cell>
        </row>
        <row r="175">
          <cell r="A175">
            <v>235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93</v>
          </cell>
          <cell r="AQ175">
            <v>75</v>
          </cell>
          <cell r="AR175">
            <v>84</v>
          </cell>
          <cell r="AS175">
            <v>66</v>
          </cell>
          <cell r="AT175">
            <v>63</v>
          </cell>
          <cell r="AU175">
            <v>86</v>
          </cell>
          <cell r="AV175">
            <v>0</v>
          </cell>
          <cell r="AW175">
            <v>0</v>
          </cell>
        </row>
        <row r="176">
          <cell r="A176">
            <v>239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1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18</v>
          </cell>
          <cell r="AQ176">
            <v>9</v>
          </cell>
          <cell r="AR176">
            <v>17</v>
          </cell>
          <cell r="AS176">
            <v>26</v>
          </cell>
          <cell r="AT176">
            <v>18</v>
          </cell>
          <cell r="AU176">
            <v>18</v>
          </cell>
          <cell r="AV176">
            <v>0</v>
          </cell>
          <cell r="AW176">
            <v>0</v>
          </cell>
        </row>
        <row r="177">
          <cell r="A177">
            <v>240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2</v>
          </cell>
          <cell r="L177">
            <v>0</v>
          </cell>
          <cell r="M177">
            <v>0</v>
          </cell>
          <cell r="N177">
            <v>1</v>
          </cell>
          <cell r="O177">
            <v>2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182</v>
          </cell>
          <cell r="AQ177">
            <v>182</v>
          </cell>
          <cell r="AR177">
            <v>180</v>
          </cell>
          <cell r="AS177">
            <v>169</v>
          </cell>
          <cell r="AT177">
            <v>175</v>
          </cell>
          <cell r="AU177">
            <v>151</v>
          </cell>
          <cell r="AV177">
            <v>0</v>
          </cell>
          <cell r="AW177">
            <v>0</v>
          </cell>
        </row>
        <row r="178">
          <cell r="A178">
            <v>241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50</v>
          </cell>
          <cell r="AQ178">
            <v>54</v>
          </cell>
          <cell r="AR178">
            <v>63</v>
          </cell>
          <cell r="AS178">
            <v>45</v>
          </cell>
          <cell r="AT178">
            <v>38</v>
          </cell>
          <cell r="AU178">
            <v>46</v>
          </cell>
          <cell r="AV178">
            <v>0</v>
          </cell>
          <cell r="AW178">
            <v>0</v>
          </cell>
        </row>
        <row r="179">
          <cell r="A179">
            <v>242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4</v>
          </cell>
          <cell r="K179">
            <v>3</v>
          </cell>
          <cell r="L179">
            <v>3</v>
          </cell>
          <cell r="M179">
            <v>3</v>
          </cell>
          <cell r="N179">
            <v>4</v>
          </cell>
          <cell r="O179">
            <v>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67</v>
          </cell>
          <cell r="AQ179">
            <v>84</v>
          </cell>
          <cell r="AR179">
            <v>72</v>
          </cell>
          <cell r="AS179">
            <v>52</v>
          </cell>
          <cell r="AT179">
            <v>48</v>
          </cell>
          <cell r="AU179">
            <v>55</v>
          </cell>
          <cell r="AV179">
            <v>0</v>
          </cell>
          <cell r="AW179">
            <v>0</v>
          </cell>
        </row>
        <row r="180">
          <cell r="A180">
            <v>248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45</v>
          </cell>
          <cell r="AQ180">
            <v>30</v>
          </cell>
          <cell r="AR180">
            <v>41</v>
          </cell>
          <cell r="AS180">
            <v>36</v>
          </cell>
          <cell r="AT180">
            <v>27</v>
          </cell>
          <cell r="AU180">
            <v>29</v>
          </cell>
          <cell r="AV180">
            <v>0</v>
          </cell>
          <cell r="AW180">
            <v>0</v>
          </cell>
        </row>
        <row r="181">
          <cell r="A181">
            <v>249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A182">
            <v>250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50</v>
          </cell>
          <cell r="AQ182">
            <v>76</v>
          </cell>
          <cell r="AR182">
            <v>78</v>
          </cell>
          <cell r="AS182">
            <v>43</v>
          </cell>
          <cell r="AT182">
            <v>53</v>
          </cell>
          <cell r="AU182">
            <v>53</v>
          </cell>
          <cell r="AV182">
            <v>0</v>
          </cell>
          <cell r="AW182">
            <v>0</v>
          </cell>
        </row>
        <row r="183">
          <cell r="A183">
            <v>251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16</v>
          </cell>
          <cell r="AQ183">
            <v>22</v>
          </cell>
          <cell r="AR183">
            <v>29</v>
          </cell>
          <cell r="AS183">
            <v>33</v>
          </cell>
          <cell r="AT183">
            <v>32</v>
          </cell>
          <cell r="AU183">
            <v>33</v>
          </cell>
          <cell r="AV183">
            <v>0</v>
          </cell>
          <cell r="AW183">
            <v>0</v>
          </cell>
        </row>
        <row r="184">
          <cell r="A184">
            <v>252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2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38</v>
          </cell>
          <cell r="AQ184">
            <v>64</v>
          </cell>
          <cell r="AR184">
            <v>59</v>
          </cell>
          <cell r="AS184">
            <v>44</v>
          </cell>
          <cell r="AT184">
            <v>47</v>
          </cell>
          <cell r="AU184">
            <v>33</v>
          </cell>
          <cell r="AV184">
            <v>0</v>
          </cell>
          <cell r="AW184">
            <v>0</v>
          </cell>
        </row>
        <row r="185">
          <cell r="A185">
            <v>255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1</v>
          </cell>
          <cell r="N185">
            <v>1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33</v>
          </cell>
          <cell r="AQ185">
            <v>27</v>
          </cell>
          <cell r="AR185">
            <v>31</v>
          </cell>
          <cell r="AS185">
            <v>25</v>
          </cell>
          <cell r="AT185">
            <v>22</v>
          </cell>
          <cell r="AU185">
            <v>33</v>
          </cell>
          <cell r="AV185">
            <v>0</v>
          </cell>
          <cell r="AW185">
            <v>0</v>
          </cell>
        </row>
        <row r="186">
          <cell r="A186">
            <v>257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</v>
          </cell>
          <cell r="M186">
            <v>0</v>
          </cell>
          <cell r="N186">
            <v>1</v>
          </cell>
          <cell r="O186">
            <v>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43</v>
          </cell>
          <cell r="AQ186">
            <v>47</v>
          </cell>
          <cell r="AR186">
            <v>46</v>
          </cell>
          <cell r="AS186">
            <v>44</v>
          </cell>
          <cell r="AT186">
            <v>48</v>
          </cell>
          <cell r="AU186">
            <v>42</v>
          </cell>
          <cell r="AV186">
            <v>0</v>
          </cell>
          <cell r="AW186">
            <v>0</v>
          </cell>
        </row>
        <row r="187">
          <cell r="A187">
            <v>259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291</v>
          </cell>
          <cell r="AQ187">
            <v>285</v>
          </cell>
          <cell r="AR187">
            <v>313</v>
          </cell>
          <cell r="AS187">
            <v>307</v>
          </cell>
          <cell r="AT187">
            <v>295</v>
          </cell>
          <cell r="AU187">
            <v>215</v>
          </cell>
          <cell r="AV187">
            <v>0</v>
          </cell>
          <cell r="AW187">
            <v>0</v>
          </cell>
        </row>
        <row r="188">
          <cell r="A188">
            <v>264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20</v>
          </cell>
          <cell r="AQ188">
            <v>30</v>
          </cell>
          <cell r="AR188">
            <v>25</v>
          </cell>
          <cell r="AS188">
            <v>24</v>
          </cell>
          <cell r="AT188">
            <v>31</v>
          </cell>
          <cell r="AU188">
            <v>25</v>
          </cell>
          <cell r="AV188">
            <v>0</v>
          </cell>
          <cell r="AW188">
            <v>0</v>
          </cell>
        </row>
        <row r="189">
          <cell r="A189">
            <v>266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34</v>
          </cell>
          <cell r="AQ189">
            <v>48</v>
          </cell>
          <cell r="AR189">
            <v>53</v>
          </cell>
          <cell r="AS189">
            <v>42</v>
          </cell>
          <cell r="AT189">
            <v>49</v>
          </cell>
          <cell r="AU189">
            <v>54</v>
          </cell>
          <cell r="AV189">
            <v>0</v>
          </cell>
          <cell r="AW189">
            <v>0</v>
          </cell>
        </row>
        <row r="190">
          <cell r="A190">
            <v>268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</row>
        <row r="191">
          <cell r="A191">
            <v>270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2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1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203</v>
          </cell>
          <cell r="AQ191">
            <v>203</v>
          </cell>
          <cell r="AR191">
            <v>205</v>
          </cell>
          <cell r="AS191">
            <v>154</v>
          </cell>
          <cell r="AT191">
            <v>129</v>
          </cell>
          <cell r="AU191">
            <v>126</v>
          </cell>
          <cell r="AV191">
            <v>0</v>
          </cell>
          <cell r="AW191">
            <v>0</v>
          </cell>
        </row>
        <row r="192">
          <cell r="A192">
            <v>271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40</v>
          </cell>
          <cell r="AQ192">
            <v>43</v>
          </cell>
          <cell r="AR192">
            <v>44</v>
          </cell>
          <cell r="AS192">
            <v>46</v>
          </cell>
          <cell r="AT192">
            <v>28</v>
          </cell>
          <cell r="AU192">
            <v>49</v>
          </cell>
          <cell r="AV192">
            <v>0</v>
          </cell>
          <cell r="AW192">
            <v>0</v>
          </cell>
        </row>
        <row r="193">
          <cell r="A193">
            <v>274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</row>
        <row r="194">
          <cell r="A194">
            <v>276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84</v>
          </cell>
          <cell r="AQ194">
            <v>83</v>
          </cell>
          <cell r="AR194">
            <v>70</v>
          </cell>
          <cell r="AS194">
            <v>79</v>
          </cell>
          <cell r="AT194">
            <v>86</v>
          </cell>
          <cell r="AU194">
            <v>70</v>
          </cell>
          <cell r="AV194">
            <v>0</v>
          </cell>
          <cell r="AW194">
            <v>0</v>
          </cell>
        </row>
        <row r="195">
          <cell r="A195">
            <v>278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6</v>
          </cell>
          <cell r="AQ195">
            <v>6</v>
          </cell>
          <cell r="AR195">
            <v>7</v>
          </cell>
          <cell r="AS195">
            <v>13</v>
          </cell>
          <cell r="AT195">
            <v>15</v>
          </cell>
          <cell r="AU195">
            <v>21</v>
          </cell>
          <cell r="AV195">
            <v>0</v>
          </cell>
          <cell r="AW195">
            <v>0</v>
          </cell>
        </row>
        <row r="196">
          <cell r="A196">
            <v>283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121</v>
          </cell>
          <cell r="AQ196">
            <v>137</v>
          </cell>
          <cell r="AR196">
            <v>138</v>
          </cell>
          <cell r="AS196">
            <v>128</v>
          </cell>
          <cell r="AT196">
            <v>92</v>
          </cell>
          <cell r="AU196">
            <v>101</v>
          </cell>
          <cell r="AV196">
            <v>0</v>
          </cell>
          <cell r="AW196">
            <v>0</v>
          </cell>
        </row>
        <row r="197">
          <cell r="A197">
            <v>284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A198">
            <v>285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A199">
            <v>286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8</v>
          </cell>
          <cell r="AQ199">
            <v>10</v>
          </cell>
          <cell r="AR199">
            <v>10</v>
          </cell>
          <cell r="AS199">
            <v>13</v>
          </cell>
          <cell r="AT199">
            <v>13</v>
          </cell>
          <cell r="AU199">
            <v>21</v>
          </cell>
          <cell r="AV199">
            <v>0</v>
          </cell>
          <cell r="AW199">
            <v>0</v>
          </cell>
        </row>
        <row r="200">
          <cell r="A200">
            <v>293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46</v>
          </cell>
          <cell r="AQ200">
            <v>32</v>
          </cell>
          <cell r="AR200">
            <v>32</v>
          </cell>
          <cell r="AS200">
            <v>32</v>
          </cell>
          <cell r="AT200">
            <v>33</v>
          </cell>
          <cell r="AU200">
            <v>28</v>
          </cell>
          <cell r="AV200">
            <v>0</v>
          </cell>
          <cell r="AW200">
            <v>0</v>
          </cell>
        </row>
        <row r="201">
          <cell r="A201">
            <v>294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49</v>
          </cell>
          <cell r="AQ201">
            <v>38</v>
          </cell>
          <cell r="AR201">
            <v>33</v>
          </cell>
          <cell r="AS201">
            <v>35</v>
          </cell>
          <cell r="AT201">
            <v>36</v>
          </cell>
          <cell r="AU201">
            <v>32</v>
          </cell>
          <cell r="AV201">
            <v>0</v>
          </cell>
          <cell r="AW201">
            <v>0</v>
          </cell>
        </row>
        <row r="202">
          <cell r="A202">
            <v>298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1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29</v>
          </cell>
          <cell r="AQ202">
            <v>23</v>
          </cell>
          <cell r="AR202">
            <v>22</v>
          </cell>
          <cell r="AS202">
            <v>18</v>
          </cell>
          <cell r="AT202">
            <v>21</v>
          </cell>
          <cell r="AU202">
            <v>10</v>
          </cell>
          <cell r="AV202">
            <v>0</v>
          </cell>
          <cell r="AW202">
            <v>0</v>
          </cell>
        </row>
        <row r="203">
          <cell r="A203">
            <v>299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54</v>
          </cell>
          <cell r="AQ203">
            <v>38</v>
          </cell>
          <cell r="AR203">
            <v>42</v>
          </cell>
          <cell r="AS203">
            <v>42</v>
          </cell>
          <cell r="AT203">
            <v>19</v>
          </cell>
          <cell r="AU203">
            <v>20</v>
          </cell>
          <cell r="AV203">
            <v>0</v>
          </cell>
          <cell r="AW203">
            <v>0</v>
          </cell>
        </row>
        <row r="204">
          <cell r="A204">
            <v>302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8</v>
          </cell>
          <cell r="AQ204">
            <v>9</v>
          </cell>
          <cell r="AR204">
            <v>11</v>
          </cell>
          <cell r="AS204">
            <v>13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</row>
        <row r="205">
          <cell r="A205">
            <v>303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22</v>
          </cell>
          <cell r="AQ205">
            <v>24</v>
          </cell>
          <cell r="AR205">
            <v>22</v>
          </cell>
          <cell r="AS205">
            <v>25</v>
          </cell>
          <cell r="AT205">
            <v>24</v>
          </cell>
          <cell r="AU205">
            <v>40</v>
          </cell>
          <cell r="AV205">
            <v>0</v>
          </cell>
          <cell r="AW205">
            <v>0</v>
          </cell>
        </row>
        <row r="206">
          <cell r="A206">
            <v>305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46</v>
          </cell>
          <cell r="AQ206">
            <v>47</v>
          </cell>
          <cell r="AR206">
            <v>67</v>
          </cell>
          <cell r="AS206">
            <v>59</v>
          </cell>
          <cell r="AT206">
            <v>60</v>
          </cell>
          <cell r="AU206">
            <v>64</v>
          </cell>
          <cell r="AV206">
            <v>0</v>
          </cell>
          <cell r="AW206">
            <v>0</v>
          </cell>
        </row>
        <row r="207">
          <cell r="A207">
            <v>310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</row>
        <row r="208">
          <cell r="A208">
            <v>311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35</v>
          </cell>
          <cell r="AQ208">
            <v>56</v>
          </cell>
          <cell r="AR208">
            <v>55</v>
          </cell>
          <cell r="AS208">
            <v>49</v>
          </cell>
          <cell r="AT208">
            <v>38</v>
          </cell>
          <cell r="AU208">
            <v>29</v>
          </cell>
          <cell r="AV208">
            <v>0</v>
          </cell>
          <cell r="AW208">
            <v>0</v>
          </cell>
        </row>
        <row r="209">
          <cell r="A209">
            <v>312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</row>
        <row r="210">
          <cell r="A210">
            <v>313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32</v>
          </cell>
          <cell r="AQ210">
            <v>32</v>
          </cell>
          <cell r="AR210">
            <v>37</v>
          </cell>
          <cell r="AS210">
            <v>38</v>
          </cell>
          <cell r="AT210">
            <v>24</v>
          </cell>
          <cell r="AU210">
            <v>23</v>
          </cell>
          <cell r="AV210">
            <v>0</v>
          </cell>
          <cell r="AW210">
            <v>0</v>
          </cell>
        </row>
        <row r="211">
          <cell r="A211">
            <v>314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4</v>
          </cell>
          <cell r="K211">
            <v>9</v>
          </cell>
          <cell r="L211">
            <v>3</v>
          </cell>
          <cell r="M211">
            <v>3</v>
          </cell>
          <cell r="N211">
            <v>5</v>
          </cell>
          <cell r="O211">
            <v>5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2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1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717</v>
          </cell>
          <cell r="AQ211">
            <v>810</v>
          </cell>
          <cell r="AR211">
            <v>775</v>
          </cell>
          <cell r="AS211">
            <v>712</v>
          </cell>
          <cell r="AT211">
            <v>662</v>
          </cell>
          <cell r="AU211">
            <v>586</v>
          </cell>
          <cell r="AV211">
            <v>0</v>
          </cell>
          <cell r="AW211">
            <v>0</v>
          </cell>
        </row>
        <row r="212">
          <cell r="A212">
            <v>319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</v>
          </cell>
          <cell r="L212">
            <v>1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1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53</v>
          </cell>
          <cell r="AQ212">
            <v>55</v>
          </cell>
          <cell r="AR212">
            <v>33</v>
          </cell>
          <cell r="AS212">
            <v>22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</row>
        <row r="213">
          <cell r="A213">
            <v>320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17</v>
          </cell>
          <cell r="AQ213">
            <v>22</v>
          </cell>
          <cell r="AR213">
            <v>17</v>
          </cell>
          <cell r="AS213">
            <v>19</v>
          </cell>
          <cell r="AT213">
            <v>19</v>
          </cell>
          <cell r="AU213">
            <v>20</v>
          </cell>
          <cell r="AV213">
            <v>0</v>
          </cell>
          <cell r="AW213">
            <v>0</v>
          </cell>
        </row>
        <row r="214">
          <cell r="A214">
            <v>321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35</v>
          </cell>
          <cell r="AQ214">
            <v>32</v>
          </cell>
          <cell r="AR214">
            <v>31</v>
          </cell>
          <cell r="AS214">
            <v>34</v>
          </cell>
          <cell r="AT214">
            <v>28</v>
          </cell>
          <cell r="AU214">
            <v>18</v>
          </cell>
          <cell r="AV214">
            <v>0</v>
          </cell>
          <cell r="AW214">
            <v>0</v>
          </cell>
        </row>
        <row r="215">
          <cell r="A215">
            <v>323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</row>
        <row r="216">
          <cell r="A216">
            <v>324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5</v>
          </cell>
          <cell r="K216">
            <v>9</v>
          </cell>
          <cell r="L216">
            <v>8</v>
          </cell>
          <cell r="M216">
            <v>1</v>
          </cell>
          <cell r="N216">
            <v>6</v>
          </cell>
          <cell r="O216">
            <v>5</v>
          </cell>
          <cell r="P216">
            <v>0</v>
          </cell>
          <cell r="Q216">
            <v>0</v>
          </cell>
          <cell r="R216">
            <v>0</v>
          </cell>
          <cell r="S216">
            <v>1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255</v>
          </cell>
          <cell r="AQ216">
            <v>267</v>
          </cell>
          <cell r="AR216">
            <v>224</v>
          </cell>
          <cell r="AS216">
            <v>205</v>
          </cell>
          <cell r="AT216">
            <v>168</v>
          </cell>
          <cell r="AU216">
            <v>84</v>
          </cell>
          <cell r="AV216">
            <v>0</v>
          </cell>
          <cell r="AW216">
            <v>0</v>
          </cell>
        </row>
        <row r="217">
          <cell r="A217">
            <v>326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</row>
        <row r="218">
          <cell r="A218">
            <v>327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1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13</v>
          </cell>
          <cell r="AQ218">
            <v>23</v>
          </cell>
          <cell r="AR218">
            <v>9</v>
          </cell>
          <cell r="AS218">
            <v>15</v>
          </cell>
          <cell r="AT218">
            <v>15</v>
          </cell>
          <cell r="AU218">
            <v>10</v>
          </cell>
          <cell r="AV218">
            <v>0</v>
          </cell>
          <cell r="AW218">
            <v>0</v>
          </cell>
        </row>
        <row r="219">
          <cell r="A219">
            <v>328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</row>
        <row r="220">
          <cell r="A220">
            <v>329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</row>
        <row r="221">
          <cell r="A221">
            <v>334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</row>
        <row r="222">
          <cell r="A222">
            <v>335</v>
          </cell>
          <cell r="B222">
            <v>0</v>
          </cell>
          <cell r="C222">
            <v>0</v>
          </cell>
          <cell r="D222">
            <v>0</v>
          </cell>
          <cell r="E222">
            <v>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</v>
          </cell>
          <cell r="K222">
            <v>0</v>
          </cell>
          <cell r="L222">
            <v>0</v>
          </cell>
          <cell r="M222">
            <v>4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99</v>
          </cell>
          <cell r="AQ222">
            <v>100</v>
          </cell>
          <cell r="AR222">
            <v>99</v>
          </cell>
          <cell r="AS222">
            <v>78</v>
          </cell>
          <cell r="AT222">
            <v>21</v>
          </cell>
          <cell r="AU222">
            <v>12</v>
          </cell>
          <cell r="AV222">
            <v>0</v>
          </cell>
          <cell r="AW222">
            <v>0</v>
          </cell>
        </row>
        <row r="223">
          <cell r="A223">
            <v>336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</row>
        <row r="224">
          <cell r="A224">
            <v>337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3</v>
          </cell>
          <cell r="K224">
            <v>3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1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98</v>
          </cell>
          <cell r="AQ224">
            <v>80</v>
          </cell>
          <cell r="AR224">
            <v>46</v>
          </cell>
          <cell r="AS224">
            <v>19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</row>
        <row r="225">
          <cell r="A225">
            <v>339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</row>
        <row r="226">
          <cell r="A226">
            <v>340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</row>
        <row r="227">
          <cell r="A227">
            <v>342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</row>
        <row r="228">
          <cell r="A228">
            <v>343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2</v>
          </cell>
          <cell r="N228">
            <v>1</v>
          </cell>
          <cell r="O228">
            <v>1</v>
          </cell>
          <cell r="P228">
            <v>0</v>
          </cell>
          <cell r="Q228">
            <v>0</v>
          </cell>
          <cell r="R228">
            <v>1</v>
          </cell>
          <cell r="S228">
            <v>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96</v>
          </cell>
          <cell r="AQ228">
            <v>86</v>
          </cell>
          <cell r="AR228">
            <v>93</v>
          </cell>
          <cell r="AS228">
            <v>111</v>
          </cell>
          <cell r="AT228">
            <v>87</v>
          </cell>
          <cell r="AU228">
            <v>92</v>
          </cell>
          <cell r="AV228">
            <v>0</v>
          </cell>
          <cell r="AW228">
            <v>0</v>
          </cell>
        </row>
        <row r="229">
          <cell r="A229">
            <v>345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</row>
        <row r="230">
          <cell r="A230">
            <v>346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  <cell r="K230">
            <v>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1</v>
          </cell>
          <cell r="AJ230">
            <v>2</v>
          </cell>
          <cell r="AK230">
            <v>8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36</v>
          </cell>
          <cell r="AQ230">
            <v>34</v>
          </cell>
          <cell r="AR230">
            <v>32</v>
          </cell>
          <cell r="AS230">
            <v>24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</row>
        <row r="231">
          <cell r="A231">
            <v>352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16</v>
          </cell>
          <cell r="AQ231">
            <v>14</v>
          </cell>
          <cell r="AR231">
            <v>16</v>
          </cell>
          <cell r="AS231">
            <v>12</v>
          </cell>
          <cell r="AT231">
            <v>15</v>
          </cell>
          <cell r="AU231">
            <v>16</v>
          </cell>
          <cell r="AV231">
            <v>0</v>
          </cell>
          <cell r="AW231">
            <v>0</v>
          </cell>
        </row>
        <row r="232">
          <cell r="A232">
            <v>353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1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71</v>
          </cell>
          <cell r="AQ232">
            <v>76</v>
          </cell>
          <cell r="AR232">
            <v>65</v>
          </cell>
          <cell r="AS232">
            <v>61</v>
          </cell>
          <cell r="AT232">
            <v>43</v>
          </cell>
          <cell r="AU232">
            <v>28</v>
          </cell>
          <cell r="AV232">
            <v>0</v>
          </cell>
          <cell r="AW232">
            <v>0</v>
          </cell>
        </row>
        <row r="233">
          <cell r="A233">
            <v>354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</row>
        <row r="234">
          <cell r="A234">
            <v>355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</v>
          </cell>
          <cell r="M234">
            <v>0</v>
          </cell>
          <cell r="N234">
            <v>1</v>
          </cell>
          <cell r="O234">
            <v>1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192</v>
          </cell>
          <cell r="AQ234">
            <v>162</v>
          </cell>
          <cell r="AR234">
            <v>144</v>
          </cell>
          <cell r="AS234">
            <v>113</v>
          </cell>
          <cell r="AT234">
            <v>81</v>
          </cell>
          <cell r="AU234">
            <v>57</v>
          </cell>
          <cell r="AV234">
            <v>0</v>
          </cell>
          <cell r="AW234">
            <v>0</v>
          </cell>
        </row>
        <row r="235">
          <cell r="A235">
            <v>356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6</v>
          </cell>
          <cell r="AV235">
            <v>0</v>
          </cell>
          <cell r="AW235">
            <v>0</v>
          </cell>
        </row>
        <row r="236">
          <cell r="A236">
            <v>359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42</v>
          </cell>
          <cell r="AQ236">
            <v>41</v>
          </cell>
          <cell r="AR236">
            <v>32</v>
          </cell>
          <cell r="AS236">
            <v>36</v>
          </cell>
          <cell r="AT236">
            <v>34</v>
          </cell>
          <cell r="AU236">
            <v>25</v>
          </cell>
          <cell r="AV236">
            <v>0</v>
          </cell>
          <cell r="AW236">
            <v>0</v>
          </cell>
        </row>
        <row r="237">
          <cell r="A237">
            <v>362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14</v>
          </cell>
          <cell r="AQ237">
            <v>9</v>
          </cell>
          <cell r="AR237">
            <v>12</v>
          </cell>
          <cell r="AS237">
            <v>11</v>
          </cell>
          <cell r="AT237">
            <v>1</v>
          </cell>
          <cell r="AU237">
            <v>8</v>
          </cell>
          <cell r="AV237">
            <v>0</v>
          </cell>
          <cell r="AW237">
            <v>0</v>
          </cell>
        </row>
        <row r="238">
          <cell r="A238">
            <v>363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1</v>
          </cell>
          <cell r="K238">
            <v>1</v>
          </cell>
          <cell r="L238">
            <v>1</v>
          </cell>
          <cell r="M238">
            <v>0</v>
          </cell>
          <cell r="N238">
            <v>0</v>
          </cell>
          <cell r="O238">
            <v>2</v>
          </cell>
          <cell r="P238">
            <v>0</v>
          </cell>
          <cell r="Q238">
            <v>0</v>
          </cell>
          <cell r="R238">
            <v>0</v>
          </cell>
          <cell r="S238">
            <v>1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1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63</v>
          </cell>
          <cell r="AQ238">
            <v>85</v>
          </cell>
          <cell r="AR238">
            <v>91</v>
          </cell>
          <cell r="AS238">
            <v>81</v>
          </cell>
          <cell r="AT238">
            <v>60</v>
          </cell>
          <cell r="AU238">
            <v>63</v>
          </cell>
          <cell r="AV238">
            <v>0</v>
          </cell>
          <cell r="AW238">
            <v>0</v>
          </cell>
        </row>
        <row r="239">
          <cell r="A239">
            <v>364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</v>
          </cell>
          <cell r="L239">
            <v>0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108</v>
          </cell>
          <cell r="AQ239">
            <v>88</v>
          </cell>
          <cell r="AR239">
            <v>66</v>
          </cell>
          <cell r="AS239">
            <v>63</v>
          </cell>
          <cell r="AT239">
            <v>54</v>
          </cell>
          <cell r="AU239">
            <v>48</v>
          </cell>
          <cell r="AV239">
            <v>0</v>
          </cell>
          <cell r="AW239">
            <v>0</v>
          </cell>
        </row>
        <row r="240">
          <cell r="A240">
            <v>365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</row>
        <row r="241">
          <cell r="A241">
            <v>366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</row>
        <row r="242">
          <cell r="A242">
            <v>368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</row>
        <row r="243">
          <cell r="A243">
            <v>370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</row>
        <row r="244">
          <cell r="A244">
            <v>374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3</v>
          </cell>
          <cell r="AQ244">
            <v>7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</row>
        <row r="245">
          <cell r="A245">
            <v>378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</row>
        <row r="246">
          <cell r="A246">
            <v>381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21</v>
          </cell>
          <cell r="AQ246">
            <v>19</v>
          </cell>
          <cell r="AR246">
            <v>20</v>
          </cell>
          <cell r="AS246">
            <v>17</v>
          </cell>
          <cell r="AT246">
            <v>10</v>
          </cell>
          <cell r="AU246">
            <v>11</v>
          </cell>
          <cell r="AV246">
            <v>0</v>
          </cell>
          <cell r="AW246">
            <v>0</v>
          </cell>
        </row>
        <row r="247">
          <cell r="A247">
            <v>386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1</v>
          </cell>
          <cell r="L247">
            <v>1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37</v>
          </cell>
          <cell r="AQ247">
            <v>39</v>
          </cell>
          <cell r="AR247">
            <v>31</v>
          </cell>
          <cell r="AS247">
            <v>15</v>
          </cell>
          <cell r="AT247">
            <v>36</v>
          </cell>
          <cell r="AU247">
            <v>38</v>
          </cell>
          <cell r="AV247">
            <v>0</v>
          </cell>
          <cell r="AW247">
            <v>0</v>
          </cell>
        </row>
        <row r="248">
          <cell r="A248">
            <v>387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</row>
        <row r="249">
          <cell r="A249">
            <v>389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</row>
        <row r="250">
          <cell r="A250">
            <v>393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</row>
        <row r="251">
          <cell r="A251">
            <v>394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</row>
        <row r="252">
          <cell r="A252">
            <v>395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</row>
        <row r="253">
          <cell r="A253">
            <v>399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</v>
          </cell>
          <cell r="L253">
            <v>0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44</v>
          </cell>
          <cell r="AQ253">
            <v>35</v>
          </cell>
          <cell r="AR253">
            <v>26</v>
          </cell>
          <cell r="AS253">
            <v>17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</row>
        <row r="254">
          <cell r="A254">
            <v>402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61</v>
          </cell>
          <cell r="AQ254">
            <v>61</v>
          </cell>
          <cell r="AR254">
            <v>40</v>
          </cell>
          <cell r="AS254">
            <v>49</v>
          </cell>
          <cell r="AT254">
            <v>36</v>
          </cell>
          <cell r="AU254">
            <v>21</v>
          </cell>
          <cell r="AV254">
            <v>0</v>
          </cell>
          <cell r="AW254">
            <v>0</v>
          </cell>
        </row>
        <row r="255">
          <cell r="A255">
            <v>403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2</v>
          </cell>
          <cell r="L255">
            <v>0</v>
          </cell>
          <cell r="M255">
            <v>1</v>
          </cell>
          <cell r="N255">
            <v>0</v>
          </cell>
          <cell r="O255">
            <v>3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27</v>
          </cell>
          <cell r="AQ255">
            <v>17</v>
          </cell>
          <cell r="AR255">
            <v>21</v>
          </cell>
          <cell r="AS255">
            <v>17</v>
          </cell>
          <cell r="AT255">
            <v>18</v>
          </cell>
          <cell r="AU255">
            <v>25</v>
          </cell>
          <cell r="AV255">
            <v>0</v>
          </cell>
          <cell r="AW255">
            <v>0</v>
          </cell>
        </row>
        <row r="256">
          <cell r="A256">
            <v>406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</row>
        <row r="257">
          <cell r="A257">
            <v>408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</row>
        <row r="258">
          <cell r="A258">
            <v>409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28</v>
          </cell>
          <cell r="AQ258">
            <v>24</v>
          </cell>
          <cell r="AR258">
            <v>35</v>
          </cell>
          <cell r="AS258">
            <v>14</v>
          </cell>
          <cell r="AT258">
            <v>25</v>
          </cell>
          <cell r="AU258">
            <v>31</v>
          </cell>
          <cell r="AV258">
            <v>0</v>
          </cell>
          <cell r="AW258">
            <v>0</v>
          </cell>
        </row>
        <row r="259">
          <cell r="A259">
            <v>412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40</v>
          </cell>
          <cell r="AQ259">
            <v>44</v>
          </cell>
          <cell r="AR259">
            <v>42</v>
          </cell>
          <cell r="AS259">
            <v>46</v>
          </cell>
          <cell r="AT259">
            <v>19</v>
          </cell>
          <cell r="AU259">
            <v>17</v>
          </cell>
          <cell r="AV259">
            <v>0</v>
          </cell>
          <cell r="AW259">
            <v>0</v>
          </cell>
        </row>
        <row r="260">
          <cell r="A260">
            <v>417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</v>
          </cell>
          <cell r="K260">
            <v>0</v>
          </cell>
          <cell r="L260">
            <v>1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124</v>
          </cell>
          <cell r="AQ260">
            <v>70</v>
          </cell>
          <cell r="AR260">
            <v>34</v>
          </cell>
          <cell r="AS260">
            <v>14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</row>
        <row r="261">
          <cell r="A261">
            <v>418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19</v>
          </cell>
          <cell r="AQ261">
            <v>24</v>
          </cell>
          <cell r="AR261">
            <v>19</v>
          </cell>
          <cell r="AS261">
            <v>23</v>
          </cell>
          <cell r="AT261">
            <v>14</v>
          </cell>
          <cell r="AU261">
            <v>15</v>
          </cell>
          <cell r="AV261">
            <v>0</v>
          </cell>
          <cell r="AW261">
            <v>0</v>
          </cell>
        </row>
        <row r="262">
          <cell r="A262">
            <v>420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40</v>
          </cell>
          <cell r="AQ262">
            <v>43</v>
          </cell>
          <cell r="AR262">
            <v>38</v>
          </cell>
          <cell r="AS262">
            <v>26</v>
          </cell>
          <cell r="AT262">
            <v>31</v>
          </cell>
          <cell r="AU262">
            <v>28</v>
          </cell>
          <cell r="AV262">
            <v>0</v>
          </cell>
          <cell r="AW262">
            <v>0</v>
          </cell>
        </row>
        <row r="263">
          <cell r="A263">
            <v>426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1</v>
          </cell>
          <cell r="N263">
            <v>1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63</v>
          </cell>
          <cell r="AQ263">
            <v>54</v>
          </cell>
          <cell r="AR263">
            <v>57</v>
          </cell>
          <cell r="AS263">
            <v>47</v>
          </cell>
          <cell r="AT263">
            <v>46</v>
          </cell>
          <cell r="AU263">
            <v>36</v>
          </cell>
          <cell r="AV263">
            <v>0</v>
          </cell>
          <cell r="AW263">
            <v>0</v>
          </cell>
        </row>
        <row r="264">
          <cell r="A264">
            <v>433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</row>
        <row r="265">
          <cell r="A265">
            <v>435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46</v>
          </cell>
          <cell r="AQ265">
            <v>26</v>
          </cell>
          <cell r="AR265">
            <v>31</v>
          </cell>
          <cell r="AS265">
            <v>33</v>
          </cell>
          <cell r="AT265">
            <v>36</v>
          </cell>
          <cell r="AU265">
            <v>21</v>
          </cell>
          <cell r="AV265">
            <v>0</v>
          </cell>
          <cell r="AW265">
            <v>0</v>
          </cell>
        </row>
        <row r="266">
          <cell r="A266">
            <v>436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55</v>
          </cell>
          <cell r="AQ266">
            <v>28</v>
          </cell>
          <cell r="AR266">
            <v>27</v>
          </cell>
          <cell r="AS266">
            <v>22</v>
          </cell>
          <cell r="AT266">
            <v>26</v>
          </cell>
          <cell r="AU266">
            <v>15</v>
          </cell>
          <cell r="AV266">
            <v>0</v>
          </cell>
          <cell r="AW266">
            <v>0</v>
          </cell>
        </row>
        <row r="267">
          <cell r="A267">
            <v>437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</v>
          </cell>
          <cell r="K267">
            <v>3</v>
          </cell>
          <cell r="L267">
            <v>2</v>
          </cell>
          <cell r="M267">
            <v>2</v>
          </cell>
          <cell r="N267">
            <v>2</v>
          </cell>
          <cell r="O267">
            <v>1</v>
          </cell>
          <cell r="P267">
            <v>0</v>
          </cell>
          <cell r="Q267">
            <v>0</v>
          </cell>
          <cell r="R267">
            <v>0</v>
          </cell>
          <cell r="S267">
            <v>1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1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142</v>
          </cell>
          <cell r="AQ267">
            <v>164</v>
          </cell>
          <cell r="AR267">
            <v>181</v>
          </cell>
          <cell r="AS267">
            <v>142</v>
          </cell>
          <cell r="AT267">
            <v>92</v>
          </cell>
          <cell r="AU267">
            <v>116</v>
          </cell>
          <cell r="AV267">
            <v>0</v>
          </cell>
          <cell r="AW267">
            <v>0</v>
          </cell>
        </row>
        <row r="268">
          <cell r="A268">
            <v>439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</row>
        <row r="269">
          <cell r="A269">
            <v>440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</row>
        <row r="270">
          <cell r="A270">
            <v>441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</row>
        <row r="271">
          <cell r="A271">
            <v>465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</row>
        <row r="272">
          <cell r="A272">
            <v>466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A273">
            <v>472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A274">
            <v>475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10</v>
          </cell>
          <cell r="AQ274">
            <v>17</v>
          </cell>
          <cell r="AR274">
            <v>16</v>
          </cell>
          <cell r="AS274">
            <v>11</v>
          </cell>
          <cell r="AT274">
            <v>17</v>
          </cell>
          <cell r="AU274">
            <v>25</v>
          </cell>
          <cell r="AV274">
            <v>0</v>
          </cell>
          <cell r="AW274">
            <v>0</v>
          </cell>
        </row>
        <row r="275">
          <cell r="A275">
            <v>476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</row>
        <row r="276">
          <cell r="A276">
            <v>477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</row>
        <row r="277">
          <cell r="A277">
            <v>478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</row>
        <row r="278">
          <cell r="A278">
            <v>481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</row>
        <row r="279">
          <cell r="A279">
            <v>487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</row>
        <row r="280">
          <cell r="A280">
            <v>488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24</v>
          </cell>
          <cell r="AQ280">
            <v>39</v>
          </cell>
          <cell r="AR280">
            <v>24</v>
          </cell>
          <cell r="AS280">
            <v>33</v>
          </cell>
          <cell r="AT280">
            <v>24</v>
          </cell>
          <cell r="AU280">
            <v>28</v>
          </cell>
          <cell r="AV280">
            <v>0</v>
          </cell>
          <cell r="AW280">
            <v>0</v>
          </cell>
        </row>
        <row r="281">
          <cell r="A281">
            <v>489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</row>
        <row r="282">
          <cell r="A282">
            <v>490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28</v>
          </cell>
          <cell r="AQ282">
            <v>32</v>
          </cell>
          <cell r="AR282">
            <v>42</v>
          </cell>
          <cell r="AS282">
            <v>32</v>
          </cell>
          <cell r="AT282">
            <v>30</v>
          </cell>
          <cell r="AU282">
            <v>37</v>
          </cell>
          <cell r="AV282">
            <v>0</v>
          </cell>
          <cell r="AW282">
            <v>0</v>
          </cell>
        </row>
        <row r="283">
          <cell r="A283">
            <v>492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5</v>
          </cell>
          <cell r="K283">
            <v>0</v>
          </cell>
          <cell r="L283">
            <v>2</v>
          </cell>
          <cell r="M283">
            <v>4</v>
          </cell>
          <cell r="N283">
            <v>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243</v>
          </cell>
          <cell r="AQ283">
            <v>81</v>
          </cell>
          <cell r="AR283">
            <v>74</v>
          </cell>
          <cell r="AS283">
            <v>88</v>
          </cell>
          <cell r="AT283">
            <v>143</v>
          </cell>
          <cell r="AU283">
            <v>99</v>
          </cell>
          <cell r="AV283">
            <v>0</v>
          </cell>
          <cell r="AW283">
            <v>0</v>
          </cell>
        </row>
        <row r="284">
          <cell r="A284">
            <v>494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</row>
        <row r="285">
          <cell r="A285">
            <v>498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33</v>
          </cell>
          <cell r="AQ285">
            <v>28</v>
          </cell>
          <cell r="AR285">
            <v>22</v>
          </cell>
          <cell r="AS285">
            <v>23</v>
          </cell>
          <cell r="AT285">
            <v>19</v>
          </cell>
          <cell r="AU285">
            <v>0</v>
          </cell>
          <cell r="AV285">
            <v>0</v>
          </cell>
          <cell r="AW285">
            <v>0</v>
          </cell>
        </row>
        <row r="286">
          <cell r="A286">
            <v>500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25</v>
          </cell>
          <cell r="AQ286">
            <v>19</v>
          </cell>
          <cell r="AR286">
            <v>18</v>
          </cell>
          <cell r="AS286">
            <v>31</v>
          </cell>
          <cell r="AT286">
            <v>42</v>
          </cell>
          <cell r="AU286">
            <v>61</v>
          </cell>
          <cell r="AV286">
            <v>0</v>
          </cell>
          <cell r="AW286">
            <v>0</v>
          </cell>
        </row>
        <row r="287">
          <cell r="A287">
            <v>501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63</v>
          </cell>
          <cell r="AQ287">
            <v>37</v>
          </cell>
          <cell r="AR287">
            <v>41</v>
          </cell>
          <cell r="AS287">
            <v>41</v>
          </cell>
          <cell r="AT287">
            <v>29</v>
          </cell>
          <cell r="AU287">
            <v>18</v>
          </cell>
          <cell r="AV287">
            <v>0</v>
          </cell>
          <cell r="AW287">
            <v>0</v>
          </cell>
        </row>
        <row r="288">
          <cell r="A288">
            <v>503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2</v>
          </cell>
          <cell r="K288">
            <v>0</v>
          </cell>
          <cell r="L288">
            <v>0</v>
          </cell>
          <cell r="M288">
            <v>0</v>
          </cell>
          <cell r="N288">
            <v>1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1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192</v>
          </cell>
          <cell r="AQ288">
            <v>199</v>
          </cell>
          <cell r="AR288">
            <v>135</v>
          </cell>
          <cell r="AS288">
            <v>104</v>
          </cell>
          <cell r="AT288">
            <v>134</v>
          </cell>
          <cell r="AU288">
            <v>82</v>
          </cell>
          <cell r="AV288">
            <v>0</v>
          </cell>
          <cell r="AW288">
            <v>0</v>
          </cell>
        </row>
        <row r="289">
          <cell r="A289">
            <v>505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21</v>
          </cell>
          <cell r="AQ289">
            <v>15</v>
          </cell>
          <cell r="AR289">
            <v>23</v>
          </cell>
          <cell r="AS289">
            <v>27</v>
          </cell>
          <cell r="AT289">
            <v>51</v>
          </cell>
          <cell r="AU289">
            <v>60</v>
          </cell>
          <cell r="AV289">
            <v>0</v>
          </cell>
          <cell r="AW289">
            <v>0</v>
          </cell>
        </row>
        <row r="290">
          <cell r="A290">
            <v>506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1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31</v>
          </cell>
          <cell r="AQ290">
            <v>34</v>
          </cell>
          <cell r="AR290">
            <v>31</v>
          </cell>
          <cell r="AS290">
            <v>32</v>
          </cell>
          <cell r="AT290">
            <v>28</v>
          </cell>
          <cell r="AU290">
            <v>26</v>
          </cell>
          <cell r="AV290">
            <v>0</v>
          </cell>
          <cell r="AW290">
            <v>0</v>
          </cell>
        </row>
        <row r="291">
          <cell r="A291">
            <v>507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</row>
        <row r="292">
          <cell r="A292">
            <v>514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</row>
        <row r="293">
          <cell r="A293">
            <v>524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11</v>
          </cell>
          <cell r="K293">
            <v>6</v>
          </cell>
          <cell r="L293">
            <v>18</v>
          </cell>
          <cell r="M293">
            <v>11</v>
          </cell>
          <cell r="N293">
            <v>11</v>
          </cell>
          <cell r="O293">
            <v>7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186</v>
          </cell>
          <cell r="AQ293">
            <v>141</v>
          </cell>
          <cell r="AR293">
            <v>136</v>
          </cell>
          <cell r="AS293">
            <v>115</v>
          </cell>
          <cell r="AT293">
            <v>87</v>
          </cell>
          <cell r="AU293">
            <v>65</v>
          </cell>
          <cell r="AV293">
            <v>0</v>
          </cell>
          <cell r="AW293">
            <v>0</v>
          </cell>
        </row>
        <row r="294">
          <cell r="A294">
            <v>526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35</v>
          </cell>
          <cell r="AQ294">
            <v>39</v>
          </cell>
          <cell r="AR294">
            <v>36</v>
          </cell>
          <cell r="AS294">
            <v>35</v>
          </cell>
          <cell r="AT294">
            <v>26</v>
          </cell>
          <cell r="AU294">
            <v>23</v>
          </cell>
          <cell r="AV294">
            <v>0</v>
          </cell>
          <cell r="AW294">
            <v>0</v>
          </cell>
        </row>
        <row r="295">
          <cell r="A295">
            <v>528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</row>
        <row r="296">
          <cell r="A296">
            <v>530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2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</row>
        <row r="297">
          <cell r="A297">
            <v>534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3</v>
          </cell>
          <cell r="L297">
            <v>0</v>
          </cell>
          <cell r="M297">
            <v>2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1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12</v>
          </cell>
          <cell r="AQ297">
            <v>18</v>
          </cell>
          <cell r="AR297">
            <v>10</v>
          </cell>
          <cell r="AS297">
            <v>10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</row>
        <row r="298">
          <cell r="A298">
            <v>537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</row>
        <row r="299">
          <cell r="A299">
            <v>543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</v>
          </cell>
          <cell r="K299">
            <v>1</v>
          </cell>
          <cell r="L299">
            <v>3</v>
          </cell>
          <cell r="M299">
            <v>1</v>
          </cell>
          <cell r="N299">
            <v>0</v>
          </cell>
          <cell r="O299">
            <v>2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48</v>
          </cell>
          <cell r="AQ299">
            <v>42</v>
          </cell>
          <cell r="AR299">
            <v>43</v>
          </cell>
          <cell r="AS299">
            <v>28</v>
          </cell>
          <cell r="AT299">
            <v>31</v>
          </cell>
          <cell r="AU299">
            <v>26</v>
          </cell>
          <cell r="AV299">
            <v>0</v>
          </cell>
          <cell r="AW299">
            <v>0</v>
          </cell>
        </row>
        <row r="300">
          <cell r="A300">
            <v>544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</row>
        <row r="301">
          <cell r="A301">
            <v>556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</v>
          </cell>
          <cell r="K301">
            <v>1</v>
          </cell>
          <cell r="L301">
            <v>2</v>
          </cell>
          <cell r="M301">
            <v>1</v>
          </cell>
          <cell r="N301">
            <v>1</v>
          </cell>
          <cell r="O301">
            <v>2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1</v>
          </cell>
          <cell r="AM301">
            <v>0</v>
          </cell>
          <cell r="AN301">
            <v>0</v>
          </cell>
          <cell r="AO301">
            <v>0</v>
          </cell>
          <cell r="AP301">
            <v>99</v>
          </cell>
          <cell r="AQ301">
            <v>85</v>
          </cell>
          <cell r="AR301">
            <v>88</v>
          </cell>
          <cell r="AS301">
            <v>82</v>
          </cell>
          <cell r="AT301">
            <v>78</v>
          </cell>
          <cell r="AU301">
            <v>56</v>
          </cell>
          <cell r="AV301">
            <v>0</v>
          </cell>
          <cell r="AW301">
            <v>0</v>
          </cell>
        </row>
        <row r="302">
          <cell r="A302">
            <v>562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</row>
        <row r="303">
          <cell r="A303">
            <v>564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</row>
        <row r="304">
          <cell r="A304">
            <v>566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</v>
          </cell>
          <cell r="K304">
            <v>1</v>
          </cell>
          <cell r="L304">
            <v>3</v>
          </cell>
          <cell r="M304">
            <v>0</v>
          </cell>
          <cell r="N304">
            <v>4</v>
          </cell>
          <cell r="O304">
            <v>1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119</v>
          </cell>
          <cell r="AQ304">
            <v>135</v>
          </cell>
          <cell r="AR304">
            <v>101</v>
          </cell>
          <cell r="AS304">
            <v>107</v>
          </cell>
          <cell r="AT304">
            <v>95</v>
          </cell>
          <cell r="AU304">
            <v>81</v>
          </cell>
          <cell r="AV304">
            <v>0</v>
          </cell>
          <cell r="AW304">
            <v>0</v>
          </cell>
        </row>
        <row r="305">
          <cell r="A305">
            <v>569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</v>
          </cell>
          <cell r="L305">
            <v>0</v>
          </cell>
          <cell r="M305">
            <v>2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18</v>
          </cell>
          <cell r="AQ305">
            <v>22</v>
          </cell>
          <cell r="AR305">
            <v>12</v>
          </cell>
          <cell r="AS305">
            <v>6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</row>
        <row r="306">
          <cell r="A306">
            <v>573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</row>
        <row r="307">
          <cell r="A307">
            <v>574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4</v>
          </cell>
          <cell r="K307">
            <v>3</v>
          </cell>
          <cell r="L307">
            <v>1</v>
          </cell>
          <cell r="M307">
            <v>1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1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71</v>
          </cell>
          <cell r="AQ307">
            <v>56</v>
          </cell>
          <cell r="AR307">
            <v>34</v>
          </cell>
          <cell r="AS307">
            <v>24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</row>
        <row r="308">
          <cell r="A308">
            <v>578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</row>
        <row r="309">
          <cell r="A309">
            <v>581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39</v>
          </cell>
          <cell r="AQ309">
            <v>38</v>
          </cell>
          <cell r="AR309">
            <v>28</v>
          </cell>
          <cell r="AS309">
            <v>17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</row>
        <row r="310">
          <cell r="A310">
            <v>588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1</v>
          </cell>
          <cell r="L310">
            <v>1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61</v>
          </cell>
          <cell r="AQ310">
            <v>31</v>
          </cell>
          <cell r="AR310">
            <v>37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</row>
        <row r="311">
          <cell r="A311">
            <v>591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</row>
        <row r="312">
          <cell r="A312">
            <v>602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5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73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</row>
        <row r="313">
          <cell r="A313">
            <v>604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2</v>
          </cell>
          <cell r="K313">
            <v>0</v>
          </cell>
          <cell r="L313">
            <v>1</v>
          </cell>
          <cell r="M313">
            <v>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1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20</v>
          </cell>
          <cell r="AQ313">
            <v>20</v>
          </cell>
          <cell r="AR313">
            <v>13</v>
          </cell>
          <cell r="AS313">
            <v>8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</row>
        <row r="314">
          <cell r="A314">
            <v>605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40</v>
          </cell>
          <cell r="AQ314">
            <v>35</v>
          </cell>
          <cell r="AR314">
            <v>39</v>
          </cell>
          <cell r="AS314">
            <v>38</v>
          </cell>
          <cell r="AT314">
            <v>80</v>
          </cell>
          <cell r="AU314">
            <v>54</v>
          </cell>
          <cell r="AV314">
            <v>0</v>
          </cell>
          <cell r="AW314">
            <v>0</v>
          </cell>
        </row>
        <row r="315">
          <cell r="A315">
            <v>606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</v>
          </cell>
          <cell r="K315">
            <v>3</v>
          </cell>
          <cell r="L315">
            <v>2</v>
          </cell>
          <cell r="M315">
            <v>1</v>
          </cell>
          <cell r="N315">
            <v>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69</v>
          </cell>
          <cell r="AQ315">
            <v>69</v>
          </cell>
          <cell r="AR315">
            <v>70</v>
          </cell>
          <cell r="AS315">
            <v>70</v>
          </cell>
          <cell r="AT315">
            <v>69</v>
          </cell>
          <cell r="AU315">
            <v>49</v>
          </cell>
          <cell r="AV315">
            <v>0</v>
          </cell>
          <cell r="AW315">
            <v>0</v>
          </cell>
        </row>
        <row r="316">
          <cell r="A316">
            <v>610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</row>
        <row r="317">
          <cell r="A317">
            <v>614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31</v>
          </cell>
          <cell r="AQ317">
            <v>33</v>
          </cell>
          <cell r="AR317">
            <v>31</v>
          </cell>
          <cell r="AS317">
            <v>35</v>
          </cell>
          <cell r="AT317">
            <v>28</v>
          </cell>
          <cell r="AU317">
            <v>14</v>
          </cell>
          <cell r="AV317">
            <v>0</v>
          </cell>
          <cell r="AW317">
            <v>0</v>
          </cell>
        </row>
        <row r="318">
          <cell r="A318">
            <v>615</v>
          </cell>
          <cell r="B318">
            <v>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5</v>
          </cell>
          <cell r="K318">
            <v>2</v>
          </cell>
          <cell r="L318">
            <v>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1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252</v>
          </cell>
          <cell r="AQ318">
            <v>177</v>
          </cell>
          <cell r="AR318">
            <v>78</v>
          </cell>
          <cell r="AS318">
            <v>59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</row>
        <row r="319">
          <cell r="A319">
            <v>618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1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9</v>
          </cell>
          <cell r="AQ319">
            <v>9</v>
          </cell>
          <cell r="AR319">
            <v>8</v>
          </cell>
          <cell r="AS319">
            <v>11</v>
          </cell>
          <cell r="AT319">
            <v>15</v>
          </cell>
          <cell r="AU319">
            <v>13</v>
          </cell>
          <cell r="AV319">
            <v>0</v>
          </cell>
          <cell r="AW319">
            <v>0</v>
          </cell>
        </row>
        <row r="320">
          <cell r="A320">
            <v>620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3</v>
          </cell>
          <cell r="N320">
            <v>1</v>
          </cell>
          <cell r="O320">
            <v>2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2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18</v>
          </cell>
          <cell r="AQ320">
            <v>27</v>
          </cell>
          <cell r="AR320">
            <v>17</v>
          </cell>
          <cell r="AS320">
            <v>22</v>
          </cell>
          <cell r="AT320">
            <v>18</v>
          </cell>
          <cell r="AU320">
            <v>16</v>
          </cell>
          <cell r="AV320">
            <v>0</v>
          </cell>
          <cell r="AW320">
            <v>0</v>
          </cell>
        </row>
        <row r="321">
          <cell r="A321">
            <v>621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</row>
        <row r="322">
          <cell r="A322">
            <v>630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</row>
        <row r="323">
          <cell r="A323">
            <v>633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1</v>
          </cell>
          <cell r="K323">
            <v>5</v>
          </cell>
          <cell r="L323">
            <v>2</v>
          </cell>
          <cell r="M323">
            <v>0</v>
          </cell>
          <cell r="N323">
            <v>2</v>
          </cell>
          <cell r="O323">
            <v>2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214</v>
          </cell>
          <cell r="AQ323">
            <v>201</v>
          </cell>
          <cell r="AR323">
            <v>176</v>
          </cell>
          <cell r="AS323">
            <v>132</v>
          </cell>
          <cell r="AT323">
            <v>120</v>
          </cell>
          <cell r="AU323">
            <v>133</v>
          </cell>
          <cell r="AV323">
            <v>0</v>
          </cell>
          <cell r="AW323">
            <v>0</v>
          </cell>
        </row>
        <row r="324">
          <cell r="A324">
            <v>636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5</v>
          </cell>
          <cell r="K324">
            <v>0</v>
          </cell>
          <cell r="L324">
            <v>3</v>
          </cell>
          <cell r="M324">
            <v>0</v>
          </cell>
          <cell r="N324">
            <v>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129</v>
          </cell>
          <cell r="AQ324">
            <v>126</v>
          </cell>
          <cell r="AR324">
            <v>117</v>
          </cell>
          <cell r="AS324">
            <v>92</v>
          </cell>
          <cell r="AT324">
            <v>66</v>
          </cell>
          <cell r="AU324">
            <v>68</v>
          </cell>
          <cell r="AV324">
            <v>0</v>
          </cell>
          <cell r="AW324">
            <v>0</v>
          </cell>
        </row>
        <row r="325">
          <cell r="A325">
            <v>637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</row>
        <row r="326">
          <cell r="A326">
            <v>641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</row>
        <row r="327">
          <cell r="A327">
            <v>652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2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57</v>
          </cell>
          <cell r="AQ327">
            <v>55</v>
          </cell>
          <cell r="AR327">
            <v>56</v>
          </cell>
          <cell r="AS327">
            <v>56</v>
          </cell>
          <cell r="AT327">
            <v>39</v>
          </cell>
          <cell r="AU327">
            <v>39</v>
          </cell>
          <cell r="AV327">
            <v>0</v>
          </cell>
          <cell r="AW327">
            <v>0</v>
          </cell>
        </row>
        <row r="328">
          <cell r="A328">
            <v>654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1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31</v>
          </cell>
          <cell r="AQ328">
            <v>49</v>
          </cell>
          <cell r="AR328">
            <v>47</v>
          </cell>
          <cell r="AS328">
            <v>51</v>
          </cell>
          <cell r="AT328">
            <v>34</v>
          </cell>
          <cell r="AU328">
            <v>37</v>
          </cell>
          <cell r="AV328">
            <v>0</v>
          </cell>
          <cell r="AW328">
            <v>0</v>
          </cell>
        </row>
        <row r="329">
          <cell r="A329">
            <v>655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</row>
        <row r="330">
          <cell r="A330">
            <v>661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</row>
        <row r="331">
          <cell r="A331">
            <v>663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3</v>
          </cell>
          <cell r="K331">
            <v>3</v>
          </cell>
          <cell r="L331">
            <v>1</v>
          </cell>
          <cell r="M331">
            <v>5</v>
          </cell>
          <cell r="N331">
            <v>1</v>
          </cell>
          <cell r="O331">
            <v>1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174</v>
          </cell>
          <cell r="AQ331">
            <v>170</v>
          </cell>
          <cell r="AR331">
            <v>160</v>
          </cell>
          <cell r="AS331">
            <v>139</v>
          </cell>
          <cell r="AT331">
            <v>131</v>
          </cell>
          <cell r="AU331">
            <v>122</v>
          </cell>
          <cell r="AV331">
            <v>0</v>
          </cell>
          <cell r="AW331">
            <v>0</v>
          </cell>
        </row>
        <row r="332">
          <cell r="A332">
            <v>680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</row>
        <row r="333">
          <cell r="A333">
            <v>717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2</v>
          </cell>
          <cell r="K333">
            <v>0</v>
          </cell>
          <cell r="L333">
            <v>1</v>
          </cell>
          <cell r="M333">
            <v>2</v>
          </cell>
          <cell r="N333">
            <v>1</v>
          </cell>
          <cell r="O333">
            <v>2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139</v>
          </cell>
          <cell r="AQ333">
            <v>139</v>
          </cell>
          <cell r="AR333">
            <v>135</v>
          </cell>
          <cell r="AS333">
            <v>128</v>
          </cell>
          <cell r="AT333">
            <v>115</v>
          </cell>
          <cell r="AU333">
            <v>97</v>
          </cell>
          <cell r="AV333">
            <v>0</v>
          </cell>
          <cell r="AW333">
            <v>0</v>
          </cell>
        </row>
        <row r="334">
          <cell r="A334">
            <v>721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1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24</v>
          </cell>
          <cell r="AQ334">
            <v>13</v>
          </cell>
          <cell r="AR334">
            <v>9</v>
          </cell>
          <cell r="AS334">
            <v>6</v>
          </cell>
          <cell r="AT334">
            <v>6</v>
          </cell>
          <cell r="AU334">
            <v>7</v>
          </cell>
          <cell r="AV334">
            <v>0</v>
          </cell>
          <cell r="AW334">
            <v>0</v>
          </cell>
        </row>
        <row r="335">
          <cell r="A335">
            <v>722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</row>
        <row r="336">
          <cell r="A336">
            <v>723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</row>
        <row r="337">
          <cell r="A337">
            <v>731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</row>
        <row r="338">
          <cell r="A338">
            <v>736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</row>
        <row r="339">
          <cell r="A339">
            <v>737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</row>
        <row r="340">
          <cell r="A340">
            <v>743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</row>
        <row r="341">
          <cell r="A341">
            <v>746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</row>
        <row r="342">
          <cell r="A342">
            <v>748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35</v>
          </cell>
          <cell r="AQ342">
            <v>44</v>
          </cell>
          <cell r="AR342">
            <v>30</v>
          </cell>
          <cell r="AS342">
            <v>20</v>
          </cell>
          <cell r="AT342">
            <v>25</v>
          </cell>
          <cell r="AU342">
            <v>21</v>
          </cell>
          <cell r="AV342">
            <v>0</v>
          </cell>
          <cell r="AW342">
            <v>0</v>
          </cell>
        </row>
        <row r="343">
          <cell r="A343">
            <v>788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6</v>
          </cell>
          <cell r="K343">
            <v>6</v>
          </cell>
          <cell r="L343">
            <v>3</v>
          </cell>
          <cell r="M343">
            <v>5</v>
          </cell>
          <cell r="N343">
            <v>8</v>
          </cell>
          <cell r="O343">
            <v>4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204</v>
          </cell>
          <cell r="AQ343">
            <v>189</v>
          </cell>
          <cell r="AR343">
            <v>192</v>
          </cell>
          <cell r="AS343">
            <v>150</v>
          </cell>
          <cell r="AT343">
            <v>130</v>
          </cell>
          <cell r="AU343">
            <v>126</v>
          </cell>
          <cell r="AV343">
            <v>0</v>
          </cell>
          <cell r="AW343">
            <v>0</v>
          </cell>
        </row>
        <row r="344">
          <cell r="A344">
            <v>789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52</v>
          </cell>
          <cell r="AQ344">
            <v>54</v>
          </cell>
          <cell r="AR344">
            <v>55</v>
          </cell>
          <cell r="AS344">
            <v>55</v>
          </cell>
          <cell r="AT344">
            <v>34</v>
          </cell>
          <cell r="AU344">
            <v>38</v>
          </cell>
          <cell r="AV344">
            <v>0</v>
          </cell>
          <cell r="AW344">
            <v>0</v>
          </cell>
        </row>
        <row r="345">
          <cell r="A345">
            <v>790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</row>
        <row r="346">
          <cell r="A346">
            <v>794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</row>
        <row r="347">
          <cell r="A347">
            <v>798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</row>
        <row r="348">
          <cell r="A348">
            <v>801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</row>
        <row r="349">
          <cell r="A349">
            <v>806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38</v>
          </cell>
          <cell r="AQ349">
            <v>43</v>
          </cell>
          <cell r="AR349">
            <v>35</v>
          </cell>
          <cell r="AS349">
            <v>43</v>
          </cell>
          <cell r="AT349">
            <v>13</v>
          </cell>
          <cell r="AU349">
            <v>20</v>
          </cell>
          <cell r="AV349">
            <v>0</v>
          </cell>
          <cell r="AW349">
            <v>0</v>
          </cell>
        </row>
        <row r="350">
          <cell r="A350">
            <v>808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</row>
        <row r="351">
          <cell r="A351">
            <v>809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</v>
          </cell>
          <cell r="L351">
            <v>0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45</v>
          </cell>
          <cell r="AQ351">
            <v>66</v>
          </cell>
          <cell r="AR351">
            <v>56</v>
          </cell>
          <cell r="AS351">
            <v>46</v>
          </cell>
          <cell r="AT351">
            <v>58</v>
          </cell>
          <cell r="AU351">
            <v>48</v>
          </cell>
          <cell r="AV351">
            <v>0</v>
          </cell>
          <cell r="AW351">
            <v>0</v>
          </cell>
        </row>
        <row r="352">
          <cell r="A352">
            <v>812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</row>
        <row r="353">
          <cell r="A353">
            <v>814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</row>
        <row r="354">
          <cell r="A354">
            <v>816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</row>
        <row r="355">
          <cell r="A355">
            <v>819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2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19</v>
          </cell>
          <cell r="AQ355">
            <v>27</v>
          </cell>
          <cell r="AR355">
            <v>33</v>
          </cell>
          <cell r="AS355">
            <v>16</v>
          </cell>
          <cell r="AT355">
            <v>13</v>
          </cell>
          <cell r="AU355">
            <v>16</v>
          </cell>
          <cell r="AV355">
            <v>0</v>
          </cell>
          <cell r="AW355">
            <v>0</v>
          </cell>
        </row>
        <row r="356">
          <cell r="A356">
            <v>820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</row>
        <row r="357">
          <cell r="A357">
            <v>822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</row>
        <row r="358">
          <cell r="A358">
            <v>825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</row>
        <row r="359">
          <cell r="A359">
            <v>828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</row>
        <row r="360">
          <cell r="A360">
            <v>834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</row>
        <row r="361">
          <cell r="A361">
            <v>836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</row>
        <row r="362">
          <cell r="A362">
            <v>837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</row>
        <row r="363">
          <cell r="A363">
            <v>838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</row>
        <row r="364">
          <cell r="A364">
            <v>839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</v>
          </cell>
          <cell r="L364">
            <v>1</v>
          </cell>
          <cell r="M364">
            <v>2</v>
          </cell>
          <cell r="N364">
            <v>2</v>
          </cell>
          <cell r="O364">
            <v>1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</v>
          </cell>
          <cell r="AI364">
            <v>2</v>
          </cell>
          <cell r="AJ364">
            <v>0</v>
          </cell>
          <cell r="AK364">
            <v>1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122</v>
          </cell>
          <cell r="AQ364">
            <v>199</v>
          </cell>
          <cell r="AR364">
            <v>122</v>
          </cell>
          <cell r="AS364">
            <v>145</v>
          </cell>
          <cell r="AT364">
            <v>106</v>
          </cell>
          <cell r="AU364">
            <v>74</v>
          </cell>
          <cell r="AV364">
            <v>0</v>
          </cell>
          <cell r="AW364">
            <v>0</v>
          </cell>
        </row>
        <row r="365">
          <cell r="A365">
            <v>841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</row>
        <row r="366">
          <cell r="A366">
            <v>842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5</v>
          </cell>
          <cell r="K366">
            <v>0</v>
          </cell>
          <cell r="L366">
            <v>3</v>
          </cell>
          <cell r="M366">
            <v>3</v>
          </cell>
          <cell r="N366">
            <v>4</v>
          </cell>
          <cell r="O366">
            <v>2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1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113</v>
          </cell>
          <cell r="AQ366">
            <v>131</v>
          </cell>
          <cell r="AR366">
            <v>124</v>
          </cell>
          <cell r="AS366">
            <v>116</v>
          </cell>
          <cell r="AT366">
            <v>92</v>
          </cell>
          <cell r="AU366">
            <v>86</v>
          </cell>
          <cell r="AV366">
            <v>0</v>
          </cell>
          <cell r="AW366">
            <v>0</v>
          </cell>
        </row>
        <row r="367">
          <cell r="A367">
            <v>843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</row>
        <row r="368">
          <cell r="A368">
            <v>846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</row>
        <row r="369">
          <cell r="A369">
            <v>847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8</v>
          </cell>
          <cell r="AQ369">
            <v>25</v>
          </cell>
          <cell r="AR369">
            <v>24</v>
          </cell>
          <cell r="AS369">
            <v>24</v>
          </cell>
          <cell r="AT369">
            <v>18</v>
          </cell>
          <cell r="AU369">
            <v>18</v>
          </cell>
          <cell r="AV369">
            <v>0</v>
          </cell>
          <cell r="AW369">
            <v>0</v>
          </cell>
        </row>
        <row r="370">
          <cell r="A370">
            <v>849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</row>
        <row r="371">
          <cell r="A371">
            <v>850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15</v>
          </cell>
          <cell r="AQ371">
            <v>8</v>
          </cell>
          <cell r="AR371">
            <v>11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</row>
        <row r="372">
          <cell r="A372">
            <v>851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35</v>
          </cell>
          <cell r="AQ372">
            <v>28</v>
          </cell>
          <cell r="AR372">
            <v>25</v>
          </cell>
          <cell r="AS372">
            <v>26</v>
          </cell>
          <cell r="AT372">
            <v>33</v>
          </cell>
          <cell r="AU372">
            <v>19</v>
          </cell>
          <cell r="AV372">
            <v>0</v>
          </cell>
          <cell r="AW372">
            <v>0</v>
          </cell>
        </row>
        <row r="373">
          <cell r="A373">
            <v>853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</row>
        <row r="374">
          <cell r="A374">
            <v>854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26</v>
          </cell>
          <cell r="AQ374">
            <v>24</v>
          </cell>
          <cell r="AR374">
            <v>12</v>
          </cell>
          <cell r="AS374">
            <v>8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</row>
        <row r="375">
          <cell r="A375">
            <v>855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</row>
        <row r="376">
          <cell r="A376">
            <v>857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</v>
          </cell>
          <cell r="L376">
            <v>1</v>
          </cell>
          <cell r="M376">
            <v>2</v>
          </cell>
          <cell r="N376">
            <v>6</v>
          </cell>
          <cell r="O376">
            <v>1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122</v>
          </cell>
          <cell r="AQ376">
            <v>80</v>
          </cell>
          <cell r="AR376">
            <v>62</v>
          </cell>
          <cell r="AS376">
            <v>60</v>
          </cell>
          <cell r="AT376">
            <v>50</v>
          </cell>
          <cell r="AU376">
            <v>37</v>
          </cell>
          <cell r="AV376">
            <v>0</v>
          </cell>
          <cell r="AW376">
            <v>0</v>
          </cell>
        </row>
        <row r="377">
          <cell r="A377">
            <v>858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</v>
          </cell>
          <cell r="K377">
            <v>0</v>
          </cell>
          <cell r="L377">
            <v>2</v>
          </cell>
          <cell r="M377">
            <v>2</v>
          </cell>
          <cell r="N377">
            <v>1</v>
          </cell>
          <cell r="O377">
            <v>2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123</v>
          </cell>
          <cell r="AQ377">
            <v>121</v>
          </cell>
          <cell r="AR377">
            <v>117</v>
          </cell>
          <cell r="AS377">
            <v>101</v>
          </cell>
          <cell r="AT377">
            <v>93</v>
          </cell>
          <cell r="AU377">
            <v>48</v>
          </cell>
          <cell r="AV377">
            <v>0</v>
          </cell>
          <cell r="AW377">
            <v>0</v>
          </cell>
        </row>
        <row r="378">
          <cell r="A378">
            <v>860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</row>
        <row r="379">
          <cell r="A379">
            <v>862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</row>
        <row r="380">
          <cell r="A380">
            <v>863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</row>
        <row r="381">
          <cell r="A381">
            <v>864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</row>
        <row r="382">
          <cell r="A382">
            <v>867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</row>
        <row r="383">
          <cell r="A383">
            <v>868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</row>
        <row r="384">
          <cell r="A384">
            <v>869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</row>
        <row r="385">
          <cell r="A385">
            <v>871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</row>
        <row r="386">
          <cell r="A386">
            <v>872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</row>
        <row r="387">
          <cell r="A387">
            <v>873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7</v>
          </cell>
          <cell r="K387">
            <v>4</v>
          </cell>
          <cell r="L387">
            <v>5</v>
          </cell>
          <cell r="M387">
            <v>9</v>
          </cell>
          <cell r="N387">
            <v>2</v>
          </cell>
          <cell r="O387">
            <v>8</v>
          </cell>
          <cell r="P387">
            <v>0</v>
          </cell>
          <cell r="Q387">
            <v>0</v>
          </cell>
          <cell r="R387">
            <v>1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127</v>
          </cell>
          <cell r="AQ387">
            <v>134</v>
          </cell>
          <cell r="AR387">
            <v>126</v>
          </cell>
          <cell r="AS387">
            <v>114</v>
          </cell>
          <cell r="AT387">
            <v>111</v>
          </cell>
          <cell r="AU387">
            <v>88</v>
          </cell>
          <cell r="AV387">
            <v>0</v>
          </cell>
          <cell r="AW387">
            <v>0</v>
          </cell>
        </row>
        <row r="388">
          <cell r="A388">
            <v>874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</row>
        <row r="389">
          <cell r="A389">
            <v>875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</row>
        <row r="390">
          <cell r="A390">
            <v>876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</row>
        <row r="391">
          <cell r="A391">
            <v>877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</row>
        <row r="392">
          <cell r="A392">
            <v>878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</row>
        <row r="393">
          <cell r="A393">
            <v>879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</row>
        <row r="394">
          <cell r="A394">
            <v>881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</row>
        <row r="395">
          <cell r="A395">
            <v>882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</row>
        <row r="396">
          <cell r="A396">
            <v>883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</row>
        <row r="397">
          <cell r="A397">
            <v>884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</row>
        <row r="398">
          <cell r="A398">
            <v>885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</row>
        <row r="399">
          <cell r="A399">
            <v>886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3</v>
          </cell>
          <cell r="O399">
            <v>2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223</v>
          </cell>
          <cell r="AU399">
            <v>169</v>
          </cell>
          <cell r="AV399">
            <v>0</v>
          </cell>
          <cell r="AW399">
            <v>0</v>
          </cell>
        </row>
        <row r="400">
          <cell r="A400">
            <v>887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8</v>
          </cell>
          <cell r="K400">
            <v>8</v>
          </cell>
          <cell r="L400">
            <v>10</v>
          </cell>
          <cell r="M400">
            <v>12</v>
          </cell>
          <cell r="N400">
            <v>8</v>
          </cell>
          <cell r="O400">
            <v>8</v>
          </cell>
          <cell r="P400">
            <v>0</v>
          </cell>
          <cell r="Q400">
            <v>0</v>
          </cell>
          <cell r="R400">
            <v>0</v>
          </cell>
          <cell r="S400">
            <v>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1</v>
          </cell>
          <cell r="AL400">
            <v>1</v>
          </cell>
          <cell r="AM400">
            <v>0</v>
          </cell>
          <cell r="AN400">
            <v>0</v>
          </cell>
          <cell r="AO400">
            <v>0</v>
          </cell>
          <cell r="AP400">
            <v>126</v>
          </cell>
          <cell r="AQ400">
            <v>84</v>
          </cell>
          <cell r="AR400">
            <v>125</v>
          </cell>
          <cell r="AS400">
            <v>119</v>
          </cell>
          <cell r="AT400">
            <v>115</v>
          </cell>
          <cell r="AU400">
            <v>81</v>
          </cell>
          <cell r="AV400">
            <v>0</v>
          </cell>
          <cell r="AW400">
            <v>0</v>
          </cell>
        </row>
        <row r="401">
          <cell r="A401">
            <v>888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</row>
        <row r="402">
          <cell r="A402">
            <v>889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</row>
        <row r="403">
          <cell r="A403">
            <v>890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</row>
        <row r="404">
          <cell r="A404">
            <v>891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</row>
        <row r="405">
          <cell r="A405">
            <v>892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3</v>
          </cell>
          <cell r="K405">
            <v>4</v>
          </cell>
          <cell r="L405">
            <v>2</v>
          </cell>
          <cell r="M405">
            <v>3</v>
          </cell>
          <cell r="N405">
            <v>3</v>
          </cell>
          <cell r="O405">
            <v>7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77</v>
          </cell>
          <cell r="AQ405">
            <v>86</v>
          </cell>
          <cell r="AR405">
            <v>84</v>
          </cell>
          <cell r="AS405">
            <v>76</v>
          </cell>
          <cell r="AT405">
            <v>61</v>
          </cell>
          <cell r="AU405">
            <v>62</v>
          </cell>
          <cell r="AV405">
            <v>0</v>
          </cell>
          <cell r="AW405">
            <v>0</v>
          </cell>
        </row>
        <row r="406">
          <cell r="A406">
            <v>893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45</v>
          </cell>
          <cell r="AQ406">
            <v>30</v>
          </cell>
          <cell r="AR406">
            <v>30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</row>
        <row r="407">
          <cell r="A407">
            <v>894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</v>
          </cell>
          <cell r="K407">
            <v>1</v>
          </cell>
          <cell r="L407">
            <v>3</v>
          </cell>
          <cell r="M407">
            <v>3</v>
          </cell>
          <cell r="N407">
            <v>3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35</v>
          </cell>
          <cell r="AQ407">
            <v>34</v>
          </cell>
          <cell r="AR407">
            <v>27</v>
          </cell>
          <cell r="AS407">
            <v>26</v>
          </cell>
          <cell r="AT407">
            <v>23</v>
          </cell>
          <cell r="AU407">
            <v>0</v>
          </cell>
          <cell r="AV407">
            <v>0</v>
          </cell>
          <cell r="AW407">
            <v>0</v>
          </cell>
        </row>
        <row r="408">
          <cell r="A408">
            <v>895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3</v>
          </cell>
          <cell r="K408">
            <v>5</v>
          </cell>
          <cell r="L408">
            <v>5</v>
          </cell>
          <cell r="M408">
            <v>4</v>
          </cell>
          <cell r="N408">
            <v>7</v>
          </cell>
          <cell r="O408">
            <v>6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117</v>
          </cell>
          <cell r="AQ408">
            <v>90</v>
          </cell>
          <cell r="AR408">
            <v>85</v>
          </cell>
          <cell r="AS408">
            <v>85</v>
          </cell>
          <cell r="AT408">
            <v>83</v>
          </cell>
          <cell r="AU408">
            <v>84</v>
          </cell>
          <cell r="AV408">
            <v>0</v>
          </cell>
          <cell r="AW408">
            <v>0</v>
          </cell>
        </row>
        <row r="409">
          <cell r="A409">
            <v>896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1</v>
          </cell>
          <cell r="AI409">
            <v>0</v>
          </cell>
          <cell r="AJ409">
            <v>0</v>
          </cell>
          <cell r="AK409">
            <v>2</v>
          </cell>
          <cell r="AL409">
            <v>1</v>
          </cell>
          <cell r="AM409">
            <v>0</v>
          </cell>
          <cell r="AN409">
            <v>0</v>
          </cell>
          <cell r="AO409">
            <v>0</v>
          </cell>
          <cell r="AP409">
            <v>55</v>
          </cell>
          <cell r="AQ409">
            <v>36</v>
          </cell>
          <cell r="AR409">
            <v>40</v>
          </cell>
          <cell r="AS409">
            <v>30</v>
          </cell>
          <cell r="AT409">
            <v>19</v>
          </cell>
          <cell r="AU409">
            <v>17</v>
          </cell>
          <cell r="AV409">
            <v>0</v>
          </cell>
          <cell r="AW409">
            <v>0</v>
          </cell>
        </row>
        <row r="410">
          <cell r="A410">
            <v>897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1</v>
          </cell>
          <cell r="K410">
            <v>2</v>
          </cell>
          <cell r="L410">
            <v>2</v>
          </cell>
          <cell r="M410">
            <v>2</v>
          </cell>
          <cell r="N410">
            <v>3</v>
          </cell>
          <cell r="O410">
            <v>1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36</v>
          </cell>
          <cell r="AQ410">
            <v>38</v>
          </cell>
          <cell r="AR410">
            <v>42</v>
          </cell>
          <cell r="AS410">
            <v>32</v>
          </cell>
          <cell r="AT410">
            <v>21</v>
          </cell>
          <cell r="AU410">
            <v>27</v>
          </cell>
          <cell r="AV410">
            <v>0</v>
          </cell>
          <cell r="AW410">
            <v>0</v>
          </cell>
        </row>
        <row r="411">
          <cell r="A411">
            <v>898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</v>
          </cell>
          <cell r="K411">
            <v>5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33</v>
          </cell>
          <cell r="AQ411">
            <v>23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</row>
        <row r="412">
          <cell r="A412">
            <v>899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2</v>
          </cell>
          <cell r="K412">
            <v>0</v>
          </cell>
          <cell r="L412">
            <v>0</v>
          </cell>
          <cell r="M412">
            <v>3</v>
          </cell>
          <cell r="N412">
            <v>1</v>
          </cell>
          <cell r="O412">
            <v>1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38</v>
          </cell>
          <cell r="AQ412">
            <v>45</v>
          </cell>
          <cell r="AR412">
            <v>44</v>
          </cell>
          <cell r="AS412">
            <v>41</v>
          </cell>
          <cell r="AT412">
            <v>38</v>
          </cell>
          <cell r="AU412">
            <v>34</v>
          </cell>
          <cell r="AV412">
            <v>0</v>
          </cell>
          <cell r="AW412">
            <v>0</v>
          </cell>
        </row>
        <row r="413">
          <cell r="A413">
            <v>900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34</v>
          </cell>
          <cell r="AQ413">
            <v>30</v>
          </cell>
          <cell r="AR413">
            <v>27</v>
          </cell>
          <cell r="AS413">
            <v>20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</row>
        <row r="414">
          <cell r="A414">
            <v>901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2</v>
          </cell>
          <cell r="K414">
            <v>1</v>
          </cell>
          <cell r="L414">
            <v>0</v>
          </cell>
          <cell r="M414">
            <v>2</v>
          </cell>
          <cell r="N414">
            <v>1</v>
          </cell>
          <cell r="O414">
            <v>3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38</v>
          </cell>
          <cell r="AQ414">
            <v>36</v>
          </cell>
          <cell r="AR414">
            <v>35</v>
          </cell>
          <cell r="AS414">
            <v>34</v>
          </cell>
          <cell r="AT414">
            <v>29</v>
          </cell>
          <cell r="AU414">
            <v>11</v>
          </cell>
          <cell r="AV414">
            <v>0</v>
          </cell>
          <cell r="AW414">
            <v>0</v>
          </cell>
        </row>
        <row r="415">
          <cell r="A415">
            <v>902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</row>
        <row r="416">
          <cell r="A416">
            <v>904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</row>
        <row r="417">
          <cell r="A417">
            <v>905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</row>
        <row r="418">
          <cell r="A418">
            <v>906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</row>
        <row r="419">
          <cell r="A419">
            <v>907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3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1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60</v>
          </cell>
          <cell r="AQ419">
            <v>53</v>
          </cell>
          <cell r="AR419">
            <v>31</v>
          </cell>
          <cell r="AS419">
            <v>47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</row>
        <row r="420">
          <cell r="A420">
            <v>908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</row>
        <row r="421">
          <cell r="A421">
            <v>909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</row>
        <row r="422">
          <cell r="A422">
            <v>910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1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29</v>
          </cell>
          <cell r="AQ422">
            <v>27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</row>
        <row r="423">
          <cell r="A423">
            <v>911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</row>
        <row r="424">
          <cell r="A424">
            <v>912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</row>
        <row r="425">
          <cell r="A425">
            <v>913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</row>
        <row r="426">
          <cell r="A426">
            <v>915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</row>
        <row r="427">
          <cell r="A427">
            <v>916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</row>
        <row r="428">
          <cell r="A428">
            <v>917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</row>
        <row r="429">
          <cell r="A429">
            <v>918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</row>
        <row r="430">
          <cell r="A430">
            <v>919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</row>
        <row r="431">
          <cell r="A431">
            <v>920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</v>
          </cell>
          <cell r="AQ431">
            <v>8</v>
          </cell>
          <cell r="AR431">
            <v>7</v>
          </cell>
          <cell r="AS431">
            <v>3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</row>
        <row r="432">
          <cell r="A432">
            <v>921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6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</row>
        <row r="433">
          <cell r="A433">
            <v>922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</row>
        <row r="434">
          <cell r="A434">
            <v>924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</row>
        <row r="435">
          <cell r="A435">
            <v>925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</row>
        <row r="436">
          <cell r="A436">
            <v>926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</row>
        <row r="437">
          <cell r="A437">
            <v>927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</row>
        <row r="438">
          <cell r="A438">
            <v>928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30</v>
          </cell>
          <cell r="AQ438">
            <v>24</v>
          </cell>
          <cell r="AR438">
            <v>12</v>
          </cell>
          <cell r="AS438">
            <v>14</v>
          </cell>
          <cell r="AT438">
            <v>23</v>
          </cell>
          <cell r="AU438">
            <v>17</v>
          </cell>
          <cell r="AV438">
            <v>0</v>
          </cell>
          <cell r="AW438">
            <v>0</v>
          </cell>
        </row>
        <row r="439">
          <cell r="A439">
            <v>929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</row>
        <row r="440">
          <cell r="A440">
            <v>930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</row>
        <row r="441">
          <cell r="A441">
            <v>931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</row>
        <row r="442">
          <cell r="A442">
            <v>932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</row>
        <row r="443">
          <cell r="A443">
            <v>933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2</v>
          </cell>
          <cell r="AQ443">
            <v>2</v>
          </cell>
          <cell r="AR443">
            <v>3</v>
          </cell>
          <cell r="AS443">
            <v>2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</row>
        <row r="444">
          <cell r="A444">
            <v>934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</row>
        <row r="445">
          <cell r="A445">
            <v>935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</row>
        <row r="446">
          <cell r="A446">
            <v>936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</row>
        <row r="447">
          <cell r="A447">
            <v>937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</row>
        <row r="448">
          <cell r="A448">
            <v>938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</row>
        <row r="449">
          <cell r="A449">
            <v>939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31</v>
          </cell>
          <cell r="AQ449">
            <v>9</v>
          </cell>
          <cell r="AR449">
            <v>10</v>
          </cell>
          <cell r="AS449">
            <v>7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</row>
        <row r="450">
          <cell r="A450">
            <v>940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</row>
        <row r="451">
          <cell r="A451">
            <v>941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</row>
        <row r="452">
          <cell r="A452">
            <v>942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</row>
        <row r="453">
          <cell r="A453">
            <v>943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</row>
        <row r="454">
          <cell r="A454">
            <v>944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</row>
        <row r="455">
          <cell r="A455">
            <v>945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</row>
        <row r="456">
          <cell r="A456">
            <v>946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2</v>
          </cell>
          <cell r="AQ456">
            <v>3</v>
          </cell>
          <cell r="AR456">
            <v>2</v>
          </cell>
          <cell r="AS456">
            <v>3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</row>
        <row r="457">
          <cell r="A457">
            <v>947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</row>
        <row r="458">
          <cell r="A458">
            <v>948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</row>
        <row r="459">
          <cell r="A459">
            <v>949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</row>
        <row r="460">
          <cell r="A460">
            <v>950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</row>
        <row r="461">
          <cell r="A461">
            <v>951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</row>
        <row r="462">
          <cell r="A462">
            <v>952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</row>
        <row r="463">
          <cell r="A463">
            <v>953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</row>
        <row r="464">
          <cell r="A464">
            <v>954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</row>
        <row r="465">
          <cell r="A465">
            <v>955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</row>
        <row r="466">
          <cell r="A466">
            <v>956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</row>
        <row r="467">
          <cell r="A467">
            <v>957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DCO02-F010- Seguimiento"/>
      <sheetName val="Seguimiento_mes"/>
      <sheetName val="Matrícula IEOficial 2024"/>
      <sheetName val="seguimiento_transicion"/>
      <sheetName val="ADULTOS-FLEXIBLES"/>
      <sheetName val="Matricula por Grado"/>
      <sheetName val="Matrícula Privada"/>
      <sheetName val="MatrículaXComuna"/>
      <sheetName val="MatrículaXGradoRetiros"/>
      <sheetName val="GEDCO01-F007 DetalladoMatrícula"/>
      <sheetName val="Edad-Grado"/>
      <sheetName val="retiros_MES"/>
      <sheetName val="GEDCO02-F010 marzo"/>
      <sheetName val="GEDCO02-F010 diciembre"/>
      <sheetName val="Hoja3"/>
      <sheetName val="Para_grado"/>
      <sheetName val="planta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Q3">
            <v>126693</v>
          </cell>
          <cell r="R3">
            <v>200</v>
          </cell>
        </row>
        <row r="4">
          <cell r="Q4">
            <v>23754</v>
          </cell>
        </row>
        <row r="5">
          <cell r="Q5">
            <v>985</v>
          </cell>
        </row>
        <row r="6">
          <cell r="Q6">
            <v>141</v>
          </cell>
          <cell r="Z6">
            <v>560</v>
          </cell>
        </row>
        <row r="7">
          <cell r="Q7">
            <v>20909</v>
          </cell>
        </row>
        <row r="8">
          <cell r="Y8">
            <v>6955</v>
          </cell>
        </row>
        <row r="9">
          <cell r="Y9">
            <v>4</v>
          </cell>
        </row>
        <row r="10">
          <cell r="Q10">
            <v>52555</v>
          </cell>
          <cell r="Y10">
            <v>1889</v>
          </cell>
        </row>
      </sheetData>
      <sheetData sheetId="6" refreshError="1"/>
      <sheetData sheetId="7" refreshError="1"/>
      <sheetData sheetId="8">
        <row r="16">
          <cell r="E16">
            <v>133039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1 ESTAB"/>
      <sheetName val="2 SEDES"/>
      <sheetName val="3 POB DANE 2018 "/>
      <sheetName val="4 MAT SECTOR"/>
      <sheetName val="5 MAT SECTOR ZONA"/>
      <sheetName val="6 COB BRUTA"/>
      <sheetName val="7 COB NETA"/>
      <sheetName val="8 DESERCION "/>
      <sheetName val="9 MAT  ETNICOS"/>
      <sheetName val="10 EXTRAEDAD"/>
      <sheetName val="11 TASA MATRICULACION"/>
      <sheetName val="12 EST. VENEZOLANOS"/>
      <sheetName val="13 TRAYECTORIA GRADO"/>
      <sheetName val="14 TASA ANALF  DPTO"/>
      <sheetName val="15 EFICENCIA"/>
      <sheetName val="16 MAT RESIDENCIAS ESCOLARES"/>
      <sheetName val="17 POB DISCAPACIDAD"/>
      <sheetName val="MAT VS EDAD"/>
    </sheetNames>
    <sheetDataSet>
      <sheetData sheetId="0"/>
      <sheetData sheetId="1"/>
      <sheetData sheetId="2"/>
      <sheetData sheetId="3">
        <row r="4">
          <cell r="H4" t="str">
            <v>5 A16 años</v>
          </cell>
        </row>
        <row r="5">
          <cell r="C5">
            <v>2018</v>
          </cell>
          <cell r="H5">
            <v>197327</v>
          </cell>
        </row>
        <row r="6">
          <cell r="C6">
            <v>2019</v>
          </cell>
          <cell r="H6">
            <v>199984</v>
          </cell>
        </row>
        <row r="7">
          <cell r="C7">
            <v>2020</v>
          </cell>
          <cell r="H7">
            <v>199218</v>
          </cell>
        </row>
        <row r="8">
          <cell r="C8">
            <v>2021</v>
          </cell>
          <cell r="H8">
            <v>199630</v>
          </cell>
        </row>
        <row r="9">
          <cell r="C9">
            <v>2022</v>
          </cell>
          <cell r="H9">
            <v>199819</v>
          </cell>
        </row>
        <row r="10">
          <cell r="C10">
            <v>2023</v>
          </cell>
          <cell r="H10">
            <v>199692</v>
          </cell>
        </row>
        <row r="11">
          <cell r="C11">
            <v>2024</v>
          </cell>
          <cell r="H11">
            <v>199072</v>
          </cell>
        </row>
        <row r="12">
          <cell r="C12">
            <v>2025</v>
          </cell>
          <cell r="H12">
            <v>198223</v>
          </cell>
        </row>
        <row r="13">
          <cell r="C13">
            <v>2026</v>
          </cell>
          <cell r="H13">
            <v>196714</v>
          </cell>
        </row>
        <row r="14">
          <cell r="C14">
            <v>2027</v>
          </cell>
          <cell r="H14">
            <v>194584</v>
          </cell>
        </row>
        <row r="15">
          <cell r="C15">
            <v>2028</v>
          </cell>
          <cell r="H15">
            <v>192290</v>
          </cell>
        </row>
        <row r="16">
          <cell r="C16">
            <v>2029</v>
          </cell>
          <cell r="H16">
            <v>189786</v>
          </cell>
        </row>
        <row r="17">
          <cell r="C17">
            <v>2030</v>
          </cell>
          <cell r="H17">
            <v>187034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_ H y C"/>
      <sheetName val="INFRAESTRUCTURA"/>
      <sheetName val="Est_Infraestructura"/>
      <sheetName val="ETNIAS"/>
      <sheetName val="DISCAPACIDAD"/>
      <sheetName val="VICTIMA"/>
      <sheetName val="SIT ACADEMICA"/>
      <sheetName val="SIT COL_IEO"/>
      <sheetName val="REPITENCIA"/>
      <sheetName val="Hoja4"/>
    </sheetNames>
    <sheetDataSet>
      <sheetData sheetId="0"/>
      <sheetData sheetId="1"/>
      <sheetData sheetId="2"/>
      <sheetData sheetId="3"/>
      <sheetData sheetId="4"/>
      <sheetData sheetId="5">
        <row r="5">
          <cell r="C5" t="str">
            <v>HISTORICA Y CARIBE NORTE</v>
          </cell>
          <cell r="D5" t="str">
            <v>DE LA VIRGEN Y TURISTICA</v>
          </cell>
          <cell r="E5" t="str">
            <v>INDUSTRIAL Y DE LA BAHIA</v>
          </cell>
        </row>
        <row r="10">
          <cell r="C10">
            <v>0.1567757831749384</v>
          </cell>
          <cell r="D10">
            <v>0.39542414642731433</v>
          </cell>
          <cell r="E10">
            <v>0.44780007039774727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ARTAGENA_TASAS DE COBERTURAS"/>
      <sheetName val="Forma de Prest."/>
      <sheetName val="1,2,3_CALC_TASAS DE COBERTURAS"/>
      <sheetName val="4_DESERCION INTRANUAL"/>
      <sheetName val="8_APROBACION"/>
      <sheetName val="10_REPROBACION"/>
      <sheetName val="11_SABER 11_"/>
      <sheetName val="SIT COL_IEO"/>
      <sheetName val="Hoja2"/>
      <sheetName val="Hoja1"/>
      <sheetName val="14_SUPERVIVENCIA_2023"/>
      <sheetName val="20_INFRAESTRUCTURA"/>
      <sheetName val="20_MATRICULA_31,10"/>
      <sheetName val="21_DISCAPACIDAD_2023"/>
      <sheetName val="22_EST.VENEZUELA"/>
      <sheetName val="23_EST_INFRA"/>
      <sheetName val="27_PSICOSOCIALES"/>
      <sheetName val="EXTRAEDAD 2018-2023"/>
      <sheetName val="ETNIAS_2023"/>
      <sheetName val="VICTIMAS 2023"/>
      <sheetName val="Edades 2022-2023 "/>
      <sheetName val="Edades"/>
      <sheetName val="33_INVER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7">
          <cell r="Z7">
            <v>2018</v>
          </cell>
          <cell r="AA7">
            <v>2019</v>
          </cell>
          <cell r="AB7">
            <v>2020</v>
          </cell>
          <cell r="AC7" t="str">
            <v>2021- Septiembre</v>
          </cell>
          <cell r="AD7">
            <v>2022</v>
          </cell>
          <cell r="AE7" t="str">
            <v>2023-Octubre</v>
          </cell>
        </row>
        <row r="8">
          <cell r="Y8" t="str">
            <v>EXTRAEDAD</v>
          </cell>
          <cell r="Z8">
            <v>13.22</v>
          </cell>
          <cell r="AA8">
            <v>13.01</v>
          </cell>
          <cell r="AB8">
            <v>13.37</v>
          </cell>
          <cell r="AC8">
            <v>11.88</v>
          </cell>
          <cell r="AD8">
            <v>11.38</v>
          </cell>
          <cell r="AE8">
            <v>11.96</v>
          </cell>
        </row>
        <row r="31">
          <cell r="Z31">
            <v>2018</v>
          </cell>
          <cell r="AA31">
            <v>2019</v>
          </cell>
          <cell r="AB31">
            <v>2020</v>
          </cell>
          <cell r="AC31" t="str">
            <v>2021- Septiembre</v>
          </cell>
          <cell r="AD31">
            <v>2022</v>
          </cell>
          <cell r="AE31" t="str">
            <v>2023-Junio</v>
          </cell>
        </row>
        <row r="32">
          <cell r="Y32" t="str">
            <v>EXTRAEDAD</v>
          </cell>
          <cell r="Z32">
            <v>13.22</v>
          </cell>
          <cell r="AA32">
            <v>13.01</v>
          </cell>
          <cell r="AB32">
            <v>13.37</v>
          </cell>
          <cell r="AC32">
            <v>11.88</v>
          </cell>
          <cell r="AD32">
            <v>11.38</v>
          </cell>
          <cell r="AE32">
            <v>12.43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SABER 11_2011-2014"/>
      <sheetName val="saber 11_2005-2013"/>
      <sheetName val="CLASIFICACIÓN-2014"/>
      <sheetName val="saber 3,5,9_2012_2013_2014"/>
      <sheetName val="saber 3,5,9_2012&amp;2013 (2)"/>
      <sheetName val="IND SINT_cartagena"/>
      <sheetName val="IND SINT_BASICA"/>
      <sheetName val="IND SINT_MEDIA"/>
      <sheetName val="IND SINT_INST"/>
      <sheetName val="SABER NC 2000-2013"/>
      <sheetName val="PROM 2015"/>
      <sheetName val="LECT_CRÍTICA2015"/>
      <sheetName val="MATEMÁTICAS_2015"/>
      <sheetName val="SOC Y CIUD_2015"/>
      <sheetName val="C.NATURALES2015"/>
      <sheetName val="INGLÉS2015"/>
      <sheetName val="RAZ_CUANT2015"/>
      <sheetName val="COMP_CIUD2015"/>
      <sheetName val="PROM_Y PRES_2014"/>
      <sheetName val="LECT_CRÍT_2014"/>
      <sheetName val="MATEMÁTICAS_2014"/>
      <sheetName val="SOC_CIUD_2014"/>
      <sheetName val="CIEN_NAT2014"/>
      <sheetName val="INGLÉS2014"/>
      <sheetName val="RAZ_CUANT2014"/>
      <sheetName val="COMP_CIUD2014"/>
      <sheetName val="COMP_2014-2015"/>
      <sheetName val="2014&amp;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SABER 11_2011-2014"/>
      <sheetName val="saber 11_2005-2013"/>
      <sheetName val="CLASIFICACIÓN-2014"/>
      <sheetName val="saber 3,5,9_2012_2013_2014"/>
      <sheetName val="saber 3,5,9_2012&amp;2013 (2)"/>
      <sheetName val="IND SINT_cartagena"/>
      <sheetName val="IND SINT_BASICA"/>
      <sheetName val="IND SINT_MEDIA"/>
      <sheetName val="IND SINT_INST"/>
      <sheetName val="SABER NC 2000-2013"/>
      <sheetName val="PROM 2015"/>
      <sheetName val="LECT_CRÍTICA2015"/>
      <sheetName val="MATEMÁTICAS_2015"/>
      <sheetName val="SOC Y CIUD_2015"/>
      <sheetName val="C.NATURALES2015"/>
      <sheetName val="INGLÉS2015"/>
      <sheetName val="RAZ_CUANT2015"/>
      <sheetName val="COMP_CIUD2015"/>
      <sheetName val="PROM_Y PRES_2014"/>
      <sheetName val="LECT_CRÍT_2014"/>
      <sheetName val="MATEMÁTICAS_2014"/>
      <sheetName val="SOC_CIUD_2014"/>
      <sheetName val="CIEN_NAT2014"/>
      <sheetName val="INGLÉS2014"/>
      <sheetName val="RAZ_CUANT2014"/>
      <sheetName val="COMP_CIUD2014"/>
      <sheetName val="COMP_2014-2015"/>
      <sheetName val="2014&amp;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"/>
      <sheetName val="2015"/>
      <sheetName val="2016"/>
      <sheetName val="2017"/>
      <sheetName val="2018"/>
      <sheetName val="2019"/>
      <sheetName val="2020"/>
      <sheetName val="oficiales_INDICE CLASIFICACION"/>
      <sheetName val="oficiales_Clas_2014-2020"/>
      <sheetName val="consolidado"/>
      <sheetName val="Hoja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313836000623</v>
          </cell>
          <cell r="B3" t="str">
            <v>ASPAEN GIMNASIO CARTAGENA - Sede Única</v>
          </cell>
          <cell r="C3" t="str">
            <v>Establecimiento</v>
          </cell>
          <cell r="D3" t="str">
            <v>CARTAGENA DE INDIAS (BOLIVAR)</v>
          </cell>
          <cell r="E3" t="str">
            <v>NO OFICIAL</v>
          </cell>
          <cell r="F3" t="str">
            <v>A+</v>
          </cell>
          <cell r="G3" t="str">
            <v>96</v>
          </cell>
          <cell r="H3" t="str">
            <v>95</v>
          </cell>
          <cell r="I3" t="str">
            <v>0.8986</v>
          </cell>
          <cell r="J3" t="str">
            <v>0.8915</v>
          </cell>
          <cell r="K3" t="str">
            <v>0.8798</v>
          </cell>
          <cell r="L3" t="str">
            <v>0.8766</v>
          </cell>
          <cell r="M3" t="str">
            <v>0.9415</v>
          </cell>
          <cell r="N3" t="str">
            <v>0.8909</v>
          </cell>
        </row>
        <row r="4">
          <cell r="A4">
            <v>313001008771</v>
          </cell>
          <cell r="B4" t="str">
            <v>COL.  GIMN. MOMPIANO - Sede Única</v>
          </cell>
          <cell r="C4" t="str">
            <v>Establecimiento</v>
          </cell>
          <cell r="D4" t="str">
            <v>CARTAGENA DE INDIAS (BOLIVAR)</v>
          </cell>
          <cell r="E4" t="str">
            <v>NO OFICIAL</v>
          </cell>
          <cell r="F4" t="str">
            <v>A+</v>
          </cell>
          <cell r="G4" t="str">
            <v>56</v>
          </cell>
          <cell r="H4" t="str">
            <v>55</v>
          </cell>
          <cell r="I4" t="str">
            <v>0.8935</v>
          </cell>
          <cell r="J4" t="str">
            <v>0.8723</v>
          </cell>
          <cell r="K4" t="str">
            <v>0.8904</v>
          </cell>
          <cell r="L4" t="str">
            <v>0.8796</v>
          </cell>
          <cell r="M4" t="str">
            <v>0.9203</v>
          </cell>
          <cell r="N4" t="str">
            <v>0.8868</v>
          </cell>
        </row>
        <row r="5">
          <cell r="A5">
            <v>313001005748</v>
          </cell>
          <cell r="B5" t="str">
            <v>GIMNASIO ALTAIR DE CARTAGENA - Sede Única</v>
          </cell>
          <cell r="C5" t="str">
            <v>Establecimiento</v>
          </cell>
          <cell r="D5" t="str">
            <v>CARTAGENA DE INDIAS (BOLIVAR)</v>
          </cell>
          <cell r="E5" t="str">
            <v>NO OFICIAL</v>
          </cell>
          <cell r="F5" t="str">
            <v>A+</v>
          </cell>
          <cell r="G5" t="str">
            <v>121</v>
          </cell>
          <cell r="H5" t="str">
            <v>120</v>
          </cell>
          <cell r="I5" t="str">
            <v>0.8819</v>
          </cell>
          <cell r="J5" t="str">
            <v>0.8789</v>
          </cell>
          <cell r="K5" t="str">
            <v>0.8763</v>
          </cell>
          <cell r="L5" t="str">
            <v>0.8779</v>
          </cell>
          <cell r="M5" t="str">
            <v>0.9313</v>
          </cell>
          <cell r="N5" t="str">
            <v>0.8828</v>
          </cell>
        </row>
        <row r="6">
          <cell r="A6">
            <v>313001004768</v>
          </cell>
          <cell r="B6" t="str">
            <v>COLEGIO BRITANICO DE CARTAGENA - Sede Única</v>
          </cell>
          <cell r="C6" t="str">
            <v>Establecimiento</v>
          </cell>
          <cell r="D6" t="str">
            <v>CARTAGENA DE INDIAS (BOLIVAR)</v>
          </cell>
          <cell r="E6" t="str">
            <v>NO OFICIAL</v>
          </cell>
          <cell r="F6" t="str">
            <v>A+</v>
          </cell>
          <cell r="G6" t="str">
            <v>73</v>
          </cell>
          <cell r="H6" t="str">
            <v>71</v>
          </cell>
          <cell r="I6" t="str">
            <v>0.8682</v>
          </cell>
          <cell r="J6" t="str">
            <v>0.8683</v>
          </cell>
          <cell r="K6" t="str">
            <v>0.88</v>
          </cell>
          <cell r="L6" t="str">
            <v>0.8741</v>
          </cell>
          <cell r="M6" t="str">
            <v>0.9497</v>
          </cell>
          <cell r="N6" t="str">
            <v>0.8786</v>
          </cell>
        </row>
        <row r="7">
          <cell r="A7">
            <v>313001007058</v>
          </cell>
          <cell r="B7" t="str">
            <v>CENTRO DE EDUCACION EL RECREO - Sede Única</v>
          </cell>
          <cell r="C7" t="str">
            <v>Establecimiento</v>
          </cell>
          <cell r="D7" t="str">
            <v>CARTAGENA DE INDIAS (BOLIVAR)</v>
          </cell>
          <cell r="E7" t="str">
            <v>NO OFICIAL</v>
          </cell>
          <cell r="F7" t="str">
            <v>A+</v>
          </cell>
          <cell r="G7" t="str">
            <v>79</v>
          </cell>
          <cell r="H7" t="str">
            <v>79</v>
          </cell>
          <cell r="I7" t="str">
            <v>0.886</v>
          </cell>
          <cell r="J7" t="str">
            <v>0.8557</v>
          </cell>
          <cell r="K7" t="str">
            <v>0.8553</v>
          </cell>
          <cell r="L7" t="str">
            <v>0.8727</v>
          </cell>
          <cell r="M7" t="str">
            <v>0.8864</v>
          </cell>
          <cell r="N7" t="str">
            <v>0.8689</v>
          </cell>
        </row>
        <row r="8">
          <cell r="A8">
            <v>313836000348</v>
          </cell>
          <cell r="B8" t="str">
            <v>ASPAEN GIMNASIO CARTAGENA DE INDIAS - Sede Única</v>
          </cell>
          <cell r="C8" t="str">
            <v>Establecimiento</v>
          </cell>
          <cell r="D8" t="str">
            <v>CARTAGENA DE INDIAS (BOLIVAR)</v>
          </cell>
          <cell r="E8" t="str">
            <v>NO OFICIAL</v>
          </cell>
          <cell r="F8" t="str">
            <v>A+</v>
          </cell>
          <cell r="G8" t="str">
            <v>91</v>
          </cell>
          <cell r="H8" t="str">
            <v>79</v>
          </cell>
          <cell r="I8" t="str">
            <v>0.8654</v>
          </cell>
          <cell r="J8" t="str">
            <v>0.8604</v>
          </cell>
          <cell r="K8" t="str">
            <v>0.8574</v>
          </cell>
          <cell r="L8" t="str">
            <v>0.8594</v>
          </cell>
          <cell r="M8" t="str">
            <v>0.9422</v>
          </cell>
          <cell r="N8" t="str">
            <v>0.8669</v>
          </cell>
        </row>
        <row r="9">
          <cell r="A9">
            <v>313001012515</v>
          </cell>
          <cell r="B9" t="str">
            <v>CORPORACION EDUCATIVA LA CONCEPCION (COL) - Sede Única</v>
          </cell>
          <cell r="C9" t="str">
            <v>Establecimiento</v>
          </cell>
          <cell r="D9" t="str">
            <v>CARTAGENA DE INDIAS (BOLIVAR)</v>
          </cell>
          <cell r="E9" t="str">
            <v>NO OFICIAL</v>
          </cell>
          <cell r="F9" t="str">
            <v>A+</v>
          </cell>
          <cell r="G9" t="str">
            <v>32</v>
          </cell>
          <cell r="H9" t="str">
            <v>32</v>
          </cell>
          <cell r="I9" t="str">
            <v>0.8839</v>
          </cell>
          <cell r="J9" t="str">
            <v>0.8528</v>
          </cell>
          <cell r="K9" t="str">
            <v>0.8568</v>
          </cell>
          <cell r="L9" t="str">
            <v>0.8579</v>
          </cell>
          <cell r="M9" t="str">
            <v>0.9017</v>
          </cell>
          <cell r="N9" t="str">
            <v>0.8658</v>
          </cell>
        </row>
        <row r="10">
          <cell r="A10">
            <v>313001006485</v>
          </cell>
          <cell r="B10" t="str">
            <v>CORPORACION EDUCATIVA COLEGIO ALTER ALTERIS - Sede Única</v>
          </cell>
          <cell r="C10" t="str">
            <v>Establecimiento</v>
          </cell>
          <cell r="D10" t="str">
            <v>CARTAGENA DE INDIAS (BOLIVAR)</v>
          </cell>
          <cell r="E10" t="str">
            <v>NO OFICIAL</v>
          </cell>
          <cell r="F10" t="str">
            <v>A+</v>
          </cell>
          <cell r="G10" t="str">
            <v>93</v>
          </cell>
          <cell r="H10" t="str">
            <v>93</v>
          </cell>
          <cell r="I10" t="str">
            <v>0.8637</v>
          </cell>
          <cell r="J10" t="str">
            <v>0.8559</v>
          </cell>
          <cell r="K10" t="str">
            <v>0.8526</v>
          </cell>
          <cell r="L10" t="str">
            <v>0.8673</v>
          </cell>
          <cell r="M10" t="str">
            <v>0.9003</v>
          </cell>
          <cell r="N10" t="str">
            <v>0.863</v>
          </cell>
        </row>
        <row r="11">
          <cell r="A11">
            <v>313001003931</v>
          </cell>
          <cell r="B11" t="str">
            <v>COLEGIO JORGE WASHINGTON - Sede Única</v>
          </cell>
          <cell r="C11" t="str">
            <v>Establecimiento</v>
          </cell>
          <cell r="D11" t="str">
            <v>CARTAGENA DE INDIAS (BOLIVAR)</v>
          </cell>
          <cell r="E11" t="str">
            <v>NO OFICIAL</v>
          </cell>
          <cell r="F11" t="str">
            <v>A+</v>
          </cell>
          <cell r="G11" t="str">
            <v>140</v>
          </cell>
          <cell r="H11" t="str">
            <v>130</v>
          </cell>
          <cell r="I11" t="str">
            <v>0.8687</v>
          </cell>
          <cell r="J11" t="str">
            <v>0.8543</v>
          </cell>
          <cell r="K11" t="str">
            <v>0.8474</v>
          </cell>
          <cell r="L11" t="str">
            <v>0.8526</v>
          </cell>
          <cell r="M11" t="str">
            <v>0.9479</v>
          </cell>
          <cell r="N11" t="str">
            <v>0.8629</v>
          </cell>
        </row>
        <row r="12">
          <cell r="A12">
            <v>313001008429</v>
          </cell>
          <cell r="B12" t="str">
            <v>CENT. DE ENSE?ANZA PRECOZ  NUEVO MUNDO - Sede Única</v>
          </cell>
          <cell r="C12" t="str">
            <v>Establecimiento</v>
          </cell>
          <cell r="D12" t="str">
            <v>CARTAGENA DE INDIAS (BOLIVAR)</v>
          </cell>
          <cell r="E12" t="str">
            <v>NO OFICIAL</v>
          </cell>
          <cell r="F12" t="str">
            <v>A+</v>
          </cell>
          <cell r="G12" t="str">
            <v>25</v>
          </cell>
          <cell r="H12" t="str">
            <v>25</v>
          </cell>
          <cell r="I12" t="str">
            <v>0.8696</v>
          </cell>
          <cell r="J12" t="str">
            <v>0.8578</v>
          </cell>
          <cell r="K12" t="str">
            <v>0.8464</v>
          </cell>
          <cell r="L12" t="str">
            <v>0.8732</v>
          </cell>
          <cell r="M12" t="str">
            <v>0.8721</v>
          </cell>
          <cell r="N12" t="str">
            <v>0.8625</v>
          </cell>
        </row>
        <row r="13">
          <cell r="A13">
            <v>313001002277</v>
          </cell>
          <cell r="B13" t="str">
            <v>COL.  MONTESSORI - Sede Única</v>
          </cell>
          <cell r="C13" t="str">
            <v>Establecimiento</v>
          </cell>
          <cell r="D13" t="str">
            <v>CARTAGENA DE INDIAS (BOLIVAR)</v>
          </cell>
          <cell r="E13" t="str">
            <v>NO OFICIAL</v>
          </cell>
          <cell r="F13" t="str">
            <v>A+</v>
          </cell>
          <cell r="G13" t="str">
            <v>169</v>
          </cell>
          <cell r="H13" t="str">
            <v>156</v>
          </cell>
          <cell r="I13" t="str">
            <v>0.8402</v>
          </cell>
          <cell r="J13" t="str">
            <v>0.8234</v>
          </cell>
          <cell r="K13" t="str">
            <v>0.8483</v>
          </cell>
          <cell r="L13" t="str">
            <v>0.8489</v>
          </cell>
          <cell r="M13" t="str">
            <v>0.92</v>
          </cell>
          <cell r="N13" t="str">
            <v>0.8464</v>
          </cell>
        </row>
        <row r="14">
          <cell r="A14">
            <v>313001000592</v>
          </cell>
          <cell r="B14" t="str">
            <v>GIMN. LUJAN - Sede Única</v>
          </cell>
          <cell r="C14" t="str">
            <v>Establecimiento</v>
          </cell>
          <cell r="D14" t="str">
            <v>CARTAGENA DE INDIAS (BOLIVAR)</v>
          </cell>
          <cell r="E14" t="str">
            <v>NO OFICIAL</v>
          </cell>
          <cell r="F14" t="str">
            <v>A+</v>
          </cell>
          <cell r="G14" t="str">
            <v>47</v>
          </cell>
          <cell r="H14" t="str">
            <v>47</v>
          </cell>
          <cell r="I14" t="str">
            <v>0.8587</v>
          </cell>
          <cell r="J14" t="str">
            <v>0.8269</v>
          </cell>
          <cell r="K14" t="str">
            <v>0.8261</v>
          </cell>
          <cell r="L14" t="str">
            <v>0.8584</v>
          </cell>
          <cell r="M14" t="str">
            <v>0.8449</v>
          </cell>
          <cell r="N14" t="str">
            <v>0.8427</v>
          </cell>
        </row>
        <row r="15">
          <cell r="A15">
            <v>313001013651</v>
          </cell>
          <cell r="B15" t="str">
            <v>COLEGIO INTEGRAL DEL NORTE - Sede Única</v>
          </cell>
          <cell r="C15" t="str">
            <v>Establecimiento</v>
          </cell>
          <cell r="D15" t="str">
            <v>CARTAGENA DE INDIAS (BOLIVAR)</v>
          </cell>
          <cell r="E15" t="str">
            <v>NO OFICIAL</v>
          </cell>
          <cell r="F15" t="str">
            <v>A+</v>
          </cell>
          <cell r="G15" t="str">
            <v>63</v>
          </cell>
          <cell r="H15" t="str">
            <v>63</v>
          </cell>
          <cell r="I15" t="str">
            <v>0.852</v>
          </cell>
          <cell r="J15" t="str">
            <v>0.831</v>
          </cell>
          <cell r="K15" t="str">
            <v>0.8364</v>
          </cell>
          <cell r="L15" t="str">
            <v>0.8497</v>
          </cell>
          <cell r="M15" t="str">
            <v>0.8188</v>
          </cell>
          <cell r="N15" t="str">
            <v>0.8405</v>
          </cell>
        </row>
        <row r="16">
          <cell r="A16">
            <v>313001005705</v>
          </cell>
          <cell r="B16" t="str">
            <v>COLEGIO INTERNACIONAL CARTAGENA   (COL INTER SCHOOL CABAÑI) - Sede Única</v>
          </cell>
          <cell r="C16" t="str">
            <v>Establecimiento</v>
          </cell>
          <cell r="D16" t="str">
            <v>CARTAGENA DE INDIAS (BOLIVAR)</v>
          </cell>
          <cell r="E16" t="str">
            <v>NO OFICIAL</v>
          </cell>
          <cell r="F16" t="str">
            <v>A+</v>
          </cell>
          <cell r="G16" t="str">
            <v>51</v>
          </cell>
          <cell r="H16" t="str">
            <v>42</v>
          </cell>
          <cell r="I16" t="str">
            <v>0.8359</v>
          </cell>
          <cell r="J16" t="str">
            <v>0.8329</v>
          </cell>
          <cell r="K16" t="str">
            <v>0.8223</v>
          </cell>
          <cell r="L16" t="str">
            <v>0.8421</v>
          </cell>
          <cell r="M16" t="str">
            <v>0.9121</v>
          </cell>
          <cell r="N16" t="str">
            <v>0.8394</v>
          </cell>
        </row>
        <row r="17">
          <cell r="A17">
            <v>313001000215</v>
          </cell>
          <cell r="B17" t="str">
            <v>GIMN. NUEVA GRANADA - Sede Única</v>
          </cell>
          <cell r="C17" t="str">
            <v>Establecimiento</v>
          </cell>
          <cell r="D17" t="str">
            <v>CARTAGENA DE INDIAS (BOLIVAR)</v>
          </cell>
          <cell r="E17" t="str">
            <v>NO OFICIAL</v>
          </cell>
          <cell r="F17" t="str">
            <v>A+</v>
          </cell>
          <cell r="G17" t="str">
            <v>56</v>
          </cell>
          <cell r="H17" t="str">
            <v>56</v>
          </cell>
          <cell r="I17" t="str">
            <v>0.8364</v>
          </cell>
          <cell r="J17" t="str">
            <v>0.8292</v>
          </cell>
          <cell r="K17" t="str">
            <v>0.8288</v>
          </cell>
          <cell r="L17" t="str">
            <v>0.8377</v>
          </cell>
          <cell r="M17" t="str">
            <v>0.859</v>
          </cell>
          <cell r="N17" t="str">
            <v>0.835</v>
          </cell>
        </row>
        <row r="18">
          <cell r="A18">
            <v>313001028868</v>
          </cell>
          <cell r="B18" t="str">
            <v>COL. BILINGUE DE CARTAGENA - Sede Única</v>
          </cell>
          <cell r="C18" t="str">
            <v>Establecimiento</v>
          </cell>
          <cell r="D18" t="str">
            <v>CARTAGENA DE INDIAS (BOLIVAR)</v>
          </cell>
          <cell r="E18" t="str">
            <v>NO OFICIAL</v>
          </cell>
          <cell r="F18" t="str">
            <v>A+</v>
          </cell>
          <cell r="G18" t="str">
            <v>44</v>
          </cell>
          <cell r="H18" t="str">
            <v>44</v>
          </cell>
          <cell r="I18" t="str">
            <v>0.835</v>
          </cell>
          <cell r="J18" t="str">
            <v>0.7975</v>
          </cell>
          <cell r="K18" t="str">
            <v>0.8199</v>
          </cell>
          <cell r="L18" t="str">
            <v>0.8414</v>
          </cell>
          <cell r="M18" t="str">
            <v>0.8918</v>
          </cell>
          <cell r="N18" t="str">
            <v>0.8287</v>
          </cell>
        </row>
        <row r="19">
          <cell r="A19">
            <v>313001009328</v>
          </cell>
          <cell r="B19" t="str">
            <v>GIMN. MODERNO DE CARTAGENA - Sede Única</v>
          </cell>
          <cell r="C19" t="str">
            <v>Establecimiento</v>
          </cell>
          <cell r="D19" t="str">
            <v>CARTAGENA DE INDIAS (BOLIVAR)</v>
          </cell>
          <cell r="E19" t="str">
            <v>NO OFICIAL</v>
          </cell>
          <cell r="F19" t="str">
            <v>A+</v>
          </cell>
          <cell r="G19" t="str">
            <v>71</v>
          </cell>
          <cell r="H19" t="str">
            <v>71</v>
          </cell>
          <cell r="I19" t="str">
            <v>0.837</v>
          </cell>
          <cell r="J19" t="str">
            <v>0.804</v>
          </cell>
          <cell r="K19" t="str">
            <v>0.8139</v>
          </cell>
          <cell r="L19" t="str">
            <v>0.8204</v>
          </cell>
          <cell r="M19" t="str">
            <v>0.8555</v>
          </cell>
          <cell r="N19" t="str">
            <v>0.8216</v>
          </cell>
        </row>
        <row r="20">
          <cell r="A20">
            <v>313001000916</v>
          </cell>
          <cell r="B20" t="str">
            <v>COL. DE LA ESPERANZA - Sede Única</v>
          </cell>
          <cell r="C20" t="str">
            <v>Establecimiento</v>
          </cell>
          <cell r="D20" t="str">
            <v>CARTAGENA DE INDIAS (BOLIVAR)</v>
          </cell>
          <cell r="E20" t="str">
            <v>NO OFICIAL</v>
          </cell>
          <cell r="F20" t="str">
            <v>A+</v>
          </cell>
          <cell r="G20" t="str">
            <v>80</v>
          </cell>
          <cell r="H20" t="str">
            <v>80</v>
          </cell>
          <cell r="I20" t="str">
            <v>0.8268</v>
          </cell>
          <cell r="J20" t="str">
            <v>0.8025</v>
          </cell>
          <cell r="K20" t="str">
            <v>0.8133</v>
          </cell>
          <cell r="L20" t="str">
            <v>0.8278</v>
          </cell>
          <cell r="M20" t="str">
            <v>0.8469</v>
          </cell>
          <cell r="N20" t="str">
            <v>0.8199</v>
          </cell>
        </row>
        <row r="21">
          <cell r="A21">
            <v>313001000525</v>
          </cell>
          <cell r="B21" t="str">
            <v>COL. MIXTO LA POPA - Sede Única</v>
          </cell>
          <cell r="C21" t="str">
            <v>Establecimiento</v>
          </cell>
          <cell r="D21" t="str">
            <v>CARTAGENA DE INDIAS (BOLIVAR)</v>
          </cell>
          <cell r="E21" t="str">
            <v>NO OFICIAL</v>
          </cell>
          <cell r="F21" t="str">
            <v>A+</v>
          </cell>
          <cell r="G21" t="str">
            <v>68</v>
          </cell>
          <cell r="H21" t="str">
            <v>68</v>
          </cell>
          <cell r="I21" t="str">
            <v>0.8288</v>
          </cell>
          <cell r="J21" t="str">
            <v>0.8078</v>
          </cell>
          <cell r="K21" t="str">
            <v>0.7935</v>
          </cell>
          <cell r="L21" t="str">
            <v>0.8299</v>
          </cell>
          <cell r="M21" t="str">
            <v>0.8449</v>
          </cell>
          <cell r="N21" t="str">
            <v>0.8173</v>
          </cell>
        </row>
        <row r="22">
          <cell r="A22">
            <v>313001000541</v>
          </cell>
          <cell r="B22" t="str">
            <v>COL. LA ANUNCIACION - Sede Única</v>
          </cell>
          <cell r="C22" t="str">
            <v>Establecimiento</v>
          </cell>
          <cell r="D22" t="str">
            <v>CARTAGENA DE INDIAS (BOLIVAR)</v>
          </cell>
          <cell r="E22" t="str">
            <v>NO OFICIAL</v>
          </cell>
          <cell r="F22" t="str">
            <v>A+</v>
          </cell>
          <cell r="G22" t="str">
            <v>121</v>
          </cell>
          <cell r="H22" t="str">
            <v>121</v>
          </cell>
          <cell r="I22" t="str">
            <v>0.8102</v>
          </cell>
          <cell r="J22" t="str">
            <v>0.8028</v>
          </cell>
          <cell r="K22" t="str">
            <v>0.8102</v>
          </cell>
          <cell r="L22" t="str">
            <v>0.8316</v>
          </cell>
          <cell r="M22" t="str">
            <v>0.8263</v>
          </cell>
          <cell r="N22" t="str">
            <v>0.8147</v>
          </cell>
        </row>
        <row r="23">
          <cell r="A23">
            <v>313001001050</v>
          </cell>
          <cell r="B23" t="str">
            <v>COL. BIFFI - Sede Única</v>
          </cell>
          <cell r="C23" t="str">
            <v>Establecimiento</v>
          </cell>
          <cell r="D23" t="str">
            <v>CARTAGENA DE INDIAS (BOLIVAR)</v>
          </cell>
          <cell r="E23" t="str">
            <v>NO OFICIAL</v>
          </cell>
          <cell r="F23" t="str">
            <v>A+</v>
          </cell>
          <cell r="G23" t="str">
            <v>336</v>
          </cell>
          <cell r="H23" t="str">
            <v>334</v>
          </cell>
          <cell r="I23" t="str">
            <v>0.8026</v>
          </cell>
          <cell r="J23" t="str">
            <v>0.7922</v>
          </cell>
          <cell r="K23" t="str">
            <v>0.8198</v>
          </cell>
          <cell r="L23" t="str">
            <v>0.8291</v>
          </cell>
          <cell r="M23" t="str">
            <v>0.8193</v>
          </cell>
          <cell r="N23" t="str">
            <v>0.8116</v>
          </cell>
        </row>
        <row r="24">
          <cell r="A24">
            <v>313001003095</v>
          </cell>
          <cell r="B24" t="str">
            <v>CIUDAD ESCOLAR DE COMFENALCO - Sede Única</v>
          </cell>
          <cell r="C24" t="str">
            <v>Establecimiento</v>
          </cell>
          <cell r="D24" t="str">
            <v>CARTAGENA DE INDIAS (BOLIVAR)</v>
          </cell>
          <cell r="E24" t="str">
            <v>NO OFICIAL</v>
          </cell>
          <cell r="F24" t="str">
            <v>A+</v>
          </cell>
          <cell r="G24" t="str">
            <v>846</v>
          </cell>
          <cell r="H24" t="str">
            <v>845</v>
          </cell>
          <cell r="I24" t="str">
            <v>0.8227</v>
          </cell>
          <cell r="J24" t="str">
            <v>0.8206</v>
          </cell>
          <cell r="K24" t="str">
            <v>0.7903</v>
          </cell>
          <cell r="L24" t="str">
            <v>0.8172</v>
          </cell>
          <cell r="M24" t="str">
            <v>0.7962</v>
          </cell>
          <cell r="N24" t="str">
            <v>0.8114</v>
          </cell>
        </row>
        <row r="25">
          <cell r="A25">
            <v>313001005985</v>
          </cell>
          <cell r="B25" t="str">
            <v>COLEGIO LOS ANGELES - Sede Única</v>
          </cell>
          <cell r="C25" t="str">
            <v>Establecimiento</v>
          </cell>
          <cell r="D25" t="str">
            <v>CARTAGENA DE INDIAS (BOLIVAR)</v>
          </cell>
          <cell r="E25" t="str">
            <v>NO OFICIAL</v>
          </cell>
          <cell r="F25" t="str">
            <v>A+</v>
          </cell>
          <cell r="G25" t="str">
            <v>48</v>
          </cell>
          <cell r="H25" t="str">
            <v>46</v>
          </cell>
          <cell r="I25" t="str">
            <v>0.8486</v>
          </cell>
          <cell r="J25" t="str">
            <v>0.7967</v>
          </cell>
          <cell r="K25" t="str">
            <v>0.7837</v>
          </cell>
          <cell r="L25" t="str">
            <v>0.8097</v>
          </cell>
          <cell r="M25" t="str">
            <v>0.8254</v>
          </cell>
          <cell r="N25" t="str">
            <v>0.8109</v>
          </cell>
        </row>
        <row r="26">
          <cell r="A26">
            <v>313001006698</v>
          </cell>
          <cell r="B26" t="str">
            <v>COL. EL DIVINO SALVADOR - Sede Única</v>
          </cell>
          <cell r="C26" t="str">
            <v>Establecimiento</v>
          </cell>
          <cell r="D26" t="str">
            <v>CARTAGENA DE INDIAS (BOLIVAR)</v>
          </cell>
          <cell r="E26" t="str">
            <v>NO OFICIAL</v>
          </cell>
          <cell r="F26" t="str">
            <v>A+</v>
          </cell>
          <cell r="G26" t="str">
            <v>51</v>
          </cell>
          <cell r="H26" t="str">
            <v>50</v>
          </cell>
          <cell r="I26" t="str">
            <v>0.8355</v>
          </cell>
          <cell r="J26" t="str">
            <v>0.7916</v>
          </cell>
          <cell r="K26" t="str">
            <v>0.7779</v>
          </cell>
          <cell r="L26" t="str">
            <v>0.8108</v>
          </cell>
          <cell r="M26" t="str">
            <v>0.8343</v>
          </cell>
          <cell r="N26" t="str">
            <v>0.8063</v>
          </cell>
        </row>
        <row r="27">
          <cell r="A27">
            <v>313001000924</v>
          </cell>
          <cell r="B27" t="str">
            <v>COL. SALESIANO SAN PEDRO CLAVER - Sede Única</v>
          </cell>
          <cell r="C27" t="str">
            <v>Establecimiento</v>
          </cell>
          <cell r="D27" t="str">
            <v>CARTAGENA DE INDIAS (BOLIVAR)</v>
          </cell>
          <cell r="E27" t="str">
            <v>NO OFICIAL</v>
          </cell>
          <cell r="F27" t="str">
            <v>A+</v>
          </cell>
          <cell r="G27" t="str">
            <v>436</v>
          </cell>
          <cell r="H27" t="str">
            <v>421</v>
          </cell>
          <cell r="I27" t="str">
            <v>0.8069</v>
          </cell>
          <cell r="J27" t="str">
            <v>0.7909</v>
          </cell>
          <cell r="K27" t="str">
            <v>0.7995</v>
          </cell>
          <cell r="L27" t="str">
            <v>0.8126</v>
          </cell>
          <cell r="M27" t="str">
            <v>0.8395</v>
          </cell>
          <cell r="N27" t="str">
            <v>0.8053</v>
          </cell>
        </row>
        <row r="28">
          <cell r="A28">
            <v>313001005276</v>
          </cell>
          <cell r="B28" t="str">
            <v>COL. COMFAMILIAR C/GENA. - Sede Única</v>
          </cell>
          <cell r="C28" t="str">
            <v>Establecimiento</v>
          </cell>
          <cell r="D28" t="str">
            <v>CARTAGENA DE INDIAS (BOLIVAR)</v>
          </cell>
          <cell r="E28" t="str">
            <v>NO OFICIAL</v>
          </cell>
          <cell r="F28" t="str">
            <v>A+</v>
          </cell>
          <cell r="G28" t="str">
            <v>240</v>
          </cell>
          <cell r="H28" t="str">
            <v>237</v>
          </cell>
          <cell r="I28" t="str">
            <v>0.7986</v>
          </cell>
          <cell r="J28" t="str">
            <v>0.7918</v>
          </cell>
          <cell r="K28" t="str">
            <v>0.8062</v>
          </cell>
          <cell r="L28" t="str">
            <v>0.8236</v>
          </cell>
          <cell r="M28" t="str">
            <v>0.7944</v>
          </cell>
          <cell r="N28" t="str">
            <v>0.8042</v>
          </cell>
        </row>
        <row r="29">
          <cell r="A29">
            <v>313001029523</v>
          </cell>
          <cell r="B29" t="str">
            <v>GIMN. BILINGÜE ALTAMAR - Sede Única</v>
          </cell>
          <cell r="C29" t="str">
            <v>Establecimiento</v>
          </cell>
          <cell r="D29" t="str">
            <v>CARTAGENA DE INDIAS (BOLIVAR)</v>
          </cell>
          <cell r="E29" t="str">
            <v>NO OFICIAL</v>
          </cell>
          <cell r="F29" t="str">
            <v>A+</v>
          </cell>
          <cell r="G29" t="str">
            <v>96</v>
          </cell>
          <cell r="H29" t="str">
            <v>92</v>
          </cell>
          <cell r="I29" t="str">
            <v>0.7943</v>
          </cell>
          <cell r="J29" t="str">
            <v>0.8046</v>
          </cell>
          <cell r="K29" t="str">
            <v>0.7748</v>
          </cell>
          <cell r="L29" t="str">
            <v>0.8165</v>
          </cell>
          <cell r="M29" t="str">
            <v>0.873</v>
          </cell>
          <cell r="N29" t="str">
            <v>0.8034</v>
          </cell>
        </row>
        <row r="30">
          <cell r="A30">
            <v>313001001165</v>
          </cell>
          <cell r="B30" t="str">
            <v>COL. EL CARMELO - Sede Única</v>
          </cell>
          <cell r="C30" t="str">
            <v>Establecimiento</v>
          </cell>
          <cell r="D30" t="str">
            <v>CARTAGENA DE INDIAS (BOLIVAR)</v>
          </cell>
          <cell r="E30" t="str">
            <v>NO OFICIAL</v>
          </cell>
          <cell r="F30" t="str">
            <v>A+</v>
          </cell>
          <cell r="G30" t="str">
            <v>36</v>
          </cell>
          <cell r="H30" t="str">
            <v>36</v>
          </cell>
          <cell r="I30" t="str">
            <v>0.7953</v>
          </cell>
          <cell r="J30" t="str">
            <v>0.7857</v>
          </cell>
          <cell r="K30" t="str">
            <v>0.7903</v>
          </cell>
          <cell r="L30" t="str">
            <v>0.816</v>
          </cell>
          <cell r="M30" t="str">
            <v>0.879</v>
          </cell>
          <cell r="N30" t="str">
            <v>0.8031</v>
          </cell>
        </row>
        <row r="31">
          <cell r="A31">
            <v>313001007091</v>
          </cell>
          <cell r="B31" t="str">
            <v>COL. MODERNO DEL NORTE - Sede Única</v>
          </cell>
          <cell r="C31" t="str">
            <v>Establecimiento</v>
          </cell>
          <cell r="D31" t="str">
            <v>CARTAGENA DE INDIAS (BOLIVAR)</v>
          </cell>
          <cell r="E31" t="str">
            <v>NO OFICIAL</v>
          </cell>
          <cell r="F31" t="str">
            <v>A+</v>
          </cell>
          <cell r="G31" t="str">
            <v>229</v>
          </cell>
          <cell r="H31" t="str">
            <v>228</v>
          </cell>
          <cell r="I31" t="str">
            <v>0.8076</v>
          </cell>
          <cell r="J31" t="str">
            <v>0.8177</v>
          </cell>
          <cell r="K31" t="str">
            <v>0.7837</v>
          </cell>
          <cell r="L31" t="str">
            <v>0.8063</v>
          </cell>
          <cell r="M31" t="str">
            <v>0.7898</v>
          </cell>
          <cell r="N31" t="str">
            <v>0.8027</v>
          </cell>
        </row>
        <row r="32">
          <cell r="A32">
            <v>313001002421</v>
          </cell>
          <cell r="B32" t="str">
            <v>COL. NAVAL DE CRESPO - Sede Única</v>
          </cell>
          <cell r="C32" t="str">
            <v>Establecimiento</v>
          </cell>
          <cell r="D32" t="str">
            <v>CARTAGENA DE INDIAS (BOLIVAR)</v>
          </cell>
          <cell r="E32" t="str">
            <v>OFICIAL</v>
          </cell>
          <cell r="F32" t="str">
            <v>A+</v>
          </cell>
          <cell r="G32" t="str">
            <v>88</v>
          </cell>
          <cell r="H32" t="str">
            <v>88</v>
          </cell>
          <cell r="I32" t="str">
            <v>0.8005</v>
          </cell>
          <cell r="J32" t="str">
            <v>0.7993</v>
          </cell>
          <cell r="K32" t="str">
            <v>0.785</v>
          </cell>
          <cell r="L32" t="str">
            <v>0.8084</v>
          </cell>
          <cell r="M32" t="str">
            <v>0.7953</v>
          </cell>
          <cell r="N32" t="str">
            <v>0.7981</v>
          </cell>
        </row>
        <row r="33">
          <cell r="A33">
            <v>313001000622</v>
          </cell>
          <cell r="B33" t="str">
            <v>COL. DE LA SALLE - Sede Única</v>
          </cell>
          <cell r="C33" t="str">
            <v>Establecimiento</v>
          </cell>
          <cell r="D33" t="str">
            <v>CARTAGENA DE INDIAS (BOLIVAR)</v>
          </cell>
          <cell r="E33" t="str">
            <v>NO OFICIAL</v>
          </cell>
          <cell r="F33" t="str">
            <v>A+</v>
          </cell>
          <cell r="G33" t="str">
            <v>310</v>
          </cell>
          <cell r="H33" t="str">
            <v>308</v>
          </cell>
          <cell r="I33" t="str">
            <v>0.8002</v>
          </cell>
          <cell r="J33" t="str">
            <v>0.7835</v>
          </cell>
          <cell r="K33" t="str">
            <v>0.7757</v>
          </cell>
          <cell r="L33" t="str">
            <v>0.8122</v>
          </cell>
          <cell r="M33" t="str">
            <v>0.8566</v>
          </cell>
          <cell r="N33" t="str">
            <v>0.7978</v>
          </cell>
        </row>
        <row r="34">
          <cell r="A34">
            <v>313001029353</v>
          </cell>
          <cell r="B34" t="str">
            <v>CORPORACION BEVERLY HILLS - Sede Única</v>
          </cell>
          <cell r="C34" t="str">
            <v>Establecimiento</v>
          </cell>
          <cell r="D34" t="str">
            <v>CARTAGENA DE INDIAS (BOLIVAR)</v>
          </cell>
          <cell r="E34" t="str">
            <v>NO OFICIAL</v>
          </cell>
          <cell r="F34" t="str">
            <v>A+</v>
          </cell>
          <cell r="G34" t="str">
            <v>41</v>
          </cell>
          <cell r="H34" t="str">
            <v>39</v>
          </cell>
          <cell r="I34" t="str">
            <v>0.7909</v>
          </cell>
          <cell r="J34" t="str">
            <v>0.7468</v>
          </cell>
          <cell r="K34" t="str">
            <v>0.7826</v>
          </cell>
          <cell r="L34" t="str">
            <v>0.8066</v>
          </cell>
          <cell r="M34" t="str">
            <v>0.8319</v>
          </cell>
          <cell r="N34" t="str">
            <v>0.7856</v>
          </cell>
        </row>
        <row r="35">
          <cell r="A35">
            <v>313001012281</v>
          </cell>
          <cell r="B35" t="str">
            <v>COL. SANTO TOMAS DE AQUINO - Sede Única</v>
          </cell>
          <cell r="C35" t="str">
            <v>Establecimiento</v>
          </cell>
          <cell r="D35" t="str">
            <v>CARTAGENA DE INDIAS (BOLIVAR)</v>
          </cell>
          <cell r="E35" t="str">
            <v>NO OFICIAL</v>
          </cell>
          <cell r="F35" t="str">
            <v>A+</v>
          </cell>
          <cell r="G35" t="str">
            <v>35</v>
          </cell>
          <cell r="H35" t="str">
            <v>35</v>
          </cell>
          <cell r="I35" t="str">
            <v>0.7801</v>
          </cell>
          <cell r="J35" t="str">
            <v>0.7807</v>
          </cell>
          <cell r="K35" t="str">
            <v>0.7649</v>
          </cell>
          <cell r="L35" t="str">
            <v>0.7999</v>
          </cell>
          <cell r="M35" t="str">
            <v>0.8158</v>
          </cell>
          <cell r="N35" t="str">
            <v>0.7841</v>
          </cell>
        </row>
        <row r="36">
          <cell r="A36">
            <v>313001001190</v>
          </cell>
          <cell r="B36" t="str">
            <v>CORPORACION COLEGIO LATINOAMERICANO - Sede Única</v>
          </cell>
          <cell r="C36" t="str">
            <v>Establecimiento</v>
          </cell>
          <cell r="D36" t="str">
            <v>CARTAGENA DE INDIAS (BOLIVAR)</v>
          </cell>
          <cell r="E36" t="str">
            <v>NO OFICIAL</v>
          </cell>
          <cell r="F36" t="str">
            <v>A+</v>
          </cell>
          <cell r="G36" t="str">
            <v>93</v>
          </cell>
          <cell r="H36" t="str">
            <v>83</v>
          </cell>
          <cell r="I36" t="str">
            <v>0.7672</v>
          </cell>
          <cell r="J36" t="str">
            <v>0.7983</v>
          </cell>
          <cell r="K36" t="str">
            <v>0.7578</v>
          </cell>
          <cell r="L36" t="str">
            <v>0.8061</v>
          </cell>
          <cell r="M36" t="str">
            <v>0.8042</v>
          </cell>
          <cell r="N36" t="str">
            <v>0.784</v>
          </cell>
        </row>
        <row r="37">
          <cell r="A37">
            <v>313001001076</v>
          </cell>
          <cell r="B37" t="str">
            <v>COL. NTRA. SE?ORA DE LA CANDELARIA - Sede Única</v>
          </cell>
          <cell r="C37" t="str">
            <v>Establecimiento</v>
          </cell>
          <cell r="D37" t="str">
            <v>CARTAGENA DE INDIAS (BOLIVAR)</v>
          </cell>
          <cell r="E37" t="str">
            <v>NO OFICIAL</v>
          </cell>
          <cell r="F37" t="str">
            <v>A+</v>
          </cell>
          <cell r="G37" t="str">
            <v>164</v>
          </cell>
          <cell r="H37" t="str">
            <v>164</v>
          </cell>
          <cell r="I37" t="str">
            <v>0.7725</v>
          </cell>
          <cell r="J37" t="str">
            <v>0.7718</v>
          </cell>
          <cell r="K37" t="str">
            <v>0.7612</v>
          </cell>
          <cell r="L37" t="str">
            <v>0.8062</v>
          </cell>
          <cell r="M37" t="str">
            <v>0.8006</v>
          </cell>
          <cell r="N37" t="str">
            <v>0.7797</v>
          </cell>
        </row>
        <row r="38">
          <cell r="A38">
            <v>313001007872</v>
          </cell>
          <cell r="B38" t="str">
            <v>GIMNASIO CERVANTES DE CARTAGENA - Sede Única</v>
          </cell>
          <cell r="C38" t="str">
            <v>Establecimiento</v>
          </cell>
          <cell r="D38" t="str">
            <v>CARTAGENA DE INDIAS (BOLIVAR)</v>
          </cell>
          <cell r="E38" t="str">
            <v>NO OFICIAL</v>
          </cell>
          <cell r="F38" t="str">
            <v>A+</v>
          </cell>
          <cell r="G38" t="str">
            <v>224</v>
          </cell>
          <cell r="H38" t="str">
            <v>221</v>
          </cell>
          <cell r="I38" t="str">
            <v>0.7619</v>
          </cell>
          <cell r="J38" t="str">
            <v>0.77</v>
          </cell>
          <cell r="K38" t="str">
            <v>0.7777</v>
          </cell>
          <cell r="L38" t="str">
            <v>0.7988</v>
          </cell>
          <cell r="M38" t="str">
            <v>0.7593</v>
          </cell>
          <cell r="N38" t="str">
            <v>0.7757</v>
          </cell>
        </row>
        <row r="39">
          <cell r="A39">
            <v>313001000975</v>
          </cell>
          <cell r="B39" t="str">
            <v>COL. EUCARISTICO NTRA. SRA. DEL CARMEN - Sede Única</v>
          </cell>
          <cell r="C39" t="str">
            <v>Establecimiento</v>
          </cell>
          <cell r="D39" t="str">
            <v>CARTAGENA DE INDIAS (BOLIVAR)</v>
          </cell>
          <cell r="E39" t="str">
            <v>NO OFICIAL</v>
          </cell>
          <cell r="F39" t="str">
            <v>A+</v>
          </cell>
          <cell r="G39" t="str">
            <v>138</v>
          </cell>
          <cell r="H39" t="str">
            <v>138</v>
          </cell>
          <cell r="I39" t="str">
            <v>0.7928</v>
          </cell>
          <cell r="J39" t="str">
            <v>0.7535</v>
          </cell>
          <cell r="K39" t="str">
            <v>0.7442</v>
          </cell>
          <cell r="L39" t="str">
            <v>0.792</v>
          </cell>
          <cell r="M39" t="str">
            <v>0.8002</v>
          </cell>
          <cell r="N39" t="str">
            <v>0.7729</v>
          </cell>
        </row>
        <row r="40">
          <cell r="A40">
            <v>313001001068</v>
          </cell>
          <cell r="B40" t="str">
            <v>COL. EUCARISTICO DE SANTA TERESA - Sede Única</v>
          </cell>
          <cell r="C40" t="str">
            <v>Establecimiento</v>
          </cell>
          <cell r="D40" t="str">
            <v>CARTAGENA DE INDIAS (BOLIVAR)</v>
          </cell>
          <cell r="E40" t="str">
            <v>NO OFICIAL</v>
          </cell>
          <cell r="F40" t="str">
            <v>A</v>
          </cell>
          <cell r="G40" t="str">
            <v>159</v>
          </cell>
          <cell r="H40" t="str">
            <v>141</v>
          </cell>
          <cell r="I40" t="str">
            <v>0.7665</v>
          </cell>
          <cell r="J40" t="str">
            <v>0.749</v>
          </cell>
          <cell r="K40" t="str">
            <v>0.7489</v>
          </cell>
          <cell r="L40" t="str">
            <v>0.789</v>
          </cell>
          <cell r="M40" t="str">
            <v>0.8389</v>
          </cell>
          <cell r="N40" t="str">
            <v>0.7692</v>
          </cell>
        </row>
        <row r="41">
          <cell r="A41">
            <v>113001003053</v>
          </cell>
          <cell r="B41" t="str">
            <v>INSTITUCION EDUCATIVA SOLEDAD ACOSTA DE SAMPER - Sede Única</v>
          </cell>
          <cell r="C41" t="str">
            <v>Establecimiento</v>
          </cell>
          <cell r="D41" t="str">
            <v>CARTAGENA DE INDIAS (BOLIVAR)</v>
          </cell>
          <cell r="E41" t="str">
            <v>OFICIAL</v>
          </cell>
          <cell r="F41" t="str">
            <v>A</v>
          </cell>
          <cell r="G41" t="str">
            <v>970</v>
          </cell>
          <cell r="H41" t="str">
            <v>964</v>
          </cell>
          <cell r="I41" t="str">
            <v>0.7585</v>
          </cell>
          <cell r="J41" t="str">
            <v>0.7556</v>
          </cell>
          <cell r="K41" t="str">
            <v>0.7645</v>
          </cell>
          <cell r="L41" t="str">
            <v>0.788</v>
          </cell>
          <cell r="M41" t="str">
            <v>0.7513</v>
          </cell>
          <cell r="N41" t="str">
            <v>0.7655</v>
          </cell>
        </row>
        <row r="42">
          <cell r="A42">
            <v>313001008399</v>
          </cell>
          <cell r="B42" t="str">
            <v>CENTRO EDUCATIVO LAS PALMERAS - Sede Única</v>
          </cell>
          <cell r="C42" t="str">
            <v>Establecimiento</v>
          </cell>
          <cell r="D42" t="str">
            <v>CARTAGENA DE INDIAS (BOLIVAR)</v>
          </cell>
          <cell r="E42" t="str">
            <v>NO OFICIAL</v>
          </cell>
          <cell r="F42" t="str">
            <v>A</v>
          </cell>
          <cell r="G42" t="str">
            <v>67</v>
          </cell>
          <cell r="H42" t="str">
            <v>67</v>
          </cell>
          <cell r="I42" t="str">
            <v>0.7655</v>
          </cell>
          <cell r="J42" t="str">
            <v>0.7499</v>
          </cell>
          <cell r="K42" t="str">
            <v>0.7394</v>
          </cell>
          <cell r="L42" t="str">
            <v>0.7885</v>
          </cell>
          <cell r="M42" t="str">
            <v>0.7329</v>
          </cell>
          <cell r="N42" t="str">
            <v>0.7587</v>
          </cell>
        </row>
        <row r="43">
          <cell r="A43">
            <v>313001009361</v>
          </cell>
          <cell r="B43" t="str">
            <v>COL. MODELO DE LA COSTA - Sede Única</v>
          </cell>
          <cell r="C43" t="str">
            <v>Establecimiento</v>
          </cell>
          <cell r="D43" t="str">
            <v>CARTAGENA DE INDIAS (BOLIVAR)</v>
          </cell>
          <cell r="E43" t="str">
            <v>NO OFICIAL</v>
          </cell>
          <cell r="F43" t="str">
            <v>A</v>
          </cell>
          <cell r="G43" t="str">
            <v>54</v>
          </cell>
          <cell r="H43" t="str">
            <v>53</v>
          </cell>
          <cell r="I43" t="str">
            <v>0.7272</v>
          </cell>
          <cell r="J43" t="str">
            <v>0.7366</v>
          </cell>
          <cell r="K43" t="str">
            <v>0.7621</v>
          </cell>
          <cell r="L43" t="str">
            <v>0.7785</v>
          </cell>
          <cell r="M43" t="str">
            <v>0.7704</v>
          </cell>
          <cell r="N43" t="str">
            <v>0.7526</v>
          </cell>
        </row>
        <row r="44">
          <cell r="A44">
            <v>313001000240</v>
          </cell>
          <cell r="B44" t="str">
            <v>INST. EDUC. NUEVA AMERICA - Sede Única</v>
          </cell>
          <cell r="C44" t="str">
            <v>Establecimiento</v>
          </cell>
          <cell r="D44" t="str">
            <v>CARTAGENA DE INDIAS (BOLIVAR)</v>
          </cell>
          <cell r="E44" t="str">
            <v>NO OFICIAL</v>
          </cell>
          <cell r="F44" t="str">
            <v>A</v>
          </cell>
          <cell r="G44" t="str">
            <v>101</v>
          </cell>
          <cell r="H44" t="str">
            <v>93</v>
          </cell>
          <cell r="I44" t="str">
            <v>0.7442</v>
          </cell>
          <cell r="J44" t="str">
            <v>0.7652</v>
          </cell>
          <cell r="K44" t="str">
            <v>0.7209</v>
          </cell>
          <cell r="L44" t="str">
            <v>0.7665</v>
          </cell>
          <cell r="M44" t="str">
            <v>0.7568</v>
          </cell>
          <cell r="N44" t="str">
            <v>0.7498</v>
          </cell>
        </row>
        <row r="45">
          <cell r="A45">
            <v>113001001719</v>
          </cell>
          <cell r="B45" t="str">
            <v>INSTITUCION EDUCATIVA PROMOCION SOCIAL DE C/GENA. - Sede Única</v>
          </cell>
          <cell r="C45" t="str">
            <v>Establecimiento</v>
          </cell>
          <cell r="D45" t="str">
            <v>CARTAGENA DE INDIAS (BOLIVAR)</v>
          </cell>
          <cell r="E45" t="str">
            <v>OFICIAL</v>
          </cell>
          <cell r="F45" t="str">
            <v>A</v>
          </cell>
          <cell r="G45" t="str">
            <v>463</v>
          </cell>
          <cell r="H45" t="str">
            <v>458</v>
          </cell>
          <cell r="I45" t="str">
            <v>0.7499</v>
          </cell>
          <cell r="J45" t="str">
            <v>0.7367</v>
          </cell>
          <cell r="K45" t="str">
            <v>0.7139</v>
          </cell>
          <cell r="L45" t="str">
            <v>0.7729</v>
          </cell>
          <cell r="M45" t="str">
            <v>0.7247</v>
          </cell>
          <cell r="N45" t="str">
            <v>0.7419</v>
          </cell>
        </row>
        <row r="46">
          <cell r="A46">
            <v>113001003771</v>
          </cell>
          <cell r="B46" t="str">
            <v>INSTITUCION EDUCATIVA LAS GAVIOTAS - Sede Única</v>
          </cell>
          <cell r="C46" t="str">
            <v>Establecimiento</v>
          </cell>
          <cell r="D46" t="str">
            <v>CARTAGENA DE INDIAS (BOLIVAR)</v>
          </cell>
          <cell r="E46" t="str">
            <v>OFICIAL</v>
          </cell>
          <cell r="F46" t="str">
            <v>A</v>
          </cell>
          <cell r="G46" t="str">
            <v>314</v>
          </cell>
          <cell r="H46" t="str">
            <v>308</v>
          </cell>
          <cell r="I46" t="str">
            <v>0.7457</v>
          </cell>
          <cell r="J46" t="str">
            <v>0.7436</v>
          </cell>
          <cell r="K46" t="str">
            <v>0.7112</v>
          </cell>
          <cell r="L46" t="str">
            <v>0.7586</v>
          </cell>
          <cell r="M46" t="str">
            <v>0.7143</v>
          </cell>
          <cell r="N46" t="str">
            <v>0.7378</v>
          </cell>
        </row>
        <row r="47">
          <cell r="A47">
            <v>313001005098</v>
          </cell>
          <cell r="B47" t="str">
            <v>COL. TRINITARIO - Sede Única</v>
          </cell>
          <cell r="C47" t="str">
            <v>Establecimiento</v>
          </cell>
          <cell r="D47" t="str">
            <v>CARTAGENA DE INDIAS (BOLIVAR)</v>
          </cell>
          <cell r="E47" t="str">
            <v>NO OFICIAL</v>
          </cell>
          <cell r="F47" t="str">
            <v>A</v>
          </cell>
          <cell r="G47" t="str">
            <v>229</v>
          </cell>
          <cell r="H47" t="str">
            <v>227</v>
          </cell>
          <cell r="I47" t="str">
            <v>0.731</v>
          </cell>
          <cell r="J47" t="str">
            <v>0.706</v>
          </cell>
          <cell r="K47" t="str">
            <v>0.7183</v>
          </cell>
          <cell r="L47" t="str">
            <v>0.7727</v>
          </cell>
          <cell r="M47" t="str">
            <v>0.7668</v>
          </cell>
          <cell r="N47" t="str">
            <v>0.7347</v>
          </cell>
        </row>
        <row r="48">
          <cell r="A48">
            <v>313001002251</v>
          </cell>
          <cell r="B48" t="str">
            <v>COL. NTRA. SRA. DE FATIMA DE LA POL NAL - Sede Única</v>
          </cell>
          <cell r="C48" t="str">
            <v>Establecimiento</v>
          </cell>
          <cell r="D48" t="str">
            <v>CARTAGENA DE INDIAS (BOLIVAR)</v>
          </cell>
          <cell r="E48" t="str">
            <v>OFICIAL</v>
          </cell>
          <cell r="F48" t="str">
            <v>A</v>
          </cell>
          <cell r="G48" t="str">
            <v>89</v>
          </cell>
          <cell r="H48" t="str">
            <v>87</v>
          </cell>
          <cell r="I48" t="str">
            <v>0.714</v>
          </cell>
          <cell r="J48" t="str">
            <v>0.7335</v>
          </cell>
          <cell r="K48" t="str">
            <v>0.7275</v>
          </cell>
          <cell r="L48" t="str">
            <v>0.7574</v>
          </cell>
          <cell r="M48" t="str">
            <v>0.7516</v>
          </cell>
          <cell r="N48" t="str">
            <v>0.7345</v>
          </cell>
        </row>
        <row r="49">
          <cell r="A49">
            <v>113001013814</v>
          </cell>
          <cell r="B49" t="str">
            <v>INSTITUCION EDUCATIVA BERTHA GEDEON DE BALADI - Sede Única</v>
          </cell>
          <cell r="C49" t="str">
            <v>Establecimiento</v>
          </cell>
          <cell r="D49" t="str">
            <v>CARTAGENA DE INDIAS (BOLIVAR)</v>
          </cell>
          <cell r="E49" t="str">
            <v>OFICIAL</v>
          </cell>
          <cell r="F49" t="str">
            <v>A</v>
          </cell>
          <cell r="G49" t="str">
            <v>236</v>
          </cell>
          <cell r="H49" t="str">
            <v>228</v>
          </cell>
          <cell r="I49" t="str">
            <v>0.7447</v>
          </cell>
          <cell r="J49" t="str">
            <v>0.7321</v>
          </cell>
          <cell r="K49" t="str">
            <v>0.6902</v>
          </cell>
          <cell r="L49" t="str">
            <v>0.7612</v>
          </cell>
          <cell r="M49" t="str">
            <v>0.741</v>
          </cell>
          <cell r="N49" t="str">
            <v>0.7328</v>
          </cell>
        </row>
        <row r="50">
          <cell r="A50">
            <v>313001013279</v>
          </cell>
          <cell r="B50" t="str">
            <v>INSTITUTO SIGMUND FREUD - Sede Única</v>
          </cell>
          <cell r="C50" t="str">
            <v>Establecimiento</v>
          </cell>
          <cell r="D50" t="str">
            <v>CARTAGENA DE INDIAS (BOLIVAR)</v>
          </cell>
          <cell r="E50" t="str">
            <v>NO OFICIAL</v>
          </cell>
          <cell r="F50" t="str">
            <v>A</v>
          </cell>
          <cell r="G50" t="str">
            <v>177</v>
          </cell>
          <cell r="H50" t="str">
            <v>177</v>
          </cell>
          <cell r="I50" t="str">
            <v>0.7151</v>
          </cell>
          <cell r="J50" t="str">
            <v>0.7192</v>
          </cell>
          <cell r="K50" t="str">
            <v>0.7035</v>
          </cell>
          <cell r="L50" t="str">
            <v>0.7559</v>
          </cell>
          <cell r="M50" t="str">
            <v>0.7545</v>
          </cell>
          <cell r="N50" t="str">
            <v>0.7258</v>
          </cell>
        </row>
        <row r="51">
          <cell r="A51">
            <v>313001029337</v>
          </cell>
          <cell r="B51" t="str">
            <v>COLEGIO GORETTI - Sede Única</v>
          </cell>
          <cell r="C51" t="str">
            <v>Establecimiento</v>
          </cell>
          <cell r="D51" t="str">
            <v>CARTAGENA DE INDIAS (BOLIVAR)</v>
          </cell>
          <cell r="E51" t="str">
            <v>NO OFICIAL</v>
          </cell>
          <cell r="F51" t="str">
            <v>A</v>
          </cell>
          <cell r="G51" t="str">
            <v>83</v>
          </cell>
          <cell r="H51" t="str">
            <v>76</v>
          </cell>
          <cell r="I51" t="str">
            <v>0.692</v>
          </cell>
          <cell r="J51" t="str">
            <v>0.7127</v>
          </cell>
          <cell r="K51" t="str">
            <v>0.7268</v>
          </cell>
          <cell r="L51" t="str">
            <v>0.7574</v>
          </cell>
          <cell r="M51" t="str">
            <v>0.7502</v>
          </cell>
          <cell r="N51" t="str">
            <v>0.7244</v>
          </cell>
        </row>
        <row r="52">
          <cell r="A52">
            <v>113001003061</v>
          </cell>
          <cell r="B52" t="str">
            <v>INSTITUCION EDUCATIVA HERMANO ANTONIO RAMOS DE LA SALLE - Sede Única</v>
          </cell>
          <cell r="C52" t="str">
            <v>Establecimiento</v>
          </cell>
          <cell r="D52" t="str">
            <v>CARTAGENA DE INDIAS (BOLIVAR)</v>
          </cell>
          <cell r="E52" t="str">
            <v>OFICIAL</v>
          </cell>
          <cell r="F52" t="str">
            <v>A</v>
          </cell>
          <cell r="G52" t="str">
            <v>195</v>
          </cell>
          <cell r="H52" t="str">
            <v>183</v>
          </cell>
          <cell r="I52" t="str">
            <v>0.7293</v>
          </cell>
          <cell r="J52" t="str">
            <v>0.7038</v>
          </cell>
          <cell r="K52" t="str">
            <v>0.6928</v>
          </cell>
          <cell r="L52" t="str">
            <v>0.7641</v>
          </cell>
          <cell r="M52" t="str">
            <v>0.739</v>
          </cell>
          <cell r="N52" t="str">
            <v>0.7237</v>
          </cell>
        </row>
        <row r="53">
          <cell r="A53">
            <v>313001002714</v>
          </cell>
          <cell r="B53" t="str">
            <v>INSTITUCION EDUCATIVA MARIA AUXILIADORA - Sede Única</v>
          </cell>
          <cell r="C53" t="str">
            <v>Establecimiento</v>
          </cell>
          <cell r="D53" t="str">
            <v>CARTAGENA DE INDIAS (BOLIVAR)</v>
          </cell>
          <cell r="E53" t="str">
            <v>OFICIAL</v>
          </cell>
          <cell r="F53" t="str">
            <v>A</v>
          </cell>
          <cell r="G53" t="str">
            <v>121</v>
          </cell>
          <cell r="H53" t="str">
            <v>120</v>
          </cell>
          <cell r="I53" t="str">
            <v>0.7178</v>
          </cell>
          <cell r="J53" t="str">
            <v>0.7176</v>
          </cell>
          <cell r="K53" t="str">
            <v>0.6973</v>
          </cell>
          <cell r="L53" t="str">
            <v>0.7548</v>
          </cell>
          <cell r="M53" t="str">
            <v>0.7171</v>
          </cell>
          <cell r="N53" t="str">
            <v>0.7215</v>
          </cell>
        </row>
        <row r="54">
          <cell r="A54">
            <v>113001002979</v>
          </cell>
          <cell r="B54" t="str">
            <v>INSTITUCION EDUCATIVA LA MILAGROSA - Sede Única</v>
          </cell>
          <cell r="C54" t="str">
            <v>Establecimiento</v>
          </cell>
          <cell r="D54" t="str">
            <v>CARTAGENA DE INDIAS (BOLIVAR)</v>
          </cell>
          <cell r="E54" t="str">
            <v>OFICIAL</v>
          </cell>
          <cell r="F54" t="str">
            <v>B</v>
          </cell>
          <cell r="G54" t="str">
            <v>77</v>
          </cell>
          <cell r="H54" t="str">
            <v>74</v>
          </cell>
          <cell r="I54" t="str">
            <v>0.7033</v>
          </cell>
          <cell r="J54" t="str">
            <v>0.7007</v>
          </cell>
          <cell r="K54" t="str">
            <v>0.7315</v>
          </cell>
          <cell r="L54" t="str">
            <v>0.7443</v>
          </cell>
          <cell r="M54" t="str">
            <v>0.6967</v>
          </cell>
          <cell r="N54" t="str">
            <v>0.7182</v>
          </cell>
        </row>
        <row r="55">
          <cell r="A55">
            <v>313001005845</v>
          </cell>
          <cell r="B55" t="str">
            <v>COL PILAR DEL SABER (ANTES JARD. INF. PIOLIN) - Sede Única</v>
          </cell>
          <cell r="C55" t="str">
            <v>Establecimiento</v>
          </cell>
          <cell r="D55" t="str">
            <v>CARTAGENA DE INDIAS (BOLIVAR)</v>
          </cell>
          <cell r="E55" t="str">
            <v>NO OFICIAL</v>
          </cell>
          <cell r="F55" t="str">
            <v>B</v>
          </cell>
          <cell r="G55" t="str">
            <v>39</v>
          </cell>
          <cell r="H55" t="str">
            <v>39</v>
          </cell>
          <cell r="I55" t="str">
            <v>0.6998</v>
          </cell>
          <cell r="J55" t="str">
            <v>0.694</v>
          </cell>
          <cell r="K55" t="str">
            <v>0.7018</v>
          </cell>
          <cell r="L55" t="str">
            <v>0.7643</v>
          </cell>
          <cell r="M55" t="str">
            <v>0.7499</v>
          </cell>
          <cell r="N55" t="str">
            <v>0.7177</v>
          </cell>
        </row>
        <row r="56">
          <cell r="A56">
            <v>313001012876</v>
          </cell>
          <cell r="B56" t="str">
            <v>CORPORACION EDUCATIVA INSTITUTO GUADALUPE  - Sede Única</v>
          </cell>
          <cell r="C56" t="str">
            <v>Establecimiento</v>
          </cell>
          <cell r="D56" t="str">
            <v>CARTAGENA DE INDIAS (BOLIVAR)</v>
          </cell>
          <cell r="E56" t="str">
            <v>NO OFICIAL</v>
          </cell>
          <cell r="F56" t="str">
            <v>B</v>
          </cell>
          <cell r="G56" t="str">
            <v>36</v>
          </cell>
          <cell r="H56" t="str">
            <v>34</v>
          </cell>
          <cell r="I56" t="str">
            <v>0.6879</v>
          </cell>
          <cell r="J56" t="str">
            <v>0.6858</v>
          </cell>
          <cell r="K56" t="str">
            <v>0.7072</v>
          </cell>
          <cell r="L56" t="str">
            <v>0.7643</v>
          </cell>
          <cell r="M56" t="str">
            <v>0.76</v>
          </cell>
          <cell r="N56" t="str">
            <v>0.715</v>
          </cell>
        </row>
        <row r="57">
          <cell r="A57">
            <v>313001005136</v>
          </cell>
          <cell r="B57" t="str">
            <v>COLEGIO ANTARES DE CARTAGENA (JAR.INF DISNEYL.) - Sede Única</v>
          </cell>
          <cell r="C57" t="str">
            <v>Establecimiento</v>
          </cell>
          <cell r="D57" t="str">
            <v>CARTAGENA DE INDIAS (BOLIVAR)</v>
          </cell>
          <cell r="E57" t="str">
            <v>NO OFICIAL</v>
          </cell>
          <cell r="F57" t="str">
            <v>B</v>
          </cell>
          <cell r="G57" t="str">
            <v>58</v>
          </cell>
          <cell r="H57" t="str">
            <v>55</v>
          </cell>
          <cell r="I57" t="str">
            <v>0.6925</v>
          </cell>
          <cell r="J57" t="str">
            <v>0.6755</v>
          </cell>
          <cell r="K57" t="str">
            <v>0.693</v>
          </cell>
          <cell r="L57" t="str">
            <v>0.7497</v>
          </cell>
          <cell r="M57" t="str">
            <v>0.8166</v>
          </cell>
          <cell r="N57" t="str">
            <v>0.7114</v>
          </cell>
        </row>
        <row r="58">
          <cell r="A58">
            <v>313001006639</v>
          </cell>
          <cell r="B58" t="str">
            <v>INST. SOLEDAD VIVES DE JOLI (ANTES J. I LOS CAPULLITOS) - Sede Única</v>
          </cell>
          <cell r="C58" t="str">
            <v>Establecimiento</v>
          </cell>
          <cell r="D58" t="str">
            <v>CARTAGENA DE INDIAS (BOLIVAR)</v>
          </cell>
          <cell r="E58" t="str">
            <v>NO OFICIAL</v>
          </cell>
          <cell r="F58" t="str">
            <v>B</v>
          </cell>
          <cell r="G58" t="str">
            <v>102</v>
          </cell>
          <cell r="H58" t="str">
            <v>101</v>
          </cell>
          <cell r="I58" t="str">
            <v>0.706</v>
          </cell>
          <cell r="J58" t="str">
            <v>0.6988</v>
          </cell>
          <cell r="K58" t="str">
            <v>0.6823</v>
          </cell>
          <cell r="L58" t="str">
            <v>0.7443</v>
          </cell>
          <cell r="M58" t="str">
            <v>0.702</v>
          </cell>
          <cell r="N58" t="str">
            <v>0.7074</v>
          </cell>
        </row>
        <row r="59">
          <cell r="A59">
            <v>313001000568</v>
          </cell>
          <cell r="B59" t="str">
            <v>ESCUELAS PROFESIONALES SALESIANAS - Sede Única</v>
          </cell>
          <cell r="C59" t="str">
            <v>Establecimiento</v>
          </cell>
          <cell r="D59" t="str">
            <v>CARTAGENA DE INDIAS (BOLIVAR)</v>
          </cell>
          <cell r="E59" t="str">
            <v>OFICIAL</v>
          </cell>
          <cell r="F59" t="str">
            <v>B</v>
          </cell>
          <cell r="G59" t="str">
            <v>327</v>
          </cell>
          <cell r="H59" t="str">
            <v>327</v>
          </cell>
          <cell r="I59" t="str">
            <v>0.7126</v>
          </cell>
          <cell r="J59" t="str">
            <v>0.7094</v>
          </cell>
          <cell r="K59" t="str">
            <v>0.6745</v>
          </cell>
          <cell r="L59" t="str">
            <v>0.738</v>
          </cell>
          <cell r="M59" t="str">
            <v>0.6895</v>
          </cell>
          <cell r="N59" t="str">
            <v>0.7072</v>
          </cell>
        </row>
        <row r="60">
          <cell r="A60">
            <v>413001007648</v>
          </cell>
          <cell r="B60" t="str">
            <v>COL. CAMINO DEL CORAL DE C/GENA. - Sede Única</v>
          </cell>
          <cell r="C60" t="str">
            <v>Establecimiento</v>
          </cell>
          <cell r="D60" t="str">
            <v>CARTAGENA DE INDIAS (BOLIVAR)</v>
          </cell>
          <cell r="E60" t="str">
            <v>NO OFICIAL</v>
          </cell>
          <cell r="F60" t="str">
            <v>B</v>
          </cell>
          <cell r="G60" t="str">
            <v>149</v>
          </cell>
          <cell r="H60" t="str">
            <v>140</v>
          </cell>
          <cell r="I60" t="str">
            <v>0.6905</v>
          </cell>
          <cell r="J60" t="str">
            <v>0.6737</v>
          </cell>
          <cell r="K60" t="str">
            <v>0.6895</v>
          </cell>
          <cell r="L60" t="str">
            <v>0.759</v>
          </cell>
          <cell r="M60" t="str">
            <v>0.7327</v>
          </cell>
          <cell r="N60" t="str">
            <v>0.7055</v>
          </cell>
        </row>
        <row r="61">
          <cell r="A61">
            <v>313001006337</v>
          </cell>
          <cell r="B61" t="str">
            <v>INST. EL LABRADOR - Sede Única</v>
          </cell>
          <cell r="C61" t="str">
            <v>Establecimiento</v>
          </cell>
          <cell r="D61" t="str">
            <v>CARTAGENA DE INDIAS (BOLIVAR)</v>
          </cell>
          <cell r="E61" t="str">
            <v>NO OFICIAL</v>
          </cell>
          <cell r="F61" t="str">
            <v>B</v>
          </cell>
          <cell r="G61" t="str">
            <v>148</v>
          </cell>
          <cell r="H61" t="str">
            <v>143</v>
          </cell>
          <cell r="I61" t="str">
            <v>0.7052</v>
          </cell>
          <cell r="J61" t="str">
            <v>0.6806</v>
          </cell>
          <cell r="K61" t="str">
            <v>0.677</v>
          </cell>
          <cell r="L61" t="str">
            <v>0.7354</v>
          </cell>
          <cell r="M61" t="str">
            <v>0.7267</v>
          </cell>
          <cell r="N61" t="str">
            <v>0.7016</v>
          </cell>
        </row>
        <row r="62">
          <cell r="A62">
            <v>313001003117</v>
          </cell>
          <cell r="B62" t="str">
            <v>CORP INST. CIRY - Sede Única</v>
          </cell>
          <cell r="C62" t="str">
            <v>Establecimiento</v>
          </cell>
          <cell r="D62" t="str">
            <v>CARTAGENA DE INDIAS (BOLIVAR)</v>
          </cell>
          <cell r="E62" t="str">
            <v>NO OFICIAL</v>
          </cell>
          <cell r="F62" t="str">
            <v>B</v>
          </cell>
          <cell r="G62" t="str">
            <v>80</v>
          </cell>
          <cell r="H62" t="str">
            <v>79</v>
          </cell>
          <cell r="I62" t="str">
            <v>0.7041</v>
          </cell>
          <cell r="J62" t="str">
            <v>0.7084</v>
          </cell>
          <cell r="K62" t="str">
            <v>0.6655</v>
          </cell>
          <cell r="L62" t="str">
            <v>0.7306</v>
          </cell>
          <cell r="M62" t="str">
            <v>0.6911</v>
          </cell>
          <cell r="N62" t="str">
            <v>0.7013</v>
          </cell>
        </row>
        <row r="63">
          <cell r="A63">
            <v>313001005411</v>
          </cell>
          <cell r="B63" t="str">
            <v>COLEGIO FERNANDEZ GUTIERREZ DE PIÑERES - Sede Única</v>
          </cell>
          <cell r="C63" t="str">
            <v>Establecimiento</v>
          </cell>
          <cell r="D63" t="str">
            <v>CARTAGENA DE INDIAS (BOLIVAR)</v>
          </cell>
          <cell r="E63" t="str">
            <v>NO OFICIAL</v>
          </cell>
          <cell r="F63" t="str">
            <v>B</v>
          </cell>
          <cell r="G63" t="str">
            <v>74</v>
          </cell>
          <cell r="H63" t="str">
            <v>71</v>
          </cell>
          <cell r="I63" t="str">
            <v>0.6731</v>
          </cell>
          <cell r="J63" t="str">
            <v>0.6785</v>
          </cell>
          <cell r="K63" t="str">
            <v>0.6817</v>
          </cell>
          <cell r="L63" t="str">
            <v>0.7399</v>
          </cell>
          <cell r="M63" t="str">
            <v>0.7772</v>
          </cell>
          <cell r="N63" t="str">
            <v>0.6997</v>
          </cell>
        </row>
        <row r="64">
          <cell r="A64">
            <v>313001002307</v>
          </cell>
          <cell r="B64" t="str">
            <v>COL. ADVENTISTA DE C/GENA. - Sede Única</v>
          </cell>
          <cell r="C64" t="str">
            <v>Establecimiento</v>
          </cell>
          <cell r="D64" t="str">
            <v>CARTAGENA DE INDIAS (BOLIVAR)</v>
          </cell>
          <cell r="E64" t="str">
            <v>NO OFICIAL</v>
          </cell>
          <cell r="F64" t="str">
            <v>B</v>
          </cell>
          <cell r="G64" t="str">
            <v>79</v>
          </cell>
          <cell r="H64" t="str">
            <v>77</v>
          </cell>
          <cell r="I64" t="str">
            <v>0.702</v>
          </cell>
          <cell r="J64" t="str">
            <v>0.6979</v>
          </cell>
          <cell r="K64" t="str">
            <v>0.6633</v>
          </cell>
          <cell r="L64" t="str">
            <v>0.7447</v>
          </cell>
          <cell r="M64" t="str">
            <v>0.6668</v>
          </cell>
          <cell r="N64" t="str">
            <v>0.6993</v>
          </cell>
        </row>
        <row r="65">
          <cell r="A65">
            <v>313001027199</v>
          </cell>
          <cell r="B65" t="str">
            <v>COL. SUE?OS Y OPORTUNIDADES JESUS MAESTRO - Sede Única</v>
          </cell>
          <cell r="C65" t="str">
            <v>Establecimiento</v>
          </cell>
          <cell r="D65" t="str">
            <v>CARTAGENA DE INDIAS (BOLIVAR)</v>
          </cell>
          <cell r="E65" t="str">
            <v>OFICIAL</v>
          </cell>
          <cell r="F65" t="str">
            <v>B</v>
          </cell>
          <cell r="G65" t="str">
            <v>203</v>
          </cell>
          <cell r="H65" t="str">
            <v>201</v>
          </cell>
          <cell r="I65" t="str">
            <v>0.7214</v>
          </cell>
          <cell r="J65" t="str">
            <v>0.6884</v>
          </cell>
          <cell r="K65" t="str">
            <v>0.6636</v>
          </cell>
          <cell r="L65" t="str">
            <v>0.7303</v>
          </cell>
          <cell r="M65" t="str">
            <v>0.6531</v>
          </cell>
          <cell r="N65" t="str">
            <v>0.6973</v>
          </cell>
        </row>
        <row r="66">
          <cell r="A66">
            <v>313001002340</v>
          </cell>
          <cell r="B66" t="str">
            <v>INST. COLOMBO BOLIVARIANO - Sede Única</v>
          </cell>
          <cell r="C66" t="str">
            <v>Establecimiento</v>
          </cell>
          <cell r="D66" t="str">
            <v>CARTAGENA DE INDIAS (BOLIVAR)</v>
          </cell>
          <cell r="E66" t="str">
            <v>NO OFICIAL</v>
          </cell>
          <cell r="F66" t="str">
            <v>B</v>
          </cell>
          <cell r="G66" t="str">
            <v>176</v>
          </cell>
          <cell r="H66" t="str">
            <v>170</v>
          </cell>
          <cell r="I66" t="str">
            <v>0.6906</v>
          </cell>
          <cell r="J66" t="str">
            <v>0.6717</v>
          </cell>
          <cell r="K66" t="str">
            <v>0.6721</v>
          </cell>
          <cell r="L66" t="str">
            <v>0.7432</v>
          </cell>
          <cell r="M66" t="str">
            <v>0.724</v>
          </cell>
          <cell r="N66" t="str">
            <v>0.6967</v>
          </cell>
        </row>
        <row r="67">
          <cell r="A67">
            <v>113001000321</v>
          </cell>
          <cell r="B67" t="str">
            <v>INSTITUCION EDUCATIVA LUIS C GALAN SARMIENTO - Sede Única</v>
          </cell>
          <cell r="C67" t="str">
            <v>Establecimiento</v>
          </cell>
          <cell r="D67" t="str">
            <v>CARTAGENA DE INDIAS (BOLIVAR)</v>
          </cell>
          <cell r="E67" t="str">
            <v>OFICIAL</v>
          </cell>
          <cell r="F67" t="str">
            <v>B</v>
          </cell>
          <cell r="G67" t="str">
            <v>120</v>
          </cell>
          <cell r="H67" t="str">
            <v>119</v>
          </cell>
          <cell r="I67" t="str">
            <v>0.6911</v>
          </cell>
          <cell r="J67" t="str">
            <v>0.694</v>
          </cell>
          <cell r="K67" t="str">
            <v>0.6799</v>
          </cell>
          <cell r="L67" t="str">
            <v>0.7376</v>
          </cell>
          <cell r="M67" t="str">
            <v>0.6475</v>
          </cell>
          <cell r="N67" t="str">
            <v>0.6966</v>
          </cell>
        </row>
        <row r="68">
          <cell r="A68">
            <v>313001006701</v>
          </cell>
          <cell r="B68" t="str">
            <v>COL. MILITAR ALMIRANTE COLON - Sede Única</v>
          </cell>
          <cell r="C68" t="str">
            <v>Establecimiento</v>
          </cell>
          <cell r="D68" t="str">
            <v>CARTAGENA DE INDIAS (BOLIVAR)</v>
          </cell>
          <cell r="E68" t="str">
            <v>NO OFICIAL</v>
          </cell>
          <cell r="F68" t="str">
            <v>B</v>
          </cell>
          <cell r="G68" t="str">
            <v>1635</v>
          </cell>
          <cell r="H68" t="str">
            <v>1597</v>
          </cell>
          <cell r="I68" t="str">
            <v>0.6977</v>
          </cell>
          <cell r="J68" t="str">
            <v>0.6849</v>
          </cell>
          <cell r="K68" t="str">
            <v>0.6687</v>
          </cell>
          <cell r="L68" t="str">
            <v>0.7338</v>
          </cell>
          <cell r="M68" t="str">
            <v>0.6894</v>
          </cell>
          <cell r="N68" t="str">
            <v>0.6958</v>
          </cell>
        </row>
        <row r="69">
          <cell r="A69">
            <v>113001001484</v>
          </cell>
          <cell r="B69" t="str">
            <v>INSTITUCION EDUCATIVA MERCEDES ABREGO - Sede Única</v>
          </cell>
          <cell r="C69" t="str">
            <v>Establecimiento</v>
          </cell>
          <cell r="D69" t="str">
            <v>CARTAGENA DE INDIAS (BOLIVAR)</v>
          </cell>
          <cell r="E69" t="str">
            <v>OFICIAL</v>
          </cell>
          <cell r="F69" t="str">
            <v>B</v>
          </cell>
          <cell r="G69" t="str">
            <v>533</v>
          </cell>
          <cell r="H69" t="str">
            <v>515</v>
          </cell>
          <cell r="I69" t="str">
            <v>0.7022</v>
          </cell>
          <cell r="J69" t="str">
            <v>0.6812</v>
          </cell>
          <cell r="K69" t="str">
            <v>0.6714</v>
          </cell>
          <cell r="L69" t="str">
            <v>0.7307</v>
          </cell>
          <cell r="M69" t="str">
            <v>0.689</v>
          </cell>
          <cell r="N69" t="str">
            <v>0.6958</v>
          </cell>
        </row>
        <row r="70">
          <cell r="A70">
            <v>313001012892</v>
          </cell>
          <cell r="B70" t="str">
            <v>INST. DOCENTE DEL CARIBE - Sede Única</v>
          </cell>
          <cell r="C70" t="str">
            <v>Establecimiento</v>
          </cell>
          <cell r="D70" t="str">
            <v>CARTAGENA DE INDIAS (BOLIVAR)</v>
          </cell>
          <cell r="E70" t="str">
            <v>NO OFICIAL</v>
          </cell>
          <cell r="F70" t="str">
            <v>B</v>
          </cell>
          <cell r="G70" t="str">
            <v>269</v>
          </cell>
          <cell r="H70" t="str">
            <v>246</v>
          </cell>
          <cell r="I70" t="str">
            <v>0.6906</v>
          </cell>
          <cell r="J70" t="str">
            <v>0.6693</v>
          </cell>
          <cell r="K70" t="str">
            <v>0.6898</v>
          </cell>
          <cell r="L70" t="str">
            <v>0.7221</v>
          </cell>
          <cell r="M70" t="str">
            <v>0.6859</v>
          </cell>
          <cell r="N70" t="str">
            <v>0.6924</v>
          </cell>
        </row>
        <row r="71">
          <cell r="A71">
            <v>313001029680</v>
          </cell>
          <cell r="B71" t="str">
            <v>CENTRO EDUCATIVO INTEGRAL MODERNO - Sede Única</v>
          </cell>
          <cell r="C71" t="str">
            <v>Establecimiento</v>
          </cell>
          <cell r="D71" t="str">
            <v>CARTAGENA DE INDIAS (BOLIVAR)</v>
          </cell>
          <cell r="E71" t="str">
            <v>NO OFICIAL</v>
          </cell>
          <cell r="F71" t="str">
            <v>B</v>
          </cell>
          <cell r="G71" t="str">
            <v>31</v>
          </cell>
          <cell r="H71" t="str">
            <v>31</v>
          </cell>
          <cell r="I71" t="str">
            <v>0.6828</v>
          </cell>
          <cell r="J71" t="str">
            <v>0.6802</v>
          </cell>
          <cell r="K71" t="str">
            <v>0.6666</v>
          </cell>
          <cell r="L71" t="str">
            <v>0.7322</v>
          </cell>
          <cell r="M71" t="str">
            <v>0.7092</v>
          </cell>
          <cell r="N71" t="str">
            <v>0.6919</v>
          </cell>
        </row>
        <row r="72">
          <cell r="A72">
            <v>113001002057</v>
          </cell>
          <cell r="B72" t="str">
            <v>INSTITUCION EDUCATIVA SOLEDAD ROMAN DE NU?EZ - Sede Única</v>
          </cell>
          <cell r="C72" t="str">
            <v>Establecimiento</v>
          </cell>
          <cell r="D72" t="str">
            <v>CARTAGENA DE INDIAS (BOLIVAR)</v>
          </cell>
          <cell r="E72" t="str">
            <v>OFICIAL</v>
          </cell>
          <cell r="F72" t="str">
            <v>B</v>
          </cell>
          <cell r="G72" t="str">
            <v>362</v>
          </cell>
          <cell r="H72" t="str">
            <v>343</v>
          </cell>
          <cell r="I72" t="str">
            <v>0.7024</v>
          </cell>
          <cell r="J72" t="str">
            <v>0.6889</v>
          </cell>
          <cell r="K72" t="str">
            <v>0.6578</v>
          </cell>
          <cell r="L72" t="str">
            <v>0.7176</v>
          </cell>
          <cell r="M72" t="str">
            <v>0.69</v>
          </cell>
          <cell r="N72" t="str">
            <v>0.6916</v>
          </cell>
        </row>
        <row r="73">
          <cell r="A73">
            <v>113001006800</v>
          </cell>
          <cell r="B73" t="str">
            <v>INSTITUCION EDUCATIVA 20 DE JULIO - Sede Única</v>
          </cell>
          <cell r="C73" t="str">
            <v>Establecimiento</v>
          </cell>
          <cell r="D73" t="str">
            <v>CARTAGENA DE INDIAS (BOLIVAR)</v>
          </cell>
          <cell r="E73" t="str">
            <v>OFICIAL</v>
          </cell>
          <cell r="F73" t="str">
            <v>B</v>
          </cell>
          <cell r="G73" t="str">
            <v>172</v>
          </cell>
          <cell r="H73" t="str">
            <v>172</v>
          </cell>
          <cell r="I73" t="str">
            <v>0.683</v>
          </cell>
          <cell r="J73" t="str">
            <v>0.6971</v>
          </cell>
          <cell r="K73" t="str">
            <v>0.6687</v>
          </cell>
          <cell r="L73" t="str">
            <v>0.7235</v>
          </cell>
          <cell r="M73" t="str">
            <v>0.6457</v>
          </cell>
          <cell r="N73" t="str">
            <v>0.6894</v>
          </cell>
        </row>
        <row r="74">
          <cell r="A74">
            <v>313001008526</v>
          </cell>
          <cell r="B74" t="str">
            <v>INST. SAN ISIDRO LABRADOR - Sede Única</v>
          </cell>
          <cell r="C74" t="str">
            <v>Establecimiento</v>
          </cell>
          <cell r="D74" t="str">
            <v>CARTAGENA DE INDIAS (BOLIVAR)</v>
          </cell>
          <cell r="E74" t="str">
            <v>NO OFICIAL</v>
          </cell>
          <cell r="F74" t="str">
            <v>B</v>
          </cell>
          <cell r="G74" t="str">
            <v>103</v>
          </cell>
          <cell r="H74" t="str">
            <v>101</v>
          </cell>
          <cell r="I74" t="str">
            <v>0.6942</v>
          </cell>
          <cell r="J74" t="str">
            <v>0.67</v>
          </cell>
          <cell r="K74" t="str">
            <v>0.6598</v>
          </cell>
          <cell r="L74" t="str">
            <v>0.7276</v>
          </cell>
          <cell r="M74" t="str">
            <v>0.6895</v>
          </cell>
          <cell r="N74" t="str">
            <v>0.688</v>
          </cell>
        </row>
        <row r="75">
          <cell r="A75">
            <v>113001012788</v>
          </cell>
          <cell r="B75" t="str">
            <v>INSTITUCION EDUCATIVA CIUDAD DE TUNJA - Sede Única</v>
          </cell>
          <cell r="C75" t="str">
            <v>Establecimiento</v>
          </cell>
          <cell r="D75" t="str">
            <v>CARTAGENA DE INDIAS (BOLIVAR)</v>
          </cell>
          <cell r="E75" t="str">
            <v>OFICIAL</v>
          </cell>
          <cell r="F75" t="str">
            <v>B</v>
          </cell>
          <cell r="G75" t="str">
            <v>135</v>
          </cell>
          <cell r="H75" t="str">
            <v>130</v>
          </cell>
          <cell r="I75" t="str">
            <v>0.7018</v>
          </cell>
          <cell r="J75" t="str">
            <v>0.687</v>
          </cell>
          <cell r="K75" t="str">
            <v>0.6516</v>
          </cell>
          <cell r="L75" t="str">
            <v>0.7138</v>
          </cell>
          <cell r="M75" t="str">
            <v>0.6783</v>
          </cell>
          <cell r="N75" t="str">
            <v>0.6878</v>
          </cell>
        </row>
        <row r="76">
          <cell r="A76">
            <v>313001001181</v>
          </cell>
          <cell r="B76" t="str">
            <v>COL. NTRA. SRA. DE LA CONSOLATA - Sede Única</v>
          </cell>
          <cell r="C76" t="str">
            <v>Establecimiento</v>
          </cell>
          <cell r="D76" t="str">
            <v>CARTAGENA DE INDIAS (BOLIVAR)</v>
          </cell>
          <cell r="E76" t="str">
            <v>OFICIAL</v>
          </cell>
          <cell r="F76" t="str">
            <v>B</v>
          </cell>
          <cell r="G76" t="str">
            <v>456</v>
          </cell>
          <cell r="H76" t="str">
            <v>445</v>
          </cell>
          <cell r="I76" t="str">
            <v>0.6979</v>
          </cell>
          <cell r="J76" t="str">
            <v>0.6652</v>
          </cell>
          <cell r="K76" t="str">
            <v>0.6501</v>
          </cell>
          <cell r="L76" t="str">
            <v>0.733</v>
          </cell>
          <cell r="M76" t="str">
            <v>0.6803</v>
          </cell>
          <cell r="N76" t="str">
            <v>0.6861</v>
          </cell>
        </row>
        <row r="77">
          <cell r="A77">
            <v>113001000348</v>
          </cell>
          <cell r="B77" t="str">
            <v>INSTITUCION EDUCATIVA AMBIENTALISTA DE CARTAGENA - Sede Única</v>
          </cell>
          <cell r="C77" t="str">
            <v>Establecimiento</v>
          </cell>
          <cell r="D77" t="str">
            <v>CARTAGENA DE INDIAS (BOLIVAR)</v>
          </cell>
          <cell r="E77" t="str">
            <v>OFICIAL</v>
          </cell>
          <cell r="F77" t="str">
            <v>B</v>
          </cell>
          <cell r="G77" t="str">
            <v>365</v>
          </cell>
          <cell r="H77" t="str">
            <v>341</v>
          </cell>
          <cell r="I77" t="str">
            <v>0.6837</v>
          </cell>
          <cell r="J77" t="str">
            <v>0.689</v>
          </cell>
          <cell r="K77" t="str">
            <v>0.6565</v>
          </cell>
          <cell r="L77" t="str">
            <v>0.7187</v>
          </cell>
          <cell r="M77" t="str">
            <v>0.6546</v>
          </cell>
          <cell r="N77" t="str">
            <v>0.6845</v>
          </cell>
        </row>
        <row r="78">
          <cell r="A78">
            <v>313001003842</v>
          </cell>
          <cell r="B78" t="str">
            <v>COL. GONZALO JIMENEZ DE QUEZADA - Sede Única</v>
          </cell>
          <cell r="C78" t="str">
            <v>Establecimiento</v>
          </cell>
          <cell r="D78" t="str">
            <v>CARTAGENA DE INDIAS (BOLIVAR)</v>
          </cell>
          <cell r="E78" t="str">
            <v>NO OFICIAL</v>
          </cell>
          <cell r="F78" t="str">
            <v>B</v>
          </cell>
          <cell r="G78" t="str">
            <v>86</v>
          </cell>
          <cell r="H78" t="str">
            <v>85</v>
          </cell>
          <cell r="I78" t="str">
            <v>0.6756</v>
          </cell>
          <cell r="J78" t="str">
            <v>0.6675</v>
          </cell>
          <cell r="K78" t="str">
            <v>0.6555</v>
          </cell>
          <cell r="L78" t="str">
            <v>0.734</v>
          </cell>
          <cell r="M78" t="str">
            <v>0.698</v>
          </cell>
          <cell r="N78" t="str">
            <v>0.6843</v>
          </cell>
        </row>
        <row r="79">
          <cell r="A79">
            <v>313001029981</v>
          </cell>
          <cell r="B79" t="str">
            <v>COLEGIO JOSÉ MARÍA GARCÍA TOLEDO - Sede Única</v>
          </cell>
          <cell r="C79" t="str">
            <v>Establecimiento</v>
          </cell>
          <cell r="D79" t="str">
            <v>CARTAGENA DE INDIAS (BOLIVAR)</v>
          </cell>
          <cell r="E79" t="str">
            <v>NO OFICIAL</v>
          </cell>
          <cell r="F79" t="str">
            <v>B</v>
          </cell>
          <cell r="G79" t="str">
            <v>75</v>
          </cell>
          <cell r="H79" t="str">
            <v>74</v>
          </cell>
          <cell r="I79" t="str">
            <v>0.6693</v>
          </cell>
          <cell r="J79" t="str">
            <v>0.6737</v>
          </cell>
          <cell r="K79" t="str">
            <v>0.6656</v>
          </cell>
          <cell r="L79" t="str">
            <v>0.7219</v>
          </cell>
          <cell r="M79" t="str">
            <v>0.6843</v>
          </cell>
          <cell r="N79" t="str">
            <v>0.6828</v>
          </cell>
        </row>
        <row r="80">
          <cell r="A80">
            <v>313001007619</v>
          </cell>
          <cell r="B80" t="str">
            <v>CORPORACION INST. EDUC. DEL SOCORRO - Sede Única</v>
          </cell>
          <cell r="C80" t="str">
            <v>Establecimiento</v>
          </cell>
          <cell r="D80" t="str">
            <v>CARTAGENA DE INDIAS (BOLIVAR)</v>
          </cell>
          <cell r="E80" t="str">
            <v>NO OFICIAL</v>
          </cell>
          <cell r="F80" t="str">
            <v>B</v>
          </cell>
          <cell r="G80" t="str">
            <v>61</v>
          </cell>
          <cell r="H80" t="str">
            <v>60</v>
          </cell>
          <cell r="I80" t="str">
            <v>0.6726</v>
          </cell>
          <cell r="J80" t="str">
            <v>0.676</v>
          </cell>
          <cell r="K80" t="str">
            <v>0.6508</v>
          </cell>
          <cell r="L80" t="str">
            <v>0.7271</v>
          </cell>
          <cell r="M80" t="str">
            <v>0.6947</v>
          </cell>
          <cell r="N80" t="str">
            <v>0.6826</v>
          </cell>
        </row>
        <row r="81">
          <cell r="A81">
            <v>313001000045</v>
          </cell>
          <cell r="B81" t="str">
            <v>CORP. COL. CRISTO REY - Sede Única</v>
          </cell>
          <cell r="C81" t="str">
            <v>Establecimiento</v>
          </cell>
          <cell r="D81" t="str">
            <v>CARTAGENA (BOLIVAR)</v>
          </cell>
          <cell r="E81" t="str">
            <v>NO OFICIAL</v>
          </cell>
          <cell r="F81" t="str">
            <v>B</v>
          </cell>
          <cell r="G81" t="str">
            <v>41</v>
          </cell>
          <cell r="H81" t="str">
            <v>36</v>
          </cell>
          <cell r="I81" t="str">
            <v>0.6678</v>
          </cell>
          <cell r="J81" t="str">
            <v>0.6799</v>
          </cell>
          <cell r="K81" t="str">
            <v>0.6912</v>
          </cell>
          <cell r="L81" t="str">
            <v>0.6769</v>
          </cell>
          <cell r="M81" t="str">
            <v>0.7183</v>
          </cell>
          <cell r="N81" t="str">
            <v>0.682</v>
          </cell>
        </row>
        <row r="82">
          <cell r="A82">
            <v>313001008879</v>
          </cell>
          <cell r="B82" t="str">
            <v>INST. PESTALOZZI - Sede Única</v>
          </cell>
          <cell r="C82" t="str">
            <v>Establecimiento</v>
          </cell>
          <cell r="D82" t="str">
            <v>CARTAGENA (BOLIVAR)</v>
          </cell>
          <cell r="E82" t="str">
            <v>NO OFICIAL</v>
          </cell>
          <cell r="F82" t="str">
            <v>B</v>
          </cell>
          <cell r="G82" t="str">
            <v>98</v>
          </cell>
          <cell r="H82" t="str">
            <v>95</v>
          </cell>
          <cell r="I82" t="str">
            <v>0.6672</v>
          </cell>
          <cell r="J82" t="str">
            <v>0.675</v>
          </cell>
          <cell r="K82" t="str">
            <v>0.6646</v>
          </cell>
          <cell r="L82" t="str">
            <v>0.7028</v>
          </cell>
          <cell r="M82" t="str">
            <v>0.7036</v>
          </cell>
          <cell r="N82" t="str">
            <v>0.6794</v>
          </cell>
        </row>
        <row r="83">
          <cell r="A83">
            <v>313001007244</v>
          </cell>
          <cell r="B83" t="str">
            <v>INST. JUAN JACOBO ROUSSEAU NO.2 - Sede Única</v>
          </cell>
          <cell r="C83" t="str">
            <v>Establecimiento</v>
          </cell>
          <cell r="D83" t="str">
            <v>CARTAGENA DE INDIAS (BOLIVAR)</v>
          </cell>
          <cell r="E83" t="str">
            <v>NO OFICIAL</v>
          </cell>
          <cell r="F83" t="str">
            <v>B</v>
          </cell>
          <cell r="G83" t="str">
            <v>43</v>
          </cell>
          <cell r="H83" t="str">
            <v>42</v>
          </cell>
          <cell r="I83" t="str">
            <v>0.6533</v>
          </cell>
          <cell r="J83" t="str">
            <v>0.6787</v>
          </cell>
          <cell r="K83" t="str">
            <v>0.6496</v>
          </cell>
          <cell r="L83" t="str">
            <v>0.7224</v>
          </cell>
          <cell r="M83" t="str">
            <v>0.7173</v>
          </cell>
          <cell r="N83" t="str">
            <v>0.6792</v>
          </cell>
        </row>
        <row r="84">
          <cell r="A84">
            <v>113001000771</v>
          </cell>
          <cell r="B84" t="str">
            <v>INSTITUCION EDUCATIVA CAMILO TORRES DEL POZON - Sede Única</v>
          </cell>
          <cell r="C84" t="str">
            <v>Establecimiento</v>
          </cell>
          <cell r="D84" t="str">
            <v>CARTAGENA DE INDIAS (BOLIVAR)</v>
          </cell>
          <cell r="E84" t="str">
            <v>OFICIAL</v>
          </cell>
          <cell r="F84" t="str">
            <v>B</v>
          </cell>
          <cell r="G84" t="str">
            <v>368</v>
          </cell>
          <cell r="H84" t="str">
            <v>360</v>
          </cell>
          <cell r="I84" t="str">
            <v>0.668</v>
          </cell>
          <cell r="J84" t="str">
            <v>0.6669</v>
          </cell>
          <cell r="K84" t="str">
            <v>0.6495</v>
          </cell>
          <cell r="L84" t="str">
            <v>0.7168</v>
          </cell>
          <cell r="M84" t="str">
            <v>0.6494</v>
          </cell>
          <cell r="N84" t="str">
            <v>0.6733</v>
          </cell>
        </row>
        <row r="85">
          <cell r="A85">
            <v>113001029893</v>
          </cell>
          <cell r="B85" t="str">
            <v>I.E. ROSEDAL - Sede Única</v>
          </cell>
          <cell r="C85" t="str">
            <v>Establecimiento</v>
          </cell>
          <cell r="D85" t="str">
            <v>CARTAGENA DE INDIAS (BOLIVAR)</v>
          </cell>
          <cell r="E85" t="str">
            <v>NO OFICIAL</v>
          </cell>
          <cell r="F85" t="str">
            <v>B</v>
          </cell>
          <cell r="G85" t="str">
            <v>235</v>
          </cell>
          <cell r="H85" t="str">
            <v>228</v>
          </cell>
          <cell r="I85" t="str">
            <v>0.6748</v>
          </cell>
          <cell r="J85" t="str">
            <v>0.6683</v>
          </cell>
          <cell r="K85" t="str">
            <v>0.6236</v>
          </cell>
          <cell r="L85" t="str">
            <v>0.719</v>
          </cell>
          <cell r="M85" t="str">
            <v>0.6948</v>
          </cell>
          <cell r="N85" t="str">
            <v>0.6732</v>
          </cell>
        </row>
        <row r="86">
          <cell r="A86">
            <v>113001012508</v>
          </cell>
          <cell r="B86" t="str">
            <v>ESCUELA NORMAL SUPERIOR DE CARTAGENA DE INDIAS - Sede Única</v>
          </cell>
          <cell r="C86" t="str">
            <v>Establecimiento</v>
          </cell>
          <cell r="D86" t="str">
            <v>CARTAGENA DE INDIAS (BOLIVAR)</v>
          </cell>
          <cell r="E86" t="str">
            <v>OFICIAL</v>
          </cell>
          <cell r="F86" t="str">
            <v>B</v>
          </cell>
          <cell r="G86" t="str">
            <v>351</v>
          </cell>
          <cell r="H86" t="str">
            <v>343</v>
          </cell>
          <cell r="I86" t="str">
            <v>0.6433</v>
          </cell>
          <cell r="J86" t="str">
            <v>0.6536</v>
          </cell>
          <cell r="K86" t="str">
            <v>0.6655</v>
          </cell>
          <cell r="L86" t="str">
            <v>0.7235</v>
          </cell>
          <cell r="M86" t="str">
            <v>0.6874</v>
          </cell>
          <cell r="N86" t="str">
            <v>0.6727</v>
          </cell>
        </row>
        <row r="87">
          <cell r="A87">
            <v>113001007857</v>
          </cell>
          <cell r="B87" t="str">
            <v>INSTITUCION EDUCATIVA LA LIBERTAD - Sede Única</v>
          </cell>
          <cell r="C87" t="str">
            <v>Establecimiento</v>
          </cell>
          <cell r="D87" t="str">
            <v>CARTAGENA DE INDIAS (BOLIVAR)</v>
          </cell>
          <cell r="E87" t="str">
            <v>OFICIAL</v>
          </cell>
          <cell r="F87" t="str">
            <v>B</v>
          </cell>
          <cell r="G87" t="str">
            <v>201</v>
          </cell>
          <cell r="H87" t="str">
            <v>190</v>
          </cell>
          <cell r="I87" t="str">
            <v>0.6687</v>
          </cell>
          <cell r="J87" t="str">
            <v>0.6923</v>
          </cell>
          <cell r="K87" t="str">
            <v>0.6424</v>
          </cell>
          <cell r="L87" t="str">
            <v>0.6954</v>
          </cell>
          <cell r="M87" t="str">
            <v>0.6469</v>
          </cell>
          <cell r="N87" t="str">
            <v>0.6726</v>
          </cell>
        </row>
        <row r="88">
          <cell r="A88">
            <v>113001002626</v>
          </cell>
          <cell r="B88" t="str">
            <v>INSTITUCION EDUCATIVA OLGA GONZALEZ ARRAUT - Sede Única</v>
          </cell>
          <cell r="C88" t="str">
            <v>Establecimiento</v>
          </cell>
          <cell r="D88" t="str">
            <v>CARTAGENA DE INDIAS (BOLIVAR)</v>
          </cell>
          <cell r="E88" t="str">
            <v>OFICIAL</v>
          </cell>
          <cell r="F88" t="str">
            <v>C</v>
          </cell>
          <cell r="G88" t="str">
            <v>178</v>
          </cell>
          <cell r="H88" t="str">
            <v>177</v>
          </cell>
          <cell r="I88" t="str">
            <v>0.6629</v>
          </cell>
          <cell r="J88" t="str">
            <v>0.6726</v>
          </cell>
          <cell r="K88" t="str">
            <v>0.6352</v>
          </cell>
          <cell r="L88" t="str">
            <v>0.7173</v>
          </cell>
          <cell r="M88" t="str">
            <v>0.6296</v>
          </cell>
          <cell r="N88" t="str">
            <v>0.6687</v>
          </cell>
        </row>
        <row r="89">
          <cell r="A89">
            <v>313001028843</v>
          </cell>
          <cell r="B89" t="str">
            <v>COLEGIO JUAN PABLO II - Sede Única</v>
          </cell>
          <cell r="C89" t="str">
            <v>Establecimiento</v>
          </cell>
          <cell r="D89" t="str">
            <v>CARTAGENA DE INDIAS (BOLIVAR)</v>
          </cell>
          <cell r="E89" t="str">
            <v>NO OFICIAL</v>
          </cell>
          <cell r="F89" t="str">
            <v>C</v>
          </cell>
          <cell r="G89" t="str">
            <v>86</v>
          </cell>
          <cell r="H89" t="str">
            <v>83</v>
          </cell>
          <cell r="I89" t="str">
            <v>0.6535</v>
          </cell>
          <cell r="J89" t="str">
            <v>0.6581</v>
          </cell>
          <cell r="K89" t="str">
            <v>0.6324</v>
          </cell>
          <cell r="L89" t="str">
            <v>0.6873</v>
          </cell>
          <cell r="M89" t="str">
            <v>0.7023</v>
          </cell>
          <cell r="N89" t="str">
            <v>0.6613</v>
          </cell>
        </row>
        <row r="90">
          <cell r="A90">
            <v>313001013163</v>
          </cell>
          <cell r="B90" t="str">
            <v>COLEGIO LA ENSEÑANZA - Sede Única</v>
          </cell>
          <cell r="C90" t="str">
            <v>Establecimiento</v>
          </cell>
          <cell r="D90" t="str">
            <v>CARTAGENA DE INDIAS (BOLIVAR)</v>
          </cell>
          <cell r="E90" t="str">
            <v>NO OFICIAL</v>
          </cell>
          <cell r="F90" t="str">
            <v>C</v>
          </cell>
          <cell r="G90" t="str">
            <v>123</v>
          </cell>
          <cell r="H90" t="str">
            <v>114</v>
          </cell>
          <cell r="I90" t="str">
            <v>0.6619</v>
          </cell>
          <cell r="J90" t="str">
            <v>0.6411</v>
          </cell>
          <cell r="K90" t="str">
            <v>0.6228</v>
          </cell>
          <cell r="L90" t="str">
            <v>0.7017</v>
          </cell>
          <cell r="M90" t="str">
            <v>0.711</v>
          </cell>
          <cell r="N90" t="str">
            <v>0.661</v>
          </cell>
        </row>
        <row r="91">
          <cell r="A91">
            <v>113001008268</v>
          </cell>
          <cell r="B91" t="str">
            <v>INSTITUCION EDUCATIVA MARIA CANO - Sede Única</v>
          </cell>
          <cell r="C91" t="str">
            <v>Establecimiento</v>
          </cell>
          <cell r="D91" t="str">
            <v>CARTAGENA DE INDIAS (BOLIVAR)</v>
          </cell>
          <cell r="E91" t="str">
            <v>OFICIAL</v>
          </cell>
          <cell r="F91" t="str">
            <v>C</v>
          </cell>
          <cell r="G91" t="str">
            <v>76</v>
          </cell>
          <cell r="H91" t="str">
            <v>72</v>
          </cell>
          <cell r="I91" t="str">
            <v>0.6781</v>
          </cell>
          <cell r="J91" t="str">
            <v>0.6374</v>
          </cell>
          <cell r="K91" t="str">
            <v>0.627</v>
          </cell>
          <cell r="L91" t="str">
            <v>0.6978</v>
          </cell>
          <cell r="M91" t="str">
            <v>0.6555</v>
          </cell>
          <cell r="N91" t="str">
            <v>0.6597</v>
          </cell>
        </row>
        <row r="92">
          <cell r="A92">
            <v>313001008518</v>
          </cell>
          <cell r="B92" t="str">
            <v>INST. DE ENSEÑANZA MADDOX (ANTES INST. AGAZZI) - Sede Única</v>
          </cell>
          <cell r="C92" t="str">
            <v>Establecimiento</v>
          </cell>
          <cell r="D92" t="str">
            <v>CARTAGENA DE INDIAS (BOLIVAR)</v>
          </cell>
          <cell r="E92" t="str">
            <v>NO OFICIAL</v>
          </cell>
          <cell r="F92" t="str">
            <v>C</v>
          </cell>
          <cell r="G92" t="str">
            <v>159</v>
          </cell>
          <cell r="H92" t="str">
            <v>153</v>
          </cell>
          <cell r="I92" t="str">
            <v>0.6466</v>
          </cell>
          <cell r="J92" t="str">
            <v>0.6476</v>
          </cell>
          <cell r="K92" t="str">
            <v>0.6383</v>
          </cell>
          <cell r="L92" t="str">
            <v>0.7048</v>
          </cell>
          <cell r="M92" t="str">
            <v>0.6567</v>
          </cell>
          <cell r="N92" t="str">
            <v>0.6591</v>
          </cell>
        </row>
        <row r="93">
          <cell r="A93">
            <v>313001027351</v>
          </cell>
          <cell r="B93" t="str">
            <v>COL. SAN  RAFAEL  ARCANGEL - Sede Única</v>
          </cell>
          <cell r="C93" t="str">
            <v>Establecimiento</v>
          </cell>
          <cell r="D93" t="str">
            <v>CARTAGENA DE INDIAS (BOLIVAR)</v>
          </cell>
          <cell r="E93" t="str">
            <v>NO OFICIAL</v>
          </cell>
          <cell r="F93" t="str">
            <v>C</v>
          </cell>
          <cell r="G93" t="str">
            <v>70</v>
          </cell>
          <cell r="H93" t="str">
            <v>69</v>
          </cell>
          <cell r="I93" t="str">
            <v>0.641</v>
          </cell>
          <cell r="J93" t="str">
            <v>0.6329</v>
          </cell>
          <cell r="K93" t="str">
            <v>0.6421</v>
          </cell>
          <cell r="L93" t="str">
            <v>0.7144</v>
          </cell>
          <cell r="M93" t="str">
            <v>0.6717</v>
          </cell>
          <cell r="N93" t="str">
            <v>0.6587</v>
          </cell>
        </row>
        <row r="94">
          <cell r="A94">
            <v>313001800599</v>
          </cell>
          <cell r="B94" t="str">
            <v>INSTITUTO CRISTOCENTRICO DEL CARIBE - Sede Única</v>
          </cell>
          <cell r="C94" t="str">
            <v>Establecimiento</v>
          </cell>
          <cell r="D94" t="str">
            <v>CARTAGENA DE INDIAS (BOLIVAR)</v>
          </cell>
          <cell r="E94" t="str">
            <v>NO OFICIAL</v>
          </cell>
          <cell r="F94" t="str">
            <v>C</v>
          </cell>
          <cell r="G94" t="str">
            <v>11</v>
          </cell>
          <cell r="H94" t="str">
            <v>10</v>
          </cell>
          <cell r="I94" t="str">
            <v>0.6669</v>
          </cell>
          <cell r="J94" t="str">
            <v>0.624</v>
          </cell>
          <cell r="K94" t="str">
            <v>0.6245</v>
          </cell>
          <cell r="L94" t="str">
            <v>0.6872</v>
          </cell>
          <cell r="M94" t="str">
            <v>0.6716</v>
          </cell>
          <cell r="N94" t="str">
            <v>0.6523</v>
          </cell>
        </row>
        <row r="95">
          <cell r="A95">
            <v>313001005551</v>
          </cell>
          <cell r="B95" t="str">
            <v>COL. REAL C/GENA. - Sede Única</v>
          </cell>
          <cell r="C95" t="str">
            <v>Establecimiento</v>
          </cell>
          <cell r="D95" t="str">
            <v>CARTAGENA (BOLIVAR)</v>
          </cell>
          <cell r="E95" t="str">
            <v>NO OFICIAL</v>
          </cell>
          <cell r="F95" t="str">
            <v>C</v>
          </cell>
          <cell r="G95" t="str">
            <v>57</v>
          </cell>
          <cell r="H95" t="str">
            <v>55</v>
          </cell>
          <cell r="I95" t="str">
            <v>0.6596</v>
          </cell>
          <cell r="J95" t="str">
            <v>0.6299</v>
          </cell>
          <cell r="K95" t="str">
            <v>0.6578</v>
          </cell>
          <cell r="L95" t="str">
            <v>0.6561</v>
          </cell>
          <cell r="M95" t="str">
            <v>0.6456</v>
          </cell>
          <cell r="N95" t="str">
            <v>0.6504</v>
          </cell>
        </row>
        <row r="96">
          <cell r="A96">
            <v>113001003274</v>
          </cell>
          <cell r="B96" t="str">
            <v>INSTITUCION EDUCATIVA JOSE MANUEL RODRIGUEZ TORICES - Sede Única</v>
          </cell>
          <cell r="C96" t="str">
            <v>Establecimiento</v>
          </cell>
          <cell r="D96" t="str">
            <v>CARTAGENA DE INDIAS (BOLIVAR)</v>
          </cell>
          <cell r="E96" t="str">
            <v>OFICIAL</v>
          </cell>
          <cell r="F96" t="str">
            <v>C</v>
          </cell>
          <cell r="G96" t="str">
            <v>666</v>
          </cell>
          <cell r="H96" t="str">
            <v>591</v>
          </cell>
          <cell r="I96" t="str">
            <v>0.6511</v>
          </cell>
          <cell r="J96" t="str">
            <v>0.6444</v>
          </cell>
          <cell r="K96" t="str">
            <v>0.6107</v>
          </cell>
          <cell r="L96" t="str">
            <v>0.695</v>
          </cell>
          <cell r="M96" t="str">
            <v>0.6341</v>
          </cell>
          <cell r="N96" t="str">
            <v>0.6491</v>
          </cell>
        </row>
        <row r="97">
          <cell r="A97">
            <v>113001000437</v>
          </cell>
          <cell r="B97" t="str">
            <v>I.E. REPUBLICA DE ARGENTINA - Sede Única</v>
          </cell>
          <cell r="C97" t="str">
            <v>Establecimiento</v>
          </cell>
          <cell r="D97" t="str">
            <v>CARTAGENA DE INDIAS (BOLIVAR)</v>
          </cell>
          <cell r="E97" t="str">
            <v>OFICIAL</v>
          </cell>
          <cell r="F97" t="str">
            <v>C</v>
          </cell>
          <cell r="G97" t="str">
            <v>222</v>
          </cell>
          <cell r="H97" t="str">
            <v>215</v>
          </cell>
          <cell r="I97" t="str">
            <v>0.6453</v>
          </cell>
          <cell r="J97" t="str">
            <v>0.6428</v>
          </cell>
          <cell r="K97" t="str">
            <v>0.6151</v>
          </cell>
          <cell r="L97" t="str">
            <v>0.6834</v>
          </cell>
          <cell r="M97" t="str">
            <v>0.6619</v>
          </cell>
          <cell r="N97" t="str">
            <v>0.6478</v>
          </cell>
        </row>
        <row r="98">
          <cell r="A98">
            <v>113001001336</v>
          </cell>
          <cell r="B98" t="str">
            <v>INSTITUCION EDUCATIVA JOHN F KENNEDY - Sede Única</v>
          </cell>
          <cell r="C98" t="str">
            <v>Establecimiento</v>
          </cell>
          <cell r="D98" t="str">
            <v>CARTAGENA DE INDIAS (BOLIVAR)</v>
          </cell>
          <cell r="E98" t="str">
            <v>OFICIAL</v>
          </cell>
          <cell r="F98" t="str">
            <v>C</v>
          </cell>
          <cell r="G98" t="str">
            <v>392</v>
          </cell>
          <cell r="H98" t="str">
            <v>373</v>
          </cell>
          <cell r="I98" t="str">
            <v>0.6573</v>
          </cell>
          <cell r="J98" t="str">
            <v>0.6453</v>
          </cell>
          <cell r="K98" t="str">
            <v>0.604</v>
          </cell>
          <cell r="L98" t="str">
            <v>0.693</v>
          </cell>
          <cell r="M98" t="str">
            <v>0.6137</v>
          </cell>
          <cell r="N98" t="str">
            <v>0.6471</v>
          </cell>
        </row>
        <row r="99">
          <cell r="A99">
            <v>113001000852</v>
          </cell>
          <cell r="B99" t="str">
            <v>INSTITUCION EDUCATIVA NUESTRA SRA DEL CARMEN - Sede Única</v>
          </cell>
          <cell r="C99" t="str">
            <v>Establecimiento</v>
          </cell>
          <cell r="D99" t="str">
            <v>CARTAGENA DE INDIAS (BOLIVAR)</v>
          </cell>
          <cell r="E99" t="str">
            <v>OFICIAL</v>
          </cell>
          <cell r="F99" t="str">
            <v>C</v>
          </cell>
          <cell r="G99" t="str">
            <v>819</v>
          </cell>
          <cell r="H99" t="str">
            <v>781</v>
          </cell>
          <cell r="I99" t="str">
            <v>0.6379</v>
          </cell>
          <cell r="J99" t="str">
            <v>0.6509</v>
          </cell>
          <cell r="K99" t="str">
            <v>0.611</v>
          </cell>
          <cell r="L99" t="str">
            <v>0.6864</v>
          </cell>
          <cell r="M99" t="str">
            <v>0.6324</v>
          </cell>
          <cell r="N99" t="str">
            <v>0.6455</v>
          </cell>
        </row>
        <row r="100">
          <cell r="A100">
            <v>113001000038</v>
          </cell>
          <cell r="B100" t="str">
            <v>COL. GRAN COLOMBIA - Sede Única</v>
          </cell>
          <cell r="C100" t="str">
            <v>Establecimiento</v>
          </cell>
          <cell r="D100" t="str">
            <v>CARTAGENA (BOLIVAR)</v>
          </cell>
          <cell r="E100" t="str">
            <v>NO OFICIAL</v>
          </cell>
          <cell r="F100" t="str">
            <v>C</v>
          </cell>
          <cell r="G100" t="str">
            <v>21</v>
          </cell>
          <cell r="H100" t="str">
            <v>21</v>
          </cell>
          <cell r="I100" t="str">
            <v>0.6428</v>
          </cell>
          <cell r="J100" t="str">
            <v>0.6481</v>
          </cell>
          <cell r="K100" t="str">
            <v>0.6505</v>
          </cell>
          <cell r="L100" t="str">
            <v>0.6341</v>
          </cell>
          <cell r="M100" t="str">
            <v>0.6514</v>
          </cell>
          <cell r="N100" t="str">
            <v>0.6445</v>
          </cell>
        </row>
        <row r="101">
          <cell r="A101">
            <v>113001000721</v>
          </cell>
          <cell r="B101" t="str">
            <v>INSTITUCION EDUCATIVA LUIS CARLOS LOPEZ - Sede Única</v>
          </cell>
          <cell r="C101" t="str">
            <v>Establecimiento</v>
          </cell>
          <cell r="D101" t="str">
            <v>CARTAGENA DE INDIAS (BOLIVAR)</v>
          </cell>
          <cell r="E101" t="str">
            <v>OFICIAL</v>
          </cell>
          <cell r="F101" t="str">
            <v>C</v>
          </cell>
          <cell r="G101" t="str">
            <v>332</v>
          </cell>
          <cell r="H101" t="str">
            <v>323</v>
          </cell>
          <cell r="I101" t="str">
            <v>0.6339</v>
          </cell>
          <cell r="J101" t="str">
            <v>0.6371</v>
          </cell>
          <cell r="K101" t="str">
            <v>0.61</v>
          </cell>
          <cell r="L101" t="str">
            <v>0.6837</v>
          </cell>
          <cell r="M101" t="str">
            <v>0.6708</v>
          </cell>
          <cell r="N101" t="str">
            <v>0.6435</v>
          </cell>
        </row>
        <row r="102">
          <cell r="A102">
            <v>313001003834</v>
          </cell>
          <cell r="B102" t="str">
            <v>LIC. PEDRO DE HEREDIA - MIXTO - Sede Única</v>
          </cell>
          <cell r="C102" t="str">
            <v>Establecimiento</v>
          </cell>
          <cell r="D102" t="str">
            <v>CARTAGENA (BOLIVAR)</v>
          </cell>
          <cell r="E102" t="str">
            <v>NO OFICIAL</v>
          </cell>
          <cell r="F102" t="str">
            <v>C</v>
          </cell>
          <cell r="G102" t="str">
            <v>29</v>
          </cell>
          <cell r="H102" t="str">
            <v>28</v>
          </cell>
          <cell r="I102" t="str">
            <v>0.6618</v>
          </cell>
          <cell r="J102" t="str">
            <v>0.6201</v>
          </cell>
          <cell r="K102" t="str">
            <v>0.6435</v>
          </cell>
          <cell r="L102" t="str">
            <v>0.6479</v>
          </cell>
          <cell r="M102" t="str">
            <v>0.6396</v>
          </cell>
          <cell r="N102" t="str">
            <v>0.643</v>
          </cell>
        </row>
        <row r="103">
          <cell r="A103">
            <v>113001001697</v>
          </cell>
          <cell r="B103" t="str">
            <v>INSTITUCION EDUCATIVA MANUELA BELTRAN - Sede Única</v>
          </cell>
          <cell r="C103" t="str">
            <v>Establecimiento</v>
          </cell>
          <cell r="D103" t="str">
            <v>CARTAGENA DE INDIAS (BOLIVAR)</v>
          </cell>
          <cell r="E103" t="str">
            <v>OFICIAL</v>
          </cell>
          <cell r="F103" t="str">
            <v>C</v>
          </cell>
          <cell r="G103" t="str">
            <v>292</v>
          </cell>
          <cell r="H103" t="str">
            <v>267</v>
          </cell>
          <cell r="I103" t="str">
            <v>0.6554</v>
          </cell>
          <cell r="J103" t="str">
            <v>0.6456</v>
          </cell>
          <cell r="K103" t="str">
            <v>0.5991</v>
          </cell>
          <cell r="L103" t="str">
            <v>0.6785</v>
          </cell>
          <cell r="M103" t="str">
            <v>0.6196</v>
          </cell>
          <cell r="N103" t="str">
            <v>0.6427</v>
          </cell>
        </row>
        <row r="104">
          <cell r="A104">
            <v>113001001972</v>
          </cell>
          <cell r="B104" t="str">
            <v>COL. SEMINARIO DE C/GENA - Sede Única</v>
          </cell>
          <cell r="C104" t="str">
            <v>Establecimiento</v>
          </cell>
          <cell r="D104" t="str">
            <v>CARTAGENA DE INDIAS (BOLIVAR)</v>
          </cell>
          <cell r="E104" t="str">
            <v>OFICIAL</v>
          </cell>
          <cell r="F104" t="str">
            <v>C</v>
          </cell>
          <cell r="G104" t="str">
            <v>509</v>
          </cell>
          <cell r="H104" t="str">
            <v>495</v>
          </cell>
          <cell r="I104" t="str">
            <v>0.634</v>
          </cell>
          <cell r="J104" t="str">
            <v>0.6383</v>
          </cell>
          <cell r="K104" t="str">
            <v>0.6155</v>
          </cell>
          <cell r="L104" t="str">
            <v>0.6818</v>
          </cell>
          <cell r="M104" t="str">
            <v>0.6401</v>
          </cell>
          <cell r="N104" t="str">
            <v>0.6422</v>
          </cell>
        </row>
        <row r="105">
          <cell r="A105">
            <v>413001013176</v>
          </cell>
          <cell r="B105" t="str">
            <v>FUNDACION EDUCATIVA INSTITUTO ECOLÓGICO BARBACOAS - Sede Única</v>
          </cell>
          <cell r="C105" t="str">
            <v>Establecimiento</v>
          </cell>
          <cell r="D105" t="str">
            <v>CARTAGENA DE INDIAS (BOLIVAR)</v>
          </cell>
          <cell r="E105" t="str">
            <v>NO OFICIAL</v>
          </cell>
          <cell r="F105" t="str">
            <v>C</v>
          </cell>
          <cell r="G105" t="str">
            <v>96</v>
          </cell>
          <cell r="H105" t="str">
            <v>96</v>
          </cell>
          <cell r="I105" t="str">
            <v>0.6593</v>
          </cell>
          <cell r="J105" t="str">
            <v>0.649</v>
          </cell>
          <cell r="K105" t="str">
            <v>0.6032</v>
          </cell>
          <cell r="L105" t="str">
            <v>0.6586</v>
          </cell>
          <cell r="M105" t="str">
            <v>0.6331</v>
          </cell>
          <cell r="N105" t="str">
            <v>0.6418</v>
          </cell>
        </row>
        <row r="106">
          <cell r="A106">
            <v>313001027059</v>
          </cell>
          <cell r="B106" t="str">
            <v>CONC. ESCOLAR BERTHA SUTTNER - Sede Única</v>
          </cell>
          <cell r="C106" t="str">
            <v>Establecimiento</v>
          </cell>
          <cell r="D106" t="str">
            <v>CARTAGENA DE INDIAS (BOLIVAR)</v>
          </cell>
          <cell r="E106" t="str">
            <v>NO OFICIAL</v>
          </cell>
          <cell r="F106" t="str">
            <v>C</v>
          </cell>
          <cell r="G106" t="str">
            <v>153</v>
          </cell>
          <cell r="H106" t="str">
            <v>145</v>
          </cell>
          <cell r="I106" t="str">
            <v>0.6568</v>
          </cell>
          <cell r="J106" t="str">
            <v>0.6679</v>
          </cell>
          <cell r="K106" t="str">
            <v>0.594</v>
          </cell>
          <cell r="L106" t="str">
            <v>0.6583</v>
          </cell>
          <cell r="M106" t="str">
            <v>0.5964</v>
          </cell>
          <cell r="N106" t="str">
            <v>0.6406</v>
          </cell>
        </row>
        <row r="107">
          <cell r="A107">
            <v>113001004289</v>
          </cell>
          <cell r="B107" t="str">
            <v>INSTITUCION EDUCATIVA SAN LUCAS - Sede Única</v>
          </cell>
          <cell r="C107" t="str">
            <v>Establecimiento</v>
          </cell>
          <cell r="D107" t="str">
            <v>CARTAGENA DE INDIAS (BOLIVAR)</v>
          </cell>
          <cell r="E107" t="str">
            <v>OFICIAL</v>
          </cell>
          <cell r="F107" t="str">
            <v>C</v>
          </cell>
          <cell r="G107" t="str">
            <v>408</v>
          </cell>
          <cell r="H107" t="str">
            <v>404</v>
          </cell>
          <cell r="I107" t="str">
            <v>0.6418</v>
          </cell>
          <cell r="J107" t="str">
            <v>0.6426</v>
          </cell>
          <cell r="K107" t="str">
            <v>0.5998</v>
          </cell>
          <cell r="L107" t="str">
            <v>0.6835</v>
          </cell>
          <cell r="M107" t="str">
            <v>0.6224</v>
          </cell>
          <cell r="N107" t="str">
            <v>0.6404</v>
          </cell>
        </row>
        <row r="108">
          <cell r="A108">
            <v>113001002413</v>
          </cell>
          <cell r="B108" t="str">
            <v>INSTITUCION EDUCATIVA MADRE LAURA - Sede Única</v>
          </cell>
          <cell r="C108" t="str">
            <v>Establecimiento</v>
          </cell>
          <cell r="D108" t="str">
            <v>CARTAGENA DE INDIAS (BOLIVAR)</v>
          </cell>
          <cell r="E108" t="str">
            <v>OFICIAL</v>
          </cell>
          <cell r="F108" t="str">
            <v>C</v>
          </cell>
          <cell r="G108" t="str">
            <v>321</v>
          </cell>
          <cell r="H108" t="str">
            <v>318</v>
          </cell>
          <cell r="I108" t="str">
            <v>0.6501</v>
          </cell>
          <cell r="J108" t="str">
            <v>0.6486</v>
          </cell>
          <cell r="K108" t="str">
            <v>0.5898</v>
          </cell>
          <cell r="L108" t="str">
            <v>0.6749</v>
          </cell>
          <cell r="M108" t="str">
            <v>0.6266</v>
          </cell>
          <cell r="N108" t="str">
            <v>0.6398</v>
          </cell>
        </row>
        <row r="109">
          <cell r="A109">
            <v>313001008411</v>
          </cell>
          <cell r="B109" t="str">
            <v>INSTITUCION EDUCATIVA FE Y ALEGRIA EL PROGRESO - Sede Única</v>
          </cell>
          <cell r="C109" t="str">
            <v>Establecimiento</v>
          </cell>
          <cell r="D109" t="str">
            <v>CARTAGENA DE INDIAS (BOLIVAR)</v>
          </cell>
          <cell r="E109" t="str">
            <v>OFICIAL</v>
          </cell>
          <cell r="F109" t="str">
            <v>C</v>
          </cell>
          <cell r="G109" t="str">
            <v>205</v>
          </cell>
          <cell r="H109" t="str">
            <v>192</v>
          </cell>
          <cell r="I109" t="str">
            <v>0.6375</v>
          </cell>
          <cell r="J109" t="str">
            <v>0.6361</v>
          </cell>
          <cell r="K109" t="str">
            <v>0.611</v>
          </cell>
          <cell r="L109" t="str">
            <v>0.6801</v>
          </cell>
          <cell r="M109" t="str">
            <v>0.6089</v>
          </cell>
          <cell r="N109" t="str">
            <v>0.6387</v>
          </cell>
        </row>
        <row r="110">
          <cell r="A110">
            <v>313001029116</v>
          </cell>
          <cell r="B110" t="str">
            <v>INSTITUCION EDUC COMUNITARIA LIRIO DE LOS VALLES - Sede Única</v>
          </cell>
          <cell r="C110" t="str">
            <v>Establecimiento</v>
          </cell>
          <cell r="D110" t="str">
            <v>CARTAGENA DE INDIAS (BOLIVAR)</v>
          </cell>
          <cell r="E110" t="str">
            <v>NO OFICIAL</v>
          </cell>
          <cell r="F110" t="str">
            <v>C</v>
          </cell>
          <cell r="G110" t="str">
            <v>11</v>
          </cell>
          <cell r="H110" t="str">
            <v>11</v>
          </cell>
          <cell r="I110" t="str">
            <v>0.6272</v>
          </cell>
          <cell r="J110" t="str">
            <v>0.6335</v>
          </cell>
          <cell r="K110" t="str">
            <v>0.6102</v>
          </cell>
          <cell r="L110" t="str">
            <v>0.6949</v>
          </cell>
          <cell r="M110" t="str">
            <v>0.6039</v>
          </cell>
          <cell r="N110" t="str">
            <v>0.6386</v>
          </cell>
        </row>
        <row r="111">
          <cell r="A111">
            <v>313001009417</v>
          </cell>
          <cell r="B111" t="str">
            <v>LIC. CRISTOBAL COLON - Sede Única</v>
          </cell>
          <cell r="C111" t="str">
            <v>Establecimiento</v>
          </cell>
          <cell r="D111" t="str">
            <v>CARTAGENA (BOLIVAR)</v>
          </cell>
          <cell r="E111" t="str">
            <v>NO OFICIAL</v>
          </cell>
          <cell r="F111" t="str">
            <v>C</v>
          </cell>
          <cell r="G111" t="str">
            <v>17</v>
          </cell>
          <cell r="H111" t="str">
            <v>17</v>
          </cell>
          <cell r="I111" t="str">
            <v>0.6511</v>
          </cell>
          <cell r="J111" t="str">
            <v>0.6342</v>
          </cell>
          <cell r="K111" t="str">
            <v>0.6264</v>
          </cell>
          <cell r="L111" t="str">
            <v>0.6439</v>
          </cell>
          <cell r="M111" t="str">
            <v>0.6308</v>
          </cell>
          <cell r="N111" t="str">
            <v>0.6383</v>
          </cell>
        </row>
        <row r="112">
          <cell r="A112">
            <v>313001009204</v>
          </cell>
          <cell r="B112" t="str">
            <v>INST. INTEGRAL NUEVA COLOMBIA (INST. INF.MI SONRISA) - Sede Única</v>
          </cell>
          <cell r="C112" t="str">
            <v>Establecimiento</v>
          </cell>
          <cell r="D112" t="str">
            <v>CARTAGENA DE INDIAS (BOLIVAR)</v>
          </cell>
          <cell r="E112" t="str">
            <v>NO OFICIAL</v>
          </cell>
          <cell r="F112" t="str">
            <v>C</v>
          </cell>
          <cell r="G112" t="str">
            <v>100</v>
          </cell>
          <cell r="H112" t="str">
            <v>99</v>
          </cell>
          <cell r="I112" t="str">
            <v>0.6211</v>
          </cell>
          <cell r="J112" t="str">
            <v>0.628</v>
          </cell>
          <cell r="K112" t="str">
            <v>0.6324</v>
          </cell>
          <cell r="L112" t="str">
            <v>0.6719</v>
          </cell>
          <cell r="M112" t="str">
            <v>0.6258</v>
          </cell>
          <cell r="N112" t="str">
            <v>0.6374</v>
          </cell>
        </row>
        <row r="113">
          <cell r="A113">
            <v>313001006159</v>
          </cell>
          <cell r="B113" t="str">
            <v>CORPORACION INSTITUTO CARTAGENA - Sede Única</v>
          </cell>
          <cell r="C113" t="str">
            <v>Establecimiento</v>
          </cell>
          <cell r="D113" t="str">
            <v>CARTAGENA (BOLIVAR)</v>
          </cell>
          <cell r="E113" t="str">
            <v>NO OFICIAL</v>
          </cell>
          <cell r="F113" t="str">
            <v>C</v>
          </cell>
          <cell r="G113" t="str">
            <v>63</v>
          </cell>
          <cell r="H113" t="str">
            <v>63</v>
          </cell>
          <cell r="I113" t="str">
            <v>0.6234</v>
          </cell>
          <cell r="J113" t="str">
            <v>0.6184</v>
          </cell>
          <cell r="K113" t="str">
            <v>0.6289</v>
          </cell>
          <cell r="L113" t="str">
            <v>0.6805</v>
          </cell>
          <cell r="M113" t="str">
            <v>0.633</v>
          </cell>
          <cell r="N113" t="str">
            <v>0.6374</v>
          </cell>
        </row>
        <row r="114">
          <cell r="A114">
            <v>313001028322</v>
          </cell>
          <cell r="B114" t="str">
            <v>COL. CAMPIÑA REAL - Sede Única</v>
          </cell>
          <cell r="C114" t="str">
            <v>Establecimiento</v>
          </cell>
          <cell r="D114" t="str">
            <v>CARTAGENA (BOLIVAR)</v>
          </cell>
          <cell r="E114" t="str">
            <v>NO OFICIAL</v>
          </cell>
          <cell r="F114" t="str">
            <v>C</v>
          </cell>
          <cell r="G114" t="str">
            <v>56</v>
          </cell>
          <cell r="H114" t="str">
            <v>51</v>
          </cell>
          <cell r="I114" t="str">
            <v>0.622</v>
          </cell>
          <cell r="J114" t="str">
            <v>0.6197</v>
          </cell>
          <cell r="K114" t="str">
            <v>0.6545</v>
          </cell>
          <cell r="L114" t="str">
            <v>0.6414</v>
          </cell>
          <cell r="M114" t="str">
            <v>0.6478</v>
          </cell>
          <cell r="N114" t="str">
            <v>0.6354</v>
          </cell>
        </row>
        <row r="115">
          <cell r="A115">
            <v>413001007630</v>
          </cell>
          <cell r="B115" t="str">
            <v>COL. CARIBE REAL - Sede Única</v>
          </cell>
          <cell r="C115" t="str">
            <v>Establecimiento</v>
          </cell>
          <cell r="D115" t="str">
            <v>CARTAGENA (BOLIVAR)</v>
          </cell>
          <cell r="E115" t="str">
            <v>NO OFICIAL</v>
          </cell>
          <cell r="F115" t="str">
            <v>C</v>
          </cell>
          <cell r="G115" t="str">
            <v>99</v>
          </cell>
          <cell r="H115" t="str">
            <v>98</v>
          </cell>
          <cell r="I115" t="str">
            <v>0.6351</v>
          </cell>
          <cell r="J115" t="str">
            <v>0.6179</v>
          </cell>
          <cell r="K115" t="str">
            <v>0.633</v>
          </cell>
          <cell r="L115" t="str">
            <v>0.6435</v>
          </cell>
          <cell r="M115" t="str">
            <v>0.6524</v>
          </cell>
          <cell r="N115" t="str">
            <v>0.6339</v>
          </cell>
        </row>
        <row r="116">
          <cell r="A116">
            <v>113001005374</v>
          </cell>
          <cell r="B116" t="str">
            <v>INSTITUCION EDUCATIVA ANTONIA SANTOS - Sede Única</v>
          </cell>
          <cell r="C116" t="str">
            <v>Establecimiento</v>
          </cell>
          <cell r="D116" t="str">
            <v>CARTAGENA DE INDIAS (BOLIVAR)</v>
          </cell>
          <cell r="E116" t="str">
            <v>OFICIAL</v>
          </cell>
          <cell r="F116" t="str">
            <v>C</v>
          </cell>
          <cell r="G116" t="str">
            <v>321</v>
          </cell>
          <cell r="H116" t="str">
            <v>299</v>
          </cell>
          <cell r="I116" t="str">
            <v>0.6386</v>
          </cell>
          <cell r="J116" t="str">
            <v>0.6423</v>
          </cell>
          <cell r="K116" t="str">
            <v>0.5839</v>
          </cell>
          <cell r="L116" t="str">
            <v>0.6606</v>
          </cell>
          <cell r="M116" t="str">
            <v>0.6389</v>
          </cell>
          <cell r="N116" t="str">
            <v>0.6319</v>
          </cell>
        </row>
        <row r="117">
          <cell r="A117">
            <v>113001004149</v>
          </cell>
          <cell r="B117" t="str">
            <v>INSTITUCION EDUCATIVA JUAN JOSE NIETO - Sede Única</v>
          </cell>
          <cell r="C117" t="str">
            <v>Establecimiento</v>
          </cell>
          <cell r="D117" t="str">
            <v>CARTAGENA DE INDIAS (BOLIVAR)</v>
          </cell>
          <cell r="E117" t="str">
            <v>OFICIAL</v>
          </cell>
          <cell r="F117" t="str">
            <v>C</v>
          </cell>
          <cell r="G117" t="str">
            <v>569</v>
          </cell>
          <cell r="H117" t="str">
            <v>517</v>
          </cell>
          <cell r="I117" t="str">
            <v>0.6277</v>
          </cell>
          <cell r="J117" t="str">
            <v>0.6209</v>
          </cell>
          <cell r="K117" t="str">
            <v>0.6029</v>
          </cell>
          <cell r="L117" t="str">
            <v>0.6773</v>
          </cell>
          <cell r="M117" t="str">
            <v>0.6206</v>
          </cell>
          <cell r="N117" t="str">
            <v>0.6313</v>
          </cell>
        </row>
        <row r="118">
          <cell r="A118">
            <v>113001002812</v>
          </cell>
          <cell r="B118" t="str">
            <v>INSTITUCION EDUCATIVA MARIA REINA - Sede Única</v>
          </cell>
          <cell r="C118" t="str">
            <v>Establecimiento</v>
          </cell>
          <cell r="D118" t="str">
            <v>CARTAGENA DE INDIAS (BOLIVAR)</v>
          </cell>
          <cell r="E118" t="str">
            <v>OFICIAL</v>
          </cell>
          <cell r="F118" t="str">
            <v>C</v>
          </cell>
          <cell r="G118" t="str">
            <v>253</v>
          </cell>
          <cell r="H118" t="str">
            <v>232</v>
          </cell>
          <cell r="I118" t="str">
            <v>0.6328</v>
          </cell>
          <cell r="J118" t="str">
            <v>0.6317</v>
          </cell>
          <cell r="K118" t="str">
            <v>0.5952</v>
          </cell>
          <cell r="L118" t="str">
            <v>0.673</v>
          </cell>
          <cell r="M118" t="str">
            <v>0.6076</v>
          </cell>
          <cell r="N118" t="str">
            <v>0.6312</v>
          </cell>
        </row>
        <row r="119">
          <cell r="A119">
            <v>113001001581</v>
          </cell>
          <cell r="B119" t="str">
            <v>I.E. DE FREDONIA - Sede Única</v>
          </cell>
          <cell r="C119" t="str">
            <v>Establecimiento</v>
          </cell>
          <cell r="D119" t="str">
            <v>CARTAGENA DE INDIAS (BOLIVAR)</v>
          </cell>
          <cell r="E119" t="str">
            <v>OFICIAL</v>
          </cell>
          <cell r="F119" t="str">
            <v>C</v>
          </cell>
          <cell r="G119" t="str">
            <v>108</v>
          </cell>
          <cell r="H119" t="str">
            <v>105</v>
          </cell>
          <cell r="I119" t="str">
            <v>0.6377</v>
          </cell>
          <cell r="J119" t="str">
            <v>0.6326</v>
          </cell>
          <cell r="K119" t="str">
            <v>0.6058</v>
          </cell>
          <cell r="L119" t="str">
            <v>0.6649</v>
          </cell>
          <cell r="M119" t="str">
            <v>0.5644</v>
          </cell>
          <cell r="N119" t="str">
            <v>0.6298</v>
          </cell>
        </row>
        <row r="120">
          <cell r="A120">
            <v>113001028483</v>
          </cell>
          <cell r="B120" t="str">
            <v>INSTITUCION EDUCATIVA CASD MANUELA BELTRAN - Sede Única</v>
          </cell>
          <cell r="C120" t="str">
            <v>Establecimiento</v>
          </cell>
          <cell r="D120" t="str">
            <v>CARTAGENA DE INDIAS (BOLIVAR)</v>
          </cell>
          <cell r="E120" t="str">
            <v>OFICIAL</v>
          </cell>
          <cell r="F120" t="str">
            <v>C</v>
          </cell>
          <cell r="G120" t="str">
            <v>156</v>
          </cell>
          <cell r="H120" t="str">
            <v>148</v>
          </cell>
          <cell r="I120" t="str">
            <v>0.641</v>
          </cell>
          <cell r="J120" t="str">
            <v>0.643</v>
          </cell>
          <cell r="K120" t="str">
            <v>0.581</v>
          </cell>
          <cell r="L120" t="str">
            <v>0.6655</v>
          </cell>
          <cell r="M120" t="str">
            <v>0.5964</v>
          </cell>
          <cell r="N120" t="str">
            <v>0.6298</v>
          </cell>
        </row>
        <row r="121">
          <cell r="A121">
            <v>113001000259</v>
          </cell>
          <cell r="B121" t="str">
            <v>INSTITUCIÓN EDUCATIVA VALORES UNIDOS - Sede Única</v>
          </cell>
          <cell r="C121" t="str">
            <v>Establecimiento</v>
          </cell>
          <cell r="D121" t="str">
            <v>CARTAGENA DE INDIAS (BOLIVAR)</v>
          </cell>
          <cell r="E121" t="str">
            <v>OFICIAL</v>
          </cell>
          <cell r="F121" t="str">
            <v>C</v>
          </cell>
          <cell r="G121" t="str">
            <v>181</v>
          </cell>
          <cell r="H121" t="str">
            <v>169</v>
          </cell>
          <cell r="I121" t="str">
            <v>0.5999</v>
          </cell>
          <cell r="J121" t="str">
            <v>0.6118</v>
          </cell>
          <cell r="K121" t="str">
            <v>0.6251</v>
          </cell>
          <cell r="L121" t="str">
            <v>0.6866</v>
          </cell>
          <cell r="M121" t="str">
            <v>0.6129</v>
          </cell>
          <cell r="N121" t="str">
            <v>0.6295</v>
          </cell>
        </row>
        <row r="122">
          <cell r="A122">
            <v>113001028927</v>
          </cell>
          <cell r="B122" t="str">
            <v>INSTITUCION EDUCATIVA CIUDADELA 2000 - Sede Única</v>
          </cell>
          <cell r="C122" t="str">
            <v>Establecimiento</v>
          </cell>
          <cell r="D122" t="str">
            <v>CARTAGENA DE INDIAS (BOLIVAR)</v>
          </cell>
          <cell r="E122" t="str">
            <v>OFICIAL</v>
          </cell>
          <cell r="F122" t="str">
            <v>C</v>
          </cell>
          <cell r="G122" t="str">
            <v>321</v>
          </cell>
          <cell r="H122" t="str">
            <v>312</v>
          </cell>
          <cell r="I122" t="str">
            <v>0.6197</v>
          </cell>
          <cell r="J122" t="str">
            <v>0.6227</v>
          </cell>
          <cell r="K122" t="str">
            <v>0.6065</v>
          </cell>
          <cell r="L122" t="str">
            <v>0.6778</v>
          </cell>
          <cell r="M122" t="str">
            <v>0.5862</v>
          </cell>
          <cell r="N122" t="str">
            <v>0.6282</v>
          </cell>
        </row>
        <row r="123">
          <cell r="A123">
            <v>313001004750</v>
          </cell>
          <cell r="B123" t="str">
            <v>INSTITUCION EDUCATIVA MADRE GABRIELA DE SAN MARTIN - Sede Única</v>
          </cell>
          <cell r="C123" t="str">
            <v>Establecimiento</v>
          </cell>
          <cell r="D123" t="str">
            <v>CARTAGENA DE INDIAS (BOLIVAR)</v>
          </cell>
          <cell r="E123" t="str">
            <v>OFICIAL</v>
          </cell>
          <cell r="F123" t="str">
            <v>C</v>
          </cell>
          <cell r="G123" t="str">
            <v>316</v>
          </cell>
          <cell r="H123" t="str">
            <v>310</v>
          </cell>
          <cell r="I123" t="str">
            <v>0.6384</v>
          </cell>
          <cell r="J123" t="str">
            <v>0.6258</v>
          </cell>
          <cell r="K123" t="str">
            <v>0.5838</v>
          </cell>
          <cell r="L123" t="str">
            <v>0.673</v>
          </cell>
          <cell r="M123" t="str">
            <v>0.5776</v>
          </cell>
          <cell r="N123" t="str">
            <v>0.6262</v>
          </cell>
        </row>
        <row r="124">
          <cell r="A124">
            <v>113001000879</v>
          </cell>
          <cell r="B124" t="str">
            <v>INSTITUCION EDUCATIVA SANTA MARIA - Sede Única</v>
          </cell>
          <cell r="C124" t="str">
            <v>Establecimiento</v>
          </cell>
          <cell r="D124" t="str">
            <v>CARTAGENA DE INDIAS (BOLIVAR)</v>
          </cell>
          <cell r="E124" t="str">
            <v>OFICIAL</v>
          </cell>
          <cell r="F124" t="str">
            <v>C</v>
          </cell>
          <cell r="G124" t="str">
            <v>431</v>
          </cell>
          <cell r="H124" t="str">
            <v>420</v>
          </cell>
          <cell r="I124" t="str">
            <v>0.6154</v>
          </cell>
          <cell r="J124" t="str">
            <v>0.6136</v>
          </cell>
          <cell r="K124" t="str">
            <v>0.6032</v>
          </cell>
          <cell r="L124" t="str">
            <v>0.6786</v>
          </cell>
          <cell r="M124" t="str">
            <v>0.599</v>
          </cell>
          <cell r="N124" t="str">
            <v>0.6255</v>
          </cell>
        </row>
        <row r="125">
          <cell r="A125">
            <v>113001028469</v>
          </cell>
          <cell r="B125" t="str">
            <v>INSTITUCION EDUCATIVA RAFAEL NU?EZ - Sede Única</v>
          </cell>
          <cell r="C125" t="str">
            <v>Establecimiento</v>
          </cell>
          <cell r="D125" t="str">
            <v>CARTAGENA DE INDIAS (BOLIVAR)</v>
          </cell>
          <cell r="E125" t="str">
            <v>OFICIAL</v>
          </cell>
          <cell r="F125" t="str">
            <v>C</v>
          </cell>
          <cell r="G125" t="str">
            <v>202</v>
          </cell>
          <cell r="H125" t="str">
            <v>187</v>
          </cell>
          <cell r="I125" t="str">
            <v>0.6199</v>
          </cell>
          <cell r="J125" t="str">
            <v>0.6134</v>
          </cell>
          <cell r="K125" t="str">
            <v>0.5953</v>
          </cell>
          <cell r="L125" t="str">
            <v>0.6794</v>
          </cell>
          <cell r="M125" t="str">
            <v>0.6008</v>
          </cell>
          <cell r="N125" t="str">
            <v>0.625</v>
          </cell>
        </row>
        <row r="126">
          <cell r="A126">
            <v>113001000241</v>
          </cell>
          <cell r="B126" t="str">
            <v>INSTITUCION EDUCATIVA NUESTRO ESFUERZO - Sede Única</v>
          </cell>
          <cell r="C126" t="str">
            <v>Establecimiento</v>
          </cell>
          <cell r="D126" t="str">
            <v>CARTAGENA DE INDIAS (BOLIVAR)</v>
          </cell>
          <cell r="E126" t="str">
            <v>OFICIAL</v>
          </cell>
          <cell r="F126" t="str">
            <v>C</v>
          </cell>
          <cell r="G126" t="str">
            <v>219</v>
          </cell>
          <cell r="H126" t="str">
            <v>202</v>
          </cell>
          <cell r="I126" t="str">
            <v>0.6435</v>
          </cell>
          <cell r="J126" t="str">
            <v>0.6189</v>
          </cell>
          <cell r="K126" t="str">
            <v>0.5829</v>
          </cell>
          <cell r="L126" t="str">
            <v>0.6642</v>
          </cell>
          <cell r="M126" t="str">
            <v>0.5933</v>
          </cell>
          <cell r="N126" t="str">
            <v>0.6248</v>
          </cell>
        </row>
        <row r="127">
          <cell r="A127">
            <v>113001005358</v>
          </cell>
          <cell r="B127" t="str">
            <v>INSTITUCION EDUCATIVA ALBERTO E. FERNANDEZ BAENA - Sede Única</v>
          </cell>
          <cell r="C127" t="str">
            <v>Establecimiento</v>
          </cell>
          <cell r="D127" t="str">
            <v>CARTAGENA DE INDIAS (BOLIVAR)</v>
          </cell>
          <cell r="E127" t="str">
            <v>OFICIAL</v>
          </cell>
          <cell r="F127" t="str">
            <v>C</v>
          </cell>
          <cell r="G127" t="str">
            <v>247</v>
          </cell>
          <cell r="H127" t="str">
            <v>222</v>
          </cell>
          <cell r="I127" t="str">
            <v>0.6158</v>
          </cell>
          <cell r="J127" t="str">
            <v>0.6153</v>
          </cell>
          <cell r="K127" t="str">
            <v>0.6041</v>
          </cell>
          <cell r="L127" t="str">
            <v>0.6705</v>
          </cell>
          <cell r="M127" t="str">
            <v>0.6019</v>
          </cell>
          <cell r="N127" t="str">
            <v>0.6245</v>
          </cell>
        </row>
        <row r="128">
          <cell r="A128">
            <v>313001006281</v>
          </cell>
          <cell r="B128" t="str">
            <v>CORP. COL. AMOR A BOLIVAR - Sede Única</v>
          </cell>
          <cell r="C128" t="str">
            <v>Establecimiento</v>
          </cell>
          <cell r="D128" t="str">
            <v>CARTAGENA DE INDIAS (BOLIVAR)</v>
          </cell>
          <cell r="E128" t="str">
            <v>NO OFICIAL</v>
          </cell>
          <cell r="F128" t="str">
            <v>C</v>
          </cell>
          <cell r="G128" t="str">
            <v>100</v>
          </cell>
          <cell r="H128" t="str">
            <v>83</v>
          </cell>
          <cell r="I128" t="str">
            <v>0.6297</v>
          </cell>
          <cell r="J128" t="str">
            <v>0.6144</v>
          </cell>
          <cell r="K128" t="str">
            <v>0.5861</v>
          </cell>
          <cell r="L128" t="str">
            <v>0.6611</v>
          </cell>
          <cell r="M128" t="str">
            <v>0.6357</v>
          </cell>
          <cell r="N128" t="str">
            <v>0.6238</v>
          </cell>
        </row>
        <row r="129">
          <cell r="A129">
            <v>113001030093</v>
          </cell>
          <cell r="B129" t="str">
            <v>INSTITUCION EDUCATIVA FUNDACION PIES DESCALZOS - Sede Única</v>
          </cell>
          <cell r="C129" t="str">
            <v>Establecimiento</v>
          </cell>
          <cell r="D129" t="str">
            <v>CARTAGENA DE INDIAS (BOLIVAR)</v>
          </cell>
          <cell r="E129" t="str">
            <v>OFICIAL</v>
          </cell>
          <cell r="F129" t="str">
            <v>D</v>
          </cell>
          <cell r="G129" t="str">
            <v>129</v>
          </cell>
          <cell r="H129" t="str">
            <v>127</v>
          </cell>
          <cell r="I129" t="str">
            <v>0.6085</v>
          </cell>
          <cell r="J129" t="str">
            <v>0.6044</v>
          </cell>
          <cell r="K129" t="str">
            <v>0.5997</v>
          </cell>
          <cell r="L129" t="str">
            <v>0.6654</v>
          </cell>
          <cell r="M129" t="str">
            <v>0.6025</v>
          </cell>
          <cell r="N129" t="str">
            <v>0.6182</v>
          </cell>
        </row>
        <row r="130">
          <cell r="A130">
            <v>313001013538</v>
          </cell>
          <cell r="B130" t="str">
            <v>CORPORACION EDUCATIVA SAN JOSE - Sede Única</v>
          </cell>
          <cell r="C130" t="str">
            <v>Establecimiento</v>
          </cell>
          <cell r="D130" t="str">
            <v>CARTAGENA (BOLIVAR)</v>
          </cell>
          <cell r="E130" t="str">
            <v>NO OFICIAL</v>
          </cell>
          <cell r="F130" t="str">
            <v>D</v>
          </cell>
          <cell r="G130" t="str">
            <v>226</v>
          </cell>
          <cell r="H130" t="str">
            <v>225</v>
          </cell>
          <cell r="I130" t="str">
            <v>0.6085</v>
          </cell>
          <cell r="J130" t="str">
            <v>0.6123</v>
          </cell>
          <cell r="K130" t="str">
            <v>0.618</v>
          </cell>
          <cell r="L130" t="str">
            <v>0.6303</v>
          </cell>
          <cell r="M130" t="str">
            <v>0.6177</v>
          </cell>
          <cell r="N130" t="str">
            <v>0.6173</v>
          </cell>
        </row>
        <row r="131">
          <cell r="A131">
            <v>313001007040</v>
          </cell>
          <cell r="B131" t="str">
            <v>COL. MARIA MONTESORRI - Sede Única</v>
          </cell>
          <cell r="C131" t="str">
            <v>Establecimiento</v>
          </cell>
          <cell r="D131" t="str">
            <v>CARTAGENA DE INDIAS (BOLIVAR)</v>
          </cell>
          <cell r="E131" t="str">
            <v>NO OFICIAL</v>
          </cell>
          <cell r="F131" t="str">
            <v>D</v>
          </cell>
          <cell r="G131" t="str">
            <v>84</v>
          </cell>
          <cell r="H131" t="str">
            <v>73</v>
          </cell>
          <cell r="I131" t="str">
            <v>0.6027</v>
          </cell>
          <cell r="J131" t="str">
            <v>0.6066</v>
          </cell>
          <cell r="K131" t="str">
            <v>0.5956</v>
          </cell>
          <cell r="L131" t="str">
            <v>0.6558</v>
          </cell>
          <cell r="M131" t="str">
            <v>0.6152</v>
          </cell>
          <cell r="N131" t="str">
            <v>0.6152</v>
          </cell>
        </row>
        <row r="132">
          <cell r="A132">
            <v>113001028421</v>
          </cell>
          <cell r="B132" t="str">
            <v>INSTITUCION EDUCATIVA 14 DE FEBRERO - Sede Única</v>
          </cell>
          <cell r="C132" t="str">
            <v>Establecimiento</v>
          </cell>
          <cell r="D132" t="str">
            <v>CARTAGENA DE INDIAS (BOLIVAR)</v>
          </cell>
          <cell r="E132" t="str">
            <v>OFICIAL</v>
          </cell>
          <cell r="F132" t="str">
            <v>D</v>
          </cell>
          <cell r="G132" t="str">
            <v>186</v>
          </cell>
          <cell r="H132" t="str">
            <v>179</v>
          </cell>
          <cell r="I132" t="str">
            <v>0.6199</v>
          </cell>
          <cell r="J132" t="str">
            <v>0.6232</v>
          </cell>
          <cell r="K132" t="str">
            <v>0.5836</v>
          </cell>
          <cell r="L132" t="str">
            <v>0.65</v>
          </cell>
          <cell r="M132" t="str">
            <v>0.5601</v>
          </cell>
          <cell r="N132" t="str">
            <v>0.6146</v>
          </cell>
        </row>
        <row r="133">
          <cell r="A133">
            <v>113001002952</v>
          </cell>
          <cell r="B133" t="str">
            <v>INSTITUCION EDUCATIVA DE TERNERA - Sede Única</v>
          </cell>
          <cell r="C133" t="str">
            <v>Establecimiento</v>
          </cell>
          <cell r="D133" t="str">
            <v>CARTAGENA DE INDIAS (BOLIVAR)</v>
          </cell>
          <cell r="E133" t="str">
            <v>OFICIAL</v>
          </cell>
          <cell r="F133" t="str">
            <v>D</v>
          </cell>
          <cell r="G133" t="str">
            <v>211</v>
          </cell>
          <cell r="H133" t="str">
            <v>192</v>
          </cell>
          <cell r="I133" t="str">
            <v>0.6065</v>
          </cell>
          <cell r="J133" t="str">
            <v>0.6035</v>
          </cell>
          <cell r="K133" t="str">
            <v>0.5805</v>
          </cell>
          <cell r="L133" t="str">
            <v>0.6659</v>
          </cell>
          <cell r="M133" t="str">
            <v>0.6173</v>
          </cell>
          <cell r="N133" t="str">
            <v>0.6144</v>
          </cell>
        </row>
        <row r="134">
          <cell r="A134">
            <v>113001020969</v>
          </cell>
          <cell r="B134" t="str">
            <v>INSTITUCION EDUCATIVA FRANCISCO DE PAULA SANTANDER - Sede Única</v>
          </cell>
          <cell r="C134" t="str">
            <v>Establecimiento</v>
          </cell>
          <cell r="D134" t="str">
            <v>CARTAGENA DE INDIAS (BOLIVAR)</v>
          </cell>
          <cell r="E134" t="str">
            <v>OFICIAL</v>
          </cell>
          <cell r="F134" t="str">
            <v>D</v>
          </cell>
          <cell r="G134" t="str">
            <v>158</v>
          </cell>
          <cell r="H134" t="str">
            <v>152</v>
          </cell>
          <cell r="I134" t="str">
            <v>0.6212</v>
          </cell>
          <cell r="J134" t="str">
            <v>0.6095</v>
          </cell>
          <cell r="K134" t="str">
            <v>0.5613</v>
          </cell>
          <cell r="L134" t="str">
            <v>0.6582</v>
          </cell>
          <cell r="M134" t="str">
            <v>0.6023</v>
          </cell>
          <cell r="N134" t="str">
            <v>0.6118</v>
          </cell>
        </row>
        <row r="135">
          <cell r="A135">
            <v>313001012868</v>
          </cell>
          <cell r="B135" t="str">
            <v>CORPORACION TECNICA INSTITUTO ROCHY - Sede Única</v>
          </cell>
          <cell r="C135" t="str">
            <v>Establecimiento</v>
          </cell>
          <cell r="D135" t="str">
            <v>CARTAGENA DE INDIAS (BOLIVAR)</v>
          </cell>
          <cell r="E135" t="str">
            <v>NO OFICIAL</v>
          </cell>
          <cell r="F135" t="str">
            <v>D</v>
          </cell>
          <cell r="G135" t="str">
            <v>74</v>
          </cell>
          <cell r="H135" t="str">
            <v>73</v>
          </cell>
          <cell r="I135" t="str">
            <v>0.6081</v>
          </cell>
          <cell r="J135" t="str">
            <v>0.6058</v>
          </cell>
          <cell r="K135" t="str">
            <v>0.5722</v>
          </cell>
          <cell r="L135" t="str">
            <v>0.6548</v>
          </cell>
          <cell r="M135" t="str">
            <v>0.6077</v>
          </cell>
          <cell r="N135" t="str">
            <v>0.61</v>
          </cell>
        </row>
        <row r="136">
          <cell r="A136">
            <v>313001028985</v>
          </cell>
          <cell r="B136" t="str">
            <v>COLEGIO DIOS ES AMOR -SEDE CARTAGENA - Sede Única</v>
          </cell>
          <cell r="C136" t="str">
            <v>Establecimiento</v>
          </cell>
          <cell r="D136" t="str">
            <v>CARTAGENA DE INDIAS (BOLIVAR)</v>
          </cell>
          <cell r="E136" t="str">
            <v>NO OFICIAL</v>
          </cell>
          <cell r="F136" t="str">
            <v>D</v>
          </cell>
          <cell r="G136" t="str">
            <v>159</v>
          </cell>
          <cell r="H136" t="str">
            <v>153</v>
          </cell>
          <cell r="I136" t="str">
            <v>0.5873</v>
          </cell>
          <cell r="J136" t="str">
            <v>0.5938</v>
          </cell>
          <cell r="K136" t="str">
            <v>0.5872</v>
          </cell>
          <cell r="L136" t="str">
            <v>0.6692</v>
          </cell>
          <cell r="M136" t="str">
            <v>0.6022</v>
          </cell>
          <cell r="N136" t="str">
            <v>0.6088</v>
          </cell>
        </row>
        <row r="137">
          <cell r="A137">
            <v>113001002120</v>
          </cell>
          <cell r="B137" t="str">
            <v>INSTITUCION EDUCATIVA HIJOS DE MARIA - Sede Única</v>
          </cell>
          <cell r="C137" t="str">
            <v>Establecimiento</v>
          </cell>
          <cell r="D137" t="str">
            <v>CARTAGENA DE INDIAS (BOLIVAR)</v>
          </cell>
          <cell r="E137" t="str">
            <v>OFICIAL</v>
          </cell>
          <cell r="F137" t="str">
            <v>D</v>
          </cell>
          <cell r="G137" t="str">
            <v>343</v>
          </cell>
          <cell r="H137" t="str">
            <v>323</v>
          </cell>
          <cell r="I137" t="str">
            <v>0.6066</v>
          </cell>
          <cell r="J137" t="str">
            <v>0.6125</v>
          </cell>
          <cell r="K137" t="str">
            <v>0.5752</v>
          </cell>
          <cell r="L137" t="str">
            <v>0.641</v>
          </cell>
          <cell r="M137" t="str">
            <v>0.5955</v>
          </cell>
          <cell r="N137" t="str">
            <v>0.6078</v>
          </cell>
        </row>
        <row r="138">
          <cell r="A138">
            <v>313001029396</v>
          </cell>
          <cell r="B138" t="str">
            <v>INSTITUCION EDUCATIVA CLEMENTE MANUEL ZABAL - Sede Única</v>
          </cell>
          <cell r="C138" t="str">
            <v>Establecimiento</v>
          </cell>
          <cell r="D138" t="str">
            <v>CARTAGENA DE INDIAS (BOLIVAR)</v>
          </cell>
          <cell r="E138" t="str">
            <v>OFICIAL</v>
          </cell>
          <cell r="F138" t="str">
            <v>D</v>
          </cell>
          <cell r="G138" t="str">
            <v>376</v>
          </cell>
          <cell r="H138" t="str">
            <v>362</v>
          </cell>
          <cell r="I138" t="str">
            <v>0.597</v>
          </cell>
          <cell r="J138" t="str">
            <v>0.6124</v>
          </cell>
          <cell r="K138" t="str">
            <v>0.5765</v>
          </cell>
          <cell r="L138" t="str">
            <v>0.6493</v>
          </cell>
          <cell r="M138" t="str">
            <v>0.5902</v>
          </cell>
          <cell r="N138" t="str">
            <v>0.6074</v>
          </cell>
        </row>
        <row r="139">
          <cell r="A139">
            <v>113001004254</v>
          </cell>
          <cell r="B139" t="str">
            <v>INSTITUCION EDUCATIVA FULGENCIO LEQUERICA  VELEZ - Sede Única</v>
          </cell>
          <cell r="C139" t="str">
            <v>Establecimiento</v>
          </cell>
          <cell r="D139" t="str">
            <v>CARTAGENA DE INDIAS (BOLIVAR)</v>
          </cell>
          <cell r="E139" t="str">
            <v>OFICIAL</v>
          </cell>
          <cell r="F139" t="str">
            <v>D</v>
          </cell>
          <cell r="G139" t="str">
            <v>258</v>
          </cell>
          <cell r="H139" t="str">
            <v>246</v>
          </cell>
          <cell r="I139" t="str">
            <v>0.6065</v>
          </cell>
          <cell r="J139" t="str">
            <v>0.6082</v>
          </cell>
          <cell r="K139" t="str">
            <v>0.5671</v>
          </cell>
          <cell r="L139" t="str">
            <v>0.6395</v>
          </cell>
          <cell r="M139" t="str">
            <v>0.6192</v>
          </cell>
          <cell r="N139" t="str">
            <v>0.6064</v>
          </cell>
        </row>
        <row r="140">
          <cell r="A140">
            <v>113001012427</v>
          </cell>
          <cell r="B140" t="str">
            <v>INSTITUCION EDUCATIVA MANUELA VERGARA DE CURI - Sede Única</v>
          </cell>
          <cell r="C140" t="str">
            <v>Establecimiento</v>
          </cell>
          <cell r="D140" t="str">
            <v>CARTAGENA DE INDIAS (BOLIVAR)</v>
          </cell>
          <cell r="E140" t="str">
            <v>OFICIAL</v>
          </cell>
          <cell r="F140" t="str">
            <v>D</v>
          </cell>
          <cell r="G140" t="str">
            <v>196</v>
          </cell>
          <cell r="H140" t="str">
            <v>180</v>
          </cell>
          <cell r="I140" t="str">
            <v>0.6022</v>
          </cell>
          <cell r="J140" t="str">
            <v>0.6082</v>
          </cell>
          <cell r="K140" t="str">
            <v>0.5664</v>
          </cell>
          <cell r="L140" t="str">
            <v>0.65</v>
          </cell>
          <cell r="M140" t="str">
            <v>0.563</v>
          </cell>
          <cell r="N140" t="str">
            <v>0.6033</v>
          </cell>
        </row>
        <row r="141">
          <cell r="A141">
            <v>113001029851</v>
          </cell>
          <cell r="B141" t="str">
            <v>I. E. JORGE ARTEL - Sede Única</v>
          </cell>
          <cell r="C141" t="str">
            <v>Establecimiento</v>
          </cell>
          <cell r="D141" t="str">
            <v>CARTAGENA DE INDIAS (BOLIVAR)</v>
          </cell>
          <cell r="E141" t="str">
            <v>NO OFICIAL</v>
          </cell>
          <cell r="F141" t="str">
            <v>D</v>
          </cell>
          <cell r="G141" t="str">
            <v>164</v>
          </cell>
          <cell r="H141" t="str">
            <v>158</v>
          </cell>
          <cell r="I141" t="str">
            <v>0.6127</v>
          </cell>
          <cell r="J141" t="str">
            <v>0.6166</v>
          </cell>
          <cell r="K141" t="str">
            <v>0.557</v>
          </cell>
          <cell r="L141" t="str">
            <v>0.6374</v>
          </cell>
          <cell r="M141" t="str">
            <v>0.5697</v>
          </cell>
          <cell r="N141" t="str">
            <v>0.6032</v>
          </cell>
        </row>
        <row r="142">
          <cell r="A142">
            <v>113001030085</v>
          </cell>
          <cell r="B142" t="str">
            <v>INSTITUCION EDUCATIVA MANDELA - Sede Única</v>
          </cell>
          <cell r="C142" t="str">
            <v>Establecimiento</v>
          </cell>
          <cell r="D142" t="str">
            <v>CARTAGENA DE INDIAS (BOLIVAR)</v>
          </cell>
          <cell r="E142" t="str">
            <v>OFICIAL</v>
          </cell>
          <cell r="F142" t="str">
            <v>D</v>
          </cell>
          <cell r="G142" t="str">
            <v>222</v>
          </cell>
          <cell r="H142" t="str">
            <v>213</v>
          </cell>
          <cell r="I142" t="str">
            <v>0.5956</v>
          </cell>
          <cell r="J142" t="str">
            <v>0.5805</v>
          </cell>
          <cell r="K142" t="str">
            <v>0.5715</v>
          </cell>
          <cell r="L142" t="str">
            <v>0.6633</v>
          </cell>
          <cell r="M142" t="str">
            <v>0.6026</v>
          </cell>
          <cell r="N142" t="str">
            <v>0.6027</v>
          </cell>
        </row>
        <row r="143">
          <cell r="A143">
            <v>313001013783</v>
          </cell>
          <cell r="B143" t="str">
            <v>CONC. ESCOLAR BERNARDO FOERGEN - Sede Única</v>
          </cell>
          <cell r="C143" t="str">
            <v>Establecimiento</v>
          </cell>
          <cell r="D143" t="str">
            <v>CARTAGENA DE INDIAS (BOLIVAR)</v>
          </cell>
          <cell r="E143" t="str">
            <v>NO OFICIAL</v>
          </cell>
          <cell r="F143" t="str">
            <v>D</v>
          </cell>
          <cell r="G143" t="str">
            <v>72</v>
          </cell>
          <cell r="H143" t="str">
            <v>65</v>
          </cell>
          <cell r="I143" t="str">
            <v>0.5971</v>
          </cell>
          <cell r="J143" t="str">
            <v>0.6275</v>
          </cell>
          <cell r="K143" t="str">
            <v>0.5588</v>
          </cell>
          <cell r="L143" t="str">
            <v>0.6371</v>
          </cell>
          <cell r="M143" t="str">
            <v>0.5661</v>
          </cell>
          <cell r="N143" t="str">
            <v>0.6021</v>
          </cell>
        </row>
        <row r="144">
          <cell r="A144">
            <v>113001009281</v>
          </cell>
          <cell r="B144" t="str">
            <v>I.E. VILLA ESTRELLA - Sede Única</v>
          </cell>
          <cell r="C144" t="str">
            <v>Establecimiento</v>
          </cell>
          <cell r="D144" t="str">
            <v>CARTAGENA DE INDIAS (BOLIVAR)</v>
          </cell>
          <cell r="E144" t="str">
            <v>OFICIAL</v>
          </cell>
          <cell r="F144" t="str">
            <v>D</v>
          </cell>
          <cell r="G144" t="str">
            <v>173</v>
          </cell>
          <cell r="H144" t="str">
            <v>154</v>
          </cell>
          <cell r="I144" t="str">
            <v>0.5986</v>
          </cell>
          <cell r="J144" t="str">
            <v>0.5883</v>
          </cell>
          <cell r="K144" t="str">
            <v>0.574</v>
          </cell>
          <cell r="L144" t="str">
            <v>0.6536</v>
          </cell>
          <cell r="M144" t="str">
            <v>0.5823</v>
          </cell>
          <cell r="N144" t="str">
            <v>0.602</v>
          </cell>
        </row>
        <row r="145">
          <cell r="A145">
            <v>313001008381</v>
          </cell>
          <cell r="B145" t="str">
            <v>CENT. DE ENSEÑANZA HIJOS DE BOLIVAR - Sede Única</v>
          </cell>
          <cell r="C145" t="str">
            <v>Establecimiento</v>
          </cell>
          <cell r="D145" t="str">
            <v>CARTAGENA DE INDIAS (BOLIVAR)</v>
          </cell>
          <cell r="E145" t="str">
            <v>NO OFICIAL</v>
          </cell>
          <cell r="F145" t="str">
            <v>D</v>
          </cell>
          <cell r="G145" t="str">
            <v>53</v>
          </cell>
          <cell r="H145" t="str">
            <v>52</v>
          </cell>
          <cell r="I145" t="str">
            <v>0.5981</v>
          </cell>
          <cell r="J145" t="str">
            <v>0.5956</v>
          </cell>
          <cell r="K145" t="str">
            <v>0.5752</v>
          </cell>
          <cell r="L145" t="str">
            <v>0.6271</v>
          </cell>
          <cell r="M145" t="str">
            <v>0.6161</v>
          </cell>
          <cell r="N145" t="str">
            <v>0.6003</v>
          </cell>
        </row>
        <row r="146">
          <cell r="A146">
            <v>213001002809</v>
          </cell>
          <cell r="B146" t="str">
            <v>INSTITUCION EDUCATIVA DE BAYUNCA</v>
          </cell>
          <cell r="C146" t="str">
            <v>Establecimiento</v>
          </cell>
          <cell r="D146" t="str">
            <v>CARTAGENA DE INDIAS (BOLIVAR)</v>
          </cell>
          <cell r="E146" t="str">
            <v>OFICIAL</v>
          </cell>
          <cell r="F146" t="str">
            <v>D</v>
          </cell>
          <cell r="G146" t="str">
            <v>573</v>
          </cell>
          <cell r="H146" t="str">
            <v>515</v>
          </cell>
          <cell r="I146" t="str">
            <v>0.6226</v>
          </cell>
          <cell r="J146" t="str">
            <v>0.5981</v>
          </cell>
          <cell r="K146" t="str">
            <v>0.5615</v>
          </cell>
          <cell r="L146" t="str">
            <v>0.6279</v>
          </cell>
          <cell r="M146" t="str">
            <v>0.5687</v>
          </cell>
          <cell r="N146" t="str">
            <v>0.5999</v>
          </cell>
        </row>
        <row r="147">
          <cell r="A147">
            <v>213001002809</v>
          </cell>
          <cell r="B147" t="str">
            <v>INSTITUCION EDUCATIVA DE BAYUNCA - INSTITUCION EDUCATIVA DE BAYUNCA</v>
          </cell>
          <cell r="C147" t="str">
            <v>Sede</v>
          </cell>
          <cell r="D147" t="str">
            <v>CARTAGENA (BOLIVAR)</v>
          </cell>
          <cell r="E147" t="str">
            <v>OFICIAL</v>
          </cell>
          <cell r="F147" t="str">
            <v>D</v>
          </cell>
          <cell r="G147" t="str">
            <v>370</v>
          </cell>
          <cell r="H147" t="str">
            <v>351</v>
          </cell>
          <cell r="I147" t="str">
            <v>0.6513</v>
          </cell>
          <cell r="J147" t="str">
            <v>0.6136</v>
          </cell>
          <cell r="K147" t="str">
            <v>0.5883</v>
          </cell>
          <cell r="L147" t="str">
            <v>0.6209</v>
          </cell>
          <cell r="M147" t="str">
            <v>0.5883</v>
          </cell>
          <cell r="N147" t="str">
            <v>0.6162</v>
          </cell>
        </row>
        <row r="148">
          <cell r="A148">
            <v>113001008284</v>
          </cell>
          <cell r="B148" t="str">
            <v>INSTITUCION EDUCATIVA SAN FELIPE NERI - Sede Única</v>
          </cell>
          <cell r="C148" t="str">
            <v>Establecimiento</v>
          </cell>
          <cell r="D148" t="str">
            <v>CARTAGENA DE INDIAS (BOLIVAR)</v>
          </cell>
          <cell r="E148" t="str">
            <v>OFICIAL</v>
          </cell>
          <cell r="F148" t="str">
            <v>D</v>
          </cell>
          <cell r="G148" t="str">
            <v>179</v>
          </cell>
          <cell r="H148" t="str">
            <v>164</v>
          </cell>
          <cell r="I148" t="str">
            <v>0.603</v>
          </cell>
          <cell r="J148" t="str">
            <v>0.6057</v>
          </cell>
          <cell r="K148" t="str">
            <v>0.5532</v>
          </cell>
          <cell r="L148" t="str">
            <v>0.6269</v>
          </cell>
          <cell r="M148" t="str">
            <v>0.6278</v>
          </cell>
          <cell r="N148" t="str">
            <v>0.5995</v>
          </cell>
        </row>
        <row r="149">
          <cell r="A149">
            <v>213001000245</v>
          </cell>
          <cell r="B149" t="str">
            <v>I.E. TIERRA BAJA - Sede Única</v>
          </cell>
          <cell r="C149" t="str">
            <v>Establecimiento</v>
          </cell>
          <cell r="D149" t="str">
            <v>CARTAGENA DE INDIAS (BOLIVAR)</v>
          </cell>
          <cell r="E149" t="str">
            <v>OFICIAL</v>
          </cell>
          <cell r="F149" t="str">
            <v>D</v>
          </cell>
          <cell r="G149" t="str">
            <v>43</v>
          </cell>
          <cell r="H149" t="str">
            <v>41</v>
          </cell>
          <cell r="I149" t="str">
            <v>0.608</v>
          </cell>
          <cell r="J149" t="str">
            <v>0.6011</v>
          </cell>
          <cell r="K149" t="str">
            <v>0.5561</v>
          </cell>
          <cell r="L149" t="str">
            <v>0.6349</v>
          </cell>
          <cell r="M149" t="str">
            <v>0.5716</v>
          </cell>
          <cell r="N149" t="str">
            <v>0.5978</v>
          </cell>
        </row>
        <row r="150">
          <cell r="A150">
            <v>313001009085</v>
          </cell>
          <cell r="B150" t="str">
            <v>CORPORACION EDUCATIVA LICEO CARTAGENA - Sede Única</v>
          </cell>
          <cell r="C150" t="str">
            <v>Establecimiento</v>
          </cell>
          <cell r="D150" t="str">
            <v>CARTAGENA (BOLIVAR)</v>
          </cell>
          <cell r="E150" t="str">
            <v>NO OFICIAL</v>
          </cell>
          <cell r="F150" t="str">
            <v>D</v>
          </cell>
          <cell r="G150" t="str">
            <v>16</v>
          </cell>
          <cell r="H150" t="str">
            <v>15</v>
          </cell>
          <cell r="I150" t="str">
            <v>0.5749</v>
          </cell>
          <cell r="J150" t="str">
            <v>0.611</v>
          </cell>
          <cell r="K150" t="str">
            <v>0.5806</v>
          </cell>
          <cell r="L150" t="str">
            <v>0.6149</v>
          </cell>
          <cell r="M150" t="str">
            <v>0.6198</v>
          </cell>
          <cell r="N150" t="str">
            <v>0.5972</v>
          </cell>
        </row>
        <row r="151">
          <cell r="A151">
            <v>313001008500</v>
          </cell>
          <cell r="B151" t="str">
            <v>CORP. EDUC. JORGE ELIECER GAITAN DE C/GENA - Sede Única</v>
          </cell>
          <cell r="C151" t="str">
            <v>Establecimiento</v>
          </cell>
          <cell r="D151" t="str">
            <v>CARTAGENA DE INDIAS (BOLIVAR)</v>
          </cell>
          <cell r="E151" t="str">
            <v>NO OFICIAL</v>
          </cell>
          <cell r="F151" t="str">
            <v>D</v>
          </cell>
          <cell r="G151" t="str">
            <v>14</v>
          </cell>
          <cell r="H151" t="str">
            <v>14</v>
          </cell>
          <cell r="I151" t="str">
            <v>0.5874</v>
          </cell>
          <cell r="J151" t="str">
            <v>0.5804</v>
          </cell>
          <cell r="K151" t="str">
            <v>0.5371</v>
          </cell>
          <cell r="L151" t="str">
            <v>0.6634</v>
          </cell>
          <cell r="M151" t="str">
            <v>0.6516</v>
          </cell>
          <cell r="N151" t="str">
            <v>0.5967</v>
          </cell>
        </row>
        <row r="152">
          <cell r="A152">
            <v>113001003126</v>
          </cell>
          <cell r="B152" t="str">
            <v>INSTITUCION EDUCATIVA FERNANDO DE LA VEGA - Sede Única</v>
          </cell>
          <cell r="C152" t="str">
            <v>Establecimiento</v>
          </cell>
          <cell r="D152" t="str">
            <v>CARTAGENA DE INDIAS (BOLIVAR)</v>
          </cell>
          <cell r="E152" t="str">
            <v>OFICIAL</v>
          </cell>
          <cell r="F152" t="str">
            <v>D</v>
          </cell>
          <cell r="G152" t="str">
            <v>104</v>
          </cell>
          <cell r="H152" t="str">
            <v>100</v>
          </cell>
          <cell r="I152" t="str">
            <v>0.5921</v>
          </cell>
          <cell r="J152" t="str">
            <v>0.5989</v>
          </cell>
          <cell r="K152" t="str">
            <v>0.5526</v>
          </cell>
          <cell r="L152" t="str">
            <v>0.6333</v>
          </cell>
          <cell r="M152" t="str">
            <v>0.62</v>
          </cell>
          <cell r="N152" t="str">
            <v>0.5962</v>
          </cell>
        </row>
        <row r="153">
          <cell r="A153">
            <v>113001028919</v>
          </cell>
          <cell r="B153" t="str">
            <v>INSTITUCION EDUCATIVA NUEVO BOSQUE - Sede Única</v>
          </cell>
          <cell r="C153" t="str">
            <v>Establecimiento</v>
          </cell>
          <cell r="D153" t="str">
            <v>CARTAGENA DE INDIAS (BOLIVAR)</v>
          </cell>
          <cell r="E153" t="str">
            <v>OFICIAL</v>
          </cell>
          <cell r="F153" t="str">
            <v>D</v>
          </cell>
          <cell r="G153" t="str">
            <v>402</v>
          </cell>
          <cell r="H153" t="str">
            <v>346</v>
          </cell>
          <cell r="I153" t="str">
            <v>0.5835</v>
          </cell>
          <cell r="J153" t="str">
            <v>0.5863</v>
          </cell>
          <cell r="K153" t="str">
            <v>0.5553</v>
          </cell>
          <cell r="L153" t="str">
            <v>0.6511</v>
          </cell>
          <cell r="M153" t="str">
            <v>0.602</v>
          </cell>
          <cell r="N153" t="str">
            <v>0.5946</v>
          </cell>
        </row>
        <row r="154">
          <cell r="A154">
            <v>113001029095</v>
          </cell>
          <cell r="B154" t="str">
            <v>INSTITUCION EDUCATIVA FOCO ROJO - Sede Única</v>
          </cell>
          <cell r="C154" t="str">
            <v>Establecimiento</v>
          </cell>
          <cell r="D154" t="str">
            <v>CARTAGENA DE INDIAS (BOLIVAR)</v>
          </cell>
          <cell r="E154" t="str">
            <v>OFICIAL</v>
          </cell>
          <cell r="F154" t="str">
            <v>D</v>
          </cell>
          <cell r="G154" t="str">
            <v>272</v>
          </cell>
          <cell r="H154" t="str">
            <v>265</v>
          </cell>
          <cell r="I154" t="str">
            <v>0.5788</v>
          </cell>
          <cell r="J154" t="str">
            <v>0.5934</v>
          </cell>
          <cell r="K154" t="str">
            <v>0.5628</v>
          </cell>
          <cell r="L154" t="str">
            <v>0.6374</v>
          </cell>
          <cell r="M154" t="str">
            <v>0.5832</v>
          </cell>
          <cell r="N154" t="str">
            <v>0.5923</v>
          </cell>
        </row>
        <row r="155">
          <cell r="A155">
            <v>313001028098</v>
          </cell>
          <cell r="B155" t="str">
            <v>INSTITUCION EDUCATIVA LOS ANGELES - Sede Única</v>
          </cell>
          <cell r="C155" t="str">
            <v>Establecimiento</v>
          </cell>
          <cell r="D155" t="str">
            <v>CARTAGENA DE INDIAS (BOLIVAR)</v>
          </cell>
          <cell r="E155" t="str">
            <v>NO OFICIAL</v>
          </cell>
          <cell r="F155" t="str">
            <v>D</v>
          </cell>
          <cell r="G155" t="str">
            <v>21</v>
          </cell>
          <cell r="H155" t="str">
            <v>20</v>
          </cell>
          <cell r="I155" t="str">
            <v>0.5954</v>
          </cell>
          <cell r="J155" t="str">
            <v>0.5561</v>
          </cell>
          <cell r="K155" t="str">
            <v>0.5594</v>
          </cell>
          <cell r="L155" t="str">
            <v>0.6384</v>
          </cell>
          <cell r="M155" t="str">
            <v>0.6314</v>
          </cell>
          <cell r="N155" t="str">
            <v>0.5907</v>
          </cell>
        </row>
        <row r="156">
          <cell r="A156">
            <v>313001006736</v>
          </cell>
          <cell r="B156" t="str">
            <v>ASOCIACION LICEO SAN FERNANDO - Sede Única</v>
          </cell>
          <cell r="C156" t="str">
            <v>Establecimiento</v>
          </cell>
          <cell r="D156" t="str">
            <v>CARTAGENA (BOLIVAR)</v>
          </cell>
          <cell r="E156" t="str">
            <v>NO OFICIAL</v>
          </cell>
          <cell r="F156" t="str">
            <v>D</v>
          </cell>
          <cell r="G156" t="str">
            <v>29</v>
          </cell>
          <cell r="H156" t="str">
            <v>26</v>
          </cell>
          <cell r="I156" t="str">
            <v>0.5805</v>
          </cell>
          <cell r="J156" t="str">
            <v>0.5751</v>
          </cell>
          <cell r="K156" t="str">
            <v>0.5887</v>
          </cell>
          <cell r="L156" t="str">
            <v>0.6067</v>
          </cell>
          <cell r="M156" t="str">
            <v>0.6171</v>
          </cell>
          <cell r="N156" t="str">
            <v>0.59</v>
          </cell>
        </row>
        <row r="157">
          <cell r="A157">
            <v>113001001727</v>
          </cell>
          <cell r="B157" t="str">
            <v>INSTITUCION EDUCATIVA REPUBLICA DEL LIBANO - Sede Única</v>
          </cell>
          <cell r="C157" t="str">
            <v>Establecimiento</v>
          </cell>
          <cell r="D157" t="str">
            <v>CARTAGENA DE INDIAS (BOLIVAR)</v>
          </cell>
          <cell r="E157" t="str">
            <v>OFICIAL</v>
          </cell>
          <cell r="F157" t="str">
            <v>D</v>
          </cell>
          <cell r="G157" t="str">
            <v>289</v>
          </cell>
          <cell r="H157" t="str">
            <v>266</v>
          </cell>
          <cell r="I157" t="str">
            <v>0.5859</v>
          </cell>
          <cell r="J157" t="str">
            <v>0.5897</v>
          </cell>
          <cell r="K157" t="str">
            <v>0.5566</v>
          </cell>
          <cell r="L157" t="str">
            <v>0.6322</v>
          </cell>
          <cell r="M157" t="str">
            <v>0.5768</v>
          </cell>
          <cell r="N157" t="str">
            <v>0.59</v>
          </cell>
        </row>
        <row r="158">
          <cell r="A158">
            <v>313001027075</v>
          </cell>
          <cell r="B158" t="str">
            <v>INSTITUCION EDUCATIVA EL SALVADOR - Sede Única</v>
          </cell>
          <cell r="C158" t="str">
            <v>Establecimiento</v>
          </cell>
          <cell r="D158" t="str">
            <v>CARTAGENA (BOLIVAR)</v>
          </cell>
          <cell r="E158" t="str">
            <v>NO OFICIAL</v>
          </cell>
          <cell r="F158" t="str">
            <v>D</v>
          </cell>
          <cell r="G158" t="str">
            <v>282</v>
          </cell>
          <cell r="H158" t="str">
            <v>245</v>
          </cell>
          <cell r="I158" t="str">
            <v>0.5711</v>
          </cell>
          <cell r="J158" t="str">
            <v>0.5981</v>
          </cell>
          <cell r="K158" t="str">
            <v>0.5751</v>
          </cell>
          <cell r="L158" t="str">
            <v>0.6157</v>
          </cell>
          <cell r="M158" t="str">
            <v>0.5762</v>
          </cell>
          <cell r="N158" t="str">
            <v>0.5889</v>
          </cell>
        </row>
        <row r="159">
          <cell r="A159">
            <v>113001007199</v>
          </cell>
          <cell r="B159" t="str">
            <v>INSTITUCION EDUCATIVA FE Y ALEGRIA LAS AMERICAS - Sede Única</v>
          </cell>
          <cell r="C159" t="str">
            <v>Establecimiento</v>
          </cell>
          <cell r="D159" t="str">
            <v>CARTAGENA DE INDIAS (BOLIVAR)</v>
          </cell>
          <cell r="E159" t="str">
            <v>OFICIAL</v>
          </cell>
          <cell r="F159" t="str">
            <v>D</v>
          </cell>
          <cell r="G159" t="str">
            <v>457</v>
          </cell>
          <cell r="H159" t="str">
            <v>424</v>
          </cell>
          <cell r="I159" t="str">
            <v>0.5908</v>
          </cell>
          <cell r="J159" t="str">
            <v>0.5819</v>
          </cell>
          <cell r="K159" t="str">
            <v>0.5534</v>
          </cell>
          <cell r="L159" t="str">
            <v>0.6298</v>
          </cell>
          <cell r="M159" t="str">
            <v>0.5829</v>
          </cell>
          <cell r="N159" t="str">
            <v>0.5885</v>
          </cell>
        </row>
        <row r="160">
          <cell r="A160">
            <v>413001004703</v>
          </cell>
          <cell r="B160" t="str">
            <v>INSTITUCION EDUCATIVA DE LA BOQUILLA - Sede Única</v>
          </cell>
          <cell r="C160" t="str">
            <v>Establecimiento</v>
          </cell>
          <cell r="D160" t="str">
            <v>CARTAGENA DE INDIAS (BOLIVAR)</v>
          </cell>
          <cell r="E160" t="str">
            <v>OFICIAL</v>
          </cell>
          <cell r="F160" t="str">
            <v>D</v>
          </cell>
          <cell r="G160" t="str">
            <v>337</v>
          </cell>
          <cell r="H160" t="str">
            <v>328</v>
          </cell>
          <cell r="I160" t="str">
            <v>0.5667</v>
          </cell>
          <cell r="J160" t="str">
            <v>0.5774</v>
          </cell>
          <cell r="K160" t="str">
            <v>0.5578</v>
          </cell>
          <cell r="L160" t="str">
            <v>0.6404</v>
          </cell>
          <cell r="M160" t="str">
            <v>0.6027</v>
          </cell>
          <cell r="N160" t="str">
            <v>0.5869</v>
          </cell>
        </row>
        <row r="161">
          <cell r="A161">
            <v>313001013996</v>
          </cell>
          <cell r="B161" t="str">
            <v>COL. COMUNITARIO JOSE CARMELO VILLAMIZAR DIAZ - Sede Única</v>
          </cell>
          <cell r="C161" t="str">
            <v>Establecimiento</v>
          </cell>
          <cell r="D161" t="str">
            <v>CARTAGENA (BOLIVAR)</v>
          </cell>
          <cell r="E161" t="str">
            <v>NO OFICIAL</v>
          </cell>
          <cell r="F161" t="str">
            <v>D</v>
          </cell>
          <cell r="G161" t="str">
            <v>12</v>
          </cell>
          <cell r="H161" t="str">
            <v>12</v>
          </cell>
          <cell r="I161" t="str">
            <v>0.623</v>
          </cell>
          <cell r="J161" t="str">
            <v>0.57</v>
          </cell>
          <cell r="K161" t="str">
            <v>0.5742</v>
          </cell>
          <cell r="L161" t="str">
            <v>0.5802</v>
          </cell>
          <cell r="M161" t="str">
            <v>0.5733</v>
          </cell>
          <cell r="N161" t="str">
            <v>0.5858</v>
          </cell>
        </row>
        <row r="162">
          <cell r="A162">
            <v>213001007231</v>
          </cell>
          <cell r="B162" t="str">
            <v>INSTITUCION EDUCATIVA SAN FRANCISCO DE ASIS - Sede Única</v>
          </cell>
          <cell r="C162" t="str">
            <v>Establecimiento</v>
          </cell>
          <cell r="D162" t="str">
            <v>CARTAGENA DE INDIAS (BOLIVAR)</v>
          </cell>
          <cell r="E162" t="str">
            <v>OFICIAL</v>
          </cell>
          <cell r="F162" t="str">
            <v>D</v>
          </cell>
          <cell r="G162" t="str">
            <v>551</v>
          </cell>
          <cell r="H162" t="str">
            <v>529</v>
          </cell>
          <cell r="I162" t="str">
            <v>0.5869</v>
          </cell>
          <cell r="J162" t="str">
            <v>0.5836</v>
          </cell>
          <cell r="K162" t="str">
            <v>0.5378</v>
          </cell>
          <cell r="L162" t="str">
            <v>0.6262</v>
          </cell>
          <cell r="M162" t="str">
            <v>0.5936</v>
          </cell>
          <cell r="N162" t="str">
            <v>0.5844</v>
          </cell>
        </row>
        <row r="163">
          <cell r="A163">
            <v>113001001450</v>
          </cell>
          <cell r="B163" t="str">
            <v>INSTITUCION EDUCATIVA PEDRO HEREDIA - Sede Única</v>
          </cell>
          <cell r="C163" t="str">
            <v>Establecimiento</v>
          </cell>
          <cell r="D163" t="str">
            <v>CARTAGENA DE INDIAS (BOLIVAR)</v>
          </cell>
          <cell r="E163" t="str">
            <v>OFICIAL</v>
          </cell>
          <cell r="F163" t="str">
            <v>D</v>
          </cell>
          <cell r="G163" t="str">
            <v>184</v>
          </cell>
          <cell r="H163" t="str">
            <v>178</v>
          </cell>
          <cell r="I163" t="str">
            <v>0.5808</v>
          </cell>
          <cell r="J163" t="str">
            <v>0.5831</v>
          </cell>
          <cell r="K163" t="str">
            <v>0.5467</v>
          </cell>
          <cell r="L163" t="str">
            <v>0.6304</v>
          </cell>
          <cell r="M163" t="str">
            <v>0.5694</v>
          </cell>
          <cell r="N163" t="str">
            <v>0.584</v>
          </cell>
        </row>
        <row r="164">
          <cell r="A164">
            <v>313001012744</v>
          </cell>
          <cell r="B164" t="str">
            <v>INSTITUTO  SKINNER II   (ANT.-JARD. INF. SKINNER II) - Sede Única</v>
          </cell>
          <cell r="C164" t="str">
            <v>Establecimiento</v>
          </cell>
          <cell r="D164" t="str">
            <v>CARTAGENA DE INDIAS (BOLIVAR)</v>
          </cell>
          <cell r="E164" t="str">
            <v>NO OFICIAL</v>
          </cell>
          <cell r="F164" t="str">
            <v>D</v>
          </cell>
          <cell r="G164" t="str">
            <v>105</v>
          </cell>
          <cell r="H164" t="str">
            <v>103</v>
          </cell>
          <cell r="I164" t="str">
            <v>0.5725</v>
          </cell>
          <cell r="J164" t="str">
            <v>0.5867</v>
          </cell>
          <cell r="K164" t="str">
            <v>0.5508</v>
          </cell>
          <cell r="L164" t="str">
            <v>0.6227</v>
          </cell>
          <cell r="M164" t="str">
            <v>0.5597</v>
          </cell>
          <cell r="N164" t="str">
            <v>0.5814</v>
          </cell>
        </row>
        <row r="165">
          <cell r="A165">
            <v>213001007797</v>
          </cell>
          <cell r="B165" t="str">
            <v>INSTITUCION EDUCATIVA SAN JUAN DE DAMASCO - Sede Única</v>
          </cell>
          <cell r="C165" t="str">
            <v>Establecimiento</v>
          </cell>
          <cell r="D165" t="str">
            <v>CARTAGENA DE INDIAS (BOLIVAR)</v>
          </cell>
          <cell r="E165" t="str">
            <v>OFICIAL</v>
          </cell>
          <cell r="F165" t="str">
            <v>D</v>
          </cell>
          <cell r="G165" t="str">
            <v>194</v>
          </cell>
          <cell r="H165" t="str">
            <v>181</v>
          </cell>
          <cell r="I165" t="str">
            <v>0.582</v>
          </cell>
          <cell r="J165" t="str">
            <v>0.571</v>
          </cell>
          <cell r="K165" t="str">
            <v>0.5528</v>
          </cell>
          <cell r="L165" t="str">
            <v>0.6174</v>
          </cell>
          <cell r="M165" t="str">
            <v>0.5847</v>
          </cell>
          <cell r="N165" t="str">
            <v>0.5811</v>
          </cell>
        </row>
        <row r="166">
          <cell r="A166">
            <v>113001000429</v>
          </cell>
          <cell r="B166" t="str">
            <v>INSTITUCION EDUCATIVA SALIM BECHARA - Sede Única</v>
          </cell>
          <cell r="C166" t="str">
            <v>Establecimiento</v>
          </cell>
          <cell r="D166" t="str">
            <v>CARTAGENA DE INDIAS (BOLIVAR)</v>
          </cell>
          <cell r="E166" t="str">
            <v>OFICIAL</v>
          </cell>
          <cell r="F166" t="str">
            <v>D</v>
          </cell>
          <cell r="G166" t="str">
            <v>193</v>
          </cell>
          <cell r="H166" t="str">
            <v>177</v>
          </cell>
          <cell r="I166" t="str">
            <v>0.5746</v>
          </cell>
          <cell r="J166" t="str">
            <v>0.5732</v>
          </cell>
          <cell r="K166" t="str">
            <v>0.5405</v>
          </cell>
          <cell r="L166" t="str">
            <v>0.6309</v>
          </cell>
          <cell r="M166" t="str">
            <v>0.5677</v>
          </cell>
          <cell r="N166" t="str">
            <v>0.5789</v>
          </cell>
        </row>
        <row r="167">
          <cell r="A167">
            <v>313001005225</v>
          </cell>
          <cell r="B167" t="str">
            <v>INSTITUCION EDUCATIVA JOSE MARIA CORDOBA DE PASACABALLOS - Sede Única</v>
          </cell>
          <cell r="C167" t="str">
            <v>Establecimiento</v>
          </cell>
          <cell r="D167" t="str">
            <v>CARTAGENA DE INDIAS (BOLIVAR)</v>
          </cell>
          <cell r="E167" t="str">
            <v>OFICIAL</v>
          </cell>
          <cell r="F167" t="str">
            <v>D</v>
          </cell>
          <cell r="G167" t="str">
            <v>100</v>
          </cell>
          <cell r="H167" t="str">
            <v>98</v>
          </cell>
          <cell r="I167" t="str">
            <v>0.5741</v>
          </cell>
          <cell r="J167" t="str">
            <v>0.5718</v>
          </cell>
          <cell r="K167" t="str">
            <v>0.5521</v>
          </cell>
          <cell r="L167" t="str">
            <v>0.62</v>
          </cell>
          <cell r="M167" t="str">
            <v>0.5503</v>
          </cell>
          <cell r="N167" t="str">
            <v>0.5773</v>
          </cell>
        </row>
        <row r="168">
          <cell r="A168">
            <v>113001001816</v>
          </cell>
          <cell r="B168" t="str">
            <v>INSTITUCION EDUCATIVA JOSE DE LA VEGA - Sede Única</v>
          </cell>
          <cell r="C168" t="str">
            <v>Establecimiento</v>
          </cell>
          <cell r="D168" t="str">
            <v>CARTAGENA DE INDIAS (BOLIVAR)</v>
          </cell>
          <cell r="E168" t="str">
            <v>OFICIAL</v>
          </cell>
          <cell r="F168" t="str">
            <v>D</v>
          </cell>
          <cell r="G168" t="str">
            <v>565</v>
          </cell>
          <cell r="H168" t="str">
            <v>483</v>
          </cell>
          <cell r="I168" t="str">
            <v>0.5896</v>
          </cell>
          <cell r="J168" t="str">
            <v>0.561</v>
          </cell>
          <cell r="K168" t="str">
            <v>0.5278</v>
          </cell>
          <cell r="L168" t="str">
            <v>0.6265</v>
          </cell>
          <cell r="M168" t="str">
            <v>0.5861</v>
          </cell>
          <cell r="N168" t="str">
            <v>0.577</v>
          </cell>
        </row>
        <row r="169">
          <cell r="A169">
            <v>213001007533</v>
          </cell>
          <cell r="B169" t="str">
            <v>INSTITUCION EDUCATIVA NUEVA ESPERANZA ARROYO GRANDE - Sede Única</v>
          </cell>
          <cell r="C169" t="str">
            <v>Establecimiento</v>
          </cell>
          <cell r="D169" t="str">
            <v>CARTAGENA DE INDIAS (BOLIVAR)</v>
          </cell>
          <cell r="E169" t="str">
            <v>OFICIAL</v>
          </cell>
          <cell r="F169" t="str">
            <v>D</v>
          </cell>
          <cell r="G169" t="str">
            <v>84</v>
          </cell>
          <cell r="H169" t="str">
            <v>84</v>
          </cell>
          <cell r="I169" t="str">
            <v>0.5722</v>
          </cell>
          <cell r="J169" t="str">
            <v>0.5663</v>
          </cell>
          <cell r="K169" t="str">
            <v>0.5598</v>
          </cell>
          <cell r="L169" t="str">
            <v>0.6168</v>
          </cell>
          <cell r="M169" t="str">
            <v>0.5431</v>
          </cell>
          <cell r="N169" t="str">
            <v>0.576</v>
          </cell>
        </row>
        <row r="170">
          <cell r="A170">
            <v>113001030212</v>
          </cell>
          <cell r="B170" t="str">
            <v>INSTITUCION EDUCATIVA BICENTENARIO - Sede Única</v>
          </cell>
          <cell r="C170" t="str">
            <v>Establecimiento</v>
          </cell>
          <cell r="D170" t="str">
            <v>CARTAGENA DE INDIAS (BOLIVAR)</v>
          </cell>
          <cell r="E170" t="str">
            <v>OFICIAL</v>
          </cell>
          <cell r="F170" t="str">
            <v>D</v>
          </cell>
          <cell r="G170" t="str">
            <v>229</v>
          </cell>
          <cell r="H170" t="str">
            <v>227</v>
          </cell>
          <cell r="I170" t="str">
            <v>0.5692</v>
          </cell>
          <cell r="J170" t="str">
            <v>0.5635</v>
          </cell>
          <cell r="K170" t="str">
            <v>0.5376</v>
          </cell>
          <cell r="L170" t="str">
            <v>0.6245</v>
          </cell>
          <cell r="M170" t="str">
            <v>0.5591</v>
          </cell>
          <cell r="N170" t="str">
            <v>0.5726</v>
          </cell>
        </row>
        <row r="171">
          <cell r="A171">
            <v>213001009056</v>
          </cell>
          <cell r="B171" t="str">
            <v>I.E. NUESTRA SEÑORA DEL BUEN AIRE - Sede Única</v>
          </cell>
          <cell r="C171" t="str">
            <v>Establecimiento</v>
          </cell>
          <cell r="D171" t="str">
            <v>CARTAGENA DE INDIAS (BOLIVAR)</v>
          </cell>
          <cell r="E171" t="str">
            <v>OFICIAL</v>
          </cell>
          <cell r="F171" t="str">
            <v>D</v>
          </cell>
          <cell r="G171" t="str">
            <v>137</v>
          </cell>
          <cell r="H171" t="str">
            <v>133</v>
          </cell>
          <cell r="I171" t="str">
            <v>0.5805</v>
          </cell>
          <cell r="J171" t="str">
            <v>0.566</v>
          </cell>
          <cell r="K171" t="str">
            <v>0.5403</v>
          </cell>
          <cell r="L171" t="str">
            <v>0.6068</v>
          </cell>
          <cell r="M171" t="str">
            <v>0.534</v>
          </cell>
          <cell r="N171" t="str">
            <v>0.5704</v>
          </cell>
        </row>
        <row r="172">
          <cell r="A172">
            <v>213001009048</v>
          </cell>
          <cell r="B172" t="str">
            <v>INSTITUCION EDUCATIVA TECNICA DE PASACABALLOS - Sede Única</v>
          </cell>
          <cell r="C172" t="str">
            <v>Establecimiento</v>
          </cell>
          <cell r="D172" t="str">
            <v>CARTAGENA DE INDIAS (BOLIVAR)</v>
          </cell>
          <cell r="E172" t="str">
            <v>OFICIAL</v>
          </cell>
          <cell r="F172" t="str">
            <v>D</v>
          </cell>
          <cell r="G172" t="str">
            <v>354</v>
          </cell>
          <cell r="H172" t="str">
            <v>335</v>
          </cell>
          <cell r="I172" t="str">
            <v>0.5447</v>
          </cell>
          <cell r="J172" t="str">
            <v>0.5743</v>
          </cell>
          <cell r="K172" t="str">
            <v>0.5392</v>
          </cell>
          <cell r="L172" t="str">
            <v>0.6097</v>
          </cell>
          <cell r="M172" t="str">
            <v>0.5932</v>
          </cell>
          <cell r="N172" t="str">
            <v>0.569</v>
          </cell>
        </row>
        <row r="173">
          <cell r="A173">
            <v>213001001306</v>
          </cell>
          <cell r="B173" t="str">
            <v>I.E. DE PONTEZUELA - Sede Única</v>
          </cell>
          <cell r="C173" t="str">
            <v>Establecimiento</v>
          </cell>
          <cell r="D173" t="str">
            <v>CARTAGENA DE INDIAS (BOLIVAR)</v>
          </cell>
          <cell r="E173" t="str">
            <v>OFICIAL</v>
          </cell>
          <cell r="F173" t="str">
            <v>D</v>
          </cell>
          <cell r="G173" t="str">
            <v>105</v>
          </cell>
          <cell r="H173" t="str">
            <v>102</v>
          </cell>
          <cell r="I173" t="str">
            <v>0.5626</v>
          </cell>
          <cell r="J173" t="str">
            <v>0.5815</v>
          </cell>
          <cell r="K173" t="str">
            <v>0.5138</v>
          </cell>
          <cell r="L173" t="str">
            <v>0.5988</v>
          </cell>
          <cell r="M173" t="str">
            <v>0.5675</v>
          </cell>
          <cell r="N173" t="str">
            <v>0.5644</v>
          </cell>
        </row>
        <row r="174">
          <cell r="A174">
            <v>113001008276</v>
          </cell>
          <cell r="B174" t="str">
            <v>INSTITUCION EDUCATIVA PLAYAS DE ACAPULCO - Sede Única</v>
          </cell>
          <cell r="C174" t="str">
            <v>Establecimiento</v>
          </cell>
          <cell r="D174" t="str">
            <v>CARTAGENA DE INDIAS (BOLIVAR)</v>
          </cell>
          <cell r="E174" t="str">
            <v>OFICIAL</v>
          </cell>
          <cell r="F174" t="str">
            <v>D</v>
          </cell>
          <cell r="G174" t="str">
            <v>151</v>
          </cell>
          <cell r="H174" t="str">
            <v>124</v>
          </cell>
          <cell r="I174" t="str">
            <v>0.5573</v>
          </cell>
          <cell r="J174" t="str">
            <v>0.5626</v>
          </cell>
          <cell r="K174" t="str">
            <v>0.5212</v>
          </cell>
          <cell r="L174" t="str">
            <v>0.6195</v>
          </cell>
          <cell r="M174" t="str">
            <v>0.5411</v>
          </cell>
          <cell r="N174" t="str">
            <v>0.5633</v>
          </cell>
        </row>
        <row r="175">
          <cell r="A175">
            <v>113001800263</v>
          </cell>
          <cell r="B175" t="str">
            <v>INSTITUCION EDUCATIVA EL SALVADOR</v>
          </cell>
          <cell r="C175" t="str">
            <v>Establecimiento</v>
          </cell>
          <cell r="D175" t="str">
            <v>CARTAGENA DE INDIAS (BOLIVAR)</v>
          </cell>
          <cell r="E175" t="str">
            <v>OFICIAL</v>
          </cell>
          <cell r="F175" t="str">
            <v>D</v>
          </cell>
          <cell r="G175" t="str">
            <v>460</v>
          </cell>
          <cell r="H175" t="str">
            <v>410</v>
          </cell>
          <cell r="I175" t="str">
            <v>0.5648</v>
          </cell>
          <cell r="J175" t="str">
            <v>0.5613</v>
          </cell>
          <cell r="K175" t="str">
            <v>0.5093</v>
          </cell>
          <cell r="L175" t="str">
            <v>0.6212</v>
          </cell>
          <cell r="M175" t="str">
            <v>0.5421</v>
          </cell>
          <cell r="N175" t="str">
            <v>0.5625</v>
          </cell>
        </row>
        <row r="176">
          <cell r="A176">
            <v>113001800263</v>
          </cell>
          <cell r="B176" t="str">
            <v>INSTITUCION EDUCATIVA EL SALVADOR - INSTITUCION EDUCATIVA EL SALVADOR - SEDE PRINCIPAL</v>
          </cell>
          <cell r="C176" t="str">
            <v>Sede</v>
          </cell>
          <cell r="D176" t="str">
            <v>CARTAGENA DE INDIAS (BOLIVAR)</v>
          </cell>
          <cell r="E176" t="str">
            <v>OFICIAL</v>
          </cell>
          <cell r="F176" t="str">
            <v>D</v>
          </cell>
          <cell r="G176" t="str">
            <v>144</v>
          </cell>
          <cell r="H176" t="str">
            <v>131</v>
          </cell>
          <cell r="I176" t="str">
            <v>0.5533</v>
          </cell>
          <cell r="J176" t="str">
            <v>0.5489</v>
          </cell>
          <cell r="K176" t="str">
            <v>0.5083</v>
          </cell>
          <cell r="L176" t="str">
            <v>0.62</v>
          </cell>
          <cell r="M176" t="str">
            <v>0.52</v>
          </cell>
          <cell r="N176" t="str">
            <v>0.5547</v>
          </cell>
        </row>
        <row r="177">
          <cell r="A177">
            <v>113001800328</v>
          </cell>
          <cell r="B177" t="str">
            <v>INSTITUCION EDUCATIVA EL SALVADOR - SEDE SAN JOSE</v>
          </cell>
          <cell r="C177" t="str">
            <v>Sede</v>
          </cell>
          <cell r="D177" t="str">
            <v>CARTAGENA DE INDIAS (BOLIVAR)</v>
          </cell>
          <cell r="E177" t="str">
            <v>OFICIAL</v>
          </cell>
          <cell r="F177" t="str">
            <v>C</v>
          </cell>
          <cell r="G177" t="str">
            <v>156</v>
          </cell>
          <cell r="H177" t="str">
            <v>152</v>
          </cell>
          <cell r="I177" t="str">
            <v>0.6371</v>
          </cell>
          <cell r="J177" t="str">
            <v>0.6267</v>
          </cell>
          <cell r="K177" t="str">
            <v>0.5529</v>
          </cell>
          <cell r="L177" t="str">
            <v>0.6708</v>
          </cell>
          <cell r="M177" t="str">
            <v>0.6046</v>
          </cell>
          <cell r="N177" t="str">
            <v>0.6206</v>
          </cell>
        </row>
        <row r="178">
          <cell r="A178">
            <v>113001800344</v>
          </cell>
          <cell r="B178" t="str">
            <v>INSTITUCION EDUCATIVA EL SALVADOR - SEDE LAS COLINAS</v>
          </cell>
          <cell r="C178" t="str">
            <v>Sede</v>
          </cell>
          <cell r="D178" t="str">
            <v>CARTAGENA DE INDIAS (BOLIVAR)</v>
          </cell>
          <cell r="E178" t="str">
            <v>OFICIAL</v>
          </cell>
          <cell r="F178" t="str">
            <v>D</v>
          </cell>
          <cell r="G178" t="str">
            <v>46</v>
          </cell>
          <cell r="H178" t="str">
            <v>44</v>
          </cell>
          <cell r="I178" t="str">
            <v>0.5354</v>
          </cell>
          <cell r="J178" t="str">
            <v>0.5417</v>
          </cell>
          <cell r="K178" t="str">
            <v>0.4894</v>
          </cell>
          <cell r="L178" t="str">
            <v>0.6087</v>
          </cell>
          <cell r="M178" t="str">
            <v>0.5636</v>
          </cell>
          <cell r="N178" t="str">
            <v>0.5453</v>
          </cell>
        </row>
        <row r="179">
          <cell r="A179">
            <v>113001000739</v>
          </cell>
          <cell r="B179" t="str">
            <v>INSTITUCION EDUCATIVA ANA MARIA VELEZ DE TRUJILLO - Sede Única</v>
          </cell>
          <cell r="C179" t="str">
            <v>Establecimiento</v>
          </cell>
          <cell r="D179" t="str">
            <v>CARTAGENA DE INDIAS (BOLIVAR)</v>
          </cell>
          <cell r="E179" t="str">
            <v>OFICIAL</v>
          </cell>
          <cell r="F179" t="str">
            <v>D</v>
          </cell>
          <cell r="G179" t="str">
            <v>242</v>
          </cell>
          <cell r="H179" t="str">
            <v>227</v>
          </cell>
          <cell r="I179" t="str">
            <v>0.567</v>
          </cell>
          <cell r="J179" t="str">
            <v>0.5623</v>
          </cell>
          <cell r="K179" t="str">
            <v>0.5154</v>
          </cell>
          <cell r="L179" t="str">
            <v>0.6035</v>
          </cell>
          <cell r="M179" t="str">
            <v>0.5616</v>
          </cell>
          <cell r="N179" t="str">
            <v>0.562</v>
          </cell>
        </row>
        <row r="180">
          <cell r="A180">
            <v>113001005544</v>
          </cell>
          <cell r="B180" t="str">
            <v>INSTITUCION EDUCATIVA ANTONIO NARIÑO - Sede Única</v>
          </cell>
          <cell r="C180" t="str">
            <v>Establecimiento</v>
          </cell>
          <cell r="D180" t="str">
            <v>CARTAGENA DE INDIAS (BOLIVAR)</v>
          </cell>
          <cell r="E180" t="str">
            <v>OFICIAL</v>
          </cell>
          <cell r="F180" t="str">
            <v>D</v>
          </cell>
          <cell r="G180" t="str">
            <v>170</v>
          </cell>
          <cell r="H180" t="str">
            <v>140</v>
          </cell>
          <cell r="I180" t="str">
            <v>0.5443</v>
          </cell>
          <cell r="J180" t="str">
            <v>0.5468</v>
          </cell>
          <cell r="K180" t="str">
            <v>0.5384</v>
          </cell>
          <cell r="L180" t="str">
            <v>0.6141</v>
          </cell>
          <cell r="M180" t="str">
            <v>0.5749</v>
          </cell>
          <cell r="N180" t="str">
            <v>0.562</v>
          </cell>
        </row>
        <row r="181">
          <cell r="A181">
            <v>113001002138</v>
          </cell>
          <cell r="B181" t="str">
            <v>INSTITUCION EDUCATIVA NUESTRA SRA DEL PERPETUO SOCORRO - Sede Única</v>
          </cell>
          <cell r="C181" t="str">
            <v>Establecimiento</v>
          </cell>
          <cell r="D181" t="str">
            <v>CARTAGENA DE INDIAS (BOLIVAR)</v>
          </cell>
          <cell r="E181" t="str">
            <v>OFICIAL</v>
          </cell>
          <cell r="F181" t="str">
            <v>D</v>
          </cell>
          <cell r="G181" t="str">
            <v>239</v>
          </cell>
          <cell r="H181" t="str">
            <v>211</v>
          </cell>
          <cell r="I181" t="str">
            <v>0.5494</v>
          </cell>
          <cell r="J181" t="str">
            <v>0.5387</v>
          </cell>
          <cell r="K181" t="str">
            <v>0.5434</v>
          </cell>
          <cell r="L181" t="str">
            <v>0.6108</v>
          </cell>
          <cell r="M181" t="str">
            <v>0.5646</v>
          </cell>
          <cell r="N181" t="str">
            <v>0.5609</v>
          </cell>
        </row>
        <row r="182">
          <cell r="A182">
            <v>213001002531</v>
          </cell>
          <cell r="B182" t="str">
            <v>I.E. MANZANILLO DEL MAR - Sede Única</v>
          </cell>
          <cell r="C182" t="str">
            <v>Establecimiento</v>
          </cell>
          <cell r="D182" t="str">
            <v>CARTAGENA DE INDIAS (BOLIVAR)</v>
          </cell>
          <cell r="E182" t="str">
            <v>OFICIAL</v>
          </cell>
          <cell r="F182" t="str">
            <v>D</v>
          </cell>
          <cell r="G182" t="str">
            <v>78</v>
          </cell>
          <cell r="H182" t="str">
            <v>67</v>
          </cell>
          <cell r="I182" t="str">
            <v>0.5491</v>
          </cell>
          <cell r="J182" t="str">
            <v>0.582</v>
          </cell>
          <cell r="K182" t="str">
            <v>0.5192</v>
          </cell>
          <cell r="L182" t="str">
            <v>0.599</v>
          </cell>
          <cell r="M182" t="str">
            <v>0.5377</v>
          </cell>
          <cell r="N182" t="str">
            <v>0.5604</v>
          </cell>
        </row>
        <row r="183">
          <cell r="A183">
            <v>113001001492</v>
          </cell>
          <cell r="B183" t="str">
            <v>INSTITUCION EDUCATIVA LICEO DE BOLIVAR - Sede Única</v>
          </cell>
          <cell r="C183" t="str">
            <v>Establecimiento</v>
          </cell>
          <cell r="D183" t="str">
            <v>CARTAGENA DE INDIAS (BOLIVAR)</v>
          </cell>
          <cell r="E183" t="str">
            <v>OFICIAL</v>
          </cell>
          <cell r="F183" t="str">
            <v>D</v>
          </cell>
          <cell r="G183" t="str">
            <v>357</v>
          </cell>
          <cell r="H183" t="str">
            <v>309</v>
          </cell>
          <cell r="I183" t="str">
            <v>0.5517</v>
          </cell>
          <cell r="J183" t="str">
            <v>0.563</v>
          </cell>
          <cell r="K183" t="str">
            <v>0.5159</v>
          </cell>
          <cell r="L183" t="str">
            <v>0.5966</v>
          </cell>
          <cell r="M183" t="str">
            <v>0.5698</v>
          </cell>
          <cell r="N183" t="str">
            <v>0.5578</v>
          </cell>
        </row>
        <row r="184">
          <cell r="A184">
            <v>113001000143</v>
          </cell>
          <cell r="B184" t="str">
            <v>INSTITUCION EDUCATIVA ARROYO DE PIEDRA</v>
          </cell>
          <cell r="C184" t="str">
            <v>Establecimiento</v>
          </cell>
          <cell r="D184" t="str">
            <v>CARTAGENA DE INDIAS (BOLIVAR)</v>
          </cell>
          <cell r="E184" t="str">
            <v>OFICIAL</v>
          </cell>
          <cell r="F184" t="str">
            <v>D</v>
          </cell>
          <cell r="G184" t="str">
            <v>144</v>
          </cell>
          <cell r="H184" t="str">
            <v>137</v>
          </cell>
          <cell r="I184" t="str">
            <v>0.5465</v>
          </cell>
          <cell r="J184" t="str">
            <v>0.5569</v>
          </cell>
          <cell r="K184" t="str">
            <v>0.5078</v>
          </cell>
          <cell r="L184" t="str">
            <v>0.5844</v>
          </cell>
          <cell r="M184" t="str">
            <v>0.5225</v>
          </cell>
          <cell r="N184" t="str">
            <v>0.5469</v>
          </cell>
        </row>
        <row r="185">
          <cell r="A185">
            <v>113001000143</v>
          </cell>
          <cell r="B185" t="str">
            <v>INSTITUCION EDUCATIVA ARROYO DE PIEDRA - INSTITUCION EDUCATIVA ARROYO DE PIEDRA</v>
          </cell>
          <cell r="C185" t="str">
            <v>Sede</v>
          </cell>
          <cell r="D185" t="str">
            <v>CARTAGENA DE INDIAS (BOLIVAR)</v>
          </cell>
          <cell r="E185" t="str">
            <v>OFICIAL</v>
          </cell>
          <cell r="F185" t="str">
            <v>D</v>
          </cell>
          <cell r="G185" t="str">
            <v>93</v>
          </cell>
          <cell r="H185" t="str">
            <v>88</v>
          </cell>
          <cell r="I185" t="str">
            <v>0.5475</v>
          </cell>
          <cell r="J185" t="str">
            <v>0.5613</v>
          </cell>
          <cell r="K185" t="str">
            <v>0.5112</v>
          </cell>
          <cell r="L185" t="str">
            <v>0.5799</v>
          </cell>
          <cell r="M185" t="str">
            <v>0.5197</v>
          </cell>
          <cell r="N185" t="str">
            <v>0.5476</v>
          </cell>
        </row>
        <row r="186">
          <cell r="A186">
            <v>213001000083</v>
          </cell>
          <cell r="B186" t="str">
            <v>INSTITUCION EDUCATIVA ARROYO DE PIEDRA - SEDE DE PUNTA CANOA</v>
          </cell>
          <cell r="C186" t="str">
            <v>Sede</v>
          </cell>
          <cell r="D186" t="str">
            <v>CARTAGENA DE INDIAS (BOLIVAR)</v>
          </cell>
          <cell r="E186" t="str">
            <v>OFICIAL</v>
          </cell>
          <cell r="F186" t="str">
            <v>D</v>
          </cell>
          <cell r="G186" t="str">
            <v>51</v>
          </cell>
          <cell r="H186" t="str">
            <v>49</v>
          </cell>
          <cell r="I186" t="str">
            <v>0.5452</v>
          </cell>
          <cell r="J186" t="str">
            <v>0.5487</v>
          </cell>
          <cell r="K186" t="str">
            <v>0.5017</v>
          </cell>
          <cell r="L186" t="str">
            <v>0.5915</v>
          </cell>
          <cell r="M186" t="str">
            <v>0.5282</v>
          </cell>
          <cell r="N186" t="str">
            <v>0.5454</v>
          </cell>
        </row>
        <row r="187">
          <cell r="A187">
            <v>313001027997</v>
          </cell>
          <cell r="B187" t="str">
            <v>INSTITUTO EDUCATIVO CELESTIN FREINET - Sede Única</v>
          </cell>
          <cell r="C187" t="str">
            <v>Establecimiento</v>
          </cell>
          <cell r="D187" t="str">
            <v>CARTAGENA (BOLIVAR)</v>
          </cell>
          <cell r="E187" t="str">
            <v>NO OFICIAL</v>
          </cell>
          <cell r="F187" t="str">
            <v>D</v>
          </cell>
          <cell r="G187" t="str">
            <v>38</v>
          </cell>
          <cell r="H187" t="str">
            <v>36</v>
          </cell>
          <cell r="I187" t="str">
            <v>0.5187</v>
          </cell>
          <cell r="J187" t="str">
            <v>0.5756</v>
          </cell>
          <cell r="K187" t="str">
            <v>0.5257</v>
          </cell>
          <cell r="L187" t="str">
            <v>0.5491</v>
          </cell>
          <cell r="M187" t="str">
            <v>0.5793</v>
          </cell>
          <cell r="N187" t="str">
            <v>0.5451</v>
          </cell>
        </row>
        <row r="188">
          <cell r="A188">
            <v>213001002949</v>
          </cell>
          <cell r="B188" t="str">
            <v>INSTITUCION EDUCATIVA SAN JOSE CA?O DEL ORO - Sede Única</v>
          </cell>
          <cell r="C188" t="str">
            <v>Establecimiento</v>
          </cell>
          <cell r="D188" t="str">
            <v>CARTAGENA DE INDIAS (BOLIVAR)</v>
          </cell>
          <cell r="E188" t="str">
            <v>OFICIAL</v>
          </cell>
          <cell r="F188" t="str">
            <v>D</v>
          </cell>
          <cell r="G188" t="str">
            <v>87</v>
          </cell>
          <cell r="H188" t="str">
            <v>85</v>
          </cell>
          <cell r="I188" t="str">
            <v>0.5296</v>
          </cell>
          <cell r="J188" t="str">
            <v>0.539</v>
          </cell>
          <cell r="K188" t="str">
            <v>0.4994</v>
          </cell>
          <cell r="L188" t="str">
            <v>0.5876</v>
          </cell>
          <cell r="M188" t="str">
            <v>0.605</v>
          </cell>
          <cell r="N188" t="str">
            <v>0.544</v>
          </cell>
        </row>
        <row r="189">
          <cell r="A189">
            <v>113001000160</v>
          </cell>
          <cell r="B189" t="str">
            <v>INSTITUCION EDUCATIVA CORAZON DE MARIA - Sede Única</v>
          </cell>
          <cell r="C189" t="str">
            <v>Establecimiento</v>
          </cell>
          <cell r="D189" t="str">
            <v>CARTAGENA DE INDIAS (BOLIVAR)</v>
          </cell>
          <cell r="E189" t="str">
            <v>OFICIAL</v>
          </cell>
          <cell r="F189" t="str">
            <v>D</v>
          </cell>
          <cell r="G189" t="str">
            <v>161</v>
          </cell>
          <cell r="H189" t="str">
            <v>151</v>
          </cell>
          <cell r="I189" t="str">
            <v>0.5326</v>
          </cell>
          <cell r="J189" t="str">
            <v>0.5435</v>
          </cell>
          <cell r="K189" t="str">
            <v>0.4978</v>
          </cell>
          <cell r="L189" t="str">
            <v>0.5846</v>
          </cell>
          <cell r="M189" t="str">
            <v>0.5792</v>
          </cell>
          <cell r="N189" t="str">
            <v>0.5427</v>
          </cell>
        </row>
        <row r="190">
          <cell r="A190">
            <v>113001800123</v>
          </cell>
          <cell r="B190" t="str">
            <v>INSTITUCION EDUCATIVA GABRIEL GARCIA MARQUEZ - Sede Única</v>
          </cell>
          <cell r="C190" t="str">
            <v>Establecimiento</v>
          </cell>
          <cell r="D190" t="str">
            <v>CARTAGENA DE INDIAS (BOLIVAR)</v>
          </cell>
          <cell r="E190" t="str">
            <v>OFICIAL</v>
          </cell>
          <cell r="F190" t="str">
            <v>D</v>
          </cell>
          <cell r="G190" t="str">
            <v>246</v>
          </cell>
          <cell r="H190" t="str">
            <v>218</v>
          </cell>
          <cell r="I190" t="str">
            <v>0.5353</v>
          </cell>
          <cell r="J190" t="str">
            <v>0.535</v>
          </cell>
          <cell r="K190" t="str">
            <v>0.5075</v>
          </cell>
          <cell r="L190" t="str">
            <v>0.5935</v>
          </cell>
          <cell r="M190" t="str">
            <v>0.5294</v>
          </cell>
          <cell r="N190" t="str">
            <v>0.5418</v>
          </cell>
        </row>
        <row r="191">
          <cell r="A191">
            <v>213001000091</v>
          </cell>
          <cell r="B191" t="str">
            <v>INSTITUCION EDUCATIVA DE ISLA FUERTE - Sede Única</v>
          </cell>
          <cell r="C191" t="str">
            <v>Establecimiento</v>
          </cell>
          <cell r="D191" t="str">
            <v>CARTAGENA DE INDIAS (BOLIVAR)</v>
          </cell>
          <cell r="E191" t="str">
            <v>OFICIAL</v>
          </cell>
          <cell r="F191" t="str">
            <v>D</v>
          </cell>
          <cell r="G191" t="str">
            <v>43</v>
          </cell>
          <cell r="H191" t="str">
            <v>43</v>
          </cell>
          <cell r="I191" t="str">
            <v>0.5214</v>
          </cell>
          <cell r="J191" t="str">
            <v>0.5474</v>
          </cell>
          <cell r="K191" t="str">
            <v>0.5042</v>
          </cell>
          <cell r="L191" t="str">
            <v>0.5758</v>
          </cell>
          <cell r="M191" t="str">
            <v>0.5663</v>
          </cell>
          <cell r="N191" t="str">
            <v>0.5395</v>
          </cell>
        </row>
        <row r="192">
          <cell r="A192">
            <v>213001001942</v>
          </cell>
          <cell r="B192" t="str">
            <v>INSTITUCION EDUCATIVA LUIS FELIPE CABRERA DE BARU - Sede Única</v>
          </cell>
          <cell r="C192" t="str">
            <v>Establecimiento</v>
          </cell>
          <cell r="D192" t="str">
            <v>CARTAGENA DE INDIAS (BOLIVAR)</v>
          </cell>
          <cell r="E192" t="str">
            <v>OFICIAL</v>
          </cell>
          <cell r="F192" t="str">
            <v>D</v>
          </cell>
          <cell r="G192" t="str">
            <v>136</v>
          </cell>
          <cell r="H192" t="str">
            <v>135</v>
          </cell>
          <cell r="I192" t="str">
            <v>0.5261</v>
          </cell>
          <cell r="J192" t="str">
            <v>0.5366</v>
          </cell>
          <cell r="K192" t="str">
            <v>0.5043</v>
          </cell>
          <cell r="L192" t="str">
            <v>0.5633</v>
          </cell>
          <cell r="M192" t="str">
            <v>0.535</v>
          </cell>
          <cell r="N192" t="str">
            <v>0.5328</v>
          </cell>
        </row>
        <row r="193">
          <cell r="A193">
            <v>313001013481</v>
          </cell>
          <cell r="B193" t="str">
            <v>CENTRO EDUCATIVO COMUNITARIO LOS ROBLES - Sede Única</v>
          </cell>
          <cell r="C193" t="str">
            <v>Establecimiento</v>
          </cell>
          <cell r="D193" t="str">
            <v>CARTAGENA (BOLIVAR)</v>
          </cell>
          <cell r="E193" t="str">
            <v>NO OFICIAL</v>
          </cell>
          <cell r="F193" t="str">
            <v>D</v>
          </cell>
          <cell r="G193" t="str">
            <v>50</v>
          </cell>
          <cell r="H193" t="str">
            <v>40</v>
          </cell>
          <cell r="I193" t="str">
            <v>0.5242</v>
          </cell>
          <cell r="J193" t="str">
            <v>0.5238</v>
          </cell>
          <cell r="K193" t="str">
            <v>0.5134</v>
          </cell>
          <cell r="L193" t="str">
            <v>0.5225</v>
          </cell>
          <cell r="M193" t="str">
            <v>0.5694</v>
          </cell>
          <cell r="N193" t="str">
            <v>0.5247</v>
          </cell>
        </row>
        <row r="194">
          <cell r="A194">
            <v>113001006711</v>
          </cell>
          <cell r="B194" t="str">
            <v>INSTITUCION EDUCATIVA OMAIRA SANCHEZ GARZON - Sede Única</v>
          </cell>
          <cell r="C194" t="str">
            <v>Establecimiento</v>
          </cell>
          <cell r="D194" t="str">
            <v>CARTAGENA DE INDIAS (BOLIVAR)</v>
          </cell>
          <cell r="E194" t="str">
            <v>OFICIAL</v>
          </cell>
          <cell r="F194" t="str">
            <v>D</v>
          </cell>
          <cell r="G194" t="str">
            <v>101</v>
          </cell>
          <cell r="H194" t="str">
            <v>93</v>
          </cell>
          <cell r="I194" t="str">
            <v>0.4955</v>
          </cell>
          <cell r="J194" t="str">
            <v>0.5174</v>
          </cell>
          <cell r="K194" t="str">
            <v>0.4886</v>
          </cell>
          <cell r="L194" t="str">
            <v>0.5823</v>
          </cell>
          <cell r="M194" t="str">
            <v>0.5421</v>
          </cell>
          <cell r="N194" t="str">
            <v>0.5226</v>
          </cell>
        </row>
        <row r="195">
          <cell r="A195">
            <v>213001000075</v>
          </cell>
          <cell r="B195" t="str">
            <v>I.E. PUERTO REY - Sede Única</v>
          </cell>
          <cell r="C195" t="str">
            <v>Establecimiento</v>
          </cell>
          <cell r="D195" t="str">
            <v>CARTAGENA DE INDIAS (BOLIVAR)</v>
          </cell>
          <cell r="E195" t="str">
            <v>OFICIAL</v>
          </cell>
          <cell r="F195" t="str">
            <v>D</v>
          </cell>
          <cell r="G195" t="str">
            <v>70</v>
          </cell>
          <cell r="H195" t="str">
            <v>66</v>
          </cell>
          <cell r="I195" t="str">
            <v>0.5054</v>
          </cell>
          <cell r="J195" t="str">
            <v>0.532</v>
          </cell>
          <cell r="K195" t="str">
            <v>0.4896</v>
          </cell>
          <cell r="L195" t="str">
            <v>0.5674</v>
          </cell>
          <cell r="M195" t="str">
            <v>0.5021</v>
          </cell>
          <cell r="N195" t="str">
            <v>0.522</v>
          </cell>
        </row>
        <row r="196">
          <cell r="A196">
            <v>313001000118</v>
          </cell>
          <cell r="B196" t="str">
            <v>INSTITUCION EDUCATIVA NTRA. SRA. LA VICTORIA - Sede Única</v>
          </cell>
          <cell r="C196" t="str">
            <v>Establecimiento</v>
          </cell>
          <cell r="D196" t="str">
            <v>CARTAGENA (BOLIVAR)</v>
          </cell>
          <cell r="E196" t="str">
            <v>OFICIAL</v>
          </cell>
          <cell r="F196" t="str">
            <v>D</v>
          </cell>
          <cell r="G196" t="str">
            <v>63</v>
          </cell>
          <cell r="H196" t="str">
            <v>51</v>
          </cell>
          <cell r="I196" t="str">
            <v>0.5327</v>
          </cell>
          <cell r="J196" t="str">
            <v>0.5205</v>
          </cell>
          <cell r="K196" t="str">
            <v>0.482</v>
          </cell>
          <cell r="L196" t="str">
            <v>0.4942</v>
          </cell>
          <cell r="M196" t="str">
            <v>0.5645</v>
          </cell>
          <cell r="N196" t="str">
            <v>0.5117</v>
          </cell>
        </row>
        <row r="197">
          <cell r="A197">
            <v>213001001250</v>
          </cell>
          <cell r="B197" t="str">
            <v>INSTITUCION EDUCATIVA DE TIERRA BOMBA - Sede Única</v>
          </cell>
          <cell r="C197" t="str">
            <v>Establecimiento</v>
          </cell>
          <cell r="D197" t="str">
            <v>CARTAGENA DE INDIAS (BOLIVAR)</v>
          </cell>
          <cell r="E197" t="str">
            <v>OFICIAL</v>
          </cell>
          <cell r="F197" t="str">
            <v>D</v>
          </cell>
          <cell r="G197" t="str">
            <v>105</v>
          </cell>
          <cell r="H197" t="str">
            <v>102</v>
          </cell>
          <cell r="I197" t="str">
            <v>0.4836</v>
          </cell>
          <cell r="J197" t="str">
            <v>0.5112</v>
          </cell>
          <cell r="K197" t="str">
            <v>0.4781</v>
          </cell>
          <cell r="L197" t="str">
            <v>0.5361</v>
          </cell>
          <cell r="M197" t="str">
            <v>0.5277</v>
          </cell>
          <cell r="N197" t="str">
            <v>0.5042</v>
          </cell>
        </row>
        <row r="198">
          <cell r="A198">
            <v>213001001292</v>
          </cell>
          <cell r="B198" t="str">
            <v>INSTITUCION EDUCATIVA DE SANTA ANA - Sede Única</v>
          </cell>
          <cell r="C198" t="str">
            <v>Establecimiento</v>
          </cell>
          <cell r="D198" t="str">
            <v>CARTAGENA DE INDIAS (BOLIVAR)</v>
          </cell>
          <cell r="E198" t="str">
            <v>OFICIAL</v>
          </cell>
          <cell r="F198" t="str">
            <v>D</v>
          </cell>
          <cell r="G198" t="str">
            <v>127</v>
          </cell>
          <cell r="H198" t="str">
            <v>120</v>
          </cell>
          <cell r="I198" t="str">
            <v>0.491</v>
          </cell>
          <cell r="J198" t="str">
            <v>0.5052</v>
          </cell>
          <cell r="K198" t="str">
            <v>0.4569</v>
          </cell>
          <cell r="L198" t="str">
            <v>0.533</v>
          </cell>
          <cell r="M198" t="str">
            <v>0.5225</v>
          </cell>
          <cell r="N198" t="str">
            <v>0.4985</v>
          </cell>
        </row>
        <row r="199">
          <cell r="A199">
            <v>213001001632</v>
          </cell>
          <cell r="B199" t="str">
            <v>INSTITUCION EDUCATIVA DE LETICIA - Sede Única</v>
          </cell>
          <cell r="C199" t="str">
            <v>Establecimiento</v>
          </cell>
          <cell r="D199" t="str">
            <v>CARTAGENA DE INDIAS (BOLIVAR)</v>
          </cell>
          <cell r="E199" t="str">
            <v>OFICIAL</v>
          </cell>
          <cell r="F199" t="str">
            <v>D</v>
          </cell>
          <cell r="G199" t="str">
            <v>55</v>
          </cell>
          <cell r="H199" t="str">
            <v>55</v>
          </cell>
          <cell r="I199" t="str">
            <v>0.472</v>
          </cell>
          <cell r="J199" t="str">
            <v>0.4956</v>
          </cell>
          <cell r="K199" t="str">
            <v>0.4631</v>
          </cell>
          <cell r="L199" t="str">
            <v>0.5464</v>
          </cell>
          <cell r="M199" t="str">
            <v>0.5023</v>
          </cell>
          <cell r="N199" t="str">
            <v>0.4949</v>
          </cell>
        </row>
        <row r="200">
          <cell r="A200">
            <v>213001007401</v>
          </cell>
          <cell r="B200" t="str">
            <v>INSTITUCION EDUCATIVA SANTA CRUZ DEL ISLOTE - Sede Única</v>
          </cell>
          <cell r="C200" t="str">
            <v>Establecimiento</v>
          </cell>
          <cell r="D200" t="str">
            <v>CARTAGENA DE INDIAS (BOLIVAR)</v>
          </cell>
          <cell r="E200" t="str">
            <v>OFICIAL</v>
          </cell>
          <cell r="F200" t="str">
            <v>D</v>
          </cell>
          <cell r="G200" t="str">
            <v>20</v>
          </cell>
          <cell r="H200" t="str">
            <v>20</v>
          </cell>
          <cell r="I200" t="str">
            <v>0.4594</v>
          </cell>
          <cell r="J200" t="str">
            <v>0.4973</v>
          </cell>
          <cell r="K200" t="str">
            <v>0.4797</v>
          </cell>
          <cell r="L200" t="str">
            <v>0.5112</v>
          </cell>
          <cell r="M200" t="str">
            <v>0.5055</v>
          </cell>
          <cell r="N200" t="str">
            <v>0.4883</v>
          </cell>
        </row>
        <row r="201">
          <cell r="A201">
            <v>213001001900</v>
          </cell>
          <cell r="B201" t="str">
            <v>I.E. DE ARARCA - Sede Única</v>
          </cell>
          <cell r="C201" t="str">
            <v>Establecimiento</v>
          </cell>
          <cell r="D201" t="str">
            <v>CARTAGENA DE INDIAS (BOLIVAR)</v>
          </cell>
          <cell r="E201" t="str">
            <v>OFICIAL</v>
          </cell>
          <cell r="F201" t="str">
            <v>D</v>
          </cell>
          <cell r="G201" t="str">
            <v>48</v>
          </cell>
          <cell r="H201" t="str">
            <v>47</v>
          </cell>
          <cell r="I201" t="str">
            <v>0.441</v>
          </cell>
          <cell r="J201" t="str">
            <v>0.4645</v>
          </cell>
          <cell r="K201" t="str">
            <v>0.4501</v>
          </cell>
          <cell r="L201" t="str">
            <v>0.5286</v>
          </cell>
          <cell r="M201" t="str">
            <v>0.4946</v>
          </cell>
          <cell r="N201" t="str">
            <v>0.4729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institutovigotsky777@gmail.com" TargetMode="External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D33"/>
  <sheetViews>
    <sheetView showGridLines="0" tabSelected="1" zoomScale="50" zoomScaleNormal="50" workbookViewId="0">
      <selection activeCell="A14" sqref="A14"/>
    </sheetView>
  </sheetViews>
  <sheetFormatPr baseColWidth="10" defaultRowHeight="15" x14ac:dyDescent="0.25"/>
  <cols>
    <col min="1" max="1" width="51.7109375" style="437" customWidth="1"/>
    <col min="2" max="2" width="124.7109375" style="437" customWidth="1"/>
    <col min="3" max="16384" width="11.42578125" style="437"/>
  </cols>
  <sheetData>
    <row r="1" spans="1:2" ht="24.75" customHeight="1" x14ac:dyDescent="0.3">
      <c r="A1" s="568" t="s">
        <v>3655</v>
      </c>
      <c r="B1" s="568"/>
    </row>
    <row r="2" spans="1:2" ht="24.75" customHeight="1" x14ac:dyDescent="0.3">
      <c r="A2" s="568" t="s">
        <v>4257</v>
      </c>
      <c r="B2" s="568"/>
    </row>
    <row r="3" spans="1:2" ht="15.75" customHeight="1" x14ac:dyDescent="0.3">
      <c r="A3" s="568"/>
      <c r="B3" s="568"/>
    </row>
    <row r="4" spans="1:2" ht="6.75" customHeight="1" x14ac:dyDescent="0.25">
      <c r="A4" s="569"/>
      <c r="B4" s="569"/>
    </row>
    <row r="5" spans="1:2" ht="24.75" customHeight="1" x14ac:dyDescent="0.3">
      <c r="A5" s="568" t="s">
        <v>3656</v>
      </c>
      <c r="B5" s="568"/>
    </row>
    <row r="6" spans="1:2" ht="24.75" customHeight="1" x14ac:dyDescent="0.3">
      <c r="A6" s="570">
        <v>2024</v>
      </c>
      <c r="B6" s="570"/>
    </row>
    <row r="7" spans="1:2" x14ac:dyDescent="0.25">
      <c r="A7" s="437" t="s">
        <v>3657</v>
      </c>
    </row>
    <row r="8" spans="1:2" ht="19.5" thickBot="1" x14ac:dyDescent="0.3">
      <c r="A8" s="438" t="s">
        <v>3658</v>
      </c>
      <c r="B8" s="438" t="s">
        <v>3659</v>
      </c>
    </row>
    <row r="9" spans="1:2" ht="48" customHeight="1" thickBot="1" x14ac:dyDescent="0.3">
      <c r="A9" s="667" t="s">
        <v>3660</v>
      </c>
      <c r="B9" s="439" t="s">
        <v>3661</v>
      </c>
    </row>
    <row r="10" spans="1:2" ht="48" customHeight="1" thickBot="1" x14ac:dyDescent="0.3">
      <c r="A10" s="667" t="s">
        <v>3662</v>
      </c>
      <c r="B10" s="439" t="s">
        <v>3663</v>
      </c>
    </row>
    <row r="11" spans="1:2" ht="48" customHeight="1" thickBot="1" x14ac:dyDescent="0.3">
      <c r="A11" s="667" t="s">
        <v>3664</v>
      </c>
      <c r="B11" s="439" t="s">
        <v>3665</v>
      </c>
    </row>
    <row r="12" spans="1:2" ht="48" customHeight="1" thickBot="1" x14ac:dyDescent="0.3">
      <c r="A12" s="667" t="s">
        <v>3666</v>
      </c>
      <c r="B12" s="439" t="s">
        <v>3667</v>
      </c>
    </row>
    <row r="13" spans="1:2" ht="48" customHeight="1" thickBot="1" x14ac:dyDescent="0.3">
      <c r="A13" s="667" t="s">
        <v>3668</v>
      </c>
      <c r="B13" s="439" t="s">
        <v>4247</v>
      </c>
    </row>
    <row r="14" spans="1:2" ht="48" customHeight="1" thickBot="1" x14ac:dyDescent="0.3">
      <c r="A14" s="667" t="s">
        <v>4303</v>
      </c>
      <c r="B14" s="439" t="s">
        <v>4302</v>
      </c>
    </row>
    <row r="15" spans="1:2" ht="48" customHeight="1" thickBot="1" x14ac:dyDescent="0.3">
      <c r="A15" s="667" t="s">
        <v>3684</v>
      </c>
      <c r="B15" s="439" t="s">
        <v>3685</v>
      </c>
    </row>
    <row r="16" spans="1:2" ht="48" customHeight="1" thickBot="1" x14ac:dyDescent="0.3">
      <c r="A16" s="667" t="s">
        <v>4251</v>
      </c>
      <c r="B16" s="439" t="s">
        <v>4252</v>
      </c>
    </row>
    <row r="17" spans="1:4" ht="48" customHeight="1" thickBot="1" x14ac:dyDescent="0.3">
      <c r="A17" s="667" t="s">
        <v>4248</v>
      </c>
      <c r="B17" s="439" t="s">
        <v>4249</v>
      </c>
    </row>
    <row r="18" spans="1:4" ht="48" customHeight="1" thickBot="1" x14ac:dyDescent="0.3">
      <c r="A18" s="667" t="s">
        <v>3669</v>
      </c>
      <c r="B18" s="439" t="s">
        <v>4250</v>
      </c>
    </row>
    <row r="19" spans="1:4" ht="48" customHeight="1" thickBot="1" x14ac:dyDescent="0.3">
      <c r="A19" s="667" t="s">
        <v>3681</v>
      </c>
      <c r="B19" s="439" t="s">
        <v>4253</v>
      </c>
    </row>
    <row r="20" spans="1:4" ht="48" customHeight="1" thickBot="1" x14ac:dyDescent="0.3">
      <c r="A20" s="667" t="s">
        <v>3682</v>
      </c>
      <c r="B20" s="439" t="s">
        <v>4254</v>
      </c>
    </row>
    <row r="21" spans="1:4" ht="48" customHeight="1" thickBot="1" x14ac:dyDescent="0.3">
      <c r="A21" s="667" t="s">
        <v>3683</v>
      </c>
      <c r="B21" s="439" t="s">
        <v>4255</v>
      </c>
    </row>
    <row r="22" spans="1:4" ht="48" customHeight="1" thickBot="1" x14ac:dyDescent="0.3">
      <c r="A22" s="667" t="s">
        <v>3672</v>
      </c>
      <c r="B22" s="439" t="s">
        <v>3673</v>
      </c>
    </row>
    <row r="23" spans="1:4" ht="48" customHeight="1" thickBot="1" x14ac:dyDescent="0.3">
      <c r="A23" s="667" t="s">
        <v>3674</v>
      </c>
      <c r="B23" s="439" t="s">
        <v>3675</v>
      </c>
    </row>
    <row r="24" spans="1:4" ht="48" customHeight="1" thickBot="1" x14ac:dyDescent="0.3">
      <c r="A24" s="667" t="s">
        <v>3670</v>
      </c>
      <c r="B24" s="439" t="s">
        <v>3671</v>
      </c>
    </row>
    <row r="25" spans="1:4" ht="48" customHeight="1" thickBot="1" x14ac:dyDescent="0.3">
      <c r="A25" s="667" t="s">
        <v>3679</v>
      </c>
      <c r="B25" s="439" t="s">
        <v>3680</v>
      </c>
    </row>
    <row r="26" spans="1:4" ht="48" customHeight="1" thickBot="1" x14ac:dyDescent="0.3">
      <c r="A26" s="667" t="s">
        <v>3487</v>
      </c>
      <c r="B26" s="439" t="s">
        <v>4256</v>
      </c>
    </row>
    <row r="27" spans="1:4" ht="48" customHeight="1" thickBot="1" x14ac:dyDescent="0.3">
      <c r="A27" s="667" t="s">
        <v>3676</v>
      </c>
      <c r="B27" s="439" t="s">
        <v>3677</v>
      </c>
      <c r="D27" s="440" t="s">
        <v>3678</v>
      </c>
    </row>
    <row r="33" ht="48" customHeight="1" x14ac:dyDescent="0.25"/>
  </sheetData>
  <mergeCells count="6">
    <mergeCell ref="A6:B6"/>
    <mergeCell ref="A1:B1"/>
    <mergeCell ref="A2:B2"/>
    <mergeCell ref="A3:B3"/>
    <mergeCell ref="A4:B4"/>
    <mergeCell ref="A5:B5"/>
  </mergeCells>
  <hyperlinks>
    <hyperlink ref="A9" location="CARTAGENA!A1" display="CARTAGENA"/>
    <hyperlink ref="A10" location="FORMA!A1" display="FORMAS DE PRESTACION DEL SERVICIO EDUCATIVO"/>
    <hyperlink ref="A12" location="'CALC_TASAS DE COBERTURAS'!A1" display="TASAS DE COBERTURAS"/>
    <hyperlink ref="A11" location="'Poblaciones MIDAS DANE'!A1" display="PROYECCION DE POBLACION MIDAS &amp; DANE"/>
    <hyperlink ref="A23" location="REPROBACION!A1" display="REPROBACION"/>
    <hyperlink ref="A24" location="'DESERCION INTRANUAL'!A1" display="DESERCION INTRANUAL"/>
    <hyperlink ref="A17" location="Est_Infraestructura!A1" display="ESTADO DE LA INFRAESTRUCTURA"/>
    <hyperlink ref="A22" location="APROBACION!A1" display="APROBACION"/>
    <hyperlink ref="A27" location="'SIT COL_IEO'!A1" display="SITUACION COL IE"/>
    <hyperlink ref="A25" location="REPITENCIA!A1" display="REPITENCIA"/>
    <hyperlink ref="A20" location="DISCAPACIDAD!A1" display="DISCAPACIDAD"/>
    <hyperlink ref="A13" location="'Edades 2022-2023 '!A1" display="MATRICULA POR EDADES "/>
    <hyperlink ref="A18" location="'Dir_30,06,2024'!A1" display="MATRICULA POR GRADOS Y GENERO CORTE A 30 DE JUNIO"/>
    <hyperlink ref="A19" location="ETNIAS!A1" display="ETNIAS"/>
    <hyperlink ref="A21" location="'Pobl_Victima del Conflicto'!A1" display="VICTIMAS DEL CONFLICTO ARMADO"/>
    <hyperlink ref="A15" location="INFRAESTRUCTURA!A1" display="INFRAESTRUCTURA"/>
    <hyperlink ref="A16" location="'Dir_30,06,2024'!A1" display="DIRECTORIO DE SEDES EDUCATIVAS "/>
    <hyperlink ref="A26" location="'SIT ACADEMICA'!A1" display="SITUACION ACADEMICA"/>
    <hyperlink ref="A14" location="'EXTRAEDAD 2018-2024'!A1" display="MATRICULA EXTRAEDAD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240"/>
  <sheetViews>
    <sheetView showGridLines="0" zoomScale="70" zoomScaleNormal="70" workbookViewId="0">
      <selection activeCell="F1" sqref="F1"/>
    </sheetView>
  </sheetViews>
  <sheetFormatPr baseColWidth="10" defaultColWidth="11.42578125" defaultRowHeight="13.5" x14ac:dyDescent="0.25"/>
  <cols>
    <col min="1" max="1" width="54.7109375" style="316" customWidth="1"/>
    <col min="2" max="2" width="20.7109375" style="316" customWidth="1"/>
    <col min="3" max="3" width="27.28515625" style="316" customWidth="1"/>
    <col min="4" max="4" width="25" style="316" customWidth="1"/>
    <col min="5" max="5" width="60.5703125" style="316" bestFit="1" customWidth="1"/>
    <col min="6" max="6" width="21.5703125" style="316" bestFit="1" customWidth="1"/>
    <col min="7" max="7" width="19.7109375" style="316" bestFit="1" customWidth="1"/>
    <col min="8" max="8" width="15" style="316" customWidth="1"/>
    <col min="9" max="9" width="15.42578125" style="348" customWidth="1"/>
    <col min="10" max="10" width="15" style="348" customWidth="1"/>
    <col min="11" max="11" width="14" style="348" customWidth="1"/>
    <col min="12" max="12" width="15.28515625" style="348" customWidth="1"/>
    <col min="13" max="13" width="14" style="348" customWidth="1"/>
    <col min="14" max="14" width="14.85546875" style="348" customWidth="1"/>
    <col min="15" max="15" width="15.7109375" style="348" customWidth="1"/>
    <col min="16" max="16" width="14" style="348" customWidth="1"/>
    <col min="17" max="17" width="15.140625" style="348" customWidth="1"/>
    <col min="18" max="18" width="14" style="348" customWidth="1"/>
    <col min="19" max="16384" width="11.42578125" style="354"/>
  </cols>
  <sheetData>
    <row r="1" spans="1:18" ht="15" x14ac:dyDescent="0.25">
      <c r="A1" s="365" t="s">
        <v>3437</v>
      </c>
      <c r="F1" s="9" t="s">
        <v>91</v>
      </c>
    </row>
    <row r="3" spans="1:18" x14ac:dyDescent="0.25">
      <c r="I3" s="651" t="s">
        <v>3167</v>
      </c>
      <c r="J3" s="652"/>
      <c r="K3" s="652"/>
      <c r="L3" s="652"/>
      <c r="M3" s="652"/>
      <c r="N3" s="652"/>
      <c r="O3" s="652"/>
      <c r="P3" s="652"/>
      <c r="Q3" s="652"/>
      <c r="R3" s="653"/>
    </row>
    <row r="4" spans="1:18" s="355" customFormat="1" ht="51" x14ac:dyDescent="0.25">
      <c r="A4" s="317" t="s">
        <v>3168</v>
      </c>
      <c r="B4" s="317" t="s">
        <v>3169</v>
      </c>
      <c r="C4" s="317" t="s">
        <v>3170</v>
      </c>
      <c r="D4" s="318" t="s">
        <v>327</v>
      </c>
      <c r="E4" s="318" t="s">
        <v>3171</v>
      </c>
      <c r="F4" s="319" t="s">
        <v>3172</v>
      </c>
      <c r="G4" s="319" t="s">
        <v>3173</v>
      </c>
      <c r="H4" s="319" t="s">
        <v>3174</v>
      </c>
      <c r="I4" s="320" t="s">
        <v>3175</v>
      </c>
      <c r="J4" s="320" t="s">
        <v>3176</v>
      </c>
      <c r="K4" s="320" t="s">
        <v>3177</v>
      </c>
      <c r="L4" s="320" t="s">
        <v>3178</v>
      </c>
      <c r="M4" s="320" t="s">
        <v>3179</v>
      </c>
      <c r="N4" s="320" t="s">
        <v>3180</v>
      </c>
      <c r="O4" s="320" t="s">
        <v>3181</v>
      </c>
      <c r="P4" s="320" t="s">
        <v>3182</v>
      </c>
      <c r="Q4" s="320" t="s">
        <v>3183</v>
      </c>
      <c r="R4" s="320"/>
    </row>
    <row r="5" spans="1:18" x14ac:dyDescent="0.25">
      <c r="A5" s="321" t="s">
        <v>3184</v>
      </c>
      <c r="B5" s="321" t="s">
        <v>133</v>
      </c>
      <c r="C5" s="322" t="s">
        <v>3185</v>
      </c>
      <c r="D5" s="322" t="s">
        <v>3185</v>
      </c>
      <c r="E5" s="322" t="s">
        <v>3186</v>
      </c>
      <c r="F5" s="322" t="s">
        <v>3187</v>
      </c>
      <c r="G5" s="322" t="s">
        <v>3188</v>
      </c>
      <c r="H5" s="322" t="s">
        <v>3188</v>
      </c>
      <c r="I5" s="321" t="s">
        <v>3189</v>
      </c>
      <c r="J5" s="321" t="s">
        <v>3189</v>
      </c>
      <c r="K5" s="321" t="s">
        <v>3189</v>
      </c>
      <c r="L5" s="321" t="s">
        <v>3189</v>
      </c>
      <c r="M5" s="321" t="s">
        <v>3189</v>
      </c>
      <c r="N5" s="321" t="s">
        <v>3189</v>
      </c>
      <c r="O5" s="321" t="s">
        <v>3189</v>
      </c>
      <c r="P5" s="321" t="s">
        <v>3189</v>
      </c>
      <c r="Q5" s="321" t="s">
        <v>3189</v>
      </c>
      <c r="R5" s="321"/>
    </row>
    <row r="6" spans="1:18" x14ac:dyDescent="0.25">
      <c r="A6" s="322" t="s">
        <v>3190</v>
      </c>
      <c r="B6" s="321" t="s">
        <v>133</v>
      </c>
      <c r="C6" s="323" t="s">
        <v>3191</v>
      </c>
      <c r="D6" s="323" t="s">
        <v>3191</v>
      </c>
      <c r="E6" s="323" t="s">
        <v>3192</v>
      </c>
      <c r="F6" s="322" t="s">
        <v>357</v>
      </c>
      <c r="G6" s="322" t="s">
        <v>357</v>
      </c>
      <c r="H6" s="322" t="s">
        <v>357</v>
      </c>
      <c r="I6" s="321" t="s">
        <v>3187</v>
      </c>
      <c r="J6" s="321" t="s">
        <v>357</v>
      </c>
      <c r="K6" s="321" t="s">
        <v>3187</v>
      </c>
      <c r="L6" s="321" t="s">
        <v>357</v>
      </c>
      <c r="M6" s="321" t="s">
        <v>357</v>
      </c>
      <c r="N6" s="321" t="s">
        <v>3187</v>
      </c>
      <c r="O6" s="321" t="s">
        <v>3187</v>
      </c>
      <c r="P6" s="321" t="s">
        <v>357</v>
      </c>
      <c r="Q6" s="321" t="s">
        <v>3187</v>
      </c>
      <c r="R6" s="321"/>
    </row>
    <row r="7" spans="1:18" x14ac:dyDescent="0.25">
      <c r="A7" s="324" t="s">
        <v>3193</v>
      </c>
      <c r="B7" s="324" t="s">
        <v>134</v>
      </c>
      <c r="C7" s="324" t="s">
        <v>3191</v>
      </c>
      <c r="D7" s="324" t="s">
        <v>3191</v>
      </c>
      <c r="E7" s="324" t="s">
        <v>3192</v>
      </c>
      <c r="F7" s="324" t="s">
        <v>357</v>
      </c>
      <c r="G7" s="324" t="s">
        <v>357</v>
      </c>
      <c r="H7" s="324" t="s">
        <v>357</v>
      </c>
      <c r="I7" s="325" t="s">
        <v>3187</v>
      </c>
      <c r="J7" s="325" t="s">
        <v>3187</v>
      </c>
      <c r="K7" s="325" t="s">
        <v>3187</v>
      </c>
      <c r="L7" s="325" t="s">
        <v>357</v>
      </c>
      <c r="M7" s="325" t="s">
        <v>357</v>
      </c>
      <c r="N7" s="325" t="s">
        <v>3187</v>
      </c>
      <c r="O7" s="325" t="s">
        <v>3187</v>
      </c>
      <c r="P7" s="325" t="s">
        <v>357</v>
      </c>
      <c r="Q7" s="325" t="s">
        <v>357</v>
      </c>
      <c r="R7" s="325"/>
    </row>
    <row r="8" spans="1:18" x14ac:dyDescent="0.25">
      <c r="A8" s="326" t="s">
        <v>3194</v>
      </c>
      <c r="B8" s="326" t="s">
        <v>133</v>
      </c>
      <c r="C8" s="326" t="s">
        <v>3195</v>
      </c>
      <c r="D8" s="326" t="s">
        <v>145</v>
      </c>
      <c r="E8" s="326" t="s">
        <v>3192</v>
      </c>
      <c r="F8" s="326" t="s">
        <v>357</v>
      </c>
      <c r="G8" s="326" t="s">
        <v>357</v>
      </c>
      <c r="H8" s="326" t="s">
        <v>357</v>
      </c>
      <c r="I8" s="327" t="s">
        <v>3187</v>
      </c>
      <c r="J8" s="327" t="s">
        <v>3187</v>
      </c>
      <c r="K8" s="327" t="s">
        <v>3187</v>
      </c>
      <c r="L8" s="327" t="s">
        <v>3187</v>
      </c>
      <c r="M8" s="327" t="s">
        <v>357</v>
      </c>
      <c r="N8" s="327" t="s">
        <v>3187</v>
      </c>
      <c r="O8" s="327" t="s">
        <v>3187</v>
      </c>
      <c r="P8" s="327" t="s">
        <v>357</v>
      </c>
      <c r="Q8" s="327" t="s">
        <v>3187</v>
      </c>
      <c r="R8" s="327"/>
    </row>
    <row r="9" spans="1:18" x14ac:dyDescent="0.25">
      <c r="A9" s="327" t="s">
        <v>3196</v>
      </c>
      <c r="B9" s="326" t="s">
        <v>133</v>
      </c>
      <c r="C9" s="326" t="s">
        <v>3191</v>
      </c>
      <c r="D9" s="326" t="s">
        <v>3191</v>
      </c>
      <c r="E9" s="326" t="s">
        <v>3192</v>
      </c>
      <c r="F9" s="327" t="s">
        <v>357</v>
      </c>
      <c r="G9" s="327" t="s">
        <v>3188</v>
      </c>
      <c r="H9" s="327" t="s">
        <v>3188</v>
      </c>
      <c r="I9" s="327" t="s">
        <v>357</v>
      </c>
      <c r="J9" s="327" t="s">
        <v>357</v>
      </c>
      <c r="K9" s="327" t="s">
        <v>357</v>
      </c>
      <c r="L9" s="327" t="s">
        <v>357</v>
      </c>
      <c r="M9" s="327" t="s">
        <v>357</v>
      </c>
      <c r="N9" s="327" t="s">
        <v>3187</v>
      </c>
      <c r="O9" s="327" t="s">
        <v>3187</v>
      </c>
      <c r="P9" s="327" t="s">
        <v>357</v>
      </c>
      <c r="Q9" s="327" t="s">
        <v>357</v>
      </c>
      <c r="R9" s="327"/>
    </row>
    <row r="10" spans="1:18" x14ac:dyDescent="0.25">
      <c r="A10" s="327" t="s">
        <v>3197</v>
      </c>
      <c r="B10" s="326" t="s">
        <v>133</v>
      </c>
      <c r="C10" s="326" t="s">
        <v>3195</v>
      </c>
      <c r="D10" s="326" t="s">
        <v>148</v>
      </c>
      <c r="E10" s="326" t="s">
        <v>3192</v>
      </c>
      <c r="F10" s="327" t="s">
        <v>357</v>
      </c>
      <c r="G10" s="327" t="s">
        <v>3188</v>
      </c>
      <c r="H10" s="327" t="s">
        <v>3188</v>
      </c>
      <c r="I10" s="327" t="s">
        <v>357</v>
      </c>
      <c r="J10" s="327" t="s">
        <v>3187</v>
      </c>
      <c r="K10" s="327" t="s">
        <v>3187</v>
      </c>
      <c r="L10" s="327" t="s">
        <v>357</v>
      </c>
      <c r="M10" s="327" t="s">
        <v>357</v>
      </c>
      <c r="N10" s="327" t="s">
        <v>3187</v>
      </c>
      <c r="O10" s="327" t="s">
        <v>3187</v>
      </c>
      <c r="P10" s="327" t="s">
        <v>357</v>
      </c>
      <c r="Q10" s="327" t="s">
        <v>357</v>
      </c>
      <c r="R10" s="327"/>
    </row>
    <row r="11" spans="1:18" x14ac:dyDescent="0.25">
      <c r="A11" s="321" t="s">
        <v>3198</v>
      </c>
      <c r="B11" s="321" t="s">
        <v>134</v>
      </c>
      <c r="C11" s="322" t="s">
        <v>3195</v>
      </c>
      <c r="D11" s="322" t="s">
        <v>148</v>
      </c>
      <c r="E11" s="322" t="s">
        <v>3192</v>
      </c>
      <c r="F11" s="321" t="s">
        <v>357</v>
      </c>
      <c r="G11" s="321" t="s">
        <v>357</v>
      </c>
      <c r="H11" s="321" t="s">
        <v>357</v>
      </c>
      <c r="I11" s="321" t="s">
        <v>3187</v>
      </c>
      <c r="J11" s="321" t="s">
        <v>3187</v>
      </c>
      <c r="K11" s="321" t="s">
        <v>3187</v>
      </c>
      <c r="L11" s="321" t="s">
        <v>3187</v>
      </c>
      <c r="M11" s="321" t="s">
        <v>3187</v>
      </c>
      <c r="N11" s="321" t="s">
        <v>3187</v>
      </c>
      <c r="O11" s="321" t="s">
        <v>3187</v>
      </c>
      <c r="P11" s="321" t="s">
        <v>3187</v>
      </c>
      <c r="Q11" s="321" t="s">
        <v>357</v>
      </c>
      <c r="R11" s="321"/>
    </row>
    <row r="12" spans="1:18" x14ac:dyDescent="0.25">
      <c r="A12" s="321" t="s">
        <v>3199</v>
      </c>
      <c r="B12" s="321" t="s">
        <v>134</v>
      </c>
      <c r="C12" s="322" t="s">
        <v>3195</v>
      </c>
      <c r="D12" s="322" t="s">
        <v>148</v>
      </c>
      <c r="E12" s="322" t="s">
        <v>3192</v>
      </c>
      <c r="F12" s="321" t="s">
        <v>357</v>
      </c>
      <c r="G12" s="321" t="s">
        <v>357</v>
      </c>
      <c r="H12" s="321" t="s">
        <v>357</v>
      </c>
      <c r="I12" s="321" t="s">
        <v>3187</v>
      </c>
      <c r="J12" s="321" t="s">
        <v>3187</v>
      </c>
      <c r="K12" s="321" t="s">
        <v>3187</v>
      </c>
      <c r="L12" s="321" t="s">
        <v>3187</v>
      </c>
      <c r="M12" s="321" t="s">
        <v>3187</v>
      </c>
      <c r="N12" s="321" t="s">
        <v>3187</v>
      </c>
      <c r="O12" s="321" t="s">
        <v>3187</v>
      </c>
      <c r="P12" s="321" t="s">
        <v>3187</v>
      </c>
      <c r="Q12" s="321" t="s">
        <v>357</v>
      </c>
      <c r="R12" s="321"/>
    </row>
    <row r="13" spans="1:18" x14ac:dyDescent="0.25">
      <c r="A13" s="321" t="s">
        <v>3200</v>
      </c>
      <c r="B13" s="321" t="s">
        <v>134</v>
      </c>
      <c r="C13" s="322" t="s">
        <v>3195</v>
      </c>
      <c r="D13" s="322" t="s">
        <v>148</v>
      </c>
      <c r="E13" s="322" t="s">
        <v>3192</v>
      </c>
      <c r="F13" s="321" t="s">
        <v>357</v>
      </c>
      <c r="G13" s="321" t="s">
        <v>357</v>
      </c>
      <c r="H13" s="321" t="s">
        <v>357</v>
      </c>
      <c r="I13" s="321" t="s">
        <v>3187</v>
      </c>
      <c r="J13" s="321" t="s">
        <v>3187</v>
      </c>
      <c r="K13" s="321" t="s">
        <v>3187</v>
      </c>
      <c r="L13" s="321" t="s">
        <v>3187</v>
      </c>
      <c r="M13" s="321" t="s">
        <v>3187</v>
      </c>
      <c r="N13" s="321" t="s">
        <v>3187</v>
      </c>
      <c r="O13" s="321" t="s">
        <v>3187</v>
      </c>
      <c r="P13" s="321" t="s">
        <v>3187</v>
      </c>
      <c r="Q13" s="321" t="s">
        <v>357</v>
      </c>
      <c r="R13" s="321"/>
    </row>
    <row r="14" spans="1:18" x14ac:dyDescent="0.25">
      <c r="A14" s="321" t="s">
        <v>3201</v>
      </c>
      <c r="B14" s="321" t="s">
        <v>133</v>
      </c>
      <c r="C14" s="322" t="s">
        <v>3195</v>
      </c>
      <c r="D14" s="322" t="s">
        <v>148</v>
      </c>
      <c r="E14" s="322" t="s">
        <v>3192</v>
      </c>
      <c r="F14" s="321" t="s">
        <v>357</v>
      </c>
      <c r="G14" s="321" t="s">
        <v>3188</v>
      </c>
      <c r="H14" s="321" t="s">
        <v>3188</v>
      </c>
      <c r="I14" s="321" t="s">
        <v>3187</v>
      </c>
      <c r="J14" s="321" t="s">
        <v>3187</v>
      </c>
      <c r="K14" s="321" t="s">
        <v>3187</v>
      </c>
      <c r="L14" s="321" t="s">
        <v>3187</v>
      </c>
      <c r="M14" s="321" t="s">
        <v>3187</v>
      </c>
      <c r="N14" s="321" t="s">
        <v>3187</v>
      </c>
      <c r="O14" s="321" t="s">
        <v>3187</v>
      </c>
      <c r="P14" s="321" t="s">
        <v>357</v>
      </c>
      <c r="Q14" s="321" t="s">
        <v>3187</v>
      </c>
      <c r="R14" s="321"/>
    </row>
    <row r="15" spans="1:18" x14ac:dyDescent="0.25">
      <c r="A15" s="321" t="s">
        <v>3202</v>
      </c>
      <c r="B15" s="321" t="s">
        <v>134</v>
      </c>
      <c r="C15" s="322" t="s">
        <v>3195</v>
      </c>
      <c r="D15" s="322" t="s">
        <v>148</v>
      </c>
      <c r="E15" s="322" t="s">
        <v>3192</v>
      </c>
      <c r="F15" s="321" t="s">
        <v>357</v>
      </c>
      <c r="G15" s="321" t="s">
        <v>357</v>
      </c>
      <c r="H15" s="321" t="s">
        <v>357</v>
      </c>
      <c r="I15" s="321" t="s">
        <v>3187</v>
      </c>
      <c r="J15" s="321" t="s">
        <v>357</v>
      </c>
      <c r="K15" s="321" t="s">
        <v>3187</v>
      </c>
      <c r="L15" s="321" t="s">
        <v>3187</v>
      </c>
      <c r="M15" s="321" t="s">
        <v>357</v>
      </c>
      <c r="N15" s="321" t="s">
        <v>357</v>
      </c>
      <c r="O15" s="321" t="s">
        <v>3187</v>
      </c>
      <c r="P15" s="321" t="s">
        <v>357</v>
      </c>
      <c r="Q15" s="321" t="s">
        <v>357</v>
      </c>
      <c r="R15" s="321"/>
    </row>
    <row r="16" spans="1:18" s="356" customFormat="1" x14ac:dyDescent="0.25">
      <c r="A16" s="328" t="s">
        <v>3203</v>
      </c>
      <c r="B16" s="328" t="s">
        <v>134</v>
      </c>
      <c r="C16" s="329" t="s">
        <v>3195</v>
      </c>
      <c r="D16" s="329" t="s">
        <v>148</v>
      </c>
      <c r="E16" s="329" t="s">
        <v>3192</v>
      </c>
      <c r="F16" s="331" t="s">
        <v>357</v>
      </c>
      <c r="G16" s="328" t="s">
        <v>357</v>
      </c>
      <c r="H16" s="328" t="s">
        <v>357</v>
      </c>
      <c r="I16" s="328" t="s">
        <v>357</v>
      </c>
      <c r="J16" s="328" t="s">
        <v>3187</v>
      </c>
      <c r="K16" s="328" t="s">
        <v>3187</v>
      </c>
      <c r="L16" s="328" t="s">
        <v>3187</v>
      </c>
      <c r="M16" s="328" t="s">
        <v>357</v>
      </c>
      <c r="N16" s="328" t="s">
        <v>357</v>
      </c>
      <c r="O16" s="328" t="s">
        <v>3187</v>
      </c>
      <c r="P16" s="328" t="s">
        <v>3187</v>
      </c>
      <c r="Q16" s="328" t="s">
        <v>3187</v>
      </c>
      <c r="R16" s="328"/>
    </row>
    <row r="17" spans="1:18" x14ac:dyDescent="0.25">
      <c r="A17" s="331" t="s">
        <v>3204</v>
      </c>
      <c r="B17" s="331" t="s">
        <v>134</v>
      </c>
      <c r="C17" s="329" t="s">
        <v>3195</v>
      </c>
      <c r="D17" s="329" t="s">
        <v>148</v>
      </c>
      <c r="E17" s="329" t="s">
        <v>3192</v>
      </c>
      <c r="F17" s="331" t="s">
        <v>357</v>
      </c>
      <c r="G17" s="331" t="s">
        <v>357</v>
      </c>
      <c r="H17" s="331" t="s">
        <v>357</v>
      </c>
      <c r="I17" s="331" t="s">
        <v>3187</v>
      </c>
      <c r="J17" s="331" t="s">
        <v>357</v>
      </c>
      <c r="K17" s="331" t="s">
        <v>3187</v>
      </c>
      <c r="L17" s="331" t="s">
        <v>357</v>
      </c>
      <c r="M17" s="331" t="s">
        <v>357</v>
      </c>
      <c r="N17" s="331" t="s">
        <v>357</v>
      </c>
      <c r="O17" s="331" t="s">
        <v>3187</v>
      </c>
      <c r="P17" s="331" t="s">
        <v>357</v>
      </c>
      <c r="Q17" s="331" t="s">
        <v>357</v>
      </c>
      <c r="R17" s="331"/>
    </row>
    <row r="18" spans="1:18" x14ac:dyDescent="0.25">
      <c r="A18" s="327" t="s">
        <v>3205</v>
      </c>
      <c r="B18" s="327" t="s">
        <v>133</v>
      </c>
      <c r="C18" s="326" t="s">
        <v>3185</v>
      </c>
      <c r="D18" s="326" t="s">
        <v>3185</v>
      </c>
      <c r="E18" s="326" t="s">
        <v>3192</v>
      </c>
      <c r="F18" s="327" t="s">
        <v>357</v>
      </c>
      <c r="G18" s="327" t="s">
        <v>3187</v>
      </c>
      <c r="H18" s="327" t="s">
        <v>3188</v>
      </c>
      <c r="I18" s="327" t="s">
        <v>357</v>
      </c>
      <c r="J18" s="327" t="s">
        <v>357</v>
      </c>
      <c r="K18" s="327" t="s">
        <v>357</v>
      </c>
      <c r="L18" s="327" t="s">
        <v>357</v>
      </c>
      <c r="M18" s="327" t="s">
        <v>357</v>
      </c>
      <c r="N18" s="327" t="s">
        <v>357</v>
      </c>
      <c r="O18" s="327" t="s">
        <v>3187</v>
      </c>
      <c r="P18" s="327" t="s">
        <v>357</v>
      </c>
      <c r="Q18" s="327" t="s">
        <v>357</v>
      </c>
      <c r="R18" s="327"/>
    </row>
    <row r="19" spans="1:18" x14ac:dyDescent="0.25">
      <c r="A19" s="331" t="s">
        <v>3206</v>
      </c>
      <c r="B19" s="331" t="s">
        <v>134</v>
      </c>
      <c r="C19" s="329" t="s">
        <v>3185</v>
      </c>
      <c r="D19" s="329" t="s">
        <v>3185</v>
      </c>
      <c r="E19" s="329" t="s">
        <v>3192</v>
      </c>
      <c r="F19" s="332" t="s">
        <v>3187</v>
      </c>
      <c r="G19" s="331" t="s">
        <v>357</v>
      </c>
      <c r="H19" s="331" t="s">
        <v>357</v>
      </c>
      <c r="I19" s="333" t="s">
        <v>3187</v>
      </c>
      <c r="J19" s="333" t="s">
        <v>3187</v>
      </c>
      <c r="K19" s="333" t="s">
        <v>3187</v>
      </c>
      <c r="L19" s="333" t="s">
        <v>3187</v>
      </c>
      <c r="M19" s="333" t="s">
        <v>3187</v>
      </c>
      <c r="N19" s="333" t="s">
        <v>3187</v>
      </c>
      <c r="O19" s="333" t="s">
        <v>3187</v>
      </c>
      <c r="P19" s="333" t="s">
        <v>357</v>
      </c>
      <c r="Q19" s="333" t="s">
        <v>357</v>
      </c>
      <c r="R19" s="333"/>
    </row>
    <row r="20" spans="1:18" x14ac:dyDescent="0.25">
      <c r="A20" s="321" t="s">
        <v>368</v>
      </c>
      <c r="B20" s="321" t="s">
        <v>133</v>
      </c>
      <c r="C20" s="322" t="s">
        <v>3185</v>
      </c>
      <c r="D20" s="322" t="s">
        <v>144</v>
      </c>
      <c r="E20" s="322" t="s">
        <v>3192</v>
      </c>
      <c r="F20" s="321" t="s">
        <v>3187</v>
      </c>
      <c r="G20" s="321" t="s">
        <v>357</v>
      </c>
      <c r="H20" s="321" t="s">
        <v>357</v>
      </c>
      <c r="I20" s="321" t="s">
        <v>3187</v>
      </c>
      <c r="J20" s="321" t="s">
        <v>3187</v>
      </c>
      <c r="K20" s="321" t="s">
        <v>3187</v>
      </c>
      <c r="L20" s="321" t="s">
        <v>3187</v>
      </c>
      <c r="M20" s="321" t="s">
        <v>357</v>
      </c>
      <c r="N20" s="321" t="s">
        <v>3187</v>
      </c>
      <c r="O20" s="321" t="s">
        <v>3187</v>
      </c>
      <c r="P20" s="321" t="s">
        <v>357</v>
      </c>
      <c r="Q20" s="321" t="s">
        <v>357</v>
      </c>
      <c r="R20" s="321"/>
    </row>
    <row r="21" spans="1:18" x14ac:dyDescent="0.25">
      <c r="A21" s="321" t="s">
        <v>3207</v>
      </c>
      <c r="B21" s="321" t="s">
        <v>134</v>
      </c>
      <c r="C21" s="322" t="s">
        <v>3185</v>
      </c>
      <c r="D21" s="322" t="s">
        <v>144</v>
      </c>
      <c r="E21" s="322" t="s">
        <v>3192</v>
      </c>
      <c r="F21" s="321" t="s">
        <v>357</v>
      </c>
      <c r="G21" s="321" t="s">
        <v>3187</v>
      </c>
      <c r="H21" s="321" t="s">
        <v>3188</v>
      </c>
      <c r="I21" s="321" t="s">
        <v>357</v>
      </c>
      <c r="J21" s="321" t="s">
        <v>357</v>
      </c>
      <c r="K21" s="321" t="s">
        <v>3187</v>
      </c>
      <c r="L21" s="321" t="s">
        <v>357</v>
      </c>
      <c r="M21" s="321" t="s">
        <v>357</v>
      </c>
      <c r="N21" s="321" t="s">
        <v>3187</v>
      </c>
      <c r="O21" s="321" t="s">
        <v>3187</v>
      </c>
      <c r="P21" s="321" t="s">
        <v>357</v>
      </c>
      <c r="Q21" s="321" t="s">
        <v>357</v>
      </c>
      <c r="R21" s="321"/>
    </row>
    <row r="22" spans="1:18" x14ac:dyDescent="0.25">
      <c r="A22" s="321" t="s">
        <v>3208</v>
      </c>
      <c r="B22" s="321" t="s">
        <v>134</v>
      </c>
      <c r="C22" s="322" t="s">
        <v>3185</v>
      </c>
      <c r="D22" s="322" t="s">
        <v>144</v>
      </c>
      <c r="E22" s="322" t="s">
        <v>3192</v>
      </c>
      <c r="F22" s="321" t="s">
        <v>357</v>
      </c>
      <c r="G22" s="321" t="s">
        <v>3188</v>
      </c>
      <c r="H22" s="321" t="s">
        <v>3188</v>
      </c>
      <c r="I22" s="321" t="s">
        <v>357</v>
      </c>
      <c r="J22" s="321" t="s">
        <v>357</v>
      </c>
      <c r="K22" s="321" t="s">
        <v>3187</v>
      </c>
      <c r="L22" s="321" t="s">
        <v>357</v>
      </c>
      <c r="M22" s="321" t="s">
        <v>357</v>
      </c>
      <c r="N22" s="321" t="s">
        <v>357</v>
      </c>
      <c r="O22" s="321" t="s">
        <v>3187</v>
      </c>
      <c r="P22" s="321" t="s">
        <v>357</v>
      </c>
      <c r="Q22" s="321" t="s">
        <v>357</v>
      </c>
      <c r="R22" s="321"/>
    </row>
    <row r="23" spans="1:18" x14ac:dyDescent="0.25">
      <c r="A23" s="321" t="s">
        <v>3209</v>
      </c>
      <c r="B23" s="321" t="s">
        <v>134</v>
      </c>
      <c r="C23" s="322" t="s">
        <v>3185</v>
      </c>
      <c r="D23" s="322" t="s">
        <v>144</v>
      </c>
      <c r="E23" s="322" t="s">
        <v>3192</v>
      </c>
      <c r="F23" s="321" t="s">
        <v>357</v>
      </c>
      <c r="G23" s="321" t="s">
        <v>357</v>
      </c>
      <c r="H23" s="321" t="s">
        <v>357</v>
      </c>
      <c r="I23" s="321" t="s">
        <v>3187</v>
      </c>
      <c r="J23" s="321" t="s">
        <v>3187</v>
      </c>
      <c r="K23" s="321" t="s">
        <v>3187</v>
      </c>
      <c r="L23" s="321" t="s">
        <v>3187</v>
      </c>
      <c r="M23" s="321" t="s">
        <v>357</v>
      </c>
      <c r="N23" s="321" t="s">
        <v>3187</v>
      </c>
      <c r="O23" s="321" t="s">
        <v>3187</v>
      </c>
      <c r="P23" s="321" t="s">
        <v>357</v>
      </c>
      <c r="Q23" s="321" t="s">
        <v>357</v>
      </c>
      <c r="R23" s="321"/>
    </row>
    <row r="24" spans="1:18" x14ac:dyDescent="0.25">
      <c r="A24" s="325" t="s">
        <v>3210</v>
      </c>
      <c r="B24" s="325" t="s">
        <v>133</v>
      </c>
      <c r="C24" s="324" t="s">
        <v>3191</v>
      </c>
      <c r="D24" s="324" t="s">
        <v>3191</v>
      </c>
      <c r="E24" s="324" t="s">
        <v>3186</v>
      </c>
      <c r="F24" s="325" t="s">
        <v>3187</v>
      </c>
      <c r="G24" s="325"/>
      <c r="H24" s="325" t="s">
        <v>357</v>
      </c>
      <c r="I24" s="325" t="s">
        <v>3189</v>
      </c>
      <c r="J24" s="325" t="s">
        <v>3189</v>
      </c>
      <c r="K24" s="325" t="s">
        <v>3189</v>
      </c>
      <c r="L24" s="325" t="s">
        <v>3189</v>
      </c>
      <c r="M24" s="325" t="s">
        <v>3189</v>
      </c>
      <c r="N24" s="325" t="s">
        <v>3189</v>
      </c>
      <c r="O24" s="325" t="s">
        <v>3189</v>
      </c>
      <c r="P24" s="325" t="s">
        <v>3189</v>
      </c>
      <c r="Q24" s="325" t="s">
        <v>3189</v>
      </c>
      <c r="R24" s="325"/>
    </row>
    <row r="25" spans="1:18" x14ac:dyDescent="0.25">
      <c r="A25" s="331" t="s">
        <v>3211</v>
      </c>
      <c r="B25" s="331" t="s">
        <v>133</v>
      </c>
      <c r="C25" s="329" t="s">
        <v>3191</v>
      </c>
      <c r="D25" s="329" t="s">
        <v>3191</v>
      </c>
      <c r="E25" s="329" t="s">
        <v>3192</v>
      </c>
      <c r="F25" s="331" t="s">
        <v>357</v>
      </c>
      <c r="G25" s="331" t="s">
        <v>3188</v>
      </c>
      <c r="H25" s="331" t="s">
        <v>3188</v>
      </c>
      <c r="I25" s="331" t="s">
        <v>357</v>
      </c>
      <c r="J25" s="331" t="s">
        <v>3187</v>
      </c>
      <c r="K25" s="331" t="s">
        <v>3187</v>
      </c>
      <c r="L25" s="331" t="s">
        <v>357</v>
      </c>
      <c r="M25" s="331" t="s">
        <v>357</v>
      </c>
      <c r="N25" s="331" t="s">
        <v>3187</v>
      </c>
      <c r="O25" s="331" t="s">
        <v>3187</v>
      </c>
      <c r="P25" s="331" t="s">
        <v>357</v>
      </c>
      <c r="Q25" s="331" t="s">
        <v>357</v>
      </c>
      <c r="R25" s="331"/>
    </row>
    <row r="26" spans="1:18" x14ac:dyDescent="0.25">
      <c r="A26" s="325" t="s">
        <v>3212</v>
      </c>
      <c r="B26" s="325" t="s">
        <v>133</v>
      </c>
      <c r="C26" s="324" t="s">
        <v>3191</v>
      </c>
      <c r="D26" s="324" t="s">
        <v>3191</v>
      </c>
      <c r="E26" s="324" t="s">
        <v>3186</v>
      </c>
      <c r="F26" s="325" t="s">
        <v>3187</v>
      </c>
      <c r="G26" s="325"/>
      <c r="H26" s="325" t="s">
        <v>357</v>
      </c>
      <c r="I26" s="325" t="s">
        <v>3189</v>
      </c>
      <c r="J26" s="325" t="s">
        <v>3189</v>
      </c>
      <c r="K26" s="325" t="s">
        <v>3189</v>
      </c>
      <c r="L26" s="325" t="s">
        <v>3189</v>
      </c>
      <c r="M26" s="325" t="s">
        <v>3189</v>
      </c>
      <c r="N26" s="325" t="s">
        <v>3189</v>
      </c>
      <c r="O26" s="325" t="s">
        <v>3189</v>
      </c>
      <c r="P26" s="325" t="s">
        <v>3189</v>
      </c>
      <c r="Q26" s="325" t="s">
        <v>3189</v>
      </c>
      <c r="R26" s="325"/>
    </row>
    <row r="27" spans="1:18" x14ac:dyDescent="0.25">
      <c r="A27" s="331" t="s">
        <v>3213</v>
      </c>
      <c r="B27" s="331" t="s">
        <v>133</v>
      </c>
      <c r="C27" s="329" t="s">
        <v>3185</v>
      </c>
      <c r="D27" s="329" t="s">
        <v>3185</v>
      </c>
      <c r="E27" s="329" t="s">
        <v>3186</v>
      </c>
      <c r="F27" s="334" t="s">
        <v>357</v>
      </c>
      <c r="G27" s="334"/>
      <c r="H27" s="334" t="s">
        <v>3187</v>
      </c>
      <c r="I27" s="334" t="s">
        <v>3189</v>
      </c>
      <c r="J27" s="334" t="s">
        <v>3189</v>
      </c>
      <c r="K27" s="334" t="s">
        <v>3189</v>
      </c>
      <c r="L27" s="334" t="s">
        <v>3189</v>
      </c>
      <c r="M27" s="334" t="s">
        <v>3189</v>
      </c>
      <c r="N27" s="334" t="s">
        <v>3189</v>
      </c>
      <c r="O27" s="334" t="s">
        <v>3189</v>
      </c>
      <c r="P27" s="334" t="s">
        <v>3189</v>
      </c>
      <c r="Q27" s="334" t="s">
        <v>3189</v>
      </c>
      <c r="R27" s="331"/>
    </row>
    <row r="28" spans="1:18" x14ac:dyDescent="0.25">
      <c r="A28" s="331" t="s">
        <v>3214</v>
      </c>
      <c r="B28" s="331" t="s">
        <v>133</v>
      </c>
      <c r="C28" s="329" t="s">
        <v>3185</v>
      </c>
      <c r="D28" s="329" t="s">
        <v>3185</v>
      </c>
      <c r="E28" s="329" t="s">
        <v>3192</v>
      </c>
      <c r="F28" s="331" t="s">
        <v>357</v>
      </c>
      <c r="G28" s="331" t="s">
        <v>3187</v>
      </c>
      <c r="H28" s="331" t="s">
        <v>3188</v>
      </c>
      <c r="I28" s="331" t="s">
        <v>357</v>
      </c>
      <c r="J28" s="331" t="s">
        <v>357</v>
      </c>
      <c r="K28" s="331" t="s">
        <v>357</v>
      </c>
      <c r="L28" s="331" t="s">
        <v>357</v>
      </c>
      <c r="M28" s="331" t="s">
        <v>357</v>
      </c>
      <c r="N28" s="331" t="s">
        <v>357</v>
      </c>
      <c r="O28" s="331" t="s">
        <v>3187</v>
      </c>
      <c r="P28" s="331" t="s">
        <v>357</v>
      </c>
      <c r="Q28" s="331" t="s">
        <v>357</v>
      </c>
      <c r="R28" s="331"/>
    </row>
    <row r="29" spans="1:18" x14ac:dyDescent="0.25">
      <c r="A29" s="331" t="s">
        <v>3215</v>
      </c>
      <c r="B29" s="331" t="s">
        <v>134</v>
      </c>
      <c r="C29" s="329" t="s">
        <v>3185</v>
      </c>
      <c r="D29" s="329" t="s">
        <v>3185</v>
      </c>
      <c r="E29" s="329" t="s">
        <v>3192</v>
      </c>
      <c r="F29" s="331" t="s">
        <v>357</v>
      </c>
      <c r="G29" s="331" t="s">
        <v>3188</v>
      </c>
      <c r="H29" s="331" t="s">
        <v>3188</v>
      </c>
      <c r="I29" s="331" t="s">
        <v>357</v>
      </c>
      <c r="J29" s="331" t="s">
        <v>3187</v>
      </c>
      <c r="K29" s="331" t="s">
        <v>3187</v>
      </c>
      <c r="L29" s="331" t="s">
        <v>357</v>
      </c>
      <c r="M29" s="331" t="s">
        <v>357</v>
      </c>
      <c r="N29" s="331" t="s">
        <v>357</v>
      </c>
      <c r="O29" s="331" t="s">
        <v>3187</v>
      </c>
      <c r="P29" s="331" t="s">
        <v>357</v>
      </c>
      <c r="Q29" s="331" t="s">
        <v>357</v>
      </c>
      <c r="R29" s="331"/>
    </row>
    <row r="30" spans="1:18" x14ac:dyDescent="0.25">
      <c r="A30" s="331" t="s">
        <v>3216</v>
      </c>
      <c r="B30" s="331" t="s">
        <v>133</v>
      </c>
      <c r="C30" s="329" t="s">
        <v>3195</v>
      </c>
      <c r="D30" s="329" t="s">
        <v>145</v>
      </c>
      <c r="E30" s="329" t="s">
        <v>3192</v>
      </c>
      <c r="F30" s="331" t="s">
        <v>357</v>
      </c>
      <c r="G30" s="331" t="s">
        <v>3187</v>
      </c>
      <c r="H30" s="331" t="s">
        <v>3188</v>
      </c>
      <c r="I30" s="331" t="s">
        <v>357</v>
      </c>
      <c r="J30" s="331" t="s">
        <v>3187</v>
      </c>
      <c r="K30" s="331" t="s">
        <v>3187</v>
      </c>
      <c r="L30" s="331" t="s">
        <v>357</v>
      </c>
      <c r="M30" s="331" t="s">
        <v>357</v>
      </c>
      <c r="N30" s="331" t="s">
        <v>3187</v>
      </c>
      <c r="O30" s="331" t="s">
        <v>3187</v>
      </c>
      <c r="P30" s="331" t="s">
        <v>357</v>
      </c>
      <c r="Q30" s="331" t="s">
        <v>357</v>
      </c>
      <c r="R30" s="331"/>
    </row>
    <row r="31" spans="1:18" x14ac:dyDescent="0.25">
      <c r="A31" s="321" t="s">
        <v>3217</v>
      </c>
      <c r="B31" s="321" t="s">
        <v>133</v>
      </c>
      <c r="C31" s="322" t="s">
        <v>3185</v>
      </c>
      <c r="D31" s="322" t="s">
        <v>3185</v>
      </c>
      <c r="E31" s="322" t="s">
        <v>3192</v>
      </c>
      <c r="F31" s="321" t="s">
        <v>357</v>
      </c>
      <c r="G31" s="321" t="s">
        <v>357</v>
      </c>
      <c r="H31" s="321" t="s">
        <v>357</v>
      </c>
      <c r="I31" s="321" t="s">
        <v>357</v>
      </c>
      <c r="J31" s="321" t="s">
        <v>3187</v>
      </c>
      <c r="K31" s="321" t="s">
        <v>3187</v>
      </c>
      <c r="L31" s="321" t="s">
        <v>357</v>
      </c>
      <c r="M31" s="321" t="s">
        <v>357</v>
      </c>
      <c r="N31" s="321" t="s">
        <v>357</v>
      </c>
      <c r="O31" s="321" t="s">
        <v>3187</v>
      </c>
      <c r="P31" s="321" t="s">
        <v>357</v>
      </c>
      <c r="Q31" s="321" t="s">
        <v>3187</v>
      </c>
      <c r="R31" s="321"/>
    </row>
    <row r="32" spans="1:18" x14ac:dyDescent="0.25">
      <c r="A32" s="321" t="s">
        <v>3218</v>
      </c>
      <c r="B32" s="321" t="s">
        <v>134</v>
      </c>
      <c r="C32" s="322" t="s">
        <v>3185</v>
      </c>
      <c r="D32" s="322" t="s">
        <v>3185</v>
      </c>
      <c r="E32" s="322" t="s">
        <v>3192</v>
      </c>
      <c r="F32" s="321" t="s">
        <v>3187</v>
      </c>
      <c r="G32" s="321" t="s">
        <v>357</v>
      </c>
      <c r="H32" s="321" t="s">
        <v>357</v>
      </c>
      <c r="I32" s="321" t="s">
        <v>357</v>
      </c>
      <c r="J32" s="321" t="s">
        <v>3219</v>
      </c>
      <c r="K32" s="321" t="s">
        <v>3187</v>
      </c>
      <c r="L32" s="321" t="s">
        <v>357</v>
      </c>
      <c r="M32" s="321" t="s">
        <v>357</v>
      </c>
      <c r="N32" s="321" t="s">
        <v>357</v>
      </c>
      <c r="O32" s="321" t="s">
        <v>3187</v>
      </c>
      <c r="P32" s="321" t="s">
        <v>357</v>
      </c>
      <c r="Q32" s="321" t="s">
        <v>357</v>
      </c>
      <c r="R32" s="321"/>
    </row>
    <row r="33" spans="1:18" x14ac:dyDescent="0.25">
      <c r="A33" s="331" t="s">
        <v>3220</v>
      </c>
      <c r="B33" s="331" t="s">
        <v>133</v>
      </c>
      <c r="C33" s="329" t="s">
        <v>3191</v>
      </c>
      <c r="D33" s="329" t="s">
        <v>3191</v>
      </c>
      <c r="E33" s="329" t="s">
        <v>3186</v>
      </c>
      <c r="F33" s="334" t="s">
        <v>357</v>
      </c>
      <c r="G33" s="334"/>
      <c r="H33" s="334" t="s">
        <v>3187</v>
      </c>
      <c r="I33" s="334" t="s">
        <v>3189</v>
      </c>
      <c r="J33" s="334" t="s">
        <v>3189</v>
      </c>
      <c r="K33" s="334" t="s">
        <v>3189</v>
      </c>
      <c r="L33" s="334" t="s">
        <v>3189</v>
      </c>
      <c r="M33" s="334" t="s">
        <v>3189</v>
      </c>
      <c r="N33" s="334" t="s">
        <v>3189</v>
      </c>
      <c r="O33" s="334" t="s">
        <v>3189</v>
      </c>
      <c r="P33" s="334" t="s">
        <v>3189</v>
      </c>
      <c r="Q33" s="334" t="s">
        <v>3189</v>
      </c>
      <c r="R33" s="331"/>
    </row>
    <row r="34" spans="1:18" x14ac:dyDescent="0.25">
      <c r="A34" s="331" t="s">
        <v>3221</v>
      </c>
      <c r="B34" s="331" t="s">
        <v>133</v>
      </c>
      <c r="C34" s="329" t="s">
        <v>3185</v>
      </c>
      <c r="D34" s="329" t="s">
        <v>3185</v>
      </c>
      <c r="E34" s="329" t="s">
        <v>3192</v>
      </c>
      <c r="F34" s="331" t="s">
        <v>3187</v>
      </c>
      <c r="G34" s="331" t="s">
        <v>3187</v>
      </c>
      <c r="H34" s="331" t="s">
        <v>3187</v>
      </c>
      <c r="I34" s="331" t="s">
        <v>357</v>
      </c>
      <c r="J34" s="331" t="s">
        <v>3187</v>
      </c>
      <c r="K34" s="331" t="s">
        <v>3187</v>
      </c>
      <c r="L34" s="331" t="s">
        <v>3187</v>
      </c>
      <c r="M34" s="331" t="s">
        <v>357</v>
      </c>
      <c r="N34" s="331" t="s">
        <v>3187</v>
      </c>
      <c r="O34" s="331" t="s">
        <v>3187</v>
      </c>
      <c r="P34" s="331" t="s">
        <v>357</v>
      </c>
      <c r="Q34" s="331" t="s">
        <v>3187</v>
      </c>
      <c r="R34" s="331"/>
    </row>
    <row r="35" spans="1:18" x14ac:dyDescent="0.25">
      <c r="A35" s="325" t="s">
        <v>1347</v>
      </c>
      <c r="B35" s="325" t="s">
        <v>133</v>
      </c>
      <c r="C35" s="324" t="s">
        <v>3195</v>
      </c>
      <c r="D35" s="324" t="s">
        <v>148</v>
      </c>
      <c r="E35" s="324" t="s">
        <v>3222</v>
      </c>
      <c r="F35" s="325" t="s">
        <v>357</v>
      </c>
      <c r="G35" s="325"/>
      <c r="H35" s="325" t="s">
        <v>357</v>
      </c>
      <c r="I35" s="325" t="s">
        <v>3189</v>
      </c>
      <c r="J35" s="325" t="s">
        <v>3189</v>
      </c>
      <c r="K35" s="325" t="s">
        <v>3189</v>
      </c>
      <c r="L35" s="325" t="s">
        <v>3189</v>
      </c>
      <c r="M35" s="325" t="s">
        <v>3189</v>
      </c>
      <c r="N35" s="325" t="s">
        <v>3189</v>
      </c>
      <c r="O35" s="325" t="s">
        <v>3189</v>
      </c>
      <c r="P35" s="325" t="s">
        <v>3189</v>
      </c>
      <c r="Q35" s="325" t="s">
        <v>3189</v>
      </c>
      <c r="R35" s="325"/>
    </row>
    <row r="36" spans="1:18" x14ac:dyDescent="0.25">
      <c r="A36" s="325" t="s">
        <v>1341</v>
      </c>
      <c r="B36" s="325" t="s">
        <v>133</v>
      </c>
      <c r="C36" s="324" t="s">
        <v>3195</v>
      </c>
      <c r="D36" s="324" t="s">
        <v>145</v>
      </c>
      <c r="E36" s="324" t="s">
        <v>3222</v>
      </c>
      <c r="F36" s="325" t="s">
        <v>357</v>
      </c>
      <c r="G36" s="325"/>
      <c r="H36" s="325" t="s">
        <v>357</v>
      </c>
      <c r="I36" s="325" t="s">
        <v>3189</v>
      </c>
      <c r="J36" s="325" t="s">
        <v>3189</v>
      </c>
      <c r="K36" s="325" t="s">
        <v>3189</v>
      </c>
      <c r="L36" s="325" t="s">
        <v>3189</v>
      </c>
      <c r="M36" s="325" t="s">
        <v>3189</v>
      </c>
      <c r="N36" s="325" t="s">
        <v>3189</v>
      </c>
      <c r="O36" s="325" t="s">
        <v>3189</v>
      </c>
      <c r="P36" s="325" t="s">
        <v>3189</v>
      </c>
      <c r="Q36" s="325" t="s">
        <v>3189</v>
      </c>
      <c r="R36" s="325"/>
    </row>
    <row r="37" spans="1:18" x14ac:dyDescent="0.25">
      <c r="A37" s="325" t="s">
        <v>1354</v>
      </c>
      <c r="B37" s="325" t="s">
        <v>133</v>
      </c>
      <c r="C37" s="324" t="s">
        <v>3191</v>
      </c>
      <c r="D37" s="324" t="s">
        <v>3191</v>
      </c>
      <c r="E37" s="324" t="s">
        <v>3222</v>
      </c>
      <c r="F37" s="325" t="s">
        <v>357</v>
      </c>
      <c r="G37" s="325"/>
      <c r="H37" s="325" t="s">
        <v>357</v>
      </c>
      <c r="I37" s="325" t="s">
        <v>3189</v>
      </c>
      <c r="J37" s="325" t="s">
        <v>3189</v>
      </c>
      <c r="K37" s="325" t="s">
        <v>3189</v>
      </c>
      <c r="L37" s="325" t="s">
        <v>3189</v>
      </c>
      <c r="M37" s="325" t="s">
        <v>3189</v>
      </c>
      <c r="N37" s="325" t="s">
        <v>3189</v>
      </c>
      <c r="O37" s="325" t="s">
        <v>3189</v>
      </c>
      <c r="P37" s="325" t="s">
        <v>3189</v>
      </c>
      <c r="Q37" s="325" t="s">
        <v>3189</v>
      </c>
      <c r="R37" s="325"/>
    </row>
    <row r="38" spans="1:18" x14ac:dyDescent="0.25">
      <c r="A38" s="335" t="s">
        <v>1335</v>
      </c>
      <c r="B38" s="325" t="s">
        <v>133</v>
      </c>
      <c r="C38" s="324" t="s">
        <v>3191</v>
      </c>
      <c r="D38" s="324" t="s">
        <v>3191</v>
      </c>
      <c r="E38" s="324" t="s">
        <v>3222</v>
      </c>
      <c r="F38" s="335" t="s">
        <v>357</v>
      </c>
      <c r="G38" s="335"/>
      <c r="H38" s="325" t="s">
        <v>357</v>
      </c>
      <c r="I38" s="325" t="s">
        <v>3189</v>
      </c>
      <c r="J38" s="325" t="s">
        <v>3189</v>
      </c>
      <c r="K38" s="325" t="s">
        <v>3189</v>
      </c>
      <c r="L38" s="325" t="s">
        <v>3189</v>
      </c>
      <c r="M38" s="325" t="s">
        <v>3189</v>
      </c>
      <c r="N38" s="325" t="s">
        <v>3189</v>
      </c>
      <c r="O38" s="325" t="s">
        <v>3189</v>
      </c>
      <c r="P38" s="325" t="s">
        <v>3189</v>
      </c>
      <c r="Q38" s="325" t="s">
        <v>3189</v>
      </c>
      <c r="R38" s="335"/>
    </row>
    <row r="39" spans="1:18" x14ac:dyDescent="0.25">
      <c r="A39" s="336" t="s">
        <v>1420</v>
      </c>
      <c r="B39" s="325" t="s">
        <v>133</v>
      </c>
      <c r="C39" s="324" t="s">
        <v>3191</v>
      </c>
      <c r="D39" s="324" t="s">
        <v>3191</v>
      </c>
      <c r="E39" s="324" t="s">
        <v>3186</v>
      </c>
      <c r="F39" s="336" t="s">
        <v>357</v>
      </c>
      <c r="G39" s="336"/>
      <c r="H39" s="336" t="s">
        <v>3187</v>
      </c>
      <c r="I39" s="325" t="s">
        <v>3189</v>
      </c>
      <c r="J39" s="325" t="s">
        <v>3189</v>
      </c>
      <c r="K39" s="325" t="s">
        <v>3189</v>
      </c>
      <c r="L39" s="325" t="s">
        <v>3189</v>
      </c>
      <c r="M39" s="325" t="s">
        <v>3189</v>
      </c>
      <c r="N39" s="325" t="s">
        <v>3189</v>
      </c>
      <c r="O39" s="325" t="s">
        <v>3189</v>
      </c>
      <c r="P39" s="325" t="s">
        <v>3189</v>
      </c>
      <c r="Q39" s="325" t="s">
        <v>3189</v>
      </c>
      <c r="R39" s="335"/>
    </row>
    <row r="40" spans="1:18" x14ac:dyDescent="0.25">
      <c r="A40" s="337" t="s">
        <v>3223</v>
      </c>
      <c r="B40" s="321" t="s">
        <v>133</v>
      </c>
      <c r="C40" s="322" t="s">
        <v>3195</v>
      </c>
      <c r="D40" s="322" t="s">
        <v>148</v>
      </c>
      <c r="E40" s="322" t="s">
        <v>3192</v>
      </c>
      <c r="F40" s="337" t="s">
        <v>3187</v>
      </c>
      <c r="G40" s="337" t="s">
        <v>3187</v>
      </c>
      <c r="H40" s="337" t="s">
        <v>3188</v>
      </c>
      <c r="I40" s="338" t="s">
        <v>357</v>
      </c>
      <c r="J40" s="338" t="s">
        <v>3187</v>
      </c>
      <c r="K40" s="338" t="s">
        <v>3187</v>
      </c>
      <c r="L40" s="338" t="s">
        <v>357</v>
      </c>
      <c r="M40" s="338" t="s">
        <v>357</v>
      </c>
      <c r="N40" s="338" t="s">
        <v>357</v>
      </c>
      <c r="O40" s="338" t="s">
        <v>3187</v>
      </c>
      <c r="P40" s="338" t="s">
        <v>357</v>
      </c>
      <c r="Q40" s="338" t="s">
        <v>357</v>
      </c>
      <c r="R40" s="338"/>
    </row>
    <row r="41" spans="1:18" x14ac:dyDescent="0.25">
      <c r="A41" s="322" t="s">
        <v>3224</v>
      </c>
      <c r="B41" s="321" t="s">
        <v>134</v>
      </c>
      <c r="C41" s="322" t="s">
        <v>3195</v>
      </c>
      <c r="D41" s="322" t="s">
        <v>148</v>
      </c>
      <c r="E41" s="322" t="s">
        <v>3192</v>
      </c>
      <c r="F41" s="322" t="s">
        <v>3187</v>
      </c>
      <c r="G41" s="322" t="s">
        <v>3188</v>
      </c>
      <c r="H41" s="322" t="s">
        <v>357</v>
      </c>
      <c r="I41" s="321" t="s">
        <v>357</v>
      </c>
      <c r="J41" s="321" t="s">
        <v>357</v>
      </c>
      <c r="K41" s="321" t="s">
        <v>357</v>
      </c>
      <c r="L41" s="321" t="s">
        <v>357</v>
      </c>
      <c r="M41" s="321" t="s">
        <v>357</v>
      </c>
      <c r="N41" s="321" t="s">
        <v>357</v>
      </c>
      <c r="O41" s="321" t="s">
        <v>3187</v>
      </c>
      <c r="P41" s="321" t="s">
        <v>357</v>
      </c>
      <c r="Q41" s="321" t="s">
        <v>357</v>
      </c>
      <c r="R41" s="321"/>
    </row>
    <row r="42" spans="1:18" x14ac:dyDescent="0.25">
      <c r="A42" s="329" t="s">
        <v>3225</v>
      </c>
      <c r="B42" s="331" t="s">
        <v>134</v>
      </c>
      <c r="C42" s="329" t="s">
        <v>3195</v>
      </c>
      <c r="D42" s="329" t="s">
        <v>148</v>
      </c>
      <c r="E42" s="329" t="s">
        <v>3192</v>
      </c>
      <c r="F42" s="329" t="s">
        <v>357</v>
      </c>
      <c r="G42" s="329" t="s">
        <v>3187</v>
      </c>
      <c r="H42" s="329" t="s">
        <v>3188</v>
      </c>
      <c r="I42" s="331" t="s">
        <v>357</v>
      </c>
      <c r="J42" s="331" t="s">
        <v>3187</v>
      </c>
      <c r="K42" s="331" t="s">
        <v>3187</v>
      </c>
      <c r="L42" s="331" t="s">
        <v>357</v>
      </c>
      <c r="M42" s="331" t="s">
        <v>357</v>
      </c>
      <c r="N42" s="331" t="s">
        <v>357</v>
      </c>
      <c r="O42" s="331" t="s">
        <v>3187</v>
      </c>
      <c r="P42" s="331" t="s">
        <v>357</v>
      </c>
      <c r="Q42" s="331" t="s">
        <v>357</v>
      </c>
      <c r="R42" s="331"/>
    </row>
    <row r="43" spans="1:18" x14ac:dyDescent="0.25">
      <c r="A43" s="322" t="s">
        <v>3226</v>
      </c>
      <c r="B43" s="331" t="s">
        <v>133</v>
      </c>
      <c r="C43" s="322" t="s">
        <v>3195</v>
      </c>
      <c r="D43" s="322" t="s">
        <v>144</v>
      </c>
      <c r="E43" s="322" t="s">
        <v>3192</v>
      </c>
      <c r="F43" s="322" t="s">
        <v>357</v>
      </c>
      <c r="G43" s="322" t="s">
        <v>357</v>
      </c>
      <c r="H43" s="322" t="s">
        <v>357</v>
      </c>
      <c r="I43" s="321" t="s">
        <v>3187</v>
      </c>
      <c r="J43" s="321" t="s">
        <v>357</v>
      </c>
      <c r="K43" s="321" t="s">
        <v>3187</v>
      </c>
      <c r="L43" s="321" t="s">
        <v>357</v>
      </c>
      <c r="M43" s="321" t="s">
        <v>357</v>
      </c>
      <c r="N43" s="321" t="s">
        <v>3187</v>
      </c>
      <c r="O43" s="321" t="s">
        <v>3187</v>
      </c>
      <c r="P43" s="321" t="s">
        <v>357</v>
      </c>
      <c r="Q43" s="321" t="s">
        <v>357</v>
      </c>
      <c r="R43" s="321"/>
    </row>
    <row r="44" spans="1:18" x14ac:dyDescent="0.25">
      <c r="A44" s="329" t="s">
        <v>3227</v>
      </c>
      <c r="B44" s="331" t="s">
        <v>133</v>
      </c>
      <c r="C44" s="329" t="s">
        <v>3185</v>
      </c>
      <c r="D44" s="329" t="s">
        <v>144</v>
      </c>
      <c r="E44" s="329" t="s">
        <v>3192</v>
      </c>
      <c r="F44" s="329" t="s">
        <v>3187</v>
      </c>
      <c r="G44" s="329" t="s">
        <v>3188</v>
      </c>
      <c r="H44" s="329" t="s">
        <v>357</v>
      </c>
      <c r="I44" s="331" t="s">
        <v>3187</v>
      </c>
      <c r="J44" s="331" t="s">
        <v>3187</v>
      </c>
      <c r="K44" s="331" t="s">
        <v>3187</v>
      </c>
      <c r="L44" s="331" t="s">
        <v>3187</v>
      </c>
      <c r="M44" s="331" t="s">
        <v>3187</v>
      </c>
      <c r="N44" s="331" t="s">
        <v>3187</v>
      </c>
      <c r="O44" s="331" t="s">
        <v>3187</v>
      </c>
      <c r="P44" s="331" t="s">
        <v>357</v>
      </c>
      <c r="Q44" s="331" t="s">
        <v>357</v>
      </c>
      <c r="R44" s="331"/>
    </row>
    <row r="45" spans="1:18" x14ac:dyDescent="0.25">
      <c r="A45" s="322" t="s">
        <v>3228</v>
      </c>
      <c r="B45" s="331" t="s">
        <v>134</v>
      </c>
      <c r="C45" s="322" t="s">
        <v>3185</v>
      </c>
      <c r="D45" s="322" t="s">
        <v>144</v>
      </c>
      <c r="E45" s="322" t="s">
        <v>3192</v>
      </c>
      <c r="F45" s="322" t="s">
        <v>357</v>
      </c>
      <c r="G45" s="322" t="s">
        <v>357</v>
      </c>
      <c r="H45" s="322" t="s">
        <v>357</v>
      </c>
      <c r="I45" s="321" t="s">
        <v>3187</v>
      </c>
      <c r="J45" s="321" t="s">
        <v>3187</v>
      </c>
      <c r="K45" s="321" t="s">
        <v>3187</v>
      </c>
      <c r="L45" s="321" t="s">
        <v>3187</v>
      </c>
      <c r="M45" s="321" t="s">
        <v>3187</v>
      </c>
      <c r="N45" s="321" t="s">
        <v>3187</v>
      </c>
      <c r="O45" s="321" t="s">
        <v>3187</v>
      </c>
      <c r="P45" s="321" t="s">
        <v>357</v>
      </c>
      <c r="Q45" s="321" t="s">
        <v>357</v>
      </c>
      <c r="R45" s="321"/>
    </row>
    <row r="46" spans="1:18" x14ac:dyDescent="0.25">
      <c r="A46" s="322" t="s">
        <v>3229</v>
      </c>
      <c r="B46" s="331" t="s">
        <v>134</v>
      </c>
      <c r="C46" s="322" t="s">
        <v>3185</v>
      </c>
      <c r="D46" s="322" t="s">
        <v>144</v>
      </c>
      <c r="E46" s="322" t="s">
        <v>3192</v>
      </c>
      <c r="F46" s="322" t="s">
        <v>3187</v>
      </c>
      <c r="G46" s="322" t="s">
        <v>357</v>
      </c>
      <c r="H46" s="322" t="s">
        <v>357</v>
      </c>
      <c r="I46" s="321" t="s">
        <v>357</v>
      </c>
      <c r="J46" s="321" t="s">
        <v>357</v>
      </c>
      <c r="K46" s="321" t="s">
        <v>357</v>
      </c>
      <c r="L46" s="321" t="s">
        <v>3187</v>
      </c>
      <c r="M46" s="321" t="s">
        <v>357</v>
      </c>
      <c r="N46" s="321" t="s">
        <v>357</v>
      </c>
      <c r="O46" s="321" t="s">
        <v>3187</v>
      </c>
      <c r="P46" s="321" t="s">
        <v>357</v>
      </c>
      <c r="Q46" s="321" t="s">
        <v>357</v>
      </c>
      <c r="R46" s="321"/>
    </row>
    <row r="47" spans="1:18" x14ac:dyDescent="0.25">
      <c r="A47" s="329" t="s">
        <v>3230</v>
      </c>
      <c r="B47" s="331" t="s">
        <v>134</v>
      </c>
      <c r="C47" s="329" t="s">
        <v>3185</v>
      </c>
      <c r="D47" s="329" t="s">
        <v>144</v>
      </c>
      <c r="E47" s="329" t="s">
        <v>3192</v>
      </c>
      <c r="F47" s="329" t="s">
        <v>357</v>
      </c>
      <c r="G47" s="329" t="s">
        <v>357</v>
      </c>
      <c r="H47" s="329" t="s">
        <v>357</v>
      </c>
      <c r="I47" s="329" t="s">
        <v>357</v>
      </c>
      <c r="J47" s="329" t="s">
        <v>357</v>
      </c>
      <c r="K47" s="329" t="s">
        <v>3187</v>
      </c>
      <c r="L47" s="329" t="s">
        <v>357</v>
      </c>
      <c r="M47" s="329" t="s">
        <v>357</v>
      </c>
      <c r="N47" s="329" t="s">
        <v>357</v>
      </c>
      <c r="O47" s="329" t="s">
        <v>357</v>
      </c>
      <c r="P47" s="329" t="s">
        <v>357</v>
      </c>
      <c r="Q47" s="329" t="s">
        <v>357</v>
      </c>
      <c r="R47" s="331"/>
    </row>
    <row r="48" spans="1:18" x14ac:dyDescent="0.25">
      <c r="A48" s="322" t="s">
        <v>3231</v>
      </c>
      <c r="B48" s="331" t="s">
        <v>134</v>
      </c>
      <c r="C48" s="322" t="s">
        <v>3185</v>
      </c>
      <c r="D48" s="322" t="s">
        <v>144</v>
      </c>
      <c r="E48" s="322" t="s">
        <v>3192</v>
      </c>
      <c r="F48" s="322" t="s">
        <v>357</v>
      </c>
      <c r="G48" s="322" t="s">
        <v>3188</v>
      </c>
      <c r="H48" s="322" t="s">
        <v>357</v>
      </c>
      <c r="I48" s="322" t="s">
        <v>3187</v>
      </c>
      <c r="J48" s="322" t="s">
        <v>3187</v>
      </c>
      <c r="K48" s="322" t="s">
        <v>3187</v>
      </c>
      <c r="L48" s="322" t="s">
        <v>3187</v>
      </c>
      <c r="M48" s="322" t="s">
        <v>3187</v>
      </c>
      <c r="N48" s="322" t="s">
        <v>357</v>
      </c>
      <c r="O48" s="322" t="s">
        <v>3187</v>
      </c>
      <c r="P48" s="322" t="s">
        <v>357</v>
      </c>
      <c r="Q48" s="322" t="s">
        <v>357</v>
      </c>
      <c r="R48" s="321"/>
    </row>
    <row r="49" spans="1:18" x14ac:dyDescent="0.25">
      <c r="A49" s="322" t="s">
        <v>3232</v>
      </c>
      <c r="B49" s="331" t="s">
        <v>133</v>
      </c>
      <c r="C49" s="322" t="s">
        <v>3185</v>
      </c>
      <c r="D49" s="322" t="s">
        <v>144</v>
      </c>
      <c r="E49" s="322" t="s">
        <v>3192</v>
      </c>
      <c r="F49" s="322" t="s">
        <v>357</v>
      </c>
      <c r="G49" s="322" t="s">
        <v>357</v>
      </c>
      <c r="H49" s="322" t="s">
        <v>357</v>
      </c>
      <c r="I49" s="321" t="s">
        <v>357</v>
      </c>
      <c r="J49" s="321" t="s">
        <v>357</v>
      </c>
      <c r="K49" s="321" t="s">
        <v>357</v>
      </c>
      <c r="L49" s="321" t="s">
        <v>3187</v>
      </c>
      <c r="M49" s="321" t="s">
        <v>357</v>
      </c>
      <c r="N49" s="321" t="s">
        <v>3187</v>
      </c>
      <c r="O49" s="321" t="s">
        <v>3187</v>
      </c>
      <c r="P49" s="321" t="s">
        <v>357</v>
      </c>
      <c r="Q49" s="321" t="s">
        <v>357</v>
      </c>
      <c r="R49" s="321"/>
    </row>
    <row r="50" spans="1:18" x14ac:dyDescent="0.25">
      <c r="A50" s="324" t="s">
        <v>3233</v>
      </c>
      <c r="B50" s="331" t="s">
        <v>134</v>
      </c>
      <c r="C50" s="324" t="s">
        <v>3185</v>
      </c>
      <c r="D50" s="324" t="s">
        <v>144</v>
      </c>
      <c r="E50" s="324" t="s">
        <v>3192</v>
      </c>
      <c r="F50" s="324" t="s">
        <v>357</v>
      </c>
      <c r="G50" s="324"/>
      <c r="H50" s="324" t="s">
        <v>357</v>
      </c>
      <c r="I50" s="325" t="s">
        <v>357</v>
      </c>
      <c r="J50" s="325" t="s">
        <v>357</v>
      </c>
      <c r="K50" s="325" t="s">
        <v>357</v>
      </c>
      <c r="L50" s="325" t="s">
        <v>357</v>
      </c>
      <c r="M50" s="325" t="s">
        <v>357</v>
      </c>
      <c r="N50" s="325" t="s">
        <v>357</v>
      </c>
      <c r="O50" s="325" t="s">
        <v>3187</v>
      </c>
      <c r="P50" s="325" t="s">
        <v>357</v>
      </c>
      <c r="Q50" s="325" t="s">
        <v>357</v>
      </c>
      <c r="R50" s="325"/>
    </row>
    <row r="51" spans="1:18" x14ac:dyDescent="0.25">
      <c r="A51" s="329" t="s">
        <v>3234</v>
      </c>
      <c r="B51" s="331" t="s">
        <v>134</v>
      </c>
      <c r="C51" s="329" t="s">
        <v>3185</v>
      </c>
      <c r="D51" s="329" t="s">
        <v>144</v>
      </c>
      <c r="E51" s="329" t="s">
        <v>3192</v>
      </c>
      <c r="F51" s="329" t="s">
        <v>357</v>
      </c>
      <c r="G51" s="329" t="s">
        <v>357</v>
      </c>
      <c r="H51" s="329" t="s">
        <v>357</v>
      </c>
      <c r="I51" s="331" t="s">
        <v>3187</v>
      </c>
      <c r="J51" s="331" t="s">
        <v>357</v>
      </c>
      <c r="K51" s="331" t="s">
        <v>357</v>
      </c>
      <c r="L51" s="331" t="s">
        <v>357</v>
      </c>
      <c r="M51" s="331" t="s">
        <v>357</v>
      </c>
      <c r="N51" s="331" t="s">
        <v>357</v>
      </c>
      <c r="O51" s="331" t="s">
        <v>3187</v>
      </c>
      <c r="P51" s="331" t="s">
        <v>357</v>
      </c>
      <c r="Q51" s="331" t="s">
        <v>357</v>
      </c>
      <c r="R51" s="331"/>
    </row>
    <row r="52" spans="1:18" x14ac:dyDescent="0.25">
      <c r="A52" s="322" t="s">
        <v>3235</v>
      </c>
      <c r="B52" s="331" t="s">
        <v>134</v>
      </c>
      <c r="C52" s="322" t="s">
        <v>3185</v>
      </c>
      <c r="D52" s="322" t="s">
        <v>144</v>
      </c>
      <c r="E52" s="322" t="s">
        <v>3192</v>
      </c>
      <c r="F52" s="322" t="s">
        <v>357</v>
      </c>
      <c r="G52" s="322" t="s">
        <v>357</v>
      </c>
      <c r="H52" s="322" t="s">
        <v>357</v>
      </c>
      <c r="I52" s="321" t="s">
        <v>3187</v>
      </c>
      <c r="J52" s="321" t="s">
        <v>357</v>
      </c>
      <c r="K52" s="321" t="s">
        <v>3187</v>
      </c>
      <c r="L52" s="321" t="s">
        <v>357</v>
      </c>
      <c r="M52" s="321" t="s">
        <v>357</v>
      </c>
      <c r="N52" s="321" t="s">
        <v>357</v>
      </c>
      <c r="O52" s="321" t="s">
        <v>3187</v>
      </c>
      <c r="P52" s="321" t="s">
        <v>357</v>
      </c>
      <c r="Q52" s="321" t="s">
        <v>357</v>
      </c>
      <c r="R52" s="321"/>
    </row>
    <row r="53" spans="1:18" x14ac:dyDescent="0.25">
      <c r="A53" s="322" t="s">
        <v>3236</v>
      </c>
      <c r="B53" s="331" t="s">
        <v>133</v>
      </c>
      <c r="C53" s="322" t="s">
        <v>3191</v>
      </c>
      <c r="D53" s="322" t="s">
        <v>144</v>
      </c>
      <c r="E53" s="322" t="s">
        <v>3192</v>
      </c>
      <c r="F53" s="322" t="s">
        <v>3187</v>
      </c>
      <c r="G53" s="322" t="s">
        <v>357</v>
      </c>
      <c r="H53" s="322" t="s">
        <v>357</v>
      </c>
      <c r="I53" s="321" t="s">
        <v>3187</v>
      </c>
      <c r="J53" s="321" t="s">
        <v>3187</v>
      </c>
      <c r="K53" s="321" t="s">
        <v>3187</v>
      </c>
      <c r="L53" s="321" t="s">
        <v>3187</v>
      </c>
      <c r="M53" s="321" t="s">
        <v>3187</v>
      </c>
      <c r="N53" s="321" t="s">
        <v>3187</v>
      </c>
      <c r="O53" s="321" t="s">
        <v>3187</v>
      </c>
      <c r="P53" s="321" t="s">
        <v>357</v>
      </c>
      <c r="Q53" s="321" t="s">
        <v>357</v>
      </c>
      <c r="R53" s="321"/>
    </row>
    <row r="54" spans="1:18" x14ac:dyDescent="0.25">
      <c r="A54" s="322" t="s">
        <v>3237</v>
      </c>
      <c r="B54" s="331" t="s">
        <v>134</v>
      </c>
      <c r="C54" s="322" t="s">
        <v>3191</v>
      </c>
      <c r="D54" s="322" t="s">
        <v>144</v>
      </c>
      <c r="E54" s="322" t="s">
        <v>3192</v>
      </c>
      <c r="F54" s="322" t="s">
        <v>3187</v>
      </c>
      <c r="G54" s="322" t="s">
        <v>357</v>
      </c>
      <c r="H54" s="322" t="s">
        <v>357</v>
      </c>
      <c r="I54" s="321" t="s">
        <v>3187</v>
      </c>
      <c r="J54" s="321" t="s">
        <v>3187</v>
      </c>
      <c r="K54" s="321" t="s">
        <v>3187</v>
      </c>
      <c r="L54" s="321" t="s">
        <v>3187</v>
      </c>
      <c r="M54" s="321" t="s">
        <v>3187</v>
      </c>
      <c r="N54" s="321" t="s">
        <v>3187</v>
      </c>
      <c r="O54" s="321" t="s">
        <v>3187</v>
      </c>
      <c r="P54" s="321" t="s">
        <v>357</v>
      </c>
      <c r="Q54" s="321" t="s">
        <v>357</v>
      </c>
      <c r="R54" s="321"/>
    </row>
    <row r="55" spans="1:18" x14ac:dyDescent="0.25">
      <c r="A55" s="329" t="s">
        <v>3238</v>
      </c>
      <c r="B55" s="331" t="s">
        <v>133</v>
      </c>
      <c r="C55" s="329" t="s">
        <v>3185</v>
      </c>
      <c r="D55" s="329" t="s">
        <v>144</v>
      </c>
      <c r="E55" s="329" t="s">
        <v>3192</v>
      </c>
      <c r="F55" s="329" t="s">
        <v>3187</v>
      </c>
      <c r="G55" s="329" t="s">
        <v>3188</v>
      </c>
      <c r="H55" s="329" t="s">
        <v>3188</v>
      </c>
      <c r="I55" s="331" t="s">
        <v>357</v>
      </c>
      <c r="J55" s="331" t="s">
        <v>357</v>
      </c>
      <c r="K55" s="331" t="s">
        <v>357</v>
      </c>
      <c r="L55" s="331" t="s">
        <v>357</v>
      </c>
      <c r="M55" s="331" t="s">
        <v>3187</v>
      </c>
      <c r="N55" s="331" t="s">
        <v>357</v>
      </c>
      <c r="O55" s="331" t="s">
        <v>3187</v>
      </c>
      <c r="P55" s="331" t="s">
        <v>357</v>
      </c>
      <c r="Q55" s="331" t="s">
        <v>357</v>
      </c>
      <c r="R55" s="331"/>
    </row>
    <row r="56" spans="1:18" ht="12" customHeight="1" x14ac:dyDescent="0.25">
      <c r="A56" s="322" t="s">
        <v>3239</v>
      </c>
      <c r="B56" s="331" t="s">
        <v>133</v>
      </c>
      <c r="C56" s="322" t="s">
        <v>3195</v>
      </c>
      <c r="D56" s="322" t="s">
        <v>144</v>
      </c>
      <c r="E56" s="322" t="s">
        <v>3192</v>
      </c>
      <c r="F56" s="322" t="s">
        <v>357</v>
      </c>
      <c r="G56" s="322" t="s">
        <v>357</v>
      </c>
      <c r="H56" s="322" t="s">
        <v>357</v>
      </c>
      <c r="I56" s="321" t="s">
        <v>3187</v>
      </c>
      <c r="J56" s="321" t="s">
        <v>3187</v>
      </c>
      <c r="K56" s="321" t="s">
        <v>3187</v>
      </c>
      <c r="L56" s="321" t="s">
        <v>3187</v>
      </c>
      <c r="M56" s="321" t="s">
        <v>357</v>
      </c>
      <c r="N56" s="321" t="s">
        <v>3187</v>
      </c>
      <c r="O56" s="321" t="s">
        <v>3187</v>
      </c>
      <c r="P56" s="321" t="s">
        <v>357</v>
      </c>
      <c r="Q56" s="321" t="s">
        <v>357</v>
      </c>
      <c r="R56" s="321"/>
    </row>
    <row r="57" spans="1:18" x14ac:dyDescent="0.25">
      <c r="A57" s="322" t="s">
        <v>3240</v>
      </c>
      <c r="B57" s="331" t="s">
        <v>133</v>
      </c>
      <c r="C57" s="322" t="s">
        <v>3191</v>
      </c>
      <c r="D57" s="322" t="s">
        <v>3191</v>
      </c>
      <c r="E57" s="322" t="s">
        <v>3192</v>
      </c>
      <c r="F57" s="322" t="s">
        <v>357</v>
      </c>
      <c r="G57" s="322" t="s">
        <v>3187</v>
      </c>
      <c r="H57" s="322" t="s">
        <v>3188</v>
      </c>
      <c r="I57" s="321" t="s">
        <v>357</v>
      </c>
      <c r="J57" s="321" t="s">
        <v>357</v>
      </c>
      <c r="K57" s="321" t="s">
        <v>3187</v>
      </c>
      <c r="L57" s="321" t="s">
        <v>357</v>
      </c>
      <c r="M57" s="321" t="s">
        <v>3187</v>
      </c>
      <c r="N57" s="321" t="s">
        <v>357</v>
      </c>
      <c r="O57" s="321" t="s">
        <v>3187</v>
      </c>
      <c r="P57" s="321" t="s">
        <v>357</v>
      </c>
      <c r="Q57" s="321" t="s">
        <v>357</v>
      </c>
      <c r="R57" s="321"/>
    </row>
    <row r="58" spans="1:18" x14ac:dyDescent="0.25">
      <c r="A58" s="322" t="s">
        <v>3241</v>
      </c>
      <c r="B58" s="322" t="s">
        <v>133</v>
      </c>
      <c r="C58" s="322" t="s">
        <v>3185</v>
      </c>
      <c r="D58" s="322" t="s">
        <v>144</v>
      </c>
      <c r="E58" s="322" t="s">
        <v>3192</v>
      </c>
      <c r="F58" s="322" t="s">
        <v>3187</v>
      </c>
      <c r="G58" s="322" t="s">
        <v>357</v>
      </c>
      <c r="H58" s="322" t="s">
        <v>357</v>
      </c>
      <c r="I58" s="321" t="s">
        <v>3187</v>
      </c>
      <c r="J58" s="321" t="s">
        <v>3187</v>
      </c>
      <c r="K58" s="321" t="s">
        <v>3187</v>
      </c>
      <c r="L58" s="321" t="s">
        <v>3187</v>
      </c>
      <c r="M58" s="321" t="s">
        <v>3187</v>
      </c>
      <c r="N58" s="321" t="s">
        <v>3187</v>
      </c>
      <c r="O58" s="321" t="s">
        <v>3187</v>
      </c>
      <c r="P58" s="321" t="s">
        <v>357</v>
      </c>
      <c r="Q58" s="321" t="s">
        <v>357</v>
      </c>
      <c r="R58" s="321"/>
    </row>
    <row r="59" spans="1:18" x14ac:dyDescent="0.25">
      <c r="A59" s="322" t="s">
        <v>3242</v>
      </c>
      <c r="B59" s="331" t="s">
        <v>133</v>
      </c>
      <c r="C59" s="322" t="s">
        <v>3195</v>
      </c>
      <c r="D59" s="322" t="s">
        <v>144</v>
      </c>
      <c r="E59" s="322" t="s">
        <v>3192</v>
      </c>
      <c r="F59" s="322" t="s">
        <v>357</v>
      </c>
      <c r="G59" s="322" t="s">
        <v>357</v>
      </c>
      <c r="H59" s="322" t="s">
        <v>357</v>
      </c>
      <c r="I59" s="321" t="s">
        <v>3187</v>
      </c>
      <c r="J59" s="321" t="s">
        <v>3187</v>
      </c>
      <c r="K59" s="321" t="s">
        <v>3187</v>
      </c>
      <c r="L59" s="321" t="s">
        <v>3187</v>
      </c>
      <c r="M59" s="321" t="s">
        <v>3187</v>
      </c>
      <c r="N59" s="321" t="s">
        <v>3187</v>
      </c>
      <c r="O59" s="321" t="s">
        <v>3187</v>
      </c>
      <c r="P59" s="321" t="s">
        <v>357</v>
      </c>
      <c r="Q59" s="321" t="s">
        <v>357</v>
      </c>
      <c r="R59" s="321"/>
    </row>
    <row r="60" spans="1:18" x14ac:dyDescent="0.25">
      <c r="A60" s="329" t="s">
        <v>3243</v>
      </c>
      <c r="B60" s="331" t="s">
        <v>134</v>
      </c>
      <c r="C60" s="329" t="s">
        <v>3195</v>
      </c>
      <c r="D60" s="329" t="s">
        <v>144</v>
      </c>
      <c r="E60" s="329" t="s">
        <v>3192</v>
      </c>
      <c r="F60" s="339" t="s">
        <v>3187</v>
      </c>
      <c r="G60" s="329" t="s">
        <v>357</v>
      </c>
      <c r="H60" s="329" t="s">
        <v>357</v>
      </c>
      <c r="I60" s="331" t="s">
        <v>3187</v>
      </c>
      <c r="J60" s="331" t="s">
        <v>3187</v>
      </c>
      <c r="K60" s="331" t="s">
        <v>3187</v>
      </c>
      <c r="L60" s="331" t="s">
        <v>3187</v>
      </c>
      <c r="M60" s="331" t="s">
        <v>3187</v>
      </c>
      <c r="N60" s="331" t="s">
        <v>3187</v>
      </c>
      <c r="O60" s="331" t="s">
        <v>3187</v>
      </c>
      <c r="P60" s="331" t="s">
        <v>357</v>
      </c>
      <c r="Q60" s="331" t="s">
        <v>357</v>
      </c>
      <c r="R60" s="331"/>
    </row>
    <row r="61" spans="1:18" x14ac:dyDescent="0.25">
      <c r="A61" s="329" t="s">
        <v>3244</v>
      </c>
      <c r="B61" s="331" t="s">
        <v>133</v>
      </c>
      <c r="C61" s="329" t="s">
        <v>3195</v>
      </c>
      <c r="D61" s="329" t="s">
        <v>144</v>
      </c>
      <c r="E61" s="329" t="s">
        <v>3192</v>
      </c>
      <c r="F61" s="329" t="s">
        <v>3187</v>
      </c>
      <c r="G61" s="329" t="s">
        <v>3188</v>
      </c>
      <c r="H61" s="329" t="s">
        <v>357</v>
      </c>
      <c r="I61" s="331" t="s">
        <v>3187</v>
      </c>
      <c r="J61" s="331" t="s">
        <v>3187</v>
      </c>
      <c r="K61" s="331" t="s">
        <v>3187</v>
      </c>
      <c r="L61" s="331" t="s">
        <v>357</v>
      </c>
      <c r="M61" s="331" t="s">
        <v>357</v>
      </c>
      <c r="N61" s="331" t="s">
        <v>3187</v>
      </c>
      <c r="O61" s="331" t="s">
        <v>3187</v>
      </c>
      <c r="P61" s="331" t="s">
        <v>357</v>
      </c>
      <c r="Q61" s="331" t="s">
        <v>357</v>
      </c>
      <c r="R61" s="331"/>
    </row>
    <row r="62" spans="1:18" x14ac:dyDescent="0.25">
      <c r="A62" s="324" t="s">
        <v>3245</v>
      </c>
      <c r="B62" s="331" t="s">
        <v>133</v>
      </c>
      <c r="C62" s="324" t="s">
        <v>3191</v>
      </c>
      <c r="D62" s="324" t="s">
        <v>3191</v>
      </c>
      <c r="E62" s="324" t="s">
        <v>3186</v>
      </c>
      <c r="F62" s="324" t="s">
        <v>357</v>
      </c>
      <c r="G62" s="324"/>
      <c r="H62" s="324" t="s">
        <v>357</v>
      </c>
      <c r="I62" s="325" t="s">
        <v>3189</v>
      </c>
      <c r="J62" s="325" t="s">
        <v>3189</v>
      </c>
      <c r="K62" s="325" t="s">
        <v>3189</v>
      </c>
      <c r="L62" s="325" t="s">
        <v>3189</v>
      </c>
      <c r="M62" s="325" t="s">
        <v>3189</v>
      </c>
      <c r="N62" s="325" t="s">
        <v>3189</v>
      </c>
      <c r="O62" s="325" t="s">
        <v>3189</v>
      </c>
      <c r="P62" s="325" t="s">
        <v>3189</v>
      </c>
      <c r="Q62" s="325" t="s">
        <v>3189</v>
      </c>
      <c r="R62" s="325"/>
    </row>
    <row r="63" spans="1:18" x14ac:dyDescent="0.25">
      <c r="A63" s="324" t="s">
        <v>3246</v>
      </c>
      <c r="B63" s="331" t="s">
        <v>134</v>
      </c>
      <c r="C63" s="324" t="s">
        <v>3191</v>
      </c>
      <c r="D63" s="324" t="s">
        <v>3191</v>
      </c>
      <c r="E63" s="324" t="s">
        <v>3186</v>
      </c>
      <c r="F63" s="324" t="s">
        <v>357</v>
      </c>
      <c r="G63" s="324"/>
      <c r="H63" s="324" t="s">
        <v>357</v>
      </c>
      <c r="I63" s="325" t="s">
        <v>3189</v>
      </c>
      <c r="J63" s="325" t="s">
        <v>3189</v>
      </c>
      <c r="K63" s="325" t="s">
        <v>3189</v>
      </c>
      <c r="L63" s="325" t="s">
        <v>3189</v>
      </c>
      <c r="M63" s="325" t="s">
        <v>3189</v>
      </c>
      <c r="N63" s="325" t="s">
        <v>3189</v>
      </c>
      <c r="O63" s="325" t="s">
        <v>3189</v>
      </c>
      <c r="P63" s="325" t="s">
        <v>3189</v>
      </c>
      <c r="Q63" s="325" t="s">
        <v>3189</v>
      </c>
      <c r="R63" s="325"/>
    </row>
    <row r="64" spans="1:18" x14ac:dyDescent="0.25">
      <c r="A64" s="324" t="s">
        <v>3247</v>
      </c>
      <c r="B64" s="331" t="s">
        <v>134</v>
      </c>
      <c r="C64" s="324" t="s">
        <v>3185</v>
      </c>
      <c r="D64" s="324" t="s">
        <v>3185</v>
      </c>
      <c r="E64" s="324" t="s">
        <v>3186</v>
      </c>
      <c r="F64" s="324" t="s">
        <v>357</v>
      </c>
      <c r="G64" s="324"/>
      <c r="H64" s="324" t="s">
        <v>357</v>
      </c>
      <c r="I64" s="325" t="s">
        <v>3189</v>
      </c>
      <c r="J64" s="325" t="s">
        <v>3189</v>
      </c>
      <c r="K64" s="325" t="s">
        <v>3189</v>
      </c>
      <c r="L64" s="325" t="s">
        <v>3189</v>
      </c>
      <c r="M64" s="325" t="s">
        <v>3189</v>
      </c>
      <c r="N64" s="325" t="s">
        <v>3189</v>
      </c>
      <c r="O64" s="325" t="s">
        <v>3189</v>
      </c>
      <c r="P64" s="325" t="s">
        <v>3189</v>
      </c>
      <c r="Q64" s="325" t="s">
        <v>3189</v>
      </c>
      <c r="R64" s="325"/>
    </row>
    <row r="65" spans="1:18" x14ac:dyDescent="0.25">
      <c r="A65" s="324" t="s">
        <v>3248</v>
      </c>
      <c r="B65" s="331" t="s">
        <v>134</v>
      </c>
      <c r="C65" s="324" t="s">
        <v>3191</v>
      </c>
      <c r="D65" s="324" t="s">
        <v>3191</v>
      </c>
      <c r="E65" s="324" t="s">
        <v>3186</v>
      </c>
      <c r="F65" s="324" t="s">
        <v>357</v>
      </c>
      <c r="G65" s="324"/>
      <c r="H65" s="324" t="s">
        <v>357</v>
      </c>
      <c r="I65" s="325" t="s">
        <v>3189</v>
      </c>
      <c r="J65" s="325" t="s">
        <v>3189</v>
      </c>
      <c r="K65" s="325" t="s">
        <v>3189</v>
      </c>
      <c r="L65" s="325" t="s">
        <v>3189</v>
      </c>
      <c r="M65" s="325" t="s">
        <v>3189</v>
      </c>
      <c r="N65" s="325" t="s">
        <v>3189</v>
      </c>
      <c r="O65" s="325" t="s">
        <v>3189</v>
      </c>
      <c r="P65" s="325" t="s">
        <v>3189</v>
      </c>
      <c r="Q65" s="325" t="s">
        <v>3189</v>
      </c>
      <c r="R65" s="325"/>
    </row>
    <row r="66" spans="1:18" x14ac:dyDescent="0.25">
      <c r="A66" s="324" t="s">
        <v>3249</v>
      </c>
      <c r="B66" s="331" t="s">
        <v>134</v>
      </c>
      <c r="C66" s="324" t="s">
        <v>3191</v>
      </c>
      <c r="D66" s="324" t="s">
        <v>3191</v>
      </c>
      <c r="E66" s="324" t="s">
        <v>3186</v>
      </c>
      <c r="F66" s="324" t="s">
        <v>357</v>
      </c>
      <c r="G66" s="324"/>
      <c r="H66" s="324" t="s">
        <v>357</v>
      </c>
      <c r="I66" s="325" t="s">
        <v>3189</v>
      </c>
      <c r="J66" s="325" t="s">
        <v>3189</v>
      </c>
      <c r="K66" s="325" t="s">
        <v>3189</v>
      </c>
      <c r="L66" s="325" t="s">
        <v>3189</v>
      </c>
      <c r="M66" s="325" t="s">
        <v>3189</v>
      </c>
      <c r="N66" s="325" t="s">
        <v>3189</v>
      </c>
      <c r="O66" s="325" t="s">
        <v>3189</v>
      </c>
      <c r="P66" s="325" t="s">
        <v>3189</v>
      </c>
      <c r="Q66" s="325" t="s">
        <v>3189</v>
      </c>
      <c r="R66" s="325"/>
    </row>
    <row r="67" spans="1:18" x14ac:dyDescent="0.25">
      <c r="A67" s="324" t="s">
        <v>3250</v>
      </c>
      <c r="B67" s="331" t="s">
        <v>134</v>
      </c>
      <c r="C67" s="324" t="s">
        <v>3185</v>
      </c>
      <c r="D67" s="324" t="s">
        <v>3185</v>
      </c>
      <c r="E67" s="324" t="s">
        <v>3186</v>
      </c>
      <c r="F67" s="324" t="s">
        <v>357</v>
      </c>
      <c r="G67" s="324"/>
      <c r="H67" s="324" t="s">
        <v>357</v>
      </c>
      <c r="I67" s="325" t="s">
        <v>3189</v>
      </c>
      <c r="J67" s="325" t="s">
        <v>3189</v>
      </c>
      <c r="K67" s="325" t="s">
        <v>3189</v>
      </c>
      <c r="L67" s="325" t="s">
        <v>3189</v>
      </c>
      <c r="M67" s="325" t="s">
        <v>3189</v>
      </c>
      <c r="N67" s="325" t="s">
        <v>3189</v>
      </c>
      <c r="O67" s="325" t="s">
        <v>3189</v>
      </c>
      <c r="P67" s="325" t="s">
        <v>3189</v>
      </c>
      <c r="Q67" s="325" t="s">
        <v>3189</v>
      </c>
      <c r="R67" s="325"/>
    </row>
    <row r="68" spans="1:18" x14ac:dyDescent="0.25">
      <c r="A68" s="324" t="s">
        <v>3251</v>
      </c>
      <c r="B68" s="331" t="s">
        <v>134</v>
      </c>
      <c r="C68" s="324" t="s">
        <v>3191</v>
      </c>
      <c r="D68" s="324" t="s">
        <v>3191</v>
      </c>
      <c r="E68" s="324" t="s">
        <v>3186</v>
      </c>
      <c r="F68" s="324" t="s">
        <v>357</v>
      </c>
      <c r="G68" s="324"/>
      <c r="H68" s="324" t="s">
        <v>357</v>
      </c>
      <c r="I68" s="325" t="s">
        <v>3189</v>
      </c>
      <c r="J68" s="325" t="s">
        <v>3189</v>
      </c>
      <c r="K68" s="325" t="s">
        <v>3189</v>
      </c>
      <c r="L68" s="325" t="s">
        <v>3189</v>
      </c>
      <c r="M68" s="325" t="s">
        <v>3189</v>
      </c>
      <c r="N68" s="325" t="s">
        <v>3189</v>
      </c>
      <c r="O68" s="325" t="s">
        <v>3189</v>
      </c>
      <c r="P68" s="325" t="s">
        <v>3189</v>
      </c>
      <c r="Q68" s="325" t="s">
        <v>3189</v>
      </c>
      <c r="R68" s="325"/>
    </row>
    <row r="69" spans="1:18" x14ac:dyDescent="0.25">
      <c r="A69" s="324" t="s">
        <v>3252</v>
      </c>
      <c r="B69" s="331" t="s">
        <v>134</v>
      </c>
      <c r="C69" s="324" t="s">
        <v>3191</v>
      </c>
      <c r="D69" s="324" t="s">
        <v>3191</v>
      </c>
      <c r="E69" s="324" t="s">
        <v>3186</v>
      </c>
      <c r="F69" s="324" t="s">
        <v>357</v>
      </c>
      <c r="G69" s="324"/>
      <c r="H69" s="324" t="s">
        <v>357</v>
      </c>
      <c r="I69" s="325" t="s">
        <v>3189</v>
      </c>
      <c r="J69" s="325" t="s">
        <v>3189</v>
      </c>
      <c r="K69" s="325" t="s">
        <v>3189</v>
      </c>
      <c r="L69" s="325" t="s">
        <v>3189</v>
      </c>
      <c r="M69" s="325" t="s">
        <v>3189</v>
      </c>
      <c r="N69" s="325" t="s">
        <v>3189</v>
      </c>
      <c r="O69" s="325" t="s">
        <v>3189</v>
      </c>
      <c r="P69" s="325" t="s">
        <v>3189</v>
      </c>
      <c r="Q69" s="325" t="s">
        <v>3189</v>
      </c>
      <c r="R69" s="325"/>
    </row>
    <row r="70" spans="1:18" x14ac:dyDescent="0.25">
      <c r="A70" s="324" t="s">
        <v>3253</v>
      </c>
      <c r="B70" s="331" t="s">
        <v>134</v>
      </c>
      <c r="C70" s="324" t="s">
        <v>3185</v>
      </c>
      <c r="D70" s="324" t="s">
        <v>3185</v>
      </c>
      <c r="E70" s="324" t="s">
        <v>3186</v>
      </c>
      <c r="F70" s="324" t="s">
        <v>357</v>
      </c>
      <c r="G70" s="324"/>
      <c r="H70" s="324" t="s">
        <v>357</v>
      </c>
      <c r="I70" s="325" t="s">
        <v>3189</v>
      </c>
      <c r="J70" s="325" t="s">
        <v>3189</v>
      </c>
      <c r="K70" s="325" t="s">
        <v>3189</v>
      </c>
      <c r="L70" s="325" t="s">
        <v>3189</v>
      </c>
      <c r="M70" s="325" t="s">
        <v>3189</v>
      </c>
      <c r="N70" s="325" t="s">
        <v>3189</v>
      </c>
      <c r="O70" s="325" t="s">
        <v>3189</v>
      </c>
      <c r="P70" s="325" t="s">
        <v>3189</v>
      </c>
      <c r="Q70" s="325" t="s">
        <v>3189</v>
      </c>
      <c r="R70" s="325"/>
    </row>
    <row r="71" spans="1:18" x14ac:dyDescent="0.25">
      <c r="A71" s="324" t="s">
        <v>3254</v>
      </c>
      <c r="B71" s="331" t="s">
        <v>134</v>
      </c>
      <c r="C71" s="324" t="s">
        <v>3185</v>
      </c>
      <c r="D71" s="324" t="s">
        <v>3185</v>
      </c>
      <c r="E71" s="324" t="s">
        <v>3186</v>
      </c>
      <c r="F71" s="324" t="s">
        <v>357</v>
      </c>
      <c r="G71" s="324"/>
      <c r="H71" s="324" t="s">
        <v>357</v>
      </c>
      <c r="I71" s="325" t="s">
        <v>3189</v>
      </c>
      <c r="J71" s="325" t="s">
        <v>3189</v>
      </c>
      <c r="K71" s="325" t="s">
        <v>3189</v>
      </c>
      <c r="L71" s="325" t="s">
        <v>3189</v>
      </c>
      <c r="M71" s="325" t="s">
        <v>3189</v>
      </c>
      <c r="N71" s="325" t="s">
        <v>3189</v>
      </c>
      <c r="O71" s="325" t="s">
        <v>3189</v>
      </c>
      <c r="P71" s="325" t="s">
        <v>3189</v>
      </c>
      <c r="Q71" s="325" t="s">
        <v>3189</v>
      </c>
      <c r="R71" s="325"/>
    </row>
    <row r="72" spans="1:18" x14ac:dyDescent="0.25">
      <c r="A72" s="329" t="s">
        <v>3255</v>
      </c>
      <c r="B72" s="331" t="s">
        <v>133</v>
      </c>
      <c r="C72" s="329" t="s">
        <v>3195</v>
      </c>
      <c r="D72" s="329" t="s">
        <v>145</v>
      </c>
      <c r="E72" s="329" t="s">
        <v>3192</v>
      </c>
      <c r="F72" s="329" t="s">
        <v>357</v>
      </c>
      <c r="G72" s="329" t="s">
        <v>3187</v>
      </c>
      <c r="H72" s="329" t="s">
        <v>3187</v>
      </c>
      <c r="I72" s="333" t="s">
        <v>3187</v>
      </c>
      <c r="J72" s="333" t="s">
        <v>3187</v>
      </c>
      <c r="K72" s="333" t="s">
        <v>357</v>
      </c>
      <c r="L72" s="333" t="s">
        <v>357</v>
      </c>
      <c r="M72" s="333" t="s">
        <v>357</v>
      </c>
      <c r="N72" s="333" t="s">
        <v>3187</v>
      </c>
      <c r="O72" s="333" t="s">
        <v>3187</v>
      </c>
      <c r="P72" s="333" t="s">
        <v>3187</v>
      </c>
      <c r="Q72" s="333" t="s">
        <v>357</v>
      </c>
      <c r="R72" s="333"/>
    </row>
    <row r="73" spans="1:18" x14ac:dyDescent="0.25">
      <c r="A73" s="322" t="s">
        <v>3256</v>
      </c>
      <c r="B73" s="331" t="s">
        <v>134</v>
      </c>
      <c r="C73" s="322" t="s">
        <v>3195</v>
      </c>
      <c r="D73" s="322" t="s">
        <v>145</v>
      </c>
      <c r="E73" s="322" t="s">
        <v>3192</v>
      </c>
      <c r="F73" s="322" t="s">
        <v>357</v>
      </c>
      <c r="G73" s="322" t="s">
        <v>357</v>
      </c>
      <c r="H73" s="322" t="s">
        <v>357</v>
      </c>
      <c r="I73" s="321" t="s">
        <v>3187</v>
      </c>
      <c r="J73" s="321" t="s">
        <v>357</v>
      </c>
      <c r="K73" s="321" t="s">
        <v>3187</v>
      </c>
      <c r="L73" s="321" t="s">
        <v>3187</v>
      </c>
      <c r="M73" s="321" t="s">
        <v>357</v>
      </c>
      <c r="N73" s="321" t="s">
        <v>3187</v>
      </c>
      <c r="O73" s="321" t="s">
        <v>3187</v>
      </c>
      <c r="P73" s="321" t="s">
        <v>357</v>
      </c>
      <c r="Q73" s="321" t="s">
        <v>357</v>
      </c>
      <c r="R73" s="321"/>
    </row>
    <row r="74" spans="1:18" x14ac:dyDescent="0.25">
      <c r="A74" s="324" t="s">
        <v>3257</v>
      </c>
      <c r="B74" s="324" t="s">
        <v>133</v>
      </c>
      <c r="C74" s="324" t="s">
        <v>3191</v>
      </c>
      <c r="D74" s="324" t="s">
        <v>3191</v>
      </c>
      <c r="E74" s="324" t="s">
        <v>3192</v>
      </c>
      <c r="F74" s="324" t="s">
        <v>357</v>
      </c>
      <c r="G74" s="324"/>
      <c r="H74" s="324" t="s">
        <v>357</v>
      </c>
      <c r="I74" s="325" t="s">
        <v>3187</v>
      </c>
      <c r="J74" s="325" t="s">
        <v>3187</v>
      </c>
      <c r="K74" s="325" t="s">
        <v>3187</v>
      </c>
      <c r="L74" s="325" t="s">
        <v>3187</v>
      </c>
      <c r="M74" s="325" t="s">
        <v>3187</v>
      </c>
      <c r="N74" s="325" t="s">
        <v>3187</v>
      </c>
      <c r="O74" s="325" t="s">
        <v>3187</v>
      </c>
      <c r="P74" s="325" t="s">
        <v>3187</v>
      </c>
      <c r="Q74" s="325" t="s">
        <v>3187</v>
      </c>
      <c r="R74" s="325"/>
    </row>
    <row r="75" spans="1:18" x14ac:dyDescent="0.25">
      <c r="A75" s="322" t="s">
        <v>3258</v>
      </c>
      <c r="B75" s="324" t="s">
        <v>134</v>
      </c>
      <c r="C75" s="322" t="s">
        <v>3191</v>
      </c>
      <c r="D75" s="322" t="s">
        <v>3191</v>
      </c>
      <c r="E75" s="322" t="s">
        <v>3192</v>
      </c>
      <c r="F75" s="322" t="s">
        <v>357</v>
      </c>
      <c r="G75" s="322" t="s">
        <v>357</v>
      </c>
      <c r="H75" s="322" t="s">
        <v>357</v>
      </c>
      <c r="I75" s="321" t="s">
        <v>357</v>
      </c>
      <c r="J75" s="321" t="s">
        <v>357</v>
      </c>
      <c r="K75" s="321" t="s">
        <v>357</v>
      </c>
      <c r="L75" s="321" t="s">
        <v>357</v>
      </c>
      <c r="M75" s="321" t="s">
        <v>3187</v>
      </c>
      <c r="N75" s="321" t="s">
        <v>357</v>
      </c>
      <c r="O75" s="321" t="s">
        <v>3187</v>
      </c>
      <c r="P75" s="321" t="s">
        <v>357</v>
      </c>
      <c r="Q75" s="321" t="s">
        <v>357</v>
      </c>
      <c r="R75" s="321"/>
    </row>
    <row r="76" spans="1:18" x14ac:dyDescent="0.25">
      <c r="A76" s="322" t="s">
        <v>3259</v>
      </c>
      <c r="B76" s="324" t="s">
        <v>134</v>
      </c>
      <c r="C76" s="322" t="s">
        <v>3191</v>
      </c>
      <c r="D76" s="322" t="s">
        <v>3191</v>
      </c>
      <c r="E76" s="322" t="s">
        <v>3192</v>
      </c>
      <c r="F76" s="322" t="s">
        <v>357</v>
      </c>
      <c r="G76" s="322" t="s">
        <v>357</v>
      </c>
      <c r="H76" s="322" t="s">
        <v>357</v>
      </c>
      <c r="I76" s="321" t="s">
        <v>357</v>
      </c>
      <c r="J76" s="321" t="s">
        <v>357</v>
      </c>
      <c r="K76" s="321" t="s">
        <v>357</v>
      </c>
      <c r="L76" s="321" t="s">
        <v>357</v>
      </c>
      <c r="M76" s="321" t="s">
        <v>357</v>
      </c>
      <c r="N76" s="321" t="s">
        <v>357</v>
      </c>
      <c r="O76" s="321" t="s">
        <v>3187</v>
      </c>
      <c r="P76" s="321" t="s">
        <v>357</v>
      </c>
      <c r="Q76" s="321" t="s">
        <v>357</v>
      </c>
      <c r="R76" s="321"/>
    </row>
    <row r="77" spans="1:18" x14ac:dyDescent="0.25">
      <c r="A77" s="324" t="s">
        <v>3260</v>
      </c>
      <c r="B77" s="324" t="s">
        <v>133</v>
      </c>
      <c r="C77" s="324" t="s">
        <v>3185</v>
      </c>
      <c r="D77" s="324" t="s">
        <v>3185</v>
      </c>
      <c r="E77" s="324" t="s">
        <v>3192</v>
      </c>
      <c r="F77" s="324" t="s">
        <v>3187</v>
      </c>
      <c r="G77" s="324"/>
      <c r="H77" s="324" t="s">
        <v>357</v>
      </c>
      <c r="I77" s="325" t="s">
        <v>3187</v>
      </c>
      <c r="J77" s="325" t="s">
        <v>3187</v>
      </c>
      <c r="K77" s="325" t="s">
        <v>3187</v>
      </c>
      <c r="L77" s="325" t="s">
        <v>3187</v>
      </c>
      <c r="M77" s="325" t="s">
        <v>3187</v>
      </c>
      <c r="N77" s="325" t="s">
        <v>3187</v>
      </c>
      <c r="O77" s="325" t="s">
        <v>3187</v>
      </c>
      <c r="P77" s="325" t="s">
        <v>3187</v>
      </c>
      <c r="Q77" s="325" t="s">
        <v>3187</v>
      </c>
      <c r="R77" s="325"/>
    </row>
    <row r="78" spans="1:18" x14ac:dyDescent="0.25">
      <c r="A78" s="322" t="s">
        <v>3261</v>
      </c>
      <c r="B78" s="331" t="s">
        <v>134</v>
      </c>
      <c r="C78" s="322" t="s">
        <v>3185</v>
      </c>
      <c r="D78" s="322" t="s">
        <v>3185</v>
      </c>
      <c r="E78" s="322" t="s">
        <v>3192</v>
      </c>
      <c r="F78" s="322" t="s">
        <v>357</v>
      </c>
      <c r="G78" s="322" t="s">
        <v>3188</v>
      </c>
      <c r="H78" s="322" t="s">
        <v>3188</v>
      </c>
      <c r="I78" s="321" t="s">
        <v>3187</v>
      </c>
      <c r="J78" s="321" t="s">
        <v>357</v>
      </c>
      <c r="K78" s="321" t="s">
        <v>357</v>
      </c>
      <c r="L78" s="321" t="s">
        <v>357</v>
      </c>
      <c r="M78" s="321" t="s">
        <v>3187</v>
      </c>
      <c r="N78" s="321" t="s">
        <v>3187</v>
      </c>
      <c r="O78" s="321" t="s">
        <v>3187</v>
      </c>
      <c r="P78" s="321" t="s">
        <v>357</v>
      </c>
      <c r="Q78" s="321" t="s">
        <v>357</v>
      </c>
      <c r="R78" s="321"/>
    </row>
    <row r="79" spans="1:18" x14ac:dyDescent="0.25">
      <c r="A79" s="329" t="s">
        <v>3262</v>
      </c>
      <c r="B79" s="331" t="s">
        <v>133</v>
      </c>
      <c r="C79" s="329" t="s">
        <v>3195</v>
      </c>
      <c r="D79" s="329" t="s">
        <v>145</v>
      </c>
      <c r="E79" s="329" t="s">
        <v>3192</v>
      </c>
      <c r="F79" s="329" t="s">
        <v>357</v>
      </c>
      <c r="G79" s="329" t="s">
        <v>357</v>
      </c>
      <c r="H79" s="329" t="s">
        <v>357</v>
      </c>
      <c r="I79" s="331" t="s">
        <v>357</v>
      </c>
      <c r="J79" s="331" t="s">
        <v>3187</v>
      </c>
      <c r="K79" s="331" t="s">
        <v>3187</v>
      </c>
      <c r="L79" s="331" t="s">
        <v>357</v>
      </c>
      <c r="M79" s="331" t="s">
        <v>357</v>
      </c>
      <c r="N79" s="331" t="s">
        <v>3187</v>
      </c>
      <c r="O79" s="331" t="s">
        <v>3187</v>
      </c>
      <c r="P79" s="331" t="s">
        <v>357</v>
      </c>
      <c r="Q79" s="331" t="s">
        <v>3187</v>
      </c>
      <c r="R79" s="331"/>
    </row>
    <row r="80" spans="1:18" x14ac:dyDescent="0.25">
      <c r="A80" s="326" t="s">
        <v>3263</v>
      </c>
      <c r="B80" s="326" t="s">
        <v>134</v>
      </c>
      <c r="C80" s="326" t="s">
        <v>3195</v>
      </c>
      <c r="D80" s="326" t="s">
        <v>145</v>
      </c>
      <c r="E80" s="326" t="s">
        <v>3192</v>
      </c>
      <c r="F80" s="326" t="s">
        <v>3187</v>
      </c>
      <c r="G80" s="326" t="s">
        <v>357</v>
      </c>
      <c r="H80" s="326" t="s">
        <v>357</v>
      </c>
      <c r="I80" s="327" t="s">
        <v>357</v>
      </c>
      <c r="J80" s="327" t="s">
        <v>3187</v>
      </c>
      <c r="K80" s="327" t="s">
        <v>3187</v>
      </c>
      <c r="L80" s="327" t="s">
        <v>357</v>
      </c>
      <c r="M80" s="327" t="s">
        <v>357</v>
      </c>
      <c r="N80" s="327" t="s">
        <v>3187</v>
      </c>
      <c r="O80" s="327" t="s">
        <v>3187</v>
      </c>
      <c r="P80" s="327" t="s">
        <v>357</v>
      </c>
      <c r="Q80" s="327" t="s">
        <v>3187</v>
      </c>
      <c r="R80" s="327"/>
    </row>
    <row r="81" spans="1:18" x14ac:dyDescent="0.25">
      <c r="A81" s="329" t="s">
        <v>3264</v>
      </c>
      <c r="B81" s="329" t="s">
        <v>133</v>
      </c>
      <c r="C81" s="329" t="s">
        <v>3185</v>
      </c>
      <c r="D81" s="329" t="s">
        <v>3185</v>
      </c>
      <c r="E81" s="329" t="s">
        <v>3192</v>
      </c>
      <c r="F81" s="329" t="s">
        <v>357</v>
      </c>
      <c r="G81" s="329" t="s">
        <v>3188</v>
      </c>
      <c r="H81" s="329" t="s">
        <v>3188</v>
      </c>
      <c r="I81" s="331" t="s">
        <v>357</v>
      </c>
      <c r="J81" s="331" t="s">
        <v>357</v>
      </c>
      <c r="K81" s="331" t="s">
        <v>357</v>
      </c>
      <c r="L81" s="331" t="s">
        <v>357</v>
      </c>
      <c r="M81" s="331" t="s">
        <v>357</v>
      </c>
      <c r="N81" s="331" t="s">
        <v>357</v>
      </c>
      <c r="O81" s="331" t="s">
        <v>3187</v>
      </c>
      <c r="P81" s="331" t="s">
        <v>357</v>
      </c>
      <c r="Q81" s="331" t="s">
        <v>3187</v>
      </c>
      <c r="R81" s="331"/>
    </row>
    <row r="82" spans="1:18" x14ac:dyDescent="0.25">
      <c r="A82" s="329" t="s">
        <v>3265</v>
      </c>
      <c r="B82" s="329" t="s">
        <v>133</v>
      </c>
      <c r="C82" s="329" t="s">
        <v>3185</v>
      </c>
      <c r="D82" s="329" t="s">
        <v>3185</v>
      </c>
      <c r="E82" s="329" t="s">
        <v>3192</v>
      </c>
      <c r="F82" s="329" t="s">
        <v>357</v>
      </c>
      <c r="G82" s="329" t="s">
        <v>357</v>
      </c>
      <c r="H82" s="329" t="s">
        <v>357</v>
      </c>
      <c r="I82" s="331" t="s">
        <v>3187</v>
      </c>
      <c r="J82" s="331" t="s">
        <v>357</v>
      </c>
      <c r="K82" s="331" t="s">
        <v>357</v>
      </c>
      <c r="L82" s="331" t="s">
        <v>357</v>
      </c>
      <c r="M82" s="331" t="s">
        <v>357</v>
      </c>
      <c r="N82" s="331" t="s">
        <v>3187</v>
      </c>
      <c r="O82" s="331" t="s">
        <v>357</v>
      </c>
      <c r="P82" s="331" t="s">
        <v>357</v>
      </c>
      <c r="Q82" s="331" t="s">
        <v>3187</v>
      </c>
      <c r="R82" s="331"/>
    </row>
    <row r="83" spans="1:18" x14ac:dyDescent="0.25">
      <c r="A83" s="326" t="s">
        <v>569</v>
      </c>
      <c r="B83" s="326" t="s">
        <v>133</v>
      </c>
      <c r="C83" s="326" t="s">
        <v>3185</v>
      </c>
      <c r="D83" s="326" t="s">
        <v>3185</v>
      </c>
      <c r="E83" s="326" t="s">
        <v>3192</v>
      </c>
      <c r="F83" s="326" t="s">
        <v>3187</v>
      </c>
      <c r="G83" s="326" t="s">
        <v>3187</v>
      </c>
      <c r="H83" s="326" t="s">
        <v>3188</v>
      </c>
      <c r="I83" s="327" t="s">
        <v>357</v>
      </c>
      <c r="J83" s="327" t="s">
        <v>3187</v>
      </c>
      <c r="K83" s="327" t="s">
        <v>3187</v>
      </c>
      <c r="L83" s="327" t="s">
        <v>357</v>
      </c>
      <c r="M83" s="327" t="s">
        <v>3187</v>
      </c>
      <c r="N83" s="327" t="s">
        <v>357</v>
      </c>
      <c r="O83" s="327" t="s">
        <v>3187</v>
      </c>
      <c r="P83" s="327" t="s">
        <v>357</v>
      </c>
      <c r="Q83" s="327" t="s">
        <v>357</v>
      </c>
      <c r="R83" s="327"/>
    </row>
    <row r="84" spans="1:18" x14ac:dyDescent="0.25">
      <c r="A84" s="329" t="s">
        <v>3266</v>
      </c>
      <c r="B84" s="329" t="s">
        <v>133</v>
      </c>
      <c r="C84" s="329" t="s">
        <v>3185</v>
      </c>
      <c r="D84" s="329" t="s">
        <v>3185</v>
      </c>
      <c r="E84" s="329" t="s">
        <v>3192</v>
      </c>
      <c r="F84" s="329" t="s">
        <v>3187</v>
      </c>
      <c r="G84" s="329" t="s">
        <v>357</v>
      </c>
      <c r="H84" s="329" t="s">
        <v>357</v>
      </c>
      <c r="I84" s="331" t="s">
        <v>357</v>
      </c>
      <c r="J84" s="331" t="s">
        <v>357</v>
      </c>
      <c r="K84" s="331" t="s">
        <v>357</v>
      </c>
      <c r="L84" s="331" t="s">
        <v>357</v>
      </c>
      <c r="M84" s="331" t="s">
        <v>357</v>
      </c>
      <c r="N84" s="331" t="s">
        <v>3187</v>
      </c>
      <c r="O84" s="331" t="s">
        <v>3187</v>
      </c>
      <c r="P84" s="331" t="s">
        <v>357</v>
      </c>
      <c r="Q84" s="331" t="s">
        <v>357</v>
      </c>
      <c r="R84" s="331"/>
    </row>
    <row r="85" spans="1:18" ht="12.75" customHeight="1" x14ac:dyDescent="0.25">
      <c r="A85" s="322" t="s">
        <v>3267</v>
      </c>
      <c r="B85" s="322" t="s">
        <v>134</v>
      </c>
      <c r="C85" s="322" t="s">
        <v>3185</v>
      </c>
      <c r="D85" s="322" t="s">
        <v>3185</v>
      </c>
      <c r="E85" s="322" t="s">
        <v>3192</v>
      </c>
      <c r="F85" s="322" t="s">
        <v>357</v>
      </c>
      <c r="G85" s="322" t="s">
        <v>357</v>
      </c>
      <c r="H85" s="322" t="s">
        <v>357</v>
      </c>
      <c r="I85" s="321" t="s">
        <v>357</v>
      </c>
      <c r="J85" s="321" t="s">
        <v>3187</v>
      </c>
      <c r="K85" s="321" t="s">
        <v>3187</v>
      </c>
      <c r="L85" s="321" t="s">
        <v>357</v>
      </c>
      <c r="M85" s="321" t="s">
        <v>357</v>
      </c>
      <c r="N85" s="321" t="s">
        <v>3187</v>
      </c>
      <c r="O85" s="321" t="s">
        <v>3187</v>
      </c>
      <c r="P85" s="321" t="s">
        <v>357</v>
      </c>
      <c r="Q85" s="321" t="s">
        <v>357</v>
      </c>
      <c r="R85" s="321"/>
    </row>
    <row r="86" spans="1:18" x14ac:dyDescent="0.25">
      <c r="A86" s="326" t="s">
        <v>3268</v>
      </c>
      <c r="B86" s="326" t="s">
        <v>134</v>
      </c>
      <c r="C86" s="326" t="s">
        <v>3185</v>
      </c>
      <c r="D86" s="326" t="s">
        <v>3185</v>
      </c>
      <c r="E86" s="326" t="s">
        <v>3192</v>
      </c>
      <c r="F86" s="326" t="s">
        <v>3187</v>
      </c>
      <c r="G86" s="326" t="s">
        <v>357</v>
      </c>
      <c r="H86" s="326" t="s">
        <v>357</v>
      </c>
      <c r="I86" s="327" t="s">
        <v>357</v>
      </c>
      <c r="J86" s="327" t="s">
        <v>357</v>
      </c>
      <c r="K86" s="327" t="s">
        <v>3187</v>
      </c>
      <c r="L86" s="327" t="s">
        <v>357</v>
      </c>
      <c r="M86" s="327" t="s">
        <v>357</v>
      </c>
      <c r="N86" s="327" t="s">
        <v>3187</v>
      </c>
      <c r="O86" s="327" t="s">
        <v>3187</v>
      </c>
      <c r="P86" s="327" t="s">
        <v>357</v>
      </c>
      <c r="Q86" s="327" t="s">
        <v>357</v>
      </c>
      <c r="R86" s="327"/>
    </row>
    <row r="87" spans="1:18" x14ac:dyDescent="0.25">
      <c r="A87" s="324" t="s">
        <v>3269</v>
      </c>
      <c r="B87" s="324" t="s">
        <v>133</v>
      </c>
      <c r="C87" s="324" t="s">
        <v>3195</v>
      </c>
      <c r="D87" s="324" t="s">
        <v>148</v>
      </c>
      <c r="E87" s="324" t="s">
        <v>3192</v>
      </c>
      <c r="F87" s="324" t="s">
        <v>357</v>
      </c>
      <c r="G87" s="324"/>
      <c r="H87" s="324" t="s">
        <v>3187</v>
      </c>
      <c r="I87" s="325" t="s">
        <v>357</v>
      </c>
      <c r="J87" s="325" t="s">
        <v>357</v>
      </c>
      <c r="K87" s="325" t="s">
        <v>357</v>
      </c>
      <c r="L87" s="325" t="s">
        <v>357</v>
      </c>
      <c r="M87" s="325" t="s">
        <v>357</v>
      </c>
      <c r="N87" s="325" t="s">
        <v>357</v>
      </c>
      <c r="O87" s="325" t="s">
        <v>357</v>
      </c>
      <c r="P87" s="325" t="s">
        <v>357</v>
      </c>
      <c r="Q87" s="325" t="s">
        <v>357</v>
      </c>
      <c r="R87" s="325"/>
    </row>
    <row r="88" spans="1:18" x14ac:dyDescent="0.25">
      <c r="A88" s="329" t="s">
        <v>3270</v>
      </c>
      <c r="B88" s="329" t="s">
        <v>133</v>
      </c>
      <c r="C88" s="329" t="s">
        <v>3185</v>
      </c>
      <c r="D88" s="329" t="s">
        <v>3185</v>
      </c>
      <c r="E88" s="329" t="s">
        <v>3192</v>
      </c>
      <c r="F88" s="329" t="s">
        <v>357</v>
      </c>
      <c r="G88" s="329" t="s">
        <v>357</v>
      </c>
      <c r="H88" s="329" t="s">
        <v>357</v>
      </c>
      <c r="I88" s="331" t="s">
        <v>3187</v>
      </c>
      <c r="J88" s="331" t="s">
        <v>357</v>
      </c>
      <c r="K88" s="331" t="s">
        <v>357</v>
      </c>
      <c r="L88" s="331" t="s">
        <v>357</v>
      </c>
      <c r="M88" s="331" t="s">
        <v>357</v>
      </c>
      <c r="N88" s="331" t="s">
        <v>357</v>
      </c>
      <c r="O88" s="331" t="s">
        <v>3187</v>
      </c>
      <c r="P88" s="331" t="s">
        <v>357</v>
      </c>
      <c r="Q88" s="331" t="s">
        <v>357</v>
      </c>
      <c r="R88" s="331"/>
    </row>
    <row r="89" spans="1:18" x14ac:dyDescent="0.25">
      <c r="A89" s="322" t="s">
        <v>3271</v>
      </c>
      <c r="B89" s="322" t="s">
        <v>134</v>
      </c>
      <c r="C89" s="322" t="s">
        <v>3185</v>
      </c>
      <c r="D89" s="322" t="s">
        <v>3185</v>
      </c>
      <c r="E89" s="322" t="s">
        <v>3192</v>
      </c>
      <c r="F89" s="322" t="s">
        <v>3187</v>
      </c>
      <c r="G89" s="322" t="s">
        <v>357</v>
      </c>
      <c r="H89" s="322" t="s">
        <v>357</v>
      </c>
      <c r="I89" s="321" t="s">
        <v>357</v>
      </c>
      <c r="J89" s="321" t="s">
        <v>357</v>
      </c>
      <c r="K89" s="321" t="s">
        <v>357</v>
      </c>
      <c r="L89" s="321" t="s">
        <v>357</v>
      </c>
      <c r="M89" s="321" t="s">
        <v>357</v>
      </c>
      <c r="N89" s="321" t="s">
        <v>357</v>
      </c>
      <c r="O89" s="321" t="s">
        <v>3187</v>
      </c>
      <c r="P89" s="321" t="s">
        <v>357</v>
      </c>
      <c r="Q89" s="321" t="s">
        <v>357</v>
      </c>
      <c r="R89" s="321"/>
    </row>
    <row r="90" spans="1:18" x14ac:dyDescent="0.25">
      <c r="A90" s="329" t="s">
        <v>3272</v>
      </c>
      <c r="B90" s="329" t="s">
        <v>134</v>
      </c>
      <c r="C90" s="329" t="s">
        <v>3185</v>
      </c>
      <c r="D90" s="329" t="s">
        <v>3185</v>
      </c>
      <c r="E90" s="329" t="s">
        <v>3192</v>
      </c>
      <c r="F90" s="329" t="s">
        <v>357</v>
      </c>
      <c r="G90" s="329" t="s">
        <v>357</v>
      </c>
      <c r="H90" s="329" t="s">
        <v>357</v>
      </c>
      <c r="I90" s="331" t="s">
        <v>357</v>
      </c>
      <c r="J90" s="331" t="s">
        <v>357</v>
      </c>
      <c r="K90" s="331" t="s">
        <v>357</v>
      </c>
      <c r="L90" s="331" t="s">
        <v>357</v>
      </c>
      <c r="M90" s="331" t="s">
        <v>357</v>
      </c>
      <c r="N90" s="331" t="s">
        <v>3187</v>
      </c>
      <c r="O90" s="331" t="s">
        <v>3187</v>
      </c>
      <c r="P90" s="331" t="s">
        <v>357</v>
      </c>
      <c r="Q90" s="331" t="s">
        <v>357</v>
      </c>
      <c r="R90" s="331"/>
    </row>
    <row r="91" spans="1:18" x14ac:dyDescent="0.25">
      <c r="A91" s="329" t="s">
        <v>3273</v>
      </c>
      <c r="B91" s="329" t="s">
        <v>134</v>
      </c>
      <c r="C91" s="329" t="s">
        <v>3185</v>
      </c>
      <c r="D91" s="329" t="s">
        <v>3185</v>
      </c>
      <c r="E91" s="329" t="s">
        <v>3192</v>
      </c>
      <c r="F91" s="329" t="s">
        <v>357</v>
      </c>
      <c r="G91" s="329" t="s">
        <v>357</v>
      </c>
      <c r="H91" s="329" t="s">
        <v>357</v>
      </c>
      <c r="I91" s="331" t="s">
        <v>357</v>
      </c>
      <c r="J91" s="331" t="s">
        <v>357</v>
      </c>
      <c r="K91" s="331" t="s">
        <v>357</v>
      </c>
      <c r="L91" s="331" t="s">
        <v>357</v>
      </c>
      <c r="M91" s="331" t="s">
        <v>357</v>
      </c>
      <c r="N91" s="331" t="s">
        <v>3187</v>
      </c>
      <c r="O91" s="331" t="s">
        <v>3187</v>
      </c>
      <c r="P91" s="331" t="s">
        <v>357</v>
      </c>
      <c r="Q91" s="331" t="s">
        <v>357</v>
      </c>
      <c r="R91" s="331"/>
    </row>
    <row r="92" spans="1:18" x14ac:dyDescent="0.25">
      <c r="A92" s="329" t="s">
        <v>3274</v>
      </c>
      <c r="B92" s="329" t="s">
        <v>133</v>
      </c>
      <c r="C92" s="329" t="s">
        <v>3185</v>
      </c>
      <c r="D92" s="329" t="s">
        <v>3185</v>
      </c>
      <c r="E92" s="329" t="s">
        <v>3192</v>
      </c>
      <c r="F92" s="329" t="s">
        <v>3187</v>
      </c>
      <c r="G92" s="329" t="s">
        <v>3187</v>
      </c>
      <c r="H92" s="329" t="s">
        <v>3187</v>
      </c>
      <c r="I92" s="331" t="s">
        <v>357</v>
      </c>
      <c r="J92" s="331" t="s">
        <v>357</v>
      </c>
      <c r="K92" s="331" t="s">
        <v>357</v>
      </c>
      <c r="L92" s="331" t="s">
        <v>357</v>
      </c>
      <c r="M92" s="331" t="s">
        <v>357</v>
      </c>
      <c r="N92" s="331" t="s">
        <v>3187</v>
      </c>
      <c r="O92" s="331" t="s">
        <v>3187</v>
      </c>
      <c r="P92" s="331" t="s">
        <v>357</v>
      </c>
      <c r="Q92" s="331" t="s">
        <v>357</v>
      </c>
      <c r="R92" s="331"/>
    </row>
    <row r="93" spans="1:18" x14ac:dyDescent="0.25">
      <c r="A93" s="329" t="s">
        <v>3275</v>
      </c>
      <c r="B93" s="329" t="s">
        <v>133</v>
      </c>
      <c r="C93" s="329" t="s">
        <v>3185</v>
      </c>
      <c r="D93" s="329" t="s">
        <v>3185</v>
      </c>
      <c r="E93" s="329" t="s">
        <v>3186</v>
      </c>
      <c r="F93" s="329" t="s">
        <v>357</v>
      </c>
      <c r="G93" s="329" t="s">
        <v>3187</v>
      </c>
      <c r="H93" s="329" t="s">
        <v>3187</v>
      </c>
      <c r="I93" s="331" t="s">
        <v>357</v>
      </c>
      <c r="J93" s="331" t="s">
        <v>357</v>
      </c>
      <c r="K93" s="331" t="s">
        <v>357</v>
      </c>
      <c r="L93" s="331" t="s">
        <v>357</v>
      </c>
      <c r="M93" s="331" t="s">
        <v>357</v>
      </c>
      <c r="N93" s="331" t="s">
        <v>357</v>
      </c>
      <c r="O93" s="331" t="s">
        <v>3187</v>
      </c>
      <c r="P93" s="331" t="s">
        <v>357</v>
      </c>
      <c r="Q93" s="331" t="s">
        <v>357</v>
      </c>
      <c r="R93" s="331"/>
    </row>
    <row r="94" spans="1:18" x14ac:dyDescent="0.25">
      <c r="A94" s="340" t="s">
        <v>3276</v>
      </c>
      <c r="B94" s="340" t="s">
        <v>133</v>
      </c>
      <c r="C94" s="340" t="s">
        <v>3195</v>
      </c>
      <c r="D94" s="340" t="s">
        <v>144</v>
      </c>
      <c r="E94" s="340" t="s">
        <v>3192</v>
      </c>
      <c r="F94" s="340" t="s">
        <v>357</v>
      </c>
      <c r="G94" s="340" t="s">
        <v>357</v>
      </c>
      <c r="H94" s="340" t="s">
        <v>357</v>
      </c>
      <c r="I94" s="341" t="s">
        <v>3187</v>
      </c>
      <c r="J94" s="341" t="s">
        <v>3187</v>
      </c>
      <c r="K94" s="341" t="s">
        <v>3187</v>
      </c>
      <c r="L94" s="341" t="s">
        <v>3187</v>
      </c>
      <c r="M94" s="341" t="s">
        <v>3187</v>
      </c>
      <c r="N94" s="341" t="s">
        <v>3187</v>
      </c>
      <c r="O94" s="341" t="s">
        <v>3187</v>
      </c>
      <c r="P94" s="341" t="s">
        <v>357</v>
      </c>
      <c r="Q94" s="341" t="s">
        <v>357</v>
      </c>
      <c r="R94" s="341"/>
    </row>
    <row r="95" spans="1:18" x14ac:dyDescent="0.25">
      <c r="A95" s="322" t="s">
        <v>992</v>
      </c>
      <c r="B95" s="322" t="s">
        <v>133</v>
      </c>
      <c r="C95" s="322" t="s">
        <v>3195</v>
      </c>
      <c r="D95" s="322" t="s">
        <v>144</v>
      </c>
      <c r="E95" s="322" t="s">
        <v>3192</v>
      </c>
      <c r="F95" s="322" t="s">
        <v>357</v>
      </c>
      <c r="G95" s="322" t="s">
        <v>357</v>
      </c>
      <c r="H95" s="322" t="s">
        <v>357</v>
      </c>
      <c r="I95" s="321" t="s">
        <v>3187</v>
      </c>
      <c r="J95" s="321" t="s">
        <v>3187</v>
      </c>
      <c r="K95" s="321" t="s">
        <v>3187</v>
      </c>
      <c r="L95" s="321" t="s">
        <v>3187</v>
      </c>
      <c r="M95" s="321" t="s">
        <v>3187</v>
      </c>
      <c r="N95" s="321" t="s">
        <v>3187</v>
      </c>
      <c r="O95" s="321" t="s">
        <v>3187</v>
      </c>
      <c r="P95" s="321" t="s">
        <v>357</v>
      </c>
      <c r="Q95" s="321" t="s">
        <v>357</v>
      </c>
      <c r="R95" s="321"/>
    </row>
    <row r="96" spans="1:18" x14ac:dyDescent="0.25">
      <c r="A96" s="324" t="s">
        <v>997</v>
      </c>
      <c r="B96" s="324" t="s">
        <v>133</v>
      </c>
      <c r="C96" s="324" t="s">
        <v>3195</v>
      </c>
      <c r="D96" s="324" t="s">
        <v>144</v>
      </c>
      <c r="E96" s="324" t="s">
        <v>3192</v>
      </c>
      <c r="F96" s="324" t="s">
        <v>357</v>
      </c>
      <c r="G96" s="324" t="s">
        <v>3188</v>
      </c>
      <c r="H96" s="324" t="s">
        <v>3188</v>
      </c>
      <c r="I96" s="325" t="s">
        <v>3187</v>
      </c>
      <c r="J96" s="325" t="s">
        <v>357</v>
      </c>
      <c r="K96" s="325" t="s">
        <v>3187</v>
      </c>
      <c r="L96" s="325" t="s">
        <v>357</v>
      </c>
      <c r="M96" s="325" t="s">
        <v>357</v>
      </c>
      <c r="N96" s="325" t="s">
        <v>3187</v>
      </c>
      <c r="O96" s="325" t="s">
        <v>3187</v>
      </c>
      <c r="P96" s="325" t="s">
        <v>357</v>
      </c>
      <c r="Q96" s="325" t="s">
        <v>357</v>
      </c>
      <c r="R96" s="325"/>
    </row>
    <row r="97" spans="1:18" x14ac:dyDescent="0.25">
      <c r="A97" s="322" t="s">
        <v>3277</v>
      </c>
      <c r="B97" s="322" t="s">
        <v>133</v>
      </c>
      <c r="C97" s="322" t="s">
        <v>3191</v>
      </c>
      <c r="D97" s="322" t="s">
        <v>3191</v>
      </c>
      <c r="E97" s="322" t="s">
        <v>3192</v>
      </c>
      <c r="F97" s="322" t="s">
        <v>357</v>
      </c>
      <c r="G97" s="322" t="s">
        <v>3188</v>
      </c>
      <c r="H97" s="322" t="s">
        <v>3188</v>
      </c>
      <c r="I97" s="321" t="s">
        <v>3187</v>
      </c>
      <c r="J97" s="321" t="s">
        <v>357</v>
      </c>
      <c r="K97" s="321" t="s">
        <v>357</v>
      </c>
      <c r="L97" s="321" t="s">
        <v>357</v>
      </c>
      <c r="M97" s="321" t="s">
        <v>357</v>
      </c>
      <c r="N97" s="321" t="s">
        <v>3187</v>
      </c>
      <c r="O97" s="321" t="s">
        <v>3187</v>
      </c>
      <c r="P97" s="321" t="s">
        <v>357</v>
      </c>
      <c r="Q97" s="321" t="s">
        <v>357</v>
      </c>
      <c r="R97" s="321"/>
    </row>
    <row r="98" spans="1:18" x14ac:dyDescent="0.25">
      <c r="A98" s="329" t="s">
        <v>3278</v>
      </c>
      <c r="B98" s="329" t="s">
        <v>133</v>
      </c>
      <c r="C98" s="329" t="s">
        <v>3185</v>
      </c>
      <c r="D98" s="329" t="s">
        <v>3185</v>
      </c>
      <c r="E98" s="329" t="s">
        <v>3279</v>
      </c>
      <c r="F98" s="329" t="s">
        <v>357</v>
      </c>
      <c r="G98" s="329" t="s">
        <v>3187</v>
      </c>
      <c r="H98" s="329" t="s">
        <v>3187</v>
      </c>
      <c r="I98" s="331" t="s">
        <v>357</v>
      </c>
      <c r="J98" s="331" t="s">
        <v>3187</v>
      </c>
      <c r="K98" s="331" t="s">
        <v>357</v>
      </c>
      <c r="L98" s="331" t="s">
        <v>3187</v>
      </c>
      <c r="M98" s="331" t="s">
        <v>357</v>
      </c>
      <c r="N98" s="331" t="s">
        <v>3187</v>
      </c>
      <c r="O98" s="331" t="s">
        <v>3187</v>
      </c>
      <c r="P98" s="331" t="s">
        <v>357</v>
      </c>
      <c r="Q98" s="331" t="s">
        <v>3187</v>
      </c>
      <c r="R98" s="331"/>
    </row>
    <row r="99" spans="1:18" x14ac:dyDescent="0.25">
      <c r="A99" s="329" t="s">
        <v>3280</v>
      </c>
      <c r="B99" s="329" t="s">
        <v>133</v>
      </c>
      <c r="C99" s="329" t="s">
        <v>3195</v>
      </c>
      <c r="D99" s="329" t="s">
        <v>148</v>
      </c>
      <c r="E99" s="329" t="s">
        <v>3192</v>
      </c>
      <c r="F99" s="329" t="s">
        <v>357</v>
      </c>
      <c r="G99" s="329" t="s">
        <v>3188</v>
      </c>
      <c r="H99" s="329" t="s">
        <v>357</v>
      </c>
      <c r="I99" s="331" t="s">
        <v>3187</v>
      </c>
      <c r="J99" s="331" t="s">
        <v>3187</v>
      </c>
      <c r="K99" s="331" t="s">
        <v>3187</v>
      </c>
      <c r="L99" s="331" t="s">
        <v>3187</v>
      </c>
      <c r="M99" s="331" t="s">
        <v>357</v>
      </c>
      <c r="N99" s="331" t="s">
        <v>3187</v>
      </c>
      <c r="O99" s="331" t="s">
        <v>3187</v>
      </c>
      <c r="P99" s="331" t="s">
        <v>357</v>
      </c>
      <c r="Q99" s="331" t="s">
        <v>357</v>
      </c>
      <c r="R99" s="331"/>
    </row>
    <row r="100" spans="1:18" x14ac:dyDescent="0.25">
      <c r="A100" s="322" t="s">
        <v>3281</v>
      </c>
      <c r="B100" s="322" t="s">
        <v>134</v>
      </c>
      <c r="C100" s="322" t="s">
        <v>3195</v>
      </c>
      <c r="D100" s="322" t="s">
        <v>148</v>
      </c>
      <c r="E100" s="322" t="s">
        <v>3192</v>
      </c>
      <c r="F100" s="322" t="s">
        <v>357</v>
      </c>
      <c r="G100" s="322" t="s">
        <v>357</v>
      </c>
      <c r="H100" s="322" t="s">
        <v>357</v>
      </c>
      <c r="I100" s="321" t="s">
        <v>357</v>
      </c>
      <c r="J100" s="321" t="s">
        <v>357</v>
      </c>
      <c r="K100" s="321" t="s">
        <v>357</v>
      </c>
      <c r="L100" s="321" t="s">
        <v>357</v>
      </c>
      <c r="M100" s="321" t="s">
        <v>357</v>
      </c>
      <c r="N100" s="321" t="s">
        <v>357</v>
      </c>
      <c r="O100" s="321" t="s">
        <v>3187</v>
      </c>
      <c r="P100" s="321" t="s">
        <v>357</v>
      </c>
      <c r="Q100" s="321" t="s">
        <v>357</v>
      </c>
      <c r="R100" s="321"/>
    </row>
    <row r="101" spans="1:18" x14ac:dyDescent="0.25">
      <c r="A101" s="324" t="s">
        <v>3282</v>
      </c>
      <c r="B101" s="324" t="s">
        <v>134</v>
      </c>
      <c r="C101" s="324" t="s">
        <v>3195</v>
      </c>
      <c r="D101" s="324" t="s">
        <v>148</v>
      </c>
      <c r="E101" s="324" t="s">
        <v>3192</v>
      </c>
      <c r="F101" s="324" t="s">
        <v>357</v>
      </c>
      <c r="G101" s="324" t="s">
        <v>357</v>
      </c>
      <c r="H101" s="324" t="s">
        <v>357</v>
      </c>
      <c r="I101" s="325" t="s">
        <v>357</v>
      </c>
      <c r="J101" s="325" t="s">
        <v>357</v>
      </c>
      <c r="K101" s="325" t="s">
        <v>357</v>
      </c>
      <c r="L101" s="325" t="s">
        <v>357</v>
      </c>
      <c r="M101" s="325" t="s">
        <v>3187</v>
      </c>
      <c r="N101" s="325" t="s">
        <v>357</v>
      </c>
      <c r="O101" s="325" t="s">
        <v>3187</v>
      </c>
      <c r="P101" s="325" t="s">
        <v>357</v>
      </c>
      <c r="Q101" s="325" t="s">
        <v>357</v>
      </c>
      <c r="R101" s="325"/>
    </row>
    <row r="102" spans="1:18" x14ac:dyDescent="0.25">
      <c r="A102" s="329" t="s">
        <v>3283</v>
      </c>
      <c r="B102" s="329" t="s">
        <v>134</v>
      </c>
      <c r="C102" s="329" t="s">
        <v>3195</v>
      </c>
      <c r="D102" s="329" t="s">
        <v>148</v>
      </c>
      <c r="E102" s="329" t="s">
        <v>3192</v>
      </c>
      <c r="F102" s="329" t="s">
        <v>357</v>
      </c>
      <c r="G102" s="329" t="s">
        <v>357</v>
      </c>
      <c r="H102" s="329" t="s">
        <v>357</v>
      </c>
      <c r="I102" s="331" t="s">
        <v>357</v>
      </c>
      <c r="J102" s="331" t="s">
        <v>357</v>
      </c>
      <c r="K102" s="331" t="s">
        <v>357</v>
      </c>
      <c r="L102" s="331" t="s">
        <v>357</v>
      </c>
      <c r="M102" s="331" t="s">
        <v>3187</v>
      </c>
      <c r="N102" s="331" t="s">
        <v>357</v>
      </c>
      <c r="O102" s="331" t="s">
        <v>3187</v>
      </c>
      <c r="P102" s="331" t="s">
        <v>357</v>
      </c>
      <c r="Q102" s="331" t="s">
        <v>357</v>
      </c>
      <c r="R102" s="331"/>
    </row>
    <row r="103" spans="1:18" x14ac:dyDescent="0.25">
      <c r="A103" s="326" t="s">
        <v>3284</v>
      </c>
      <c r="B103" s="326" t="s">
        <v>133</v>
      </c>
      <c r="C103" s="326" t="s">
        <v>3191</v>
      </c>
      <c r="D103" s="326" t="s">
        <v>3191</v>
      </c>
      <c r="E103" s="326" t="s">
        <v>3192</v>
      </c>
      <c r="F103" s="326" t="s">
        <v>357</v>
      </c>
      <c r="G103" s="326" t="s">
        <v>3188</v>
      </c>
      <c r="H103" s="326" t="s">
        <v>3188</v>
      </c>
      <c r="I103" s="327" t="s">
        <v>3187</v>
      </c>
      <c r="J103" s="327" t="s">
        <v>3187</v>
      </c>
      <c r="K103" s="327" t="s">
        <v>3187</v>
      </c>
      <c r="L103" s="327" t="s">
        <v>357</v>
      </c>
      <c r="M103" s="327" t="s">
        <v>357</v>
      </c>
      <c r="N103" s="327" t="s">
        <v>3187</v>
      </c>
      <c r="O103" s="327" t="s">
        <v>3187</v>
      </c>
      <c r="P103" s="327" t="s">
        <v>357</v>
      </c>
      <c r="Q103" s="327" t="s">
        <v>3187</v>
      </c>
      <c r="R103" s="327"/>
    </row>
    <row r="104" spans="1:18" x14ac:dyDescent="0.25">
      <c r="A104" s="329" t="s">
        <v>3285</v>
      </c>
      <c r="B104" s="329" t="s">
        <v>134</v>
      </c>
      <c r="C104" s="329" t="s">
        <v>3191</v>
      </c>
      <c r="D104" s="329" t="s">
        <v>3191</v>
      </c>
      <c r="E104" s="329" t="s">
        <v>3192</v>
      </c>
      <c r="F104" s="329" t="s">
        <v>357</v>
      </c>
      <c r="G104" s="329" t="s">
        <v>3187</v>
      </c>
      <c r="H104" s="329" t="s">
        <v>3188</v>
      </c>
      <c r="I104" s="331" t="s">
        <v>357</v>
      </c>
      <c r="J104" s="331" t="s">
        <v>357</v>
      </c>
      <c r="K104" s="331" t="s">
        <v>357</v>
      </c>
      <c r="L104" s="331" t="s">
        <v>357</v>
      </c>
      <c r="M104" s="331" t="s">
        <v>357</v>
      </c>
      <c r="N104" s="331" t="s">
        <v>3187</v>
      </c>
      <c r="O104" s="331" t="s">
        <v>3187</v>
      </c>
      <c r="P104" s="331" t="s">
        <v>357</v>
      </c>
      <c r="Q104" s="331" t="s">
        <v>357</v>
      </c>
      <c r="R104" s="331"/>
    </row>
    <row r="105" spans="1:18" x14ac:dyDescent="0.25">
      <c r="A105" s="329" t="s">
        <v>3286</v>
      </c>
      <c r="B105" s="329" t="s">
        <v>134</v>
      </c>
      <c r="C105" s="329" t="s">
        <v>3191</v>
      </c>
      <c r="D105" s="329" t="s">
        <v>3191</v>
      </c>
      <c r="E105" s="329" t="s">
        <v>3192</v>
      </c>
      <c r="F105" s="329" t="s">
        <v>357</v>
      </c>
      <c r="G105" s="329" t="s">
        <v>357</v>
      </c>
      <c r="H105" s="329" t="s">
        <v>357</v>
      </c>
      <c r="I105" s="331" t="s">
        <v>3187</v>
      </c>
      <c r="J105" s="331" t="s">
        <v>357</v>
      </c>
      <c r="K105" s="331" t="s">
        <v>357</v>
      </c>
      <c r="L105" s="331" t="s">
        <v>357</v>
      </c>
      <c r="M105" s="331" t="s">
        <v>357</v>
      </c>
      <c r="N105" s="331" t="s">
        <v>3187</v>
      </c>
      <c r="O105" s="331" t="s">
        <v>3187</v>
      </c>
      <c r="P105" s="331" t="s">
        <v>357</v>
      </c>
      <c r="Q105" s="331" t="s">
        <v>357</v>
      </c>
      <c r="R105" s="331"/>
    </row>
    <row r="106" spans="1:18" x14ac:dyDescent="0.25">
      <c r="A106" s="322" t="s">
        <v>3287</v>
      </c>
      <c r="B106" s="322" t="s">
        <v>133</v>
      </c>
      <c r="C106" s="322" t="s">
        <v>3191</v>
      </c>
      <c r="D106" s="322" t="s">
        <v>144</v>
      </c>
      <c r="E106" s="322" t="s">
        <v>3192</v>
      </c>
      <c r="F106" s="322" t="s">
        <v>357</v>
      </c>
      <c r="G106" s="322" t="s">
        <v>357</v>
      </c>
      <c r="H106" s="322" t="s">
        <v>357</v>
      </c>
      <c r="I106" s="321" t="s">
        <v>357</v>
      </c>
      <c r="J106" s="321" t="s">
        <v>3187</v>
      </c>
      <c r="K106" s="321" t="s">
        <v>3187</v>
      </c>
      <c r="L106" s="321" t="s">
        <v>357</v>
      </c>
      <c r="M106" s="321" t="s">
        <v>357</v>
      </c>
      <c r="N106" s="321" t="s">
        <v>3187</v>
      </c>
      <c r="O106" s="321" t="s">
        <v>3187</v>
      </c>
      <c r="P106" s="321" t="s">
        <v>357</v>
      </c>
      <c r="Q106" s="321" t="s">
        <v>357</v>
      </c>
      <c r="R106" s="321"/>
    </row>
    <row r="107" spans="1:18" x14ac:dyDescent="0.25">
      <c r="A107" s="322" t="s">
        <v>3288</v>
      </c>
      <c r="B107" s="322" t="s">
        <v>134</v>
      </c>
      <c r="C107" s="322" t="s">
        <v>3191</v>
      </c>
      <c r="D107" s="322" t="s">
        <v>144</v>
      </c>
      <c r="E107" s="322" t="s">
        <v>3192</v>
      </c>
      <c r="F107" s="322" t="s">
        <v>357</v>
      </c>
      <c r="G107" s="322" t="s">
        <v>357</v>
      </c>
      <c r="H107" s="322" t="s">
        <v>357</v>
      </c>
      <c r="I107" s="321" t="s">
        <v>3187</v>
      </c>
      <c r="J107" s="321" t="s">
        <v>3187</v>
      </c>
      <c r="K107" s="321" t="s">
        <v>3187</v>
      </c>
      <c r="L107" s="321" t="s">
        <v>3187</v>
      </c>
      <c r="M107" s="321" t="s">
        <v>3187</v>
      </c>
      <c r="N107" s="321" t="s">
        <v>3187</v>
      </c>
      <c r="O107" s="321" t="s">
        <v>3187</v>
      </c>
      <c r="P107" s="321" t="s">
        <v>357</v>
      </c>
      <c r="Q107" s="321" t="s">
        <v>357</v>
      </c>
      <c r="R107" s="321"/>
    </row>
    <row r="108" spans="1:18" x14ac:dyDescent="0.25">
      <c r="A108" s="324" t="s">
        <v>3289</v>
      </c>
      <c r="B108" s="324" t="s">
        <v>133</v>
      </c>
      <c r="C108" s="324" t="s">
        <v>3191</v>
      </c>
      <c r="D108" s="324" t="s">
        <v>3191</v>
      </c>
      <c r="E108" s="324" t="s">
        <v>3186</v>
      </c>
      <c r="F108" s="324" t="s">
        <v>357</v>
      </c>
      <c r="G108" s="324"/>
      <c r="H108" s="324" t="s">
        <v>357</v>
      </c>
      <c r="I108" s="325" t="s">
        <v>3189</v>
      </c>
      <c r="J108" s="325" t="s">
        <v>3189</v>
      </c>
      <c r="K108" s="325" t="s">
        <v>3189</v>
      </c>
      <c r="L108" s="325" t="s">
        <v>3189</v>
      </c>
      <c r="M108" s="325" t="s">
        <v>3189</v>
      </c>
      <c r="N108" s="325" t="s">
        <v>3189</v>
      </c>
      <c r="O108" s="325" t="s">
        <v>3189</v>
      </c>
      <c r="P108" s="325" t="s">
        <v>3189</v>
      </c>
      <c r="Q108" s="325" t="s">
        <v>3189</v>
      </c>
      <c r="R108" s="325"/>
    </row>
    <row r="109" spans="1:18" x14ac:dyDescent="0.25">
      <c r="A109" s="324" t="s">
        <v>3290</v>
      </c>
      <c r="B109" s="324" t="s">
        <v>134</v>
      </c>
      <c r="C109" s="324" t="s">
        <v>3191</v>
      </c>
      <c r="D109" s="324" t="s">
        <v>3191</v>
      </c>
      <c r="E109" s="324" t="s">
        <v>3186</v>
      </c>
      <c r="F109" s="324" t="s">
        <v>357</v>
      </c>
      <c r="G109" s="324"/>
      <c r="H109" s="324" t="s">
        <v>357</v>
      </c>
      <c r="I109" s="325" t="s">
        <v>3189</v>
      </c>
      <c r="J109" s="325" t="s">
        <v>3189</v>
      </c>
      <c r="K109" s="325" t="s">
        <v>3189</v>
      </c>
      <c r="L109" s="325" t="s">
        <v>3189</v>
      </c>
      <c r="M109" s="325" t="s">
        <v>3189</v>
      </c>
      <c r="N109" s="325" t="s">
        <v>3189</v>
      </c>
      <c r="O109" s="325" t="s">
        <v>3189</v>
      </c>
      <c r="P109" s="325" t="s">
        <v>3189</v>
      </c>
      <c r="Q109" s="325" t="s">
        <v>3189</v>
      </c>
      <c r="R109" s="325"/>
    </row>
    <row r="110" spans="1:18" x14ac:dyDescent="0.25">
      <c r="A110" s="329" t="s">
        <v>3291</v>
      </c>
      <c r="B110" s="329" t="s">
        <v>133</v>
      </c>
      <c r="C110" s="329" t="s">
        <v>3191</v>
      </c>
      <c r="D110" s="329" t="s">
        <v>3191</v>
      </c>
      <c r="E110" s="329" t="s">
        <v>3192</v>
      </c>
      <c r="F110" s="329" t="s">
        <v>357</v>
      </c>
      <c r="G110" s="329" t="s">
        <v>3188</v>
      </c>
      <c r="H110" s="329" t="s">
        <v>357</v>
      </c>
      <c r="I110" s="331" t="s">
        <v>357</v>
      </c>
      <c r="J110" s="331" t="s">
        <v>357</v>
      </c>
      <c r="K110" s="331" t="s">
        <v>3187</v>
      </c>
      <c r="L110" s="331" t="s">
        <v>357</v>
      </c>
      <c r="M110" s="331" t="s">
        <v>357</v>
      </c>
      <c r="N110" s="331" t="s">
        <v>357</v>
      </c>
      <c r="O110" s="331" t="s">
        <v>3187</v>
      </c>
      <c r="P110" s="331" t="s">
        <v>357</v>
      </c>
      <c r="Q110" s="331" t="s">
        <v>357</v>
      </c>
      <c r="R110" s="331"/>
    </row>
    <row r="111" spans="1:18" x14ac:dyDescent="0.25">
      <c r="A111" s="329" t="s">
        <v>3292</v>
      </c>
      <c r="B111" s="329" t="s">
        <v>134</v>
      </c>
      <c r="C111" s="329" t="s">
        <v>3191</v>
      </c>
      <c r="D111" s="329" t="s">
        <v>3191</v>
      </c>
      <c r="E111" s="329" t="s">
        <v>3192</v>
      </c>
      <c r="F111" s="329" t="s">
        <v>357</v>
      </c>
      <c r="G111" s="329" t="s">
        <v>357</v>
      </c>
      <c r="H111" s="329" t="s">
        <v>357</v>
      </c>
      <c r="I111" s="331" t="s">
        <v>357</v>
      </c>
      <c r="J111" s="331" t="s">
        <v>357</v>
      </c>
      <c r="K111" s="331" t="s">
        <v>357</v>
      </c>
      <c r="L111" s="331" t="s">
        <v>357</v>
      </c>
      <c r="M111" s="331" t="s">
        <v>357</v>
      </c>
      <c r="N111" s="331" t="s">
        <v>357</v>
      </c>
      <c r="O111" s="331" t="s">
        <v>3187</v>
      </c>
      <c r="P111" s="331" t="s">
        <v>357</v>
      </c>
      <c r="Q111" s="331" t="s">
        <v>357</v>
      </c>
      <c r="R111" s="331"/>
    </row>
    <row r="112" spans="1:18" x14ac:dyDescent="0.25">
      <c r="A112" s="322" t="s">
        <v>3293</v>
      </c>
      <c r="B112" s="322" t="s">
        <v>134</v>
      </c>
      <c r="C112" s="322" t="s">
        <v>3191</v>
      </c>
      <c r="D112" s="322" t="s">
        <v>3191</v>
      </c>
      <c r="E112" s="322" t="s">
        <v>3192</v>
      </c>
      <c r="F112" s="322" t="s">
        <v>357</v>
      </c>
      <c r="G112" s="322" t="s">
        <v>357</v>
      </c>
      <c r="H112" s="322" t="s">
        <v>357</v>
      </c>
      <c r="I112" s="321" t="s">
        <v>357</v>
      </c>
      <c r="J112" s="321" t="s">
        <v>357</v>
      </c>
      <c r="K112" s="321" t="s">
        <v>357</v>
      </c>
      <c r="L112" s="321" t="s">
        <v>357</v>
      </c>
      <c r="M112" s="321" t="s">
        <v>357</v>
      </c>
      <c r="N112" s="321" t="s">
        <v>357</v>
      </c>
      <c r="O112" s="321" t="s">
        <v>3187</v>
      </c>
      <c r="P112" s="321" t="s">
        <v>357</v>
      </c>
      <c r="Q112" s="321" t="s">
        <v>357</v>
      </c>
      <c r="R112" s="321"/>
    </row>
    <row r="113" spans="1:18" x14ac:dyDescent="0.25">
      <c r="A113" s="326" t="s">
        <v>3294</v>
      </c>
      <c r="B113" s="326" t="s">
        <v>133</v>
      </c>
      <c r="C113" s="326" t="s">
        <v>3185</v>
      </c>
      <c r="D113" s="326" t="s">
        <v>3185</v>
      </c>
      <c r="E113" s="326" t="s">
        <v>3192</v>
      </c>
      <c r="F113" s="326" t="s">
        <v>357</v>
      </c>
      <c r="G113" s="326" t="s">
        <v>3188</v>
      </c>
      <c r="H113" s="326" t="s">
        <v>3188</v>
      </c>
      <c r="I113" s="327" t="s">
        <v>357</v>
      </c>
      <c r="J113" s="327" t="s">
        <v>357</v>
      </c>
      <c r="K113" s="327" t="s">
        <v>357</v>
      </c>
      <c r="L113" s="327" t="s">
        <v>357</v>
      </c>
      <c r="M113" s="327" t="s">
        <v>357</v>
      </c>
      <c r="N113" s="327" t="s">
        <v>357</v>
      </c>
      <c r="O113" s="327" t="s">
        <v>3187</v>
      </c>
      <c r="P113" s="327" t="s">
        <v>357</v>
      </c>
      <c r="Q113" s="327" t="s">
        <v>357</v>
      </c>
      <c r="R113" s="327"/>
    </row>
    <row r="114" spans="1:18" x14ac:dyDescent="0.25">
      <c r="A114" s="342" t="s">
        <v>3295</v>
      </c>
      <c r="B114" s="342" t="s">
        <v>133</v>
      </c>
      <c r="C114" s="342" t="s">
        <v>3195</v>
      </c>
      <c r="D114" s="342" t="s">
        <v>148</v>
      </c>
      <c r="E114" s="342" t="s">
        <v>3192</v>
      </c>
      <c r="F114" s="342" t="s">
        <v>357</v>
      </c>
      <c r="G114" s="342" t="s">
        <v>357</v>
      </c>
      <c r="H114" s="342" t="s">
        <v>357</v>
      </c>
      <c r="I114" s="343" t="s">
        <v>357</v>
      </c>
      <c r="J114" s="343" t="s">
        <v>357</v>
      </c>
      <c r="K114" s="343" t="s">
        <v>3187</v>
      </c>
      <c r="L114" s="343" t="s">
        <v>357</v>
      </c>
      <c r="M114" s="343" t="s">
        <v>357</v>
      </c>
      <c r="N114" s="343" t="s">
        <v>357</v>
      </c>
      <c r="O114" s="343" t="s">
        <v>3187</v>
      </c>
      <c r="P114" s="343" t="s">
        <v>357</v>
      </c>
      <c r="Q114" s="343" t="s">
        <v>3187</v>
      </c>
      <c r="R114" s="343"/>
    </row>
    <row r="115" spans="1:18" x14ac:dyDescent="0.25">
      <c r="A115" s="324" t="s">
        <v>3296</v>
      </c>
      <c r="B115" s="324" t="s">
        <v>133</v>
      </c>
      <c r="C115" s="324" t="s">
        <v>3185</v>
      </c>
      <c r="D115" s="324" t="s">
        <v>3185</v>
      </c>
      <c r="E115" s="324" t="s">
        <v>3192</v>
      </c>
      <c r="F115" s="324" t="s">
        <v>3187</v>
      </c>
      <c r="G115" s="324" t="s">
        <v>3188</v>
      </c>
      <c r="H115" s="324" t="s">
        <v>357</v>
      </c>
      <c r="I115" s="325" t="s">
        <v>357</v>
      </c>
      <c r="J115" s="325" t="s">
        <v>3187</v>
      </c>
      <c r="K115" s="325" t="s">
        <v>3187</v>
      </c>
      <c r="L115" s="325" t="s">
        <v>357</v>
      </c>
      <c r="M115" s="325" t="s">
        <v>357</v>
      </c>
      <c r="N115" s="325" t="s">
        <v>3187</v>
      </c>
      <c r="O115" s="325" t="s">
        <v>3187</v>
      </c>
      <c r="P115" s="325" t="s">
        <v>357</v>
      </c>
      <c r="Q115" s="325" t="s">
        <v>357</v>
      </c>
      <c r="R115" s="325"/>
    </row>
    <row r="116" spans="1:18" x14ac:dyDescent="0.25">
      <c r="A116" s="329" t="s">
        <v>3297</v>
      </c>
      <c r="B116" s="329" t="s">
        <v>134</v>
      </c>
      <c r="C116" s="329" t="s">
        <v>3185</v>
      </c>
      <c r="D116" s="329" t="s">
        <v>3185</v>
      </c>
      <c r="E116" s="329" t="s">
        <v>3192</v>
      </c>
      <c r="F116" s="329" t="s">
        <v>357</v>
      </c>
      <c r="G116" s="329" t="s">
        <v>3187</v>
      </c>
      <c r="H116" s="329" t="s">
        <v>3188</v>
      </c>
      <c r="I116" s="331" t="s">
        <v>357</v>
      </c>
      <c r="J116" s="331" t="s">
        <v>357</v>
      </c>
      <c r="K116" s="331" t="s">
        <v>357</v>
      </c>
      <c r="L116" s="331" t="s">
        <v>357</v>
      </c>
      <c r="M116" s="331" t="s">
        <v>357</v>
      </c>
      <c r="N116" s="331" t="s">
        <v>357</v>
      </c>
      <c r="O116" s="331" t="s">
        <v>3187</v>
      </c>
      <c r="P116" s="331" t="s">
        <v>357</v>
      </c>
      <c r="Q116" s="331" t="s">
        <v>357</v>
      </c>
      <c r="R116" s="331"/>
    </row>
    <row r="117" spans="1:18" x14ac:dyDescent="0.25">
      <c r="A117" s="329" t="s">
        <v>3298</v>
      </c>
      <c r="B117" s="329" t="s">
        <v>134</v>
      </c>
      <c r="C117" s="329" t="s">
        <v>3185</v>
      </c>
      <c r="D117" s="329" t="s">
        <v>3185</v>
      </c>
      <c r="E117" s="329" t="s">
        <v>3192</v>
      </c>
      <c r="F117" s="329" t="s">
        <v>357</v>
      </c>
      <c r="G117" s="329" t="s">
        <v>357</v>
      </c>
      <c r="H117" s="329" t="s">
        <v>357</v>
      </c>
      <c r="I117" s="331" t="s">
        <v>357</v>
      </c>
      <c r="J117" s="331" t="s">
        <v>357</v>
      </c>
      <c r="K117" s="331" t="s">
        <v>357</v>
      </c>
      <c r="L117" s="331" t="s">
        <v>357</v>
      </c>
      <c r="M117" s="331" t="s">
        <v>357</v>
      </c>
      <c r="N117" s="331" t="s">
        <v>3187</v>
      </c>
      <c r="O117" s="331" t="s">
        <v>3187</v>
      </c>
      <c r="P117" s="331" t="s">
        <v>357</v>
      </c>
      <c r="Q117" s="331" t="s">
        <v>357</v>
      </c>
      <c r="R117" s="331"/>
    </row>
    <row r="118" spans="1:18" x14ac:dyDescent="0.25">
      <c r="A118" s="326" t="s">
        <v>3299</v>
      </c>
      <c r="B118" s="326" t="s">
        <v>133</v>
      </c>
      <c r="C118" s="326" t="s">
        <v>3195</v>
      </c>
      <c r="D118" s="326" t="s">
        <v>148</v>
      </c>
      <c r="E118" s="326" t="s">
        <v>3192</v>
      </c>
      <c r="F118" s="326" t="s">
        <v>357</v>
      </c>
      <c r="G118" s="326" t="s">
        <v>357</v>
      </c>
      <c r="H118" s="326" t="s">
        <v>357</v>
      </c>
      <c r="I118" s="327" t="s">
        <v>3187</v>
      </c>
      <c r="J118" s="327" t="s">
        <v>357</v>
      </c>
      <c r="K118" s="327" t="s">
        <v>357</v>
      </c>
      <c r="L118" s="327" t="s">
        <v>3187</v>
      </c>
      <c r="M118" s="327" t="s">
        <v>357</v>
      </c>
      <c r="N118" s="327" t="s">
        <v>3187</v>
      </c>
      <c r="O118" s="327" t="s">
        <v>3187</v>
      </c>
      <c r="P118" s="327" t="s">
        <v>357</v>
      </c>
      <c r="Q118" s="327" t="s">
        <v>3187</v>
      </c>
      <c r="R118" s="327"/>
    </row>
    <row r="119" spans="1:18" x14ac:dyDescent="0.25">
      <c r="A119" s="324" t="s">
        <v>3300</v>
      </c>
      <c r="B119" s="324" t="s">
        <v>134</v>
      </c>
      <c r="C119" s="324" t="s">
        <v>3195</v>
      </c>
      <c r="D119" s="324" t="s">
        <v>148</v>
      </c>
      <c r="E119" s="324" t="s">
        <v>3192</v>
      </c>
      <c r="F119" s="324" t="s">
        <v>357</v>
      </c>
      <c r="G119" s="324" t="s">
        <v>357</v>
      </c>
      <c r="H119" s="324" t="s">
        <v>357</v>
      </c>
      <c r="I119" s="325" t="s">
        <v>357</v>
      </c>
      <c r="J119" s="325" t="s">
        <v>357</v>
      </c>
      <c r="K119" s="325" t="s">
        <v>357</v>
      </c>
      <c r="L119" s="325" t="s">
        <v>357</v>
      </c>
      <c r="M119" s="325" t="s">
        <v>357</v>
      </c>
      <c r="N119" s="325" t="s">
        <v>357</v>
      </c>
      <c r="O119" s="325" t="s">
        <v>3187</v>
      </c>
      <c r="P119" s="325" t="s">
        <v>357</v>
      </c>
      <c r="Q119" s="325" t="s">
        <v>3187</v>
      </c>
      <c r="R119" s="325"/>
    </row>
    <row r="120" spans="1:18" x14ac:dyDescent="0.25">
      <c r="A120" s="322" t="s">
        <v>3301</v>
      </c>
      <c r="B120" s="322" t="s">
        <v>134</v>
      </c>
      <c r="C120" s="322" t="s">
        <v>3195</v>
      </c>
      <c r="D120" s="322" t="s">
        <v>148</v>
      </c>
      <c r="E120" s="322" t="s">
        <v>3192</v>
      </c>
      <c r="F120" s="322" t="s">
        <v>357</v>
      </c>
      <c r="G120" s="322" t="s">
        <v>357</v>
      </c>
      <c r="H120" s="322" t="s">
        <v>357</v>
      </c>
      <c r="I120" s="321" t="s">
        <v>357</v>
      </c>
      <c r="J120" s="321" t="s">
        <v>357</v>
      </c>
      <c r="K120" s="321" t="s">
        <v>357</v>
      </c>
      <c r="L120" s="321" t="s">
        <v>357</v>
      </c>
      <c r="M120" s="321" t="s">
        <v>357</v>
      </c>
      <c r="N120" s="321" t="s">
        <v>357</v>
      </c>
      <c r="O120" s="321" t="s">
        <v>3187</v>
      </c>
      <c r="P120" s="321" t="s">
        <v>357</v>
      </c>
      <c r="Q120" s="321" t="s">
        <v>357</v>
      </c>
      <c r="R120" s="321"/>
    </row>
    <row r="121" spans="1:18" x14ac:dyDescent="0.25">
      <c r="A121" s="322" t="s">
        <v>3302</v>
      </c>
      <c r="B121" s="322" t="s">
        <v>134</v>
      </c>
      <c r="C121" s="322" t="s">
        <v>3195</v>
      </c>
      <c r="D121" s="322" t="s">
        <v>148</v>
      </c>
      <c r="E121" s="322" t="s">
        <v>3192</v>
      </c>
      <c r="F121" s="322" t="s">
        <v>357</v>
      </c>
      <c r="G121" s="322" t="s">
        <v>357</v>
      </c>
      <c r="H121" s="322" t="s">
        <v>357</v>
      </c>
      <c r="I121" s="321" t="s">
        <v>357</v>
      </c>
      <c r="J121" s="321" t="s">
        <v>357</v>
      </c>
      <c r="K121" s="321" t="s">
        <v>357</v>
      </c>
      <c r="L121" s="321" t="s">
        <v>357</v>
      </c>
      <c r="M121" s="321" t="s">
        <v>357</v>
      </c>
      <c r="N121" s="321" t="s">
        <v>357</v>
      </c>
      <c r="O121" s="321" t="s">
        <v>3187</v>
      </c>
      <c r="P121" s="321" t="s">
        <v>357</v>
      </c>
      <c r="Q121" s="321" t="s">
        <v>357</v>
      </c>
      <c r="R121" s="321"/>
    </row>
    <row r="122" spans="1:18" x14ac:dyDescent="0.25">
      <c r="A122" s="322" t="s">
        <v>3303</v>
      </c>
      <c r="B122" s="322" t="s">
        <v>133</v>
      </c>
      <c r="C122" s="322" t="s">
        <v>3185</v>
      </c>
      <c r="D122" s="322" t="s">
        <v>3185</v>
      </c>
      <c r="E122" s="322" t="s">
        <v>3192</v>
      </c>
      <c r="F122" s="322" t="s">
        <v>3187</v>
      </c>
      <c r="G122" s="322" t="s">
        <v>3188</v>
      </c>
      <c r="H122" s="322" t="s">
        <v>3188</v>
      </c>
      <c r="I122" s="321" t="s">
        <v>357</v>
      </c>
      <c r="J122" s="321" t="s">
        <v>3187</v>
      </c>
      <c r="K122" s="321" t="s">
        <v>3187</v>
      </c>
      <c r="L122" s="321" t="s">
        <v>357</v>
      </c>
      <c r="M122" s="321" t="s">
        <v>3187</v>
      </c>
      <c r="N122" s="321" t="s">
        <v>3187</v>
      </c>
      <c r="O122" s="321" t="s">
        <v>3187</v>
      </c>
      <c r="P122" s="321" t="s">
        <v>357</v>
      </c>
      <c r="Q122" s="321" t="s">
        <v>357</v>
      </c>
      <c r="R122" s="321"/>
    </row>
    <row r="123" spans="1:18" x14ac:dyDescent="0.25">
      <c r="A123" s="322" t="s">
        <v>3304</v>
      </c>
      <c r="B123" s="322" t="s">
        <v>133</v>
      </c>
      <c r="C123" s="322" t="s">
        <v>3191</v>
      </c>
      <c r="D123" s="322" t="s">
        <v>3191</v>
      </c>
      <c r="E123" s="322" t="s">
        <v>3192</v>
      </c>
      <c r="F123" s="322" t="s">
        <v>357</v>
      </c>
      <c r="G123" s="322" t="s">
        <v>3188</v>
      </c>
      <c r="H123" s="322" t="s">
        <v>3188</v>
      </c>
      <c r="I123" s="321" t="s">
        <v>357</v>
      </c>
      <c r="J123" s="321" t="s">
        <v>3187</v>
      </c>
      <c r="K123" s="321" t="s">
        <v>3187</v>
      </c>
      <c r="L123" s="321" t="s">
        <v>357</v>
      </c>
      <c r="M123" s="321" t="s">
        <v>357</v>
      </c>
      <c r="N123" s="321" t="s">
        <v>3187</v>
      </c>
      <c r="O123" s="321" t="s">
        <v>3187</v>
      </c>
      <c r="P123" s="321" t="s">
        <v>357</v>
      </c>
      <c r="Q123" s="321" t="s">
        <v>3187</v>
      </c>
      <c r="R123" s="321"/>
    </row>
    <row r="124" spans="1:18" x14ac:dyDescent="0.25">
      <c r="A124" s="329" t="s">
        <v>3305</v>
      </c>
      <c r="B124" s="329" t="s">
        <v>133</v>
      </c>
      <c r="C124" s="329" t="s">
        <v>3195</v>
      </c>
      <c r="D124" s="329" t="s">
        <v>144</v>
      </c>
      <c r="E124" s="329" t="s">
        <v>3186</v>
      </c>
      <c r="F124" s="329" t="s">
        <v>3187</v>
      </c>
      <c r="G124" s="329" t="s">
        <v>3188</v>
      </c>
      <c r="H124" s="329" t="s">
        <v>357</v>
      </c>
      <c r="I124" s="331" t="s">
        <v>3187</v>
      </c>
      <c r="J124" s="331" t="s">
        <v>357</v>
      </c>
      <c r="K124" s="331" t="s">
        <v>357</v>
      </c>
      <c r="L124" s="331" t="s">
        <v>357</v>
      </c>
      <c r="M124" s="331" t="s">
        <v>357</v>
      </c>
      <c r="N124" s="331" t="s">
        <v>357</v>
      </c>
      <c r="O124" s="331" t="s">
        <v>3187</v>
      </c>
      <c r="P124" s="331" t="s">
        <v>357</v>
      </c>
      <c r="Q124" s="331" t="s">
        <v>357</v>
      </c>
      <c r="R124" s="331"/>
    </row>
    <row r="125" spans="1:18" x14ac:dyDescent="0.25">
      <c r="A125" s="322" t="s">
        <v>3306</v>
      </c>
      <c r="B125" s="322" t="s">
        <v>133</v>
      </c>
      <c r="C125" s="322" t="s">
        <v>3185</v>
      </c>
      <c r="D125" s="322" t="s">
        <v>3185</v>
      </c>
      <c r="E125" s="322" t="s">
        <v>3192</v>
      </c>
      <c r="F125" s="322" t="s">
        <v>357</v>
      </c>
      <c r="G125" s="322" t="s">
        <v>357</v>
      </c>
      <c r="H125" s="322" t="s">
        <v>357</v>
      </c>
      <c r="I125" s="321" t="s">
        <v>357</v>
      </c>
      <c r="J125" s="321" t="s">
        <v>357</v>
      </c>
      <c r="K125" s="321" t="s">
        <v>357</v>
      </c>
      <c r="L125" s="321" t="s">
        <v>357</v>
      </c>
      <c r="M125" s="321" t="s">
        <v>357</v>
      </c>
      <c r="N125" s="321" t="s">
        <v>3187</v>
      </c>
      <c r="O125" s="321" t="s">
        <v>3187</v>
      </c>
      <c r="P125" s="321" t="s">
        <v>357</v>
      </c>
      <c r="Q125" s="321" t="s">
        <v>357</v>
      </c>
      <c r="R125" s="321"/>
    </row>
    <row r="126" spans="1:18" x14ac:dyDescent="0.25">
      <c r="A126" s="322" t="s">
        <v>3307</v>
      </c>
      <c r="B126" s="322" t="s">
        <v>134</v>
      </c>
      <c r="C126" s="322" t="s">
        <v>3185</v>
      </c>
      <c r="D126" s="322" t="s">
        <v>3185</v>
      </c>
      <c r="E126" s="322" t="s">
        <v>3192</v>
      </c>
      <c r="F126" s="322" t="s">
        <v>3187</v>
      </c>
      <c r="G126" s="322" t="s">
        <v>357</v>
      </c>
      <c r="H126" s="322" t="s">
        <v>357</v>
      </c>
      <c r="I126" s="321" t="s">
        <v>357</v>
      </c>
      <c r="J126" s="321" t="s">
        <v>357</v>
      </c>
      <c r="K126" s="321" t="s">
        <v>357</v>
      </c>
      <c r="L126" s="321" t="s">
        <v>357</v>
      </c>
      <c r="M126" s="321" t="s">
        <v>357</v>
      </c>
      <c r="N126" s="321" t="s">
        <v>3187</v>
      </c>
      <c r="O126" s="321" t="s">
        <v>3187</v>
      </c>
      <c r="P126" s="321" t="s">
        <v>357</v>
      </c>
      <c r="Q126" s="321" t="s">
        <v>357</v>
      </c>
      <c r="R126" s="321"/>
    </row>
    <row r="127" spans="1:18" x14ac:dyDescent="0.25">
      <c r="A127" s="322" t="s">
        <v>3308</v>
      </c>
      <c r="B127" s="322" t="s">
        <v>134</v>
      </c>
      <c r="C127" s="322" t="s">
        <v>3185</v>
      </c>
      <c r="D127" s="322" t="s">
        <v>3185</v>
      </c>
      <c r="E127" s="322" t="s">
        <v>3192</v>
      </c>
      <c r="F127" s="322" t="s">
        <v>357</v>
      </c>
      <c r="G127" s="322"/>
      <c r="H127" s="322" t="s">
        <v>357</v>
      </c>
      <c r="I127" s="321" t="s">
        <v>357</v>
      </c>
      <c r="J127" s="321" t="s">
        <v>357</v>
      </c>
      <c r="K127" s="321" t="s">
        <v>357</v>
      </c>
      <c r="L127" s="321" t="s">
        <v>357</v>
      </c>
      <c r="M127" s="321" t="s">
        <v>3187</v>
      </c>
      <c r="N127" s="321" t="s">
        <v>3187</v>
      </c>
      <c r="O127" s="321" t="s">
        <v>3187</v>
      </c>
      <c r="P127" s="321" t="s">
        <v>357</v>
      </c>
      <c r="Q127" s="321" t="s">
        <v>357</v>
      </c>
      <c r="R127" s="321"/>
    </row>
    <row r="128" spans="1:18" x14ac:dyDescent="0.25">
      <c r="A128" s="322" t="s">
        <v>3309</v>
      </c>
      <c r="B128" s="322" t="s">
        <v>134</v>
      </c>
      <c r="C128" s="322" t="s">
        <v>3185</v>
      </c>
      <c r="D128" s="322" t="s">
        <v>3185</v>
      </c>
      <c r="E128" s="322" t="s">
        <v>3192</v>
      </c>
      <c r="F128" s="322" t="s">
        <v>3187</v>
      </c>
      <c r="G128" s="322" t="s">
        <v>357</v>
      </c>
      <c r="H128" s="322" t="s">
        <v>357</v>
      </c>
      <c r="I128" s="321" t="s">
        <v>357</v>
      </c>
      <c r="J128" s="321" t="s">
        <v>357</v>
      </c>
      <c r="K128" s="321" t="s">
        <v>357</v>
      </c>
      <c r="L128" s="321" t="s">
        <v>357</v>
      </c>
      <c r="M128" s="321" t="s">
        <v>357</v>
      </c>
      <c r="N128" s="321" t="s">
        <v>3187</v>
      </c>
      <c r="O128" s="321" t="s">
        <v>3187</v>
      </c>
      <c r="P128" s="321" t="s">
        <v>357</v>
      </c>
      <c r="Q128" s="321" t="s">
        <v>357</v>
      </c>
      <c r="R128" s="321"/>
    </row>
    <row r="129" spans="1:18" x14ac:dyDescent="0.25">
      <c r="A129" s="329" t="s">
        <v>3310</v>
      </c>
      <c r="B129" s="329" t="s">
        <v>133</v>
      </c>
      <c r="C129" s="329" t="s">
        <v>3195</v>
      </c>
      <c r="D129" s="329" t="s">
        <v>145</v>
      </c>
      <c r="E129" s="329" t="s">
        <v>3192</v>
      </c>
      <c r="F129" s="329" t="s">
        <v>357</v>
      </c>
      <c r="G129" s="329" t="s">
        <v>357</v>
      </c>
      <c r="H129" s="329" t="s">
        <v>357</v>
      </c>
      <c r="I129" s="331" t="s">
        <v>3187</v>
      </c>
      <c r="J129" s="331" t="s">
        <v>357</v>
      </c>
      <c r="K129" s="331" t="s">
        <v>357</v>
      </c>
      <c r="L129" s="331" t="s">
        <v>357</v>
      </c>
      <c r="M129" s="331" t="s">
        <v>357</v>
      </c>
      <c r="N129" s="331" t="s">
        <v>3187</v>
      </c>
      <c r="O129" s="331" t="s">
        <v>3187</v>
      </c>
      <c r="P129" s="331" t="s">
        <v>357</v>
      </c>
      <c r="Q129" s="331" t="s">
        <v>3187</v>
      </c>
      <c r="R129" s="331"/>
    </row>
    <row r="130" spans="1:18" x14ac:dyDescent="0.25">
      <c r="A130" s="329" t="s">
        <v>3311</v>
      </c>
      <c r="B130" s="329" t="s">
        <v>134</v>
      </c>
      <c r="C130" s="329" t="s">
        <v>3195</v>
      </c>
      <c r="D130" s="329" t="s">
        <v>145</v>
      </c>
      <c r="E130" s="329" t="s">
        <v>3192</v>
      </c>
      <c r="F130" s="329" t="s">
        <v>357</v>
      </c>
      <c r="G130" s="329" t="s">
        <v>3187</v>
      </c>
      <c r="H130" s="329" t="s">
        <v>357</v>
      </c>
      <c r="I130" s="331" t="s">
        <v>357</v>
      </c>
      <c r="J130" s="331" t="s">
        <v>357</v>
      </c>
      <c r="K130" s="331" t="s">
        <v>357</v>
      </c>
      <c r="L130" s="331" t="s">
        <v>357</v>
      </c>
      <c r="M130" s="331" t="s">
        <v>357</v>
      </c>
      <c r="N130" s="331" t="s">
        <v>357</v>
      </c>
      <c r="O130" s="331" t="s">
        <v>3187</v>
      </c>
      <c r="P130" s="331" t="s">
        <v>357</v>
      </c>
      <c r="Q130" s="331" t="s">
        <v>357</v>
      </c>
      <c r="R130" s="331"/>
    </row>
    <row r="131" spans="1:18" x14ac:dyDescent="0.25">
      <c r="A131" s="329" t="s">
        <v>3312</v>
      </c>
      <c r="B131" s="329" t="s">
        <v>134</v>
      </c>
      <c r="C131" s="329" t="s">
        <v>3195</v>
      </c>
      <c r="D131" s="329" t="s">
        <v>145</v>
      </c>
      <c r="E131" s="329" t="s">
        <v>3192</v>
      </c>
      <c r="F131" s="329" t="s">
        <v>357</v>
      </c>
      <c r="G131" s="329" t="s">
        <v>357</v>
      </c>
      <c r="H131" s="329" t="s">
        <v>357</v>
      </c>
      <c r="I131" s="331" t="s">
        <v>3187</v>
      </c>
      <c r="J131" s="331" t="s">
        <v>357</v>
      </c>
      <c r="K131" s="331" t="s">
        <v>357</v>
      </c>
      <c r="L131" s="331" t="s">
        <v>357</v>
      </c>
      <c r="M131" s="331" t="s">
        <v>3187</v>
      </c>
      <c r="N131" s="331" t="s">
        <v>3187</v>
      </c>
      <c r="O131" s="331" t="s">
        <v>3187</v>
      </c>
      <c r="P131" s="331" t="s">
        <v>357</v>
      </c>
      <c r="Q131" s="331" t="s">
        <v>357</v>
      </c>
      <c r="R131" s="331"/>
    </row>
    <row r="132" spans="1:18" x14ac:dyDescent="0.25">
      <c r="A132" s="329" t="s">
        <v>3313</v>
      </c>
      <c r="B132" s="329" t="s">
        <v>133</v>
      </c>
      <c r="C132" s="329" t="s">
        <v>3195</v>
      </c>
      <c r="D132" s="329" t="s">
        <v>145</v>
      </c>
      <c r="E132" s="329" t="s">
        <v>3192</v>
      </c>
      <c r="F132" s="329" t="s">
        <v>357</v>
      </c>
      <c r="G132" s="329" t="s">
        <v>3188</v>
      </c>
      <c r="H132" s="329" t="s">
        <v>357</v>
      </c>
      <c r="I132" s="331" t="s">
        <v>357</v>
      </c>
      <c r="J132" s="331" t="s">
        <v>3187</v>
      </c>
      <c r="K132" s="331" t="s">
        <v>3187</v>
      </c>
      <c r="L132" s="331" t="s">
        <v>3187</v>
      </c>
      <c r="M132" s="331" t="s">
        <v>357</v>
      </c>
      <c r="N132" s="331" t="s">
        <v>357</v>
      </c>
      <c r="O132" s="331" t="s">
        <v>3187</v>
      </c>
      <c r="P132" s="331" t="s">
        <v>357</v>
      </c>
      <c r="Q132" s="331" t="s">
        <v>357</v>
      </c>
      <c r="R132" s="331"/>
    </row>
    <row r="133" spans="1:18" x14ac:dyDescent="0.25">
      <c r="A133" s="322" t="s">
        <v>3314</v>
      </c>
      <c r="B133" s="322" t="s">
        <v>134</v>
      </c>
      <c r="C133" s="322" t="s">
        <v>3195</v>
      </c>
      <c r="D133" s="322" t="s">
        <v>145</v>
      </c>
      <c r="E133" s="322" t="s">
        <v>3192</v>
      </c>
      <c r="F133" s="322" t="s">
        <v>357</v>
      </c>
      <c r="G133" s="322" t="s">
        <v>3188</v>
      </c>
      <c r="H133" s="322" t="s">
        <v>357</v>
      </c>
      <c r="I133" s="321" t="s">
        <v>357</v>
      </c>
      <c r="J133" s="321" t="s">
        <v>357</v>
      </c>
      <c r="K133" s="321" t="s">
        <v>3187</v>
      </c>
      <c r="L133" s="321" t="s">
        <v>357</v>
      </c>
      <c r="M133" s="321" t="s">
        <v>357</v>
      </c>
      <c r="N133" s="321" t="s">
        <v>357</v>
      </c>
      <c r="O133" s="321" t="s">
        <v>3187</v>
      </c>
      <c r="P133" s="321" t="s">
        <v>357</v>
      </c>
      <c r="Q133" s="321" t="s">
        <v>357</v>
      </c>
      <c r="R133" s="321"/>
    </row>
    <row r="134" spans="1:18" x14ac:dyDescent="0.25">
      <c r="A134" s="329" t="s">
        <v>964</v>
      </c>
      <c r="B134" s="329" t="s">
        <v>133</v>
      </c>
      <c r="C134" s="329" t="s">
        <v>3191</v>
      </c>
      <c r="D134" s="329" t="s">
        <v>3191</v>
      </c>
      <c r="E134" s="329" t="s">
        <v>3192</v>
      </c>
      <c r="F134" s="329" t="s">
        <v>357</v>
      </c>
      <c r="G134" s="329" t="s">
        <v>357</v>
      </c>
      <c r="H134" s="329" t="s">
        <v>357</v>
      </c>
      <c r="I134" s="331" t="s">
        <v>357</v>
      </c>
      <c r="J134" s="331" t="s">
        <v>357</v>
      </c>
      <c r="K134" s="331" t="s">
        <v>3187</v>
      </c>
      <c r="L134" s="331" t="s">
        <v>3187</v>
      </c>
      <c r="M134" s="331" t="s">
        <v>357</v>
      </c>
      <c r="N134" s="331" t="s">
        <v>3187</v>
      </c>
      <c r="O134" s="331" t="s">
        <v>3187</v>
      </c>
      <c r="P134" s="331" t="s">
        <v>357</v>
      </c>
      <c r="Q134" s="331" t="s">
        <v>357</v>
      </c>
      <c r="R134" s="331"/>
    </row>
    <row r="135" spans="1:18" x14ac:dyDescent="0.25">
      <c r="A135" s="322" t="s">
        <v>1057</v>
      </c>
      <c r="B135" s="322" t="s">
        <v>133</v>
      </c>
      <c r="C135" s="322" t="s">
        <v>3185</v>
      </c>
      <c r="D135" s="322" t="s">
        <v>144</v>
      </c>
      <c r="E135" s="322" t="s">
        <v>3192</v>
      </c>
      <c r="F135" s="322" t="s">
        <v>3187</v>
      </c>
      <c r="G135" s="322" t="s">
        <v>357</v>
      </c>
      <c r="H135" s="322" t="s">
        <v>357</v>
      </c>
      <c r="I135" s="321" t="s">
        <v>3187</v>
      </c>
      <c r="J135" s="321" t="s">
        <v>3187</v>
      </c>
      <c r="K135" s="321" t="s">
        <v>3187</v>
      </c>
      <c r="L135" s="321" t="s">
        <v>357</v>
      </c>
      <c r="M135" s="321" t="s">
        <v>3187</v>
      </c>
      <c r="N135" s="321" t="s">
        <v>3187</v>
      </c>
      <c r="O135" s="321" t="s">
        <v>3187</v>
      </c>
      <c r="P135" s="321" t="s">
        <v>357</v>
      </c>
      <c r="Q135" s="321" t="s">
        <v>357</v>
      </c>
      <c r="R135" s="321"/>
    </row>
    <row r="136" spans="1:18" ht="12.75" customHeight="1" x14ac:dyDescent="0.25">
      <c r="A136" s="324" t="s">
        <v>2126</v>
      </c>
      <c r="B136" s="324" t="s">
        <v>133</v>
      </c>
      <c r="C136" s="324" t="s">
        <v>3195</v>
      </c>
      <c r="D136" s="324" t="s">
        <v>145</v>
      </c>
      <c r="E136" s="324" t="s">
        <v>3192</v>
      </c>
      <c r="F136" s="324" t="s">
        <v>357</v>
      </c>
      <c r="G136" s="324"/>
      <c r="H136" s="324" t="s">
        <v>357</v>
      </c>
      <c r="I136" s="325" t="s">
        <v>357</v>
      </c>
      <c r="J136" s="325" t="s">
        <v>357</v>
      </c>
      <c r="K136" s="325" t="s">
        <v>357</v>
      </c>
      <c r="L136" s="325" t="s">
        <v>357</v>
      </c>
      <c r="M136" s="325" t="s">
        <v>357</v>
      </c>
      <c r="N136" s="325" t="s">
        <v>357</v>
      </c>
      <c r="O136" s="325" t="s">
        <v>357</v>
      </c>
      <c r="P136" s="325" t="s">
        <v>357</v>
      </c>
      <c r="Q136" s="325" t="s">
        <v>357</v>
      </c>
      <c r="R136" s="325"/>
    </row>
    <row r="137" spans="1:18" x14ac:dyDescent="0.25">
      <c r="A137" s="324" t="s">
        <v>938</v>
      </c>
      <c r="B137" s="324" t="s">
        <v>133</v>
      </c>
      <c r="C137" s="324" t="s">
        <v>3191</v>
      </c>
      <c r="D137" s="324" t="s">
        <v>3191</v>
      </c>
      <c r="E137" s="324" t="s">
        <v>3192</v>
      </c>
      <c r="F137" s="324" t="s">
        <v>357</v>
      </c>
      <c r="G137" s="324" t="s">
        <v>357</v>
      </c>
      <c r="H137" s="324" t="s">
        <v>357</v>
      </c>
      <c r="I137" s="325" t="s">
        <v>357</v>
      </c>
      <c r="J137" s="325" t="s">
        <v>3187</v>
      </c>
      <c r="K137" s="325" t="s">
        <v>3187</v>
      </c>
      <c r="L137" s="325" t="s">
        <v>357</v>
      </c>
      <c r="M137" s="325" t="s">
        <v>357</v>
      </c>
      <c r="N137" s="325" t="s">
        <v>357</v>
      </c>
      <c r="O137" s="325" t="s">
        <v>3187</v>
      </c>
      <c r="P137" s="325" t="s">
        <v>357</v>
      </c>
      <c r="Q137" s="325" t="s">
        <v>357</v>
      </c>
      <c r="R137" s="325"/>
    </row>
    <row r="138" spans="1:18" x14ac:dyDescent="0.25">
      <c r="A138" s="322" t="s">
        <v>3315</v>
      </c>
      <c r="B138" s="322" t="s">
        <v>133</v>
      </c>
      <c r="C138" s="322" t="s">
        <v>3185</v>
      </c>
      <c r="D138" s="322" t="s">
        <v>3185</v>
      </c>
      <c r="E138" s="322" t="s">
        <v>3192</v>
      </c>
      <c r="F138" s="322" t="s">
        <v>357</v>
      </c>
      <c r="G138" s="322" t="s">
        <v>357</v>
      </c>
      <c r="H138" s="322" t="s">
        <v>357</v>
      </c>
      <c r="I138" s="321" t="s">
        <v>357</v>
      </c>
      <c r="J138" s="321" t="s">
        <v>357</v>
      </c>
      <c r="K138" s="321" t="s">
        <v>3187</v>
      </c>
      <c r="L138" s="321" t="s">
        <v>3187</v>
      </c>
      <c r="M138" s="321" t="s">
        <v>357</v>
      </c>
      <c r="N138" s="321" t="s">
        <v>357</v>
      </c>
      <c r="O138" s="321" t="s">
        <v>3187</v>
      </c>
      <c r="P138" s="321" t="s">
        <v>357</v>
      </c>
      <c r="Q138" s="321" t="s">
        <v>357</v>
      </c>
      <c r="R138" s="321"/>
    </row>
    <row r="139" spans="1:18" x14ac:dyDescent="0.25">
      <c r="A139" s="324" t="s">
        <v>3316</v>
      </c>
      <c r="B139" s="324" t="s">
        <v>134</v>
      </c>
      <c r="C139" s="324" t="s">
        <v>3185</v>
      </c>
      <c r="D139" s="324" t="s">
        <v>3185</v>
      </c>
      <c r="E139" s="324" t="s">
        <v>3192</v>
      </c>
      <c r="F139" s="324" t="s">
        <v>357</v>
      </c>
      <c r="G139" s="324" t="s">
        <v>357</v>
      </c>
      <c r="H139" s="324" t="s">
        <v>357</v>
      </c>
      <c r="I139" s="325" t="s">
        <v>357</v>
      </c>
      <c r="J139" s="325" t="s">
        <v>357</v>
      </c>
      <c r="K139" s="325" t="s">
        <v>3187</v>
      </c>
      <c r="L139" s="325" t="s">
        <v>357</v>
      </c>
      <c r="M139" s="325" t="s">
        <v>357</v>
      </c>
      <c r="N139" s="325" t="s">
        <v>3187</v>
      </c>
      <c r="O139" s="325" t="s">
        <v>3187</v>
      </c>
      <c r="P139" s="325" t="s">
        <v>357</v>
      </c>
      <c r="Q139" s="325" t="s">
        <v>357</v>
      </c>
      <c r="R139" s="325"/>
    </row>
    <row r="140" spans="1:18" x14ac:dyDescent="0.25">
      <c r="A140" s="324" t="s">
        <v>3317</v>
      </c>
      <c r="B140" s="324" t="s">
        <v>134</v>
      </c>
      <c r="C140" s="324" t="s">
        <v>3185</v>
      </c>
      <c r="D140" s="324" t="s">
        <v>3185</v>
      </c>
      <c r="E140" s="324" t="s">
        <v>3192</v>
      </c>
      <c r="F140" s="324" t="s">
        <v>357</v>
      </c>
      <c r="G140" s="324" t="s">
        <v>357</v>
      </c>
      <c r="H140" s="324" t="s">
        <v>357</v>
      </c>
      <c r="I140" s="325" t="s">
        <v>357</v>
      </c>
      <c r="J140" s="325" t="s">
        <v>357</v>
      </c>
      <c r="K140" s="325" t="s">
        <v>3187</v>
      </c>
      <c r="L140" s="325" t="s">
        <v>357</v>
      </c>
      <c r="M140" s="325" t="s">
        <v>357</v>
      </c>
      <c r="N140" s="325" t="s">
        <v>3187</v>
      </c>
      <c r="O140" s="325" t="s">
        <v>3187</v>
      </c>
      <c r="P140" s="325" t="s">
        <v>357</v>
      </c>
      <c r="Q140" s="325" t="s">
        <v>357</v>
      </c>
      <c r="R140" s="325"/>
    </row>
    <row r="141" spans="1:18" x14ac:dyDescent="0.25">
      <c r="A141" s="322" t="s">
        <v>3318</v>
      </c>
      <c r="B141" s="322" t="s">
        <v>134</v>
      </c>
      <c r="C141" s="322" t="s">
        <v>3185</v>
      </c>
      <c r="D141" s="322" t="s">
        <v>3185</v>
      </c>
      <c r="E141" s="322" t="s">
        <v>3192</v>
      </c>
      <c r="F141" s="322" t="s">
        <v>3187</v>
      </c>
      <c r="G141" s="322" t="s">
        <v>357</v>
      </c>
      <c r="H141" s="322" t="s">
        <v>357</v>
      </c>
      <c r="I141" s="321" t="s">
        <v>3187</v>
      </c>
      <c r="J141" s="321" t="s">
        <v>357</v>
      </c>
      <c r="K141" s="321" t="s">
        <v>357</v>
      </c>
      <c r="L141" s="321" t="s">
        <v>357</v>
      </c>
      <c r="M141" s="321" t="s">
        <v>357</v>
      </c>
      <c r="N141" s="321" t="s">
        <v>357</v>
      </c>
      <c r="O141" s="321" t="s">
        <v>3187</v>
      </c>
      <c r="P141" s="321" t="s">
        <v>357</v>
      </c>
      <c r="Q141" s="321" t="s">
        <v>357</v>
      </c>
      <c r="R141" s="321"/>
    </row>
    <row r="142" spans="1:18" x14ac:dyDescent="0.25">
      <c r="A142" s="329" t="s">
        <v>3319</v>
      </c>
      <c r="B142" s="329" t="s">
        <v>133</v>
      </c>
      <c r="C142" s="329" t="s">
        <v>3191</v>
      </c>
      <c r="D142" s="329" t="s">
        <v>3191</v>
      </c>
      <c r="E142" s="329" t="s">
        <v>3192</v>
      </c>
      <c r="F142" s="329" t="s">
        <v>3187</v>
      </c>
      <c r="G142" s="329" t="s">
        <v>3187</v>
      </c>
      <c r="H142" s="329" t="s">
        <v>357</v>
      </c>
      <c r="I142" s="331" t="s">
        <v>357</v>
      </c>
      <c r="J142" s="331" t="s">
        <v>357</v>
      </c>
      <c r="K142" s="331" t="s">
        <v>3187</v>
      </c>
      <c r="L142" s="331" t="s">
        <v>357</v>
      </c>
      <c r="M142" s="331" t="s">
        <v>357</v>
      </c>
      <c r="N142" s="331" t="s">
        <v>357</v>
      </c>
      <c r="O142" s="331" t="s">
        <v>3187</v>
      </c>
      <c r="P142" s="331" t="s">
        <v>357</v>
      </c>
      <c r="Q142" s="331" t="s">
        <v>357</v>
      </c>
      <c r="R142" s="331"/>
    </row>
    <row r="143" spans="1:18" x14ac:dyDescent="0.25">
      <c r="A143" s="324" t="s">
        <v>3320</v>
      </c>
      <c r="B143" s="324" t="s">
        <v>134</v>
      </c>
      <c r="C143" s="324" t="s">
        <v>3191</v>
      </c>
      <c r="D143" s="324" t="s">
        <v>3191</v>
      </c>
      <c r="E143" s="324" t="s">
        <v>3192</v>
      </c>
      <c r="F143" s="324" t="s">
        <v>357</v>
      </c>
      <c r="G143" s="324" t="s">
        <v>357</v>
      </c>
      <c r="H143" s="324" t="s">
        <v>357</v>
      </c>
      <c r="I143" s="325" t="s">
        <v>3187</v>
      </c>
      <c r="J143" s="325" t="s">
        <v>357</v>
      </c>
      <c r="K143" s="325" t="s">
        <v>3187</v>
      </c>
      <c r="L143" s="325" t="s">
        <v>3187</v>
      </c>
      <c r="M143" s="325" t="s">
        <v>357</v>
      </c>
      <c r="N143" s="325" t="s">
        <v>3187</v>
      </c>
      <c r="O143" s="325" t="s">
        <v>3187</v>
      </c>
      <c r="P143" s="325" t="s">
        <v>357</v>
      </c>
      <c r="Q143" s="325" t="s">
        <v>357</v>
      </c>
      <c r="R143" s="325"/>
    </row>
    <row r="144" spans="1:18" x14ac:dyDescent="0.25">
      <c r="A144" s="322" t="s">
        <v>3321</v>
      </c>
      <c r="B144" s="322" t="s">
        <v>134</v>
      </c>
      <c r="C144" s="322" t="s">
        <v>3191</v>
      </c>
      <c r="D144" s="322" t="s">
        <v>3191</v>
      </c>
      <c r="E144" s="322" t="s">
        <v>3192</v>
      </c>
      <c r="F144" s="322" t="s">
        <v>357</v>
      </c>
      <c r="G144" s="322" t="s">
        <v>357</v>
      </c>
      <c r="H144" s="322" t="s">
        <v>357</v>
      </c>
      <c r="I144" s="321" t="s">
        <v>357</v>
      </c>
      <c r="J144" s="321" t="s">
        <v>3187</v>
      </c>
      <c r="K144" s="321" t="s">
        <v>357</v>
      </c>
      <c r="L144" s="321" t="s">
        <v>357</v>
      </c>
      <c r="M144" s="321" t="s">
        <v>357</v>
      </c>
      <c r="N144" s="321" t="s">
        <v>357</v>
      </c>
      <c r="O144" s="321" t="s">
        <v>3187</v>
      </c>
      <c r="P144" s="321" t="s">
        <v>357</v>
      </c>
      <c r="Q144" s="321" t="s">
        <v>3187</v>
      </c>
      <c r="R144" s="321" t="s">
        <v>3322</v>
      </c>
    </row>
    <row r="145" spans="1:18" x14ac:dyDescent="0.25">
      <c r="A145" s="322" t="s">
        <v>3323</v>
      </c>
      <c r="B145" s="322" t="s">
        <v>134</v>
      </c>
      <c r="C145" s="322" t="s">
        <v>3191</v>
      </c>
      <c r="D145" s="322" t="s">
        <v>3191</v>
      </c>
      <c r="E145" s="322" t="s">
        <v>3192</v>
      </c>
      <c r="F145" s="322" t="s">
        <v>357</v>
      </c>
      <c r="G145" s="322" t="s">
        <v>357</v>
      </c>
      <c r="H145" s="322" t="s">
        <v>357</v>
      </c>
      <c r="I145" s="321" t="s">
        <v>357</v>
      </c>
      <c r="J145" s="321" t="s">
        <v>357</v>
      </c>
      <c r="K145" s="321" t="s">
        <v>357</v>
      </c>
      <c r="L145" s="321" t="s">
        <v>357</v>
      </c>
      <c r="M145" s="321" t="s">
        <v>357</v>
      </c>
      <c r="N145" s="321" t="s">
        <v>357</v>
      </c>
      <c r="O145" s="321" t="s">
        <v>3187</v>
      </c>
      <c r="P145" s="321" t="s">
        <v>357</v>
      </c>
      <c r="Q145" s="321" t="s">
        <v>357</v>
      </c>
      <c r="R145" s="321"/>
    </row>
    <row r="146" spans="1:18" x14ac:dyDescent="0.25">
      <c r="A146" s="329" t="s">
        <v>1331</v>
      </c>
      <c r="B146" s="329" t="s">
        <v>133</v>
      </c>
      <c r="C146" s="329" t="s">
        <v>3191</v>
      </c>
      <c r="D146" s="329" t="s">
        <v>3191</v>
      </c>
      <c r="E146" s="329" t="s">
        <v>3324</v>
      </c>
      <c r="F146" s="329" t="s">
        <v>3187</v>
      </c>
      <c r="G146" s="329" t="s">
        <v>3187</v>
      </c>
      <c r="H146" s="329" t="s">
        <v>3187</v>
      </c>
      <c r="I146" s="331" t="s">
        <v>357</v>
      </c>
      <c r="J146" s="331" t="s">
        <v>357</v>
      </c>
      <c r="K146" s="331" t="s">
        <v>3187</v>
      </c>
      <c r="L146" s="331" t="s">
        <v>357</v>
      </c>
      <c r="M146" s="331" t="s">
        <v>357</v>
      </c>
      <c r="N146" s="331" t="s">
        <v>357</v>
      </c>
      <c r="O146" s="331" t="s">
        <v>3187</v>
      </c>
      <c r="P146" s="331" t="s">
        <v>357</v>
      </c>
      <c r="Q146" s="331" t="s">
        <v>357</v>
      </c>
      <c r="R146" s="331"/>
    </row>
    <row r="147" spans="1:18" x14ac:dyDescent="0.25">
      <c r="A147" s="324" t="s">
        <v>3325</v>
      </c>
      <c r="B147" s="324" t="s">
        <v>133</v>
      </c>
      <c r="C147" s="324" t="s">
        <v>3191</v>
      </c>
      <c r="D147" s="324" t="s">
        <v>3191</v>
      </c>
      <c r="E147" s="324" t="s">
        <v>3186</v>
      </c>
      <c r="F147" s="324" t="s">
        <v>357</v>
      </c>
      <c r="G147" s="324"/>
      <c r="H147" s="324" t="s">
        <v>357</v>
      </c>
      <c r="I147" s="325" t="s">
        <v>357</v>
      </c>
      <c r="J147" s="325" t="s">
        <v>357</v>
      </c>
      <c r="K147" s="325" t="s">
        <v>357</v>
      </c>
      <c r="L147" s="325" t="s">
        <v>357</v>
      </c>
      <c r="M147" s="325" t="s">
        <v>357</v>
      </c>
      <c r="N147" s="325" t="s">
        <v>357</v>
      </c>
      <c r="O147" s="325" t="s">
        <v>3187</v>
      </c>
      <c r="P147" s="325" t="s">
        <v>357</v>
      </c>
      <c r="Q147" s="325" t="s">
        <v>357</v>
      </c>
      <c r="R147" s="325"/>
    </row>
    <row r="148" spans="1:18" x14ac:dyDescent="0.25">
      <c r="A148" s="329" t="s">
        <v>3326</v>
      </c>
      <c r="B148" s="329" t="s">
        <v>133</v>
      </c>
      <c r="C148" s="329" t="s">
        <v>3191</v>
      </c>
      <c r="D148" s="329" t="s">
        <v>144</v>
      </c>
      <c r="E148" s="329" t="s">
        <v>3192</v>
      </c>
      <c r="F148" s="329" t="s">
        <v>357</v>
      </c>
      <c r="G148" s="329" t="s">
        <v>3187</v>
      </c>
      <c r="H148" s="329" t="s">
        <v>357</v>
      </c>
      <c r="I148" s="331" t="s">
        <v>357</v>
      </c>
      <c r="J148" s="331" t="s">
        <v>357</v>
      </c>
      <c r="K148" s="331" t="s">
        <v>357</v>
      </c>
      <c r="L148" s="331" t="s">
        <v>357</v>
      </c>
      <c r="M148" s="331" t="s">
        <v>3187</v>
      </c>
      <c r="N148" s="331" t="s">
        <v>357</v>
      </c>
      <c r="O148" s="331" t="s">
        <v>3187</v>
      </c>
      <c r="P148" s="331" t="s">
        <v>357</v>
      </c>
      <c r="Q148" s="331" t="s">
        <v>357</v>
      </c>
      <c r="R148" s="331"/>
    </row>
    <row r="149" spans="1:18" x14ac:dyDescent="0.25">
      <c r="A149" s="326" t="s">
        <v>3327</v>
      </c>
      <c r="B149" s="326" t="s">
        <v>133</v>
      </c>
      <c r="C149" s="326" t="s">
        <v>3185</v>
      </c>
      <c r="D149" s="326" t="s">
        <v>3185</v>
      </c>
      <c r="E149" s="326" t="s">
        <v>3192</v>
      </c>
      <c r="F149" s="326" t="s">
        <v>3187</v>
      </c>
      <c r="G149" s="326" t="s">
        <v>357</v>
      </c>
      <c r="H149" s="326" t="s">
        <v>357</v>
      </c>
      <c r="I149" s="327" t="s">
        <v>357</v>
      </c>
      <c r="J149" s="327" t="s">
        <v>3187</v>
      </c>
      <c r="K149" s="327" t="s">
        <v>3187</v>
      </c>
      <c r="L149" s="327" t="s">
        <v>3187</v>
      </c>
      <c r="M149" s="327" t="s">
        <v>357</v>
      </c>
      <c r="N149" s="327" t="s">
        <v>3187</v>
      </c>
      <c r="O149" s="327" t="s">
        <v>3187</v>
      </c>
      <c r="P149" s="327" t="s">
        <v>357</v>
      </c>
      <c r="Q149" s="327" t="s">
        <v>3187</v>
      </c>
      <c r="R149" s="327"/>
    </row>
    <row r="150" spans="1:18" x14ac:dyDescent="0.25">
      <c r="A150" s="322" t="s">
        <v>3328</v>
      </c>
      <c r="B150" s="322" t="s">
        <v>134</v>
      </c>
      <c r="C150" s="322" t="s">
        <v>3185</v>
      </c>
      <c r="D150" s="322" t="s">
        <v>3185</v>
      </c>
      <c r="E150" s="322" t="s">
        <v>3192</v>
      </c>
      <c r="F150" s="322" t="s">
        <v>357</v>
      </c>
      <c r="G150" s="322" t="s">
        <v>357</v>
      </c>
      <c r="H150" s="322" t="s">
        <v>357</v>
      </c>
      <c r="I150" s="321" t="s">
        <v>357</v>
      </c>
      <c r="J150" s="321" t="s">
        <v>357</v>
      </c>
      <c r="K150" s="321" t="s">
        <v>3187</v>
      </c>
      <c r="L150" s="321" t="s">
        <v>3187</v>
      </c>
      <c r="M150" s="321" t="s">
        <v>357</v>
      </c>
      <c r="N150" s="321" t="s">
        <v>3187</v>
      </c>
      <c r="O150" s="321" t="s">
        <v>3187</v>
      </c>
      <c r="P150" s="321" t="s">
        <v>357</v>
      </c>
      <c r="Q150" s="321" t="s">
        <v>3187</v>
      </c>
      <c r="R150" s="321"/>
    </row>
    <row r="151" spans="1:18" x14ac:dyDescent="0.25">
      <c r="A151" s="322" t="s">
        <v>3329</v>
      </c>
      <c r="B151" s="322" t="s">
        <v>134</v>
      </c>
      <c r="C151" s="322" t="s">
        <v>3185</v>
      </c>
      <c r="D151" s="322" t="s">
        <v>3185</v>
      </c>
      <c r="E151" s="322" t="s">
        <v>3192</v>
      </c>
      <c r="F151" s="322" t="s">
        <v>357</v>
      </c>
      <c r="G151" s="322" t="s">
        <v>357</v>
      </c>
      <c r="H151" s="322" t="s">
        <v>357</v>
      </c>
      <c r="I151" s="321" t="s">
        <v>3187</v>
      </c>
      <c r="J151" s="321" t="s">
        <v>357</v>
      </c>
      <c r="K151" s="321" t="s">
        <v>3187</v>
      </c>
      <c r="L151" s="321" t="s">
        <v>3187</v>
      </c>
      <c r="M151" s="321" t="s">
        <v>357</v>
      </c>
      <c r="N151" s="321" t="s">
        <v>3187</v>
      </c>
      <c r="O151" s="321" t="s">
        <v>3187</v>
      </c>
      <c r="P151" s="321" t="s">
        <v>357</v>
      </c>
      <c r="Q151" s="321" t="s">
        <v>3187</v>
      </c>
      <c r="R151" s="321"/>
    </row>
    <row r="152" spans="1:18" x14ac:dyDescent="0.25">
      <c r="A152" s="322" t="s">
        <v>3330</v>
      </c>
      <c r="B152" s="322" t="s">
        <v>134</v>
      </c>
      <c r="C152" s="322" t="s">
        <v>3185</v>
      </c>
      <c r="D152" s="322" t="s">
        <v>3185</v>
      </c>
      <c r="E152" s="322" t="s">
        <v>3192</v>
      </c>
      <c r="F152" s="322" t="s">
        <v>357</v>
      </c>
      <c r="G152" s="322" t="s">
        <v>357</v>
      </c>
      <c r="H152" s="322" t="s">
        <v>357</v>
      </c>
      <c r="I152" s="321" t="s">
        <v>3187</v>
      </c>
      <c r="J152" s="321" t="s">
        <v>357</v>
      </c>
      <c r="K152" s="321" t="s">
        <v>3187</v>
      </c>
      <c r="L152" s="321" t="s">
        <v>3187</v>
      </c>
      <c r="M152" s="321" t="s">
        <v>357</v>
      </c>
      <c r="N152" s="321" t="s">
        <v>3187</v>
      </c>
      <c r="O152" s="321" t="s">
        <v>3187</v>
      </c>
      <c r="P152" s="321" t="s">
        <v>357</v>
      </c>
      <c r="Q152" s="321" t="s">
        <v>3187</v>
      </c>
      <c r="R152" s="321"/>
    </row>
    <row r="153" spans="1:18" x14ac:dyDescent="0.25">
      <c r="A153" s="329" t="s">
        <v>3331</v>
      </c>
      <c r="B153" s="329" t="s">
        <v>133</v>
      </c>
      <c r="C153" s="329" t="s">
        <v>3185</v>
      </c>
      <c r="D153" s="329" t="s">
        <v>3185</v>
      </c>
      <c r="E153" s="329" t="s">
        <v>3192</v>
      </c>
      <c r="F153" s="329" t="s">
        <v>357</v>
      </c>
      <c r="G153" s="329" t="s">
        <v>357</v>
      </c>
      <c r="H153" s="329" t="s">
        <v>357</v>
      </c>
      <c r="I153" s="331" t="s">
        <v>357</v>
      </c>
      <c r="J153" s="331" t="s">
        <v>3187</v>
      </c>
      <c r="K153" s="331" t="s">
        <v>3187</v>
      </c>
      <c r="L153" s="331" t="s">
        <v>357</v>
      </c>
      <c r="M153" s="331" t="s">
        <v>357</v>
      </c>
      <c r="N153" s="331" t="s">
        <v>357</v>
      </c>
      <c r="O153" s="331" t="s">
        <v>3187</v>
      </c>
      <c r="P153" s="331" t="s">
        <v>357</v>
      </c>
      <c r="Q153" s="331" t="s">
        <v>3187</v>
      </c>
      <c r="R153" s="331"/>
    </row>
    <row r="154" spans="1:18" x14ac:dyDescent="0.25">
      <c r="A154" s="326" t="s">
        <v>3332</v>
      </c>
      <c r="B154" s="326" t="s">
        <v>133</v>
      </c>
      <c r="C154" s="326" t="s">
        <v>3185</v>
      </c>
      <c r="D154" s="326" t="s">
        <v>3185</v>
      </c>
      <c r="E154" s="326" t="s">
        <v>3192</v>
      </c>
      <c r="F154" s="326" t="s">
        <v>3187</v>
      </c>
      <c r="G154" s="326" t="s">
        <v>3188</v>
      </c>
      <c r="H154" s="326" t="s">
        <v>3188</v>
      </c>
      <c r="I154" s="327" t="s">
        <v>357</v>
      </c>
      <c r="J154" s="327" t="s">
        <v>357</v>
      </c>
      <c r="K154" s="327" t="s">
        <v>357</v>
      </c>
      <c r="L154" s="327" t="s">
        <v>357</v>
      </c>
      <c r="M154" s="327" t="s">
        <v>3187</v>
      </c>
      <c r="N154" s="327" t="s">
        <v>357</v>
      </c>
      <c r="O154" s="327" t="s">
        <v>3187</v>
      </c>
      <c r="P154" s="327" t="s">
        <v>357</v>
      </c>
      <c r="Q154" s="327" t="s">
        <v>357</v>
      </c>
      <c r="R154" s="327"/>
    </row>
    <row r="155" spans="1:18" x14ac:dyDescent="0.25">
      <c r="A155" s="322" t="s">
        <v>3333</v>
      </c>
      <c r="B155" s="322" t="s">
        <v>134</v>
      </c>
      <c r="C155" s="322" t="s">
        <v>3185</v>
      </c>
      <c r="D155" s="322" t="s">
        <v>144</v>
      </c>
      <c r="E155" s="322" t="s">
        <v>3192</v>
      </c>
      <c r="F155" s="322" t="s">
        <v>357</v>
      </c>
      <c r="G155" s="322" t="s">
        <v>357</v>
      </c>
      <c r="H155" s="322" t="s">
        <v>357</v>
      </c>
      <c r="I155" s="321" t="s">
        <v>357</v>
      </c>
      <c r="J155" s="321" t="s">
        <v>3187</v>
      </c>
      <c r="K155" s="321" t="s">
        <v>3187</v>
      </c>
      <c r="L155" s="321" t="s">
        <v>357</v>
      </c>
      <c r="M155" s="321" t="s">
        <v>357</v>
      </c>
      <c r="N155" s="321" t="s">
        <v>3187</v>
      </c>
      <c r="O155" s="321" t="s">
        <v>3187</v>
      </c>
      <c r="P155" s="321" t="s">
        <v>357</v>
      </c>
      <c r="Q155" s="321" t="s">
        <v>357</v>
      </c>
      <c r="R155" s="321"/>
    </row>
    <row r="156" spans="1:18" x14ac:dyDescent="0.25">
      <c r="A156" s="322" t="s">
        <v>3334</v>
      </c>
      <c r="B156" s="322" t="s">
        <v>134</v>
      </c>
      <c r="C156" s="322" t="s">
        <v>3185</v>
      </c>
      <c r="D156" s="322" t="s">
        <v>144</v>
      </c>
      <c r="E156" s="322" t="s">
        <v>3192</v>
      </c>
      <c r="F156" s="322" t="s">
        <v>357</v>
      </c>
      <c r="G156" s="322" t="s">
        <v>357</v>
      </c>
      <c r="H156" s="322" t="s">
        <v>357</v>
      </c>
      <c r="I156" s="321" t="s">
        <v>357</v>
      </c>
      <c r="J156" s="321" t="s">
        <v>357</v>
      </c>
      <c r="K156" s="321" t="s">
        <v>3187</v>
      </c>
      <c r="L156" s="321" t="s">
        <v>3187</v>
      </c>
      <c r="M156" s="321" t="s">
        <v>357</v>
      </c>
      <c r="N156" s="321" t="s">
        <v>3187</v>
      </c>
      <c r="O156" s="321" t="s">
        <v>3187</v>
      </c>
      <c r="P156" s="321" t="s">
        <v>357</v>
      </c>
      <c r="Q156" s="321" t="s">
        <v>357</v>
      </c>
      <c r="R156" s="321"/>
    </row>
    <row r="157" spans="1:18" x14ac:dyDescent="0.25">
      <c r="A157" s="322" t="s">
        <v>3335</v>
      </c>
      <c r="B157" s="322" t="s">
        <v>134</v>
      </c>
      <c r="C157" s="322" t="s">
        <v>3185</v>
      </c>
      <c r="D157" s="322" t="s">
        <v>144</v>
      </c>
      <c r="E157" s="322" t="s">
        <v>3192</v>
      </c>
      <c r="F157" s="322" t="s">
        <v>357</v>
      </c>
      <c r="G157" s="322" t="s">
        <v>357</v>
      </c>
      <c r="H157" s="322" t="s">
        <v>357</v>
      </c>
      <c r="I157" s="321" t="s">
        <v>357</v>
      </c>
      <c r="J157" s="321" t="s">
        <v>357</v>
      </c>
      <c r="K157" s="321" t="s">
        <v>3187</v>
      </c>
      <c r="L157" s="321" t="s">
        <v>3187</v>
      </c>
      <c r="M157" s="321" t="s">
        <v>3187</v>
      </c>
      <c r="N157" s="321" t="s">
        <v>3187</v>
      </c>
      <c r="O157" s="321" t="s">
        <v>3187</v>
      </c>
      <c r="P157" s="321" t="s">
        <v>357</v>
      </c>
      <c r="Q157" s="321" t="s">
        <v>357</v>
      </c>
      <c r="R157" s="321"/>
    </row>
    <row r="158" spans="1:18" x14ac:dyDescent="0.25">
      <c r="A158" s="329" t="s">
        <v>971</v>
      </c>
      <c r="B158" s="329" t="s">
        <v>133</v>
      </c>
      <c r="C158" s="329" t="s">
        <v>3195</v>
      </c>
      <c r="D158" s="329" t="s">
        <v>145</v>
      </c>
      <c r="E158" s="329" t="s">
        <v>3192</v>
      </c>
      <c r="F158" s="329" t="s">
        <v>3187</v>
      </c>
      <c r="G158" s="329" t="s">
        <v>3188</v>
      </c>
      <c r="H158" s="329" t="s">
        <v>3188</v>
      </c>
      <c r="I158" s="331" t="s">
        <v>357</v>
      </c>
      <c r="J158" s="331" t="s">
        <v>357</v>
      </c>
      <c r="K158" s="331" t="s">
        <v>357</v>
      </c>
      <c r="L158" s="331" t="s">
        <v>357</v>
      </c>
      <c r="M158" s="331" t="s">
        <v>357</v>
      </c>
      <c r="N158" s="331" t="s">
        <v>3187</v>
      </c>
      <c r="O158" s="331" t="s">
        <v>3187</v>
      </c>
      <c r="P158" s="331" t="s">
        <v>357</v>
      </c>
      <c r="Q158" s="331" t="s">
        <v>357</v>
      </c>
      <c r="R158" s="331"/>
    </row>
    <row r="159" spans="1:18" x14ac:dyDescent="0.25">
      <c r="A159" s="329" t="s">
        <v>3336</v>
      </c>
      <c r="B159" s="329" t="s">
        <v>134</v>
      </c>
      <c r="C159" s="329" t="s">
        <v>3195</v>
      </c>
      <c r="D159" s="329" t="s">
        <v>145</v>
      </c>
      <c r="E159" s="329" t="s">
        <v>3192</v>
      </c>
      <c r="F159" s="329" t="s">
        <v>357</v>
      </c>
      <c r="G159" s="329" t="s">
        <v>357</v>
      </c>
      <c r="H159" s="329" t="s">
        <v>357</v>
      </c>
      <c r="I159" s="331" t="s">
        <v>357</v>
      </c>
      <c r="J159" s="331" t="s">
        <v>357</v>
      </c>
      <c r="K159" s="331" t="s">
        <v>357</v>
      </c>
      <c r="L159" s="331" t="s">
        <v>357</v>
      </c>
      <c r="M159" s="331" t="s">
        <v>357</v>
      </c>
      <c r="N159" s="331" t="s">
        <v>3187</v>
      </c>
      <c r="O159" s="331" t="s">
        <v>3187</v>
      </c>
      <c r="P159" s="331" t="s">
        <v>357</v>
      </c>
      <c r="Q159" s="331" t="s">
        <v>357</v>
      </c>
      <c r="R159" s="331"/>
    </row>
    <row r="160" spans="1:18" x14ac:dyDescent="0.25">
      <c r="A160" s="329" t="s">
        <v>3337</v>
      </c>
      <c r="B160" s="329" t="s">
        <v>134</v>
      </c>
      <c r="C160" s="329" t="s">
        <v>3195</v>
      </c>
      <c r="D160" s="329" t="s">
        <v>145</v>
      </c>
      <c r="E160" s="329" t="s">
        <v>3192</v>
      </c>
      <c r="F160" s="329" t="s">
        <v>357</v>
      </c>
      <c r="G160" s="329" t="s">
        <v>357</v>
      </c>
      <c r="H160" s="329" t="s">
        <v>357</v>
      </c>
      <c r="I160" s="331" t="s">
        <v>357</v>
      </c>
      <c r="J160" s="331" t="s">
        <v>357</v>
      </c>
      <c r="K160" s="331" t="s">
        <v>357</v>
      </c>
      <c r="L160" s="331" t="s">
        <v>357</v>
      </c>
      <c r="M160" s="331" t="s">
        <v>357</v>
      </c>
      <c r="N160" s="331" t="s">
        <v>3187</v>
      </c>
      <c r="O160" s="331" t="s">
        <v>3187</v>
      </c>
      <c r="P160" s="331" t="s">
        <v>357</v>
      </c>
      <c r="Q160" s="331" t="s">
        <v>357</v>
      </c>
      <c r="R160" s="331"/>
    </row>
    <row r="161" spans="1:18" x14ac:dyDescent="0.25">
      <c r="A161" s="322" t="s">
        <v>3338</v>
      </c>
      <c r="B161" s="322" t="s">
        <v>133</v>
      </c>
      <c r="C161" s="322" t="s">
        <v>3195</v>
      </c>
      <c r="D161" s="322" t="s">
        <v>145</v>
      </c>
      <c r="E161" s="322" t="s">
        <v>3192</v>
      </c>
      <c r="F161" s="322" t="s">
        <v>3187</v>
      </c>
      <c r="G161" s="322" t="s">
        <v>3188</v>
      </c>
      <c r="H161" s="322" t="s">
        <v>357</v>
      </c>
      <c r="I161" s="321" t="s">
        <v>357</v>
      </c>
      <c r="J161" s="321" t="s">
        <v>3187</v>
      </c>
      <c r="K161" s="321" t="s">
        <v>3187</v>
      </c>
      <c r="L161" s="321" t="s">
        <v>357</v>
      </c>
      <c r="M161" s="321" t="s">
        <v>3187</v>
      </c>
      <c r="N161" s="321" t="s">
        <v>357</v>
      </c>
      <c r="O161" s="321" t="s">
        <v>3187</v>
      </c>
      <c r="P161" s="321" t="s">
        <v>357</v>
      </c>
      <c r="Q161" s="321" t="s">
        <v>357</v>
      </c>
      <c r="R161" s="321"/>
    </row>
    <row r="162" spans="1:18" x14ac:dyDescent="0.25">
      <c r="A162" s="322" t="s">
        <v>3339</v>
      </c>
      <c r="B162" s="322" t="s">
        <v>133</v>
      </c>
      <c r="C162" s="322" t="s">
        <v>3185</v>
      </c>
      <c r="D162" s="322" t="s">
        <v>3185</v>
      </c>
      <c r="E162" s="322" t="s">
        <v>3192</v>
      </c>
      <c r="F162" s="322" t="s">
        <v>3187</v>
      </c>
      <c r="G162" s="322" t="s">
        <v>3188</v>
      </c>
      <c r="H162" s="322" t="s">
        <v>357</v>
      </c>
      <c r="I162" s="321" t="s">
        <v>357</v>
      </c>
      <c r="J162" s="321" t="s">
        <v>357</v>
      </c>
      <c r="K162" s="321" t="s">
        <v>357</v>
      </c>
      <c r="L162" s="321" t="s">
        <v>357</v>
      </c>
      <c r="M162" s="321" t="s">
        <v>3187</v>
      </c>
      <c r="N162" s="321" t="s">
        <v>357</v>
      </c>
      <c r="O162" s="321" t="s">
        <v>3187</v>
      </c>
      <c r="P162" s="321" t="s">
        <v>357</v>
      </c>
      <c r="Q162" s="321" t="s">
        <v>357</v>
      </c>
      <c r="R162" s="321"/>
    </row>
    <row r="163" spans="1:18" x14ac:dyDescent="0.25">
      <c r="A163" s="329" t="s">
        <v>3340</v>
      </c>
      <c r="B163" s="329" t="s">
        <v>133</v>
      </c>
      <c r="C163" s="329" t="s">
        <v>3185</v>
      </c>
      <c r="D163" s="329" t="s">
        <v>3185</v>
      </c>
      <c r="E163" s="329" t="s">
        <v>3192</v>
      </c>
      <c r="F163" s="329" t="s">
        <v>3187</v>
      </c>
      <c r="G163" s="329" t="s">
        <v>3188</v>
      </c>
      <c r="H163" s="329" t="s">
        <v>357</v>
      </c>
      <c r="I163" s="331" t="s">
        <v>357</v>
      </c>
      <c r="J163" s="331" t="s">
        <v>357</v>
      </c>
      <c r="K163" s="331" t="s">
        <v>357</v>
      </c>
      <c r="L163" s="331" t="s">
        <v>357</v>
      </c>
      <c r="M163" s="331" t="s">
        <v>357</v>
      </c>
      <c r="N163" s="331" t="s">
        <v>357</v>
      </c>
      <c r="O163" s="331" t="s">
        <v>3187</v>
      </c>
      <c r="P163" s="331" t="s">
        <v>357</v>
      </c>
      <c r="Q163" s="331" t="s">
        <v>357</v>
      </c>
      <c r="R163" s="331"/>
    </row>
    <row r="164" spans="1:18" x14ac:dyDescent="0.25">
      <c r="A164" s="322" t="s">
        <v>3341</v>
      </c>
      <c r="B164" s="322" t="s">
        <v>134</v>
      </c>
      <c r="C164" s="322" t="s">
        <v>3185</v>
      </c>
      <c r="D164" s="322" t="s">
        <v>3185</v>
      </c>
      <c r="E164" s="322" t="s">
        <v>3192</v>
      </c>
      <c r="F164" s="322" t="s">
        <v>3187</v>
      </c>
      <c r="G164" s="322" t="s">
        <v>357</v>
      </c>
      <c r="H164" s="322" t="s">
        <v>357</v>
      </c>
      <c r="I164" s="321" t="s">
        <v>357</v>
      </c>
      <c r="J164" s="321" t="s">
        <v>357</v>
      </c>
      <c r="K164" s="321" t="s">
        <v>357</v>
      </c>
      <c r="L164" s="321" t="s">
        <v>357</v>
      </c>
      <c r="M164" s="321" t="s">
        <v>357</v>
      </c>
      <c r="N164" s="321" t="s">
        <v>3187</v>
      </c>
      <c r="O164" s="321" t="s">
        <v>3187</v>
      </c>
      <c r="P164" s="321" t="s">
        <v>357</v>
      </c>
      <c r="Q164" s="321" t="s">
        <v>3187</v>
      </c>
      <c r="R164" s="321"/>
    </row>
    <row r="165" spans="1:18" x14ac:dyDescent="0.25">
      <c r="A165" s="324" t="s">
        <v>1393</v>
      </c>
      <c r="B165" s="324" t="s">
        <v>133</v>
      </c>
      <c r="C165" s="324" t="s">
        <v>3195</v>
      </c>
      <c r="D165" s="324" t="s">
        <v>148</v>
      </c>
      <c r="E165" s="324" t="s">
        <v>3186</v>
      </c>
      <c r="F165" s="324" t="s">
        <v>357</v>
      </c>
      <c r="G165" s="324"/>
      <c r="H165" s="324" t="s">
        <v>357</v>
      </c>
      <c r="I165" s="325" t="s">
        <v>3189</v>
      </c>
      <c r="J165" s="325" t="s">
        <v>3189</v>
      </c>
      <c r="K165" s="325" t="s">
        <v>3189</v>
      </c>
      <c r="L165" s="325" t="s">
        <v>3189</v>
      </c>
      <c r="M165" s="325" t="s">
        <v>3189</v>
      </c>
      <c r="N165" s="325" t="s">
        <v>3189</v>
      </c>
      <c r="O165" s="325" t="s">
        <v>3189</v>
      </c>
      <c r="P165" s="325" t="s">
        <v>3189</v>
      </c>
      <c r="Q165" s="325" t="s">
        <v>3189</v>
      </c>
      <c r="R165" s="325"/>
    </row>
    <row r="166" spans="1:18" x14ac:dyDescent="0.25">
      <c r="A166" s="329" t="s">
        <v>3342</v>
      </c>
      <c r="B166" s="329" t="s">
        <v>133</v>
      </c>
      <c r="C166" s="329" t="s">
        <v>3195</v>
      </c>
      <c r="D166" s="329" t="s">
        <v>148</v>
      </c>
      <c r="E166" s="329" t="s">
        <v>3192</v>
      </c>
      <c r="F166" s="329" t="s">
        <v>3187</v>
      </c>
      <c r="G166" s="329" t="s">
        <v>3187</v>
      </c>
      <c r="H166" s="329" t="s">
        <v>3187</v>
      </c>
      <c r="I166" s="331" t="s">
        <v>357</v>
      </c>
      <c r="J166" s="331" t="s">
        <v>357</v>
      </c>
      <c r="K166" s="331" t="s">
        <v>357</v>
      </c>
      <c r="L166" s="331" t="s">
        <v>3187</v>
      </c>
      <c r="M166" s="331" t="s">
        <v>357</v>
      </c>
      <c r="N166" s="331" t="s">
        <v>357</v>
      </c>
      <c r="O166" s="331" t="s">
        <v>3187</v>
      </c>
      <c r="P166" s="331" t="s">
        <v>357</v>
      </c>
      <c r="Q166" s="331" t="s">
        <v>357</v>
      </c>
      <c r="R166" s="331"/>
    </row>
    <row r="167" spans="1:18" x14ac:dyDescent="0.25">
      <c r="A167" s="329" t="s">
        <v>3343</v>
      </c>
      <c r="B167" s="329" t="s">
        <v>133</v>
      </c>
      <c r="C167" s="329" t="s">
        <v>3185</v>
      </c>
      <c r="D167" s="329" t="s">
        <v>3185</v>
      </c>
      <c r="E167" s="329" t="s">
        <v>3192</v>
      </c>
      <c r="F167" s="329" t="s">
        <v>3187</v>
      </c>
      <c r="G167" s="329" t="s">
        <v>3187</v>
      </c>
      <c r="H167" s="329" t="s">
        <v>3187</v>
      </c>
      <c r="I167" s="331" t="s">
        <v>357</v>
      </c>
      <c r="J167" s="331" t="s">
        <v>357</v>
      </c>
      <c r="K167" s="331" t="s">
        <v>357</v>
      </c>
      <c r="L167" s="331" t="s">
        <v>357</v>
      </c>
      <c r="M167" s="331" t="s">
        <v>357</v>
      </c>
      <c r="N167" s="331" t="s">
        <v>357</v>
      </c>
      <c r="O167" s="331" t="s">
        <v>357</v>
      </c>
      <c r="P167" s="331" t="s">
        <v>357</v>
      </c>
      <c r="Q167" s="331" t="s">
        <v>357</v>
      </c>
      <c r="R167" s="331"/>
    </row>
    <row r="168" spans="1:18" x14ac:dyDescent="0.25">
      <c r="A168" s="329" t="s">
        <v>3344</v>
      </c>
      <c r="B168" s="329" t="s">
        <v>133</v>
      </c>
      <c r="C168" s="329" t="s">
        <v>3185</v>
      </c>
      <c r="D168" s="329" t="s">
        <v>3185</v>
      </c>
      <c r="E168" s="329" t="s">
        <v>3192</v>
      </c>
      <c r="F168" s="329" t="s">
        <v>357</v>
      </c>
      <c r="G168" s="329" t="s">
        <v>3188</v>
      </c>
      <c r="H168" s="329" t="s">
        <v>357</v>
      </c>
      <c r="I168" s="331" t="s">
        <v>357</v>
      </c>
      <c r="J168" s="331" t="s">
        <v>3187</v>
      </c>
      <c r="K168" s="331" t="s">
        <v>3187</v>
      </c>
      <c r="L168" s="331" t="s">
        <v>357</v>
      </c>
      <c r="M168" s="331" t="s">
        <v>357</v>
      </c>
      <c r="N168" s="331" t="s">
        <v>3187</v>
      </c>
      <c r="O168" s="331" t="s">
        <v>3187</v>
      </c>
      <c r="P168" s="331" t="s">
        <v>357</v>
      </c>
      <c r="Q168" s="331" t="s">
        <v>3187</v>
      </c>
      <c r="R168" s="331"/>
    </row>
    <row r="169" spans="1:18" x14ac:dyDescent="0.25">
      <c r="A169" s="329" t="s">
        <v>3345</v>
      </c>
      <c r="B169" s="329" t="s">
        <v>133</v>
      </c>
      <c r="C169" s="329" t="s">
        <v>3185</v>
      </c>
      <c r="D169" s="329" t="s">
        <v>3185</v>
      </c>
      <c r="E169" s="329" t="s">
        <v>3192</v>
      </c>
      <c r="F169" s="329" t="s">
        <v>3187</v>
      </c>
      <c r="G169" s="329" t="s">
        <v>3187</v>
      </c>
      <c r="H169" s="329" t="s">
        <v>3187</v>
      </c>
      <c r="I169" s="331" t="s">
        <v>357</v>
      </c>
      <c r="J169" s="331" t="s">
        <v>357</v>
      </c>
      <c r="K169" s="331" t="s">
        <v>357</v>
      </c>
      <c r="L169" s="331" t="s">
        <v>357</v>
      </c>
      <c r="M169" s="331" t="s">
        <v>357</v>
      </c>
      <c r="N169" s="331" t="s">
        <v>357</v>
      </c>
      <c r="O169" s="331" t="s">
        <v>3187</v>
      </c>
      <c r="P169" s="331" t="s">
        <v>357</v>
      </c>
      <c r="Q169" s="331" t="s">
        <v>357</v>
      </c>
      <c r="R169" s="331"/>
    </row>
    <row r="170" spans="1:18" x14ac:dyDescent="0.25">
      <c r="A170" s="329" t="s">
        <v>3346</v>
      </c>
      <c r="B170" s="329" t="s">
        <v>133</v>
      </c>
      <c r="C170" s="329" t="s">
        <v>3191</v>
      </c>
      <c r="D170" s="329" t="s">
        <v>3191</v>
      </c>
      <c r="E170" s="329" t="s">
        <v>3192</v>
      </c>
      <c r="F170" s="329" t="s">
        <v>357</v>
      </c>
      <c r="G170" s="329" t="s">
        <v>357</v>
      </c>
      <c r="H170" s="329" t="s">
        <v>357</v>
      </c>
      <c r="I170" s="331" t="s">
        <v>3187</v>
      </c>
      <c r="J170" s="331" t="s">
        <v>3187</v>
      </c>
      <c r="K170" s="331" t="s">
        <v>3187</v>
      </c>
      <c r="L170" s="331" t="s">
        <v>3187</v>
      </c>
      <c r="M170" s="331" t="s">
        <v>357</v>
      </c>
      <c r="N170" s="331" t="s">
        <v>3187</v>
      </c>
      <c r="O170" s="331" t="s">
        <v>3187</v>
      </c>
      <c r="P170" s="331" t="s">
        <v>357</v>
      </c>
      <c r="Q170" s="331" t="s">
        <v>357</v>
      </c>
      <c r="R170" s="331"/>
    </row>
    <row r="171" spans="1:18" x14ac:dyDescent="0.25">
      <c r="A171" s="322" t="s">
        <v>3347</v>
      </c>
      <c r="B171" s="322" t="s">
        <v>134</v>
      </c>
      <c r="C171" s="322" t="s">
        <v>3191</v>
      </c>
      <c r="D171" s="322" t="s">
        <v>3191</v>
      </c>
      <c r="E171" s="322" t="s">
        <v>3192</v>
      </c>
      <c r="F171" s="322" t="s">
        <v>357</v>
      </c>
      <c r="G171" s="322" t="s">
        <v>357</v>
      </c>
      <c r="H171" s="322" t="s">
        <v>357</v>
      </c>
      <c r="I171" s="321" t="s">
        <v>357</v>
      </c>
      <c r="J171" s="321" t="s">
        <v>3187</v>
      </c>
      <c r="K171" s="321" t="s">
        <v>3187</v>
      </c>
      <c r="L171" s="321" t="s">
        <v>3187</v>
      </c>
      <c r="M171" s="321" t="s">
        <v>357</v>
      </c>
      <c r="N171" s="321" t="s">
        <v>3187</v>
      </c>
      <c r="O171" s="321" t="s">
        <v>3187</v>
      </c>
      <c r="P171" s="321" t="s">
        <v>357</v>
      </c>
      <c r="Q171" s="321" t="s">
        <v>357</v>
      </c>
      <c r="R171" s="321"/>
    </row>
    <row r="172" spans="1:18" x14ac:dyDescent="0.25">
      <c r="A172" s="322" t="s">
        <v>3348</v>
      </c>
      <c r="B172" s="322" t="s">
        <v>134</v>
      </c>
      <c r="C172" s="322" t="s">
        <v>3191</v>
      </c>
      <c r="D172" s="322" t="s">
        <v>3191</v>
      </c>
      <c r="E172" s="322" t="s">
        <v>3192</v>
      </c>
      <c r="F172" s="322" t="s">
        <v>357</v>
      </c>
      <c r="G172" s="322" t="s">
        <v>357</v>
      </c>
      <c r="H172" s="322" t="s">
        <v>357</v>
      </c>
      <c r="I172" s="321" t="s">
        <v>357</v>
      </c>
      <c r="J172" s="321" t="s">
        <v>357</v>
      </c>
      <c r="K172" s="321" t="s">
        <v>3187</v>
      </c>
      <c r="L172" s="321" t="s">
        <v>3187</v>
      </c>
      <c r="M172" s="321" t="s">
        <v>3187</v>
      </c>
      <c r="N172" s="321" t="s">
        <v>3187</v>
      </c>
      <c r="O172" s="321" t="s">
        <v>3187</v>
      </c>
      <c r="P172" s="321" t="s">
        <v>357</v>
      </c>
      <c r="Q172" s="321" t="s">
        <v>357</v>
      </c>
      <c r="R172" s="321"/>
    </row>
    <row r="173" spans="1:18" x14ac:dyDescent="0.25">
      <c r="A173" s="322" t="s">
        <v>984</v>
      </c>
      <c r="B173" s="322" t="s">
        <v>133</v>
      </c>
      <c r="C173" s="322" t="s">
        <v>3185</v>
      </c>
      <c r="D173" s="322" t="s">
        <v>144</v>
      </c>
      <c r="E173" s="322" t="s">
        <v>3192</v>
      </c>
      <c r="F173" s="322" t="s">
        <v>3187</v>
      </c>
      <c r="G173" s="322" t="s">
        <v>3188</v>
      </c>
      <c r="H173" s="322" t="s">
        <v>357</v>
      </c>
      <c r="I173" s="321" t="s">
        <v>357</v>
      </c>
      <c r="J173" s="321" t="s">
        <v>3187</v>
      </c>
      <c r="K173" s="321" t="s">
        <v>3187</v>
      </c>
      <c r="L173" s="321" t="s">
        <v>357</v>
      </c>
      <c r="M173" s="321" t="s">
        <v>3187</v>
      </c>
      <c r="N173" s="321" t="s">
        <v>3187</v>
      </c>
      <c r="O173" s="321" t="s">
        <v>3187</v>
      </c>
      <c r="P173" s="321" t="s">
        <v>357</v>
      </c>
      <c r="Q173" s="321" t="s">
        <v>357</v>
      </c>
      <c r="R173" s="321"/>
    </row>
    <row r="174" spans="1:18" x14ac:dyDescent="0.25">
      <c r="A174" s="322" t="s">
        <v>3349</v>
      </c>
      <c r="B174" s="322" t="s">
        <v>133</v>
      </c>
      <c r="C174" s="322" t="s">
        <v>3195</v>
      </c>
      <c r="D174" s="322" t="s">
        <v>145</v>
      </c>
      <c r="E174" s="322" t="s">
        <v>3192</v>
      </c>
      <c r="F174" s="322" t="s">
        <v>357</v>
      </c>
      <c r="G174" s="322" t="s">
        <v>3188</v>
      </c>
      <c r="H174" s="322" t="s">
        <v>357</v>
      </c>
      <c r="I174" s="321" t="s">
        <v>357</v>
      </c>
      <c r="J174" s="321" t="s">
        <v>357</v>
      </c>
      <c r="K174" s="321" t="s">
        <v>357</v>
      </c>
      <c r="L174" s="321" t="s">
        <v>357</v>
      </c>
      <c r="M174" s="321" t="s">
        <v>3187</v>
      </c>
      <c r="N174" s="321" t="s">
        <v>3187</v>
      </c>
      <c r="O174" s="321" t="s">
        <v>3187</v>
      </c>
      <c r="P174" s="321" t="s">
        <v>357</v>
      </c>
      <c r="Q174" s="321" t="s">
        <v>357</v>
      </c>
      <c r="R174" s="321"/>
    </row>
    <row r="175" spans="1:18" x14ac:dyDescent="0.25">
      <c r="A175" s="329" t="s">
        <v>3350</v>
      </c>
      <c r="B175" s="329" t="s">
        <v>134</v>
      </c>
      <c r="C175" s="329" t="s">
        <v>3195</v>
      </c>
      <c r="D175" s="329" t="s">
        <v>145</v>
      </c>
      <c r="E175" s="329" t="s">
        <v>3192</v>
      </c>
      <c r="F175" s="329" t="s">
        <v>357</v>
      </c>
      <c r="G175" s="329" t="s">
        <v>357</v>
      </c>
      <c r="H175" s="329" t="s">
        <v>357</v>
      </c>
      <c r="I175" s="331" t="s">
        <v>357</v>
      </c>
      <c r="J175" s="331" t="s">
        <v>3187</v>
      </c>
      <c r="K175" s="331" t="s">
        <v>3187</v>
      </c>
      <c r="L175" s="331" t="s">
        <v>3187</v>
      </c>
      <c r="M175" s="331" t="s">
        <v>3187</v>
      </c>
      <c r="N175" s="331" t="s">
        <v>357</v>
      </c>
      <c r="O175" s="331" t="s">
        <v>3187</v>
      </c>
      <c r="P175" s="331" t="s">
        <v>357</v>
      </c>
      <c r="Q175" s="331" t="s">
        <v>357</v>
      </c>
      <c r="R175" s="331"/>
    </row>
    <row r="176" spans="1:18" x14ac:dyDescent="0.25">
      <c r="A176" s="322" t="s">
        <v>3351</v>
      </c>
      <c r="B176" s="322" t="s">
        <v>134</v>
      </c>
      <c r="C176" s="322" t="s">
        <v>3195</v>
      </c>
      <c r="D176" s="322" t="s">
        <v>145</v>
      </c>
      <c r="E176" s="322" t="s">
        <v>3192</v>
      </c>
      <c r="F176" s="322" t="s">
        <v>3187</v>
      </c>
      <c r="G176" s="322" t="s">
        <v>357</v>
      </c>
      <c r="H176" s="322" t="s">
        <v>357</v>
      </c>
      <c r="I176" s="321" t="s">
        <v>357</v>
      </c>
      <c r="J176" s="321" t="s">
        <v>357</v>
      </c>
      <c r="K176" s="321" t="s">
        <v>357</v>
      </c>
      <c r="L176" s="321" t="s">
        <v>357</v>
      </c>
      <c r="M176" s="321" t="s">
        <v>357</v>
      </c>
      <c r="N176" s="321" t="s">
        <v>3187</v>
      </c>
      <c r="O176" s="321" t="s">
        <v>3187</v>
      </c>
      <c r="P176" s="321" t="s">
        <v>357</v>
      </c>
      <c r="Q176" s="321" t="s">
        <v>357</v>
      </c>
      <c r="R176" s="321"/>
    </row>
    <row r="177" spans="1:18" x14ac:dyDescent="0.25">
      <c r="A177" s="329" t="s">
        <v>3352</v>
      </c>
      <c r="B177" s="329" t="s">
        <v>133</v>
      </c>
      <c r="C177" s="329" t="s">
        <v>3191</v>
      </c>
      <c r="D177" s="329" t="s">
        <v>3191</v>
      </c>
      <c r="E177" s="329" t="s">
        <v>3192</v>
      </c>
      <c r="F177" s="329" t="s">
        <v>357</v>
      </c>
      <c r="G177" s="329" t="s">
        <v>3187</v>
      </c>
      <c r="H177" s="329" t="s">
        <v>3187</v>
      </c>
      <c r="I177" s="331" t="s">
        <v>357</v>
      </c>
      <c r="J177" s="331" t="s">
        <v>3187</v>
      </c>
      <c r="K177" s="331" t="s">
        <v>3187</v>
      </c>
      <c r="L177" s="331" t="s">
        <v>357</v>
      </c>
      <c r="M177" s="331" t="s">
        <v>3187</v>
      </c>
      <c r="N177" s="331" t="s">
        <v>357</v>
      </c>
      <c r="O177" s="331" t="s">
        <v>3187</v>
      </c>
      <c r="P177" s="331" t="s">
        <v>357</v>
      </c>
      <c r="Q177" s="331" t="s">
        <v>357</v>
      </c>
      <c r="R177" s="331"/>
    </row>
    <row r="178" spans="1:18" x14ac:dyDescent="0.25">
      <c r="A178" s="326" t="s">
        <v>606</v>
      </c>
      <c r="B178" s="326" t="s">
        <v>133</v>
      </c>
      <c r="C178" s="326" t="s">
        <v>3185</v>
      </c>
      <c r="D178" s="326" t="s">
        <v>3185</v>
      </c>
      <c r="E178" s="326" t="s">
        <v>3192</v>
      </c>
      <c r="F178" s="326" t="s">
        <v>357</v>
      </c>
      <c r="G178" s="326" t="s">
        <v>357</v>
      </c>
      <c r="H178" s="326" t="s">
        <v>357</v>
      </c>
      <c r="I178" s="327" t="s">
        <v>3187</v>
      </c>
      <c r="J178" s="327" t="s">
        <v>3187</v>
      </c>
      <c r="K178" s="327" t="s">
        <v>3187</v>
      </c>
      <c r="L178" s="327" t="s">
        <v>357</v>
      </c>
      <c r="M178" s="327" t="s">
        <v>357</v>
      </c>
      <c r="N178" s="327" t="s">
        <v>3187</v>
      </c>
      <c r="O178" s="327" t="s">
        <v>3187</v>
      </c>
      <c r="P178" s="327" t="s">
        <v>357</v>
      </c>
      <c r="Q178" s="327" t="s">
        <v>357</v>
      </c>
      <c r="R178" s="327"/>
    </row>
    <row r="179" spans="1:18" x14ac:dyDescent="0.25">
      <c r="A179" s="322" t="s">
        <v>3353</v>
      </c>
      <c r="B179" s="322" t="s">
        <v>134</v>
      </c>
      <c r="C179" s="322" t="s">
        <v>3185</v>
      </c>
      <c r="D179" s="322" t="s">
        <v>3185</v>
      </c>
      <c r="E179" s="322" t="s">
        <v>3192</v>
      </c>
      <c r="F179" s="322" t="s">
        <v>357</v>
      </c>
      <c r="G179" s="322" t="s">
        <v>357</v>
      </c>
      <c r="H179" s="322" t="s">
        <v>357</v>
      </c>
      <c r="I179" s="321" t="s">
        <v>3187</v>
      </c>
      <c r="J179" s="321" t="s">
        <v>357</v>
      </c>
      <c r="K179" s="321" t="s">
        <v>3187</v>
      </c>
      <c r="L179" s="321" t="s">
        <v>3187</v>
      </c>
      <c r="M179" s="321" t="s">
        <v>357</v>
      </c>
      <c r="N179" s="321" t="s">
        <v>3187</v>
      </c>
      <c r="O179" s="321" t="s">
        <v>3187</v>
      </c>
      <c r="P179" s="321" t="s">
        <v>357</v>
      </c>
      <c r="Q179" s="321" t="s">
        <v>357</v>
      </c>
      <c r="R179" s="321"/>
    </row>
    <row r="180" spans="1:18" x14ac:dyDescent="0.25">
      <c r="A180" s="329" t="s">
        <v>3354</v>
      </c>
      <c r="B180" s="329" t="s">
        <v>133</v>
      </c>
      <c r="C180" s="329" t="s">
        <v>3191</v>
      </c>
      <c r="D180" s="329" t="s">
        <v>3191</v>
      </c>
      <c r="E180" s="329" t="s">
        <v>3324</v>
      </c>
      <c r="F180" s="329" t="s">
        <v>3187</v>
      </c>
      <c r="G180" s="329" t="s">
        <v>3187</v>
      </c>
      <c r="H180" s="329" t="s">
        <v>3187</v>
      </c>
      <c r="I180" s="331" t="s">
        <v>357</v>
      </c>
      <c r="J180" s="331" t="s">
        <v>357</v>
      </c>
      <c r="K180" s="331" t="s">
        <v>3187</v>
      </c>
      <c r="L180" s="331" t="s">
        <v>357</v>
      </c>
      <c r="M180" s="331" t="s">
        <v>357</v>
      </c>
      <c r="N180" s="331" t="s">
        <v>357</v>
      </c>
      <c r="O180" s="331" t="s">
        <v>3187</v>
      </c>
      <c r="P180" s="331" t="s">
        <v>357</v>
      </c>
      <c r="Q180" s="331" t="s">
        <v>357</v>
      </c>
      <c r="R180" s="331"/>
    </row>
    <row r="181" spans="1:18" x14ac:dyDescent="0.25">
      <c r="A181" s="329" t="s">
        <v>3355</v>
      </c>
      <c r="B181" s="329" t="s">
        <v>133</v>
      </c>
      <c r="C181" s="329" t="s">
        <v>3191</v>
      </c>
      <c r="D181" s="329" t="s">
        <v>3191</v>
      </c>
      <c r="E181" s="329" t="s">
        <v>3192</v>
      </c>
      <c r="F181" s="329" t="s">
        <v>357</v>
      </c>
      <c r="G181" s="329" t="s">
        <v>3187</v>
      </c>
      <c r="H181" s="329" t="s">
        <v>357</v>
      </c>
      <c r="I181" s="331" t="s">
        <v>357</v>
      </c>
      <c r="J181" s="331" t="s">
        <v>357</v>
      </c>
      <c r="K181" s="331" t="s">
        <v>357</v>
      </c>
      <c r="L181" s="331" t="s">
        <v>357</v>
      </c>
      <c r="M181" s="331" t="s">
        <v>357</v>
      </c>
      <c r="N181" s="331" t="s">
        <v>3187</v>
      </c>
      <c r="O181" s="331" t="s">
        <v>3187</v>
      </c>
      <c r="P181" s="331" t="s">
        <v>357</v>
      </c>
      <c r="Q181" s="331" t="s">
        <v>357</v>
      </c>
      <c r="R181" s="331"/>
    </row>
    <row r="182" spans="1:18" x14ac:dyDescent="0.25">
      <c r="A182" s="322" t="s">
        <v>3356</v>
      </c>
      <c r="B182" s="322" t="s">
        <v>134</v>
      </c>
      <c r="C182" s="322" t="s">
        <v>3191</v>
      </c>
      <c r="D182" s="322" t="s">
        <v>3191</v>
      </c>
      <c r="E182" s="322" t="s">
        <v>3192</v>
      </c>
      <c r="F182" s="322" t="s">
        <v>3187</v>
      </c>
      <c r="G182" s="322" t="s">
        <v>357</v>
      </c>
      <c r="H182" s="322" t="s">
        <v>357</v>
      </c>
      <c r="I182" s="321" t="s">
        <v>357</v>
      </c>
      <c r="J182" s="321" t="s">
        <v>3187</v>
      </c>
      <c r="K182" s="321" t="s">
        <v>357</v>
      </c>
      <c r="L182" s="321" t="s">
        <v>357</v>
      </c>
      <c r="M182" s="321" t="s">
        <v>357</v>
      </c>
      <c r="N182" s="321" t="s">
        <v>357</v>
      </c>
      <c r="O182" s="321" t="s">
        <v>3187</v>
      </c>
      <c r="P182" s="321" t="s">
        <v>357</v>
      </c>
      <c r="Q182" s="321" t="s">
        <v>357</v>
      </c>
      <c r="R182" s="321"/>
    </row>
    <row r="183" spans="1:18" x14ac:dyDescent="0.25">
      <c r="A183" s="329" t="s">
        <v>3357</v>
      </c>
      <c r="B183" s="329" t="s">
        <v>133</v>
      </c>
      <c r="C183" s="329" t="s">
        <v>3185</v>
      </c>
      <c r="D183" s="329" t="s">
        <v>3185</v>
      </c>
      <c r="E183" s="329" t="s">
        <v>3192</v>
      </c>
      <c r="F183" s="329" t="s">
        <v>357</v>
      </c>
      <c r="G183" s="329" t="s">
        <v>3187</v>
      </c>
      <c r="H183" s="329" t="s">
        <v>3187</v>
      </c>
      <c r="I183" s="331" t="s">
        <v>357</v>
      </c>
      <c r="J183" s="331" t="s">
        <v>357</v>
      </c>
      <c r="K183" s="331" t="s">
        <v>357</v>
      </c>
      <c r="L183" s="331" t="s">
        <v>357</v>
      </c>
      <c r="M183" s="331" t="s">
        <v>357</v>
      </c>
      <c r="N183" s="331" t="s">
        <v>3187</v>
      </c>
      <c r="O183" s="331" t="s">
        <v>3187</v>
      </c>
      <c r="P183" s="331" t="s">
        <v>357</v>
      </c>
      <c r="Q183" s="331" t="s">
        <v>357</v>
      </c>
      <c r="R183" s="331"/>
    </row>
    <row r="184" spans="1:18" x14ac:dyDescent="0.25">
      <c r="A184" s="324" t="s">
        <v>3358</v>
      </c>
      <c r="B184" s="324" t="s">
        <v>133</v>
      </c>
      <c r="C184" s="324" t="s">
        <v>3191</v>
      </c>
      <c r="D184" s="324" t="s">
        <v>3191</v>
      </c>
      <c r="E184" s="324" t="s">
        <v>3192</v>
      </c>
      <c r="F184" s="324" t="s">
        <v>3187</v>
      </c>
      <c r="G184" s="324"/>
      <c r="H184" s="324" t="s">
        <v>3187</v>
      </c>
      <c r="I184" s="325" t="s">
        <v>357</v>
      </c>
      <c r="J184" s="325" t="s">
        <v>357</v>
      </c>
      <c r="K184" s="325" t="s">
        <v>357</v>
      </c>
      <c r="L184" s="325" t="s">
        <v>357</v>
      </c>
      <c r="M184" s="325" t="s">
        <v>357</v>
      </c>
      <c r="N184" s="325" t="s">
        <v>357</v>
      </c>
      <c r="O184" s="325" t="s">
        <v>357</v>
      </c>
      <c r="P184" s="325" t="s">
        <v>357</v>
      </c>
      <c r="Q184" s="325" t="s">
        <v>357</v>
      </c>
      <c r="R184" s="325"/>
    </row>
    <row r="185" spans="1:18" x14ac:dyDescent="0.25">
      <c r="A185" s="326" t="s">
        <v>3359</v>
      </c>
      <c r="B185" s="326" t="s">
        <v>134</v>
      </c>
      <c r="C185" s="326" t="s">
        <v>3191</v>
      </c>
      <c r="D185" s="326" t="s">
        <v>3191</v>
      </c>
      <c r="E185" s="326" t="s">
        <v>3192</v>
      </c>
      <c r="F185" s="326" t="s">
        <v>357</v>
      </c>
      <c r="G185" s="326" t="s">
        <v>357</v>
      </c>
      <c r="H185" s="326" t="s">
        <v>357</v>
      </c>
      <c r="I185" s="327" t="s">
        <v>3187</v>
      </c>
      <c r="J185" s="327" t="s">
        <v>3187</v>
      </c>
      <c r="K185" s="327" t="s">
        <v>3187</v>
      </c>
      <c r="L185" s="327" t="s">
        <v>357</v>
      </c>
      <c r="M185" s="327" t="s">
        <v>3187</v>
      </c>
      <c r="N185" s="327" t="s">
        <v>3187</v>
      </c>
      <c r="O185" s="327" t="s">
        <v>3187</v>
      </c>
      <c r="P185" s="327" t="s">
        <v>3187</v>
      </c>
      <c r="Q185" s="327" t="s">
        <v>357</v>
      </c>
      <c r="R185" s="327"/>
    </row>
    <row r="186" spans="1:18" x14ac:dyDescent="0.25">
      <c r="A186" s="322" t="s">
        <v>3360</v>
      </c>
      <c r="B186" s="322" t="s">
        <v>134</v>
      </c>
      <c r="C186" s="322" t="s">
        <v>3191</v>
      </c>
      <c r="D186" s="322" t="s">
        <v>3191</v>
      </c>
      <c r="E186" s="322" t="s">
        <v>3192</v>
      </c>
      <c r="F186" s="322" t="s">
        <v>3187</v>
      </c>
      <c r="G186" s="322" t="s">
        <v>3188</v>
      </c>
      <c r="H186" s="322" t="s">
        <v>357</v>
      </c>
      <c r="I186" s="321" t="s">
        <v>357</v>
      </c>
      <c r="J186" s="321" t="s">
        <v>3187</v>
      </c>
      <c r="K186" s="321" t="s">
        <v>3187</v>
      </c>
      <c r="L186" s="321" t="s">
        <v>357</v>
      </c>
      <c r="M186" s="321" t="s">
        <v>357</v>
      </c>
      <c r="N186" s="321" t="s">
        <v>3187</v>
      </c>
      <c r="O186" s="321" t="s">
        <v>3187</v>
      </c>
      <c r="P186" s="321" t="s">
        <v>357</v>
      </c>
      <c r="Q186" s="321" t="s">
        <v>357</v>
      </c>
      <c r="R186" s="321"/>
    </row>
    <row r="187" spans="1:18" x14ac:dyDescent="0.25">
      <c r="A187" s="322" t="s">
        <v>3361</v>
      </c>
      <c r="B187" s="322" t="s">
        <v>134</v>
      </c>
      <c r="C187" s="322" t="s">
        <v>3191</v>
      </c>
      <c r="D187" s="322" t="s">
        <v>3191</v>
      </c>
      <c r="E187" s="322" t="s">
        <v>3192</v>
      </c>
      <c r="F187" s="322" t="s">
        <v>357</v>
      </c>
      <c r="G187" s="322" t="s">
        <v>357</v>
      </c>
      <c r="H187" s="322" t="s">
        <v>357</v>
      </c>
      <c r="I187" s="321" t="s">
        <v>3187</v>
      </c>
      <c r="J187" s="321" t="s">
        <v>3187</v>
      </c>
      <c r="K187" s="321" t="s">
        <v>3187</v>
      </c>
      <c r="L187" s="321" t="s">
        <v>3187</v>
      </c>
      <c r="M187" s="321" t="s">
        <v>357</v>
      </c>
      <c r="N187" s="321" t="s">
        <v>3187</v>
      </c>
      <c r="O187" s="321" t="s">
        <v>3187</v>
      </c>
      <c r="P187" s="321" t="s">
        <v>357</v>
      </c>
      <c r="Q187" s="321" t="s">
        <v>357</v>
      </c>
      <c r="R187" s="321"/>
    </row>
    <row r="188" spans="1:18" x14ac:dyDescent="0.25">
      <c r="A188" s="322" t="s">
        <v>3362</v>
      </c>
      <c r="B188" s="322" t="s">
        <v>134</v>
      </c>
      <c r="C188" s="322" t="s">
        <v>3191</v>
      </c>
      <c r="D188" s="322" t="s">
        <v>3191</v>
      </c>
      <c r="E188" s="322" t="s">
        <v>3192</v>
      </c>
      <c r="F188" s="322" t="s">
        <v>3187</v>
      </c>
      <c r="G188" s="322" t="s">
        <v>357</v>
      </c>
      <c r="H188" s="322" t="s">
        <v>357</v>
      </c>
      <c r="I188" s="321" t="s">
        <v>357</v>
      </c>
      <c r="J188" s="321" t="s">
        <v>3187</v>
      </c>
      <c r="K188" s="321" t="s">
        <v>3187</v>
      </c>
      <c r="L188" s="321" t="s">
        <v>357</v>
      </c>
      <c r="M188" s="321" t="s">
        <v>3187</v>
      </c>
      <c r="N188" s="321" t="s">
        <v>3187</v>
      </c>
      <c r="O188" s="321" t="s">
        <v>3187</v>
      </c>
      <c r="P188" s="321" t="s">
        <v>357</v>
      </c>
      <c r="Q188" s="321" t="s">
        <v>357</v>
      </c>
      <c r="R188" s="321"/>
    </row>
    <row r="189" spans="1:18" ht="12.75" customHeight="1" x14ac:dyDescent="0.25">
      <c r="A189" s="324" t="s">
        <v>3363</v>
      </c>
      <c r="B189" s="324" t="s">
        <v>133</v>
      </c>
      <c r="C189" s="324" t="s">
        <v>3195</v>
      </c>
      <c r="D189" s="324" t="s">
        <v>144</v>
      </c>
      <c r="E189" s="324" t="s">
        <v>3192</v>
      </c>
      <c r="F189" s="324" t="s">
        <v>357</v>
      </c>
      <c r="G189" s="324" t="s">
        <v>357</v>
      </c>
      <c r="H189" s="324" t="s">
        <v>357</v>
      </c>
      <c r="I189" s="325" t="s">
        <v>3187</v>
      </c>
      <c r="J189" s="325" t="s">
        <v>3187</v>
      </c>
      <c r="K189" s="325" t="s">
        <v>3187</v>
      </c>
      <c r="L189" s="325" t="s">
        <v>3187</v>
      </c>
      <c r="M189" s="325" t="s">
        <v>357</v>
      </c>
      <c r="N189" s="325" t="s">
        <v>3187</v>
      </c>
      <c r="O189" s="325" t="s">
        <v>3187</v>
      </c>
      <c r="P189" s="325" t="s">
        <v>357</v>
      </c>
      <c r="Q189" s="325" t="s">
        <v>3187</v>
      </c>
      <c r="R189" s="325"/>
    </row>
    <row r="190" spans="1:18" ht="12.75" customHeight="1" x14ac:dyDescent="0.25">
      <c r="A190" s="322" t="s">
        <v>3364</v>
      </c>
      <c r="B190" s="322" t="s">
        <v>133</v>
      </c>
      <c r="C190" s="322" t="s">
        <v>3195</v>
      </c>
      <c r="D190" s="322" t="s">
        <v>145</v>
      </c>
      <c r="E190" s="322" t="s">
        <v>3192</v>
      </c>
      <c r="F190" s="322" t="s">
        <v>357</v>
      </c>
      <c r="G190" s="322" t="s">
        <v>3187</v>
      </c>
      <c r="H190" s="322" t="s">
        <v>357</v>
      </c>
      <c r="I190" s="321" t="s">
        <v>357</v>
      </c>
      <c r="J190" s="321" t="s">
        <v>357</v>
      </c>
      <c r="K190" s="321" t="s">
        <v>357</v>
      </c>
      <c r="L190" s="321" t="s">
        <v>357</v>
      </c>
      <c r="M190" s="321" t="s">
        <v>357</v>
      </c>
      <c r="N190" s="321" t="s">
        <v>357</v>
      </c>
      <c r="O190" s="321" t="s">
        <v>3187</v>
      </c>
      <c r="P190" s="321" t="s">
        <v>357</v>
      </c>
      <c r="Q190" s="321" t="s">
        <v>357</v>
      </c>
      <c r="R190" s="321"/>
    </row>
    <row r="191" spans="1:18" x14ac:dyDescent="0.25">
      <c r="A191" s="322" t="s">
        <v>3365</v>
      </c>
      <c r="B191" s="322" t="s">
        <v>134</v>
      </c>
      <c r="C191" s="322" t="s">
        <v>3195</v>
      </c>
      <c r="D191" s="322" t="s">
        <v>145</v>
      </c>
      <c r="E191" s="322" t="s">
        <v>3192</v>
      </c>
      <c r="F191" s="322" t="s">
        <v>357</v>
      </c>
      <c r="G191" s="322" t="s">
        <v>357</v>
      </c>
      <c r="H191" s="322" t="s">
        <v>357</v>
      </c>
      <c r="I191" s="321" t="s">
        <v>357</v>
      </c>
      <c r="J191" s="321" t="s">
        <v>357</v>
      </c>
      <c r="K191" s="321" t="s">
        <v>357</v>
      </c>
      <c r="L191" s="321" t="s">
        <v>357</v>
      </c>
      <c r="M191" s="321" t="s">
        <v>357</v>
      </c>
      <c r="N191" s="321" t="s">
        <v>357</v>
      </c>
      <c r="O191" s="321" t="s">
        <v>3187</v>
      </c>
      <c r="P191" s="321" t="s">
        <v>357</v>
      </c>
      <c r="Q191" s="321" t="s">
        <v>357</v>
      </c>
      <c r="R191" s="321"/>
    </row>
    <row r="192" spans="1:18" x14ac:dyDescent="0.25">
      <c r="A192" s="322" t="s">
        <v>3366</v>
      </c>
      <c r="B192" s="322" t="s">
        <v>134</v>
      </c>
      <c r="C192" s="322" t="s">
        <v>3195</v>
      </c>
      <c r="D192" s="322" t="s">
        <v>145</v>
      </c>
      <c r="E192" s="322" t="s">
        <v>3192</v>
      </c>
      <c r="F192" s="322" t="s">
        <v>357</v>
      </c>
      <c r="G192" s="322" t="s">
        <v>357</v>
      </c>
      <c r="H192" s="322" t="s">
        <v>357</v>
      </c>
      <c r="I192" s="321" t="s">
        <v>357</v>
      </c>
      <c r="J192" s="321" t="s">
        <v>357</v>
      </c>
      <c r="K192" s="321" t="s">
        <v>357</v>
      </c>
      <c r="L192" s="321" t="s">
        <v>3187</v>
      </c>
      <c r="M192" s="321" t="s">
        <v>357</v>
      </c>
      <c r="N192" s="321" t="s">
        <v>357</v>
      </c>
      <c r="O192" s="321" t="s">
        <v>3187</v>
      </c>
      <c r="P192" s="321" t="s">
        <v>357</v>
      </c>
      <c r="Q192" s="321" t="s">
        <v>357</v>
      </c>
      <c r="R192" s="321"/>
    </row>
    <row r="193" spans="1:18" x14ac:dyDescent="0.25">
      <c r="A193" s="322" t="s">
        <v>3367</v>
      </c>
      <c r="B193" s="322" t="s">
        <v>133</v>
      </c>
      <c r="C193" s="322" t="s">
        <v>3191</v>
      </c>
      <c r="D193" s="322" t="s">
        <v>3191</v>
      </c>
      <c r="E193" s="322" t="s">
        <v>3192</v>
      </c>
      <c r="F193" s="322" t="s">
        <v>357</v>
      </c>
      <c r="G193" s="322" t="s">
        <v>3188</v>
      </c>
      <c r="H193" s="322" t="s">
        <v>357</v>
      </c>
      <c r="I193" s="321" t="s">
        <v>357</v>
      </c>
      <c r="J193" s="321" t="s">
        <v>357</v>
      </c>
      <c r="K193" s="321" t="s">
        <v>357</v>
      </c>
      <c r="L193" s="321" t="s">
        <v>357</v>
      </c>
      <c r="M193" s="321" t="s">
        <v>357</v>
      </c>
      <c r="N193" s="321" t="s">
        <v>3187</v>
      </c>
      <c r="O193" s="321" t="s">
        <v>3187</v>
      </c>
      <c r="P193" s="321" t="s">
        <v>357</v>
      </c>
      <c r="Q193" s="321" t="s">
        <v>357</v>
      </c>
      <c r="R193" s="321"/>
    </row>
    <row r="194" spans="1:18" x14ac:dyDescent="0.25">
      <c r="A194" s="322" t="s">
        <v>3368</v>
      </c>
      <c r="B194" s="322" t="s">
        <v>134</v>
      </c>
      <c r="C194" s="322" t="s">
        <v>3191</v>
      </c>
      <c r="D194" s="322" t="s">
        <v>3191</v>
      </c>
      <c r="E194" s="322" t="s">
        <v>3192</v>
      </c>
      <c r="F194" s="322" t="s">
        <v>357</v>
      </c>
      <c r="G194" s="322" t="s">
        <v>3188</v>
      </c>
      <c r="H194" s="322" t="s">
        <v>357</v>
      </c>
      <c r="I194" s="321" t="s">
        <v>357</v>
      </c>
      <c r="J194" s="321" t="s">
        <v>357</v>
      </c>
      <c r="K194" s="321" t="s">
        <v>357</v>
      </c>
      <c r="L194" s="321" t="s">
        <v>357</v>
      </c>
      <c r="M194" s="321" t="s">
        <v>357</v>
      </c>
      <c r="N194" s="321" t="s">
        <v>3187</v>
      </c>
      <c r="O194" s="321" t="s">
        <v>3187</v>
      </c>
      <c r="P194" s="321" t="s">
        <v>357</v>
      </c>
      <c r="Q194" s="321" t="s">
        <v>357</v>
      </c>
      <c r="R194" s="321"/>
    </row>
    <row r="195" spans="1:18" x14ac:dyDescent="0.25">
      <c r="A195" s="329" t="s">
        <v>2407</v>
      </c>
      <c r="B195" s="329" t="s">
        <v>133</v>
      </c>
      <c r="C195" s="329" t="s">
        <v>3195</v>
      </c>
      <c r="D195" s="329" t="s">
        <v>148</v>
      </c>
      <c r="E195" s="329" t="s">
        <v>3192</v>
      </c>
      <c r="F195" s="329" t="s">
        <v>357</v>
      </c>
      <c r="G195" s="329" t="s">
        <v>357</v>
      </c>
      <c r="H195" s="329" t="s">
        <v>357</v>
      </c>
      <c r="I195" s="331" t="s">
        <v>3187</v>
      </c>
      <c r="J195" s="331" t="s">
        <v>3187</v>
      </c>
      <c r="K195" s="331" t="s">
        <v>3187</v>
      </c>
      <c r="L195" s="331" t="s">
        <v>3187</v>
      </c>
      <c r="M195" s="331" t="s">
        <v>3187</v>
      </c>
      <c r="N195" s="331" t="s">
        <v>3187</v>
      </c>
      <c r="O195" s="331" t="s">
        <v>3187</v>
      </c>
      <c r="P195" s="331" t="s">
        <v>357</v>
      </c>
      <c r="Q195" s="331" t="s">
        <v>3187</v>
      </c>
      <c r="R195" s="331"/>
    </row>
    <row r="196" spans="1:18" x14ac:dyDescent="0.25">
      <c r="A196" s="322" t="s">
        <v>3369</v>
      </c>
      <c r="B196" s="322" t="s">
        <v>134</v>
      </c>
      <c r="C196" s="322" t="s">
        <v>3195</v>
      </c>
      <c r="D196" s="322" t="s">
        <v>148</v>
      </c>
      <c r="E196" s="322" t="s">
        <v>3192</v>
      </c>
      <c r="F196" s="322" t="s">
        <v>357</v>
      </c>
      <c r="G196" s="322" t="s">
        <v>357</v>
      </c>
      <c r="H196" s="322" t="s">
        <v>357</v>
      </c>
      <c r="I196" s="321" t="s">
        <v>3187</v>
      </c>
      <c r="J196" s="321" t="s">
        <v>3187</v>
      </c>
      <c r="K196" s="321" t="s">
        <v>3187</v>
      </c>
      <c r="L196" s="321" t="s">
        <v>3187</v>
      </c>
      <c r="M196" s="321" t="s">
        <v>3187</v>
      </c>
      <c r="N196" s="321" t="s">
        <v>3187</v>
      </c>
      <c r="O196" s="321" t="s">
        <v>3187</v>
      </c>
      <c r="P196" s="321" t="s">
        <v>357</v>
      </c>
      <c r="Q196" s="321" t="s">
        <v>3187</v>
      </c>
      <c r="R196" s="321"/>
    </row>
    <row r="197" spans="1:18" x14ac:dyDescent="0.25">
      <c r="A197" s="322" t="s">
        <v>3370</v>
      </c>
      <c r="B197" s="322" t="s">
        <v>134</v>
      </c>
      <c r="C197" s="322" t="s">
        <v>3195</v>
      </c>
      <c r="D197" s="322" t="s">
        <v>148</v>
      </c>
      <c r="E197" s="322" t="s">
        <v>3192</v>
      </c>
      <c r="F197" s="322" t="s">
        <v>357</v>
      </c>
      <c r="G197" s="322" t="s">
        <v>357</v>
      </c>
      <c r="H197" s="322" t="s">
        <v>357</v>
      </c>
      <c r="I197" s="321" t="s">
        <v>3187</v>
      </c>
      <c r="J197" s="321" t="s">
        <v>3187</v>
      </c>
      <c r="K197" s="321" t="s">
        <v>3187</v>
      </c>
      <c r="L197" s="321" t="s">
        <v>3187</v>
      </c>
      <c r="M197" s="321" t="s">
        <v>3187</v>
      </c>
      <c r="N197" s="321" t="s">
        <v>3187</v>
      </c>
      <c r="O197" s="321" t="s">
        <v>3187</v>
      </c>
      <c r="P197" s="321" t="s">
        <v>357</v>
      </c>
      <c r="Q197" s="321" t="s">
        <v>3187</v>
      </c>
      <c r="R197" s="321"/>
    </row>
    <row r="198" spans="1:18" x14ac:dyDescent="0.25">
      <c r="A198" s="322" t="s">
        <v>3371</v>
      </c>
      <c r="B198" s="322" t="s">
        <v>134</v>
      </c>
      <c r="C198" s="322" t="s">
        <v>3195</v>
      </c>
      <c r="D198" s="322" t="s">
        <v>148</v>
      </c>
      <c r="E198" s="322" t="s">
        <v>3192</v>
      </c>
      <c r="F198" s="322" t="s">
        <v>357</v>
      </c>
      <c r="G198" s="322" t="s">
        <v>357</v>
      </c>
      <c r="H198" s="322" t="s">
        <v>357</v>
      </c>
      <c r="I198" s="321" t="s">
        <v>3187</v>
      </c>
      <c r="J198" s="321" t="s">
        <v>3187</v>
      </c>
      <c r="K198" s="321" t="s">
        <v>3187</v>
      </c>
      <c r="L198" s="321" t="s">
        <v>3187</v>
      </c>
      <c r="M198" s="321" t="s">
        <v>3187</v>
      </c>
      <c r="N198" s="321" t="s">
        <v>3187</v>
      </c>
      <c r="O198" s="321" t="s">
        <v>3187</v>
      </c>
      <c r="P198" s="321" t="s">
        <v>357</v>
      </c>
      <c r="Q198" s="321" t="s">
        <v>3187</v>
      </c>
      <c r="R198" s="321"/>
    </row>
    <row r="199" spans="1:18" x14ac:dyDescent="0.25">
      <c r="A199" s="324" t="s">
        <v>3372</v>
      </c>
      <c r="B199" s="324" t="s">
        <v>133</v>
      </c>
      <c r="C199" s="324" t="s">
        <v>3195</v>
      </c>
      <c r="D199" s="324" t="s">
        <v>145</v>
      </c>
      <c r="E199" s="324" t="s">
        <v>3186</v>
      </c>
      <c r="F199" s="324" t="s">
        <v>357</v>
      </c>
      <c r="G199" s="324"/>
      <c r="H199" s="324" t="s">
        <v>357</v>
      </c>
      <c r="I199" s="325" t="s">
        <v>3189</v>
      </c>
      <c r="J199" s="325" t="s">
        <v>3189</v>
      </c>
      <c r="K199" s="325" t="s">
        <v>3189</v>
      </c>
      <c r="L199" s="325" t="s">
        <v>3189</v>
      </c>
      <c r="M199" s="325" t="s">
        <v>3189</v>
      </c>
      <c r="N199" s="325" t="s">
        <v>3189</v>
      </c>
      <c r="O199" s="325" t="s">
        <v>3189</v>
      </c>
      <c r="P199" s="325" t="s">
        <v>3189</v>
      </c>
      <c r="Q199" s="325" t="s">
        <v>3189</v>
      </c>
      <c r="R199" s="325"/>
    </row>
    <row r="200" spans="1:18" x14ac:dyDescent="0.25">
      <c r="A200" s="329" t="s">
        <v>3373</v>
      </c>
      <c r="B200" s="329" t="s">
        <v>133</v>
      </c>
      <c r="C200" s="329" t="s">
        <v>3191</v>
      </c>
      <c r="D200" s="329" t="s">
        <v>3191</v>
      </c>
      <c r="E200" s="329" t="s">
        <v>3192</v>
      </c>
      <c r="F200" s="329" t="s">
        <v>357</v>
      </c>
      <c r="G200" s="329" t="s">
        <v>3188</v>
      </c>
      <c r="H200" s="329" t="s">
        <v>357</v>
      </c>
      <c r="I200" s="331" t="s">
        <v>357</v>
      </c>
      <c r="J200" s="331" t="s">
        <v>357</v>
      </c>
      <c r="K200" s="331" t="s">
        <v>357</v>
      </c>
      <c r="L200" s="331" t="s">
        <v>357</v>
      </c>
      <c r="M200" s="331" t="s">
        <v>357</v>
      </c>
      <c r="N200" s="331" t="s">
        <v>3187</v>
      </c>
      <c r="O200" s="331" t="s">
        <v>3187</v>
      </c>
      <c r="P200" s="331" t="s">
        <v>357</v>
      </c>
      <c r="Q200" s="331" t="s">
        <v>3187</v>
      </c>
      <c r="R200" s="331"/>
    </row>
    <row r="201" spans="1:18" x14ac:dyDescent="0.25">
      <c r="A201" s="329" t="s">
        <v>3374</v>
      </c>
      <c r="B201" s="329" t="s">
        <v>134</v>
      </c>
      <c r="C201" s="329" t="s">
        <v>3191</v>
      </c>
      <c r="D201" s="329" t="s">
        <v>3191</v>
      </c>
      <c r="E201" s="329" t="s">
        <v>3192</v>
      </c>
      <c r="F201" s="329" t="s">
        <v>357</v>
      </c>
      <c r="G201" s="329" t="s">
        <v>3188</v>
      </c>
      <c r="H201" s="329" t="s">
        <v>357</v>
      </c>
      <c r="I201" s="331" t="s">
        <v>3187</v>
      </c>
      <c r="J201" s="331" t="s">
        <v>357</v>
      </c>
      <c r="K201" s="331" t="s">
        <v>3187</v>
      </c>
      <c r="L201" s="331" t="s">
        <v>357</v>
      </c>
      <c r="M201" s="331" t="s">
        <v>357</v>
      </c>
      <c r="N201" s="331" t="s">
        <v>3187</v>
      </c>
      <c r="O201" s="331" t="s">
        <v>3187</v>
      </c>
      <c r="P201" s="331" t="s">
        <v>357</v>
      </c>
      <c r="Q201" s="331" t="s">
        <v>3187</v>
      </c>
      <c r="R201" s="331"/>
    </row>
    <row r="202" spans="1:18" x14ac:dyDescent="0.25">
      <c r="A202" s="329" t="s">
        <v>3375</v>
      </c>
      <c r="B202" s="329" t="s">
        <v>134</v>
      </c>
      <c r="C202" s="329" t="s">
        <v>3191</v>
      </c>
      <c r="D202" s="329" t="s">
        <v>3191</v>
      </c>
      <c r="E202" s="329" t="s">
        <v>3192</v>
      </c>
      <c r="F202" s="329" t="s">
        <v>357</v>
      </c>
      <c r="G202" s="329" t="s">
        <v>357</v>
      </c>
      <c r="H202" s="329" t="s">
        <v>357</v>
      </c>
      <c r="I202" s="331" t="s">
        <v>357</v>
      </c>
      <c r="J202" s="331" t="s">
        <v>3187</v>
      </c>
      <c r="K202" s="331" t="s">
        <v>3187</v>
      </c>
      <c r="L202" s="331" t="s">
        <v>357</v>
      </c>
      <c r="M202" s="331" t="s">
        <v>357</v>
      </c>
      <c r="N202" s="331" t="s">
        <v>357</v>
      </c>
      <c r="O202" s="331" t="s">
        <v>3187</v>
      </c>
      <c r="P202" s="331" t="s">
        <v>357</v>
      </c>
      <c r="Q202" s="331" t="s">
        <v>357</v>
      </c>
      <c r="R202" s="331"/>
    </row>
    <row r="203" spans="1:18" x14ac:dyDescent="0.25">
      <c r="A203" s="329" t="s">
        <v>3376</v>
      </c>
      <c r="B203" s="329" t="s">
        <v>134</v>
      </c>
      <c r="C203" s="329" t="s">
        <v>3191</v>
      </c>
      <c r="D203" s="329" t="s">
        <v>3191</v>
      </c>
      <c r="E203" s="329" t="s">
        <v>3192</v>
      </c>
      <c r="F203" s="329" t="s">
        <v>357</v>
      </c>
      <c r="G203" s="329" t="s">
        <v>357</v>
      </c>
      <c r="H203" s="329" t="s">
        <v>357</v>
      </c>
      <c r="I203" s="331" t="s">
        <v>3187</v>
      </c>
      <c r="J203" s="331" t="s">
        <v>357</v>
      </c>
      <c r="K203" s="331" t="s">
        <v>3187</v>
      </c>
      <c r="L203" s="331" t="s">
        <v>357</v>
      </c>
      <c r="M203" s="331" t="s">
        <v>3187</v>
      </c>
      <c r="N203" s="331" t="s">
        <v>357</v>
      </c>
      <c r="O203" s="331" t="s">
        <v>3187</v>
      </c>
      <c r="P203" s="331" t="s">
        <v>357</v>
      </c>
      <c r="Q203" s="331" t="s">
        <v>3187</v>
      </c>
      <c r="R203" s="331"/>
    </row>
    <row r="204" spans="1:18" x14ac:dyDescent="0.25">
      <c r="A204" s="322" t="s">
        <v>3377</v>
      </c>
      <c r="B204" s="322" t="s">
        <v>133</v>
      </c>
      <c r="C204" s="322" t="s">
        <v>3195</v>
      </c>
      <c r="D204" s="322" t="s">
        <v>145</v>
      </c>
      <c r="E204" s="322" t="s">
        <v>3192</v>
      </c>
      <c r="F204" s="322" t="s">
        <v>357</v>
      </c>
      <c r="G204" s="322" t="s">
        <v>357</v>
      </c>
      <c r="H204" s="322" t="s">
        <v>357</v>
      </c>
      <c r="I204" s="321" t="s">
        <v>357</v>
      </c>
      <c r="J204" s="321" t="s">
        <v>3187</v>
      </c>
      <c r="K204" s="321" t="s">
        <v>3187</v>
      </c>
      <c r="L204" s="321" t="s">
        <v>357</v>
      </c>
      <c r="M204" s="321" t="s">
        <v>357</v>
      </c>
      <c r="N204" s="321" t="s">
        <v>3187</v>
      </c>
      <c r="O204" s="321" t="s">
        <v>3187</v>
      </c>
      <c r="P204" s="321" t="s">
        <v>357</v>
      </c>
      <c r="Q204" s="321" t="s">
        <v>357</v>
      </c>
      <c r="R204" s="321"/>
    </row>
    <row r="205" spans="1:18" x14ac:dyDescent="0.25">
      <c r="A205" s="322" t="s">
        <v>3378</v>
      </c>
      <c r="B205" s="322" t="s">
        <v>134</v>
      </c>
      <c r="C205" s="322" t="s">
        <v>3195</v>
      </c>
      <c r="D205" s="322" t="s">
        <v>145</v>
      </c>
      <c r="E205" s="322" t="s">
        <v>3192</v>
      </c>
      <c r="F205" s="322" t="s">
        <v>357</v>
      </c>
      <c r="G205" s="322" t="s">
        <v>357</v>
      </c>
      <c r="H205" s="322" t="s">
        <v>357</v>
      </c>
      <c r="I205" s="321" t="s">
        <v>357</v>
      </c>
      <c r="J205" s="321" t="s">
        <v>357</v>
      </c>
      <c r="K205" s="321" t="s">
        <v>357</v>
      </c>
      <c r="L205" s="321" t="s">
        <v>357</v>
      </c>
      <c r="M205" s="321" t="s">
        <v>357</v>
      </c>
      <c r="N205" s="321" t="s">
        <v>357</v>
      </c>
      <c r="O205" s="321" t="s">
        <v>3187</v>
      </c>
      <c r="P205" s="321" t="s">
        <v>357</v>
      </c>
      <c r="Q205" s="321" t="s">
        <v>357</v>
      </c>
      <c r="R205" s="321"/>
    </row>
    <row r="206" spans="1:18" x14ac:dyDescent="0.25">
      <c r="A206" s="322" t="s">
        <v>3379</v>
      </c>
      <c r="B206" s="322" t="s">
        <v>134</v>
      </c>
      <c r="C206" s="322" t="s">
        <v>3195</v>
      </c>
      <c r="D206" s="322" t="s">
        <v>145</v>
      </c>
      <c r="E206" s="322" t="s">
        <v>3192</v>
      </c>
      <c r="F206" s="322" t="s">
        <v>357</v>
      </c>
      <c r="G206" s="322" t="s">
        <v>357</v>
      </c>
      <c r="H206" s="322" t="s">
        <v>357</v>
      </c>
      <c r="I206" s="321" t="s">
        <v>3187</v>
      </c>
      <c r="J206" s="321" t="s">
        <v>357</v>
      </c>
      <c r="K206" s="321" t="s">
        <v>3187</v>
      </c>
      <c r="L206" s="321" t="s">
        <v>3187</v>
      </c>
      <c r="M206" s="321" t="s">
        <v>357</v>
      </c>
      <c r="N206" s="321" t="s">
        <v>3187</v>
      </c>
      <c r="O206" s="321" t="s">
        <v>3187</v>
      </c>
      <c r="P206" s="321" t="s">
        <v>357</v>
      </c>
      <c r="Q206" s="321" t="s">
        <v>357</v>
      </c>
      <c r="R206" s="321"/>
    </row>
    <row r="207" spans="1:18" x14ac:dyDescent="0.25">
      <c r="A207" s="329" t="s">
        <v>3380</v>
      </c>
      <c r="B207" s="329" t="s">
        <v>134</v>
      </c>
      <c r="C207" s="329" t="s">
        <v>3195</v>
      </c>
      <c r="D207" s="329" t="s">
        <v>145</v>
      </c>
      <c r="E207" s="329" t="s">
        <v>3192</v>
      </c>
      <c r="F207" s="329" t="s">
        <v>357</v>
      </c>
      <c r="G207" s="329" t="s">
        <v>357</v>
      </c>
      <c r="H207" s="329" t="s">
        <v>357</v>
      </c>
      <c r="I207" s="331" t="s">
        <v>357</v>
      </c>
      <c r="J207" s="331" t="s">
        <v>357</v>
      </c>
      <c r="K207" s="331" t="s">
        <v>357</v>
      </c>
      <c r="L207" s="331" t="s">
        <v>3187</v>
      </c>
      <c r="M207" s="331" t="s">
        <v>3187</v>
      </c>
      <c r="N207" s="331" t="s">
        <v>357</v>
      </c>
      <c r="O207" s="331" t="s">
        <v>3187</v>
      </c>
      <c r="P207" s="331" t="s">
        <v>357</v>
      </c>
      <c r="Q207" s="331" t="s">
        <v>357</v>
      </c>
      <c r="R207" s="331"/>
    </row>
    <row r="208" spans="1:18" x14ac:dyDescent="0.25">
      <c r="A208" s="324" t="s">
        <v>3381</v>
      </c>
      <c r="B208" s="324" t="s">
        <v>134</v>
      </c>
      <c r="C208" s="324" t="s">
        <v>3195</v>
      </c>
      <c r="D208" s="324" t="s">
        <v>145</v>
      </c>
      <c r="E208" s="324" t="s">
        <v>3192</v>
      </c>
      <c r="F208" s="324" t="s">
        <v>357</v>
      </c>
      <c r="G208" s="324" t="s">
        <v>357</v>
      </c>
      <c r="H208" s="324" t="s">
        <v>357</v>
      </c>
      <c r="I208" s="325" t="s">
        <v>357</v>
      </c>
      <c r="J208" s="325" t="s">
        <v>357</v>
      </c>
      <c r="K208" s="325" t="s">
        <v>357</v>
      </c>
      <c r="L208" s="325" t="s">
        <v>357</v>
      </c>
      <c r="M208" s="325" t="s">
        <v>357</v>
      </c>
      <c r="N208" s="325" t="s">
        <v>357</v>
      </c>
      <c r="O208" s="325" t="s">
        <v>3187</v>
      </c>
      <c r="P208" s="325" t="s">
        <v>357</v>
      </c>
      <c r="Q208" s="325" t="s">
        <v>357</v>
      </c>
      <c r="R208" s="325"/>
    </row>
    <row r="209" spans="1:19" x14ac:dyDescent="0.25">
      <c r="A209" s="322" t="s">
        <v>3382</v>
      </c>
      <c r="B209" s="322" t="s">
        <v>133</v>
      </c>
      <c r="C209" s="322" t="s">
        <v>3191</v>
      </c>
      <c r="D209" s="322" t="s">
        <v>144</v>
      </c>
      <c r="E209" s="322" t="s">
        <v>3192</v>
      </c>
      <c r="F209" s="322" t="s">
        <v>357</v>
      </c>
      <c r="G209" s="322" t="s">
        <v>357</v>
      </c>
      <c r="H209" s="322" t="s">
        <v>3188</v>
      </c>
      <c r="I209" s="321" t="s">
        <v>357</v>
      </c>
      <c r="J209" s="321" t="s">
        <v>3187</v>
      </c>
      <c r="K209" s="321" t="s">
        <v>3187</v>
      </c>
      <c r="L209" s="321" t="s">
        <v>357</v>
      </c>
      <c r="M209" s="321" t="s">
        <v>3187</v>
      </c>
      <c r="N209" s="321" t="s">
        <v>3187</v>
      </c>
      <c r="O209" s="321" t="s">
        <v>3187</v>
      </c>
      <c r="P209" s="321" t="s">
        <v>357</v>
      </c>
      <c r="Q209" s="321" t="s">
        <v>357</v>
      </c>
      <c r="R209" s="321"/>
    </row>
    <row r="210" spans="1:19" x14ac:dyDescent="0.25">
      <c r="A210" s="326" t="s">
        <v>3383</v>
      </c>
      <c r="B210" s="326" t="s">
        <v>133</v>
      </c>
      <c r="C210" s="326" t="s">
        <v>3185</v>
      </c>
      <c r="D210" s="326" t="s">
        <v>3185</v>
      </c>
      <c r="E210" s="326" t="s">
        <v>3192</v>
      </c>
      <c r="F210" s="326" t="s">
        <v>357</v>
      </c>
      <c r="G210" s="326" t="s">
        <v>3187</v>
      </c>
      <c r="H210" s="326" t="s">
        <v>357</v>
      </c>
      <c r="I210" s="327" t="s">
        <v>357</v>
      </c>
      <c r="J210" s="327" t="s">
        <v>357</v>
      </c>
      <c r="K210" s="327" t="s">
        <v>357</v>
      </c>
      <c r="L210" s="327" t="s">
        <v>357</v>
      </c>
      <c r="M210" s="327" t="s">
        <v>3187</v>
      </c>
      <c r="N210" s="327" t="s">
        <v>357</v>
      </c>
      <c r="O210" s="327" t="s">
        <v>3187</v>
      </c>
      <c r="P210" s="327" t="s">
        <v>357</v>
      </c>
      <c r="Q210" s="327" t="s">
        <v>357</v>
      </c>
      <c r="R210" s="327"/>
    </row>
    <row r="211" spans="1:19" x14ac:dyDescent="0.25">
      <c r="A211" s="322" t="s">
        <v>957</v>
      </c>
      <c r="B211" s="322" t="s">
        <v>133</v>
      </c>
      <c r="C211" s="322" t="s">
        <v>3185</v>
      </c>
      <c r="D211" s="322" t="s">
        <v>3185</v>
      </c>
      <c r="E211" s="322" t="s">
        <v>3192</v>
      </c>
      <c r="F211" s="322" t="s">
        <v>357</v>
      </c>
      <c r="G211" s="322" t="s">
        <v>357</v>
      </c>
      <c r="H211" s="322" t="s">
        <v>357</v>
      </c>
      <c r="I211" s="321" t="s">
        <v>357</v>
      </c>
      <c r="J211" s="321" t="s">
        <v>3187</v>
      </c>
      <c r="K211" s="321" t="s">
        <v>3187</v>
      </c>
      <c r="L211" s="321" t="s">
        <v>357</v>
      </c>
      <c r="M211" s="321" t="s">
        <v>3187</v>
      </c>
      <c r="N211" s="321" t="s">
        <v>357</v>
      </c>
      <c r="O211" s="321" t="s">
        <v>3187</v>
      </c>
      <c r="P211" s="321" t="s">
        <v>357</v>
      </c>
      <c r="Q211" s="321" t="s">
        <v>357</v>
      </c>
      <c r="R211" s="321"/>
    </row>
    <row r="212" spans="1:19" x14ac:dyDescent="0.25">
      <c r="A212" s="344" t="s">
        <v>357</v>
      </c>
      <c r="B212" s="344"/>
      <c r="C212" s="329"/>
      <c r="D212" s="329"/>
      <c r="E212" s="329"/>
      <c r="F212" s="331">
        <f t="shared" ref="F212:R212" si="0">COUNTIF(F5:F211,"NO")</f>
        <v>157</v>
      </c>
      <c r="G212" s="331">
        <f t="shared" si="0"/>
        <v>109</v>
      </c>
      <c r="H212" s="331">
        <f t="shared" si="0"/>
        <v>161</v>
      </c>
      <c r="I212" s="331">
        <f t="shared" si="0"/>
        <v>121</v>
      </c>
      <c r="J212" s="331">
        <f t="shared" si="0"/>
        <v>109</v>
      </c>
      <c r="K212" s="331">
        <f t="shared" si="0"/>
        <v>79</v>
      </c>
      <c r="L212" s="331">
        <f t="shared" si="0"/>
        <v>127</v>
      </c>
      <c r="M212" s="331">
        <f t="shared" si="0"/>
        <v>133</v>
      </c>
      <c r="N212" s="331">
        <f t="shared" si="0"/>
        <v>77</v>
      </c>
      <c r="O212" s="331">
        <f t="shared" si="0"/>
        <v>6</v>
      </c>
      <c r="P212" s="331">
        <f t="shared" si="0"/>
        <v>175</v>
      </c>
      <c r="Q212" s="331">
        <f t="shared" si="0"/>
        <v>148</v>
      </c>
      <c r="R212" s="331">
        <f t="shared" si="0"/>
        <v>0</v>
      </c>
      <c r="S212" s="357" t="s">
        <v>357</v>
      </c>
    </row>
    <row r="213" spans="1:19" x14ac:dyDescent="0.25">
      <c r="A213" s="344" t="s">
        <v>3187</v>
      </c>
      <c r="B213" s="344"/>
      <c r="C213" s="329"/>
      <c r="D213" s="329"/>
      <c r="E213" s="329"/>
      <c r="F213" s="331">
        <f t="shared" ref="F213:R213" si="1">COUNTIF(F5:F211,"SI")</f>
        <v>50</v>
      </c>
      <c r="G213" s="331">
        <f t="shared" si="1"/>
        <v>28</v>
      </c>
      <c r="H213" s="331">
        <f t="shared" si="1"/>
        <v>17</v>
      </c>
      <c r="I213" s="331">
        <f t="shared" si="1"/>
        <v>62</v>
      </c>
      <c r="J213" s="331">
        <f t="shared" si="1"/>
        <v>74</v>
      </c>
      <c r="K213" s="331">
        <f t="shared" si="1"/>
        <v>104</v>
      </c>
      <c r="L213" s="331">
        <f t="shared" si="1"/>
        <v>56</v>
      </c>
      <c r="M213" s="331">
        <f t="shared" si="1"/>
        <v>50</v>
      </c>
      <c r="N213" s="331">
        <f t="shared" si="1"/>
        <v>106</v>
      </c>
      <c r="O213" s="331">
        <f t="shared" si="1"/>
        <v>177</v>
      </c>
      <c r="P213" s="331">
        <f t="shared" si="1"/>
        <v>8</v>
      </c>
      <c r="Q213" s="331">
        <f t="shared" si="1"/>
        <v>35</v>
      </c>
      <c r="R213" s="331">
        <f t="shared" si="1"/>
        <v>0</v>
      </c>
      <c r="S213" s="357" t="s">
        <v>3187</v>
      </c>
    </row>
    <row r="214" spans="1:19" x14ac:dyDescent="0.25">
      <c r="A214" s="344" t="s">
        <v>3188</v>
      </c>
      <c r="B214" s="344"/>
      <c r="C214" s="329"/>
      <c r="D214" s="329"/>
      <c r="E214" s="329"/>
      <c r="F214" s="331">
        <f>COUNTIF(F5:F211,"PARCIAL")</f>
        <v>0</v>
      </c>
      <c r="G214" s="331">
        <f>COUNTIF(G5:G211,"PARCIAL")</f>
        <v>39</v>
      </c>
      <c r="H214" s="331">
        <f>COUNTIF(H5:H211,"PARCIAL")</f>
        <v>29</v>
      </c>
      <c r="I214" s="331">
        <f>COUNTIF(I6:I211,"N/A")</f>
        <v>23</v>
      </c>
      <c r="J214" s="331">
        <f t="shared" ref="J214:R214" si="2">COUNTIF(J5:J211,"N/A")</f>
        <v>24</v>
      </c>
      <c r="K214" s="331">
        <f t="shared" si="2"/>
        <v>24</v>
      </c>
      <c r="L214" s="331">
        <f t="shared" si="2"/>
        <v>24</v>
      </c>
      <c r="M214" s="331">
        <f t="shared" si="2"/>
        <v>24</v>
      </c>
      <c r="N214" s="331">
        <f t="shared" si="2"/>
        <v>24</v>
      </c>
      <c r="O214" s="331">
        <f t="shared" si="2"/>
        <v>24</v>
      </c>
      <c r="P214" s="331">
        <f t="shared" si="2"/>
        <v>24</v>
      </c>
      <c r="Q214" s="331">
        <f t="shared" si="2"/>
        <v>24</v>
      </c>
      <c r="R214" s="331">
        <f t="shared" si="2"/>
        <v>0</v>
      </c>
      <c r="S214" s="357" t="s">
        <v>3189</v>
      </c>
    </row>
    <row r="215" spans="1:19" s="358" customFormat="1" ht="51" x14ac:dyDescent="0.25">
      <c r="A215" s="345"/>
      <c r="B215" s="345"/>
      <c r="C215" s="346"/>
      <c r="D215" s="346"/>
      <c r="E215" s="346"/>
      <c r="F215" s="319" t="str">
        <f t="shared" ref="F215:R215" si="3">+F4</f>
        <v>CUENTA CON COCINA Y COMEDOR APTO PARA USO</v>
      </c>
      <c r="G215" s="319" t="str">
        <f t="shared" si="3"/>
        <v>CUMPLE CON NORMA SISMORESISTENTE</v>
      </c>
      <c r="H215" s="319" t="str">
        <f t="shared" si="3"/>
        <v>CUMPLE CON NTC-4595</v>
      </c>
      <c r="I215" s="347" t="str">
        <f t="shared" si="3"/>
        <v>ALERTA 
SIST. ESTRUCTURAL</v>
      </c>
      <c r="J215" s="347" t="str">
        <f t="shared" si="3"/>
        <v>ALERTA 
TRANSFORMADOR Y ACOMETIDA</v>
      </c>
      <c r="K215" s="347" t="str">
        <f t="shared" si="3"/>
        <v>ALERTA 
REDES ELECTRICAS INTERNAS</v>
      </c>
      <c r="L215" s="347" t="str">
        <f t="shared" si="3"/>
        <v>ALERTA 
REDES HIDROSANITARIAS</v>
      </c>
      <c r="M215" s="347" t="str">
        <f t="shared" si="3"/>
        <v>ALERTA 
INUNDACION</v>
      </c>
      <c r="N215" s="347" t="str">
        <f t="shared" si="3"/>
        <v>ALERTA 
CERRAMIENTO Y CONTENCION</v>
      </c>
      <c r="O215" s="347" t="str">
        <f t="shared" si="3"/>
        <v>ALERTA 
REPARACIONES LOCATIVAS</v>
      </c>
      <c r="P215" s="347" t="str">
        <f t="shared" si="3"/>
        <v>ALERTA 
GEOLOGICOS</v>
      </c>
      <c r="Q215" s="347" t="str">
        <f t="shared" si="3"/>
        <v>ALERTA 
TALA O PODA</v>
      </c>
      <c r="R215" s="347">
        <f t="shared" si="3"/>
        <v>0</v>
      </c>
    </row>
    <row r="216" spans="1:19" x14ac:dyDescent="0.25">
      <c r="A216" s="316">
        <f>+COUNTA(A5:A211)</f>
        <v>207</v>
      </c>
      <c r="F216" s="316">
        <f>SUBTOTAL(9,F212:F214)</f>
        <v>207</v>
      </c>
      <c r="G216" s="316">
        <f t="shared" ref="G216:R216" si="4">SUBTOTAL(9,G212:G214)</f>
        <v>176</v>
      </c>
      <c r="H216" s="316">
        <f t="shared" si="4"/>
        <v>207</v>
      </c>
      <c r="I216" s="316">
        <f t="shared" si="4"/>
        <v>206</v>
      </c>
      <c r="J216" s="316">
        <f t="shared" si="4"/>
        <v>207</v>
      </c>
      <c r="K216" s="316">
        <f t="shared" si="4"/>
        <v>207</v>
      </c>
      <c r="L216" s="316">
        <f t="shared" si="4"/>
        <v>207</v>
      </c>
      <c r="M216" s="316">
        <f t="shared" si="4"/>
        <v>207</v>
      </c>
      <c r="N216" s="316">
        <f t="shared" si="4"/>
        <v>207</v>
      </c>
      <c r="O216" s="316">
        <f t="shared" si="4"/>
        <v>207</v>
      </c>
      <c r="P216" s="316">
        <f t="shared" si="4"/>
        <v>207</v>
      </c>
      <c r="Q216" s="316">
        <f t="shared" si="4"/>
        <v>207</v>
      </c>
      <c r="R216" s="316">
        <f t="shared" si="4"/>
        <v>0</v>
      </c>
    </row>
    <row r="218" spans="1:19" x14ac:dyDescent="0.25">
      <c r="B218" s="316" t="s">
        <v>3384</v>
      </c>
    </row>
    <row r="219" spans="1:19" x14ac:dyDescent="0.25">
      <c r="A219" s="329" t="s">
        <v>3195</v>
      </c>
      <c r="B219" s="329">
        <f>COUNTIF(C5:C211,$A$219)</f>
        <v>67</v>
      </c>
    </row>
    <row r="220" spans="1:19" x14ac:dyDescent="0.25">
      <c r="A220" s="329" t="s">
        <v>3185</v>
      </c>
      <c r="B220" s="329">
        <f>COUNTIF(C5:C211,$A$220)</f>
        <v>78</v>
      </c>
    </row>
    <row r="221" spans="1:19" x14ac:dyDescent="0.25">
      <c r="A221" s="329" t="s">
        <v>3191</v>
      </c>
      <c r="B221" s="329">
        <f>COUNTIF(C5:C211,$A$221)</f>
        <v>62</v>
      </c>
    </row>
    <row r="222" spans="1:19" x14ac:dyDescent="0.25">
      <c r="A222" s="329" t="s">
        <v>3192</v>
      </c>
      <c r="B222" s="329">
        <f>COUNTIF($E$5:$E$212,$A222)</f>
        <v>177</v>
      </c>
    </row>
    <row r="223" spans="1:19" x14ac:dyDescent="0.25">
      <c r="A223" s="329" t="s">
        <v>3186</v>
      </c>
      <c r="B223" s="329">
        <f t="shared" ref="B223:B225" si="5">COUNTIF($E$5:$E$212,$A223)</f>
        <v>23</v>
      </c>
    </row>
    <row r="224" spans="1:19" x14ac:dyDescent="0.25">
      <c r="A224" s="329" t="s">
        <v>3324</v>
      </c>
      <c r="B224" s="329">
        <f t="shared" si="5"/>
        <v>2</v>
      </c>
    </row>
    <row r="225" spans="1:7" x14ac:dyDescent="0.25">
      <c r="A225" s="329" t="s">
        <v>3222</v>
      </c>
      <c r="B225" s="329">
        <f t="shared" si="5"/>
        <v>4</v>
      </c>
    </row>
    <row r="228" spans="1:7" ht="15" x14ac:dyDescent="0.25">
      <c r="A228" s="654" t="s">
        <v>3385</v>
      </c>
      <c r="B228" s="654"/>
      <c r="C228" s="654"/>
      <c r="D228" s="654"/>
      <c r="E228" s="329"/>
    </row>
    <row r="229" spans="1:7" ht="15" x14ac:dyDescent="0.25">
      <c r="A229" s="177"/>
      <c r="B229" s="349" t="s">
        <v>3386</v>
      </c>
      <c r="C229" s="349" t="s">
        <v>3387</v>
      </c>
      <c r="D229" s="349" t="s">
        <v>3388</v>
      </c>
      <c r="E229" s="330" t="s">
        <v>141</v>
      </c>
    </row>
    <row r="230" spans="1:7" ht="15" x14ac:dyDescent="0.25">
      <c r="A230" s="177" t="s">
        <v>3187</v>
      </c>
      <c r="B230" s="350">
        <v>3</v>
      </c>
      <c r="C230" s="350">
        <v>8</v>
      </c>
      <c r="D230" s="350">
        <v>6</v>
      </c>
      <c r="E230" s="340">
        <f>SUM(B230:D230)</f>
        <v>17</v>
      </c>
    </row>
    <row r="231" spans="1:7" ht="15" x14ac:dyDescent="0.25">
      <c r="A231" s="177" t="s">
        <v>357</v>
      </c>
      <c r="B231" s="177">
        <v>57</v>
      </c>
      <c r="C231" s="177">
        <v>56</v>
      </c>
      <c r="D231" s="177">
        <v>48</v>
      </c>
      <c r="E231" s="329">
        <f t="shared" ref="E231:E232" si="6">SUM(B231:D231)</f>
        <v>161</v>
      </c>
    </row>
    <row r="232" spans="1:7" ht="15" x14ac:dyDescent="0.25">
      <c r="A232" s="177" t="s">
        <v>3188</v>
      </c>
      <c r="B232" s="177">
        <v>7</v>
      </c>
      <c r="C232" s="177">
        <v>14</v>
      </c>
      <c r="D232" s="177">
        <v>8</v>
      </c>
      <c r="E232" s="329">
        <f t="shared" si="6"/>
        <v>29</v>
      </c>
    </row>
    <row r="233" spans="1:7" x14ac:dyDescent="0.25">
      <c r="A233" s="329" t="s">
        <v>141</v>
      </c>
      <c r="B233" s="329">
        <f>SUM(B230:B232)</f>
        <v>67</v>
      </c>
      <c r="C233" s="329">
        <f t="shared" ref="C233:E233" si="7">SUM(C230:C232)</f>
        <v>78</v>
      </c>
      <c r="D233" s="329">
        <f t="shared" si="7"/>
        <v>62</v>
      </c>
      <c r="E233" s="329">
        <f t="shared" si="7"/>
        <v>207</v>
      </c>
    </row>
    <row r="235" spans="1:7" ht="15" x14ac:dyDescent="0.25">
      <c r="A235" s="655" t="s">
        <v>3385</v>
      </c>
      <c r="B235" s="656"/>
      <c r="C235" s="656"/>
      <c r="D235" s="657"/>
      <c r="E235" s="329"/>
      <c r="F235" s="329"/>
    </row>
    <row r="236" spans="1:7" ht="15" x14ac:dyDescent="0.25">
      <c r="A236" s="177"/>
      <c r="B236" s="351" t="s">
        <v>3389</v>
      </c>
      <c r="C236" s="351" t="s">
        <v>148</v>
      </c>
      <c r="D236" s="351" t="s">
        <v>3390</v>
      </c>
      <c r="E236" s="352" t="s">
        <v>130</v>
      </c>
      <c r="F236" s="353" t="s">
        <v>144</v>
      </c>
      <c r="G236" s="329" t="s">
        <v>141</v>
      </c>
    </row>
    <row r="237" spans="1:7" ht="15" x14ac:dyDescent="0.25">
      <c r="A237" s="177" t="s">
        <v>3187</v>
      </c>
      <c r="B237" s="177">
        <v>1</v>
      </c>
      <c r="C237" s="177">
        <v>2</v>
      </c>
      <c r="D237" s="177">
        <v>8</v>
      </c>
      <c r="E237" s="329">
        <v>6</v>
      </c>
      <c r="F237" s="329">
        <v>0</v>
      </c>
      <c r="G237" s="329">
        <f>SUM(B237:F237)</f>
        <v>17</v>
      </c>
    </row>
    <row r="238" spans="1:7" ht="15" x14ac:dyDescent="0.25">
      <c r="A238" s="177" t="s">
        <v>357</v>
      </c>
      <c r="B238" s="177">
        <v>26</v>
      </c>
      <c r="C238" s="177">
        <v>22</v>
      </c>
      <c r="D238" s="177">
        <v>39</v>
      </c>
      <c r="E238" s="329">
        <v>43</v>
      </c>
      <c r="F238" s="329">
        <v>30</v>
      </c>
      <c r="G238" s="329">
        <f>SUM(B238:F238)</f>
        <v>160</v>
      </c>
    </row>
    <row r="239" spans="1:7" ht="15" x14ac:dyDescent="0.25">
      <c r="A239" s="177" t="s">
        <v>3188</v>
      </c>
      <c r="B239" s="177">
        <v>2</v>
      </c>
      <c r="C239" s="177">
        <v>4</v>
      </c>
      <c r="D239" s="177">
        <v>11</v>
      </c>
      <c r="E239" s="329">
        <v>7</v>
      </c>
      <c r="F239" s="329">
        <v>5</v>
      </c>
      <c r="G239" s="329">
        <v>28</v>
      </c>
    </row>
    <row r="240" spans="1:7" x14ac:dyDescent="0.25">
      <c r="A240" s="329" t="s">
        <v>141</v>
      </c>
      <c r="B240" s="329">
        <f t="shared" ref="B240:G240" si="8">SUM(B237:B239)</f>
        <v>29</v>
      </c>
      <c r="C240" s="329">
        <f t="shared" si="8"/>
        <v>28</v>
      </c>
      <c r="D240" s="329">
        <f t="shared" si="8"/>
        <v>58</v>
      </c>
      <c r="E240" s="329">
        <f t="shared" si="8"/>
        <v>56</v>
      </c>
      <c r="F240" s="329">
        <f t="shared" si="8"/>
        <v>35</v>
      </c>
      <c r="G240" s="329">
        <f t="shared" si="8"/>
        <v>205</v>
      </c>
    </row>
  </sheetData>
  <mergeCells count="3">
    <mergeCell ref="I3:R3"/>
    <mergeCell ref="A228:D228"/>
    <mergeCell ref="A235:D235"/>
  </mergeCells>
  <hyperlinks>
    <hyperlink ref="F1" location="CONTENIDO!A1" display="VOLVER."/>
  </hyperlinks>
  <pageMargins left="0.7" right="0.7" top="0.75" bottom="0.75" header="0.3" footer="0.3"/>
  <pageSetup scale="3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CX487"/>
  <sheetViews>
    <sheetView showGridLines="0" zoomScale="55" zoomScaleNormal="55" workbookViewId="0">
      <selection activeCell="H2" sqref="H2"/>
    </sheetView>
  </sheetViews>
  <sheetFormatPr baseColWidth="10" defaultRowHeight="15" x14ac:dyDescent="0.25"/>
  <cols>
    <col min="1" max="1" width="11.42578125" style="276"/>
    <col min="2" max="2" width="88.5703125" style="276" bestFit="1" customWidth="1"/>
    <col min="3" max="10" width="34.85546875" style="276" customWidth="1"/>
    <col min="11" max="11" width="105" style="276" customWidth="1"/>
    <col min="12" max="12" width="19.7109375" style="276" customWidth="1"/>
    <col min="13" max="14" width="11.42578125" style="276"/>
    <col min="15" max="15" width="59.5703125" style="276" bestFit="1" customWidth="1"/>
    <col min="16" max="17" width="19.42578125" style="276" customWidth="1"/>
    <col min="18" max="18" width="28" style="276" customWidth="1"/>
    <col min="19" max="19" width="54.140625" style="276" bestFit="1" customWidth="1"/>
    <col min="20" max="20" width="29.7109375" style="276" bestFit="1" customWidth="1"/>
    <col min="21" max="21" width="14.140625" style="276" bestFit="1" customWidth="1"/>
    <col min="22" max="28" width="15.5703125" style="276" bestFit="1" customWidth="1"/>
    <col min="29" max="29" width="14.140625" style="276" bestFit="1" customWidth="1"/>
    <col min="30" max="35" width="15.5703125" style="276" bestFit="1" customWidth="1"/>
    <col min="36" max="36" width="12.7109375" style="276" bestFit="1" customWidth="1"/>
    <col min="37" max="37" width="14.140625" style="276" bestFit="1" customWidth="1"/>
    <col min="38" max="40" width="15.5703125" style="276" bestFit="1" customWidth="1"/>
    <col min="41" max="44" width="14.140625" style="276" bestFit="1" customWidth="1"/>
    <col min="45" max="45" width="11.42578125" style="276"/>
    <col min="46" max="46" width="12.7109375" style="276" bestFit="1" customWidth="1"/>
    <col min="47" max="47" width="3.7109375" style="276" customWidth="1"/>
    <col min="48" max="48" width="26.85546875" style="276" customWidth="1"/>
    <col min="49" max="50" width="14.140625" style="276" bestFit="1" customWidth="1"/>
    <col min="51" max="56" width="15.5703125" style="276" bestFit="1" customWidth="1"/>
    <col min="57" max="57" width="14.140625" style="276" bestFit="1" customWidth="1"/>
    <col min="58" max="63" width="15.5703125" style="276" bestFit="1" customWidth="1"/>
    <col min="64" max="64" width="12.7109375" style="276" bestFit="1" customWidth="1"/>
    <col min="65" max="72" width="14.140625" style="276" bestFit="1" customWidth="1"/>
    <col min="73" max="73" width="11.42578125" style="276"/>
    <col min="74" max="74" width="12.7109375" style="276" bestFit="1" customWidth="1"/>
    <col min="75" max="75" width="2.7109375" style="310" customWidth="1"/>
    <col min="76" max="76" width="24" style="276" customWidth="1"/>
    <col min="77" max="78" width="14.140625" style="276" bestFit="1" customWidth="1"/>
    <col min="79" max="84" width="15.5703125" style="276" bestFit="1" customWidth="1"/>
    <col min="85" max="85" width="14.140625" style="276" bestFit="1" customWidth="1"/>
    <col min="86" max="91" width="15.5703125" style="276" bestFit="1" customWidth="1"/>
    <col min="92" max="92" width="12.7109375" style="276" bestFit="1" customWidth="1"/>
    <col min="93" max="99" width="14.140625" style="276" bestFit="1" customWidth="1"/>
    <col min="100" max="100" width="12.7109375" style="276" bestFit="1" customWidth="1"/>
    <col min="101" max="16384" width="11.42578125" style="276"/>
  </cols>
  <sheetData>
    <row r="1" spans="1:102" ht="23.25" x14ac:dyDescent="0.35">
      <c r="A1" s="275" t="s">
        <v>284</v>
      </c>
    </row>
    <row r="2" spans="1:102" ht="23.25" x14ac:dyDescent="0.35">
      <c r="A2" s="275" t="s">
        <v>285</v>
      </c>
      <c r="H2" s="9" t="s">
        <v>91</v>
      </c>
    </row>
    <row r="3" spans="1:102" ht="23.25" x14ac:dyDescent="0.35">
      <c r="A3" s="275" t="s">
        <v>286</v>
      </c>
    </row>
    <row r="4" spans="1:102" ht="23.25" x14ac:dyDescent="0.35">
      <c r="A4" s="275" t="s">
        <v>3165</v>
      </c>
    </row>
    <row r="5" spans="1:102" ht="23.25" x14ac:dyDescent="0.35">
      <c r="A5" s="277" t="s">
        <v>3166</v>
      </c>
    </row>
    <row r="6" spans="1:102" ht="23.25" x14ac:dyDescent="0.35">
      <c r="A6" s="275" t="s">
        <v>287</v>
      </c>
    </row>
    <row r="7" spans="1:102" x14ac:dyDescent="0.25">
      <c r="A7" s="278" t="s">
        <v>288</v>
      </c>
    </row>
    <row r="8" spans="1:102" x14ac:dyDescent="0.25">
      <c r="A8" s="278" t="s">
        <v>289</v>
      </c>
    </row>
    <row r="9" spans="1:102" ht="23.25" x14ac:dyDescent="0.35">
      <c r="AP9" s="647" t="s">
        <v>290</v>
      </c>
      <c r="AQ9" s="648"/>
      <c r="AR9" s="648"/>
      <c r="AS9" s="648"/>
      <c r="AT9" s="649"/>
      <c r="BR9" s="647" t="s">
        <v>290</v>
      </c>
      <c r="BS9" s="648"/>
      <c r="BT9" s="648"/>
      <c r="BU9" s="648"/>
      <c r="BV9" s="649"/>
      <c r="CT9" s="647" t="s">
        <v>290</v>
      </c>
      <c r="CU9" s="648"/>
      <c r="CV9" s="648"/>
      <c r="CW9" s="648"/>
      <c r="CX9" s="649"/>
    </row>
    <row r="10" spans="1:102" ht="94.5" x14ac:dyDescent="0.25">
      <c r="U10" s="646" t="s">
        <v>93</v>
      </c>
      <c r="V10" s="646"/>
      <c r="W10" s="646"/>
      <c r="X10" s="646" t="s">
        <v>94</v>
      </c>
      <c r="Y10" s="646"/>
      <c r="Z10" s="646"/>
      <c r="AA10" s="646"/>
      <c r="AB10" s="646"/>
      <c r="AC10" s="646"/>
      <c r="AD10" s="646" t="s">
        <v>95</v>
      </c>
      <c r="AE10" s="646"/>
      <c r="AF10" s="646"/>
      <c r="AG10" s="646"/>
      <c r="AH10" s="646" t="s">
        <v>96</v>
      </c>
      <c r="AI10" s="646"/>
      <c r="AJ10" s="650" t="s">
        <v>166</v>
      </c>
      <c r="AK10" s="650"/>
      <c r="AL10" s="650"/>
      <c r="AM10" s="650"/>
      <c r="AN10" s="650"/>
      <c r="AO10" s="650"/>
      <c r="AP10" s="279" t="s">
        <v>291</v>
      </c>
      <c r="AQ10" s="279" t="s">
        <v>292</v>
      </c>
      <c r="AR10" s="279" t="s">
        <v>293</v>
      </c>
      <c r="AS10" s="279" t="s">
        <v>294</v>
      </c>
      <c r="AT10" s="279" t="s">
        <v>295</v>
      </c>
      <c r="AW10" s="646" t="s">
        <v>93</v>
      </c>
      <c r="AX10" s="646"/>
      <c r="AY10" s="646"/>
      <c r="AZ10" s="646" t="s">
        <v>94</v>
      </c>
      <c r="BA10" s="646"/>
      <c r="BB10" s="646"/>
      <c r="BC10" s="646"/>
      <c r="BD10" s="646"/>
      <c r="BE10" s="646"/>
      <c r="BF10" s="646" t="s">
        <v>95</v>
      </c>
      <c r="BG10" s="646"/>
      <c r="BH10" s="646"/>
      <c r="BI10" s="646"/>
      <c r="BJ10" s="646" t="s">
        <v>96</v>
      </c>
      <c r="BK10" s="646"/>
      <c r="BL10" s="650" t="s">
        <v>166</v>
      </c>
      <c r="BM10" s="650"/>
      <c r="BN10" s="650"/>
      <c r="BO10" s="650"/>
      <c r="BP10" s="650"/>
      <c r="BQ10" s="650"/>
      <c r="BR10" s="279" t="s">
        <v>291</v>
      </c>
      <c r="BS10" s="279" t="s">
        <v>292</v>
      </c>
      <c r="BT10" s="279" t="s">
        <v>293</v>
      </c>
      <c r="BU10" s="279" t="s">
        <v>294</v>
      </c>
      <c r="BV10" s="279" t="s">
        <v>295</v>
      </c>
      <c r="BY10" s="646" t="s">
        <v>93</v>
      </c>
      <c r="BZ10" s="646"/>
      <c r="CA10" s="646"/>
      <c r="CB10" s="646" t="s">
        <v>94</v>
      </c>
      <c r="CC10" s="646"/>
      <c r="CD10" s="646"/>
      <c r="CE10" s="646"/>
      <c r="CF10" s="646"/>
      <c r="CG10" s="646"/>
      <c r="CH10" s="646" t="s">
        <v>95</v>
      </c>
      <c r="CI10" s="646"/>
      <c r="CJ10" s="646"/>
      <c r="CK10" s="646"/>
      <c r="CL10" s="646" t="s">
        <v>96</v>
      </c>
      <c r="CM10" s="646"/>
      <c r="CN10" s="650" t="s">
        <v>166</v>
      </c>
      <c r="CO10" s="650"/>
      <c r="CP10" s="650"/>
      <c r="CQ10" s="650"/>
      <c r="CR10" s="650"/>
      <c r="CS10" s="650"/>
      <c r="CT10" s="279" t="s">
        <v>291</v>
      </c>
      <c r="CU10" s="279" t="s">
        <v>292</v>
      </c>
      <c r="CV10" s="279" t="s">
        <v>293</v>
      </c>
      <c r="CW10" s="279" t="s">
        <v>294</v>
      </c>
      <c r="CX10" s="279" t="s">
        <v>295</v>
      </c>
    </row>
    <row r="11" spans="1:102" ht="15.75" x14ac:dyDescent="0.25">
      <c r="U11" s="280" t="s">
        <v>296</v>
      </c>
      <c r="V11" s="280" t="s">
        <v>297</v>
      </c>
      <c r="W11" s="280" t="s">
        <v>298</v>
      </c>
      <c r="X11" s="280" t="s">
        <v>299</v>
      </c>
      <c r="Y11" s="280" t="s">
        <v>300</v>
      </c>
      <c r="Z11" s="280" t="s">
        <v>301</v>
      </c>
      <c r="AA11" s="280" t="s">
        <v>302</v>
      </c>
      <c r="AB11" s="280" t="s">
        <v>303</v>
      </c>
      <c r="AC11" s="280" t="s">
        <v>304</v>
      </c>
      <c r="AD11" s="280" t="s">
        <v>305</v>
      </c>
      <c r="AE11" s="280" t="s">
        <v>306</v>
      </c>
      <c r="AF11" s="280" t="s">
        <v>307</v>
      </c>
      <c r="AG11" s="280" t="s">
        <v>308</v>
      </c>
      <c r="AH11" s="280" t="s">
        <v>309</v>
      </c>
      <c r="AI11" s="280" t="s">
        <v>310</v>
      </c>
      <c r="AJ11" s="281" t="s">
        <v>311</v>
      </c>
      <c r="AK11" s="281" t="s">
        <v>312</v>
      </c>
      <c r="AL11" s="281" t="s">
        <v>313</v>
      </c>
      <c r="AM11" s="281" t="s">
        <v>314</v>
      </c>
      <c r="AN11" s="281" t="s">
        <v>315</v>
      </c>
      <c r="AO11" s="281" t="s">
        <v>316</v>
      </c>
      <c r="AP11" s="279" t="s">
        <v>317</v>
      </c>
      <c r="AQ11" s="279" t="s">
        <v>318</v>
      </c>
      <c r="AR11" s="279" t="s">
        <v>319</v>
      </c>
      <c r="AS11" s="279" t="s">
        <v>320</v>
      </c>
      <c r="AT11" s="279" t="s">
        <v>321</v>
      </c>
      <c r="AW11" s="280" t="s">
        <v>296</v>
      </c>
      <c r="AX11" s="280" t="s">
        <v>297</v>
      </c>
      <c r="AY11" s="280" t="s">
        <v>298</v>
      </c>
      <c r="AZ11" s="280" t="s">
        <v>299</v>
      </c>
      <c r="BA11" s="280" t="s">
        <v>300</v>
      </c>
      <c r="BB11" s="280" t="s">
        <v>301</v>
      </c>
      <c r="BC11" s="280" t="s">
        <v>302</v>
      </c>
      <c r="BD11" s="280" t="s">
        <v>303</v>
      </c>
      <c r="BE11" s="280" t="s">
        <v>304</v>
      </c>
      <c r="BF11" s="280" t="s">
        <v>305</v>
      </c>
      <c r="BG11" s="280" t="s">
        <v>306</v>
      </c>
      <c r="BH11" s="280" t="s">
        <v>307</v>
      </c>
      <c r="BI11" s="280" t="s">
        <v>308</v>
      </c>
      <c r="BJ11" s="280" t="s">
        <v>309</v>
      </c>
      <c r="BK11" s="280" t="s">
        <v>310</v>
      </c>
      <c r="BL11" s="281" t="s">
        <v>311</v>
      </c>
      <c r="BM11" s="281" t="s">
        <v>312</v>
      </c>
      <c r="BN11" s="281" t="s">
        <v>313</v>
      </c>
      <c r="BO11" s="281" t="s">
        <v>314</v>
      </c>
      <c r="BP11" s="281" t="s">
        <v>315</v>
      </c>
      <c r="BQ11" s="281" t="s">
        <v>316</v>
      </c>
      <c r="BR11" s="279" t="s">
        <v>317</v>
      </c>
      <c r="BS11" s="279" t="s">
        <v>318</v>
      </c>
      <c r="BT11" s="279" t="s">
        <v>319</v>
      </c>
      <c r="BU11" s="279" t="s">
        <v>320</v>
      </c>
      <c r="BV11" s="279" t="s">
        <v>321</v>
      </c>
      <c r="BY11" s="280" t="s">
        <v>296</v>
      </c>
      <c r="BZ11" s="280" t="s">
        <v>297</v>
      </c>
      <c r="CA11" s="280" t="s">
        <v>298</v>
      </c>
      <c r="CB11" s="280" t="s">
        <v>299</v>
      </c>
      <c r="CC11" s="280" t="s">
        <v>300</v>
      </c>
      <c r="CD11" s="280" t="s">
        <v>301</v>
      </c>
      <c r="CE11" s="280" t="s">
        <v>302</v>
      </c>
      <c r="CF11" s="280" t="s">
        <v>303</v>
      </c>
      <c r="CG11" s="280" t="s">
        <v>304</v>
      </c>
      <c r="CH11" s="280" t="s">
        <v>305</v>
      </c>
      <c r="CI11" s="280" t="s">
        <v>306</v>
      </c>
      <c r="CJ11" s="280" t="s">
        <v>307</v>
      </c>
      <c r="CK11" s="280" t="s">
        <v>308</v>
      </c>
      <c r="CL11" s="280" t="s">
        <v>309</v>
      </c>
      <c r="CM11" s="280" t="s">
        <v>310</v>
      </c>
      <c r="CN11" s="281" t="s">
        <v>311</v>
      </c>
      <c r="CO11" s="281" t="s">
        <v>312</v>
      </c>
      <c r="CP11" s="281" t="s">
        <v>313</v>
      </c>
      <c r="CQ11" s="281" t="s">
        <v>314</v>
      </c>
      <c r="CR11" s="281" t="s">
        <v>315</v>
      </c>
      <c r="CS11" s="281" t="s">
        <v>316</v>
      </c>
      <c r="CT11" s="279" t="s">
        <v>317</v>
      </c>
      <c r="CU11" s="279" t="s">
        <v>318</v>
      </c>
      <c r="CV11" s="279" t="s">
        <v>319</v>
      </c>
      <c r="CW11" s="279" t="s">
        <v>320</v>
      </c>
      <c r="CX11" s="279" t="s">
        <v>321</v>
      </c>
    </row>
    <row r="13" spans="1:102" s="282" customFormat="1" ht="87.75" customHeight="1" x14ac:dyDescent="0.25">
      <c r="A13" s="283" t="s">
        <v>322</v>
      </c>
      <c r="B13" s="283" t="s">
        <v>323</v>
      </c>
      <c r="C13" s="283" t="s">
        <v>324</v>
      </c>
      <c r="D13" s="283" t="s">
        <v>325</v>
      </c>
      <c r="E13" s="283" t="s">
        <v>326</v>
      </c>
      <c r="F13" s="283" t="s">
        <v>327</v>
      </c>
      <c r="G13" s="283" t="s">
        <v>328</v>
      </c>
      <c r="H13" s="283" t="s">
        <v>329</v>
      </c>
      <c r="I13" s="283" t="s">
        <v>330</v>
      </c>
      <c r="J13" s="283" t="s">
        <v>331</v>
      </c>
      <c r="K13" s="283" t="s">
        <v>332</v>
      </c>
      <c r="L13" s="283" t="s">
        <v>333</v>
      </c>
      <c r="M13" s="283" t="s">
        <v>334</v>
      </c>
      <c r="N13" s="283" t="s">
        <v>335</v>
      </c>
      <c r="O13" s="283" t="s">
        <v>336</v>
      </c>
      <c r="P13" s="283" t="s">
        <v>337</v>
      </c>
      <c r="Q13" s="283" t="s">
        <v>338</v>
      </c>
      <c r="R13" s="283" t="s">
        <v>339</v>
      </c>
      <c r="S13" s="283" t="s">
        <v>340</v>
      </c>
      <c r="T13" s="284" t="s">
        <v>341</v>
      </c>
      <c r="U13" s="283" t="s">
        <v>342</v>
      </c>
      <c r="V13" s="283" t="s">
        <v>343</v>
      </c>
      <c r="W13" s="283" t="s">
        <v>344</v>
      </c>
      <c r="X13" s="283" t="s">
        <v>345</v>
      </c>
      <c r="Y13" s="283" t="s">
        <v>2</v>
      </c>
      <c r="Z13" s="283" t="s">
        <v>3</v>
      </c>
      <c r="AA13" s="283" t="s">
        <v>4</v>
      </c>
      <c r="AB13" s="283" t="s">
        <v>5</v>
      </c>
      <c r="AC13" s="283" t="s">
        <v>346</v>
      </c>
      <c r="AD13" s="283" t="s">
        <v>6</v>
      </c>
      <c r="AE13" s="283" t="s">
        <v>7</v>
      </c>
      <c r="AF13" s="283" t="s">
        <v>8</v>
      </c>
      <c r="AG13" s="283" t="s">
        <v>9</v>
      </c>
      <c r="AH13" s="283" t="s">
        <v>10</v>
      </c>
      <c r="AI13" s="283" t="s">
        <v>11</v>
      </c>
      <c r="AJ13" s="283" t="s">
        <v>21</v>
      </c>
      <c r="AK13" s="283" t="s">
        <v>22</v>
      </c>
      <c r="AL13" s="283" t="s">
        <v>23</v>
      </c>
      <c r="AM13" s="283" t="s">
        <v>24</v>
      </c>
      <c r="AN13" s="283" t="s">
        <v>25</v>
      </c>
      <c r="AO13" s="283" t="s">
        <v>26</v>
      </c>
      <c r="AP13" s="283" t="s">
        <v>41</v>
      </c>
      <c r="AQ13" s="283" t="s">
        <v>42</v>
      </c>
      <c r="AR13" s="283" t="s">
        <v>43</v>
      </c>
      <c r="AS13" s="283">
        <v>44</v>
      </c>
      <c r="AT13" s="283" t="s">
        <v>45</v>
      </c>
      <c r="AU13" s="269" t="s">
        <v>347</v>
      </c>
      <c r="AV13" s="284" t="s">
        <v>348</v>
      </c>
      <c r="AW13" s="283" t="s">
        <v>342</v>
      </c>
      <c r="AX13" s="283" t="s">
        <v>343</v>
      </c>
      <c r="AY13" s="283" t="s">
        <v>344</v>
      </c>
      <c r="AZ13" s="283" t="s">
        <v>345</v>
      </c>
      <c r="BA13" s="283" t="s">
        <v>2</v>
      </c>
      <c r="BB13" s="283" t="s">
        <v>3</v>
      </c>
      <c r="BC13" s="283" t="s">
        <v>4</v>
      </c>
      <c r="BD13" s="283" t="s">
        <v>5</v>
      </c>
      <c r="BE13" s="283" t="s">
        <v>346</v>
      </c>
      <c r="BF13" s="283" t="s">
        <v>6</v>
      </c>
      <c r="BG13" s="283" t="s">
        <v>7</v>
      </c>
      <c r="BH13" s="283" t="s">
        <v>8</v>
      </c>
      <c r="BI13" s="283" t="s">
        <v>9</v>
      </c>
      <c r="BJ13" s="283" t="s">
        <v>10</v>
      </c>
      <c r="BK13" s="283" t="s">
        <v>11</v>
      </c>
      <c r="BL13" s="283" t="s">
        <v>21</v>
      </c>
      <c r="BM13" s="283" t="s">
        <v>22</v>
      </c>
      <c r="BN13" s="283" t="s">
        <v>23</v>
      </c>
      <c r="BO13" s="283" t="s">
        <v>24</v>
      </c>
      <c r="BP13" s="283" t="s">
        <v>25</v>
      </c>
      <c r="BQ13" s="283" t="s">
        <v>26</v>
      </c>
      <c r="BR13" s="283" t="s">
        <v>41</v>
      </c>
      <c r="BS13" s="283" t="s">
        <v>42</v>
      </c>
      <c r="BT13" s="283" t="s">
        <v>43</v>
      </c>
      <c r="BU13" s="283">
        <v>44</v>
      </c>
      <c r="BV13" s="283" t="s">
        <v>45</v>
      </c>
      <c r="BW13" s="311"/>
      <c r="BX13" s="284" t="s">
        <v>349</v>
      </c>
      <c r="BY13" s="283" t="s">
        <v>342</v>
      </c>
      <c r="BZ13" s="283" t="s">
        <v>343</v>
      </c>
      <c r="CA13" s="283" t="s">
        <v>344</v>
      </c>
      <c r="CB13" s="283" t="s">
        <v>345</v>
      </c>
      <c r="CC13" s="283" t="s">
        <v>2</v>
      </c>
      <c r="CD13" s="283" t="s">
        <v>3</v>
      </c>
      <c r="CE13" s="283" t="s">
        <v>4</v>
      </c>
      <c r="CF13" s="283" t="s">
        <v>5</v>
      </c>
      <c r="CG13" s="283" t="s">
        <v>346</v>
      </c>
      <c r="CH13" s="283" t="s">
        <v>6</v>
      </c>
      <c r="CI13" s="283" t="s">
        <v>7</v>
      </c>
      <c r="CJ13" s="283" t="s">
        <v>8</v>
      </c>
      <c r="CK13" s="283" t="s">
        <v>9</v>
      </c>
      <c r="CL13" s="283" t="s">
        <v>10</v>
      </c>
      <c r="CM13" s="283" t="s">
        <v>11</v>
      </c>
      <c r="CN13" s="283" t="s">
        <v>21</v>
      </c>
      <c r="CO13" s="283" t="s">
        <v>22</v>
      </c>
      <c r="CP13" s="283" t="s">
        <v>23</v>
      </c>
      <c r="CQ13" s="283" t="s">
        <v>24</v>
      </c>
      <c r="CR13" s="283" t="s">
        <v>25</v>
      </c>
      <c r="CS13" s="283" t="s">
        <v>26</v>
      </c>
      <c r="CT13" s="283" t="s">
        <v>41</v>
      </c>
      <c r="CU13" s="283" t="s">
        <v>42</v>
      </c>
      <c r="CV13" s="283" t="s">
        <v>43</v>
      </c>
      <c r="CW13" s="283">
        <v>44</v>
      </c>
      <c r="CX13" s="283" t="s">
        <v>45</v>
      </c>
    </row>
    <row r="14" spans="1:102" ht="18.75" x14ac:dyDescent="0.3">
      <c r="A14" s="298">
        <v>1</v>
      </c>
      <c r="B14" s="299" t="s">
        <v>350</v>
      </c>
      <c r="C14" s="300" t="s">
        <v>351</v>
      </c>
      <c r="D14" s="300" t="s">
        <v>137</v>
      </c>
      <c r="E14" s="300" t="s">
        <v>129</v>
      </c>
      <c r="F14" s="300" t="s">
        <v>129</v>
      </c>
      <c r="G14" s="301" t="s">
        <v>352</v>
      </c>
      <c r="H14" s="302" t="s">
        <v>353</v>
      </c>
      <c r="I14" s="303">
        <v>4</v>
      </c>
      <c r="J14" s="300" t="s">
        <v>354</v>
      </c>
      <c r="K14" s="300" t="s">
        <v>355</v>
      </c>
      <c r="L14" s="304">
        <v>113001012788</v>
      </c>
      <c r="M14" s="303">
        <v>4</v>
      </c>
      <c r="N14" s="298">
        <v>4</v>
      </c>
      <c r="O14" s="298" t="s">
        <v>356</v>
      </c>
      <c r="P14" s="305">
        <v>6437506</v>
      </c>
      <c r="Q14" s="305" t="s">
        <v>357</v>
      </c>
      <c r="R14" s="305">
        <v>3106915706</v>
      </c>
      <c r="S14" s="306" t="s">
        <v>358</v>
      </c>
      <c r="T14" s="313">
        <v>1414</v>
      </c>
      <c r="U14" s="312"/>
      <c r="V14" s="313">
        <v>20</v>
      </c>
      <c r="W14" s="313">
        <v>95</v>
      </c>
      <c r="X14" s="313">
        <v>126</v>
      </c>
      <c r="Y14" s="313">
        <v>109</v>
      </c>
      <c r="Z14" s="313">
        <v>104</v>
      </c>
      <c r="AA14" s="313">
        <v>110</v>
      </c>
      <c r="AB14" s="313">
        <v>94</v>
      </c>
      <c r="AC14" s="312"/>
      <c r="AD14" s="313">
        <v>176</v>
      </c>
      <c r="AE14" s="313">
        <v>125</v>
      </c>
      <c r="AF14" s="313">
        <v>125</v>
      </c>
      <c r="AG14" s="313">
        <v>75</v>
      </c>
      <c r="AH14" s="313">
        <v>64</v>
      </c>
      <c r="AI14" s="313">
        <v>38</v>
      </c>
      <c r="AJ14" s="312"/>
      <c r="AK14" s="313">
        <v>24</v>
      </c>
      <c r="AL14" s="313">
        <v>50</v>
      </c>
      <c r="AM14" s="313">
        <v>41</v>
      </c>
      <c r="AN14" s="313">
        <v>38</v>
      </c>
      <c r="AO14" s="312"/>
      <c r="AP14" s="312"/>
      <c r="AQ14" s="312"/>
      <c r="AR14" s="312"/>
      <c r="AS14" s="312"/>
      <c r="AT14" s="312"/>
      <c r="AU14" s="314">
        <v>4</v>
      </c>
      <c r="AV14" s="313">
        <v>775</v>
      </c>
      <c r="AW14" s="312"/>
      <c r="AX14" s="313">
        <v>9</v>
      </c>
      <c r="AY14" s="313">
        <v>54</v>
      </c>
      <c r="AZ14" s="313">
        <v>52</v>
      </c>
      <c r="BA14" s="313">
        <v>50</v>
      </c>
      <c r="BB14" s="313">
        <v>53</v>
      </c>
      <c r="BC14" s="313">
        <v>55</v>
      </c>
      <c r="BD14" s="313">
        <v>51</v>
      </c>
      <c r="BE14" s="312"/>
      <c r="BF14" s="313">
        <v>98</v>
      </c>
      <c r="BG14" s="313">
        <v>64</v>
      </c>
      <c r="BH14" s="313">
        <v>89</v>
      </c>
      <c r="BI14" s="313">
        <v>45</v>
      </c>
      <c r="BJ14" s="313">
        <v>49</v>
      </c>
      <c r="BK14" s="313">
        <v>20</v>
      </c>
      <c r="BL14" s="312"/>
      <c r="BM14" s="313">
        <v>14</v>
      </c>
      <c r="BN14" s="313">
        <v>26</v>
      </c>
      <c r="BO14" s="313">
        <v>24</v>
      </c>
      <c r="BP14" s="313">
        <v>22</v>
      </c>
      <c r="BQ14" s="312"/>
      <c r="BR14" s="312"/>
      <c r="BS14" s="312"/>
      <c r="BT14" s="312"/>
      <c r="BU14" s="315"/>
      <c r="BV14" s="315"/>
      <c r="BW14" s="314">
        <v>4</v>
      </c>
      <c r="BX14" s="313">
        <v>639</v>
      </c>
      <c r="BY14" s="312"/>
      <c r="BZ14" s="313">
        <v>11</v>
      </c>
      <c r="CA14" s="313">
        <v>41</v>
      </c>
      <c r="CB14" s="313">
        <v>74</v>
      </c>
      <c r="CC14" s="313">
        <v>59</v>
      </c>
      <c r="CD14" s="313">
        <v>51</v>
      </c>
      <c r="CE14" s="313">
        <v>55</v>
      </c>
      <c r="CF14" s="313">
        <v>43</v>
      </c>
      <c r="CG14" s="312"/>
      <c r="CH14" s="313">
        <v>78</v>
      </c>
      <c r="CI14" s="313">
        <v>61</v>
      </c>
      <c r="CJ14" s="313">
        <v>36</v>
      </c>
      <c r="CK14" s="313">
        <v>30</v>
      </c>
      <c r="CL14" s="313">
        <v>15</v>
      </c>
      <c r="CM14" s="313">
        <v>18</v>
      </c>
      <c r="CN14" s="312"/>
      <c r="CO14" s="313">
        <v>10</v>
      </c>
      <c r="CP14" s="313">
        <v>24</v>
      </c>
      <c r="CQ14" s="313">
        <v>17</v>
      </c>
      <c r="CR14" s="313">
        <v>16</v>
      </c>
      <c r="CS14" s="312"/>
      <c r="CT14" s="312"/>
      <c r="CU14" s="312"/>
      <c r="CV14" s="312"/>
      <c r="CW14" s="315"/>
      <c r="CX14" s="315"/>
    </row>
    <row r="15" spans="1:102" ht="18.75" x14ac:dyDescent="0.3">
      <c r="A15" s="298">
        <v>2</v>
      </c>
      <c r="B15" s="300" t="s">
        <v>359</v>
      </c>
      <c r="C15" s="300" t="s">
        <v>134</v>
      </c>
      <c r="D15" s="300" t="s">
        <v>137</v>
      </c>
      <c r="E15" s="300" t="s">
        <v>129</v>
      </c>
      <c r="F15" s="300" t="s">
        <v>129</v>
      </c>
      <c r="G15" s="301" t="s">
        <v>360</v>
      </c>
      <c r="H15" s="302" t="s">
        <v>361</v>
      </c>
      <c r="I15" s="303">
        <v>4</v>
      </c>
      <c r="J15" s="300" t="s">
        <v>362</v>
      </c>
      <c r="K15" s="300" t="s">
        <v>363</v>
      </c>
      <c r="L15" s="304">
        <v>113001007296</v>
      </c>
      <c r="M15" s="303">
        <v>4</v>
      </c>
      <c r="N15" s="298">
        <v>132</v>
      </c>
      <c r="O15" s="298" t="s">
        <v>356</v>
      </c>
      <c r="P15" s="305">
        <v>6437506</v>
      </c>
      <c r="Q15" s="305" t="s">
        <v>357</v>
      </c>
      <c r="R15" s="305">
        <v>3106915706</v>
      </c>
      <c r="S15" s="306" t="s">
        <v>358</v>
      </c>
      <c r="T15" s="313">
        <v>329</v>
      </c>
      <c r="U15" s="312"/>
      <c r="V15" s="312"/>
      <c r="W15" s="313">
        <v>45</v>
      </c>
      <c r="X15" s="313">
        <v>56</v>
      </c>
      <c r="Y15" s="313">
        <v>66</v>
      </c>
      <c r="Z15" s="313">
        <v>59</v>
      </c>
      <c r="AA15" s="313">
        <v>49</v>
      </c>
      <c r="AB15" s="313">
        <v>54</v>
      </c>
      <c r="AC15" s="312"/>
      <c r="AD15" s="312"/>
      <c r="AE15" s="312"/>
      <c r="AF15" s="312"/>
      <c r="AG15" s="312"/>
      <c r="AH15" s="312"/>
      <c r="AI15" s="312"/>
      <c r="AJ15" s="312"/>
      <c r="AK15" s="312"/>
      <c r="AL15" s="312"/>
      <c r="AM15" s="312"/>
      <c r="AN15" s="312"/>
      <c r="AO15" s="312"/>
      <c r="AP15" s="312"/>
      <c r="AQ15" s="312"/>
      <c r="AR15" s="312"/>
      <c r="AS15" s="312"/>
      <c r="AT15" s="312"/>
      <c r="AU15" s="314">
        <v>132</v>
      </c>
      <c r="AV15" s="313">
        <v>166</v>
      </c>
      <c r="AW15" s="312"/>
      <c r="AX15" s="312"/>
      <c r="AY15" s="313">
        <v>23</v>
      </c>
      <c r="AZ15" s="313">
        <v>29</v>
      </c>
      <c r="BA15" s="313">
        <v>38</v>
      </c>
      <c r="BB15" s="313">
        <v>26</v>
      </c>
      <c r="BC15" s="313">
        <v>22</v>
      </c>
      <c r="BD15" s="313">
        <v>28</v>
      </c>
      <c r="BE15" s="312"/>
      <c r="BF15" s="312"/>
      <c r="BG15" s="312"/>
      <c r="BH15" s="312"/>
      <c r="BI15" s="312"/>
      <c r="BJ15" s="312"/>
      <c r="BK15" s="312"/>
      <c r="BL15" s="312"/>
      <c r="BM15" s="312"/>
      <c r="BN15" s="312"/>
      <c r="BO15" s="312"/>
      <c r="BP15" s="312"/>
      <c r="BQ15" s="312"/>
      <c r="BR15" s="312"/>
      <c r="BS15" s="312"/>
      <c r="BT15" s="312"/>
      <c r="BU15" s="315"/>
      <c r="BV15" s="315"/>
      <c r="BW15" s="314">
        <v>132</v>
      </c>
      <c r="BX15" s="313">
        <v>163</v>
      </c>
      <c r="BY15" s="312"/>
      <c r="BZ15" s="312"/>
      <c r="CA15" s="313">
        <v>22</v>
      </c>
      <c r="CB15" s="313">
        <v>27</v>
      </c>
      <c r="CC15" s="313">
        <v>28</v>
      </c>
      <c r="CD15" s="313">
        <v>33</v>
      </c>
      <c r="CE15" s="313">
        <v>27</v>
      </c>
      <c r="CF15" s="313">
        <v>26</v>
      </c>
      <c r="CG15" s="312"/>
      <c r="CH15" s="312"/>
      <c r="CI15" s="312"/>
      <c r="CJ15" s="312"/>
      <c r="CK15" s="312"/>
      <c r="CL15" s="312"/>
      <c r="CM15" s="312"/>
      <c r="CN15" s="312"/>
      <c r="CO15" s="312"/>
      <c r="CP15" s="312"/>
      <c r="CQ15" s="312"/>
      <c r="CR15" s="312"/>
      <c r="CS15" s="312"/>
      <c r="CT15" s="312"/>
      <c r="CU15" s="312"/>
      <c r="CV15" s="312"/>
      <c r="CW15" s="315"/>
      <c r="CX15" s="315"/>
    </row>
    <row r="16" spans="1:102" ht="18.75" x14ac:dyDescent="0.3">
      <c r="A16" s="298">
        <v>3</v>
      </c>
      <c r="B16" s="299" t="s">
        <v>364</v>
      </c>
      <c r="C16" s="300" t="s">
        <v>351</v>
      </c>
      <c r="D16" s="300" t="s">
        <v>137</v>
      </c>
      <c r="E16" s="300" t="s">
        <v>129</v>
      </c>
      <c r="F16" s="300" t="s">
        <v>144</v>
      </c>
      <c r="G16" s="301" t="s">
        <v>365</v>
      </c>
      <c r="H16" s="302" t="s">
        <v>366</v>
      </c>
      <c r="I16" s="303" t="s">
        <v>367</v>
      </c>
      <c r="J16" s="300" t="s">
        <v>368</v>
      </c>
      <c r="K16" s="300" t="s">
        <v>369</v>
      </c>
      <c r="L16" s="304">
        <v>113001000143</v>
      </c>
      <c r="M16" s="303">
        <v>9</v>
      </c>
      <c r="N16" s="298">
        <v>9</v>
      </c>
      <c r="O16" s="298" t="s">
        <v>370</v>
      </c>
      <c r="P16" s="305">
        <v>3145950760</v>
      </c>
      <c r="Q16" s="305" t="s">
        <v>357</v>
      </c>
      <c r="R16" s="305">
        <v>3145950760</v>
      </c>
      <c r="S16" s="306" t="s">
        <v>371</v>
      </c>
      <c r="T16" s="313">
        <v>707</v>
      </c>
      <c r="U16" s="312"/>
      <c r="V16" s="312"/>
      <c r="W16" s="313">
        <v>46</v>
      </c>
      <c r="X16" s="313">
        <v>51</v>
      </c>
      <c r="Y16" s="313">
        <v>43</v>
      </c>
      <c r="Z16" s="313">
        <v>51</v>
      </c>
      <c r="AA16" s="313">
        <v>40</v>
      </c>
      <c r="AB16" s="313">
        <v>52</v>
      </c>
      <c r="AC16" s="312"/>
      <c r="AD16" s="313">
        <v>81</v>
      </c>
      <c r="AE16" s="313">
        <v>61</v>
      </c>
      <c r="AF16" s="313">
        <v>57</v>
      </c>
      <c r="AG16" s="313">
        <v>63</v>
      </c>
      <c r="AH16" s="313">
        <v>50</v>
      </c>
      <c r="AI16" s="313">
        <v>30</v>
      </c>
      <c r="AJ16" s="312"/>
      <c r="AK16" s="313">
        <v>6</v>
      </c>
      <c r="AL16" s="313">
        <v>20</v>
      </c>
      <c r="AM16" s="313">
        <v>24</v>
      </c>
      <c r="AN16" s="313">
        <v>32</v>
      </c>
      <c r="AO16" s="312"/>
      <c r="AP16" s="312"/>
      <c r="AQ16" s="312"/>
      <c r="AR16" s="312"/>
      <c r="AS16" s="312"/>
      <c r="AT16" s="312"/>
      <c r="AU16" s="314">
        <v>9</v>
      </c>
      <c r="AV16" s="313">
        <v>364</v>
      </c>
      <c r="AW16" s="312"/>
      <c r="AX16" s="312"/>
      <c r="AY16" s="313">
        <v>22</v>
      </c>
      <c r="AZ16" s="313">
        <v>28</v>
      </c>
      <c r="BA16" s="313">
        <v>23</v>
      </c>
      <c r="BB16" s="313">
        <v>27</v>
      </c>
      <c r="BC16" s="313">
        <v>23</v>
      </c>
      <c r="BD16" s="313">
        <v>26</v>
      </c>
      <c r="BE16" s="312"/>
      <c r="BF16" s="313">
        <v>45</v>
      </c>
      <c r="BG16" s="313">
        <v>32</v>
      </c>
      <c r="BH16" s="313">
        <v>27</v>
      </c>
      <c r="BI16" s="313">
        <v>35</v>
      </c>
      <c r="BJ16" s="313">
        <v>22</v>
      </c>
      <c r="BK16" s="313">
        <v>19</v>
      </c>
      <c r="BL16" s="312"/>
      <c r="BM16" s="313">
        <v>3</v>
      </c>
      <c r="BN16" s="313">
        <v>8</v>
      </c>
      <c r="BO16" s="313">
        <v>8</v>
      </c>
      <c r="BP16" s="313">
        <v>16</v>
      </c>
      <c r="BQ16" s="312"/>
      <c r="BR16" s="312"/>
      <c r="BS16" s="312"/>
      <c r="BT16" s="312"/>
      <c r="BU16" s="315"/>
      <c r="BV16" s="315"/>
      <c r="BW16" s="314">
        <v>9</v>
      </c>
      <c r="BX16" s="313">
        <v>343</v>
      </c>
      <c r="BY16" s="312"/>
      <c r="BZ16" s="312"/>
      <c r="CA16" s="313">
        <v>24</v>
      </c>
      <c r="CB16" s="313">
        <v>23</v>
      </c>
      <c r="CC16" s="313">
        <v>20</v>
      </c>
      <c r="CD16" s="313">
        <v>24</v>
      </c>
      <c r="CE16" s="313">
        <v>17</v>
      </c>
      <c r="CF16" s="313">
        <v>26</v>
      </c>
      <c r="CG16" s="312"/>
      <c r="CH16" s="313">
        <v>36</v>
      </c>
      <c r="CI16" s="313">
        <v>29</v>
      </c>
      <c r="CJ16" s="313">
        <v>30</v>
      </c>
      <c r="CK16" s="313">
        <v>28</v>
      </c>
      <c r="CL16" s="313">
        <v>28</v>
      </c>
      <c r="CM16" s="313">
        <v>11</v>
      </c>
      <c r="CN16" s="312"/>
      <c r="CO16" s="313">
        <v>3</v>
      </c>
      <c r="CP16" s="313">
        <v>12</v>
      </c>
      <c r="CQ16" s="313">
        <v>16</v>
      </c>
      <c r="CR16" s="313">
        <v>16</v>
      </c>
      <c r="CS16" s="312"/>
      <c r="CT16" s="312"/>
      <c r="CU16" s="312"/>
      <c r="CV16" s="312"/>
      <c r="CW16" s="315"/>
      <c r="CX16" s="315"/>
    </row>
    <row r="17" spans="1:102" ht="18.75" x14ac:dyDescent="0.3">
      <c r="A17" s="298">
        <v>4</v>
      </c>
      <c r="B17" s="300" t="s">
        <v>372</v>
      </c>
      <c r="C17" s="300" t="s">
        <v>134</v>
      </c>
      <c r="D17" s="300" t="s">
        <v>137</v>
      </c>
      <c r="E17" s="300" t="s">
        <v>129</v>
      </c>
      <c r="F17" s="300" t="s">
        <v>144</v>
      </c>
      <c r="G17" s="302" t="s">
        <v>373</v>
      </c>
      <c r="H17" s="302" t="s">
        <v>374</v>
      </c>
      <c r="I17" s="303" t="s">
        <v>367</v>
      </c>
      <c r="J17" s="300" t="s">
        <v>368</v>
      </c>
      <c r="K17" s="300" t="s">
        <v>369</v>
      </c>
      <c r="L17" s="304">
        <v>213001000083</v>
      </c>
      <c r="M17" s="303">
        <v>9</v>
      </c>
      <c r="N17" s="298">
        <v>166</v>
      </c>
      <c r="O17" s="298" t="s">
        <v>370</v>
      </c>
      <c r="P17" s="305">
        <v>3145950760</v>
      </c>
      <c r="Q17" s="305" t="s">
        <v>357</v>
      </c>
      <c r="R17" s="305">
        <v>3145950760</v>
      </c>
      <c r="S17" s="306" t="s">
        <v>371</v>
      </c>
      <c r="T17" s="313">
        <v>281</v>
      </c>
      <c r="U17" s="312"/>
      <c r="V17" s="312"/>
      <c r="W17" s="313">
        <v>17</v>
      </c>
      <c r="X17" s="313">
        <v>25</v>
      </c>
      <c r="Y17" s="313">
        <v>31</v>
      </c>
      <c r="Z17" s="313">
        <v>16</v>
      </c>
      <c r="AA17" s="313">
        <v>23</v>
      </c>
      <c r="AB17" s="313">
        <v>26</v>
      </c>
      <c r="AC17" s="312"/>
      <c r="AD17" s="313">
        <v>22</v>
      </c>
      <c r="AE17" s="313">
        <v>27</v>
      </c>
      <c r="AF17" s="313">
        <v>34</v>
      </c>
      <c r="AG17" s="313">
        <v>27</v>
      </c>
      <c r="AH17" s="313">
        <v>16</v>
      </c>
      <c r="AI17" s="313">
        <v>17</v>
      </c>
      <c r="AJ17" s="312"/>
      <c r="AK17" s="312"/>
      <c r="AL17" s="312"/>
      <c r="AM17" s="312"/>
      <c r="AN17" s="312"/>
      <c r="AO17" s="312"/>
      <c r="AP17" s="312"/>
      <c r="AQ17" s="312"/>
      <c r="AR17" s="312"/>
      <c r="AS17" s="312"/>
      <c r="AT17" s="312"/>
      <c r="AU17" s="314">
        <v>166</v>
      </c>
      <c r="AV17" s="313">
        <v>143</v>
      </c>
      <c r="AW17" s="312"/>
      <c r="AX17" s="312"/>
      <c r="AY17" s="313">
        <v>11</v>
      </c>
      <c r="AZ17" s="313">
        <v>10</v>
      </c>
      <c r="BA17" s="313">
        <v>17</v>
      </c>
      <c r="BB17" s="313">
        <v>10</v>
      </c>
      <c r="BC17" s="313">
        <v>15</v>
      </c>
      <c r="BD17" s="313">
        <v>11</v>
      </c>
      <c r="BE17" s="312"/>
      <c r="BF17" s="313">
        <v>12</v>
      </c>
      <c r="BG17" s="313">
        <v>12</v>
      </c>
      <c r="BH17" s="313">
        <v>17</v>
      </c>
      <c r="BI17" s="313">
        <v>8</v>
      </c>
      <c r="BJ17" s="313">
        <v>10</v>
      </c>
      <c r="BK17" s="313">
        <v>10</v>
      </c>
      <c r="BL17" s="312"/>
      <c r="BM17" s="312"/>
      <c r="BN17" s="312"/>
      <c r="BO17" s="312"/>
      <c r="BP17" s="312"/>
      <c r="BQ17" s="312"/>
      <c r="BR17" s="312"/>
      <c r="BS17" s="312"/>
      <c r="BT17" s="312"/>
      <c r="BU17" s="315"/>
      <c r="BV17" s="315"/>
      <c r="BW17" s="314">
        <v>166</v>
      </c>
      <c r="BX17" s="313">
        <v>138</v>
      </c>
      <c r="BY17" s="312"/>
      <c r="BZ17" s="312"/>
      <c r="CA17" s="313">
        <v>6</v>
      </c>
      <c r="CB17" s="313">
        <v>15</v>
      </c>
      <c r="CC17" s="313">
        <v>14</v>
      </c>
      <c r="CD17" s="313">
        <v>6</v>
      </c>
      <c r="CE17" s="313">
        <v>8</v>
      </c>
      <c r="CF17" s="313">
        <v>15</v>
      </c>
      <c r="CG17" s="312"/>
      <c r="CH17" s="313">
        <v>10</v>
      </c>
      <c r="CI17" s="313">
        <v>15</v>
      </c>
      <c r="CJ17" s="313">
        <v>17</v>
      </c>
      <c r="CK17" s="313">
        <v>19</v>
      </c>
      <c r="CL17" s="313">
        <v>6</v>
      </c>
      <c r="CM17" s="313">
        <v>7</v>
      </c>
      <c r="CN17" s="312"/>
      <c r="CO17" s="312"/>
      <c r="CP17" s="312"/>
      <c r="CQ17" s="312"/>
      <c r="CR17" s="312"/>
      <c r="CS17" s="312"/>
      <c r="CT17" s="312"/>
      <c r="CU17" s="312"/>
      <c r="CV17" s="312"/>
      <c r="CW17" s="315"/>
      <c r="CX17" s="315"/>
    </row>
    <row r="18" spans="1:102" ht="18.75" x14ac:dyDescent="0.3">
      <c r="A18" s="298">
        <v>5</v>
      </c>
      <c r="B18" s="300" t="s">
        <v>375</v>
      </c>
      <c r="C18" s="300" t="s">
        <v>134</v>
      </c>
      <c r="D18" s="300" t="s">
        <v>137</v>
      </c>
      <c r="E18" s="300" t="s">
        <v>129</v>
      </c>
      <c r="F18" s="300" t="s">
        <v>144</v>
      </c>
      <c r="G18" s="307" t="s">
        <v>376</v>
      </c>
      <c r="H18" s="302" t="s">
        <v>377</v>
      </c>
      <c r="I18" s="303" t="s">
        <v>367</v>
      </c>
      <c r="J18" s="300" t="s">
        <v>368</v>
      </c>
      <c r="K18" s="300" t="s">
        <v>369</v>
      </c>
      <c r="L18" s="304">
        <v>213001001951</v>
      </c>
      <c r="M18" s="303">
        <v>9</v>
      </c>
      <c r="N18" s="298">
        <v>182</v>
      </c>
      <c r="O18" s="298" t="s">
        <v>370</v>
      </c>
      <c r="P18" s="305">
        <v>3145950760</v>
      </c>
      <c r="Q18" s="305" t="s">
        <v>357</v>
      </c>
      <c r="R18" s="305">
        <v>3145950760</v>
      </c>
      <c r="S18" s="306" t="s">
        <v>371</v>
      </c>
      <c r="T18" s="313">
        <v>83</v>
      </c>
      <c r="U18" s="312"/>
      <c r="V18" s="312"/>
      <c r="W18" s="313">
        <v>15</v>
      </c>
      <c r="X18" s="313">
        <v>12</v>
      </c>
      <c r="Y18" s="313">
        <v>12</v>
      </c>
      <c r="Z18" s="313">
        <v>15</v>
      </c>
      <c r="AA18" s="313">
        <v>15</v>
      </c>
      <c r="AB18" s="313">
        <v>14</v>
      </c>
      <c r="AC18" s="312"/>
      <c r="AD18" s="312"/>
      <c r="AE18" s="312"/>
      <c r="AF18" s="312"/>
      <c r="AG18" s="312"/>
      <c r="AH18" s="312"/>
      <c r="AI18" s="312"/>
      <c r="AJ18" s="312"/>
      <c r="AK18" s="312"/>
      <c r="AL18" s="312"/>
      <c r="AM18" s="312"/>
      <c r="AN18" s="312"/>
      <c r="AO18" s="312"/>
      <c r="AP18" s="312"/>
      <c r="AQ18" s="312"/>
      <c r="AR18" s="312"/>
      <c r="AS18" s="312"/>
      <c r="AT18" s="312"/>
      <c r="AU18" s="314">
        <v>182</v>
      </c>
      <c r="AV18" s="313">
        <v>43</v>
      </c>
      <c r="AW18" s="312"/>
      <c r="AX18" s="312"/>
      <c r="AY18" s="313">
        <v>10</v>
      </c>
      <c r="AZ18" s="313">
        <v>4</v>
      </c>
      <c r="BA18" s="313">
        <v>6</v>
      </c>
      <c r="BB18" s="313">
        <v>7</v>
      </c>
      <c r="BC18" s="313">
        <v>9</v>
      </c>
      <c r="BD18" s="313">
        <v>7</v>
      </c>
      <c r="BE18" s="312"/>
      <c r="BF18" s="312"/>
      <c r="BG18" s="312"/>
      <c r="BH18" s="312"/>
      <c r="BI18" s="312"/>
      <c r="BJ18" s="312"/>
      <c r="BK18" s="312"/>
      <c r="BL18" s="312"/>
      <c r="BM18" s="312"/>
      <c r="BN18" s="312"/>
      <c r="BO18" s="312"/>
      <c r="BP18" s="312"/>
      <c r="BQ18" s="312"/>
      <c r="BR18" s="312"/>
      <c r="BS18" s="312"/>
      <c r="BT18" s="312"/>
      <c r="BU18" s="315"/>
      <c r="BV18" s="315"/>
      <c r="BW18" s="314">
        <v>182</v>
      </c>
      <c r="BX18" s="313">
        <v>40</v>
      </c>
      <c r="BY18" s="312"/>
      <c r="BZ18" s="312"/>
      <c r="CA18" s="313">
        <v>5</v>
      </c>
      <c r="CB18" s="313">
        <v>8</v>
      </c>
      <c r="CC18" s="313">
        <v>6</v>
      </c>
      <c r="CD18" s="313">
        <v>8</v>
      </c>
      <c r="CE18" s="313">
        <v>6</v>
      </c>
      <c r="CF18" s="313">
        <v>7</v>
      </c>
      <c r="CG18" s="312"/>
      <c r="CH18" s="312"/>
      <c r="CI18" s="312"/>
      <c r="CJ18" s="312"/>
      <c r="CK18" s="312"/>
      <c r="CL18" s="312"/>
      <c r="CM18" s="312"/>
      <c r="CN18" s="312"/>
      <c r="CO18" s="312"/>
      <c r="CP18" s="312"/>
      <c r="CQ18" s="312"/>
      <c r="CR18" s="312"/>
      <c r="CS18" s="312"/>
      <c r="CT18" s="312"/>
      <c r="CU18" s="312"/>
      <c r="CV18" s="312"/>
      <c r="CW18" s="315"/>
      <c r="CX18" s="315"/>
    </row>
    <row r="19" spans="1:102" ht="18.75" x14ac:dyDescent="0.3">
      <c r="A19" s="298">
        <v>6</v>
      </c>
      <c r="B19" s="300" t="s">
        <v>378</v>
      </c>
      <c r="C19" s="300" t="s">
        <v>134</v>
      </c>
      <c r="D19" s="300" t="s">
        <v>137</v>
      </c>
      <c r="E19" s="300" t="s">
        <v>129</v>
      </c>
      <c r="F19" s="300" t="s">
        <v>144</v>
      </c>
      <c r="G19" s="302" t="s">
        <v>379</v>
      </c>
      <c r="H19" s="302" t="s">
        <v>380</v>
      </c>
      <c r="I19" s="303" t="s">
        <v>367</v>
      </c>
      <c r="J19" s="300" t="s">
        <v>368</v>
      </c>
      <c r="K19" s="300" t="s">
        <v>381</v>
      </c>
      <c r="L19" s="304">
        <v>213001800187</v>
      </c>
      <c r="M19" s="303">
        <v>9</v>
      </c>
      <c r="N19" s="298">
        <v>915</v>
      </c>
      <c r="O19" s="298" t="s">
        <v>370</v>
      </c>
      <c r="P19" s="305">
        <v>3145950760</v>
      </c>
      <c r="Q19" s="305" t="s">
        <v>357</v>
      </c>
      <c r="R19" s="305">
        <v>3145950760</v>
      </c>
      <c r="S19" s="306" t="s">
        <v>371</v>
      </c>
      <c r="T19" s="313">
        <v>32</v>
      </c>
      <c r="U19" s="312"/>
      <c r="V19" s="312"/>
      <c r="W19" s="313">
        <v>5</v>
      </c>
      <c r="X19" s="313">
        <v>10</v>
      </c>
      <c r="Y19" s="313">
        <v>2</v>
      </c>
      <c r="Z19" s="313">
        <v>4</v>
      </c>
      <c r="AA19" s="313">
        <v>4</v>
      </c>
      <c r="AB19" s="313">
        <v>7</v>
      </c>
      <c r="AC19" s="312"/>
      <c r="AD19" s="312"/>
      <c r="AE19" s="312"/>
      <c r="AF19" s="312"/>
      <c r="AG19" s="312"/>
      <c r="AH19" s="312"/>
      <c r="AI19" s="312"/>
      <c r="AJ19" s="312"/>
      <c r="AK19" s="312"/>
      <c r="AL19" s="312"/>
      <c r="AM19" s="312"/>
      <c r="AN19" s="312"/>
      <c r="AO19" s="312"/>
      <c r="AP19" s="312"/>
      <c r="AQ19" s="312"/>
      <c r="AR19" s="312"/>
      <c r="AS19" s="312"/>
      <c r="AT19" s="312"/>
      <c r="AU19" s="314">
        <v>915</v>
      </c>
      <c r="AV19" s="313">
        <v>16</v>
      </c>
      <c r="AW19" s="312"/>
      <c r="AX19" s="312"/>
      <c r="AY19" s="313">
        <v>3</v>
      </c>
      <c r="AZ19" s="313">
        <v>4</v>
      </c>
      <c r="BA19" s="313">
        <v>1</v>
      </c>
      <c r="BB19" s="313">
        <v>2</v>
      </c>
      <c r="BC19" s="313">
        <v>4</v>
      </c>
      <c r="BD19" s="313">
        <v>2</v>
      </c>
      <c r="BE19" s="312"/>
      <c r="BF19" s="312"/>
      <c r="BG19" s="312"/>
      <c r="BH19" s="312"/>
      <c r="BI19" s="312"/>
      <c r="BJ19" s="312"/>
      <c r="BK19" s="312"/>
      <c r="BL19" s="312"/>
      <c r="BM19" s="312"/>
      <c r="BN19" s="312"/>
      <c r="BO19" s="312"/>
      <c r="BP19" s="312"/>
      <c r="BQ19" s="312"/>
      <c r="BR19" s="312"/>
      <c r="BS19" s="312"/>
      <c r="BT19" s="312"/>
      <c r="BU19" s="315"/>
      <c r="BV19" s="315"/>
      <c r="BW19" s="314">
        <v>915</v>
      </c>
      <c r="BX19" s="313">
        <v>16</v>
      </c>
      <c r="BY19" s="312"/>
      <c r="BZ19" s="312"/>
      <c r="CA19" s="313">
        <v>2</v>
      </c>
      <c r="CB19" s="313">
        <v>6</v>
      </c>
      <c r="CC19" s="313">
        <v>1</v>
      </c>
      <c r="CD19" s="313">
        <v>2</v>
      </c>
      <c r="CE19" s="312"/>
      <c r="CF19" s="313">
        <v>5</v>
      </c>
      <c r="CG19" s="312"/>
      <c r="CH19" s="312"/>
      <c r="CI19" s="312"/>
      <c r="CJ19" s="312"/>
      <c r="CK19" s="312"/>
      <c r="CL19" s="312"/>
      <c r="CM19" s="312"/>
      <c r="CN19" s="312"/>
      <c r="CO19" s="312"/>
      <c r="CP19" s="312"/>
      <c r="CQ19" s="312"/>
      <c r="CR19" s="312"/>
      <c r="CS19" s="312"/>
      <c r="CT19" s="312"/>
      <c r="CU19" s="312"/>
      <c r="CV19" s="312"/>
      <c r="CW19" s="315"/>
      <c r="CX19" s="315"/>
    </row>
    <row r="20" spans="1:102" ht="18.75" x14ac:dyDescent="0.3">
      <c r="A20" s="298">
        <v>7</v>
      </c>
      <c r="B20" s="299" t="s">
        <v>382</v>
      </c>
      <c r="C20" s="300" t="s">
        <v>351</v>
      </c>
      <c r="D20" s="300" t="s">
        <v>137</v>
      </c>
      <c r="E20" s="300" t="s">
        <v>128</v>
      </c>
      <c r="F20" s="300" t="s">
        <v>148</v>
      </c>
      <c r="G20" s="301" t="s">
        <v>383</v>
      </c>
      <c r="H20" s="302" t="s">
        <v>384</v>
      </c>
      <c r="I20" s="303">
        <v>3</v>
      </c>
      <c r="J20" s="300" t="s">
        <v>385</v>
      </c>
      <c r="K20" s="300" t="s">
        <v>386</v>
      </c>
      <c r="L20" s="304">
        <v>113001000160</v>
      </c>
      <c r="M20" s="303">
        <v>11</v>
      </c>
      <c r="N20" s="298">
        <v>11</v>
      </c>
      <c r="O20" s="298" t="s">
        <v>387</v>
      </c>
      <c r="P20" s="305">
        <v>6562618</v>
      </c>
      <c r="Q20" s="305" t="s">
        <v>357</v>
      </c>
      <c r="R20" s="305">
        <v>3135121290</v>
      </c>
      <c r="S20" s="306" t="s">
        <v>388</v>
      </c>
      <c r="T20" s="313">
        <v>748</v>
      </c>
      <c r="U20" s="312"/>
      <c r="V20" s="312"/>
      <c r="W20" s="312"/>
      <c r="X20" s="312"/>
      <c r="Y20" s="312"/>
      <c r="Z20" s="312"/>
      <c r="AA20" s="312"/>
      <c r="AB20" s="312"/>
      <c r="AC20" s="312"/>
      <c r="AD20" s="313">
        <v>168</v>
      </c>
      <c r="AE20" s="313">
        <v>132</v>
      </c>
      <c r="AF20" s="313">
        <v>128</v>
      </c>
      <c r="AG20" s="313">
        <v>82</v>
      </c>
      <c r="AH20" s="313">
        <v>77</v>
      </c>
      <c r="AI20" s="313">
        <v>59</v>
      </c>
      <c r="AJ20" s="312"/>
      <c r="AK20" s="312"/>
      <c r="AL20" s="313">
        <v>33</v>
      </c>
      <c r="AM20" s="313">
        <v>34</v>
      </c>
      <c r="AN20" s="313">
        <v>35</v>
      </c>
      <c r="AO20" s="312"/>
      <c r="AP20" s="312"/>
      <c r="AQ20" s="312"/>
      <c r="AR20" s="312"/>
      <c r="AS20" s="312"/>
      <c r="AT20" s="312"/>
      <c r="AU20" s="314">
        <v>11</v>
      </c>
      <c r="AV20" s="313">
        <v>356</v>
      </c>
      <c r="AW20" s="312"/>
      <c r="AX20" s="312"/>
      <c r="AY20" s="312"/>
      <c r="AZ20" s="312"/>
      <c r="BA20" s="312"/>
      <c r="BB20" s="312"/>
      <c r="BC20" s="312"/>
      <c r="BD20" s="312"/>
      <c r="BE20" s="312"/>
      <c r="BF20" s="313">
        <v>75</v>
      </c>
      <c r="BG20" s="313">
        <v>65</v>
      </c>
      <c r="BH20" s="313">
        <v>47</v>
      </c>
      <c r="BI20" s="313">
        <v>45</v>
      </c>
      <c r="BJ20" s="313">
        <v>38</v>
      </c>
      <c r="BK20" s="313">
        <v>21</v>
      </c>
      <c r="BL20" s="312"/>
      <c r="BM20" s="312"/>
      <c r="BN20" s="313">
        <v>22</v>
      </c>
      <c r="BO20" s="313">
        <v>22</v>
      </c>
      <c r="BP20" s="313">
        <v>21</v>
      </c>
      <c r="BQ20" s="312"/>
      <c r="BR20" s="312"/>
      <c r="BS20" s="312"/>
      <c r="BT20" s="312"/>
      <c r="BU20" s="315"/>
      <c r="BV20" s="315"/>
      <c r="BW20" s="314">
        <v>11</v>
      </c>
      <c r="BX20" s="313">
        <v>392</v>
      </c>
      <c r="BY20" s="312"/>
      <c r="BZ20" s="312"/>
      <c r="CA20" s="312"/>
      <c r="CB20" s="312"/>
      <c r="CC20" s="312"/>
      <c r="CD20" s="312"/>
      <c r="CE20" s="312"/>
      <c r="CF20" s="312"/>
      <c r="CG20" s="312"/>
      <c r="CH20" s="313">
        <v>93</v>
      </c>
      <c r="CI20" s="313">
        <v>67</v>
      </c>
      <c r="CJ20" s="313">
        <v>81</v>
      </c>
      <c r="CK20" s="313">
        <v>37</v>
      </c>
      <c r="CL20" s="313">
        <v>39</v>
      </c>
      <c r="CM20" s="313">
        <v>38</v>
      </c>
      <c r="CN20" s="312"/>
      <c r="CO20" s="312"/>
      <c r="CP20" s="313">
        <v>11</v>
      </c>
      <c r="CQ20" s="313">
        <v>12</v>
      </c>
      <c r="CR20" s="313">
        <v>14</v>
      </c>
      <c r="CS20" s="312"/>
      <c r="CT20" s="312"/>
      <c r="CU20" s="312"/>
      <c r="CV20" s="312"/>
      <c r="CW20" s="315"/>
      <c r="CX20" s="315"/>
    </row>
    <row r="21" spans="1:102" ht="18.75" x14ac:dyDescent="0.3">
      <c r="A21" s="298">
        <v>8</v>
      </c>
      <c r="B21" s="300" t="s">
        <v>389</v>
      </c>
      <c r="C21" s="300" t="s">
        <v>134</v>
      </c>
      <c r="D21" s="300" t="s">
        <v>137</v>
      </c>
      <c r="E21" s="300" t="s">
        <v>128</v>
      </c>
      <c r="F21" s="300" t="s">
        <v>148</v>
      </c>
      <c r="G21" s="301" t="s">
        <v>390</v>
      </c>
      <c r="H21" s="302" t="s">
        <v>391</v>
      </c>
      <c r="I21" s="303">
        <v>3</v>
      </c>
      <c r="J21" s="300" t="s">
        <v>385</v>
      </c>
      <c r="K21" s="300" t="s">
        <v>392</v>
      </c>
      <c r="L21" s="304">
        <v>113001012711</v>
      </c>
      <c r="M21" s="303">
        <v>11</v>
      </c>
      <c r="N21" s="298">
        <v>5</v>
      </c>
      <c r="O21" s="298" t="s">
        <v>387</v>
      </c>
      <c r="P21" s="305">
        <v>6562618</v>
      </c>
      <c r="Q21" s="305" t="s">
        <v>357</v>
      </c>
      <c r="R21" s="305">
        <v>3135121290</v>
      </c>
      <c r="S21" s="306" t="s">
        <v>388</v>
      </c>
      <c r="T21" s="313">
        <v>588</v>
      </c>
      <c r="U21" s="312"/>
      <c r="V21" s="312"/>
      <c r="W21" s="313">
        <v>70</v>
      </c>
      <c r="X21" s="313">
        <v>97</v>
      </c>
      <c r="Y21" s="313">
        <v>86</v>
      </c>
      <c r="Z21" s="313">
        <v>89</v>
      </c>
      <c r="AA21" s="313">
        <v>105</v>
      </c>
      <c r="AB21" s="313">
        <v>115</v>
      </c>
      <c r="AC21" s="313">
        <v>26</v>
      </c>
      <c r="AD21" s="312"/>
      <c r="AE21" s="312"/>
      <c r="AF21" s="312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2"/>
      <c r="AR21" s="312"/>
      <c r="AS21" s="312"/>
      <c r="AT21" s="312"/>
      <c r="AU21" s="314">
        <v>5</v>
      </c>
      <c r="AV21" s="313">
        <v>286</v>
      </c>
      <c r="AW21" s="312"/>
      <c r="AX21" s="312"/>
      <c r="AY21" s="313">
        <v>38</v>
      </c>
      <c r="AZ21" s="313">
        <v>51</v>
      </c>
      <c r="BA21" s="313">
        <v>52</v>
      </c>
      <c r="BB21" s="313">
        <v>42</v>
      </c>
      <c r="BC21" s="313">
        <v>34</v>
      </c>
      <c r="BD21" s="313">
        <v>57</v>
      </c>
      <c r="BE21" s="313">
        <v>12</v>
      </c>
      <c r="BF21" s="312"/>
      <c r="BG21" s="312"/>
      <c r="BH21" s="312"/>
      <c r="BI21" s="312"/>
      <c r="BJ21" s="312"/>
      <c r="BK21" s="312"/>
      <c r="BL21" s="312"/>
      <c r="BM21" s="312"/>
      <c r="BN21" s="312"/>
      <c r="BO21" s="312"/>
      <c r="BP21" s="312"/>
      <c r="BQ21" s="312"/>
      <c r="BR21" s="312"/>
      <c r="BS21" s="312"/>
      <c r="BT21" s="312"/>
      <c r="BU21" s="315"/>
      <c r="BV21" s="315"/>
      <c r="BW21" s="314">
        <v>5</v>
      </c>
      <c r="BX21" s="313">
        <v>302</v>
      </c>
      <c r="BY21" s="312"/>
      <c r="BZ21" s="312"/>
      <c r="CA21" s="313">
        <v>32</v>
      </c>
      <c r="CB21" s="313">
        <v>46</v>
      </c>
      <c r="CC21" s="313">
        <v>34</v>
      </c>
      <c r="CD21" s="313">
        <v>47</v>
      </c>
      <c r="CE21" s="313">
        <v>71</v>
      </c>
      <c r="CF21" s="313">
        <v>58</v>
      </c>
      <c r="CG21" s="313">
        <v>14</v>
      </c>
      <c r="CH21" s="312"/>
      <c r="CI21" s="312"/>
      <c r="CJ21" s="312"/>
      <c r="CK21" s="312"/>
      <c r="CL21" s="312"/>
      <c r="CM21" s="312"/>
      <c r="CN21" s="312"/>
      <c r="CO21" s="312"/>
      <c r="CP21" s="312"/>
      <c r="CQ21" s="312"/>
      <c r="CR21" s="312"/>
      <c r="CS21" s="312"/>
      <c r="CT21" s="312"/>
      <c r="CU21" s="312"/>
      <c r="CV21" s="312"/>
      <c r="CW21" s="315"/>
      <c r="CX21" s="315"/>
    </row>
    <row r="22" spans="1:102" ht="18.75" x14ac:dyDescent="0.3">
      <c r="A22" s="298">
        <v>9</v>
      </c>
      <c r="B22" s="300" t="s">
        <v>393</v>
      </c>
      <c r="C22" s="300" t="s">
        <v>134</v>
      </c>
      <c r="D22" s="300" t="s">
        <v>137</v>
      </c>
      <c r="E22" s="300" t="s">
        <v>128</v>
      </c>
      <c r="F22" s="300" t="s">
        <v>148</v>
      </c>
      <c r="G22" s="301" t="s">
        <v>394</v>
      </c>
      <c r="H22" s="302" t="s">
        <v>395</v>
      </c>
      <c r="I22" s="303">
        <v>3</v>
      </c>
      <c r="J22" s="300" t="s">
        <v>385</v>
      </c>
      <c r="K22" s="300" t="s">
        <v>396</v>
      </c>
      <c r="L22" s="304">
        <v>113001003967</v>
      </c>
      <c r="M22" s="303">
        <v>11</v>
      </c>
      <c r="N22" s="298">
        <v>102</v>
      </c>
      <c r="O22" s="298" t="s">
        <v>387</v>
      </c>
      <c r="P22" s="305">
        <v>6562618</v>
      </c>
      <c r="Q22" s="305" t="s">
        <v>357</v>
      </c>
      <c r="R22" s="305">
        <v>3135121290</v>
      </c>
      <c r="S22" s="306" t="s">
        <v>388</v>
      </c>
      <c r="T22" s="313">
        <v>363</v>
      </c>
      <c r="U22" s="312"/>
      <c r="V22" s="312"/>
      <c r="W22" s="313">
        <v>66</v>
      </c>
      <c r="X22" s="313">
        <v>62</v>
      </c>
      <c r="Y22" s="313">
        <v>84</v>
      </c>
      <c r="Z22" s="313">
        <v>56</v>
      </c>
      <c r="AA22" s="313">
        <v>43</v>
      </c>
      <c r="AB22" s="313">
        <v>52</v>
      </c>
      <c r="AC22" s="312"/>
      <c r="AD22" s="312"/>
      <c r="AE22" s="312"/>
      <c r="AF22" s="312"/>
      <c r="AG22" s="312"/>
      <c r="AH22" s="312"/>
      <c r="AI22" s="312"/>
      <c r="AJ22" s="312"/>
      <c r="AK22" s="312"/>
      <c r="AL22" s="312"/>
      <c r="AM22" s="312"/>
      <c r="AN22" s="312"/>
      <c r="AO22" s="312"/>
      <c r="AP22" s="312"/>
      <c r="AQ22" s="312"/>
      <c r="AR22" s="312"/>
      <c r="AS22" s="312"/>
      <c r="AT22" s="312"/>
      <c r="AU22" s="314">
        <v>102</v>
      </c>
      <c r="AV22" s="313">
        <v>166</v>
      </c>
      <c r="AW22" s="312"/>
      <c r="AX22" s="312"/>
      <c r="AY22" s="313">
        <v>28</v>
      </c>
      <c r="AZ22" s="313">
        <v>25</v>
      </c>
      <c r="BA22" s="313">
        <v>35</v>
      </c>
      <c r="BB22" s="313">
        <v>31</v>
      </c>
      <c r="BC22" s="313">
        <v>20</v>
      </c>
      <c r="BD22" s="313">
        <v>27</v>
      </c>
      <c r="BE22" s="312"/>
      <c r="BF22" s="312"/>
      <c r="BG22" s="312"/>
      <c r="BH22" s="312"/>
      <c r="BI22" s="312"/>
      <c r="BJ22" s="312"/>
      <c r="BK22" s="312"/>
      <c r="BL22" s="312"/>
      <c r="BM22" s="312"/>
      <c r="BN22" s="312"/>
      <c r="BO22" s="312"/>
      <c r="BP22" s="312"/>
      <c r="BQ22" s="312"/>
      <c r="BR22" s="312"/>
      <c r="BS22" s="312"/>
      <c r="BT22" s="312"/>
      <c r="BU22" s="315"/>
      <c r="BV22" s="315"/>
      <c r="BW22" s="314">
        <v>102</v>
      </c>
      <c r="BX22" s="313">
        <v>197</v>
      </c>
      <c r="BY22" s="312"/>
      <c r="BZ22" s="312"/>
      <c r="CA22" s="313">
        <v>38</v>
      </c>
      <c r="CB22" s="313">
        <v>37</v>
      </c>
      <c r="CC22" s="313">
        <v>49</v>
      </c>
      <c r="CD22" s="313">
        <v>25</v>
      </c>
      <c r="CE22" s="313">
        <v>23</v>
      </c>
      <c r="CF22" s="313">
        <v>25</v>
      </c>
      <c r="CG22" s="312"/>
      <c r="CH22" s="312"/>
      <c r="CI22" s="312"/>
      <c r="CJ22" s="312"/>
      <c r="CK22" s="312"/>
      <c r="CL22" s="312"/>
      <c r="CM22" s="312"/>
      <c r="CN22" s="312"/>
      <c r="CO22" s="312"/>
      <c r="CP22" s="312"/>
      <c r="CQ22" s="312"/>
      <c r="CR22" s="312"/>
      <c r="CS22" s="312"/>
      <c r="CT22" s="312"/>
      <c r="CU22" s="312"/>
      <c r="CV22" s="312"/>
      <c r="CW22" s="315"/>
      <c r="CX22" s="315"/>
    </row>
    <row r="23" spans="1:102" ht="18.75" x14ac:dyDescent="0.3">
      <c r="A23" s="298">
        <v>10</v>
      </c>
      <c r="B23" s="299" t="s">
        <v>397</v>
      </c>
      <c r="C23" s="300" t="s">
        <v>351</v>
      </c>
      <c r="D23" s="300" t="s">
        <v>137</v>
      </c>
      <c r="E23" s="300" t="s">
        <v>129</v>
      </c>
      <c r="F23" s="300" t="s">
        <v>129</v>
      </c>
      <c r="G23" s="301" t="s">
        <v>398</v>
      </c>
      <c r="H23" s="302" t="s">
        <v>399</v>
      </c>
      <c r="I23" s="303">
        <v>6</v>
      </c>
      <c r="J23" s="300" t="s">
        <v>400</v>
      </c>
      <c r="K23" s="300" t="s">
        <v>401</v>
      </c>
      <c r="L23" s="304">
        <v>113001000241</v>
      </c>
      <c r="M23" s="303">
        <v>18</v>
      </c>
      <c r="N23" s="298">
        <v>18</v>
      </c>
      <c r="O23" s="298" t="s">
        <v>402</v>
      </c>
      <c r="P23" s="305">
        <v>3152339318</v>
      </c>
      <c r="Q23" s="305" t="s">
        <v>357</v>
      </c>
      <c r="R23" s="305">
        <v>3126550041</v>
      </c>
      <c r="S23" s="306" t="s">
        <v>403</v>
      </c>
      <c r="T23" s="313">
        <v>1472</v>
      </c>
      <c r="U23" s="312"/>
      <c r="V23" s="312"/>
      <c r="W23" s="313">
        <v>102</v>
      </c>
      <c r="X23" s="313">
        <v>143</v>
      </c>
      <c r="Y23" s="313">
        <v>102</v>
      </c>
      <c r="Z23" s="313">
        <v>102</v>
      </c>
      <c r="AA23" s="313">
        <v>115</v>
      </c>
      <c r="AB23" s="313">
        <v>114</v>
      </c>
      <c r="AC23" s="313">
        <v>41</v>
      </c>
      <c r="AD23" s="313">
        <v>112</v>
      </c>
      <c r="AE23" s="313">
        <v>108</v>
      </c>
      <c r="AF23" s="313">
        <v>108</v>
      </c>
      <c r="AG23" s="313">
        <v>129</v>
      </c>
      <c r="AH23" s="313">
        <v>110</v>
      </c>
      <c r="AI23" s="313">
        <v>62</v>
      </c>
      <c r="AJ23" s="312"/>
      <c r="AK23" s="313">
        <v>31</v>
      </c>
      <c r="AL23" s="313">
        <v>27</v>
      </c>
      <c r="AM23" s="313">
        <v>31</v>
      </c>
      <c r="AN23" s="313">
        <v>35</v>
      </c>
      <c r="AO23" s="312"/>
      <c r="AP23" s="312"/>
      <c r="AQ23" s="312"/>
      <c r="AR23" s="312"/>
      <c r="AS23" s="312"/>
      <c r="AT23" s="312"/>
      <c r="AU23" s="314">
        <v>18</v>
      </c>
      <c r="AV23" s="313">
        <v>754</v>
      </c>
      <c r="AW23" s="312"/>
      <c r="AX23" s="312"/>
      <c r="AY23" s="313">
        <v>51</v>
      </c>
      <c r="AZ23" s="313">
        <v>71</v>
      </c>
      <c r="BA23" s="313">
        <v>48</v>
      </c>
      <c r="BB23" s="313">
        <v>57</v>
      </c>
      <c r="BC23" s="313">
        <v>54</v>
      </c>
      <c r="BD23" s="313">
        <v>53</v>
      </c>
      <c r="BE23" s="313">
        <v>13</v>
      </c>
      <c r="BF23" s="313">
        <v>61</v>
      </c>
      <c r="BG23" s="313">
        <v>61</v>
      </c>
      <c r="BH23" s="313">
        <v>53</v>
      </c>
      <c r="BI23" s="313">
        <v>70</v>
      </c>
      <c r="BJ23" s="313">
        <v>59</v>
      </c>
      <c r="BK23" s="313">
        <v>44</v>
      </c>
      <c r="BL23" s="312"/>
      <c r="BM23" s="313">
        <v>19</v>
      </c>
      <c r="BN23" s="313">
        <v>14</v>
      </c>
      <c r="BO23" s="313">
        <v>12</v>
      </c>
      <c r="BP23" s="313">
        <v>14</v>
      </c>
      <c r="BQ23" s="312"/>
      <c r="BR23" s="312"/>
      <c r="BS23" s="312"/>
      <c r="BT23" s="312"/>
      <c r="BU23" s="315"/>
      <c r="BV23" s="315"/>
      <c r="BW23" s="314">
        <v>18</v>
      </c>
      <c r="BX23" s="313">
        <v>718</v>
      </c>
      <c r="BY23" s="312"/>
      <c r="BZ23" s="312"/>
      <c r="CA23" s="313">
        <v>51</v>
      </c>
      <c r="CB23" s="313">
        <v>72</v>
      </c>
      <c r="CC23" s="313">
        <v>54</v>
      </c>
      <c r="CD23" s="313">
        <v>45</v>
      </c>
      <c r="CE23" s="313">
        <v>61</v>
      </c>
      <c r="CF23" s="313">
        <v>61</v>
      </c>
      <c r="CG23" s="313">
        <v>28</v>
      </c>
      <c r="CH23" s="313">
        <v>51</v>
      </c>
      <c r="CI23" s="313">
        <v>47</v>
      </c>
      <c r="CJ23" s="313">
        <v>55</v>
      </c>
      <c r="CK23" s="313">
        <v>59</v>
      </c>
      <c r="CL23" s="313">
        <v>51</v>
      </c>
      <c r="CM23" s="313">
        <v>18</v>
      </c>
      <c r="CN23" s="312"/>
      <c r="CO23" s="313">
        <v>12</v>
      </c>
      <c r="CP23" s="313">
        <v>13</v>
      </c>
      <c r="CQ23" s="313">
        <v>19</v>
      </c>
      <c r="CR23" s="313">
        <v>21</v>
      </c>
      <c r="CS23" s="312"/>
      <c r="CT23" s="312"/>
      <c r="CU23" s="312"/>
      <c r="CV23" s="312"/>
      <c r="CW23" s="315"/>
      <c r="CX23" s="315"/>
    </row>
    <row r="24" spans="1:102" ht="18.75" x14ac:dyDescent="0.3">
      <c r="A24" s="298">
        <v>11</v>
      </c>
      <c r="B24" s="299" t="s">
        <v>404</v>
      </c>
      <c r="C24" s="300" t="s">
        <v>351</v>
      </c>
      <c r="D24" s="300" t="s">
        <v>137</v>
      </c>
      <c r="E24" s="300" t="s">
        <v>130</v>
      </c>
      <c r="F24" s="300" t="s">
        <v>130</v>
      </c>
      <c r="G24" s="301" t="s">
        <v>405</v>
      </c>
      <c r="H24" s="302" t="s">
        <v>406</v>
      </c>
      <c r="I24" s="303">
        <v>13</v>
      </c>
      <c r="J24" s="300" t="s">
        <v>407</v>
      </c>
      <c r="K24" s="300" t="s">
        <v>408</v>
      </c>
      <c r="L24" s="304">
        <v>113001000348</v>
      </c>
      <c r="M24" s="303">
        <v>22</v>
      </c>
      <c r="N24" s="298">
        <v>22</v>
      </c>
      <c r="O24" s="298" t="s">
        <v>409</v>
      </c>
      <c r="P24" s="305">
        <v>6928619</v>
      </c>
      <c r="Q24" s="305" t="s">
        <v>357</v>
      </c>
      <c r="R24" s="305">
        <v>3114085071</v>
      </c>
      <c r="S24" s="306" t="s">
        <v>410</v>
      </c>
      <c r="T24" s="313">
        <v>2857</v>
      </c>
      <c r="U24" s="313">
        <v>39</v>
      </c>
      <c r="V24" s="313">
        <v>98</v>
      </c>
      <c r="W24" s="313">
        <v>165</v>
      </c>
      <c r="X24" s="313">
        <v>216</v>
      </c>
      <c r="Y24" s="313">
        <v>176</v>
      </c>
      <c r="Z24" s="313">
        <v>224</v>
      </c>
      <c r="AA24" s="313">
        <v>215</v>
      </c>
      <c r="AB24" s="313">
        <v>203</v>
      </c>
      <c r="AC24" s="313">
        <v>27</v>
      </c>
      <c r="AD24" s="313">
        <v>242</v>
      </c>
      <c r="AE24" s="313">
        <v>202</v>
      </c>
      <c r="AF24" s="313">
        <v>210</v>
      </c>
      <c r="AG24" s="313">
        <v>176</v>
      </c>
      <c r="AH24" s="313">
        <v>166</v>
      </c>
      <c r="AI24" s="313">
        <v>124</v>
      </c>
      <c r="AJ24" s="312"/>
      <c r="AK24" s="312"/>
      <c r="AL24" s="313">
        <v>63</v>
      </c>
      <c r="AM24" s="313">
        <v>142</v>
      </c>
      <c r="AN24" s="313">
        <v>169</v>
      </c>
      <c r="AO24" s="312"/>
      <c r="AP24" s="312"/>
      <c r="AQ24" s="312"/>
      <c r="AR24" s="312"/>
      <c r="AS24" s="312"/>
      <c r="AT24" s="312"/>
      <c r="AU24" s="314">
        <v>22</v>
      </c>
      <c r="AV24" s="313">
        <v>1442</v>
      </c>
      <c r="AW24" s="313">
        <v>17</v>
      </c>
      <c r="AX24" s="313">
        <v>43</v>
      </c>
      <c r="AY24" s="313">
        <v>75</v>
      </c>
      <c r="AZ24" s="313">
        <v>94</v>
      </c>
      <c r="BA24" s="313">
        <v>79</v>
      </c>
      <c r="BB24" s="313">
        <v>97</v>
      </c>
      <c r="BC24" s="313">
        <v>108</v>
      </c>
      <c r="BD24" s="313">
        <v>107</v>
      </c>
      <c r="BE24" s="313">
        <v>13</v>
      </c>
      <c r="BF24" s="313">
        <v>129</v>
      </c>
      <c r="BG24" s="313">
        <v>106</v>
      </c>
      <c r="BH24" s="313">
        <v>117</v>
      </c>
      <c r="BI24" s="313">
        <v>98</v>
      </c>
      <c r="BJ24" s="313">
        <v>102</v>
      </c>
      <c r="BK24" s="313">
        <v>76</v>
      </c>
      <c r="BL24" s="312"/>
      <c r="BM24" s="312"/>
      <c r="BN24" s="313">
        <v>26</v>
      </c>
      <c r="BO24" s="313">
        <v>67</v>
      </c>
      <c r="BP24" s="313">
        <v>88</v>
      </c>
      <c r="BQ24" s="312"/>
      <c r="BR24" s="312"/>
      <c r="BS24" s="312"/>
      <c r="BT24" s="312"/>
      <c r="BU24" s="315"/>
      <c r="BV24" s="315"/>
      <c r="BW24" s="314">
        <v>22</v>
      </c>
      <c r="BX24" s="313">
        <v>1415</v>
      </c>
      <c r="BY24" s="313">
        <v>22</v>
      </c>
      <c r="BZ24" s="313">
        <v>55</v>
      </c>
      <c r="CA24" s="313">
        <v>90</v>
      </c>
      <c r="CB24" s="313">
        <v>122</v>
      </c>
      <c r="CC24" s="313">
        <v>97</v>
      </c>
      <c r="CD24" s="313">
        <v>127</v>
      </c>
      <c r="CE24" s="313">
        <v>107</v>
      </c>
      <c r="CF24" s="313">
        <v>96</v>
      </c>
      <c r="CG24" s="313">
        <v>14</v>
      </c>
      <c r="CH24" s="313">
        <v>113</v>
      </c>
      <c r="CI24" s="313">
        <v>96</v>
      </c>
      <c r="CJ24" s="313">
        <v>93</v>
      </c>
      <c r="CK24" s="313">
        <v>78</v>
      </c>
      <c r="CL24" s="313">
        <v>64</v>
      </c>
      <c r="CM24" s="313">
        <v>48</v>
      </c>
      <c r="CN24" s="312"/>
      <c r="CO24" s="312"/>
      <c r="CP24" s="313">
        <v>37</v>
      </c>
      <c r="CQ24" s="313">
        <v>75</v>
      </c>
      <c r="CR24" s="313">
        <v>81</v>
      </c>
      <c r="CS24" s="312"/>
      <c r="CT24" s="312"/>
      <c r="CU24" s="312"/>
      <c r="CV24" s="312"/>
      <c r="CW24" s="315"/>
      <c r="CX24" s="315"/>
    </row>
    <row r="25" spans="1:102" ht="18.75" x14ac:dyDescent="0.3">
      <c r="A25" s="298">
        <v>12</v>
      </c>
      <c r="B25" s="299" t="s">
        <v>411</v>
      </c>
      <c r="C25" s="300" t="s">
        <v>351</v>
      </c>
      <c r="D25" s="300" t="s">
        <v>137</v>
      </c>
      <c r="E25" s="300" t="s">
        <v>130</v>
      </c>
      <c r="F25" s="300" t="s">
        <v>130</v>
      </c>
      <c r="G25" s="301" t="s">
        <v>412</v>
      </c>
      <c r="H25" s="302" t="s">
        <v>413</v>
      </c>
      <c r="I25" s="303">
        <v>11</v>
      </c>
      <c r="J25" s="300" t="s">
        <v>414</v>
      </c>
      <c r="K25" s="300" t="s">
        <v>415</v>
      </c>
      <c r="L25" s="304">
        <v>113001000429</v>
      </c>
      <c r="M25" s="303">
        <v>24</v>
      </c>
      <c r="N25" s="298">
        <v>24</v>
      </c>
      <c r="O25" s="298" t="s">
        <v>416</v>
      </c>
      <c r="P25" s="305">
        <v>6431773</v>
      </c>
      <c r="Q25" s="305" t="s">
        <v>357</v>
      </c>
      <c r="R25" s="305">
        <v>3154879284</v>
      </c>
      <c r="S25" s="306" t="s">
        <v>417</v>
      </c>
      <c r="T25" s="313">
        <v>972</v>
      </c>
      <c r="U25" s="312"/>
      <c r="V25" s="312"/>
      <c r="W25" s="313">
        <v>40</v>
      </c>
      <c r="X25" s="313">
        <v>62</v>
      </c>
      <c r="Y25" s="313">
        <v>63</v>
      </c>
      <c r="Z25" s="313">
        <v>53</v>
      </c>
      <c r="AA25" s="313">
        <v>62</v>
      </c>
      <c r="AB25" s="313">
        <v>68</v>
      </c>
      <c r="AC25" s="312"/>
      <c r="AD25" s="313">
        <v>137</v>
      </c>
      <c r="AE25" s="313">
        <v>102</v>
      </c>
      <c r="AF25" s="313">
        <v>126</v>
      </c>
      <c r="AG25" s="313">
        <v>106</v>
      </c>
      <c r="AH25" s="313">
        <v>78</v>
      </c>
      <c r="AI25" s="313">
        <v>75</v>
      </c>
      <c r="AJ25" s="312"/>
      <c r="AK25" s="312"/>
      <c r="AL25" s="312"/>
      <c r="AM25" s="312"/>
      <c r="AN25" s="312"/>
      <c r="AO25" s="312"/>
      <c r="AP25" s="312"/>
      <c r="AQ25" s="312"/>
      <c r="AR25" s="312"/>
      <c r="AS25" s="312"/>
      <c r="AT25" s="312"/>
      <c r="AU25" s="314">
        <v>24</v>
      </c>
      <c r="AV25" s="313">
        <v>508</v>
      </c>
      <c r="AW25" s="312"/>
      <c r="AX25" s="312"/>
      <c r="AY25" s="313">
        <v>21</v>
      </c>
      <c r="AZ25" s="313">
        <v>32</v>
      </c>
      <c r="BA25" s="313">
        <v>40</v>
      </c>
      <c r="BB25" s="313">
        <v>24</v>
      </c>
      <c r="BC25" s="313">
        <v>33</v>
      </c>
      <c r="BD25" s="313">
        <v>37</v>
      </c>
      <c r="BE25" s="312"/>
      <c r="BF25" s="313">
        <v>64</v>
      </c>
      <c r="BG25" s="313">
        <v>42</v>
      </c>
      <c r="BH25" s="313">
        <v>70</v>
      </c>
      <c r="BI25" s="313">
        <v>57</v>
      </c>
      <c r="BJ25" s="313">
        <v>43</v>
      </c>
      <c r="BK25" s="313">
        <v>45</v>
      </c>
      <c r="BL25" s="312"/>
      <c r="BM25" s="312"/>
      <c r="BN25" s="312"/>
      <c r="BO25" s="312"/>
      <c r="BP25" s="312"/>
      <c r="BQ25" s="312"/>
      <c r="BR25" s="312"/>
      <c r="BS25" s="312"/>
      <c r="BT25" s="312"/>
      <c r="BU25" s="315"/>
      <c r="BV25" s="315"/>
      <c r="BW25" s="314">
        <v>24</v>
      </c>
      <c r="BX25" s="313">
        <v>464</v>
      </c>
      <c r="BY25" s="312"/>
      <c r="BZ25" s="312"/>
      <c r="CA25" s="313">
        <v>19</v>
      </c>
      <c r="CB25" s="313">
        <v>30</v>
      </c>
      <c r="CC25" s="313">
        <v>23</v>
      </c>
      <c r="CD25" s="313">
        <v>29</v>
      </c>
      <c r="CE25" s="313">
        <v>29</v>
      </c>
      <c r="CF25" s="313">
        <v>31</v>
      </c>
      <c r="CG25" s="312"/>
      <c r="CH25" s="313">
        <v>73</v>
      </c>
      <c r="CI25" s="313">
        <v>60</v>
      </c>
      <c r="CJ25" s="313">
        <v>56</v>
      </c>
      <c r="CK25" s="313">
        <v>49</v>
      </c>
      <c r="CL25" s="313">
        <v>35</v>
      </c>
      <c r="CM25" s="313">
        <v>30</v>
      </c>
      <c r="CN25" s="312"/>
      <c r="CO25" s="312"/>
      <c r="CP25" s="312"/>
      <c r="CQ25" s="312"/>
      <c r="CR25" s="312"/>
      <c r="CS25" s="312"/>
      <c r="CT25" s="312"/>
      <c r="CU25" s="312"/>
      <c r="CV25" s="312"/>
      <c r="CW25" s="315"/>
      <c r="CX25" s="315"/>
    </row>
    <row r="26" spans="1:102" ht="18.75" x14ac:dyDescent="0.3">
      <c r="A26" s="298">
        <v>13</v>
      </c>
      <c r="B26" s="300" t="s">
        <v>418</v>
      </c>
      <c r="C26" s="300" t="s">
        <v>134</v>
      </c>
      <c r="D26" s="300" t="s">
        <v>137</v>
      </c>
      <c r="E26" s="300" t="s">
        <v>130</v>
      </c>
      <c r="F26" s="300" t="s">
        <v>130</v>
      </c>
      <c r="G26" s="301" t="s">
        <v>419</v>
      </c>
      <c r="H26" s="302" t="s">
        <v>420</v>
      </c>
      <c r="I26" s="303">
        <v>11</v>
      </c>
      <c r="J26" s="300" t="s">
        <v>421</v>
      </c>
      <c r="K26" s="300" t="s">
        <v>422</v>
      </c>
      <c r="L26" s="304">
        <v>113001001981</v>
      </c>
      <c r="M26" s="303">
        <v>24</v>
      </c>
      <c r="N26" s="298">
        <v>67</v>
      </c>
      <c r="O26" s="298" t="s">
        <v>416</v>
      </c>
      <c r="P26" s="305">
        <v>6431773</v>
      </c>
      <c r="Q26" s="305" t="s">
        <v>357</v>
      </c>
      <c r="R26" s="305">
        <v>3154879284</v>
      </c>
      <c r="S26" s="306" t="s">
        <v>417</v>
      </c>
      <c r="T26" s="313">
        <v>370</v>
      </c>
      <c r="U26" s="312"/>
      <c r="V26" s="312"/>
      <c r="W26" s="313">
        <v>48</v>
      </c>
      <c r="X26" s="313">
        <v>63</v>
      </c>
      <c r="Y26" s="313">
        <v>63</v>
      </c>
      <c r="Z26" s="313">
        <v>65</v>
      </c>
      <c r="AA26" s="313">
        <v>65</v>
      </c>
      <c r="AB26" s="313">
        <v>66</v>
      </c>
      <c r="AC26" s="312"/>
      <c r="AD26" s="312"/>
      <c r="AE26" s="312"/>
      <c r="AF26" s="312"/>
      <c r="AG26" s="312"/>
      <c r="AH26" s="312"/>
      <c r="AI26" s="312"/>
      <c r="AJ26" s="312"/>
      <c r="AK26" s="312"/>
      <c r="AL26" s="312"/>
      <c r="AM26" s="312"/>
      <c r="AN26" s="312"/>
      <c r="AO26" s="312"/>
      <c r="AP26" s="312"/>
      <c r="AQ26" s="312"/>
      <c r="AR26" s="312"/>
      <c r="AS26" s="312"/>
      <c r="AT26" s="312"/>
      <c r="AU26" s="314">
        <v>67</v>
      </c>
      <c r="AV26" s="313">
        <v>189</v>
      </c>
      <c r="AW26" s="312"/>
      <c r="AX26" s="312"/>
      <c r="AY26" s="313">
        <v>23</v>
      </c>
      <c r="AZ26" s="313">
        <v>35</v>
      </c>
      <c r="BA26" s="313">
        <v>33</v>
      </c>
      <c r="BB26" s="313">
        <v>30</v>
      </c>
      <c r="BC26" s="313">
        <v>36</v>
      </c>
      <c r="BD26" s="313">
        <v>32</v>
      </c>
      <c r="BE26" s="312"/>
      <c r="BF26" s="312"/>
      <c r="BG26" s="312"/>
      <c r="BH26" s="312"/>
      <c r="BI26" s="312"/>
      <c r="BJ26" s="312"/>
      <c r="BK26" s="312"/>
      <c r="BL26" s="312"/>
      <c r="BM26" s="312"/>
      <c r="BN26" s="312"/>
      <c r="BO26" s="312"/>
      <c r="BP26" s="312"/>
      <c r="BQ26" s="312"/>
      <c r="BR26" s="312"/>
      <c r="BS26" s="312"/>
      <c r="BT26" s="312"/>
      <c r="BU26" s="315"/>
      <c r="BV26" s="315"/>
      <c r="BW26" s="314">
        <v>67</v>
      </c>
      <c r="BX26" s="313">
        <v>181</v>
      </c>
      <c r="BY26" s="312"/>
      <c r="BZ26" s="312"/>
      <c r="CA26" s="313">
        <v>25</v>
      </c>
      <c r="CB26" s="313">
        <v>28</v>
      </c>
      <c r="CC26" s="313">
        <v>30</v>
      </c>
      <c r="CD26" s="313">
        <v>35</v>
      </c>
      <c r="CE26" s="313">
        <v>29</v>
      </c>
      <c r="CF26" s="313">
        <v>34</v>
      </c>
      <c r="CG26" s="312"/>
      <c r="CH26" s="312"/>
      <c r="CI26" s="312"/>
      <c r="CJ26" s="312"/>
      <c r="CK26" s="312"/>
      <c r="CL26" s="312"/>
      <c r="CM26" s="312"/>
      <c r="CN26" s="312"/>
      <c r="CO26" s="312"/>
      <c r="CP26" s="312"/>
      <c r="CQ26" s="312"/>
      <c r="CR26" s="312"/>
      <c r="CS26" s="312"/>
      <c r="CT26" s="312"/>
      <c r="CU26" s="312"/>
      <c r="CV26" s="312"/>
      <c r="CW26" s="315"/>
      <c r="CX26" s="315"/>
    </row>
    <row r="27" spans="1:102" ht="18.75" x14ac:dyDescent="0.3">
      <c r="A27" s="298">
        <v>14</v>
      </c>
      <c r="B27" s="299" t="s">
        <v>423</v>
      </c>
      <c r="C27" s="300" t="s">
        <v>351</v>
      </c>
      <c r="D27" s="300" t="s">
        <v>137</v>
      </c>
      <c r="E27" s="300" t="s">
        <v>130</v>
      </c>
      <c r="F27" s="300" t="s">
        <v>130</v>
      </c>
      <c r="G27" s="301" t="s">
        <v>424</v>
      </c>
      <c r="H27" s="302" t="s">
        <v>425</v>
      </c>
      <c r="I27" s="303">
        <v>13</v>
      </c>
      <c r="J27" s="300" t="s">
        <v>426</v>
      </c>
      <c r="K27" s="300" t="s">
        <v>427</v>
      </c>
      <c r="L27" s="304">
        <v>113001000437</v>
      </c>
      <c r="M27" s="303">
        <v>25</v>
      </c>
      <c r="N27" s="298">
        <v>25</v>
      </c>
      <c r="O27" s="298" t="s">
        <v>428</v>
      </c>
      <c r="P27" s="305">
        <v>3102050824</v>
      </c>
      <c r="Q27" s="305" t="s">
        <v>357</v>
      </c>
      <c r="R27" s="305">
        <v>3003198205</v>
      </c>
      <c r="S27" s="306" t="s">
        <v>429</v>
      </c>
      <c r="T27" s="313">
        <v>1384</v>
      </c>
      <c r="U27" s="312"/>
      <c r="V27" s="313">
        <v>12</v>
      </c>
      <c r="W27" s="313">
        <v>45</v>
      </c>
      <c r="X27" s="313">
        <v>81</v>
      </c>
      <c r="Y27" s="313">
        <v>85</v>
      </c>
      <c r="Z27" s="313">
        <v>107</v>
      </c>
      <c r="AA27" s="313">
        <v>104</v>
      </c>
      <c r="AB27" s="313">
        <v>136</v>
      </c>
      <c r="AC27" s="312"/>
      <c r="AD27" s="313">
        <v>123</v>
      </c>
      <c r="AE27" s="313">
        <v>158</v>
      </c>
      <c r="AF27" s="313">
        <v>148</v>
      </c>
      <c r="AG27" s="313">
        <v>138</v>
      </c>
      <c r="AH27" s="313">
        <v>147</v>
      </c>
      <c r="AI27" s="313">
        <v>100</v>
      </c>
      <c r="AJ27" s="312"/>
      <c r="AK27" s="312"/>
      <c r="AL27" s="312"/>
      <c r="AM27" s="312"/>
      <c r="AN27" s="312"/>
      <c r="AO27" s="312"/>
      <c r="AP27" s="312"/>
      <c r="AQ27" s="312"/>
      <c r="AR27" s="312"/>
      <c r="AS27" s="312"/>
      <c r="AT27" s="312"/>
      <c r="AU27" s="314">
        <v>25</v>
      </c>
      <c r="AV27" s="313">
        <v>658</v>
      </c>
      <c r="AW27" s="312"/>
      <c r="AX27" s="313">
        <v>7</v>
      </c>
      <c r="AY27" s="313">
        <v>20</v>
      </c>
      <c r="AZ27" s="313">
        <v>38</v>
      </c>
      <c r="BA27" s="313">
        <v>39</v>
      </c>
      <c r="BB27" s="313">
        <v>53</v>
      </c>
      <c r="BC27" s="313">
        <v>45</v>
      </c>
      <c r="BD27" s="313">
        <v>58</v>
      </c>
      <c r="BE27" s="312"/>
      <c r="BF27" s="313">
        <v>63</v>
      </c>
      <c r="BG27" s="313">
        <v>83</v>
      </c>
      <c r="BH27" s="313">
        <v>68</v>
      </c>
      <c r="BI27" s="313">
        <v>53</v>
      </c>
      <c r="BJ27" s="313">
        <v>64</v>
      </c>
      <c r="BK27" s="313">
        <v>67</v>
      </c>
      <c r="BL27" s="312"/>
      <c r="BM27" s="312"/>
      <c r="BN27" s="312"/>
      <c r="BO27" s="312"/>
      <c r="BP27" s="312"/>
      <c r="BQ27" s="312"/>
      <c r="BR27" s="312"/>
      <c r="BS27" s="312"/>
      <c r="BT27" s="312"/>
      <c r="BU27" s="315"/>
      <c r="BV27" s="315"/>
      <c r="BW27" s="314">
        <v>25</v>
      </c>
      <c r="BX27" s="313">
        <v>726</v>
      </c>
      <c r="BY27" s="312"/>
      <c r="BZ27" s="313">
        <v>5</v>
      </c>
      <c r="CA27" s="313">
        <v>25</v>
      </c>
      <c r="CB27" s="313">
        <v>43</v>
      </c>
      <c r="CC27" s="313">
        <v>46</v>
      </c>
      <c r="CD27" s="313">
        <v>54</v>
      </c>
      <c r="CE27" s="313">
        <v>59</v>
      </c>
      <c r="CF27" s="313">
        <v>78</v>
      </c>
      <c r="CG27" s="312"/>
      <c r="CH27" s="313">
        <v>60</v>
      </c>
      <c r="CI27" s="313">
        <v>75</v>
      </c>
      <c r="CJ27" s="313">
        <v>80</v>
      </c>
      <c r="CK27" s="313">
        <v>85</v>
      </c>
      <c r="CL27" s="313">
        <v>83</v>
      </c>
      <c r="CM27" s="313">
        <v>33</v>
      </c>
      <c r="CN27" s="312"/>
      <c r="CO27" s="312"/>
      <c r="CP27" s="312"/>
      <c r="CQ27" s="312"/>
      <c r="CR27" s="312"/>
      <c r="CS27" s="312"/>
      <c r="CT27" s="312"/>
      <c r="CU27" s="312"/>
      <c r="CV27" s="312"/>
      <c r="CW27" s="315"/>
      <c r="CX27" s="315"/>
    </row>
    <row r="28" spans="1:102" ht="18.75" x14ac:dyDescent="0.3">
      <c r="A28" s="298">
        <v>15</v>
      </c>
      <c r="B28" s="299" t="s">
        <v>430</v>
      </c>
      <c r="C28" s="300" t="s">
        <v>351</v>
      </c>
      <c r="D28" s="300" t="s">
        <v>137</v>
      </c>
      <c r="E28" s="300" t="s">
        <v>130</v>
      </c>
      <c r="F28" s="300" t="s">
        <v>130</v>
      </c>
      <c r="G28" s="302" t="s">
        <v>431</v>
      </c>
      <c r="H28" s="302" t="s">
        <v>432</v>
      </c>
      <c r="I28" s="303">
        <v>12</v>
      </c>
      <c r="J28" s="300" t="s">
        <v>433</v>
      </c>
      <c r="K28" s="300" t="s">
        <v>434</v>
      </c>
      <c r="L28" s="304">
        <v>113001000721</v>
      </c>
      <c r="M28" s="303">
        <v>30</v>
      </c>
      <c r="N28" s="298">
        <v>30</v>
      </c>
      <c r="O28" s="298" t="s">
        <v>435</v>
      </c>
      <c r="P28" s="305" t="s">
        <v>436</v>
      </c>
      <c r="Q28" s="305" t="s">
        <v>357</v>
      </c>
      <c r="R28" s="305">
        <v>3205349918</v>
      </c>
      <c r="S28" s="306" t="s">
        <v>437</v>
      </c>
      <c r="T28" s="313">
        <v>1415</v>
      </c>
      <c r="U28" s="312"/>
      <c r="V28" s="313">
        <v>49</v>
      </c>
      <c r="W28" s="313">
        <v>74</v>
      </c>
      <c r="X28" s="313">
        <v>87</v>
      </c>
      <c r="Y28" s="313">
        <v>97</v>
      </c>
      <c r="Z28" s="313">
        <v>126</v>
      </c>
      <c r="AA28" s="313">
        <v>122</v>
      </c>
      <c r="AB28" s="313">
        <v>115</v>
      </c>
      <c r="AC28" s="312"/>
      <c r="AD28" s="313">
        <v>121</v>
      </c>
      <c r="AE28" s="313">
        <v>138</v>
      </c>
      <c r="AF28" s="313">
        <v>136</v>
      </c>
      <c r="AG28" s="313">
        <v>116</v>
      </c>
      <c r="AH28" s="313">
        <v>118</v>
      </c>
      <c r="AI28" s="313">
        <v>116</v>
      </c>
      <c r="AJ28" s="312"/>
      <c r="AK28" s="312"/>
      <c r="AL28" s="312"/>
      <c r="AM28" s="312"/>
      <c r="AN28" s="312"/>
      <c r="AO28" s="312"/>
      <c r="AP28" s="312"/>
      <c r="AQ28" s="312"/>
      <c r="AR28" s="312"/>
      <c r="AS28" s="312"/>
      <c r="AT28" s="312"/>
      <c r="AU28" s="314">
        <v>30</v>
      </c>
      <c r="AV28" s="313">
        <v>721</v>
      </c>
      <c r="AW28" s="312"/>
      <c r="AX28" s="313">
        <v>21</v>
      </c>
      <c r="AY28" s="313">
        <v>33</v>
      </c>
      <c r="AZ28" s="313">
        <v>47</v>
      </c>
      <c r="BA28" s="313">
        <v>47</v>
      </c>
      <c r="BB28" s="313">
        <v>70</v>
      </c>
      <c r="BC28" s="313">
        <v>57</v>
      </c>
      <c r="BD28" s="313">
        <v>55</v>
      </c>
      <c r="BE28" s="312"/>
      <c r="BF28" s="313">
        <v>69</v>
      </c>
      <c r="BG28" s="313">
        <v>73</v>
      </c>
      <c r="BH28" s="313">
        <v>65</v>
      </c>
      <c r="BI28" s="313">
        <v>66</v>
      </c>
      <c r="BJ28" s="313">
        <v>55</v>
      </c>
      <c r="BK28" s="313">
        <v>63</v>
      </c>
      <c r="BL28" s="312"/>
      <c r="BM28" s="312"/>
      <c r="BN28" s="312"/>
      <c r="BO28" s="312"/>
      <c r="BP28" s="312"/>
      <c r="BQ28" s="312"/>
      <c r="BR28" s="312"/>
      <c r="BS28" s="312"/>
      <c r="BT28" s="312"/>
      <c r="BU28" s="315"/>
      <c r="BV28" s="315"/>
      <c r="BW28" s="314">
        <v>30</v>
      </c>
      <c r="BX28" s="313">
        <v>694</v>
      </c>
      <c r="BY28" s="312"/>
      <c r="BZ28" s="313">
        <v>28</v>
      </c>
      <c r="CA28" s="313">
        <v>41</v>
      </c>
      <c r="CB28" s="313">
        <v>40</v>
      </c>
      <c r="CC28" s="313">
        <v>50</v>
      </c>
      <c r="CD28" s="313">
        <v>56</v>
      </c>
      <c r="CE28" s="313">
        <v>65</v>
      </c>
      <c r="CF28" s="313">
        <v>60</v>
      </c>
      <c r="CG28" s="312"/>
      <c r="CH28" s="313">
        <v>52</v>
      </c>
      <c r="CI28" s="313">
        <v>65</v>
      </c>
      <c r="CJ28" s="313">
        <v>71</v>
      </c>
      <c r="CK28" s="313">
        <v>50</v>
      </c>
      <c r="CL28" s="313">
        <v>63</v>
      </c>
      <c r="CM28" s="313">
        <v>53</v>
      </c>
      <c r="CN28" s="312"/>
      <c r="CO28" s="312"/>
      <c r="CP28" s="312"/>
      <c r="CQ28" s="312"/>
      <c r="CR28" s="312"/>
      <c r="CS28" s="312"/>
      <c r="CT28" s="312"/>
      <c r="CU28" s="312"/>
      <c r="CV28" s="312"/>
      <c r="CW28" s="315"/>
      <c r="CX28" s="315"/>
    </row>
    <row r="29" spans="1:102" ht="18.75" x14ac:dyDescent="0.3">
      <c r="A29" s="298">
        <v>16</v>
      </c>
      <c r="B29" s="299" t="s">
        <v>438</v>
      </c>
      <c r="C29" s="300" t="s">
        <v>351</v>
      </c>
      <c r="D29" s="300" t="s">
        <v>137</v>
      </c>
      <c r="E29" s="300" t="s">
        <v>128</v>
      </c>
      <c r="F29" s="300" t="s">
        <v>148</v>
      </c>
      <c r="G29" s="301" t="s">
        <v>439</v>
      </c>
      <c r="H29" s="302" t="s">
        <v>440</v>
      </c>
      <c r="I29" s="303">
        <v>2</v>
      </c>
      <c r="J29" s="300" t="s">
        <v>441</v>
      </c>
      <c r="K29" s="300" t="s">
        <v>442</v>
      </c>
      <c r="L29" s="304">
        <v>113001000739</v>
      </c>
      <c r="M29" s="303">
        <v>31</v>
      </c>
      <c r="N29" s="298">
        <v>31</v>
      </c>
      <c r="O29" s="298" t="s">
        <v>443</v>
      </c>
      <c r="P29" s="305" t="s">
        <v>444</v>
      </c>
      <c r="Q29" s="305" t="s">
        <v>357</v>
      </c>
      <c r="R29" s="305">
        <v>3226519357</v>
      </c>
      <c r="S29" s="306" t="s">
        <v>445</v>
      </c>
      <c r="T29" s="313">
        <v>959</v>
      </c>
      <c r="U29" s="312"/>
      <c r="V29" s="312"/>
      <c r="W29" s="313">
        <v>33</v>
      </c>
      <c r="X29" s="313">
        <v>48</v>
      </c>
      <c r="Y29" s="313">
        <v>43</v>
      </c>
      <c r="Z29" s="313">
        <v>47</v>
      </c>
      <c r="AA29" s="313">
        <v>39</v>
      </c>
      <c r="AB29" s="313">
        <v>56</v>
      </c>
      <c r="AC29" s="312"/>
      <c r="AD29" s="313">
        <v>138</v>
      </c>
      <c r="AE29" s="313">
        <v>153</v>
      </c>
      <c r="AF29" s="313">
        <v>119</v>
      </c>
      <c r="AG29" s="313">
        <v>117</v>
      </c>
      <c r="AH29" s="313">
        <v>90</v>
      </c>
      <c r="AI29" s="313">
        <v>76</v>
      </c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4">
        <v>31</v>
      </c>
      <c r="AV29" s="313">
        <v>467</v>
      </c>
      <c r="AW29" s="312"/>
      <c r="AX29" s="312"/>
      <c r="AY29" s="313">
        <v>16</v>
      </c>
      <c r="AZ29" s="313">
        <v>19</v>
      </c>
      <c r="BA29" s="313">
        <v>27</v>
      </c>
      <c r="BB29" s="313">
        <v>19</v>
      </c>
      <c r="BC29" s="313">
        <v>16</v>
      </c>
      <c r="BD29" s="313">
        <v>32</v>
      </c>
      <c r="BE29" s="312"/>
      <c r="BF29" s="313">
        <v>64</v>
      </c>
      <c r="BG29" s="313">
        <v>78</v>
      </c>
      <c r="BH29" s="313">
        <v>58</v>
      </c>
      <c r="BI29" s="313">
        <v>54</v>
      </c>
      <c r="BJ29" s="313">
        <v>44</v>
      </c>
      <c r="BK29" s="313">
        <v>40</v>
      </c>
      <c r="BL29" s="312"/>
      <c r="BM29" s="312"/>
      <c r="BN29" s="312"/>
      <c r="BO29" s="312"/>
      <c r="BP29" s="312"/>
      <c r="BQ29" s="312"/>
      <c r="BR29" s="312"/>
      <c r="BS29" s="312"/>
      <c r="BT29" s="312"/>
      <c r="BU29" s="315"/>
      <c r="BV29" s="315"/>
      <c r="BW29" s="314">
        <v>31</v>
      </c>
      <c r="BX29" s="313">
        <v>492</v>
      </c>
      <c r="BY29" s="312"/>
      <c r="BZ29" s="312"/>
      <c r="CA29" s="313">
        <v>17</v>
      </c>
      <c r="CB29" s="313">
        <v>29</v>
      </c>
      <c r="CC29" s="313">
        <v>16</v>
      </c>
      <c r="CD29" s="313">
        <v>28</v>
      </c>
      <c r="CE29" s="313">
        <v>23</v>
      </c>
      <c r="CF29" s="313">
        <v>24</v>
      </c>
      <c r="CG29" s="312"/>
      <c r="CH29" s="313">
        <v>74</v>
      </c>
      <c r="CI29" s="313">
        <v>75</v>
      </c>
      <c r="CJ29" s="313">
        <v>61</v>
      </c>
      <c r="CK29" s="313">
        <v>63</v>
      </c>
      <c r="CL29" s="313">
        <v>46</v>
      </c>
      <c r="CM29" s="313">
        <v>36</v>
      </c>
      <c r="CN29" s="312"/>
      <c r="CO29" s="312"/>
      <c r="CP29" s="312"/>
      <c r="CQ29" s="312"/>
      <c r="CR29" s="312"/>
      <c r="CS29" s="312"/>
      <c r="CT29" s="312"/>
      <c r="CU29" s="312"/>
      <c r="CV29" s="312"/>
      <c r="CW29" s="315"/>
      <c r="CX29" s="315"/>
    </row>
    <row r="30" spans="1:102" ht="18.75" x14ac:dyDescent="0.3">
      <c r="A30" s="298">
        <v>17</v>
      </c>
      <c r="B30" s="300" t="s">
        <v>446</v>
      </c>
      <c r="C30" s="300" t="s">
        <v>134</v>
      </c>
      <c r="D30" s="300" t="s">
        <v>137</v>
      </c>
      <c r="E30" s="300" t="s">
        <v>128</v>
      </c>
      <c r="F30" s="300" t="s">
        <v>148</v>
      </c>
      <c r="G30" s="301" t="s">
        <v>447</v>
      </c>
      <c r="H30" s="302" t="s">
        <v>448</v>
      </c>
      <c r="I30" s="303">
        <v>2</v>
      </c>
      <c r="J30" s="300" t="s">
        <v>441</v>
      </c>
      <c r="K30" s="300" t="s">
        <v>449</v>
      </c>
      <c r="L30" s="304">
        <v>113001002553</v>
      </c>
      <c r="M30" s="303">
        <v>31</v>
      </c>
      <c r="N30" s="298">
        <v>76</v>
      </c>
      <c r="O30" s="298" t="s">
        <v>443</v>
      </c>
      <c r="P30" s="305" t="s">
        <v>444</v>
      </c>
      <c r="Q30" s="305" t="s">
        <v>357</v>
      </c>
      <c r="R30" s="305">
        <v>3226519357</v>
      </c>
      <c r="S30" s="306" t="s">
        <v>445</v>
      </c>
      <c r="T30" s="313">
        <v>205</v>
      </c>
      <c r="U30" s="312"/>
      <c r="V30" s="312"/>
      <c r="W30" s="313">
        <v>22</v>
      </c>
      <c r="X30" s="313">
        <v>33</v>
      </c>
      <c r="Y30" s="313">
        <v>33</v>
      </c>
      <c r="Z30" s="313">
        <v>47</v>
      </c>
      <c r="AA30" s="313">
        <v>48</v>
      </c>
      <c r="AB30" s="313">
        <v>22</v>
      </c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4">
        <v>76</v>
      </c>
      <c r="AV30" s="313">
        <v>97</v>
      </c>
      <c r="AW30" s="312"/>
      <c r="AX30" s="312"/>
      <c r="AY30" s="313">
        <v>8</v>
      </c>
      <c r="AZ30" s="313">
        <v>21</v>
      </c>
      <c r="BA30" s="313">
        <v>10</v>
      </c>
      <c r="BB30" s="313">
        <v>22</v>
      </c>
      <c r="BC30" s="313">
        <v>24</v>
      </c>
      <c r="BD30" s="313">
        <v>12</v>
      </c>
      <c r="BE30" s="312"/>
      <c r="BF30" s="312"/>
      <c r="BG30" s="312"/>
      <c r="BH30" s="312"/>
      <c r="BI30" s="312"/>
      <c r="BJ30" s="312"/>
      <c r="BK30" s="312"/>
      <c r="BL30" s="312"/>
      <c r="BM30" s="312"/>
      <c r="BN30" s="312"/>
      <c r="BO30" s="312"/>
      <c r="BP30" s="312"/>
      <c r="BQ30" s="312"/>
      <c r="BR30" s="312"/>
      <c r="BS30" s="312"/>
      <c r="BT30" s="312"/>
      <c r="BU30" s="315"/>
      <c r="BV30" s="315"/>
      <c r="BW30" s="314">
        <v>76</v>
      </c>
      <c r="BX30" s="313">
        <v>108</v>
      </c>
      <c r="BY30" s="312"/>
      <c r="BZ30" s="312"/>
      <c r="CA30" s="313">
        <v>14</v>
      </c>
      <c r="CB30" s="313">
        <v>12</v>
      </c>
      <c r="CC30" s="313">
        <v>23</v>
      </c>
      <c r="CD30" s="313">
        <v>25</v>
      </c>
      <c r="CE30" s="313">
        <v>24</v>
      </c>
      <c r="CF30" s="313">
        <v>10</v>
      </c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5"/>
      <c r="CX30" s="315"/>
    </row>
    <row r="31" spans="1:102" ht="18.75" x14ac:dyDescent="0.3">
      <c r="A31" s="298">
        <v>18</v>
      </c>
      <c r="B31" s="300" t="s">
        <v>450</v>
      </c>
      <c r="C31" s="300" t="s">
        <v>134</v>
      </c>
      <c r="D31" s="300" t="s">
        <v>137</v>
      </c>
      <c r="E31" s="300" t="s">
        <v>128</v>
      </c>
      <c r="F31" s="300" t="s">
        <v>148</v>
      </c>
      <c r="G31" s="301" t="s">
        <v>451</v>
      </c>
      <c r="H31" s="302" t="s">
        <v>452</v>
      </c>
      <c r="I31" s="303">
        <v>2</v>
      </c>
      <c r="J31" s="300" t="s">
        <v>453</v>
      </c>
      <c r="K31" s="300" t="s">
        <v>454</v>
      </c>
      <c r="L31" s="304">
        <v>113001007806</v>
      </c>
      <c r="M31" s="303">
        <v>31</v>
      </c>
      <c r="N31" s="298">
        <v>137</v>
      </c>
      <c r="O31" s="298" t="s">
        <v>443</v>
      </c>
      <c r="P31" s="305" t="s">
        <v>444</v>
      </c>
      <c r="Q31" s="305" t="s">
        <v>357</v>
      </c>
      <c r="R31" s="305">
        <v>3226519357</v>
      </c>
      <c r="S31" s="306" t="s">
        <v>445</v>
      </c>
      <c r="T31" s="313">
        <v>212</v>
      </c>
      <c r="U31" s="312"/>
      <c r="V31" s="312"/>
      <c r="W31" s="313">
        <v>33</v>
      </c>
      <c r="X31" s="313">
        <v>45</v>
      </c>
      <c r="Y31" s="313">
        <v>35</v>
      </c>
      <c r="Z31" s="313">
        <v>27</v>
      </c>
      <c r="AA31" s="313">
        <v>27</v>
      </c>
      <c r="AB31" s="313">
        <v>25</v>
      </c>
      <c r="AC31" s="313">
        <v>20</v>
      </c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4">
        <v>137</v>
      </c>
      <c r="AV31" s="313">
        <v>100</v>
      </c>
      <c r="AW31" s="312"/>
      <c r="AX31" s="312"/>
      <c r="AY31" s="313">
        <v>19</v>
      </c>
      <c r="AZ31" s="313">
        <v>13</v>
      </c>
      <c r="BA31" s="313">
        <v>21</v>
      </c>
      <c r="BB31" s="313">
        <v>14</v>
      </c>
      <c r="BC31" s="313">
        <v>15</v>
      </c>
      <c r="BD31" s="313">
        <v>12</v>
      </c>
      <c r="BE31" s="313">
        <v>6</v>
      </c>
      <c r="BF31" s="312"/>
      <c r="BG31" s="312"/>
      <c r="BH31" s="312"/>
      <c r="BI31" s="312"/>
      <c r="BJ31" s="312"/>
      <c r="BK31" s="312"/>
      <c r="BL31" s="312"/>
      <c r="BM31" s="312"/>
      <c r="BN31" s="312"/>
      <c r="BO31" s="312"/>
      <c r="BP31" s="312"/>
      <c r="BQ31" s="312"/>
      <c r="BR31" s="312"/>
      <c r="BS31" s="312"/>
      <c r="BT31" s="312"/>
      <c r="BU31" s="315"/>
      <c r="BV31" s="315"/>
      <c r="BW31" s="314">
        <v>137</v>
      </c>
      <c r="BX31" s="313">
        <v>112</v>
      </c>
      <c r="BY31" s="312"/>
      <c r="BZ31" s="312"/>
      <c r="CA31" s="313">
        <v>14</v>
      </c>
      <c r="CB31" s="313">
        <v>32</v>
      </c>
      <c r="CC31" s="313">
        <v>14</v>
      </c>
      <c r="CD31" s="313">
        <v>13</v>
      </c>
      <c r="CE31" s="313">
        <v>12</v>
      </c>
      <c r="CF31" s="313">
        <v>13</v>
      </c>
      <c r="CG31" s="313">
        <v>14</v>
      </c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5"/>
      <c r="CX31" s="315"/>
    </row>
    <row r="32" spans="1:102" ht="18.75" x14ac:dyDescent="0.3">
      <c r="A32" s="298">
        <v>19</v>
      </c>
      <c r="B32" s="300" t="s">
        <v>455</v>
      </c>
      <c r="C32" s="300" t="s">
        <v>134</v>
      </c>
      <c r="D32" s="300" t="s">
        <v>137</v>
      </c>
      <c r="E32" s="300" t="s">
        <v>128</v>
      </c>
      <c r="F32" s="300" t="s">
        <v>148</v>
      </c>
      <c r="G32" s="301" t="s">
        <v>456</v>
      </c>
      <c r="H32" s="302" t="s">
        <v>457</v>
      </c>
      <c r="I32" s="303">
        <v>2</v>
      </c>
      <c r="J32" s="300" t="s">
        <v>441</v>
      </c>
      <c r="K32" s="300" t="s">
        <v>458</v>
      </c>
      <c r="L32" s="304">
        <v>113001008217</v>
      </c>
      <c r="M32" s="303">
        <v>31</v>
      </c>
      <c r="N32" s="298">
        <v>145</v>
      </c>
      <c r="O32" s="298" t="s">
        <v>443</v>
      </c>
      <c r="P32" s="305" t="s">
        <v>444</v>
      </c>
      <c r="Q32" s="305" t="s">
        <v>357</v>
      </c>
      <c r="R32" s="305">
        <v>3226519357</v>
      </c>
      <c r="S32" s="306" t="s">
        <v>445</v>
      </c>
      <c r="T32" s="313">
        <v>103</v>
      </c>
      <c r="U32" s="312"/>
      <c r="V32" s="312"/>
      <c r="W32" s="313">
        <v>18</v>
      </c>
      <c r="X32" s="313">
        <v>21</v>
      </c>
      <c r="Y32" s="313">
        <v>17</v>
      </c>
      <c r="Z32" s="313">
        <v>16</v>
      </c>
      <c r="AA32" s="313">
        <v>15</v>
      </c>
      <c r="AB32" s="313">
        <v>16</v>
      </c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4">
        <v>145</v>
      </c>
      <c r="AV32" s="313">
        <v>49</v>
      </c>
      <c r="AW32" s="312"/>
      <c r="AX32" s="312"/>
      <c r="AY32" s="313">
        <v>13</v>
      </c>
      <c r="AZ32" s="313">
        <v>10</v>
      </c>
      <c r="BA32" s="313">
        <v>8</v>
      </c>
      <c r="BB32" s="313">
        <v>6</v>
      </c>
      <c r="BC32" s="313">
        <v>6</v>
      </c>
      <c r="BD32" s="313">
        <v>6</v>
      </c>
      <c r="BE32" s="312"/>
      <c r="BF32" s="312"/>
      <c r="BG32" s="312"/>
      <c r="BH32" s="312"/>
      <c r="BI32" s="312"/>
      <c r="BJ32" s="312"/>
      <c r="BK32" s="312"/>
      <c r="BL32" s="312"/>
      <c r="BM32" s="312"/>
      <c r="BN32" s="312"/>
      <c r="BO32" s="312"/>
      <c r="BP32" s="312"/>
      <c r="BQ32" s="312"/>
      <c r="BR32" s="312"/>
      <c r="BS32" s="312"/>
      <c r="BT32" s="312"/>
      <c r="BU32" s="315"/>
      <c r="BV32" s="315"/>
      <c r="BW32" s="314">
        <v>145</v>
      </c>
      <c r="BX32" s="313">
        <v>54</v>
      </c>
      <c r="BY32" s="312"/>
      <c r="BZ32" s="312"/>
      <c r="CA32" s="313">
        <v>5</v>
      </c>
      <c r="CB32" s="313">
        <v>11</v>
      </c>
      <c r="CC32" s="313">
        <v>9</v>
      </c>
      <c r="CD32" s="313">
        <v>10</v>
      </c>
      <c r="CE32" s="313">
        <v>9</v>
      </c>
      <c r="CF32" s="313">
        <v>10</v>
      </c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5"/>
      <c r="CX32" s="315"/>
    </row>
    <row r="33" spans="1:102" ht="18.75" x14ac:dyDescent="0.3">
      <c r="A33" s="298">
        <v>20</v>
      </c>
      <c r="B33" s="299" t="s">
        <v>459</v>
      </c>
      <c r="C33" s="300" t="s">
        <v>351</v>
      </c>
      <c r="D33" s="300" t="s">
        <v>137</v>
      </c>
      <c r="E33" s="300" t="s">
        <v>129</v>
      </c>
      <c r="F33" s="300" t="s">
        <v>129</v>
      </c>
      <c r="G33" s="301" t="s">
        <v>460</v>
      </c>
      <c r="H33" s="302" t="s">
        <v>461</v>
      </c>
      <c r="I33" s="303">
        <v>6</v>
      </c>
      <c r="J33" s="300" t="s">
        <v>400</v>
      </c>
      <c r="K33" s="300" t="s">
        <v>462</v>
      </c>
      <c r="L33" s="304">
        <v>113001000771</v>
      </c>
      <c r="M33" s="303">
        <v>32</v>
      </c>
      <c r="N33" s="298">
        <v>32</v>
      </c>
      <c r="O33" s="298" t="s">
        <v>463</v>
      </c>
      <c r="P33" s="305">
        <v>6634080</v>
      </c>
      <c r="Q33" s="305" t="s">
        <v>357</v>
      </c>
      <c r="R33" s="305">
        <v>3006676903</v>
      </c>
      <c r="S33" s="306" t="s">
        <v>464</v>
      </c>
      <c r="T33" s="313">
        <v>1525</v>
      </c>
      <c r="U33" s="312"/>
      <c r="V33" s="312"/>
      <c r="W33" s="312"/>
      <c r="X33" s="312"/>
      <c r="Y33" s="312"/>
      <c r="Z33" s="312"/>
      <c r="AA33" s="312"/>
      <c r="AB33" s="313">
        <v>165</v>
      </c>
      <c r="AC33" s="312"/>
      <c r="AD33" s="313">
        <v>188</v>
      </c>
      <c r="AE33" s="313">
        <v>214</v>
      </c>
      <c r="AF33" s="313">
        <v>225</v>
      </c>
      <c r="AG33" s="313">
        <v>171</v>
      </c>
      <c r="AH33" s="313">
        <v>162</v>
      </c>
      <c r="AI33" s="313">
        <v>158</v>
      </c>
      <c r="AJ33" s="312"/>
      <c r="AK33" s="312"/>
      <c r="AL33" s="313">
        <v>51</v>
      </c>
      <c r="AM33" s="313">
        <v>74</v>
      </c>
      <c r="AN33" s="313">
        <v>117</v>
      </c>
      <c r="AO33" s="312"/>
      <c r="AP33" s="312"/>
      <c r="AQ33" s="312"/>
      <c r="AR33" s="312"/>
      <c r="AS33" s="312"/>
      <c r="AT33" s="312"/>
      <c r="AU33" s="314">
        <v>32</v>
      </c>
      <c r="AV33" s="313">
        <v>763</v>
      </c>
      <c r="AW33" s="312"/>
      <c r="AX33" s="312"/>
      <c r="AY33" s="312"/>
      <c r="AZ33" s="312"/>
      <c r="BA33" s="312"/>
      <c r="BB33" s="312"/>
      <c r="BC33" s="312"/>
      <c r="BD33" s="313">
        <v>78</v>
      </c>
      <c r="BE33" s="312"/>
      <c r="BF33" s="313">
        <v>92</v>
      </c>
      <c r="BG33" s="313">
        <v>104</v>
      </c>
      <c r="BH33" s="313">
        <v>113</v>
      </c>
      <c r="BI33" s="313">
        <v>92</v>
      </c>
      <c r="BJ33" s="313">
        <v>86</v>
      </c>
      <c r="BK33" s="313">
        <v>79</v>
      </c>
      <c r="BL33" s="312"/>
      <c r="BM33" s="312"/>
      <c r="BN33" s="313">
        <v>27</v>
      </c>
      <c r="BO33" s="313">
        <v>37</v>
      </c>
      <c r="BP33" s="313">
        <v>55</v>
      </c>
      <c r="BQ33" s="312"/>
      <c r="BR33" s="312"/>
      <c r="BS33" s="312"/>
      <c r="BT33" s="312"/>
      <c r="BU33" s="315"/>
      <c r="BV33" s="315"/>
      <c r="BW33" s="314">
        <v>32</v>
      </c>
      <c r="BX33" s="313">
        <v>762</v>
      </c>
      <c r="BY33" s="312"/>
      <c r="BZ33" s="312"/>
      <c r="CA33" s="312"/>
      <c r="CB33" s="312"/>
      <c r="CC33" s="312"/>
      <c r="CD33" s="312"/>
      <c r="CE33" s="312"/>
      <c r="CF33" s="313">
        <v>87</v>
      </c>
      <c r="CG33" s="312"/>
      <c r="CH33" s="313">
        <v>96</v>
      </c>
      <c r="CI33" s="313">
        <v>110</v>
      </c>
      <c r="CJ33" s="313">
        <v>112</v>
      </c>
      <c r="CK33" s="313">
        <v>79</v>
      </c>
      <c r="CL33" s="313">
        <v>76</v>
      </c>
      <c r="CM33" s="313">
        <v>79</v>
      </c>
      <c r="CN33" s="312"/>
      <c r="CO33" s="312"/>
      <c r="CP33" s="313">
        <v>24</v>
      </c>
      <c r="CQ33" s="313">
        <v>37</v>
      </c>
      <c r="CR33" s="313">
        <v>62</v>
      </c>
      <c r="CS33" s="312"/>
      <c r="CT33" s="312"/>
      <c r="CU33" s="312"/>
      <c r="CV33" s="312"/>
      <c r="CW33" s="315"/>
      <c r="CX33" s="315"/>
    </row>
    <row r="34" spans="1:102" ht="18.75" x14ac:dyDescent="0.3">
      <c r="A34" s="298">
        <v>21</v>
      </c>
      <c r="B34" s="300" t="s">
        <v>465</v>
      </c>
      <c r="C34" s="300" t="s">
        <v>134</v>
      </c>
      <c r="D34" s="300" t="s">
        <v>137</v>
      </c>
      <c r="E34" s="300" t="s">
        <v>129</v>
      </c>
      <c r="F34" s="300" t="s">
        <v>129</v>
      </c>
      <c r="G34" s="302" t="s">
        <v>466</v>
      </c>
      <c r="H34" s="302" t="s">
        <v>467</v>
      </c>
      <c r="I34" s="303">
        <v>6</v>
      </c>
      <c r="J34" s="300" t="s">
        <v>400</v>
      </c>
      <c r="K34" s="300" t="s">
        <v>468</v>
      </c>
      <c r="L34" s="304">
        <v>113001000275</v>
      </c>
      <c r="M34" s="303">
        <v>32</v>
      </c>
      <c r="N34" s="298">
        <v>200</v>
      </c>
      <c r="O34" s="298" t="s">
        <v>463</v>
      </c>
      <c r="P34" s="305">
        <v>6634080</v>
      </c>
      <c r="Q34" s="305" t="s">
        <v>357</v>
      </c>
      <c r="R34" s="305">
        <v>3006676903</v>
      </c>
      <c r="S34" s="306" t="s">
        <v>464</v>
      </c>
      <c r="T34" s="313">
        <v>777</v>
      </c>
      <c r="U34" s="312"/>
      <c r="V34" s="313">
        <v>42</v>
      </c>
      <c r="W34" s="313">
        <v>137</v>
      </c>
      <c r="X34" s="313">
        <v>161</v>
      </c>
      <c r="Y34" s="313">
        <v>140</v>
      </c>
      <c r="Z34" s="313">
        <v>130</v>
      </c>
      <c r="AA34" s="313">
        <v>167</v>
      </c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4">
        <v>200</v>
      </c>
      <c r="AV34" s="313">
        <v>365</v>
      </c>
      <c r="AW34" s="312"/>
      <c r="AX34" s="313">
        <v>18</v>
      </c>
      <c r="AY34" s="313">
        <v>65</v>
      </c>
      <c r="AZ34" s="313">
        <v>73</v>
      </c>
      <c r="BA34" s="313">
        <v>53</v>
      </c>
      <c r="BB34" s="313">
        <v>75</v>
      </c>
      <c r="BC34" s="313">
        <v>81</v>
      </c>
      <c r="BD34" s="312"/>
      <c r="BE34" s="312"/>
      <c r="BF34" s="312"/>
      <c r="BG34" s="312"/>
      <c r="BH34" s="312"/>
      <c r="BI34" s="312"/>
      <c r="BJ34" s="312"/>
      <c r="BK34" s="312"/>
      <c r="BL34" s="312"/>
      <c r="BM34" s="312"/>
      <c r="BN34" s="312"/>
      <c r="BO34" s="312"/>
      <c r="BP34" s="312"/>
      <c r="BQ34" s="312"/>
      <c r="BR34" s="312"/>
      <c r="BS34" s="312"/>
      <c r="BT34" s="312"/>
      <c r="BU34" s="315"/>
      <c r="BV34" s="315"/>
      <c r="BW34" s="314">
        <v>200</v>
      </c>
      <c r="BX34" s="313">
        <v>412</v>
      </c>
      <c r="BY34" s="312"/>
      <c r="BZ34" s="313">
        <v>24</v>
      </c>
      <c r="CA34" s="313">
        <v>72</v>
      </c>
      <c r="CB34" s="313">
        <v>88</v>
      </c>
      <c r="CC34" s="313">
        <v>87</v>
      </c>
      <c r="CD34" s="313">
        <v>55</v>
      </c>
      <c r="CE34" s="313">
        <v>86</v>
      </c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5"/>
      <c r="CX34" s="315"/>
    </row>
    <row r="35" spans="1:102" ht="18.75" x14ac:dyDescent="0.3">
      <c r="A35" s="298">
        <v>22</v>
      </c>
      <c r="B35" s="299" t="s">
        <v>469</v>
      </c>
      <c r="C35" s="300" t="s">
        <v>351</v>
      </c>
      <c r="D35" s="300" t="s">
        <v>137</v>
      </c>
      <c r="E35" s="300" t="s">
        <v>129</v>
      </c>
      <c r="F35" s="300" t="s">
        <v>129</v>
      </c>
      <c r="G35" s="301" t="s">
        <v>470</v>
      </c>
      <c r="H35" s="302" t="s">
        <v>471</v>
      </c>
      <c r="I35" s="303">
        <v>5</v>
      </c>
      <c r="J35" s="300" t="s">
        <v>472</v>
      </c>
      <c r="K35" s="300" t="s">
        <v>473</v>
      </c>
      <c r="L35" s="304">
        <v>113001000852</v>
      </c>
      <c r="M35" s="303">
        <v>36</v>
      </c>
      <c r="N35" s="298">
        <v>36</v>
      </c>
      <c r="O35" s="298" t="s">
        <v>474</v>
      </c>
      <c r="P35" s="305">
        <v>6056930410</v>
      </c>
      <c r="Q35" s="305" t="s">
        <v>357</v>
      </c>
      <c r="R35" s="305">
        <v>3103670532</v>
      </c>
      <c r="S35" s="306" t="s">
        <v>475</v>
      </c>
      <c r="T35" s="313">
        <v>1637</v>
      </c>
      <c r="U35" s="312"/>
      <c r="V35" s="312"/>
      <c r="W35" s="313">
        <v>42</v>
      </c>
      <c r="X35" s="313">
        <v>62</v>
      </c>
      <c r="Y35" s="313">
        <v>67</v>
      </c>
      <c r="Z35" s="313">
        <v>60</v>
      </c>
      <c r="AA35" s="313">
        <v>62</v>
      </c>
      <c r="AB35" s="313">
        <v>66</v>
      </c>
      <c r="AC35" s="312"/>
      <c r="AD35" s="313">
        <v>211</v>
      </c>
      <c r="AE35" s="313">
        <v>214</v>
      </c>
      <c r="AF35" s="313">
        <v>229</v>
      </c>
      <c r="AG35" s="313">
        <v>227</v>
      </c>
      <c r="AH35" s="313">
        <v>225</v>
      </c>
      <c r="AI35" s="313">
        <v>172</v>
      </c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4">
        <v>36</v>
      </c>
      <c r="AV35" s="313">
        <v>888</v>
      </c>
      <c r="AW35" s="312"/>
      <c r="AX35" s="312"/>
      <c r="AY35" s="313">
        <v>18</v>
      </c>
      <c r="AZ35" s="313">
        <v>24</v>
      </c>
      <c r="BA35" s="313">
        <v>37</v>
      </c>
      <c r="BB35" s="313">
        <v>40</v>
      </c>
      <c r="BC35" s="313">
        <v>31</v>
      </c>
      <c r="BD35" s="313">
        <v>31</v>
      </c>
      <c r="BE35" s="312"/>
      <c r="BF35" s="313">
        <v>106</v>
      </c>
      <c r="BG35" s="313">
        <v>112</v>
      </c>
      <c r="BH35" s="313">
        <v>125</v>
      </c>
      <c r="BI35" s="313">
        <v>124</v>
      </c>
      <c r="BJ35" s="313">
        <v>128</v>
      </c>
      <c r="BK35" s="313">
        <v>112</v>
      </c>
      <c r="BL35" s="312"/>
      <c r="BM35" s="312"/>
      <c r="BN35" s="312"/>
      <c r="BO35" s="312"/>
      <c r="BP35" s="312"/>
      <c r="BQ35" s="312"/>
      <c r="BR35" s="312"/>
      <c r="BS35" s="312"/>
      <c r="BT35" s="312"/>
      <c r="BU35" s="315"/>
      <c r="BV35" s="315"/>
      <c r="BW35" s="314">
        <v>36</v>
      </c>
      <c r="BX35" s="313">
        <v>749</v>
      </c>
      <c r="BY35" s="312"/>
      <c r="BZ35" s="312"/>
      <c r="CA35" s="313">
        <v>24</v>
      </c>
      <c r="CB35" s="313">
        <v>38</v>
      </c>
      <c r="CC35" s="313">
        <v>30</v>
      </c>
      <c r="CD35" s="313">
        <v>20</v>
      </c>
      <c r="CE35" s="313">
        <v>31</v>
      </c>
      <c r="CF35" s="313">
        <v>35</v>
      </c>
      <c r="CG35" s="312"/>
      <c r="CH35" s="313">
        <v>105</v>
      </c>
      <c r="CI35" s="313">
        <v>102</v>
      </c>
      <c r="CJ35" s="313">
        <v>104</v>
      </c>
      <c r="CK35" s="313">
        <v>103</v>
      </c>
      <c r="CL35" s="313">
        <v>97</v>
      </c>
      <c r="CM35" s="313">
        <v>60</v>
      </c>
      <c r="CN35" s="312"/>
      <c r="CO35" s="312"/>
      <c r="CP35" s="312"/>
      <c r="CQ35" s="312"/>
      <c r="CR35" s="312"/>
      <c r="CS35" s="312"/>
      <c r="CT35" s="312"/>
      <c r="CU35" s="312"/>
      <c r="CV35" s="312"/>
      <c r="CW35" s="315"/>
      <c r="CX35" s="315"/>
    </row>
    <row r="36" spans="1:102" ht="18.75" x14ac:dyDescent="0.3">
      <c r="A36" s="298">
        <v>23</v>
      </c>
      <c r="B36" s="300" t="s">
        <v>476</v>
      </c>
      <c r="C36" s="300" t="s">
        <v>134</v>
      </c>
      <c r="D36" s="300" t="s">
        <v>137</v>
      </c>
      <c r="E36" s="300" t="s">
        <v>129</v>
      </c>
      <c r="F36" s="300" t="s">
        <v>129</v>
      </c>
      <c r="G36" s="301" t="s">
        <v>477</v>
      </c>
      <c r="H36" s="302" t="s">
        <v>478</v>
      </c>
      <c r="I36" s="303">
        <v>5</v>
      </c>
      <c r="J36" s="300" t="s">
        <v>479</v>
      </c>
      <c r="K36" s="300" t="s">
        <v>480</v>
      </c>
      <c r="L36" s="304">
        <v>113001000798</v>
      </c>
      <c r="M36" s="303">
        <v>36</v>
      </c>
      <c r="N36" s="298">
        <v>33</v>
      </c>
      <c r="O36" s="298" t="s">
        <v>474</v>
      </c>
      <c r="P36" s="305">
        <v>6056930410</v>
      </c>
      <c r="Q36" s="305" t="s">
        <v>357</v>
      </c>
      <c r="R36" s="305">
        <v>3103670532</v>
      </c>
      <c r="S36" s="306" t="s">
        <v>475</v>
      </c>
      <c r="T36" s="313">
        <v>142</v>
      </c>
      <c r="U36" s="312"/>
      <c r="V36" s="312"/>
      <c r="W36" s="313">
        <v>15</v>
      </c>
      <c r="X36" s="313">
        <v>25</v>
      </c>
      <c r="Y36" s="313">
        <v>25</v>
      </c>
      <c r="Z36" s="313">
        <v>24</v>
      </c>
      <c r="AA36" s="313">
        <v>20</v>
      </c>
      <c r="AB36" s="313">
        <v>33</v>
      </c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4">
        <v>33</v>
      </c>
      <c r="AV36" s="313">
        <v>66</v>
      </c>
      <c r="AW36" s="312"/>
      <c r="AX36" s="312"/>
      <c r="AY36" s="313">
        <v>10</v>
      </c>
      <c r="AZ36" s="313">
        <v>14</v>
      </c>
      <c r="BA36" s="313">
        <v>8</v>
      </c>
      <c r="BB36" s="313">
        <v>11</v>
      </c>
      <c r="BC36" s="313">
        <v>8</v>
      </c>
      <c r="BD36" s="313">
        <v>15</v>
      </c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5"/>
      <c r="BV36" s="315"/>
      <c r="BW36" s="314">
        <v>33</v>
      </c>
      <c r="BX36" s="313">
        <v>76</v>
      </c>
      <c r="BY36" s="312"/>
      <c r="BZ36" s="312"/>
      <c r="CA36" s="313">
        <v>5</v>
      </c>
      <c r="CB36" s="313">
        <v>11</v>
      </c>
      <c r="CC36" s="313">
        <v>17</v>
      </c>
      <c r="CD36" s="313">
        <v>13</v>
      </c>
      <c r="CE36" s="313">
        <v>12</v>
      </c>
      <c r="CF36" s="313">
        <v>18</v>
      </c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5"/>
      <c r="CX36" s="315"/>
    </row>
    <row r="37" spans="1:102" ht="18.75" x14ac:dyDescent="0.3">
      <c r="A37" s="298">
        <v>24</v>
      </c>
      <c r="B37" s="300" t="s">
        <v>481</v>
      </c>
      <c r="C37" s="300" t="s">
        <v>134</v>
      </c>
      <c r="D37" s="300" t="s">
        <v>137</v>
      </c>
      <c r="E37" s="300" t="s">
        <v>129</v>
      </c>
      <c r="F37" s="300" t="s">
        <v>129</v>
      </c>
      <c r="G37" s="301" t="s">
        <v>482</v>
      </c>
      <c r="H37" s="302" t="s">
        <v>483</v>
      </c>
      <c r="I37" s="303">
        <v>5</v>
      </c>
      <c r="J37" s="300" t="s">
        <v>479</v>
      </c>
      <c r="K37" s="300" t="s">
        <v>484</v>
      </c>
      <c r="L37" s="304">
        <v>113001000836</v>
      </c>
      <c r="M37" s="303">
        <v>36</v>
      </c>
      <c r="N37" s="298">
        <v>35</v>
      </c>
      <c r="O37" s="298" t="s">
        <v>474</v>
      </c>
      <c r="P37" s="305">
        <v>6056930410</v>
      </c>
      <c r="Q37" s="305" t="s">
        <v>357</v>
      </c>
      <c r="R37" s="305">
        <v>3103670532</v>
      </c>
      <c r="S37" s="306" t="s">
        <v>475</v>
      </c>
      <c r="T37" s="313">
        <v>352</v>
      </c>
      <c r="U37" s="312"/>
      <c r="V37" s="312"/>
      <c r="W37" s="313">
        <v>48</v>
      </c>
      <c r="X37" s="313">
        <v>66</v>
      </c>
      <c r="Y37" s="313">
        <v>65</v>
      </c>
      <c r="Z37" s="313">
        <v>57</v>
      </c>
      <c r="AA37" s="313">
        <v>60</v>
      </c>
      <c r="AB37" s="313">
        <v>56</v>
      </c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4">
        <v>35</v>
      </c>
      <c r="AV37" s="313">
        <v>173</v>
      </c>
      <c r="AW37" s="312"/>
      <c r="AX37" s="312"/>
      <c r="AY37" s="313">
        <v>23</v>
      </c>
      <c r="AZ37" s="313">
        <v>34</v>
      </c>
      <c r="BA37" s="313">
        <v>32</v>
      </c>
      <c r="BB37" s="313">
        <v>20</v>
      </c>
      <c r="BC37" s="313">
        <v>37</v>
      </c>
      <c r="BD37" s="313">
        <v>27</v>
      </c>
      <c r="BE37" s="312"/>
      <c r="BF37" s="312"/>
      <c r="BG37" s="312"/>
      <c r="BH37" s="312"/>
      <c r="BI37" s="312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312"/>
      <c r="BU37" s="315"/>
      <c r="BV37" s="315"/>
      <c r="BW37" s="314">
        <v>35</v>
      </c>
      <c r="BX37" s="313">
        <v>179</v>
      </c>
      <c r="BY37" s="312"/>
      <c r="BZ37" s="312"/>
      <c r="CA37" s="313">
        <v>25</v>
      </c>
      <c r="CB37" s="313">
        <v>32</v>
      </c>
      <c r="CC37" s="313">
        <v>33</v>
      </c>
      <c r="CD37" s="313">
        <v>37</v>
      </c>
      <c r="CE37" s="313">
        <v>23</v>
      </c>
      <c r="CF37" s="313">
        <v>29</v>
      </c>
      <c r="CG37" s="312"/>
      <c r="CH37" s="312"/>
      <c r="CI37" s="312"/>
      <c r="CJ37" s="312"/>
      <c r="CK37" s="312"/>
      <c r="CL37" s="312"/>
      <c r="CM37" s="312"/>
      <c r="CN37" s="312"/>
      <c r="CO37" s="312"/>
      <c r="CP37" s="312"/>
      <c r="CQ37" s="312"/>
      <c r="CR37" s="312"/>
      <c r="CS37" s="312"/>
      <c r="CT37" s="312"/>
      <c r="CU37" s="312"/>
      <c r="CV37" s="312"/>
      <c r="CW37" s="315"/>
      <c r="CX37" s="315"/>
    </row>
    <row r="38" spans="1:102" ht="18.75" x14ac:dyDescent="0.3">
      <c r="A38" s="298">
        <v>25</v>
      </c>
      <c r="B38" s="300" t="s">
        <v>485</v>
      </c>
      <c r="C38" s="300" t="s">
        <v>134</v>
      </c>
      <c r="D38" s="300" t="s">
        <v>137</v>
      </c>
      <c r="E38" s="300" t="s">
        <v>129</v>
      </c>
      <c r="F38" s="300" t="s">
        <v>129</v>
      </c>
      <c r="G38" s="301" t="s">
        <v>486</v>
      </c>
      <c r="H38" s="302" t="s">
        <v>487</v>
      </c>
      <c r="I38" s="303">
        <v>5</v>
      </c>
      <c r="J38" s="300" t="s">
        <v>479</v>
      </c>
      <c r="K38" s="300" t="s">
        <v>488</v>
      </c>
      <c r="L38" s="304">
        <v>113001002871</v>
      </c>
      <c r="M38" s="303">
        <v>36</v>
      </c>
      <c r="N38" s="298">
        <v>86</v>
      </c>
      <c r="O38" s="298" t="s">
        <v>474</v>
      </c>
      <c r="P38" s="305">
        <v>6056930410</v>
      </c>
      <c r="Q38" s="305" t="s">
        <v>357</v>
      </c>
      <c r="R38" s="305">
        <v>3103670532</v>
      </c>
      <c r="S38" s="306" t="s">
        <v>475</v>
      </c>
      <c r="T38" s="313">
        <v>125</v>
      </c>
      <c r="U38" s="312"/>
      <c r="V38" s="312"/>
      <c r="W38" s="313">
        <v>14</v>
      </c>
      <c r="X38" s="313">
        <v>29</v>
      </c>
      <c r="Y38" s="313">
        <v>23</v>
      </c>
      <c r="Z38" s="313">
        <v>19</v>
      </c>
      <c r="AA38" s="313">
        <v>17</v>
      </c>
      <c r="AB38" s="313">
        <v>23</v>
      </c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4">
        <v>86</v>
      </c>
      <c r="AV38" s="313">
        <v>62</v>
      </c>
      <c r="AW38" s="312"/>
      <c r="AX38" s="312"/>
      <c r="AY38" s="313">
        <v>6</v>
      </c>
      <c r="AZ38" s="313">
        <v>11</v>
      </c>
      <c r="BA38" s="313">
        <v>13</v>
      </c>
      <c r="BB38" s="313">
        <v>8</v>
      </c>
      <c r="BC38" s="313">
        <v>13</v>
      </c>
      <c r="BD38" s="313">
        <v>11</v>
      </c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5"/>
      <c r="BV38" s="315"/>
      <c r="BW38" s="314">
        <v>86</v>
      </c>
      <c r="BX38" s="313">
        <v>63</v>
      </c>
      <c r="BY38" s="312"/>
      <c r="BZ38" s="312"/>
      <c r="CA38" s="313">
        <v>8</v>
      </c>
      <c r="CB38" s="313">
        <v>18</v>
      </c>
      <c r="CC38" s="313">
        <v>10</v>
      </c>
      <c r="CD38" s="313">
        <v>11</v>
      </c>
      <c r="CE38" s="313">
        <v>4</v>
      </c>
      <c r="CF38" s="313">
        <v>12</v>
      </c>
      <c r="CG38" s="312"/>
      <c r="CH38" s="312"/>
      <c r="CI38" s="312"/>
      <c r="CJ38" s="312"/>
      <c r="CK38" s="312"/>
      <c r="CL38" s="312"/>
      <c r="CM38" s="312"/>
      <c r="CN38" s="312"/>
      <c r="CO38" s="312"/>
      <c r="CP38" s="312"/>
      <c r="CQ38" s="312"/>
      <c r="CR38" s="312"/>
      <c r="CS38" s="312"/>
      <c r="CT38" s="312"/>
      <c r="CU38" s="312"/>
      <c r="CV38" s="312"/>
      <c r="CW38" s="315"/>
      <c r="CX38" s="315"/>
    </row>
    <row r="39" spans="1:102" ht="18.75" x14ac:dyDescent="0.3">
      <c r="A39" s="298">
        <v>26</v>
      </c>
      <c r="B39" s="299" t="s">
        <v>489</v>
      </c>
      <c r="C39" s="300" t="s">
        <v>351</v>
      </c>
      <c r="D39" s="300" t="s">
        <v>137</v>
      </c>
      <c r="E39" s="300" t="s">
        <v>128</v>
      </c>
      <c r="F39" s="300" t="s">
        <v>148</v>
      </c>
      <c r="G39" s="301" t="s">
        <v>490</v>
      </c>
      <c r="H39" s="302" t="s">
        <v>491</v>
      </c>
      <c r="I39" s="303">
        <v>3</v>
      </c>
      <c r="J39" s="300" t="s">
        <v>492</v>
      </c>
      <c r="K39" s="300" t="s">
        <v>493</v>
      </c>
      <c r="L39" s="304">
        <v>113001000879</v>
      </c>
      <c r="M39" s="303">
        <v>37</v>
      </c>
      <c r="N39" s="298">
        <v>37</v>
      </c>
      <c r="O39" s="303" t="s">
        <v>494</v>
      </c>
      <c r="P39" s="305">
        <v>6562509</v>
      </c>
      <c r="Q39" s="305" t="s">
        <v>357</v>
      </c>
      <c r="R39" s="305">
        <v>3212001510</v>
      </c>
      <c r="S39" s="306" t="s">
        <v>495</v>
      </c>
      <c r="T39" s="313">
        <v>1273</v>
      </c>
      <c r="U39" s="312"/>
      <c r="V39" s="312"/>
      <c r="W39" s="312"/>
      <c r="X39" s="312"/>
      <c r="Y39" s="312"/>
      <c r="Z39" s="312"/>
      <c r="AA39" s="312"/>
      <c r="AB39" s="312"/>
      <c r="AC39" s="312"/>
      <c r="AD39" s="313">
        <v>242</v>
      </c>
      <c r="AE39" s="313">
        <v>226</v>
      </c>
      <c r="AF39" s="313">
        <v>235</v>
      </c>
      <c r="AG39" s="313">
        <v>198</v>
      </c>
      <c r="AH39" s="313">
        <v>162</v>
      </c>
      <c r="AI39" s="313">
        <v>210</v>
      </c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4">
        <v>37</v>
      </c>
      <c r="AV39" s="313">
        <v>703</v>
      </c>
      <c r="AW39" s="312"/>
      <c r="AX39" s="312"/>
      <c r="AY39" s="312"/>
      <c r="AZ39" s="312"/>
      <c r="BA39" s="312"/>
      <c r="BB39" s="312"/>
      <c r="BC39" s="312"/>
      <c r="BD39" s="312"/>
      <c r="BE39" s="312"/>
      <c r="BF39" s="313">
        <v>116</v>
      </c>
      <c r="BG39" s="313">
        <v>126</v>
      </c>
      <c r="BH39" s="313">
        <v>126</v>
      </c>
      <c r="BI39" s="313">
        <v>112</v>
      </c>
      <c r="BJ39" s="313">
        <v>90</v>
      </c>
      <c r="BK39" s="313">
        <v>133</v>
      </c>
      <c r="BL39" s="312"/>
      <c r="BM39" s="312"/>
      <c r="BN39" s="312"/>
      <c r="BO39" s="312"/>
      <c r="BP39" s="312"/>
      <c r="BQ39" s="312"/>
      <c r="BR39" s="312"/>
      <c r="BS39" s="312"/>
      <c r="BT39" s="312"/>
      <c r="BU39" s="315"/>
      <c r="BV39" s="315"/>
      <c r="BW39" s="314">
        <v>37</v>
      </c>
      <c r="BX39" s="313">
        <v>570</v>
      </c>
      <c r="BY39" s="312"/>
      <c r="BZ39" s="312"/>
      <c r="CA39" s="312"/>
      <c r="CB39" s="312"/>
      <c r="CC39" s="312"/>
      <c r="CD39" s="312"/>
      <c r="CE39" s="312"/>
      <c r="CF39" s="312"/>
      <c r="CG39" s="312"/>
      <c r="CH39" s="313">
        <v>126</v>
      </c>
      <c r="CI39" s="313">
        <v>100</v>
      </c>
      <c r="CJ39" s="313">
        <v>109</v>
      </c>
      <c r="CK39" s="313">
        <v>86</v>
      </c>
      <c r="CL39" s="313">
        <v>72</v>
      </c>
      <c r="CM39" s="313">
        <v>77</v>
      </c>
      <c r="CN39" s="312"/>
      <c r="CO39" s="312"/>
      <c r="CP39" s="312"/>
      <c r="CQ39" s="312"/>
      <c r="CR39" s="312"/>
      <c r="CS39" s="312"/>
      <c r="CT39" s="312"/>
      <c r="CU39" s="312"/>
      <c r="CV39" s="312"/>
      <c r="CW39" s="315"/>
      <c r="CX39" s="315"/>
    </row>
    <row r="40" spans="1:102" ht="18.75" x14ac:dyDescent="0.3">
      <c r="A40" s="298">
        <v>27</v>
      </c>
      <c r="B40" s="300" t="s">
        <v>496</v>
      </c>
      <c r="C40" s="300" t="s">
        <v>134</v>
      </c>
      <c r="D40" s="300" t="s">
        <v>137</v>
      </c>
      <c r="E40" s="300" t="s">
        <v>128</v>
      </c>
      <c r="F40" s="300" t="s">
        <v>148</v>
      </c>
      <c r="G40" s="301" t="s">
        <v>497</v>
      </c>
      <c r="H40" s="302" t="s">
        <v>498</v>
      </c>
      <c r="I40" s="303">
        <v>3</v>
      </c>
      <c r="J40" s="300" t="s">
        <v>492</v>
      </c>
      <c r="K40" s="300" t="s">
        <v>499</v>
      </c>
      <c r="L40" s="304">
        <v>113001000178</v>
      </c>
      <c r="M40" s="303">
        <v>37</v>
      </c>
      <c r="N40" s="298">
        <v>12</v>
      </c>
      <c r="O40" s="303" t="s">
        <v>494</v>
      </c>
      <c r="P40" s="305">
        <v>6562509</v>
      </c>
      <c r="Q40" s="305" t="s">
        <v>357</v>
      </c>
      <c r="R40" s="305">
        <v>3212001510</v>
      </c>
      <c r="S40" s="306" t="s">
        <v>495</v>
      </c>
      <c r="T40" s="313">
        <v>446</v>
      </c>
      <c r="U40" s="312"/>
      <c r="V40" s="312"/>
      <c r="W40" s="312"/>
      <c r="X40" s="312"/>
      <c r="Y40" s="312"/>
      <c r="Z40" s="312"/>
      <c r="AA40" s="313">
        <v>229</v>
      </c>
      <c r="AB40" s="313">
        <v>217</v>
      </c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4">
        <v>12</v>
      </c>
      <c r="AV40" s="313">
        <v>217</v>
      </c>
      <c r="AW40" s="312"/>
      <c r="AX40" s="312"/>
      <c r="AY40" s="312"/>
      <c r="AZ40" s="312"/>
      <c r="BA40" s="312"/>
      <c r="BB40" s="312"/>
      <c r="BC40" s="313">
        <v>113</v>
      </c>
      <c r="BD40" s="313">
        <v>104</v>
      </c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5"/>
      <c r="BV40" s="315"/>
      <c r="BW40" s="314">
        <v>12</v>
      </c>
      <c r="BX40" s="313">
        <v>229</v>
      </c>
      <c r="BY40" s="312"/>
      <c r="BZ40" s="312"/>
      <c r="CA40" s="312"/>
      <c r="CB40" s="312"/>
      <c r="CC40" s="312"/>
      <c r="CD40" s="312"/>
      <c r="CE40" s="313">
        <v>116</v>
      </c>
      <c r="CF40" s="313">
        <v>113</v>
      </c>
      <c r="CG40" s="312"/>
      <c r="CH40" s="312"/>
      <c r="CI40" s="312"/>
      <c r="CJ40" s="312"/>
      <c r="CK40" s="312"/>
      <c r="CL40" s="312"/>
      <c r="CM40" s="312"/>
      <c r="CN40" s="312"/>
      <c r="CO40" s="312"/>
      <c r="CP40" s="312"/>
      <c r="CQ40" s="312"/>
      <c r="CR40" s="312"/>
      <c r="CS40" s="312"/>
      <c r="CT40" s="312"/>
      <c r="CU40" s="312"/>
      <c r="CV40" s="312"/>
      <c r="CW40" s="315"/>
      <c r="CX40" s="315"/>
    </row>
    <row r="41" spans="1:102" ht="18.75" x14ac:dyDescent="0.3">
      <c r="A41" s="298">
        <v>28</v>
      </c>
      <c r="B41" s="300" t="s">
        <v>500</v>
      </c>
      <c r="C41" s="300" t="s">
        <v>134</v>
      </c>
      <c r="D41" s="300" t="s">
        <v>137</v>
      </c>
      <c r="E41" s="300" t="s">
        <v>128</v>
      </c>
      <c r="F41" s="300" t="s">
        <v>148</v>
      </c>
      <c r="G41" s="301" t="s">
        <v>501</v>
      </c>
      <c r="H41" s="302" t="s">
        <v>502</v>
      </c>
      <c r="I41" s="303">
        <v>3</v>
      </c>
      <c r="J41" s="300" t="s">
        <v>503</v>
      </c>
      <c r="K41" s="300" t="s">
        <v>504</v>
      </c>
      <c r="L41" s="304">
        <v>113001000186</v>
      </c>
      <c r="M41" s="303">
        <v>37</v>
      </c>
      <c r="N41" s="298">
        <v>13</v>
      </c>
      <c r="O41" s="303" t="s">
        <v>494</v>
      </c>
      <c r="P41" s="305">
        <v>6562509</v>
      </c>
      <c r="Q41" s="305" t="s">
        <v>357</v>
      </c>
      <c r="R41" s="305">
        <v>3212001510</v>
      </c>
      <c r="S41" s="306" t="s">
        <v>495</v>
      </c>
      <c r="T41" s="313">
        <v>372</v>
      </c>
      <c r="U41" s="312"/>
      <c r="V41" s="312"/>
      <c r="W41" s="312"/>
      <c r="X41" s="312"/>
      <c r="Y41" s="313">
        <v>188</v>
      </c>
      <c r="Z41" s="313">
        <v>184</v>
      </c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4">
        <v>13</v>
      </c>
      <c r="AV41" s="313">
        <v>195</v>
      </c>
      <c r="AW41" s="312"/>
      <c r="AX41" s="312"/>
      <c r="AY41" s="312"/>
      <c r="AZ41" s="312"/>
      <c r="BA41" s="313">
        <v>98</v>
      </c>
      <c r="BB41" s="313">
        <v>97</v>
      </c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5"/>
      <c r="BV41" s="315"/>
      <c r="BW41" s="314">
        <v>13</v>
      </c>
      <c r="BX41" s="313">
        <v>177</v>
      </c>
      <c r="BY41" s="312"/>
      <c r="BZ41" s="312"/>
      <c r="CA41" s="312"/>
      <c r="CB41" s="312"/>
      <c r="CC41" s="313">
        <v>90</v>
      </c>
      <c r="CD41" s="313">
        <v>87</v>
      </c>
      <c r="CE41" s="312"/>
      <c r="CF41" s="312"/>
      <c r="CG41" s="312"/>
      <c r="CH41" s="312"/>
      <c r="CI41" s="312"/>
      <c r="CJ41" s="312"/>
      <c r="CK41" s="312"/>
      <c r="CL41" s="312"/>
      <c r="CM41" s="312"/>
      <c r="CN41" s="312"/>
      <c r="CO41" s="312"/>
      <c r="CP41" s="312"/>
      <c r="CQ41" s="312"/>
      <c r="CR41" s="312"/>
      <c r="CS41" s="312"/>
      <c r="CT41" s="312"/>
      <c r="CU41" s="312"/>
      <c r="CV41" s="312"/>
      <c r="CW41" s="315"/>
      <c r="CX41" s="315"/>
    </row>
    <row r="42" spans="1:102" ht="18.75" x14ac:dyDescent="0.3">
      <c r="A42" s="298">
        <v>29</v>
      </c>
      <c r="B42" s="300" t="s">
        <v>505</v>
      </c>
      <c r="C42" s="300" t="s">
        <v>134</v>
      </c>
      <c r="D42" s="300" t="s">
        <v>137</v>
      </c>
      <c r="E42" s="300" t="s">
        <v>128</v>
      </c>
      <c r="F42" s="300" t="s">
        <v>148</v>
      </c>
      <c r="G42" s="301" t="s">
        <v>506</v>
      </c>
      <c r="H42" s="302" t="s">
        <v>507</v>
      </c>
      <c r="I42" s="303">
        <v>3</v>
      </c>
      <c r="J42" s="300" t="s">
        <v>492</v>
      </c>
      <c r="K42" s="300" t="s">
        <v>3161</v>
      </c>
      <c r="L42" s="304">
        <v>113001000208</v>
      </c>
      <c r="M42" s="303">
        <v>37</v>
      </c>
      <c r="N42" s="298">
        <v>15</v>
      </c>
      <c r="O42" s="303" t="s">
        <v>494</v>
      </c>
      <c r="P42" s="305">
        <v>6562509</v>
      </c>
      <c r="Q42" s="305" t="s">
        <v>357</v>
      </c>
      <c r="R42" s="305">
        <v>3212001510</v>
      </c>
      <c r="S42" s="306" t="s">
        <v>495</v>
      </c>
      <c r="T42" s="313">
        <v>324</v>
      </c>
      <c r="U42" s="312"/>
      <c r="V42" s="313">
        <v>30</v>
      </c>
      <c r="W42" s="313">
        <v>113</v>
      </c>
      <c r="X42" s="313">
        <v>181</v>
      </c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4">
        <v>15</v>
      </c>
      <c r="AV42" s="313">
        <v>165</v>
      </c>
      <c r="AW42" s="312"/>
      <c r="AX42" s="313">
        <v>15</v>
      </c>
      <c r="AY42" s="313">
        <v>57</v>
      </c>
      <c r="AZ42" s="313">
        <v>93</v>
      </c>
      <c r="BA42" s="312"/>
      <c r="BB42" s="312"/>
      <c r="BC42" s="312"/>
      <c r="BD42" s="312"/>
      <c r="BE42" s="312"/>
      <c r="BF42" s="312"/>
      <c r="BG42" s="312"/>
      <c r="BH42" s="312"/>
      <c r="BI42" s="312"/>
      <c r="BJ42" s="312"/>
      <c r="BK42" s="312"/>
      <c r="BL42" s="312"/>
      <c r="BM42" s="312"/>
      <c r="BN42" s="312"/>
      <c r="BO42" s="312"/>
      <c r="BP42" s="312"/>
      <c r="BQ42" s="312"/>
      <c r="BR42" s="312"/>
      <c r="BS42" s="312"/>
      <c r="BT42" s="312"/>
      <c r="BU42" s="315"/>
      <c r="BV42" s="315"/>
      <c r="BW42" s="314">
        <v>15</v>
      </c>
      <c r="BX42" s="313">
        <v>159</v>
      </c>
      <c r="BY42" s="312"/>
      <c r="BZ42" s="313">
        <v>15</v>
      </c>
      <c r="CA42" s="313">
        <v>56</v>
      </c>
      <c r="CB42" s="313">
        <v>88</v>
      </c>
      <c r="CC42" s="312"/>
      <c r="CD42" s="312"/>
      <c r="CE42" s="312"/>
      <c r="CF42" s="312"/>
      <c r="CG42" s="312"/>
      <c r="CH42" s="312"/>
      <c r="CI42" s="312"/>
      <c r="CJ42" s="312"/>
      <c r="CK42" s="312"/>
      <c r="CL42" s="312"/>
      <c r="CM42" s="312"/>
      <c r="CN42" s="312"/>
      <c r="CO42" s="312"/>
      <c r="CP42" s="312"/>
      <c r="CQ42" s="312"/>
      <c r="CR42" s="312"/>
      <c r="CS42" s="312"/>
      <c r="CT42" s="312"/>
      <c r="CU42" s="312"/>
      <c r="CV42" s="312"/>
      <c r="CW42" s="315"/>
      <c r="CX42" s="315"/>
    </row>
    <row r="43" spans="1:102" ht="18.75" x14ac:dyDescent="0.3">
      <c r="A43" s="298">
        <v>30</v>
      </c>
      <c r="B43" s="299" t="s">
        <v>508</v>
      </c>
      <c r="C43" s="300" t="s">
        <v>351</v>
      </c>
      <c r="D43" s="300" t="s">
        <v>137</v>
      </c>
      <c r="E43" s="300" t="s">
        <v>130</v>
      </c>
      <c r="F43" s="300" t="s">
        <v>130</v>
      </c>
      <c r="G43" s="302" t="s">
        <v>509</v>
      </c>
      <c r="H43" s="302" t="s">
        <v>510</v>
      </c>
      <c r="I43" s="303">
        <v>12</v>
      </c>
      <c r="J43" s="300" t="s">
        <v>433</v>
      </c>
      <c r="K43" s="300" t="s">
        <v>511</v>
      </c>
      <c r="L43" s="304">
        <v>113001001336</v>
      </c>
      <c r="M43" s="303">
        <v>38</v>
      </c>
      <c r="N43" s="298">
        <v>38</v>
      </c>
      <c r="O43" s="298" t="s">
        <v>512</v>
      </c>
      <c r="P43" s="305">
        <v>6632645</v>
      </c>
      <c r="Q43" s="305" t="s">
        <v>357</v>
      </c>
      <c r="R43" s="305">
        <v>3135610725</v>
      </c>
      <c r="S43" s="306" t="s">
        <v>513</v>
      </c>
      <c r="T43" s="313">
        <v>1736</v>
      </c>
      <c r="U43" s="312"/>
      <c r="V43" s="313">
        <v>49</v>
      </c>
      <c r="W43" s="313">
        <v>57</v>
      </c>
      <c r="X43" s="313">
        <v>97</v>
      </c>
      <c r="Y43" s="313">
        <v>128</v>
      </c>
      <c r="Z43" s="313">
        <v>126</v>
      </c>
      <c r="AA43" s="313">
        <v>132</v>
      </c>
      <c r="AB43" s="313">
        <v>110</v>
      </c>
      <c r="AC43" s="312"/>
      <c r="AD43" s="313">
        <v>136</v>
      </c>
      <c r="AE43" s="313">
        <v>144</v>
      </c>
      <c r="AF43" s="313">
        <v>133</v>
      </c>
      <c r="AG43" s="313">
        <v>141</v>
      </c>
      <c r="AH43" s="313">
        <v>138</v>
      </c>
      <c r="AI43" s="313">
        <v>122</v>
      </c>
      <c r="AJ43" s="312"/>
      <c r="AK43" s="312"/>
      <c r="AL43" s="313">
        <v>49</v>
      </c>
      <c r="AM43" s="313">
        <v>73</v>
      </c>
      <c r="AN43" s="313">
        <v>101</v>
      </c>
      <c r="AO43" s="312"/>
      <c r="AP43" s="312"/>
      <c r="AQ43" s="312"/>
      <c r="AR43" s="312"/>
      <c r="AS43" s="312"/>
      <c r="AT43" s="312"/>
      <c r="AU43" s="314">
        <v>38</v>
      </c>
      <c r="AV43" s="313">
        <v>880</v>
      </c>
      <c r="AW43" s="312"/>
      <c r="AX43" s="313">
        <v>27</v>
      </c>
      <c r="AY43" s="313">
        <v>32</v>
      </c>
      <c r="AZ43" s="313">
        <v>46</v>
      </c>
      <c r="BA43" s="313">
        <v>59</v>
      </c>
      <c r="BB43" s="313">
        <v>62</v>
      </c>
      <c r="BC43" s="313">
        <v>58</v>
      </c>
      <c r="BD43" s="313">
        <v>64</v>
      </c>
      <c r="BE43" s="312"/>
      <c r="BF43" s="313">
        <v>77</v>
      </c>
      <c r="BG43" s="313">
        <v>67</v>
      </c>
      <c r="BH43" s="313">
        <v>61</v>
      </c>
      <c r="BI43" s="313">
        <v>73</v>
      </c>
      <c r="BJ43" s="313">
        <v>69</v>
      </c>
      <c r="BK43" s="313">
        <v>66</v>
      </c>
      <c r="BL43" s="312"/>
      <c r="BM43" s="312"/>
      <c r="BN43" s="313">
        <v>28</v>
      </c>
      <c r="BO43" s="313">
        <v>37</v>
      </c>
      <c r="BP43" s="313">
        <v>54</v>
      </c>
      <c r="BQ43" s="312"/>
      <c r="BR43" s="312"/>
      <c r="BS43" s="312"/>
      <c r="BT43" s="312"/>
      <c r="BU43" s="315"/>
      <c r="BV43" s="315"/>
      <c r="BW43" s="314">
        <v>38</v>
      </c>
      <c r="BX43" s="313">
        <v>856</v>
      </c>
      <c r="BY43" s="312"/>
      <c r="BZ43" s="313">
        <v>22</v>
      </c>
      <c r="CA43" s="313">
        <v>25</v>
      </c>
      <c r="CB43" s="313">
        <v>51</v>
      </c>
      <c r="CC43" s="313">
        <v>69</v>
      </c>
      <c r="CD43" s="313">
        <v>64</v>
      </c>
      <c r="CE43" s="313">
        <v>74</v>
      </c>
      <c r="CF43" s="313">
        <v>46</v>
      </c>
      <c r="CG43" s="312"/>
      <c r="CH43" s="313">
        <v>59</v>
      </c>
      <c r="CI43" s="313">
        <v>77</v>
      </c>
      <c r="CJ43" s="313">
        <v>72</v>
      </c>
      <c r="CK43" s="313">
        <v>68</v>
      </c>
      <c r="CL43" s="313">
        <v>69</v>
      </c>
      <c r="CM43" s="313">
        <v>56</v>
      </c>
      <c r="CN43" s="312"/>
      <c r="CO43" s="312"/>
      <c r="CP43" s="313">
        <v>21</v>
      </c>
      <c r="CQ43" s="313">
        <v>36</v>
      </c>
      <c r="CR43" s="313">
        <v>47</v>
      </c>
      <c r="CS43" s="312"/>
      <c r="CT43" s="312"/>
      <c r="CU43" s="312"/>
      <c r="CV43" s="312"/>
      <c r="CW43" s="315"/>
      <c r="CX43" s="315"/>
    </row>
    <row r="44" spans="1:102" ht="18.75" x14ac:dyDescent="0.3">
      <c r="A44" s="298">
        <v>31</v>
      </c>
      <c r="B44" s="299" t="s">
        <v>514</v>
      </c>
      <c r="C44" s="300" t="s">
        <v>351</v>
      </c>
      <c r="D44" s="300" t="s">
        <v>137</v>
      </c>
      <c r="E44" s="300" t="s">
        <v>129</v>
      </c>
      <c r="F44" s="300" t="s">
        <v>129</v>
      </c>
      <c r="G44" s="301" t="s">
        <v>515</v>
      </c>
      <c r="H44" s="302" t="s">
        <v>516</v>
      </c>
      <c r="I44" s="303">
        <v>4</v>
      </c>
      <c r="J44" s="300" t="s">
        <v>517</v>
      </c>
      <c r="K44" s="300" t="s">
        <v>518</v>
      </c>
      <c r="L44" s="304">
        <v>113001001450</v>
      </c>
      <c r="M44" s="303">
        <v>42</v>
      </c>
      <c r="N44" s="298">
        <v>42</v>
      </c>
      <c r="O44" s="298" t="s">
        <v>519</v>
      </c>
      <c r="P44" s="305">
        <v>6741660</v>
      </c>
      <c r="Q44" s="305" t="s">
        <v>357</v>
      </c>
      <c r="R44" s="305">
        <v>3005911330</v>
      </c>
      <c r="S44" s="306" t="s">
        <v>520</v>
      </c>
      <c r="T44" s="313">
        <v>814</v>
      </c>
      <c r="U44" s="312"/>
      <c r="V44" s="312"/>
      <c r="W44" s="313">
        <v>63</v>
      </c>
      <c r="X44" s="313">
        <v>68</v>
      </c>
      <c r="Y44" s="313">
        <v>60</v>
      </c>
      <c r="Z44" s="313">
        <v>58</v>
      </c>
      <c r="AA44" s="313">
        <v>74</v>
      </c>
      <c r="AB44" s="313">
        <v>59</v>
      </c>
      <c r="AC44" s="312"/>
      <c r="AD44" s="313">
        <v>97</v>
      </c>
      <c r="AE44" s="313">
        <v>73</v>
      </c>
      <c r="AF44" s="313">
        <v>73</v>
      </c>
      <c r="AG44" s="313">
        <v>74</v>
      </c>
      <c r="AH44" s="313">
        <v>71</v>
      </c>
      <c r="AI44" s="313">
        <v>44</v>
      </c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4">
        <v>42</v>
      </c>
      <c r="AV44" s="313">
        <v>405</v>
      </c>
      <c r="AW44" s="312"/>
      <c r="AX44" s="312"/>
      <c r="AY44" s="313">
        <v>28</v>
      </c>
      <c r="AZ44" s="313">
        <v>36</v>
      </c>
      <c r="BA44" s="313">
        <v>40</v>
      </c>
      <c r="BB44" s="313">
        <v>24</v>
      </c>
      <c r="BC44" s="313">
        <v>27</v>
      </c>
      <c r="BD44" s="313">
        <v>27</v>
      </c>
      <c r="BE44" s="312"/>
      <c r="BF44" s="313">
        <v>44</v>
      </c>
      <c r="BG44" s="313">
        <v>39</v>
      </c>
      <c r="BH44" s="313">
        <v>36</v>
      </c>
      <c r="BI44" s="313">
        <v>44</v>
      </c>
      <c r="BJ44" s="313">
        <v>40</v>
      </c>
      <c r="BK44" s="313">
        <v>20</v>
      </c>
      <c r="BL44" s="312"/>
      <c r="BM44" s="312"/>
      <c r="BN44" s="312"/>
      <c r="BO44" s="312"/>
      <c r="BP44" s="312"/>
      <c r="BQ44" s="312"/>
      <c r="BR44" s="312"/>
      <c r="BS44" s="312"/>
      <c r="BT44" s="312"/>
      <c r="BU44" s="315"/>
      <c r="BV44" s="315"/>
      <c r="BW44" s="314">
        <v>42</v>
      </c>
      <c r="BX44" s="313">
        <v>409</v>
      </c>
      <c r="BY44" s="312"/>
      <c r="BZ44" s="312"/>
      <c r="CA44" s="313">
        <v>35</v>
      </c>
      <c r="CB44" s="313">
        <v>32</v>
      </c>
      <c r="CC44" s="313">
        <v>20</v>
      </c>
      <c r="CD44" s="313">
        <v>34</v>
      </c>
      <c r="CE44" s="313">
        <v>47</v>
      </c>
      <c r="CF44" s="313">
        <v>32</v>
      </c>
      <c r="CG44" s="312"/>
      <c r="CH44" s="313">
        <v>53</v>
      </c>
      <c r="CI44" s="313">
        <v>34</v>
      </c>
      <c r="CJ44" s="313">
        <v>37</v>
      </c>
      <c r="CK44" s="313">
        <v>30</v>
      </c>
      <c r="CL44" s="313">
        <v>31</v>
      </c>
      <c r="CM44" s="313">
        <v>24</v>
      </c>
      <c r="CN44" s="312"/>
      <c r="CO44" s="312"/>
      <c r="CP44" s="312"/>
      <c r="CQ44" s="312"/>
      <c r="CR44" s="312"/>
      <c r="CS44" s="312"/>
      <c r="CT44" s="312"/>
      <c r="CU44" s="312"/>
      <c r="CV44" s="312"/>
      <c r="CW44" s="315"/>
      <c r="CX44" s="315"/>
    </row>
    <row r="45" spans="1:102" ht="18.75" x14ac:dyDescent="0.3">
      <c r="A45" s="298">
        <v>32</v>
      </c>
      <c r="B45" s="300" t="s">
        <v>521</v>
      </c>
      <c r="C45" s="300" t="s">
        <v>134</v>
      </c>
      <c r="D45" s="300" t="s">
        <v>137</v>
      </c>
      <c r="E45" s="300" t="s">
        <v>129</v>
      </c>
      <c r="F45" s="300" t="s">
        <v>129</v>
      </c>
      <c r="G45" s="301" t="s">
        <v>522</v>
      </c>
      <c r="H45" s="302" t="s">
        <v>523</v>
      </c>
      <c r="I45" s="303">
        <v>4</v>
      </c>
      <c r="J45" s="300" t="s">
        <v>524</v>
      </c>
      <c r="K45" s="300" t="s">
        <v>525</v>
      </c>
      <c r="L45" s="304">
        <v>313001000118</v>
      </c>
      <c r="M45" s="303">
        <v>42</v>
      </c>
      <c r="N45" s="298">
        <v>399</v>
      </c>
      <c r="O45" s="298" t="s">
        <v>519</v>
      </c>
      <c r="P45" s="305">
        <v>6741660</v>
      </c>
      <c r="Q45" s="305" t="s">
        <v>357</v>
      </c>
      <c r="R45" s="305">
        <v>3005911330</v>
      </c>
      <c r="S45" s="306" t="s">
        <v>520</v>
      </c>
      <c r="T45" s="313">
        <v>499</v>
      </c>
      <c r="U45" s="312"/>
      <c r="V45" s="312"/>
      <c r="W45" s="313">
        <v>69</v>
      </c>
      <c r="X45" s="313">
        <v>66</v>
      </c>
      <c r="Y45" s="313">
        <v>71</v>
      </c>
      <c r="Z45" s="313">
        <v>47</v>
      </c>
      <c r="AA45" s="313">
        <v>41</v>
      </c>
      <c r="AB45" s="313">
        <v>36</v>
      </c>
      <c r="AC45" s="312"/>
      <c r="AD45" s="313">
        <v>37</v>
      </c>
      <c r="AE45" s="313">
        <v>41</v>
      </c>
      <c r="AF45" s="313">
        <v>29</v>
      </c>
      <c r="AG45" s="313">
        <v>22</v>
      </c>
      <c r="AH45" s="313">
        <v>21</v>
      </c>
      <c r="AI45" s="313">
        <v>19</v>
      </c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4">
        <v>399</v>
      </c>
      <c r="AV45" s="313">
        <v>235</v>
      </c>
      <c r="AW45" s="312"/>
      <c r="AX45" s="312"/>
      <c r="AY45" s="313">
        <v>36</v>
      </c>
      <c r="AZ45" s="313">
        <v>28</v>
      </c>
      <c r="BA45" s="313">
        <v>36</v>
      </c>
      <c r="BB45" s="313">
        <v>23</v>
      </c>
      <c r="BC45" s="313">
        <v>22</v>
      </c>
      <c r="BD45" s="313">
        <v>15</v>
      </c>
      <c r="BE45" s="312"/>
      <c r="BF45" s="313">
        <v>14</v>
      </c>
      <c r="BG45" s="313">
        <v>23</v>
      </c>
      <c r="BH45" s="313">
        <v>15</v>
      </c>
      <c r="BI45" s="313">
        <v>7</v>
      </c>
      <c r="BJ45" s="313">
        <v>10</v>
      </c>
      <c r="BK45" s="313">
        <v>6</v>
      </c>
      <c r="BL45" s="312"/>
      <c r="BM45" s="312"/>
      <c r="BN45" s="312"/>
      <c r="BO45" s="312"/>
      <c r="BP45" s="312"/>
      <c r="BQ45" s="312"/>
      <c r="BR45" s="312"/>
      <c r="BS45" s="312"/>
      <c r="BT45" s="312"/>
      <c r="BU45" s="315"/>
      <c r="BV45" s="315"/>
      <c r="BW45" s="314">
        <v>399</v>
      </c>
      <c r="BX45" s="313">
        <v>264</v>
      </c>
      <c r="BY45" s="312"/>
      <c r="BZ45" s="312"/>
      <c r="CA45" s="313">
        <v>33</v>
      </c>
      <c r="CB45" s="313">
        <v>38</v>
      </c>
      <c r="CC45" s="313">
        <v>35</v>
      </c>
      <c r="CD45" s="313">
        <v>24</v>
      </c>
      <c r="CE45" s="313">
        <v>19</v>
      </c>
      <c r="CF45" s="313">
        <v>21</v>
      </c>
      <c r="CG45" s="312"/>
      <c r="CH45" s="313">
        <v>23</v>
      </c>
      <c r="CI45" s="313">
        <v>18</v>
      </c>
      <c r="CJ45" s="313">
        <v>14</v>
      </c>
      <c r="CK45" s="313">
        <v>15</v>
      </c>
      <c r="CL45" s="313">
        <v>11</v>
      </c>
      <c r="CM45" s="313">
        <v>13</v>
      </c>
      <c r="CN45" s="312"/>
      <c r="CO45" s="312"/>
      <c r="CP45" s="312"/>
      <c r="CQ45" s="312"/>
      <c r="CR45" s="312"/>
      <c r="CS45" s="312"/>
      <c r="CT45" s="312"/>
      <c r="CU45" s="312"/>
      <c r="CV45" s="312"/>
      <c r="CW45" s="315"/>
      <c r="CX45" s="315"/>
    </row>
    <row r="46" spans="1:102" ht="18.75" x14ac:dyDescent="0.3">
      <c r="A46" s="298">
        <v>33</v>
      </c>
      <c r="B46" s="299" t="s">
        <v>526</v>
      </c>
      <c r="C46" s="300" t="s">
        <v>351</v>
      </c>
      <c r="D46" s="300" t="s">
        <v>137</v>
      </c>
      <c r="E46" s="300" t="s">
        <v>130</v>
      </c>
      <c r="F46" s="300" t="s">
        <v>130</v>
      </c>
      <c r="G46" s="301" t="s">
        <v>527</v>
      </c>
      <c r="H46" s="302" t="s">
        <v>528</v>
      </c>
      <c r="I46" s="303">
        <v>14</v>
      </c>
      <c r="J46" s="300" t="s">
        <v>529</v>
      </c>
      <c r="K46" s="300" t="s">
        <v>3157</v>
      </c>
      <c r="L46" s="304">
        <v>113001001484</v>
      </c>
      <c r="M46" s="303">
        <v>44</v>
      </c>
      <c r="N46" s="298">
        <v>44</v>
      </c>
      <c r="O46" s="298" t="s">
        <v>530</v>
      </c>
      <c r="P46" s="305">
        <v>6447885</v>
      </c>
      <c r="Q46" s="305" t="s">
        <v>357</v>
      </c>
      <c r="R46" s="305">
        <v>3114119695</v>
      </c>
      <c r="S46" s="306" t="s">
        <v>531</v>
      </c>
      <c r="T46" s="313">
        <v>1893</v>
      </c>
      <c r="U46" s="312"/>
      <c r="V46" s="312"/>
      <c r="W46" s="313">
        <v>102</v>
      </c>
      <c r="X46" s="313">
        <v>37</v>
      </c>
      <c r="Y46" s="313">
        <v>36</v>
      </c>
      <c r="Z46" s="313">
        <v>32</v>
      </c>
      <c r="AA46" s="313">
        <v>32</v>
      </c>
      <c r="AB46" s="313">
        <v>113</v>
      </c>
      <c r="AC46" s="312"/>
      <c r="AD46" s="313">
        <v>313</v>
      </c>
      <c r="AE46" s="313">
        <v>269</v>
      </c>
      <c r="AF46" s="313">
        <v>273</v>
      </c>
      <c r="AG46" s="313">
        <v>259</v>
      </c>
      <c r="AH46" s="313">
        <v>247</v>
      </c>
      <c r="AI46" s="313">
        <v>180</v>
      </c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4">
        <v>44</v>
      </c>
      <c r="AV46" s="313">
        <v>981</v>
      </c>
      <c r="AW46" s="312"/>
      <c r="AX46" s="312"/>
      <c r="AY46" s="313">
        <v>54</v>
      </c>
      <c r="AZ46" s="313">
        <v>15</v>
      </c>
      <c r="BA46" s="313">
        <v>20</v>
      </c>
      <c r="BB46" s="313">
        <v>13</v>
      </c>
      <c r="BC46" s="313">
        <v>17</v>
      </c>
      <c r="BD46" s="313">
        <v>61</v>
      </c>
      <c r="BE46" s="312"/>
      <c r="BF46" s="313">
        <v>167</v>
      </c>
      <c r="BG46" s="313">
        <v>136</v>
      </c>
      <c r="BH46" s="313">
        <v>129</v>
      </c>
      <c r="BI46" s="313">
        <v>131</v>
      </c>
      <c r="BJ46" s="313">
        <v>139</v>
      </c>
      <c r="BK46" s="313">
        <v>99</v>
      </c>
      <c r="BL46" s="312"/>
      <c r="BM46" s="312"/>
      <c r="BN46" s="312"/>
      <c r="BO46" s="312"/>
      <c r="BP46" s="312"/>
      <c r="BQ46" s="312"/>
      <c r="BR46" s="312"/>
      <c r="BS46" s="312"/>
      <c r="BT46" s="312"/>
      <c r="BU46" s="315"/>
      <c r="BV46" s="315"/>
      <c r="BW46" s="314">
        <v>44</v>
      </c>
      <c r="BX46" s="313">
        <v>912</v>
      </c>
      <c r="BY46" s="312"/>
      <c r="BZ46" s="312"/>
      <c r="CA46" s="313">
        <v>48</v>
      </c>
      <c r="CB46" s="313">
        <v>22</v>
      </c>
      <c r="CC46" s="313">
        <v>16</v>
      </c>
      <c r="CD46" s="313">
        <v>19</v>
      </c>
      <c r="CE46" s="313">
        <v>15</v>
      </c>
      <c r="CF46" s="313">
        <v>52</v>
      </c>
      <c r="CG46" s="312"/>
      <c r="CH46" s="313">
        <v>146</v>
      </c>
      <c r="CI46" s="313">
        <v>133</v>
      </c>
      <c r="CJ46" s="313">
        <v>144</v>
      </c>
      <c r="CK46" s="313">
        <v>128</v>
      </c>
      <c r="CL46" s="313">
        <v>108</v>
      </c>
      <c r="CM46" s="313">
        <v>81</v>
      </c>
      <c r="CN46" s="312"/>
      <c r="CO46" s="312"/>
      <c r="CP46" s="312"/>
      <c r="CQ46" s="312"/>
      <c r="CR46" s="312"/>
      <c r="CS46" s="312"/>
      <c r="CT46" s="312"/>
      <c r="CU46" s="312"/>
      <c r="CV46" s="312"/>
      <c r="CW46" s="315"/>
      <c r="CX46" s="315"/>
    </row>
    <row r="47" spans="1:102" ht="18.75" x14ac:dyDescent="0.3">
      <c r="A47" s="298">
        <v>34</v>
      </c>
      <c r="B47" s="300" t="s">
        <v>532</v>
      </c>
      <c r="C47" s="300" t="s">
        <v>134</v>
      </c>
      <c r="D47" s="300" t="s">
        <v>137</v>
      </c>
      <c r="E47" s="300" t="s">
        <v>130</v>
      </c>
      <c r="F47" s="300" t="s">
        <v>130</v>
      </c>
      <c r="G47" s="301" t="s">
        <v>533</v>
      </c>
      <c r="H47" s="302" t="s">
        <v>534</v>
      </c>
      <c r="I47" s="303">
        <v>14</v>
      </c>
      <c r="J47" s="300" t="s">
        <v>529</v>
      </c>
      <c r="K47" s="300" t="s">
        <v>535</v>
      </c>
      <c r="L47" s="304">
        <v>113001003754</v>
      </c>
      <c r="M47" s="303">
        <v>44</v>
      </c>
      <c r="N47" s="298">
        <v>98</v>
      </c>
      <c r="O47" s="298" t="s">
        <v>530</v>
      </c>
      <c r="P47" s="305">
        <v>6447885</v>
      </c>
      <c r="Q47" s="305" t="s">
        <v>357</v>
      </c>
      <c r="R47" s="305">
        <v>3114119695</v>
      </c>
      <c r="S47" s="306" t="s">
        <v>531</v>
      </c>
      <c r="T47" s="313">
        <v>690</v>
      </c>
      <c r="U47" s="312"/>
      <c r="V47" s="312"/>
      <c r="W47" s="313">
        <v>49</v>
      </c>
      <c r="X47" s="313">
        <v>125</v>
      </c>
      <c r="Y47" s="313">
        <v>137</v>
      </c>
      <c r="Z47" s="313">
        <v>142</v>
      </c>
      <c r="AA47" s="313">
        <v>158</v>
      </c>
      <c r="AB47" s="313">
        <v>79</v>
      </c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4">
        <v>98</v>
      </c>
      <c r="AV47" s="313">
        <v>321</v>
      </c>
      <c r="AW47" s="312"/>
      <c r="AX47" s="312"/>
      <c r="AY47" s="313">
        <v>24</v>
      </c>
      <c r="AZ47" s="313">
        <v>64</v>
      </c>
      <c r="BA47" s="313">
        <v>62</v>
      </c>
      <c r="BB47" s="313">
        <v>64</v>
      </c>
      <c r="BC47" s="313">
        <v>67</v>
      </c>
      <c r="BD47" s="313">
        <v>40</v>
      </c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5"/>
      <c r="BV47" s="315"/>
      <c r="BW47" s="314">
        <v>98</v>
      </c>
      <c r="BX47" s="313">
        <v>369</v>
      </c>
      <c r="BY47" s="312"/>
      <c r="BZ47" s="312"/>
      <c r="CA47" s="313">
        <v>25</v>
      </c>
      <c r="CB47" s="313">
        <v>61</v>
      </c>
      <c r="CC47" s="313">
        <v>75</v>
      </c>
      <c r="CD47" s="313">
        <v>78</v>
      </c>
      <c r="CE47" s="313">
        <v>91</v>
      </c>
      <c r="CF47" s="313">
        <v>39</v>
      </c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5"/>
      <c r="CX47" s="315"/>
    </row>
    <row r="48" spans="1:102" ht="18.75" x14ac:dyDescent="0.3">
      <c r="A48" s="298">
        <v>35</v>
      </c>
      <c r="B48" s="300" t="s">
        <v>536</v>
      </c>
      <c r="C48" s="300" t="s">
        <v>134</v>
      </c>
      <c r="D48" s="300" t="s">
        <v>137</v>
      </c>
      <c r="E48" s="300" t="s">
        <v>130</v>
      </c>
      <c r="F48" s="300" t="s">
        <v>130</v>
      </c>
      <c r="G48" s="301" t="s">
        <v>537</v>
      </c>
      <c r="H48" s="302" t="s">
        <v>538</v>
      </c>
      <c r="I48" s="303">
        <v>14</v>
      </c>
      <c r="J48" s="300" t="s">
        <v>539</v>
      </c>
      <c r="K48" s="300" t="s">
        <v>540</v>
      </c>
      <c r="L48" s="304">
        <v>113001007709</v>
      </c>
      <c r="M48" s="303">
        <v>44</v>
      </c>
      <c r="N48" s="298">
        <v>134</v>
      </c>
      <c r="O48" s="298" t="s">
        <v>530</v>
      </c>
      <c r="P48" s="305">
        <v>6447885</v>
      </c>
      <c r="Q48" s="305" t="s">
        <v>357</v>
      </c>
      <c r="R48" s="305">
        <v>3114119695</v>
      </c>
      <c r="S48" s="306" t="s">
        <v>531</v>
      </c>
      <c r="T48" s="313">
        <v>282</v>
      </c>
      <c r="U48" s="312"/>
      <c r="V48" s="312"/>
      <c r="W48" s="313">
        <v>41</v>
      </c>
      <c r="X48" s="313">
        <v>58</v>
      </c>
      <c r="Y48" s="313">
        <v>59</v>
      </c>
      <c r="Z48" s="313">
        <v>30</v>
      </c>
      <c r="AA48" s="313">
        <v>30</v>
      </c>
      <c r="AB48" s="313">
        <v>64</v>
      </c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4">
        <v>134</v>
      </c>
      <c r="AV48" s="313">
        <v>140</v>
      </c>
      <c r="AW48" s="312"/>
      <c r="AX48" s="312"/>
      <c r="AY48" s="313">
        <v>19</v>
      </c>
      <c r="AZ48" s="313">
        <v>26</v>
      </c>
      <c r="BA48" s="313">
        <v>29</v>
      </c>
      <c r="BB48" s="313">
        <v>15</v>
      </c>
      <c r="BC48" s="313">
        <v>13</v>
      </c>
      <c r="BD48" s="313">
        <v>38</v>
      </c>
      <c r="BE48" s="312"/>
      <c r="BF48" s="312"/>
      <c r="BG48" s="312"/>
      <c r="BH48" s="312"/>
      <c r="BI48" s="312"/>
      <c r="BJ48" s="312"/>
      <c r="BK48" s="312"/>
      <c r="BL48" s="312"/>
      <c r="BM48" s="312"/>
      <c r="BN48" s="312"/>
      <c r="BO48" s="312"/>
      <c r="BP48" s="312"/>
      <c r="BQ48" s="312"/>
      <c r="BR48" s="312"/>
      <c r="BS48" s="312"/>
      <c r="BT48" s="312"/>
      <c r="BU48" s="315"/>
      <c r="BV48" s="315"/>
      <c r="BW48" s="314">
        <v>134</v>
      </c>
      <c r="BX48" s="313">
        <v>142</v>
      </c>
      <c r="BY48" s="312"/>
      <c r="BZ48" s="312"/>
      <c r="CA48" s="313">
        <v>22</v>
      </c>
      <c r="CB48" s="313">
        <v>32</v>
      </c>
      <c r="CC48" s="313">
        <v>30</v>
      </c>
      <c r="CD48" s="313">
        <v>15</v>
      </c>
      <c r="CE48" s="313">
        <v>17</v>
      </c>
      <c r="CF48" s="313">
        <v>26</v>
      </c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5"/>
      <c r="CX48" s="315"/>
    </row>
    <row r="49" spans="1:102" ht="18.75" x14ac:dyDescent="0.3">
      <c r="A49" s="298">
        <v>36</v>
      </c>
      <c r="B49" s="300" t="s">
        <v>541</v>
      </c>
      <c r="C49" s="300" t="s">
        <v>134</v>
      </c>
      <c r="D49" s="300" t="s">
        <v>137</v>
      </c>
      <c r="E49" s="300" t="s">
        <v>130</v>
      </c>
      <c r="F49" s="300" t="s">
        <v>130</v>
      </c>
      <c r="G49" s="301" t="s">
        <v>542</v>
      </c>
      <c r="H49" s="302" t="s">
        <v>543</v>
      </c>
      <c r="I49" s="303">
        <v>14</v>
      </c>
      <c r="J49" s="300" t="s">
        <v>544</v>
      </c>
      <c r="K49" s="300" t="s">
        <v>545</v>
      </c>
      <c r="L49" s="304">
        <v>113001008926</v>
      </c>
      <c r="M49" s="303">
        <v>44</v>
      </c>
      <c r="N49" s="298">
        <v>154</v>
      </c>
      <c r="O49" s="298" t="s">
        <v>530</v>
      </c>
      <c r="P49" s="305">
        <v>6447885</v>
      </c>
      <c r="Q49" s="305" t="s">
        <v>357</v>
      </c>
      <c r="R49" s="305">
        <v>3114119695</v>
      </c>
      <c r="S49" s="306" t="s">
        <v>531</v>
      </c>
      <c r="T49" s="313">
        <v>321</v>
      </c>
      <c r="U49" s="312"/>
      <c r="V49" s="312"/>
      <c r="W49" s="313">
        <v>35</v>
      </c>
      <c r="X49" s="313">
        <v>62</v>
      </c>
      <c r="Y49" s="313">
        <v>63</v>
      </c>
      <c r="Z49" s="313">
        <v>66</v>
      </c>
      <c r="AA49" s="313">
        <v>60</v>
      </c>
      <c r="AB49" s="313">
        <v>35</v>
      </c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4">
        <v>154</v>
      </c>
      <c r="AV49" s="313">
        <v>156</v>
      </c>
      <c r="AW49" s="312"/>
      <c r="AX49" s="312"/>
      <c r="AY49" s="313">
        <v>13</v>
      </c>
      <c r="AZ49" s="313">
        <v>29</v>
      </c>
      <c r="BA49" s="313">
        <v>44</v>
      </c>
      <c r="BB49" s="313">
        <v>28</v>
      </c>
      <c r="BC49" s="313">
        <v>28</v>
      </c>
      <c r="BD49" s="313">
        <v>14</v>
      </c>
      <c r="BE49" s="312"/>
      <c r="BF49" s="312"/>
      <c r="BG49" s="312"/>
      <c r="BH49" s="312"/>
      <c r="BI49" s="312"/>
      <c r="BJ49" s="312"/>
      <c r="BK49" s="312"/>
      <c r="BL49" s="312"/>
      <c r="BM49" s="312"/>
      <c r="BN49" s="312"/>
      <c r="BO49" s="312"/>
      <c r="BP49" s="312"/>
      <c r="BQ49" s="312"/>
      <c r="BR49" s="312"/>
      <c r="BS49" s="312"/>
      <c r="BT49" s="312"/>
      <c r="BU49" s="315"/>
      <c r="BV49" s="315"/>
      <c r="BW49" s="314">
        <v>154</v>
      </c>
      <c r="BX49" s="313">
        <v>165</v>
      </c>
      <c r="BY49" s="312"/>
      <c r="BZ49" s="312"/>
      <c r="CA49" s="313">
        <v>22</v>
      </c>
      <c r="CB49" s="313">
        <v>33</v>
      </c>
      <c r="CC49" s="313">
        <v>19</v>
      </c>
      <c r="CD49" s="313">
        <v>38</v>
      </c>
      <c r="CE49" s="313">
        <v>32</v>
      </c>
      <c r="CF49" s="313">
        <v>21</v>
      </c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5"/>
      <c r="CX49" s="315"/>
    </row>
    <row r="50" spans="1:102" ht="18.75" x14ac:dyDescent="0.3">
      <c r="A50" s="298">
        <v>37</v>
      </c>
      <c r="B50" s="299" t="s">
        <v>546</v>
      </c>
      <c r="C50" s="300" t="s">
        <v>351</v>
      </c>
      <c r="D50" s="300" t="s">
        <v>137</v>
      </c>
      <c r="E50" s="300" t="s">
        <v>128</v>
      </c>
      <c r="F50" s="300" t="s">
        <v>148</v>
      </c>
      <c r="G50" s="301" t="s">
        <v>547</v>
      </c>
      <c r="H50" s="302" t="s">
        <v>548</v>
      </c>
      <c r="I50" s="303">
        <v>3</v>
      </c>
      <c r="J50" s="300" t="s">
        <v>492</v>
      </c>
      <c r="K50" s="300" t="s">
        <v>549</v>
      </c>
      <c r="L50" s="304">
        <v>113001001492</v>
      </c>
      <c r="M50" s="303">
        <v>45</v>
      </c>
      <c r="N50" s="298">
        <v>45</v>
      </c>
      <c r="O50" s="298" t="s">
        <v>550</v>
      </c>
      <c r="P50" s="305">
        <v>3135121290</v>
      </c>
      <c r="Q50" s="305" t="s">
        <v>357</v>
      </c>
      <c r="R50" s="305">
        <v>3103572773</v>
      </c>
      <c r="S50" s="306" t="s">
        <v>551</v>
      </c>
      <c r="T50" s="313">
        <v>1481</v>
      </c>
      <c r="U50" s="312"/>
      <c r="V50" s="312"/>
      <c r="W50" s="312"/>
      <c r="X50" s="312"/>
      <c r="Y50" s="312"/>
      <c r="Z50" s="312"/>
      <c r="AA50" s="313">
        <v>118</v>
      </c>
      <c r="AB50" s="313">
        <v>129</v>
      </c>
      <c r="AC50" s="312"/>
      <c r="AD50" s="313">
        <v>217</v>
      </c>
      <c r="AE50" s="313">
        <v>177</v>
      </c>
      <c r="AF50" s="313">
        <v>168</v>
      </c>
      <c r="AG50" s="313">
        <v>142</v>
      </c>
      <c r="AH50" s="313">
        <v>132</v>
      </c>
      <c r="AI50" s="313">
        <v>91</v>
      </c>
      <c r="AJ50" s="312"/>
      <c r="AK50" s="313">
        <v>28</v>
      </c>
      <c r="AL50" s="313">
        <v>77</v>
      </c>
      <c r="AM50" s="313">
        <v>85</v>
      </c>
      <c r="AN50" s="313">
        <v>117</v>
      </c>
      <c r="AO50" s="312"/>
      <c r="AP50" s="312"/>
      <c r="AQ50" s="312"/>
      <c r="AR50" s="312"/>
      <c r="AS50" s="312"/>
      <c r="AT50" s="312"/>
      <c r="AU50" s="314">
        <v>45</v>
      </c>
      <c r="AV50" s="313">
        <v>720</v>
      </c>
      <c r="AW50" s="312"/>
      <c r="AX50" s="312"/>
      <c r="AY50" s="312"/>
      <c r="AZ50" s="312"/>
      <c r="BA50" s="312"/>
      <c r="BB50" s="312"/>
      <c r="BC50" s="313">
        <v>53</v>
      </c>
      <c r="BD50" s="313">
        <v>63</v>
      </c>
      <c r="BE50" s="312"/>
      <c r="BF50" s="313">
        <v>101</v>
      </c>
      <c r="BG50" s="313">
        <v>84</v>
      </c>
      <c r="BH50" s="313">
        <v>86</v>
      </c>
      <c r="BI50" s="313">
        <v>74</v>
      </c>
      <c r="BJ50" s="313">
        <v>64</v>
      </c>
      <c r="BK50" s="313">
        <v>51</v>
      </c>
      <c r="BL50" s="312"/>
      <c r="BM50" s="313">
        <v>14</v>
      </c>
      <c r="BN50" s="313">
        <v>30</v>
      </c>
      <c r="BO50" s="313">
        <v>33</v>
      </c>
      <c r="BP50" s="313">
        <v>67</v>
      </c>
      <c r="BQ50" s="312"/>
      <c r="BR50" s="312"/>
      <c r="BS50" s="312"/>
      <c r="BT50" s="312"/>
      <c r="BU50" s="315"/>
      <c r="BV50" s="315"/>
      <c r="BW50" s="314">
        <v>45</v>
      </c>
      <c r="BX50" s="313">
        <v>761</v>
      </c>
      <c r="BY50" s="312"/>
      <c r="BZ50" s="312"/>
      <c r="CA50" s="312"/>
      <c r="CB50" s="312"/>
      <c r="CC50" s="312"/>
      <c r="CD50" s="312"/>
      <c r="CE50" s="313">
        <v>65</v>
      </c>
      <c r="CF50" s="313">
        <v>66</v>
      </c>
      <c r="CG50" s="312"/>
      <c r="CH50" s="313">
        <v>116</v>
      </c>
      <c r="CI50" s="313">
        <v>93</v>
      </c>
      <c r="CJ50" s="313">
        <v>82</v>
      </c>
      <c r="CK50" s="313">
        <v>68</v>
      </c>
      <c r="CL50" s="313">
        <v>68</v>
      </c>
      <c r="CM50" s="313">
        <v>40</v>
      </c>
      <c r="CN50" s="312"/>
      <c r="CO50" s="313">
        <v>14</v>
      </c>
      <c r="CP50" s="313">
        <v>47</v>
      </c>
      <c r="CQ50" s="313">
        <v>52</v>
      </c>
      <c r="CR50" s="313">
        <v>50</v>
      </c>
      <c r="CS50" s="312"/>
      <c r="CT50" s="312"/>
      <c r="CU50" s="312"/>
      <c r="CV50" s="312"/>
      <c r="CW50" s="315"/>
      <c r="CX50" s="315"/>
    </row>
    <row r="51" spans="1:102" ht="18.75" x14ac:dyDescent="0.3">
      <c r="A51" s="298">
        <v>38</v>
      </c>
      <c r="B51" s="300" t="s">
        <v>552</v>
      </c>
      <c r="C51" s="300" t="s">
        <v>134</v>
      </c>
      <c r="D51" s="300" t="s">
        <v>137</v>
      </c>
      <c r="E51" s="300" t="s">
        <v>128</v>
      </c>
      <c r="F51" s="300" t="s">
        <v>148</v>
      </c>
      <c r="G51" s="301" t="s">
        <v>553</v>
      </c>
      <c r="H51" s="302" t="s">
        <v>554</v>
      </c>
      <c r="I51" s="303">
        <v>3</v>
      </c>
      <c r="J51" s="300" t="s">
        <v>555</v>
      </c>
      <c r="K51" s="300" t="s">
        <v>556</v>
      </c>
      <c r="L51" s="304">
        <v>113001001786</v>
      </c>
      <c r="M51" s="303">
        <v>45</v>
      </c>
      <c r="N51" s="298">
        <v>63</v>
      </c>
      <c r="O51" s="298" t="s">
        <v>550</v>
      </c>
      <c r="P51" s="305">
        <v>3135121290</v>
      </c>
      <c r="Q51" s="305" t="s">
        <v>357</v>
      </c>
      <c r="R51" s="305">
        <v>3103572773</v>
      </c>
      <c r="S51" s="306" t="s">
        <v>551</v>
      </c>
      <c r="T51" s="313">
        <v>278</v>
      </c>
      <c r="U51" s="312"/>
      <c r="V51" s="312"/>
      <c r="W51" s="313">
        <v>56</v>
      </c>
      <c r="X51" s="313">
        <v>82</v>
      </c>
      <c r="Y51" s="313">
        <v>60</v>
      </c>
      <c r="Z51" s="313">
        <v>80</v>
      </c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4">
        <v>63</v>
      </c>
      <c r="AV51" s="313">
        <v>132</v>
      </c>
      <c r="AW51" s="312"/>
      <c r="AX51" s="312"/>
      <c r="AY51" s="313">
        <v>25</v>
      </c>
      <c r="AZ51" s="313">
        <v>41</v>
      </c>
      <c r="BA51" s="313">
        <v>29</v>
      </c>
      <c r="BB51" s="313">
        <v>37</v>
      </c>
      <c r="BC51" s="312"/>
      <c r="BD51" s="312"/>
      <c r="BE51" s="312"/>
      <c r="BF51" s="312"/>
      <c r="BG51" s="312"/>
      <c r="BH51" s="312"/>
      <c r="BI51" s="312"/>
      <c r="BJ51" s="312"/>
      <c r="BK51" s="312"/>
      <c r="BL51" s="312"/>
      <c r="BM51" s="312"/>
      <c r="BN51" s="312"/>
      <c r="BO51" s="312"/>
      <c r="BP51" s="312"/>
      <c r="BQ51" s="312"/>
      <c r="BR51" s="312"/>
      <c r="BS51" s="312"/>
      <c r="BT51" s="312"/>
      <c r="BU51" s="315"/>
      <c r="BV51" s="315"/>
      <c r="BW51" s="314">
        <v>63</v>
      </c>
      <c r="BX51" s="313">
        <v>146</v>
      </c>
      <c r="BY51" s="312"/>
      <c r="BZ51" s="312"/>
      <c r="CA51" s="313">
        <v>31</v>
      </c>
      <c r="CB51" s="313">
        <v>41</v>
      </c>
      <c r="CC51" s="313">
        <v>31</v>
      </c>
      <c r="CD51" s="313">
        <v>43</v>
      </c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5"/>
      <c r="CX51" s="315"/>
    </row>
    <row r="52" spans="1:102" ht="18.75" x14ac:dyDescent="0.3">
      <c r="A52" s="298">
        <v>39</v>
      </c>
      <c r="B52" s="300" t="s">
        <v>557</v>
      </c>
      <c r="C52" s="300" t="s">
        <v>134</v>
      </c>
      <c r="D52" s="300" t="s">
        <v>137</v>
      </c>
      <c r="E52" s="300" t="s">
        <v>128</v>
      </c>
      <c r="F52" s="300" t="s">
        <v>148</v>
      </c>
      <c r="G52" s="301" t="s">
        <v>558</v>
      </c>
      <c r="H52" s="302" t="s">
        <v>559</v>
      </c>
      <c r="I52" s="303">
        <v>3</v>
      </c>
      <c r="J52" s="300" t="s">
        <v>560</v>
      </c>
      <c r="K52" s="300" t="s">
        <v>561</v>
      </c>
      <c r="L52" s="304">
        <v>113001000712</v>
      </c>
      <c r="M52" s="303">
        <v>45</v>
      </c>
      <c r="N52" s="298">
        <v>126</v>
      </c>
      <c r="O52" s="298" t="s">
        <v>550</v>
      </c>
      <c r="P52" s="305">
        <v>3135121290</v>
      </c>
      <c r="Q52" s="305" t="s">
        <v>357</v>
      </c>
      <c r="R52" s="305">
        <v>3103572773</v>
      </c>
      <c r="S52" s="306" t="s">
        <v>551</v>
      </c>
      <c r="T52" s="313">
        <v>461</v>
      </c>
      <c r="U52" s="313">
        <v>19</v>
      </c>
      <c r="V52" s="312"/>
      <c r="W52" s="313">
        <v>65</v>
      </c>
      <c r="X52" s="313">
        <v>79</v>
      </c>
      <c r="Y52" s="313">
        <v>60</v>
      </c>
      <c r="Z52" s="313">
        <v>97</v>
      </c>
      <c r="AA52" s="313">
        <v>60</v>
      </c>
      <c r="AB52" s="313">
        <v>81</v>
      </c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4">
        <v>126</v>
      </c>
      <c r="AV52" s="313">
        <v>220</v>
      </c>
      <c r="AW52" s="313">
        <v>11</v>
      </c>
      <c r="AX52" s="312"/>
      <c r="AY52" s="313">
        <v>35</v>
      </c>
      <c r="AZ52" s="313">
        <v>48</v>
      </c>
      <c r="BA52" s="313">
        <v>25</v>
      </c>
      <c r="BB52" s="313">
        <v>43</v>
      </c>
      <c r="BC52" s="313">
        <v>21</v>
      </c>
      <c r="BD52" s="313">
        <v>37</v>
      </c>
      <c r="BE52" s="312"/>
      <c r="BF52" s="312"/>
      <c r="BG52" s="312"/>
      <c r="BH52" s="312"/>
      <c r="BI52" s="312"/>
      <c r="BJ52" s="312"/>
      <c r="BK52" s="312"/>
      <c r="BL52" s="312"/>
      <c r="BM52" s="312"/>
      <c r="BN52" s="312"/>
      <c r="BO52" s="312"/>
      <c r="BP52" s="312"/>
      <c r="BQ52" s="312"/>
      <c r="BR52" s="312"/>
      <c r="BS52" s="312"/>
      <c r="BT52" s="312"/>
      <c r="BU52" s="315"/>
      <c r="BV52" s="315"/>
      <c r="BW52" s="314">
        <v>126</v>
      </c>
      <c r="BX52" s="313">
        <v>241</v>
      </c>
      <c r="BY52" s="313">
        <v>8</v>
      </c>
      <c r="BZ52" s="312"/>
      <c r="CA52" s="313">
        <v>30</v>
      </c>
      <c r="CB52" s="313">
        <v>31</v>
      </c>
      <c r="CC52" s="313">
        <v>35</v>
      </c>
      <c r="CD52" s="313">
        <v>54</v>
      </c>
      <c r="CE52" s="313">
        <v>39</v>
      </c>
      <c r="CF52" s="313">
        <v>44</v>
      </c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5"/>
      <c r="CX52" s="315"/>
    </row>
    <row r="53" spans="1:102" ht="18.75" x14ac:dyDescent="0.3">
      <c r="A53" s="298">
        <v>40</v>
      </c>
      <c r="B53" s="300" t="s">
        <v>562</v>
      </c>
      <c r="C53" s="300" t="s">
        <v>134</v>
      </c>
      <c r="D53" s="300" t="s">
        <v>137</v>
      </c>
      <c r="E53" s="300" t="s">
        <v>128</v>
      </c>
      <c r="F53" s="300" t="s">
        <v>148</v>
      </c>
      <c r="G53" s="301" t="s">
        <v>563</v>
      </c>
      <c r="H53" s="302" t="s">
        <v>564</v>
      </c>
      <c r="I53" s="303">
        <v>3</v>
      </c>
      <c r="J53" s="300" t="s">
        <v>492</v>
      </c>
      <c r="K53" s="300" t="s">
        <v>565</v>
      </c>
      <c r="L53" s="304">
        <v>113001008225</v>
      </c>
      <c r="M53" s="303">
        <v>45</v>
      </c>
      <c r="N53" s="298">
        <v>146</v>
      </c>
      <c r="O53" s="298" t="s">
        <v>550</v>
      </c>
      <c r="P53" s="305">
        <v>3135121290</v>
      </c>
      <c r="Q53" s="305" t="s">
        <v>357</v>
      </c>
      <c r="R53" s="305">
        <v>3103572773</v>
      </c>
      <c r="S53" s="306" t="s">
        <v>551</v>
      </c>
      <c r="T53" s="313">
        <v>333</v>
      </c>
      <c r="U53" s="312"/>
      <c r="V53" s="312"/>
      <c r="W53" s="313">
        <v>98</v>
      </c>
      <c r="X53" s="313">
        <v>90</v>
      </c>
      <c r="Y53" s="313">
        <v>86</v>
      </c>
      <c r="Z53" s="313">
        <v>59</v>
      </c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4">
        <v>146</v>
      </c>
      <c r="AV53" s="313">
        <v>155</v>
      </c>
      <c r="AW53" s="312"/>
      <c r="AX53" s="312"/>
      <c r="AY53" s="313">
        <v>45</v>
      </c>
      <c r="AZ53" s="313">
        <v>35</v>
      </c>
      <c r="BA53" s="313">
        <v>44</v>
      </c>
      <c r="BB53" s="313">
        <v>31</v>
      </c>
      <c r="BC53" s="312"/>
      <c r="BD53" s="312"/>
      <c r="BE53" s="312"/>
      <c r="BF53" s="312"/>
      <c r="BG53" s="312"/>
      <c r="BH53" s="312"/>
      <c r="BI53" s="312"/>
      <c r="BJ53" s="312"/>
      <c r="BK53" s="312"/>
      <c r="BL53" s="312"/>
      <c r="BM53" s="312"/>
      <c r="BN53" s="312"/>
      <c r="BO53" s="312"/>
      <c r="BP53" s="312"/>
      <c r="BQ53" s="312"/>
      <c r="BR53" s="312"/>
      <c r="BS53" s="312"/>
      <c r="BT53" s="312"/>
      <c r="BU53" s="315"/>
      <c r="BV53" s="315"/>
      <c r="BW53" s="314">
        <v>146</v>
      </c>
      <c r="BX53" s="313">
        <v>178</v>
      </c>
      <c r="BY53" s="312"/>
      <c r="BZ53" s="312"/>
      <c r="CA53" s="313">
        <v>53</v>
      </c>
      <c r="CB53" s="313">
        <v>55</v>
      </c>
      <c r="CC53" s="313">
        <v>42</v>
      </c>
      <c r="CD53" s="313">
        <v>28</v>
      </c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5"/>
      <c r="CX53" s="315"/>
    </row>
    <row r="54" spans="1:102" ht="18.75" x14ac:dyDescent="0.3">
      <c r="A54" s="298">
        <v>41</v>
      </c>
      <c r="B54" s="299" t="s">
        <v>566</v>
      </c>
      <c r="C54" s="300" t="s">
        <v>351</v>
      </c>
      <c r="D54" s="300" t="s">
        <v>137</v>
      </c>
      <c r="E54" s="300" t="s">
        <v>129</v>
      </c>
      <c r="F54" s="300" t="s">
        <v>129</v>
      </c>
      <c r="G54" s="301" t="s">
        <v>567</v>
      </c>
      <c r="H54" s="302" t="s">
        <v>568</v>
      </c>
      <c r="I54" s="303">
        <v>6</v>
      </c>
      <c r="J54" s="300" t="s">
        <v>569</v>
      </c>
      <c r="K54" s="300" t="s">
        <v>570</v>
      </c>
      <c r="L54" s="304">
        <v>113001001581</v>
      </c>
      <c r="M54" s="303">
        <v>50</v>
      </c>
      <c r="N54" s="298">
        <v>50</v>
      </c>
      <c r="O54" s="298" t="s">
        <v>571</v>
      </c>
      <c r="P54" s="305">
        <v>3003669305</v>
      </c>
      <c r="Q54" s="305" t="s">
        <v>357</v>
      </c>
      <c r="R54" s="305">
        <v>3106862959</v>
      </c>
      <c r="S54" s="306" t="s">
        <v>572</v>
      </c>
      <c r="T54" s="313">
        <v>1503</v>
      </c>
      <c r="U54" s="312"/>
      <c r="V54" s="312"/>
      <c r="W54" s="313">
        <v>101</v>
      </c>
      <c r="X54" s="313">
        <v>133</v>
      </c>
      <c r="Y54" s="313">
        <v>123</v>
      </c>
      <c r="Z54" s="313">
        <v>111</v>
      </c>
      <c r="AA54" s="313">
        <v>140</v>
      </c>
      <c r="AB54" s="313">
        <v>131</v>
      </c>
      <c r="AC54" s="312"/>
      <c r="AD54" s="313">
        <v>141</v>
      </c>
      <c r="AE54" s="313">
        <v>125</v>
      </c>
      <c r="AF54" s="313">
        <v>96</v>
      </c>
      <c r="AG54" s="313">
        <v>78</v>
      </c>
      <c r="AH54" s="313">
        <v>83</v>
      </c>
      <c r="AI54" s="313">
        <v>85</v>
      </c>
      <c r="AJ54" s="312"/>
      <c r="AK54" s="313">
        <v>28</v>
      </c>
      <c r="AL54" s="313">
        <v>46</v>
      </c>
      <c r="AM54" s="313">
        <v>53</v>
      </c>
      <c r="AN54" s="313">
        <v>29</v>
      </c>
      <c r="AO54" s="312"/>
      <c r="AP54" s="312"/>
      <c r="AQ54" s="312"/>
      <c r="AR54" s="312"/>
      <c r="AS54" s="312"/>
      <c r="AT54" s="312"/>
      <c r="AU54" s="314">
        <v>50</v>
      </c>
      <c r="AV54" s="313">
        <v>736</v>
      </c>
      <c r="AW54" s="312"/>
      <c r="AX54" s="312"/>
      <c r="AY54" s="313">
        <v>53</v>
      </c>
      <c r="AZ54" s="313">
        <v>61</v>
      </c>
      <c r="BA54" s="313">
        <v>54</v>
      </c>
      <c r="BB54" s="313">
        <v>53</v>
      </c>
      <c r="BC54" s="313">
        <v>67</v>
      </c>
      <c r="BD54" s="313">
        <v>69</v>
      </c>
      <c r="BE54" s="312"/>
      <c r="BF54" s="313">
        <v>57</v>
      </c>
      <c r="BG54" s="313">
        <v>59</v>
      </c>
      <c r="BH54" s="313">
        <v>51</v>
      </c>
      <c r="BI54" s="313">
        <v>37</v>
      </c>
      <c r="BJ54" s="313">
        <v>42</v>
      </c>
      <c r="BK54" s="313">
        <v>53</v>
      </c>
      <c r="BL54" s="312"/>
      <c r="BM54" s="313">
        <v>12</v>
      </c>
      <c r="BN54" s="313">
        <v>22</v>
      </c>
      <c r="BO54" s="313">
        <v>27</v>
      </c>
      <c r="BP54" s="313">
        <v>19</v>
      </c>
      <c r="BQ54" s="312"/>
      <c r="BR54" s="312"/>
      <c r="BS54" s="312"/>
      <c r="BT54" s="312"/>
      <c r="BU54" s="315"/>
      <c r="BV54" s="315"/>
      <c r="BW54" s="314">
        <v>50</v>
      </c>
      <c r="BX54" s="313">
        <v>767</v>
      </c>
      <c r="BY54" s="312"/>
      <c r="BZ54" s="312"/>
      <c r="CA54" s="313">
        <v>48</v>
      </c>
      <c r="CB54" s="313">
        <v>72</v>
      </c>
      <c r="CC54" s="313">
        <v>69</v>
      </c>
      <c r="CD54" s="313">
        <v>58</v>
      </c>
      <c r="CE54" s="313">
        <v>73</v>
      </c>
      <c r="CF54" s="313">
        <v>62</v>
      </c>
      <c r="CG54" s="312"/>
      <c r="CH54" s="313">
        <v>84</v>
      </c>
      <c r="CI54" s="313">
        <v>66</v>
      </c>
      <c r="CJ54" s="313">
        <v>45</v>
      </c>
      <c r="CK54" s="313">
        <v>41</v>
      </c>
      <c r="CL54" s="313">
        <v>41</v>
      </c>
      <c r="CM54" s="313">
        <v>32</v>
      </c>
      <c r="CN54" s="312"/>
      <c r="CO54" s="313">
        <v>16</v>
      </c>
      <c r="CP54" s="313">
        <v>24</v>
      </c>
      <c r="CQ54" s="313">
        <v>26</v>
      </c>
      <c r="CR54" s="313">
        <v>10</v>
      </c>
      <c r="CS54" s="312"/>
      <c r="CT54" s="312"/>
      <c r="CU54" s="312"/>
      <c r="CV54" s="312"/>
      <c r="CW54" s="315"/>
      <c r="CX54" s="315"/>
    </row>
    <row r="55" spans="1:102" ht="18.75" x14ac:dyDescent="0.3">
      <c r="A55" s="298">
        <v>42</v>
      </c>
      <c r="B55" s="299" t="s">
        <v>573</v>
      </c>
      <c r="C55" s="300" t="s">
        <v>351</v>
      </c>
      <c r="D55" s="300" t="s">
        <v>137</v>
      </c>
      <c r="E55" s="300" t="s">
        <v>128</v>
      </c>
      <c r="F55" s="300" t="s">
        <v>145</v>
      </c>
      <c r="G55" s="301" t="s">
        <v>574</v>
      </c>
      <c r="H55" s="302" t="s">
        <v>575</v>
      </c>
      <c r="I55" s="303">
        <v>10</v>
      </c>
      <c r="J55" s="300" t="s">
        <v>576</v>
      </c>
      <c r="K55" s="300" t="s">
        <v>577</v>
      </c>
      <c r="L55" s="304">
        <v>113001001697</v>
      </c>
      <c r="M55" s="303">
        <v>58</v>
      </c>
      <c r="N55" s="298">
        <v>58</v>
      </c>
      <c r="O55" s="298" t="s">
        <v>578</v>
      </c>
      <c r="P55" s="305" t="s">
        <v>579</v>
      </c>
      <c r="Q55" s="305" t="s">
        <v>357</v>
      </c>
      <c r="R55" s="305">
        <v>3145150285</v>
      </c>
      <c r="S55" s="306" t="s">
        <v>580</v>
      </c>
      <c r="T55" s="313">
        <v>720</v>
      </c>
      <c r="U55" s="312"/>
      <c r="V55" s="312"/>
      <c r="W55" s="312"/>
      <c r="X55" s="312"/>
      <c r="Y55" s="312"/>
      <c r="Z55" s="312"/>
      <c r="AA55" s="312"/>
      <c r="AB55" s="312"/>
      <c r="AC55" s="312"/>
      <c r="AD55" s="313">
        <v>137</v>
      </c>
      <c r="AE55" s="313">
        <v>139</v>
      </c>
      <c r="AF55" s="313">
        <v>121</v>
      </c>
      <c r="AG55" s="313">
        <v>123</v>
      </c>
      <c r="AH55" s="313">
        <v>107</v>
      </c>
      <c r="AI55" s="313">
        <v>93</v>
      </c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4">
        <v>58</v>
      </c>
      <c r="AV55" s="313">
        <v>381</v>
      </c>
      <c r="AW55" s="312"/>
      <c r="AX55" s="312"/>
      <c r="AY55" s="312"/>
      <c r="AZ55" s="312"/>
      <c r="BA55" s="312"/>
      <c r="BB55" s="312"/>
      <c r="BC55" s="312"/>
      <c r="BD55" s="312"/>
      <c r="BE55" s="312"/>
      <c r="BF55" s="313">
        <v>67</v>
      </c>
      <c r="BG55" s="313">
        <v>70</v>
      </c>
      <c r="BH55" s="313">
        <v>64</v>
      </c>
      <c r="BI55" s="313">
        <v>67</v>
      </c>
      <c r="BJ55" s="313">
        <v>54</v>
      </c>
      <c r="BK55" s="313">
        <v>59</v>
      </c>
      <c r="BL55" s="312"/>
      <c r="BM55" s="312"/>
      <c r="BN55" s="312"/>
      <c r="BO55" s="312"/>
      <c r="BP55" s="312"/>
      <c r="BQ55" s="312"/>
      <c r="BR55" s="312"/>
      <c r="BS55" s="312"/>
      <c r="BT55" s="312"/>
      <c r="BU55" s="315"/>
      <c r="BV55" s="315"/>
      <c r="BW55" s="314">
        <v>58</v>
      </c>
      <c r="BX55" s="313">
        <v>339</v>
      </c>
      <c r="BY55" s="312"/>
      <c r="BZ55" s="312"/>
      <c r="CA55" s="312"/>
      <c r="CB55" s="312"/>
      <c r="CC55" s="312"/>
      <c r="CD55" s="312"/>
      <c r="CE55" s="312"/>
      <c r="CF55" s="312"/>
      <c r="CG55" s="312"/>
      <c r="CH55" s="313">
        <v>70</v>
      </c>
      <c r="CI55" s="313">
        <v>69</v>
      </c>
      <c r="CJ55" s="313">
        <v>57</v>
      </c>
      <c r="CK55" s="313">
        <v>56</v>
      </c>
      <c r="CL55" s="313">
        <v>53</v>
      </c>
      <c r="CM55" s="313">
        <v>34</v>
      </c>
      <c r="CN55" s="312"/>
      <c r="CO55" s="312"/>
      <c r="CP55" s="312"/>
      <c r="CQ55" s="312"/>
      <c r="CR55" s="312"/>
      <c r="CS55" s="312"/>
      <c r="CT55" s="312"/>
      <c r="CU55" s="312"/>
      <c r="CV55" s="312"/>
      <c r="CW55" s="315"/>
      <c r="CX55" s="315"/>
    </row>
    <row r="56" spans="1:102" ht="18.75" x14ac:dyDescent="0.3">
      <c r="A56" s="298">
        <v>43</v>
      </c>
      <c r="B56" s="300" t="s">
        <v>581</v>
      </c>
      <c r="C56" s="300" t="s">
        <v>134</v>
      </c>
      <c r="D56" s="300" t="s">
        <v>137</v>
      </c>
      <c r="E56" s="300" t="s">
        <v>128</v>
      </c>
      <c r="F56" s="300" t="s">
        <v>145</v>
      </c>
      <c r="G56" s="301" t="s">
        <v>582</v>
      </c>
      <c r="H56" s="302" t="s">
        <v>583</v>
      </c>
      <c r="I56" s="303">
        <v>10</v>
      </c>
      <c r="J56" s="300" t="s">
        <v>584</v>
      </c>
      <c r="K56" s="300" t="s">
        <v>585</v>
      </c>
      <c r="L56" s="304">
        <v>113001007121</v>
      </c>
      <c r="M56" s="303">
        <v>58</v>
      </c>
      <c r="N56" s="298">
        <v>88</v>
      </c>
      <c r="O56" s="298" t="s">
        <v>578</v>
      </c>
      <c r="P56" s="305" t="s">
        <v>579</v>
      </c>
      <c r="Q56" s="305" t="s">
        <v>357</v>
      </c>
      <c r="R56" s="305">
        <v>3145150285</v>
      </c>
      <c r="S56" s="306" t="s">
        <v>580</v>
      </c>
      <c r="T56" s="313">
        <v>599</v>
      </c>
      <c r="U56" s="312"/>
      <c r="V56" s="312"/>
      <c r="W56" s="313">
        <v>81</v>
      </c>
      <c r="X56" s="313">
        <v>95</v>
      </c>
      <c r="Y56" s="313">
        <v>104</v>
      </c>
      <c r="Z56" s="313">
        <v>120</v>
      </c>
      <c r="AA56" s="313">
        <v>103</v>
      </c>
      <c r="AB56" s="313">
        <v>96</v>
      </c>
      <c r="AC56" s="312"/>
      <c r="AD56" s="312"/>
      <c r="AE56" s="312"/>
      <c r="AF56" s="312"/>
      <c r="AG56" s="312"/>
      <c r="AH56" s="312"/>
      <c r="AI56" s="312"/>
      <c r="AJ56" s="312"/>
      <c r="AK56" s="312"/>
      <c r="AL56" s="312"/>
      <c r="AM56" s="312"/>
      <c r="AN56" s="312"/>
      <c r="AO56" s="312"/>
      <c r="AP56" s="312"/>
      <c r="AQ56" s="312"/>
      <c r="AR56" s="312"/>
      <c r="AS56" s="312"/>
      <c r="AT56" s="312"/>
      <c r="AU56" s="314">
        <v>88</v>
      </c>
      <c r="AV56" s="313">
        <v>304</v>
      </c>
      <c r="AW56" s="312"/>
      <c r="AX56" s="312"/>
      <c r="AY56" s="313">
        <v>44</v>
      </c>
      <c r="AZ56" s="313">
        <v>47</v>
      </c>
      <c r="BA56" s="313">
        <v>55</v>
      </c>
      <c r="BB56" s="313">
        <v>64</v>
      </c>
      <c r="BC56" s="313">
        <v>48</v>
      </c>
      <c r="BD56" s="313">
        <v>46</v>
      </c>
      <c r="BE56" s="312"/>
      <c r="BF56" s="312"/>
      <c r="BG56" s="312"/>
      <c r="BH56" s="312"/>
      <c r="BI56" s="312"/>
      <c r="BJ56" s="312"/>
      <c r="BK56" s="312"/>
      <c r="BL56" s="312"/>
      <c r="BM56" s="312"/>
      <c r="BN56" s="312"/>
      <c r="BO56" s="312"/>
      <c r="BP56" s="312"/>
      <c r="BQ56" s="312"/>
      <c r="BR56" s="312"/>
      <c r="BS56" s="312"/>
      <c r="BT56" s="312"/>
      <c r="BU56" s="315"/>
      <c r="BV56" s="315"/>
      <c r="BW56" s="314">
        <v>88</v>
      </c>
      <c r="BX56" s="313">
        <v>295</v>
      </c>
      <c r="BY56" s="312"/>
      <c r="BZ56" s="312"/>
      <c r="CA56" s="313">
        <v>37</v>
      </c>
      <c r="CB56" s="313">
        <v>48</v>
      </c>
      <c r="CC56" s="313">
        <v>49</v>
      </c>
      <c r="CD56" s="313">
        <v>56</v>
      </c>
      <c r="CE56" s="313">
        <v>55</v>
      </c>
      <c r="CF56" s="313">
        <v>50</v>
      </c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5"/>
      <c r="CX56" s="315"/>
    </row>
    <row r="57" spans="1:102" ht="18.75" x14ac:dyDescent="0.3">
      <c r="A57" s="298">
        <v>44</v>
      </c>
      <c r="B57" s="299" t="s">
        <v>586</v>
      </c>
      <c r="C57" s="300" t="s">
        <v>351</v>
      </c>
      <c r="D57" s="300" t="s">
        <v>137</v>
      </c>
      <c r="E57" s="300" t="s">
        <v>130</v>
      </c>
      <c r="F57" s="300" t="s">
        <v>130</v>
      </c>
      <c r="G57" s="302" t="s">
        <v>587</v>
      </c>
      <c r="H57" s="302" t="s">
        <v>588</v>
      </c>
      <c r="I57" s="303">
        <v>12</v>
      </c>
      <c r="J57" s="300" t="s">
        <v>589</v>
      </c>
      <c r="K57" s="300" t="s">
        <v>590</v>
      </c>
      <c r="L57" s="304">
        <v>113001001719</v>
      </c>
      <c r="M57" s="303">
        <v>59</v>
      </c>
      <c r="N57" s="298">
        <v>59</v>
      </c>
      <c r="O57" s="298" t="s">
        <v>591</v>
      </c>
      <c r="P57" s="305">
        <v>6791823</v>
      </c>
      <c r="Q57" s="305" t="s">
        <v>357</v>
      </c>
      <c r="R57" s="305">
        <v>3205639945</v>
      </c>
      <c r="S57" s="306" t="s">
        <v>592</v>
      </c>
      <c r="T57" s="313">
        <v>1192</v>
      </c>
      <c r="U57" s="312"/>
      <c r="V57" s="312"/>
      <c r="W57" s="312"/>
      <c r="X57" s="312"/>
      <c r="Y57" s="312"/>
      <c r="Z57" s="312"/>
      <c r="AA57" s="312"/>
      <c r="AB57" s="312"/>
      <c r="AC57" s="312"/>
      <c r="AD57" s="313">
        <v>227</v>
      </c>
      <c r="AE57" s="313">
        <v>202</v>
      </c>
      <c r="AF57" s="313">
        <v>203</v>
      </c>
      <c r="AG57" s="313">
        <v>192</v>
      </c>
      <c r="AH57" s="313">
        <v>189</v>
      </c>
      <c r="AI57" s="313">
        <v>179</v>
      </c>
      <c r="AJ57" s="312"/>
      <c r="AK57" s="312"/>
      <c r="AL57" s="312"/>
      <c r="AM57" s="312"/>
      <c r="AN57" s="312"/>
      <c r="AO57" s="312"/>
      <c r="AP57" s="312"/>
      <c r="AQ57" s="312"/>
      <c r="AR57" s="312"/>
      <c r="AS57" s="312"/>
      <c r="AT57" s="312"/>
      <c r="AU57" s="314">
        <v>59</v>
      </c>
      <c r="AV57" s="313">
        <v>622</v>
      </c>
      <c r="AW57" s="312"/>
      <c r="AX57" s="312"/>
      <c r="AY57" s="312"/>
      <c r="AZ57" s="312"/>
      <c r="BA57" s="312"/>
      <c r="BB57" s="312"/>
      <c r="BC57" s="312"/>
      <c r="BD57" s="312"/>
      <c r="BE57" s="312"/>
      <c r="BF57" s="313">
        <v>115</v>
      </c>
      <c r="BG57" s="313">
        <v>101</v>
      </c>
      <c r="BH57" s="313">
        <v>103</v>
      </c>
      <c r="BI57" s="313">
        <v>99</v>
      </c>
      <c r="BJ57" s="313">
        <v>97</v>
      </c>
      <c r="BK57" s="313">
        <v>107</v>
      </c>
      <c r="BL57" s="312"/>
      <c r="BM57" s="312"/>
      <c r="BN57" s="312"/>
      <c r="BO57" s="312"/>
      <c r="BP57" s="312"/>
      <c r="BQ57" s="312"/>
      <c r="BR57" s="312"/>
      <c r="BS57" s="312"/>
      <c r="BT57" s="312"/>
      <c r="BU57" s="315"/>
      <c r="BV57" s="315"/>
      <c r="BW57" s="314">
        <v>59</v>
      </c>
      <c r="BX57" s="313">
        <v>570</v>
      </c>
      <c r="BY57" s="312"/>
      <c r="BZ57" s="312"/>
      <c r="CA57" s="312"/>
      <c r="CB57" s="312"/>
      <c r="CC57" s="312"/>
      <c r="CD57" s="312"/>
      <c r="CE57" s="312"/>
      <c r="CF57" s="312"/>
      <c r="CG57" s="312"/>
      <c r="CH57" s="313">
        <v>112</v>
      </c>
      <c r="CI57" s="313">
        <v>101</v>
      </c>
      <c r="CJ57" s="313">
        <v>100</v>
      </c>
      <c r="CK57" s="313">
        <v>93</v>
      </c>
      <c r="CL57" s="313">
        <v>92</v>
      </c>
      <c r="CM57" s="313">
        <v>72</v>
      </c>
      <c r="CN57" s="312"/>
      <c r="CO57" s="312"/>
      <c r="CP57" s="312"/>
      <c r="CQ57" s="312"/>
      <c r="CR57" s="312"/>
      <c r="CS57" s="312"/>
      <c r="CT57" s="312"/>
      <c r="CU57" s="312"/>
      <c r="CV57" s="312"/>
      <c r="CW57" s="315"/>
      <c r="CX57" s="315"/>
    </row>
    <row r="58" spans="1:102" ht="18.75" x14ac:dyDescent="0.3">
      <c r="A58" s="298">
        <v>45</v>
      </c>
      <c r="B58" s="300" t="s">
        <v>593</v>
      </c>
      <c r="C58" s="300" t="s">
        <v>134</v>
      </c>
      <c r="D58" s="300" t="s">
        <v>137</v>
      </c>
      <c r="E58" s="300" t="s">
        <v>130</v>
      </c>
      <c r="F58" s="300" t="s">
        <v>130</v>
      </c>
      <c r="G58" s="308" t="s">
        <v>594</v>
      </c>
      <c r="H58" s="308" t="s">
        <v>595</v>
      </c>
      <c r="I58" s="303">
        <v>12</v>
      </c>
      <c r="J58" s="300" t="s">
        <v>596</v>
      </c>
      <c r="K58" s="300" t="s">
        <v>597</v>
      </c>
      <c r="L58" s="304">
        <v>113001006818</v>
      </c>
      <c r="M58" s="303">
        <v>59</v>
      </c>
      <c r="N58" s="298">
        <v>123</v>
      </c>
      <c r="O58" s="298" t="s">
        <v>591</v>
      </c>
      <c r="P58" s="305">
        <v>6791823</v>
      </c>
      <c r="Q58" s="305" t="s">
        <v>357</v>
      </c>
      <c r="R58" s="305">
        <v>3205639945</v>
      </c>
      <c r="S58" s="306" t="s">
        <v>592</v>
      </c>
      <c r="T58" s="313">
        <v>356</v>
      </c>
      <c r="U58" s="312"/>
      <c r="V58" s="312"/>
      <c r="W58" s="313">
        <v>46</v>
      </c>
      <c r="X58" s="313">
        <v>58</v>
      </c>
      <c r="Y58" s="313">
        <v>61</v>
      </c>
      <c r="Z58" s="313">
        <v>63</v>
      </c>
      <c r="AA58" s="313">
        <v>65</v>
      </c>
      <c r="AB58" s="313">
        <v>63</v>
      </c>
      <c r="AC58" s="312"/>
      <c r="AD58" s="312"/>
      <c r="AE58" s="312"/>
      <c r="AF58" s="312"/>
      <c r="AG58" s="312"/>
      <c r="AH58" s="312"/>
      <c r="AI58" s="312"/>
      <c r="AJ58" s="312"/>
      <c r="AK58" s="312"/>
      <c r="AL58" s="312"/>
      <c r="AM58" s="312"/>
      <c r="AN58" s="312"/>
      <c r="AO58" s="312"/>
      <c r="AP58" s="312"/>
      <c r="AQ58" s="312"/>
      <c r="AR58" s="312"/>
      <c r="AS58" s="312"/>
      <c r="AT58" s="312"/>
      <c r="AU58" s="314">
        <v>123</v>
      </c>
      <c r="AV58" s="313">
        <v>172</v>
      </c>
      <c r="AW58" s="312"/>
      <c r="AX58" s="312"/>
      <c r="AY58" s="313">
        <v>21</v>
      </c>
      <c r="AZ58" s="313">
        <v>29</v>
      </c>
      <c r="BA58" s="313">
        <v>32</v>
      </c>
      <c r="BB58" s="313">
        <v>27</v>
      </c>
      <c r="BC58" s="313">
        <v>29</v>
      </c>
      <c r="BD58" s="313">
        <v>34</v>
      </c>
      <c r="BE58" s="312"/>
      <c r="BF58" s="312"/>
      <c r="BG58" s="312"/>
      <c r="BH58" s="312"/>
      <c r="BI58" s="312"/>
      <c r="BJ58" s="312"/>
      <c r="BK58" s="312"/>
      <c r="BL58" s="312"/>
      <c r="BM58" s="312"/>
      <c r="BN58" s="312"/>
      <c r="BO58" s="312"/>
      <c r="BP58" s="312"/>
      <c r="BQ58" s="312"/>
      <c r="BR58" s="312"/>
      <c r="BS58" s="312"/>
      <c r="BT58" s="312"/>
      <c r="BU58" s="315"/>
      <c r="BV58" s="315"/>
      <c r="BW58" s="314">
        <v>123</v>
      </c>
      <c r="BX58" s="313">
        <v>184</v>
      </c>
      <c r="BY58" s="312"/>
      <c r="BZ58" s="312"/>
      <c r="CA58" s="313">
        <v>25</v>
      </c>
      <c r="CB58" s="313">
        <v>29</v>
      </c>
      <c r="CC58" s="313">
        <v>29</v>
      </c>
      <c r="CD58" s="313">
        <v>36</v>
      </c>
      <c r="CE58" s="313">
        <v>36</v>
      </c>
      <c r="CF58" s="313">
        <v>29</v>
      </c>
      <c r="CG58" s="312"/>
      <c r="CH58" s="312"/>
      <c r="CI58" s="312"/>
      <c r="CJ58" s="312"/>
      <c r="CK58" s="312"/>
      <c r="CL58" s="312"/>
      <c r="CM58" s="312"/>
      <c r="CN58" s="312"/>
      <c r="CO58" s="312"/>
      <c r="CP58" s="312"/>
      <c r="CQ58" s="312"/>
      <c r="CR58" s="312"/>
      <c r="CS58" s="312"/>
      <c r="CT58" s="312"/>
      <c r="CU58" s="312"/>
      <c r="CV58" s="312"/>
      <c r="CW58" s="315"/>
      <c r="CX58" s="315"/>
    </row>
    <row r="59" spans="1:102" ht="18.75" x14ac:dyDescent="0.3">
      <c r="A59" s="298">
        <v>46</v>
      </c>
      <c r="B59" s="300" t="s">
        <v>598</v>
      </c>
      <c r="C59" s="300" t="s">
        <v>134</v>
      </c>
      <c r="D59" s="300" t="s">
        <v>137</v>
      </c>
      <c r="E59" s="300" t="s">
        <v>130</v>
      </c>
      <c r="F59" s="300" t="s">
        <v>130</v>
      </c>
      <c r="G59" s="302" t="s">
        <v>599</v>
      </c>
      <c r="H59" s="302" t="s">
        <v>600</v>
      </c>
      <c r="I59" s="303">
        <v>12</v>
      </c>
      <c r="J59" s="300" t="s">
        <v>601</v>
      </c>
      <c r="K59" s="300" t="s">
        <v>602</v>
      </c>
      <c r="L59" s="304">
        <v>113001008195</v>
      </c>
      <c r="M59" s="303">
        <v>59</v>
      </c>
      <c r="N59" s="298">
        <v>144</v>
      </c>
      <c r="O59" s="298" t="s">
        <v>591</v>
      </c>
      <c r="P59" s="305">
        <v>6791823</v>
      </c>
      <c r="Q59" s="305" t="s">
        <v>357</v>
      </c>
      <c r="R59" s="305">
        <v>3205639945</v>
      </c>
      <c r="S59" s="306" t="s">
        <v>592</v>
      </c>
      <c r="T59" s="313">
        <v>375</v>
      </c>
      <c r="U59" s="312"/>
      <c r="V59" s="312"/>
      <c r="W59" s="313">
        <v>50</v>
      </c>
      <c r="X59" s="313">
        <v>60</v>
      </c>
      <c r="Y59" s="313">
        <v>63</v>
      </c>
      <c r="Z59" s="313">
        <v>65</v>
      </c>
      <c r="AA59" s="313">
        <v>69</v>
      </c>
      <c r="AB59" s="313">
        <v>68</v>
      </c>
      <c r="AC59" s="312"/>
      <c r="AD59" s="312"/>
      <c r="AE59" s="312"/>
      <c r="AF59" s="312"/>
      <c r="AG59" s="312"/>
      <c r="AH59" s="312"/>
      <c r="AI59" s="312"/>
      <c r="AJ59" s="312"/>
      <c r="AK59" s="312"/>
      <c r="AL59" s="312"/>
      <c r="AM59" s="312"/>
      <c r="AN59" s="312"/>
      <c r="AO59" s="312"/>
      <c r="AP59" s="312"/>
      <c r="AQ59" s="312"/>
      <c r="AR59" s="312"/>
      <c r="AS59" s="312"/>
      <c r="AT59" s="312"/>
      <c r="AU59" s="314">
        <v>144</v>
      </c>
      <c r="AV59" s="313">
        <v>194</v>
      </c>
      <c r="AW59" s="312"/>
      <c r="AX59" s="312"/>
      <c r="AY59" s="313">
        <v>25</v>
      </c>
      <c r="AZ59" s="313">
        <v>30</v>
      </c>
      <c r="BA59" s="313">
        <v>33</v>
      </c>
      <c r="BB59" s="313">
        <v>32</v>
      </c>
      <c r="BC59" s="313">
        <v>34</v>
      </c>
      <c r="BD59" s="313">
        <v>40</v>
      </c>
      <c r="BE59" s="312"/>
      <c r="BF59" s="312"/>
      <c r="BG59" s="312"/>
      <c r="BH59" s="312"/>
      <c r="BI59" s="312"/>
      <c r="BJ59" s="312"/>
      <c r="BK59" s="312"/>
      <c r="BL59" s="312"/>
      <c r="BM59" s="312"/>
      <c r="BN59" s="312"/>
      <c r="BO59" s="312"/>
      <c r="BP59" s="312"/>
      <c r="BQ59" s="312"/>
      <c r="BR59" s="312"/>
      <c r="BS59" s="312"/>
      <c r="BT59" s="312"/>
      <c r="BU59" s="315"/>
      <c r="BV59" s="315"/>
      <c r="BW59" s="314">
        <v>144</v>
      </c>
      <c r="BX59" s="313">
        <v>181</v>
      </c>
      <c r="BY59" s="312"/>
      <c r="BZ59" s="312"/>
      <c r="CA59" s="313">
        <v>25</v>
      </c>
      <c r="CB59" s="313">
        <v>30</v>
      </c>
      <c r="CC59" s="313">
        <v>30</v>
      </c>
      <c r="CD59" s="313">
        <v>33</v>
      </c>
      <c r="CE59" s="313">
        <v>35</v>
      </c>
      <c r="CF59" s="313">
        <v>28</v>
      </c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5"/>
      <c r="CX59" s="315"/>
    </row>
    <row r="60" spans="1:102" ht="18.75" x14ac:dyDescent="0.3">
      <c r="A60" s="298">
        <v>47</v>
      </c>
      <c r="B60" s="299" t="s">
        <v>603</v>
      </c>
      <c r="C60" s="300" t="s">
        <v>351</v>
      </c>
      <c r="D60" s="300" t="s">
        <v>137</v>
      </c>
      <c r="E60" s="300" t="s">
        <v>129</v>
      </c>
      <c r="F60" s="300" t="s">
        <v>129</v>
      </c>
      <c r="G60" s="301" t="s">
        <v>604</v>
      </c>
      <c r="H60" s="302" t="s">
        <v>605</v>
      </c>
      <c r="I60" s="303">
        <v>5</v>
      </c>
      <c r="J60" s="300" t="s">
        <v>606</v>
      </c>
      <c r="K60" s="300" t="s">
        <v>607</v>
      </c>
      <c r="L60" s="304">
        <v>113001001727</v>
      </c>
      <c r="M60" s="303">
        <v>60</v>
      </c>
      <c r="N60" s="298">
        <v>60</v>
      </c>
      <c r="O60" s="298" t="s">
        <v>608</v>
      </c>
      <c r="P60" s="305">
        <v>6698275</v>
      </c>
      <c r="Q60" s="305" t="s">
        <v>357</v>
      </c>
      <c r="R60" s="305">
        <v>3113146316</v>
      </c>
      <c r="S60" s="306" t="s">
        <v>609</v>
      </c>
      <c r="T60" s="313">
        <v>1549</v>
      </c>
      <c r="U60" s="312"/>
      <c r="V60" s="312"/>
      <c r="W60" s="313">
        <v>92</v>
      </c>
      <c r="X60" s="313">
        <v>119</v>
      </c>
      <c r="Y60" s="313">
        <v>110</v>
      </c>
      <c r="Z60" s="313">
        <v>128</v>
      </c>
      <c r="AA60" s="313">
        <v>112</v>
      </c>
      <c r="AB60" s="313">
        <v>107</v>
      </c>
      <c r="AC60" s="312"/>
      <c r="AD60" s="313">
        <v>156</v>
      </c>
      <c r="AE60" s="313">
        <v>143</v>
      </c>
      <c r="AF60" s="313">
        <v>109</v>
      </c>
      <c r="AG60" s="313">
        <v>158</v>
      </c>
      <c r="AH60" s="313">
        <v>88</v>
      </c>
      <c r="AI60" s="313">
        <v>104</v>
      </c>
      <c r="AJ60" s="312"/>
      <c r="AK60" s="312"/>
      <c r="AL60" s="313">
        <v>42</v>
      </c>
      <c r="AM60" s="313">
        <v>32</v>
      </c>
      <c r="AN60" s="313">
        <v>49</v>
      </c>
      <c r="AO60" s="312"/>
      <c r="AP60" s="312"/>
      <c r="AQ60" s="312"/>
      <c r="AR60" s="312"/>
      <c r="AS60" s="312"/>
      <c r="AT60" s="312"/>
      <c r="AU60" s="314">
        <v>60</v>
      </c>
      <c r="AV60" s="313">
        <v>750</v>
      </c>
      <c r="AW60" s="312"/>
      <c r="AX60" s="312"/>
      <c r="AY60" s="313">
        <v>42</v>
      </c>
      <c r="AZ60" s="313">
        <v>52</v>
      </c>
      <c r="BA60" s="313">
        <v>45</v>
      </c>
      <c r="BB60" s="313">
        <v>65</v>
      </c>
      <c r="BC60" s="313">
        <v>56</v>
      </c>
      <c r="BD60" s="313">
        <v>57</v>
      </c>
      <c r="BE60" s="312"/>
      <c r="BF60" s="313">
        <v>77</v>
      </c>
      <c r="BG60" s="313">
        <v>67</v>
      </c>
      <c r="BH60" s="313">
        <v>58</v>
      </c>
      <c r="BI60" s="313">
        <v>70</v>
      </c>
      <c r="BJ60" s="313">
        <v>49</v>
      </c>
      <c r="BK60" s="313">
        <v>53</v>
      </c>
      <c r="BL60" s="312"/>
      <c r="BM60" s="312"/>
      <c r="BN60" s="313">
        <v>20</v>
      </c>
      <c r="BO60" s="313">
        <v>11</v>
      </c>
      <c r="BP60" s="313">
        <v>28</v>
      </c>
      <c r="BQ60" s="312"/>
      <c r="BR60" s="312"/>
      <c r="BS60" s="312"/>
      <c r="BT60" s="312"/>
      <c r="BU60" s="315"/>
      <c r="BV60" s="315"/>
      <c r="BW60" s="314">
        <v>60</v>
      </c>
      <c r="BX60" s="313">
        <v>799</v>
      </c>
      <c r="BY60" s="312"/>
      <c r="BZ60" s="312"/>
      <c r="CA60" s="313">
        <v>50</v>
      </c>
      <c r="CB60" s="313">
        <v>67</v>
      </c>
      <c r="CC60" s="313">
        <v>65</v>
      </c>
      <c r="CD60" s="313">
        <v>63</v>
      </c>
      <c r="CE60" s="313">
        <v>56</v>
      </c>
      <c r="CF60" s="313">
        <v>50</v>
      </c>
      <c r="CG60" s="312"/>
      <c r="CH60" s="313">
        <v>79</v>
      </c>
      <c r="CI60" s="313">
        <v>76</v>
      </c>
      <c r="CJ60" s="313">
        <v>51</v>
      </c>
      <c r="CK60" s="313">
        <v>88</v>
      </c>
      <c r="CL60" s="313">
        <v>39</v>
      </c>
      <c r="CM60" s="313">
        <v>51</v>
      </c>
      <c r="CN60" s="312"/>
      <c r="CO60" s="312"/>
      <c r="CP60" s="313">
        <v>22</v>
      </c>
      <c r="CQ60" s="313">
        <v>21</v>
      </c>
      <c r="CR60" s="313">
        <v>21</v>
      </c>
      <c r="CS60" s="312"/>
      <c r="CT60" s="312"/>
      <c r="CU60" s="312"/>
      <c r="CV60" s="312"/>
      <c r="CW60" s="315"/>
      <c r="CX60" s="315"/>
    </row>
    <row r="61" spans="1:102" ht="18.75" x14ac:dyDescent="0.3">
      <c r="A61" s="298">
        <v>48</v>
      </c>
      <c r="B61" s="300" t="s">
        <v>610</v>
      </c>
      <c r="C61" s="300" t="s">
        <v>134</v>
      </c>
      <c r="D61" s="300" t="s">
        <v>137</v>
      </c>
      <c r="E61" s="300" t="s">
        <v>129</v>
      </c>
      <c r="F61" s="300" t="s">
        <v>129</v>
      </c>
      <c r="G61" s="301" t="s">
        <v>611</v>
      </c>
      <c r="H61" s="302" t="s">
        <v>612</v>
      </c>
      <c r="I61" s="303">
        <v>5</v>
      </c>
      <c r="J61" s="300" t="s">
        <v>479</v>
      </c>
      <c r="K61" s="300" t="s">
        <v>613</v>
      </c>
      <c r="L61" s="304">
        <v>113001001646</v>
      </c>
      <c r="M61" s="303">
        <v>60</v>
      </c>
      <c r="N61" s="298">
        <v>53</v>
      </c>
      <c r="O61" s="298" t="s">
        <v>608</v>
      </c>
      <c r="P61" s="305">
        <v>6698275</v>
      </c>
      <c r="Q61" s="305" t="s">
        <v>357</v>
      </c>
      <c r="R61" s="305">
        <v>3113146316</v>
      </c>
      <c r="S61" s="306" t="s">
        <v>609</v>
      </c>
      <c r="T61" s="313">
        <v>352</v>
      </c>
      <c r="U61" s="312"/>
      <c r="V61" s="312"/>
      <c r="W61" s="313">
        <v>48</v>
      </c>
      <c r="X61" s="313">
        <v>74</v>
      </c>
      <c r="Y61" s="313">
        <v>58</v>
      </c>
      <c r="Z61" s="313">
        <v>60</v>
      </c>
      <c r="AA61" s="313">
        <v>36</v>
      </c>
      <c r="AB61" s="313">
        <v>49</v>
      </c>
      <c r="AC61" s="313">
        <v>27</v>
      </c>
      <c r="AD61" s="312"/>
      <c r="AE61" s="312"/>
      <c r="AF61" s="312"/>
      <c r="AG61" s="312"/>
      <c r="AH61" s="312"/>
      <c r="AI61" s="312"/>
      <c r="AJ61" s="312"/>
      <c r="AK61" s="312"/>
      <c r="AL61" s="312"/>
      <c r="AM61" s="312"/>
      <c r="AN61" s="312"/>
      <c r="AO61" s="312"/>
      <c r="AP61" s="312"/>
      <c r="AQ61" s="312"/>
      <c r="AR61" s="312"/>
      <c r="AS61" s="312"/>
      <c r="AT61" s="312"/>
      <c r="AU61" s="314">
        <v>53</v>
      </c>
      <c r="AV61" s="313">
        <v>165</v>
      </c>
      <c r="AW61" s="312"/>
      <c r="AX61" s="312"/>
      <c r="AY61" s="313">
        <v>20</v>
      </c>
      <c r="AZ61" s="313">
        <v>43</v>
      </c>
      <c r="BA61" s="313">
        <v>29</v>
      </c>
      <c r="BB61" s="313">
        <v>28</v>
      </c>
      <c r="BC61" s="313">
        <v>20</v>
      </c>
      <c r="BD61" s="313">
        <v>18</v>
      </c>
      <c r="BE61" s="313">
        <v>7</v>
      </c>
      <c r="BF61" s="312"/>
      <c r="BG61" s="312"/>
      <c r="BH61" s="312"/>
      <c r="BI61" s="312"/>
      <c r="BJ61" s="312"/>
      <c r="BK61" s="312"/>
      <c r="BL61" s="312"/>
      <c r="BM61" s="312"/>
      <c r="BN61" s="312"/>
      <c r="BO61" s="312"/>
      <c r="BP61" s="312"/>
      <c r="BQ61" s="312"/>
      <c r="BR61" s="312"/>
      <c r="BS61" s="312"/>
      <c r="BT61" s="312"/>
      <c r="BU61" s="315"/>
      <c r="BV61" s="315"/>
      <c r="BW61" s="314">
        <v>53</v>
      </c>
      <c r="BX61" s="313">
        <v>187</v>
      </c>
      <c r="BY61" s="312"/>
      <c r="BZ61" s="312"/>
      <c r="CA61" s="313">
        <v>28</v>
      </c>
      <c r="CB61" s="313">
        <v>31</v>
      </c>
      <c r="CC61" s="313">
        <v>29</v>
      </c>
      <c r="CD61" s="313">
        <v>32</v>
      </c>
      <c r="CE61" s="313">
        <v>16</v>
      </c>
      <c r="CF61" s="313">
        <v>31</v>
      </c>
      <c r="CG61" s="313">
        <v>20</v>
      </c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5"/>
      <c r="CX61" s="315"/>
    </row>
    <row r="62" spans="1:102" ht="18.75" x14ac:dyDescent="0.3">
      <c r="A62" s="298">
        <v>49</v>
      </c>
      <c r="B62" s="299" t="s">
        <v>614</v>
      </c>
      <c r="C62" s="300" t="s">
        <v>351</v>
      </c>
      <c r="D62" s="300" t="s">
        <v>137</v>
      </c>
      <c r="E62" s="300" t="s">
        <v>128</v>
      </c>
      <c r="F62" s="300" t="s">
        <v>148</v>
      </c>
      <c r="G62" s="301" t="s">
        <v>615</v>
      </c>
      <c r="H62" s="302" t="s">
        <v>616</v>
      </c>
      <c r="I62" s="303">
        <v>2</v>
      </c>
      <c r="J62" s="300" t="s">
        <v>441</v>
      </c>
      <c r="K62" s="300" t="s">
        <v>617</v>
      </c>
      <c r="L62" s="304">
        <v>113001001816</v>
      </c>
      <c r="M62" s="303">
        <v>64</v>
      </c>
      <c r="N62" s="298">
        <v>64</v>
      </c>
      <c r="O62" s="303" t="s">
        <v>618</v>
      </c>
      <c r="P62" s="305">
        <v>6581347</v>
      </c>
      <c r="Q62" s="305" t="s">
        <v>357</v>
      </c>
      <c r="R62" s="305">
        <v>3013818166</v>
      </c>
      <c r="S62" s="306" t="s">
        <v>619</v>
      </c>
      <c r="T62" s="313">
        <v>2317</v>
      </c>
      <c r="U62" s="312"/>
      <c r="V62" s="312"/>
      <c r="W62" s="312"/>
      <c r="X62" s="312"/>
      <c r="Y62" s="312"/>
      <c r="Z62" s="313">
        <v>230</v>
      </c>
      <c r="AA62" s="313">
        <v>221</v>
      </c>
      <c r="AB62" s="313">
        <v>231</v>
      </c>
      <c r="AC62" s="312"/>
      <c r="AD62" s="313">
        <v>276</v>
      </c>
      <c r="AE62" s="313">
        <v>225</v>
      </c>
      <c r="AF62" s="313">
        <v>268</v>
      </c>
      <c r="AG62" s="313">
        <v>268</v>
      </c>
      <c r="AH62" s="313">
        <v>216</v>
      </c>
      <c r="AI62" s="313">
        <v>193</v>
      </c>
      <c r="AJ62" s="312"/>
      <c r="AK62" s="313">
        <v>18</v>
      </c>
      <c r="AL62" s="313">
        <v>29</v>
      </c>
      <c r="AM62" s="313">
        <v>60</v>
      </c>
      <c r="AN62" s="313">
        <v>82</v>
      </c>
      <c r="AO62" s="312"/>
      <c r="AP62" s="312"/>
      <c r="AQ62" s="312"/>
      <c r="AR62" s="312"/>
      <c r="AS62" s="312"/>
      <c r="AT62" s="312"/>
      <c r="AU62" s="314">
        <v>64</v>
      </c>
      <c r="AV62" s="313">
        <v>1210</v>
      </c>
      <c r="AW62" s="312"/>
      <c r="AX62" s="312"/>
      <c r="AY62" s="312"/>
      <c r="AZ62" s="312"/>
      <c r="BA62" s="312"/>
      <c r="BB62" s="313">
        <v>112</v>
      </c>
      <c r="BC62" s="313">
        <v>119</v>
      </c>
      <c r="BD62" s="313">
        <v>111</v>
      </c>
      <c r="BE62" s="312"/>
      <c r="BF62" s="313">
        <v>137</v>
      </c>
      <c r="BG62" s="313">
        <v>119</v>
      </c>
      <c r="BH62" s="313">
        <v>150</v>
      </c>
      <c r="BI62" s="313">
        <v>145</v>
      </c>
      <c r="BJ62" s="313">
        <v>123</v>
      </c>
      <c r="BK62" s="313">
        <v>100</v>
      </c>
      <c r="BL62" s="312"/>
      <c r="BM62" s="313">
        <v>12</v>
      </c>
      <c r="BN62" s="313">
        <v>12</v>
      </c>
      <c r="BO62" s="313">
        <v>33</v>
      </c>
      <c r="BP62" s="313">
        <v>37</v>
      </c>
      <c r="BQ62" s="312"/>
      <c r="BR62" s="312"/>
      <c r="BS62" s="312"/>
      <c r="BT62" s="312"/>
      <c r="BU62" s="315"/>
      <c r="BV62" s="315"/>
      <c r="BW62" s="314">
        <v>64</v>
      </c>
      <c r="BX62" s="313">
        <v>1107</v>
      </c>
      <c r="BY62" s="312"/>
      <c r="BZ62" s="312"/>
      <c r="CA62" s="312"/>
      <c r="CB62" s="312"/>
      <c r="CC62" s="312"/>
      <c r="CD62" s="313">
        <v>118</v>
      </c>
      <c r="CE62" s="313">
        <v>102</v>
      </c>
      <c r="CF62" s="313">
        <v>120</v>
      </c>
      <c r="CG62" s="312"/>
      <c r="CH62" s="313">
        <v>139</v>
      </c>
      <c r="CI62" s="313">
        <v>106</v>
      </c>
      <c r="CJ62" s="313">
        <v>118</v>
      </c>
      <c r="CK62" s="313">
        <v>123</v>
      </c>
      <c r="CL62" s="313">
        <v>93</v>
      </c>
      <c r="CM62" s="313">
        <v>93</v>
      </c>
      <c r="CN62" s="312"/>
      <c r="CO62" s="313">
        <v>6</v>
      </c>
      <c r="CP62" s="313">
        <v>17</v>
      </c>
      <c r="CQ62" s="313">
        <v>27</v>
      </c>
      <c r="CR62" s="313">
        <v>45</v>
      </c>
      <c r="CS62" s="312"/>
      <c r="CT62" s="312"/>
      <c r="CU62" s="312"/>
      <c r="CV62" s="312"/>
      <c r="CW62" s="315"/>
      <c r="CX62" s="315"/>
    </row>
    <row r="63" spans="1:102" ht="18.75" x14ac:dyDescent="0.3">
      <c r="A63" s="298">
        <v>50</v>
      </c>
      <c r="B63" s="300" t="s">
        <v>620</v>
      </c>
      <c r="C63" s="300" t="s">
        <v>134</v>
      </c>
      <c r="D63" s="300" t="s">
        <v>137</v>
      </c>
      <c r="E63" s="300" t="s">
        <v>128</v>
      </c>
      <c r="F63" s="300" t="s">
        <v>148</v>
      </c>
      <c r="G63" s="301" t="s">
        <v>621</v>
      </c>
      <c r="H63" s="302" t="s">
        <v>622</v>
      </c>
      <c r="I63" s="303">
        <v>2</v>
      </c>
      <c r="J63" s="300" t="s">
        <v>441</v>
      </c>
      <c r="K63" s="300" t="s">
        <v>623</v>
      </c>
      <c r="L63" s="304">
        <v>113001000151</v>
      </c>
      <c r="M63" s="303">
        <v>64</v>
      </c>
      <c r="N63" s="298">
        <v>10</v>
      </c>
      <c r="O63" s="303" t="s">
        <v>618</v>
      </c>
      <c r="P63" s="305">
        <v>6581347</v>
      </c>
      <c r="Q63" s="305" t="s">
        <v>357</v>
      </c>
      <c r="R63" s="305">
        <v>3013818166</v>
      </c>
      <c r="S63" s="306" t="s">
        <v>619</v>
      </c>
      <c r="T63" s="313">
        <v>276</v>
      </c>
      <c r="U63" s="312"/>
      <c r="V63" s="312"/>
      <c r="W63" s="312"/>
      <c r="X63" s="313">
        <v>276</v>
      </c>
      <c r="Y63" s="312"/>
      <c r="Z63" s="312"/>
      <c r="AA63" s="312"/>
      <c r="AB63" s="312"/>
      <c r="AC63" s="312"/>
      <c r="AD63" s="312"/>
      <c r="AE63" s="312"/>
      <c r="AF63" s="312"/>
      <c r="AG63" s="312"/>
      <c r="AH63" s="312"/>
      <c r="AI63" s="312"/>
      <c r="AJ63" s="312"/>
      <c r="AK63" s="312"/>
      <c r="AL63" s="312"/>
      <c r="AM63" s="312"/>
      <c r="AN63" s="312"/>
      <c r="AO63" s="312"/>
      <c r="AP63" s="312"/>
      <c r="AQ63" s="312"/>
      <c r="AR63" s="312"/>
      <c r="AS63" s="312"/>
      <c r="AT63" s="312"/>
      <c r="AU63" s="314">
        <v>10</v>
      </c>
      <c r="AV63" s="313">
        <v>127</v>
      </c>
      <c r="AW63" s="312"/>
      <c r="AX63" s="312"/>
      <c r="AY63" s="312"/>
      <c r="AZ63" s="313">
        <v>127</v>
      </c>
      <c r="BA63" s="312"/>
      <c r="BB63" s="312"/>
      <c r="BC63" s="312"/>
      <c r="BD63" s="312"/>
      <c r="BE63" s="312"/>
      <c r="BF63" s="312"/>
      <c r="BG63" s="312"/>
      <c r="BH63" s="312"/>
      <c r="BI63" s="312"/>
      <c r="BJ63" s="312"/>
      <c r="BK63" s="312"/>
      <c r="BL63" s="312"/>
      <c r="BM63" s="312"/>
      <c r="BN63" s="312"/>
      <c r="BO63" s="312"/>
      <c r="BP63" s="312"/>
      <c r="BQ63" s="312"/>
      <c r="BR63" s="312"/>
      <c r="BS63" s="312"/>
      <c r="BT63" s="312"/>
      <c r="BU63" s="315"/>
      <c r="BV63" s="315"/>
      <c r="BW63" s="314">
        <v>10</v>
      </c>
      <c r="BX63" s="313">
        <v>149</v>
      </c>
      <c r="BY63" s="312"/>
      <c r="BZ63" s="312"/>
      <c r="CA63" s="312"/>
      <c r="CB63" s="313">
        <v>149</v>
      </c>
      <c r="CC63" s="312"/>
      <c r="CD63" s="312"/>
      <c r="CE63" s="312"/>
      <c r="CF63" s="312"/>
      <c r="CG63" s="312"/>
      <c r="CH63" s="312"/>
      <c r="CI63" s="312"/>
      <c r="CJ63" s="312"/>
      <c r="CK63" s="312"/>
      <c r="CL63" s="312"/>
      <c r="CM63" s="312"/>
      <c r="CN63" s="312"/>
      <c r="CO63" s="312"/>
      <c r="CP63" s="312"/>
      <c r="CQ63" s="312"/>
      <c r="CR63" s="312"/>
      <c r="CS63" s="312"/>
      <c r="CT63" s="312"/>
      <c r="CU63" s="312"/>
      <c r="CV63" s="312"/>
      <c r="CW63" s="315"/>
      <c r="CX63" s="315"/>
    </row>
    <row r="64" spans="1:102" ht="18.75" x14ac:dyDescent="0.3">
      <c r="A64" s="298">
        <v>51</v>
      </c>
      <c r="B64" s="300" t="s">
        <v>624</v>
      </c>
      <c r="C64" s="300" t="s">
        <v>134</v>
      </c>
      <c r="D64" s="300" t="s">
        <v>137</v>
      </c>
      <c r="E64" s="300" t="s">
        <v>128</v>
      </c>
      <c r="F64" s="300" t="s">
        <v>148</v>
      </c>
      <c r="G64" s="301" t="s">
        <v>625</v>
      </c>
      <c r="H64" s="302" t="s">
        <v>626</v>
      </c>
      <c r="I64" s="303">
        <v>2</v>
      </c>
      <c r="J64" s="300" t="s">
        <v>441</v>
      </c>
      <c r="K64" s="300" t="s">
        <v>627</v>
      </c>
      <c r="L64" s="304">
        <v>113001001352</v>
      </c>
      <c r="M64" s="303">
        <v>64</v>
      </c>
      <c r="N64" s="298">
        <v>39</v>
      </c>
      <c r="O64" s="303" t="s">
        <v>618</v>
      </c>
      <c r="P64" s="305">
        <v>6581347</v>
      </c>
      <c r="Q64" s="305" t="s">
        <v>357</v>
      </c>
      <c r="R64" s="305">
        <v>3013818166</v>
      </c>
      <c r="S64" s="306" t="s">
        <v>619</v>
      </c>
      <c r="T64" s="313">
        <v>211</v>
      </c>
      <c r="U64" s="312"/>
      <c r="V64" s="312"/>
      <c r="W64" s="313">
        <v>211</v>
      </c>
      <c r="X64" s="312"/>
      <c r="Y64" s="312"/>
      <c r="Z64" s="312"/>
      <c r="AA64" s="312"/>
      <c r="AB64" s="312"/>
      <c r="AC64" s="312"/>
      <c r="AD64" s="312"/>
      <c r="AE64" s="312"/>
      <c r="AF64" s="312"/>
      <c r="AG64" s="312"/>
      <c r="AH64" s="312"/>
      <c r="AI64" s="312"/>
      <c r="AJ64" s="312"/>
      <c r="AK64" s="312"/>
      <c r="AL64" s="312"/>
      <c r="AM64" s="312"/>
      <c r="AN64" s="312"/>
      <c r="AO64" s="312"/>
      <c r="AP64" s="312"/>
      <c r="AQ64" s="312"/>
      <c r="AR64" s="312"/>
      <c r="AS64" s="312"/>
      <c r="AT64" s="312"/>
      <c r="AU64" s="314">
        <v>39</v>
      </c>
      <c r="AV64" s="313">
        <v>105</v>
      </c>
      <c r="AW64" s="312"/>
      <c r="AX64" s="312"/>
      <c r="AY64" s="313">
        <v>105</v>
      </c>
      <c r="AZ64" s="312"/>
      <c r="BA64" s="312"/>
      <c r="BB64" s="312"/>
      <c r="BC64" s="312"/>
      <c r="BD64" s="312"/>
      <c r="BE64" s="312"/>
      <c r="BF64" s="312"/>
      <c r="BG64" s="312"/>
      <c r="BH64" s="312"/>
      <c r="BI64" s="312"/>
      <c r="BJ64" s="312"/>
      <c r="BK64" s="312"/>
      <c r="BL64" s="312"/>
      <c r="BM64" s="312"/>
      <c r="BN64" s="312"/>
      <c r="BO64" s="312"/>
      <c r="BP64" s="312"/>
      <c r="BQ64" s="312"/>
      <c r="BR64" s="312"/>
      <c r="BS64" s="312"/>
      <c r="BT64" s="312"/>
      <c r="BU64" s="315"/>
      <c r="BV64" s="315"/>
      <c r="BW64" s="314">
        <v>39</v>
      </c>
      <c r="BX64" s="313">
        <v>106</v>
      </c>
      <c r="BY64" s="312"/>
      <c r="BZ64" s="312"/>
      <c r="CA64" s="313">
        <v>106</v>
      </c>
      <c r="CB64" s="312"/>
      <c r="CC64" s="312"/>
      <c r="CD64" s="312"/>
      <c r="CE64" s="312"/>
      <c r="CF64" s="312"/>
      <c r="CG64" s="312"/>
      <c r="CH64" s="312"/>
      <c r="CI64" s="312"/>
      <c r="CJ64" s="312"/>
      <c r="CK64" s="312"/>
      <c r="CL64" s="312"/>
      <c r="CM64" s="312"/>
      <c r="CN64" s="312"/>
      <c r="CO64" s="312"/>
      <c r="CP64" s="312"/>
      <c r="CQ64" s="312"/>
      <c r="CR64" s="312"/>
      <c r="CS64" s="312"/>
      <c r="CT64" s="312"/>
      <c r="CU64" s="312"/>
      <c r="CV64" s="312"/>
      <c r="CW64" s="315"/>
      <c r="CX64" s="315"/>
    </row>
    <row r="65" spans="1:102" ht="18.75" x14ac:dyDescent="0.3">
      <c r="A65" s="298">
        <v>52</v>
      </c>
      <c r="B65" s="300" t="s">
        <v>628</v>
      </c>
      <c r="C65" s="300" t="s">
        <v>134</v>
      </c>
      <c r="D65" s="300" t="s">
        <v>137</v>
      </c>
      <c r="E65" s="300" t="s">
        <v>128</v>
      </c>
      <c r="F65" s="300" t="s">
        <v>148</v>
      </c>
      <c r="G65" s="301" t="s">
        <v>629</v>
      </c>
      <c r="H65" s="302" t="s">
        <v>630</v>
      </c>
      <c r="I65" s="303">
        <v>2</v>
      </c>
      <c r="J65" s="300" t="s">
        <v>441</v>
      </c>
      <c r="K65" s="300" t="s">
        <v>631</v>
      </c>
      <c r="L65" s="304">
        <v>113001002162</v>
      </c>
      <c r="M65" s="303">
        <v>64</v>
      </c>
      <c r="N65" s="298">
        <v>72</v>
      </c>
      <c r="O65" s="303" t="s">
        <v>618</v>
      </c>
      <c r="P65" s="305">
        <v>6581347</v>
      </c>
      <c r="Q65" s="305" t="s">
        <v>357</v>
      </c>
      <c r="R65" s="305">
        <v>3013818166</v>
      </c>
      <c r="S65" s="306" t="s">
        <v>619</v>
      </c>
      <c r="T65" s="313">
        <v>233</v>
      </c>
      <c r="U65" s="312"/>
      <c r="V65" s="312"/>
      <c r="W65" s="312"/>
      <c r="X65" s="312"/>
      <c r="Y65" s="313">
        <v>233</v>
      </c>
      <c r="Z65" s="312"/>
      <c r="AA65" s="312"/>
      <c r="AB65" s="312"/>
      <c r="AC65" s="312"/>
      <c r="AD65" s="312"/>
      <c r="AE65" s="312"/>
      <c r="AF65" s="312"/>
      <c r="AG65" s="312"/>
      <c r="AH65" s="312"/>
      <c r="AI65" s="312"/>
      <c r="AJ65" s="312"/>
      <c r="AK65" s="312"/>
      <c r="AL65" s="312"/>
      <c r="AM65" s="312"/>
      <c r="AN65" s="312"/>
      <c r="AO65" s="312"/>
      <c r="AP65" s="312"/>
      <c r="AQ65" s="312"/>
      <c r="AR65" s="312"/>
      <c r="AS65" s="312"/>
      <c r="AT65" s="312"/>
      <c r="AU65" s="314">
        <v>72</v>
      </c>
      <c r="AV65" s="313">
        <v>102</v>
      </c>
      <c r="AW65" s="312"/>
      <c r="AX65" s="312"/>
      <c r="AY65" s="312"/>
      <c r="AZ65" s="312"/>
      <c r="BA65" s="313">
        <v>102</v>
      </c>
      <c r="BB65" s="312"/>
      <c r="BC65" s="312"/>
      <c r="BD65" s="312"/>
      <c r="BE65" s="312"/>
      <c r="BF65" s="312"/>
      <c r="BG65" s="312"/>
      <c r="BH65" s="312"/>
      <c r="BI65" s="312"/>
      <c r="BJ65" s="312"/>
      <c r="BK65" s="312"/>
      <c r="BL65" s="312"/>
      <c r="BM65" s="312"/>
      <c r="BN65" s="312"/>
      <c r="BO65" s="312"/>
      <c r="BP65" s="312"/>
      <c r="BQ65" s="312"/>
      <c r="BR65" s="312"/>
      <c r="BS65" s="312"/>
      <c r="BT65" s="312"/>
      <c r="BU65" s="315"/>
      <c r="BV65" s="315"/>
      <c r="BW65" s="314">
        <v>72</v>
      </c>
      <c r="BX65" s="313">
        <v>131</v>
      </c>
      <c r="BY65" s="312"/>
      <c r="BZ65" s="312"/>
      <c r="CA65" s="312"/>
      <c r="CB65" s="312"/>
      <c r="CC65" s="313">
        <v>131</v>
      </c>
      <c r="CD65" s="312"/>
      <c r="CE65" s="312"/>
      <c r="CF65" s="312"/>
      <c r="CG65" s="312"/>
      <c r="CH65" s="312"/>
      <c r="CI65" s="312"/>
      <c r="CJ65" s="312"/>
      <c r="CK65" s="312"/>
      <c r="CL65" s="312"/>
      <c r="CM65" s="312"/>
      <c r="CN65" s="312"/>
      <c r="CO65" s="312"/>
      <c r="CP65" s="312"/>
      <c r="CQ65" s="312"/>
      <c r="CR65" s="312"/>
      <c r="CS65" s="312"/>
      <c r="CT65" s="312"/>
      <c r="CU65" s="312"/>
      <c r="CV65" s="312"/>
      <c r="CW65" s="315"/>
      <c r="CX65" s="315"/>
    </row>
    <row r="66" spans="1:102" ht="18.75" x14ac:dyDescent="0.3">
      <c r="A66" s="298">
        <v>53</v>
      </c>
      <c r="B66" s="299" t="s">
        <v>632</v>
      </c>
      <c r="C66" s="300" t="s">
        <v>351</v>
      </c>
      <c r="D66" s="300" t="s">
        <v>137</v>
      </c>
      <c r="E66" s="300" t="s">
        <v>128</v>
      </c>
      <c r="F66" s="300" t="s">
        <v>145</v>
      </c>
      <c r="G66" s="302" t="s">
        <v>633</v>
      </c>
      <c r="H66" s="302" t="s">
        <v>634</v>
      </c>
      <c r="I66" s="303">
        <v>8</v>
      </c>
      <c r="J66" s="300" t="s">
        <v>635</v>
      </c>
      <c r="K66" s="300" t="s">
        <v>636</v>
      </c>
      <c r="L66" s="304">
        <v>113001002057</v>
      </c>
      <c r="M66" s="303">
        <v>68</v>
      </c>
      <c r="N66" s="298">
        <v>68</v>
      </c>
      <c r="O66" s="298" t="s">
        <v>637</v>
      </c>
      <c r="P66" s="305">
        <v>6928014</v>
      </c>
      <c r="Q66" s="305" t="s">
        <v>357</v>
      </c>
      <c r="R66" s="305" t="s">
        <v>638</v>
      </c>
      <c r="S66" s="306" t="s">
        <v>639</v>
      </c>
      <c r="T66" s="313">
        <v>1262</v>
      </c>
      <c r="U66" s="312"/>
      <c r="V66" s="312"/>
      <c r="W66" s="312"/>
      <c r="X66" s="312"/>
      <c r="Y66" s="312"/>
      <c r="Z66" s="312"/>
      <c r="AA66" s="312"/>
      <c r="AB66" s="312"/>
      <c r="AC66" s="312"/>
      <c r="AD66" s="313">
        <v>240</v>
      </c>
      <c r="AE66" s="313">
        <v>216</v>
      </c>
      <c r="AF66" s="313">
        <v>239</v>
      </c>
      <c r="AG66" s="313">
        <v>183</v>
      </c>
      <c r="AH66" s="313">
        <v>173</v>
      </c>
      <c r="AI66" s="313">
        <v>116</v>
      </c>
      <c r="AJ66" s="312"/>
      <c r="AK66" s="313">
        <v>12</v>
      </c>
      <c r="AL66" s="313">
        <v>24</v>
      </c>
      <c r="AM66" s="313">
        <v>33</v>
      </c>
      <c r="AN66" s="313">
        <v>26</v>
      </c>
      <c r="AO66" s="312"/>
      <c r="AP66" s="312"/>
      <c r="AQ66" s="312"/>
      <c r="AR66" s="312"/>
      <c r="AS66" s="312"/>
      <c r="AT66" s="312"/>
      <c r="AU66" s="314">
        <v>68</v>
      </c>
      <c r="AV66" s="313">
        <v>642</v>
      </c>
      <c r="AW66" s="312"/>
      <c r="AX66" s="312"/>
      <c r="AY66" s="312"/>
      <c r="AZ66" s="312"/>
      <c r="BA66" s="312"/>
      <c r="BB66" s="312"/>
      <c r="BC66" s="312"/>
      <c r="BD66" s="312"/>
      <c r="BE66" s="312"/>
      <c r="BF66" s="313">
        <v>130</v>
      </c>
      <c r="BG66" s="313">
        <v>110</v>
      </c>
      <c r="BH66" s="313">
        <v>114</v>
      </c>
      <c r="BI66" s="313">
        <v>102</v>
      </c>
      <c r="BJ66" s="313">
        <v>81</v>
      </c>
      <c r="BK66" s="313">
        <v>61</v>
      </c>
      <c r="BL66" s="312"/>
      <c r="BM66" s="313">
        <v>5</v>
      </c>
      <c r="BN66" s="313">
        <v>8</v>
      </c>
      <c r="BO66" s="313">
        <v>16</v>
      </c>
      <c r="BP66" s="313">
        <v>15</v>
      </c>
      <c r="BQ66" s="312"/>
      <c r="BR66" s="312"/>
      <c r="BS66" s="312"/>
      <c r="BT66" s="312"/>
      <c r="BU66" s="315"/>
      <c r="BV66" s="315"/>
      <c r="BW66" s="314">
        <v>68</v>
      </c>
      <c r="BX66" s="313">
        <v>620</v>
      </c>
      <c r="BY66" s="312"/>
      <c r="BZ66" s="312"/>
      <c r="CA66" s="312"/>
      <c r="CB66" s="312"/>
      <c r="CC66" s="312"/>
      <c r="CD66" s="312"/>
      <c r="CE66" s="312"/>
      <c r="CF66" s="312"/>
      <c r="CG66" s="312"/>
      <c r="CH66" s="313">
        <v>110</v>
      </c>
      <c r="CI66" s="313">
        <v>106</v>
      </c>
      <c r="CJ66" s="313">
        <v>125</v>
      </c>
      <c r="CK66" s="313">
        <v>81</v>
      </c>
      <c r="CL66" s="313">
        <v>92</v>
      </c>
      <c r="CM66" s="313">
        <v>55</v>
      </c>
      <c r="CN66" s="312"/>
      <c r="CO66" s="313">
        <v>7</v>
      </c>
      <c r="CP66" s="313">
        <v>16</v>
      </c>
      <c r="CQ66" s="313">
        <v>17</v>
      </c>
      <c r="CR66" s="313">
        <v>11</v>
      </c>
      <c r="CS66" s="312"/>
      <c r="CT66" s="312"/>
      <c r="CU66" s="312"/>
      <c r="CV66" s="312"/>
      <c r="CW66" s="315"/>
      <c r="CX66" s="315"/>
    </row>
    <row r="67" spans="1:102" ht="18.75" x14ac:dyDescent="0.3">
      <c r="A67" s="298">
        <v>54</v>
      </c>
      <c r="B67" s="300" t="s">
        <v>640</v>
      </c>
      <c r="C67" s="300" t="s">
        <v>134</v>
      </c>
      <c r="D67" s="300" t="s">
        <v>137</v>
      </c>
      <c r="E67" s="300" t="s">
        <v>128</v>
      </c>
      <c r="F67" s="300" t="s">
        <v>145</v>
      </c>
      <c r="G67" s="302" t="s">
        <v>641</v>
      </c>
      <c r="H67" s="302" t="s">
        <v>642</v>
      </c>
      <c r="I67" s="303">
        <v>8</v>
      </c>
      <c r="J67" s="300" t="s">
        <v>635</v>
      </c>
      <c r="K67" s="300" t="s">
        <v>643</v>
      </c>
      <c r="L67" s="304">
        <v>113001001573</v>
      </c>
      <c r="M67" s="303">
        <v>68</v>
      </c>
      <c r="N67" s="298">
        <v>49</v>
      </c>
      <c r="O67" s="298" t="s">
        <v>637</v>
      </c>
      <c r="P67" s="305">
        <v>6928014</v>
      </c>
      <c r="Q67" s="305" t="s">
        <v>357</v>
      </c>
      <c r="R67" s="305" t="s">
        <v>638</v>
      </c>
      <c r="S67" s="306" t="s">
        <v>639</v>
      </c>
      <c r="T67" s="313">
        <v>411</v>
      </c>
      <c r="U67" s="312"/>
      <c r="V67" s="312"/>
      <c r="W67" s="313">
        <v>50</v>
      </c>
      <c r="X67" s="313">
        <v>55</v>
      </c>
      <c r="Y67" s="313">
        <v>68</v>
      </c>
      <c r="Z67" s="313">
        <v>68</v>
      </c>
      <c r="AA67" s="313">
        <v>68</v>
      </c>
      <c r="AB67" s="313">
        <v>102</v>
      </c>
      <c r="AC67" s="312"/>
      <c r="AD67" s="312"/>
      <c r="AE67" s="312"/>
      <c r="AF67" s="312"/>
      <c r="AG67" s="312"/>
      <c r="AH67" s="312"/>
      <c r="AI67" s="312"/>
      <c r="AJ67" s="312"/>
      <c r="AK67" s="312"/>
      <c r="AL67" s="312"/>
      <c r="AM67" s="312"/>
      <c r="AN67" s="312"/>
      <c r="AO67" s="312"/>
      <c r="AP67" s="312"/>
      <c r="AQ67" s="312"/>
      <c r="AR67" s="312"/>
      <c r="AS67" s="312"/>
      <c r="AT67" s="312"/>
      <c r="AU67" s="314">
        <v>49</v>
      </c>
      <c r="AV67" s="313">
        <v>191</v>
      </c>
      <c r="AW67" s="312"/>
      <c r="AX67" s="312"/>
      <c r="AY67" s="313">
        <v>25</v>
      </c>
      <c r="AZ67" s="313">
        <v>21</v>
      </c>
      <c r="BA67" s="313">
        <v>30</v>
      </c>
      <c r="BB67" s="313">
        <v>36</v>
      </c>
      <c r="BC67" s="313">
        <v>26</v>
      </c>
      <c r="BD67" s="313">
        <v>53</v>
      </c>
      <c r="BE67" s="312"/>
      <c r="BF67" s="312"/>
      <c r="BG67" s="312"/>
      <c r="BH67" s="312"/>
      <c r="BI67" s="312"/>
      <c r="BJ67" s="312"/>
      <c r="BK67" s="312"/>
      <c r="BL67" s="312"/>
      <c r="BM67" s="312"/>
      <c r="BN67" s="312"/>
      <c r="BO67" s="312"/>
      <c r="BP67" s="312"/>
      <c r="BQ67" s="312"/>
      <c r="BR67" s="312"/>
      <c r="BS67" s="312"/>
      <c r="BT67" s="312"/>
      <c r="BU67" s="315"/>
      <c r="BV67" s="315"/>
      <c r="BW67" s="314">
        <v>49</v>
      </c>
      <c r="BX67" s="313">
        <v>220</v>
      </c>
      <c r="BY67" s="312"/>
      <c r="BZ67" s="312"/>
      <c r="CA67" s="313">
        <v>25</v>
      </c>
      <c r="CB67" s="313">
        <v>34</v>
      </c>
      <c r="CC67" s="313">
        <v>38</v>
      </c>
      <c r="CD67" s="313">
        <v>32</v>
      </c>
      <c r="CE67" s="313">
        <v>42</v>
      </c>
      <c r="CF67" s="313">
        <v>49</v>
      </c>
      <c r="CG67" s="312"/>
      <c r="CH67" s="312"/>
      <c r="CI67" s="312"/>
      <c r="CJ67" s="312"/>
      <c r="CK67" s="312"/>
      <c r="CL67" s="312"/>
      <c r="CM67" s="312"/>
      <c r="CN67" s="312"/>
      <c r="CO67" s="312"/>
      <c r="CP67" s="312"/>
      <c r="CQ67" s="312"/>
      <c r="CR67" s="312"/>
      <c r="CS67" s="312"/>
      <c r="CT67" s="312"/>
      <c r="CU67" s="312"/>
      <c r="CV67" s="312"/>
      <c r="CW67" s="315"/>
      <c r="CX67" s="315"/>
    </row>
    <row r="68" spans="1:102" ht="18.75" x14ac:dyDescent="0.3">
      <c r="A68" s="298">
        <v>55</v>
      </c>
      <c r="B68" s="300" t="s">
        <v>644</v>
      </c>
      <c r="C68" s="300" t="s">
        <v>134</v>
      </c>
      <c r="D68" s="300" t="s">
        <v>137</v>
      </c>
      <c r="E68" s="300" t="s">
        <v>128</v>
      </c>
      <c r="F68" s="300" t="s">
        <v>145</v>
      </c>
      <c r="G68" s="301" t="s">
        <v>645</v>
      </c>
      <c r="H68" s="302" t="s">
        <v>646</v>
      </c>
      <c r="I68" s="303">
        <v>8</v>
      </c>
      <c r="J68" s="300" t="s">
        <v>647</v>
      </c>
      <c r="K68" s="300" t="s">
        <v>648</v>
      </c>
      <c r="L68" s="304">
        <v>113001001590</v>
      </c>
      <c r="M68" s="303">
        <v>68</v>
      </c>
      <c r="N68" s="298">
        <v>51</v>
      </c>
      <c r="O68" s="298" t="s">
        <v>637</v>
      </c>
      <c r="P68" s="305">
        <v>6928014</v>
      </c>
      <c r="Q68" s="305" t="s">
        <v>357</v>
      </c>
      <c r="R68" s="305" t="s">
        <v>638</v>
      </c>
      <c r="S68" s="306" t="s">
        <v>639</v>
      </c>
      <c r="T68" s="313">
        <v>283</v>
      </c>
      <c r="U68" s="312"/>
      <c r="V68" s="313">
        <v>23</v>
      </c>
      <c r="W68" s="313">
        <v>23</v>
      </c>
      <c r="X68" s="313">
        <v>46</v>
      </c>
      <c r="Y68" s="313">
        <v>52</v>
      </c>
      <c r="Z68" s="313">
        <v>35</v>
      </c>
      <c r="AA68" s="313">
        <v>73</v>
      </c>
      <c r="AB68" s="313">
        <v>31</v>
      </c>
      <c r="AC68" s="312"/>
      <c r="AD68" s="312"/>
      <c r="AE68" s="312"/>
      <c r="AF68" s="312"/>
      <c r="AG68" s="312"/>
      <c r="AH68" s="312"/>
      <c r="AI68" s="312"/>
      <c r="AJ68" s="312"/>
      <c r="AK68" s="312"/>
      <c r="AL68" s="312"/>
      <c r="AM68" s="312"/>
      <c r="AN68" s="312"/>
      <c r="AO68" s="312"/>
      <c r="AP68" s="312"/>
      <c r="AQ68" s="312"/>
      <c r="AR68" s="312"/>
      <c r="AS68" s="312"/>
      <c r="AT68" s="312"/>
      <c r="AU68" s="314">
        <v>51</v>
      </c>
      <c r="AV68" s="313">
        <v>140</v>
      </c>
      <c r="AW68" s="312"/>
      <c r="AX68" s="313">
        <v>11</v>
      </c>
      <c r="AY68" s="313">
        <v>12</v>
      </c>
      <c r="AZ68" s="313">
        <v>24</v>
      </c>
      <c r="BA68" s="313">
        <v>28</v>
      </c>
      <c r="BB68" s="313">
        <v>17</v>
      </c>
      <c r="BC68" s="313">
        <v>33</v>
      </c>
      <c r="BD68" s="313">
        <v>15</v>
      </c>
      <c r="BE68" s="312"/>
      <c r="BF68" s="312"/>
      <c r="BG68" s="312"/>
      <c r="BH68" s="312"/>
      <c r="BI68" s="312"/>
      <c r="BJ68" s="312"/>
      <c r="BK68" s="312"/>
      <c r="BL68" s="312"/>
      <c r="BM68" s="312"/>
      <c r="BN68" s="312"/>
      <c r="BO68" s="312"/>
      <c r="BP68" s="312"/>
      <c r="BQ68" s="312"/>
      <c r="BR68" s="312"/>
      <c r="BS68" s="312"/>
      <c r="BT68" s="312"/>
      <c r="BU68" s="315"/>
      <c r="BV68" s="315"/>
      <c r="BW68" s="314">
        <v>51</v>
      </c>
      <c r="BX68" s="313">
        <v>143</v>
      </c>
      <c r="BY68" s="312"/>
      <c r="BZ68" s="313">
        <v>12</v>
      </c>
      <c r="CA68" s="313">
        <v>11</v>
      </c>
      <c r="CB68" s="313">
        <v>22</v>
      </c>
      <c r="CC68" s="313">
        <v>24</v>
      </c>
      <c r="CD68" s="313">
        <v>18</v>
      </c>
      <c r="CE68" s="313">
        <v>40</v>
      </c>
      <c r="CF68" s="313">
        <v>16</v>
      </c>
      <c r="CG68" s="312"/>
      <c r="CH68" s="312"/>
      <c r="CI68" s="312"/>
      <c r="CJ68" s="312"/>
      <c r="CK68" s="312"/>
      <c r="CL68" s="312"/>
      <c r="CM68" s="312"/>
      <c r="CN68" s="312"/>
      <c r="CO68" s="312"/>
      <c r="CP68" s="312"/>
      <c r="CQ68" s="312"/>
      <c r="CR68" s="312"/>
      <c r="CS68" s="312"/>
      <c r="CT68" s="312"/>
      <c r="CU68" s="312"/>
      <c r="CV68" s="312"/>
      <c r="CW68" s="315"/>
      <c r="CX68" s="315"/>
    </row>
    <row r="69" spans="1:102" ht="18.75" x14ac:dyDescent="0.3">
      <c r="A69" s="298">
        <v>56</v>
      </c>
      <c r="B69" s="300" t="s">
        <v>649</v>
      </c>
      <c r="C69" s="300" t="s">
        <v>134</v>
      </c>
      <c r="D69" s="300" t="s">
        <v>137</v>
      </c>
      <c r="E69" s="300" t="s">
        <v>128</v>
      </c>
      <c r="F69" s="300" t="s">
        <v>145</v>
      </c>
      <c r="G69" s="301" t="s">
        <v>650</v>
      </c>
      <c r="H69" s="302" t="s">
        <v>651</v>
      </c>
      <c r="I69" s="303">
        <v>8</v>
      </c>
      <c r="J69" s="300" t="s">
        <v>635</v>
      </c>
      <c r="K69" s="300" t="s">
        <v>652</v>
      </c>
      <c r="L69" s="304">
        <v>113001002481</v>
      </c>
      <c r="M69" s="303">
        <v>68</v>
      </c>
      <c r="N69" s="298">
        <v>75</v>
      </c>
      <c r="O69" s="298" t="s">
        <v>637</v>
      </c>
      <c r="P69" s="305">
        <v>6928014</v>
      </c>
      <c r="Q69" s="305" t="s">
        <v>357</v>
      </c>
      <c r="R69" s="305" t="s">
        <v>638</v>
      </c>
      <c r="S69" s="306" t="s">
        <v>639</v>
      </c>
      <c r="T69" s="313">
        <v>141</v>
      </c>
      <c r="U69" s="312"/>
      <c r="V69" s="312"/>
      <c r="W69" s="313">
        <v>30</v>
      </c>
      <c r="X69" s="313">
        <v>36</v>
      </c>
      <c r="Y69" s="313">
        <v>42</v>
      </c>
      <c r="Z69" s="313">
        <v>33</v>
      </c>
      <c r="AA69" s="312"/>
      <c r="AB69" s="312"/>
      <c r="AC69" s="312"/>
      <c r="AD69" s="312"/>
      <c r="AE69" s="312"/>
      <c r="AF69" s="312"/>
      <c r="AG69" s="312"/>
      <c r="AH69" s="312"/>
      <c r="AI69" s="312"/>
      <c r="AJ69" s="312"/>
      <c r="AK69" s="312"/>
      <c r="AL69" s="312"/>
      <c r="AM69" s="312"/>
      <c r="AN69" s="312"/>
      <c r="AO69" s="312"/>
      <c r="AP69" s="312"/>
      <c r="AQ69" s="312"/>
      <c r="AR69" s="312"/>
      <c r="AS69" s="312"/>
      <c r="AT69" s="312"/>
      <c r="AU69" s="314">
        <v>75</v>
      </c>
      <c r="AV69" s="313">
        <v>66</v>
      </c>
      <c r="AW69" s="312"/>
      <c r="AX69" s="312"/>
      <c r="AY69" s="313">
        <v>15</v>
      </c>
      <c r="AZ69" s="313">
        <v>16</v>
      </c>
      <c r="BA69" s="313">
        <v>20</v>
      </c>
      <c r="BB69" s="313">
        <v>15</v>
      </c>
      <c r="BC69" s="312"/>
      <c r="BD69" s="312"/>
      <c r="BE69" s="312"/>
      <c r="BF69" s="312"/>
      <c r="BG69" s="312"/>
      <c r="BH69" s="312"/>
      <c r="BI69" s="312"/>
      <c r="BJ69" s="312"/>
      <c r="BK69" s="312"/>
      <c r="BL69" s="312"/>
      <c r="BM69" s="312"/>
      <c r="BN69" s="312"/>
      <c r="BO69" s="312"/>
      <c r="BP69" s="312"/>
      <c r="BQ69" s="312"/>
      <c r="BR69" s="312"/>
      <c r="BS69" s="312"/>
      <c r="BT69" s="312"/>
      <c r="BU69" s="315"/>
      <c r="BV69" s="315"/>
      <c r="BW69" s="314">
        <v>75</v>
      </c>
      <c r="BX69" s="313">
        <v>75</v>
      </c>
      <c r="BY69" s="312"/>
      <c r="BZ69" s="312"/>
      <c r="CA69" s="313">
        <v>15</v>
      </c>
      <c r="CB69" s="313">
        <v>20</v>
      </c>
      <c r="CC69" s="313">
        <v>22</v>
      </c>
      <c r="CD69" s="313">
        <v>18</v>
      </c>
      <c r="CE69" s="312"/>
      <c r="CF69" s="312"/>
      <c r="CG69" s="312"/>
      <c r="CH69" s="312"/>
      <c r="CI69" s="312"/>
      <c r="CJ69" s="312"/>
      <c r="CK69" s="312"/>
      <c r="CL69" s="312"/>
      <c r="CM69" s="312"/>
      <c r="CN69" s="312"/>
      <c r="CO69" s="312"/>
      <c r="CP69" s="312"/>
      <c r="CQ69" s="312"/>
      <c r="CR69" s="312"/>
      <c r="CS69" s="312"/>
      <c r="CT69" s="312"/>
      <c r="CU69" s="312"/>
      <c r="CV69" s="312"/>
      <c r="CW69" s="315"/>
      <c r="CX69" s="315"/>
    </row>
    <row r="70" spans="1:102" ht="18.75" x14ac:dyDescent="0.3">
      <c r="A70" s="298">
        <v>57</v>
      </c>
      <c r="B70" s="300" t="s">
        <v>653</v>
      </c>
      <c r="C70" s="300" t="s">
        <v>134</v>
      </c>
      <c r="D70" s="300" t="s">
        <v>137</v>
      </c>
      <c r="E70" s="300" t="s">
        <v>128</v>
      </c>
      <c r="F70" s="300" t="s">
        <v>145</v>
      </c>
      <c r="G70" s="301" t="s">
        <v>654</v>
      </c>
      <c r="H70" s="302" t="s">
        <v>655</v>
      </c>
      <c r="I70" s="303">
        <v>8</v>
      </c>
      <c r="J70" s="300" t="s">
        <v>647</v>
      </c>
      <c r="K70" s="300" t="s">
        <v>656</v>
      </c>
      <c r="L70" s="304">
        <v>113001027157</v>
      </c>
      <c r="M70" s="303">
        <v>68</v>
      </c>
      <c r="N70" s="298">
        <v>121</v>
      </c>
      <c r="O70" s="298" t="s">
        <v>637</v>
      </c>
      <c r="P70" s="305">
        <v>6928014</v>
      </c>
      <c r="Q70" s="305" t="s">
        <v>357</v>
      </c>
      <c r="R70" s="305" t="s">
        <v>638</v>
      </c>
      <c r="S70" s="306" t="s">
        <v>639</v>
      </c>
      <c r="T70" s="313">
        <v>300</v>
      </c>
      <c r="U70" s="312"/>
      <c r="V70" s="312"/>
      <c r="W70" s="313">
        <v>45</v>
      </c>
      <c r="X70" s="313">
        <v>44</v>
      </c>
      <c r="Y70" s="313">
        <v>52</v>
      </c>
      <c r="Z70" s="313">
        <v>48</v>
      </c>
      <c r="AA70" s="313">
        <v>53</v>
      </c>
      <c r="AB70" s="313">
        <v>58</v>
      </c>
      <c r="AC70" s="312"/>
      <c r="AD70" s="312"/>
      <c r="AE70" s="312"/>
      <c r="AF70" s="312"/>
      <c r="AG70" s="312"/>
      <c r="AH70" s="312"/>
      <c r="AI70" s="312"/>
      <c r="AJ70" s="312"/>
      <c r="AK70" s="312"/>
      <c r="AL70" s="312"/>
      <c r="AM70" s="312"/>
      <c r="AN70" s="312"/>
      <c r="AO70" s="312"/>
      <c r="AP70" s="312"/>
      <c r="AQ70" s="312"/>
      <c r="AR70" s="312"/>
      <c r="AS70" s="312"/>
      <c r="AT70" s="312"/>
      <c r="AU70" s="314">
        <v>121</v>
      </c>
      <c r="AV70" s="313">
        <v>128</v>
      </c>
      <c r="AW70" s="312"/>
      <c r="AX70" s="312"/>
      <c r="AY70" s="313">
        <v>22</v>
      </c>
      <c r="AZ70" s="313">
        <v>20</v>
      </c>
      <c r="BA70" s="313">
        <v>17</v>
      </c>
      <c r="BB70" s="313">
        <v>21</v>
      </c>
      <c r="BC70" s="313">
        <v>21</v>
      </c>
      <c r="BD70" s="313">
        <v>27</v>
      </c>
      <c r="BE70" s="312"/>
      <c r="BF70" s="312"/>
      <c r="BG70" s="312"/>
      <c r="BH70" s="312"/>
      <c r="BI70" s="312"/>
      <c r="BJ70" s="312"/>
      <c r="BK70" s="312"/>
      <c r="BL70" s="312"/>
      <c r="BM70" s="312"/>
      <c r="BN70" s="312"/>
      <c r="BO70" s="312"/>
      <c r="BP70" s="312"/>
      <c r="BQ70" s="312"/>
      <c r="BR70" s="312"/>
      <c r="BS70" s="312"/>
      <c r="BT70" s="312"/>
      <c r="BU70" s="315"/>
      <c r="BV70" s="315"/>
      <c r="BW70" s="314">
        <v>121</v>
      </c>
      <c r="BX70" s="313">
        <v>172</v>
      </c>
      <c r="BY70" s="312"/>
      <c r="BZ70" s="312"/>
      <c r="CA70" s="313">
        <v>23</v>
      </c>
      <c r="CB70" s="313">
        <v>24</v>
      </c>
      <c r="CC70" s="313">
        <v>35</v>
      </c>
      <c r="CD70" s="313">
        <v>27</v>
      </c>
      <c r="CE70" s="313">
        <v>32</v>
      </c>
      <c r="CF70" s="313">
        <v>31</v>
      </c>
      <c r="CG70" s="312"/>
      <c r="CH70" s="312"/>
      <c r="CI70" s="312"/>
      <c r="CJ70" s="312"/>
      <c r="CK70" s="312"/>
      <c r="CL70" s="312"/>
      <c r="CM70" s="312"/>
      <c r="CN70" s="312"/>
      <c r="CO70" s="312"/>
      <c r="CP70" s="312"/>
      <c r="CQ70" s="312"/>
      <c r="CR70" s="312"/>
      <c r="CS70" s="312"/>
      <c r="CT70" s="312"/>
      <c r="CU70" s="312"/>
      <c r="CV70" s="312"/>
      <c r="CW70" s="315"/>
      <c r="CX70" s="315"/>
    </row>
    <row r="71" spans="1:102" ht="18.75" x14ac:dyDescent="0.3">
      <c r="A71" s="298">
        <v>58</v>
      </c>
      <c r="B71" s="299" t="s">
        <v>657</v>
      </c>
      <c r="C71" s="300" t="s">
        <v>351</v>
      </c>
      <c r="D71" s="300" t="s">
        <v>137</v>
      </c>
      <c r="E71" s="300" t="s">
        <v>129</v>
      </c>
      <c r="F71" s="300" t="s">
        <v>129</v>
      </c>
      <c r="G71" s="302" t="s">
        <v>658</v>
      </c>
      <c r="H71" s="302" t="s">
        <v>659</v>
      </c>
      <c r="I71" s="303">
        <v>7</v>
      </c>
      <c r="J71" s="300" t="s">
        <v>660</v>
      </c>
      <c r="K71" s="300" t="s">
        <v>661</v>
      </c>
      <c r="L71" s="304">
        <v>113001002120</v>
      </c>
      <c r="M71" s="303">
        <v>70</v>
      </c>
      <c r="N71" s="298">
        <v>70</v>
      </c>
      <c r="O71" s="298" t="s">
        <v>662</v>
      </c>
      <c r="P71" s="305">
        <v>6520278</v>
      </c>
      <c r="Q71" s="305" t="s">
        <v>357</v>
      </c>
      <c r="R71" s="305">
        <v>3205012043</v>
      </c>
      <c r="S71" s="306" t="s">
        <v>663</v>
      </c>
      <c r="T71" s="313">
        <v>768</v>
      </c>
      <c r="U71" s="312"/>
      <c r="V71" s="312"/>
      <c r="W71" s="312"/>
      <c r="X71" s="312"/>
      <c r="Y71" s="312"/>
      <c r="Z71" s="312"/>
      <c r="AA71" s="312"/>
      <c r="AB71" s="312"/>
      <c r="AC71" s="312"/>
      <c r="AD71" s="312"/>
      <c r="AE71" s="313">
        <v>128</v>
      </c>
      <c r="AF71" s="313">
        <v>126</v>
      </c>
      <c r="AG71" s="313">
        <v>132</v>
      </c>
      <c r="AH71" s="313">
        <v>100</v>
      </c>
      <c r="AI71" s="313">
        <v>85</v>
      </c>
      <c r="AJ71" s="312"/>
      <c r="AK71" s="312"/>
      <c r="AL71" s="313">
        <v>31</v>
      </c>
      <c r="AM71" s="313">
        <v>65</v>
      </c>
      <c r="AN71" s="313">
        <v>101</v>
      </c>
      <c r="AO71" s="312"/>
      <c r="AP71" s="312"/>
      <c r="AQ71" s="312"/>
      <c r="AR71" s="312"/>
      <c r="AS71" s="312"/>
      <c r="AT71" s="312"/>
      <c r="AU71" s="314">
        <v>70</v>
      </c>
      <c r="AV71" s="313">
        <v>413</v>
      </c>
      <c r="AW71" s="312"/>
      <c r="AX71" s="312"/>
      <c r="AY71" s="312"/>
      <c r="AZ71" s="312"/>
      <c r="BA71" s="312"/>
      <c r="BB71" s="312"/>
      <c r="BC71" s="312"/>
      <c r="BD71" s="312"/>
      <c r="BE71" s="312"/>
      <c r="BF71" s="312"/>
      <c r="BG71" s="313">
        <v>70</v>
      </c>
      <c r="BH71" s="313">
        <v>58</v>
      </c>
      <c r="BI71" s="313">
        <v>80</v>
      </c>
      <c r="BJ71" s="313">
        <v>57</v>
      </c>
      <c r="BK71" s="313">
        <v>44</v>
      </c>
      <c r="BL71" s="312"/>
      <c r="BM71" s="312"/>
      <c r="BN71" s="313">
        <v>13</v>
      </c>
      <c r="BO71" s="313">
        <v>38</v>
      </c>
      <c r="BP71" s="313">
        <v>53</v>
      </c>
      <c r="BQ71" s="312"/>
      <c r="BR71" s="312"/>
      <c r="BS71" s="312"/>
      <c r="BT71" s="312"/>
      <c r="BU71" s="315"/>
      <c r="BV71" s="315"/>
      <c r="BW71" s="314">
        <v>70</v>
      </c>
      <c r="BX71" s="313">
        <v>355</v>
      </c>
      <c r="BY71" s="312"/>
      <c r="BZ71" s="312"/>
      <c r="CA71" s="312"/>
      <c r="CB71" s="312"/>
      <c r="CC71" s="312"/>
      <c r="CD71" s="312"/>
      <c r="CE71" s="312"/>
      <c r="CF71" s="312"/>
      <c r="CG71" s="312"/>
      <c r="CH71" s="312"/>
      <c r="CI71" s="313">
        <v>58</v>
      </c>
      <c r="CJ71" s="313">
        <v>68</v>
      </c>
      <c r="CK71" s="313">
        <v>52</v>
      </c>
      <c r="CL71" s="313">
        <v>43</v>
      </c>
      <c r="CM71" s="313">
        <v>41</v>
      </c>
      <c r="CN71" s="312"/>
      <c r="CO71" s="312"/>
      <c r="CP71" s="313">
        <v>18</v>
      </c>
      <c r="CQ71" s="313">
        <v>27</v>
      </c>
      <c r="CR71" s="313">
        <v>48</v>
      </c>
      <c r="CS71" s="312"/>
      <c r="CT71" s="312"/>
      <c r="CU71" s="312"/>
      <c r="CV71" s="312"/>
      <c r="CW71" s="315"/>
      <c r="CX71" s="315"/>
    </row>
    <row r="72" spans="1:102" ht="18.75" x14ac:dyDescent="0.3">
      <c r="A72" s="298">
        <v>59</v>
      </c>
      <c r="B72" s="300" t="s">
        <v>664</v>
      </c>
      <c r="C72" s="300" t="s">
        <v>134</v>
      </c>
      <c r="D72" s="300" t="s">
        <v>137</v>
      </c>
      <c r="E72" s="300" t="s">
        <v>129</v>
      </c>
      <c r="F72" s="300" t="s">
        <v>129</v>
      </c>
      <c r="G72" s="302" t="s">
        <v>665</v>
      </c>
      <c r="H72" s="302" t="s">
        <v>666</v>
      </c>
      <c r="I72" s="303">
        <v>7</v>
      </c>
      <c r="J72" s="300" t="s">
        <v>479</v>
      </c>
      <c r="K72" s="300" t="s">
        <v>667</v>
      </c>
      <c r="L72" s="304">
        <v>113001000267</v>
      </c>
      <c r="M72" s="303">
        <v>70</v>
      </c>
      <c r="N72" s="298">
        <v>19</v>
      </c>
      <c r="O72" s="298" t="s">
        <v>662</v>
      </c>
      <c r="P72" s="305">
        <v>6520278</v>
      </c>
      <c r="Q72" s="305" t="s">
        <v>357</v>
      </c>
      <c r="R72" s="305">
        <v>3205012043</v>
      </c>
      <c r="S72" s="306" t="s">
        <v>663</v>
      </c>
      <c r="T72" s="313">
        <v>352</v>
      </c>
      <c r="U72" s="312"/>
      <c r="V72" s="312"/>
      <c r="W72" s="313">
        <v>44</v>
      </c>
      <c r="X72" s="313">
        <v>58</v>
      </c>
      <c r="Y72" s="313">
        <v>64</v>
      </c>
      <c r="Z72" s="313">
        <v>58</v>
      </c>
      <c r="AA72" s="313">
        <v>65</v>
      </c>
      <c r="AB72" s="313">
        <v>63</v>
      </c>
      <c r="AC72" s="312"/>
      <c r="AD72" s="312"/>
      <c r="AE72" s="312"/>
      <c r="AF72" s="312"/>
      <c r="AG72" s="312"/>
      <c r="AH72" s="312"/>
      <c r="AI72" s="312"/>
      <c r="AJ72" s="312"/>
      <c r="AK72" s="312"/>
      <c r="AL72" s="312"/>
      <c r="AM72" s="312"/>
      <c r="AN72" s="312"/>
      <c r="AO72" s="312"/>
      <c r="AP72" s="312"/>
      <c r="AQ72" s="312"/>
      <c r="AR72" s="312"/>
      <c r="AS72" s="312"/>
      <c r="AT72" s="312"/>
      <c r="AU72" s="314">
        <v>19</v>
      </c>
      <c r="AV72" s="313">
        <v>172</v>
      </c>
      <c r="AW72" s="312"/>
      <c r="AX72" s="312"/>
      <c r="AY72" s="313">
        <v>23</v>
      </c>
      <c r="AZ72" s="313">
        <v>26</v>
      </c>
      <c r="BA72" s="313">
        <v>31</v>
      </c>
      <c r="BB72" s="313">
        <v>33</v>
      </c>
      <c r="BC72" s="313">
        <v>30</v>
      </c>
      <c r="BD72" s="313">
        <v>29</v>
      </c>
      <c r="BE72" s="312"/>
      <c r="BF72" s="312"/>
      <c r="BG72" s="312"/>
      <c r="BH72" s="312"/>
      <c r="BI72" s="312"/>
      <c r="BJ72" s="312"/>
      <c r="BK72" s="312"/>
      <c r="BL72" s="312"/>
      <c r="BM72" s="312"/>
      <c r="BN72" s="312"/>
      <c r="BO72" s="312"/>
      <c r="BP72" s="312"/>
      <c r="BQ72" s="312"/>
      <c r="BR72" s="312"/>
      <c r="BS72" s="312"/>
      <c r="BT72" s="312"/>
      <c r="BU72" s="315"/>
      <c r="BV72" s="315"/>
      <c r="BW72" s="314">
        <v>19</v>
      </c>
      <c r="BX72" s="313">
        <v>180</v>
      </c>
      <c r="BY72" s="312"/>
      <c r="BZ72" s="312"/>
      <c r="CA72" s="313">
        <v>21</v>
      </c>
      <c r="CB72" s="313">
        <v>32</v>
      </c>
      <c r="CC72" s="313">
        <v>33</v>
      </c>
      <c r="CD72" s="313">
        <v>25</v>
      </c>
      <c r="CE72" s="313">
        <v>35</v>
      </c>
      <c r="CF72" s="313">
        <v>34</v>
      </c>
      <c r="CG72" s="312"/>
      <c r="CH72" s="312"/>
      <c r="CI72" s="312"/>
      <c r="CJ72" s="312"/>
      <c r="CK72" s="312"/>
      <c r="CL72" s="312"/>
      <c r="CM72" s="312"/>
      <c r="CN72" s="312"/>
      <c r="CO72" s="312"/>
      <c r="CP72" s="312"/>
      <c r="CQ72" s="312"/>
      <c r="CR72" s="312"/>
      <c r="CS72" s="312"/>
      <c r="CT72" s="312"/>
      <c r="CU72" s="312"/>
      <c r="CV72" s="312"/>
      <c r="CW72" s="315"/>
      <c r="CX72" s="315"/>
    </row>
    <row r="73" spans="1:102" ht="18.75" x14ac:dyDescent="0.3">
      <c r="A73" s="298">
        <v>60</v>
      </c>
      <c r="B73" s="300" t="s">
        <v>668</v>
      </c>
      <c r="C73" s="300" t="s">
        <v>134</v>
      </c>
      <c r="D73" s="300" t="s">
        <v>137</v>
      </c>
      <c r="E73" s="300" t="s">
        <v>129</v>
      </c>
      <c r="F73" s="300" t="s">
        <v>129</v>
      </c>
      <c r="G73" s="302" t="s">
        <v>669</v>
      </c>
      <c r="H73" s="302" t="s">
        <v>670</v>
      </c>
      <c r="I73" s="303">
        <v>7</v>
      </c>
      <c r="J73" s="300" t="s">
        <v>660</v>
      </c>
      <c r="K73" s="300" t="s">
        <v>671</v>
      </c>
      <c r="L73" s="304">
        <v>113001002880</v>
      </c>
      <c r="M73" s="303">
        <v>70</v>
      </c>
      <c r="N73" s="298">
        <v>87</v>
      </c>
      <c r="O73" s="298" t="s">
        <v>662</v>
      </c>
      <c r="P73" s="305">
        <v>6520278</v>
      </c>
      <c r="Q73" s="305" t="s">
        <v>357</v>
      </c>
      <c r="R73" s="305">
        <v>3205012043</v>
      </c>
      <c r="S73" s="306" t="s">
        <v>663</v>
      </c>
      <c r="T73" s="313">
        <v>380</v>
      </c>
      <c r="U73" s="312"/>
      <c r="V73" s="312"/>
      <c r="W73" s="313">
        <v>37</v>
      </c>
      <c r="X73" s="313">
        <v>37</v>
      </c>
      <c r="Y73" s="313">
        <v>36</v>
      </c>
      <c r="Z73" s="313">
        <v>49</v>
      </c>
      <c r="AA73" s="313">
        <v>48</v>
      </c>
      <c r="AB73" s="313">
        <v>32</v>
      </c>
      <c r="AC73" s="312"/>
      <c r="AD73" s="313">
        <v>141</v>
      </c>
      <c r="AE73" s="312"/>
      <c r="AF73" s="312"/>
      <c r="AG73" s="312"/>
      <c r="AH73" s="312"/>
      <c r="AI73" s="312"/>
      <c r="AJ73" s="312"/>
      <c r="AK73" s="312"/>
      <c r="AL73" s="312"/>
      <c r="AM73" s="312"/>
      <c r="AN73" s="312"/>
      <c r="AO73" s="312"/>
      <c r="AP73" s="312"/>
      <c r="AQ73" s="312"/>
      <c r="AR73" s="312"/>
      <c r="AS73" s="312"/>
      <c r="AT73" s="312"/>
      <c r="AU73" s="314">
        <v>87</v>
      </c>
      <c r="AV73" s="313">
        <v>180</v>
      </c>
      <c r="AW73" s="312"/>
      <c r="AX73" s="312"/>
      <c r="AY73" s="313">
        <v>21</v>
      </c>
      <c r="AZ73" s="313">
        <v>17</v>
      </c>
      <c r="BA73" s="313">
        <v>21</v>
      </c>
      <c r="BB73" s="313">
        <v>23</v>
      </c>
      <c r="BC73" s="313">
        <v>23</v>
      </c>
      <c r="BD73" s="313">
        <v>12</v>
      </c>
      <c r="BE73" s="312"/>
      <c r="BF73" s="313">
        <v>63</v>
      </c>
      <c r="BG73" s="312"/>
      <c r="BH73" s="312"/>
      <c r="BI73" s="312"/>
      <c r="BJ73" s="312"/>
      <c r="BK73" s="312"/>
      <c r="BL73" s="312"/>
      <c r="BM73" s="312"/>
      <c r="BN73" s="312"/>
      <c r="BO73" s="312"/>
      <c r="BP73" s="312"/>
      <c r="BQ73" s="312"/>
      <c r="BR73" s="312"/>
      <c r="BS73" s="312"/>
      <c r="BT73" s="312"/>
      <c r="BU73" s="315"/>
      <c r="BV73" s="315"/>
      <c r="BW73" s="314">
        <v>87</v>
      </c>
      <c r="BX73" s="313">
        <v>200</v>
      </c>
      <c r="BY73" s="312"/>
      <c r="BZ73" s="312"/>
      <c r="CA73" s="313">
        <v>16</v>
      </c>
      <c r="CB73" s="313">
        <v>20</v>
      </c>
      <c r="CC73" s="313">
        <v>15</v>
      </c>
      <c r="CD73" s="313">
        <v>26</v>
      </c>
      <c r="CE73" s="313">
        <v>25</v>
      </c>
      <c r="CF73" s="313">
        <v>20</v>
      </c>
      <c r="CG73" s="312"/>
      <c r="CH73" s="313">
        <v>78</v>
      </c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2"/>
      <c r="CW73" s="315"/>
      <c r="CX73" s="315"/>
    </row>
    <row r="74" spans="1:102" ht="18.75" x14ac:dyDescent="0.3">
      <c r="A74" s="298">
        <v>61</v>
      </c>
      <c r="B74" s="300" t="s">
        <v>672</v>
      </c>
      <c r="C74" s="300" t="s">
        <v>134</v>
      </c>
      <c r="D74" s="300" t="s">
        <v>137</v>
      </c>
      <c r="E74" s="300" t="s">
        <v>129</v>
      </c>
      <c r="F74" s="300" t="s">
        <v>129</v>
      </c>
      <c r="G74" s="302" t="s">
        <v>673</v>
      </c>
      <c r="H74" s="302" t="s">
        <v>674</v>
      </c>
      <c r="I74" s="303">
        <v>7</v>
      </c>
      <c r="J74" s="300" t="s">
        <v>479</v>
      </c>
      <c r="K74" s="300" t="s">
        <v>675</v>
      </c>
      <c r="L74" s="304">
        <v>213001008084</v>
      </c>
      <c r="M74" s="303">
        <v>70</v>
      </c>
      <c r="N74" s="298">
        <v>199</v>
      </c>
      <c r="O74" s="298" t="s">
        <v>662</v>
      </c>
      <c r="P74" s="305">
        <v>6520278</v>
      </c>
      <c r="Q74" s="305" t="s">
        <v>357</v>
      </c>
      <c r="R74" s="305">
        <v>3205012043</v>
      </c>
      <c r="S74" s="306" t="s">
        <v>663</v>
      </c>
      <c r="T74" s="313">
        <v>222</v>
      </c>
      <c r="U74" s="312"/>
      <c r="V74" s="312"/>
      <c r="W74" s="313">
        <v>42</v>
      </c>
      <c r="X74" s="313">
        <v>49</v>
      </c>
      <c r="Y74" s="313">
        <v>34</v>
      </c>
      <c r="Z74" s="313">
        <v>33</v>
      </c>
      <c r="AA74" s="313">
        <v>31</v>
      </c>
      <c r="AB74" s="313">
        <v>33</v>
      </c>
      <c r="AC74" s="312"/>
      <c r="AD74" s="312"/>
      <c r="AE74" s="312"/>
      <c r="AF74" s="312"/>
      <c r="AG74" s="312"/>
      <c r="AH74" s="312"/>
      <c r="AI74" s="312"/>
      <c r="AJ74" s="312"/>
      <c r="AK74" s="312"/>
      <c r="AL74" s="312"/>
      <c r="AM74" s="312"/>
      <c r="AN74" s="312"/>
      <c r="AO74" s="312"/>
      <c r="AP74" s="312"/>
      <c r="AQ74" s="312"/>
      <c r="AR74" s="312"/>
      <c r="AS74" s="312"/>
      <c r="AT74" s="312"/>
      <c r="AU74" s="314">
        <v>199</v>
      </c>
      <c r="AV74" s="313">
        <v>113</v>
      </c>
      <c r="AW74" s="312"/>
      <c r="AX74" s="312"/>
      <c r="AY74" s="313">
        <v>22</v>
      </c>
      <c r="AZ74" s="313">
        <v>19</v>
      </c>
      <c r="BA74" s="313">
        <v>19</v>
      </c>
      <c r="BB74" s="313">
        <v>17</v>
      </c>
      <c r="BC74" s="313">
        <v>18</v>
      </c>
      <c r="BD74" s="313">
        <v>18</v>
      </c>
      <c r="BE74" s="312"/>
      <c r="BF74" s="312"/>
      <c r="BG74" s="312"/>
      <c r="BH74" s="312"/>
      <c r="BI74" s="312"/>
      <c r="BJ74" s="312"/>
      <c r="BK74" s="312"/>
      <c r="BL74" s="312"/>
      <c r="BM74" s="312"/>
      <c r="BN74" s="312"/>
      <c r="BO74" s="312"/>
      <c r="BP74" s="312"/>
      <c r="BQ74" s="312"/>
      <c r="BR74" s="312"/>
      <c r="BS74" s="312"/>
      <c r="BT74" s="312"/>
      <c r="BU74" s="315"/>
      <c r="BV74" s="315"/>
      <c r="BW74" s="314">
        <v>199</v>
      </c>
      <c r="BX74" s="313">
        <v>109</v>
      </c>
      <c r="BY74" s="312"/>
      <c r="BZ74" s="312"/>
      <c r="CA74" s="313">
        <v>20</v>
      </c>
      <c r="CB74" s="313">
        <v>30</v>
      </c>
      <c r="CC74" s="313">
        <v>15</v>
      </c>
      <c r="CD74" s="313">
        <v>16</v>
      </c>
      <c r="CE74" s="313">
        <v>13</v>
      </c>
      <c r="CF74" s="313">
        <v>15</v>
      </c>
      <c r="CG74" s="312"/>
      <c r="CH74" s="312"/>
      <c r="CI74" s="312"/>
      <c r="CJ74" s="312"/>
      <c r="CK74" s="312"/>
      <c r="CL74" s="312"/>
      <c r="CM74" s="312"/>
      <c r="CN74" s="312"/>
      <c r="CO74" s="312"/>
      <c r="CP74" s="312"/>
      <c r="CQ74" s="312"/>
      <c r="CR74" s="312"/>
      <c r="CS74" s="312"/>
      <c r="CT74" s="312"/>
      <c r="CU74" s="312"/>
      <c r="CV74" s="312"/>
      <c r="CW74" s="315"/>
      <c r="CX74" s="315"/>
    </row>
    <row r="75" spans="1:102" ht="18.75" x14ac:dyDescent="0.3">
      <c r="A75" s="298">
        <v>62</v>
      </c>
      <c r="B75" s="299" t="s">
        <v>676</v>
      </c>
      <c r="C75" s="300" t="s">
        <v>351</v>
      </c>
      <c r="D75" s="300" t="s">
        <v>137</v>
      </c>
      <c r="E75" s="300" t="s">
        <v>129</v>
      </c>
      <c r="F75" s="300" t="s">
        <v>129</v>
      </c>
      <c r="G75" s="301" t="s">
        <v>677</v>
      </c>
      <c r="H75" s="302" t="s">
        <v>678</v>
      </c>
      <c r="I75" s="303">
        <v>5</v>
      </c>
      <c r="J75" s="300" t="s">
        <v>679</v>
      </c>
      <c r="K75" s="300" t="s">
        <v>680</v>
      </c>
      <c r="L75" s="304">
        <v>113001002138</v>
      </c>
      <c r="M75" s="303">
        <v>71</v>
      </c>
      <c r="N75" s="298">
        <v>71</v>
      </c>
      <c r="O75" s="298" t="s">
        <v>681</v>
      </c>
      <c r="P75" s="305">
        <v>6431723</v>
      </c>
      <c r="Q75" s="305" t="s">
        <v>357</v>
      </c>
      <c r="R75" s="305">
        <v>3114135640</v>
      </c>
      <c r="S75" s="306" t="s">
        <v>682</v>
      </c>
      <c r="T75" s="313">
        <v>1166</v>
      </c>
      <c r="U75" s="312"/>
      <c r="V75" s="312"/>
      <c r="W75" s="313">
        <v>56</v>
      </c>
      <c r="X75" s="313">
        <v>115</v>
      </c>
      <c r="Y75" s="313">
        <v>88</v>
      </c>
      <c r="Z75" s="313">
        <v>105</v>
      </c>
      <c r="AA75" s="313">
        <v>101</v>
      </c>
      <c r="AB75" s="313">
        <v>85</v>
      </c>
      <c r="AC75" s="313">
        <v>25</v>
      </c>
      <c r="AD75" s="313">
        <v>127</v>
      </c>
      <c r="AE75" s="313">
        <v>116</v>
      </c>
      <c r="AF75" s="313">
        <v>110</v>
      </c>
      <c r="AG75" s="313">
        <v>90</v>
      </c>
      <c r="AH75" s="313">
        <v>77</v>
      </c>
      <c r="AI75" s="313">
        <v>71</v>
      </c>
      <c r="AJ75" s="312"/>
      <c r="AK75" s="312"/>
      <c r="AL75" s="312"/>
      <c r="AM75" s="312"/>
      <c r="AN75" s="312"/>
      <c r="AO75" s="312"/>
      <c r="AP75" s="312"/>
      <c r="AQ75" s="312"/>
      <c r="AR75" s="312"/>
      <c r="AS75" s="312"/>
      <c r="AT75" s="312"/>
      <c r="AU75" s="314">
        <v>71</v>
      </c>
      <c r="AV75" s="313">
        <v>601</v>
      </c>
      <c r="AW75" s="312"/>
      <c r="AX75" s="312"/>
      <c r="AY75" s="313">
        <v>32</v>
      </c>
      <c r="AZ75" s="313">
        <v>52</v>
      </c>
      <c r="BA75" s="313">
        <v>36</v>
      </c>
      <c r="BB75" s="313">
        <v>62</v>
      </c>
      <c r="BC75" s="313">
        <v>59</v>
      </c>
      <c r="BD75" s="313">
        <v>43</v>
      </c>
      <c r="BE75" s="313">
        <v>9</v>
      </c>
      <c r="BF75" s="313">
        <v>68</v>
      </c>
      <c r="BG75" s="313">
        <v>57</v>
      </c>
      <c r="BH75" s="313">
        <v>49</v>
      </c>
      <c r="BI75" s="313">
        <v>54</v>
      </c>
      <c r="BJ75" s="313">
        <v>40</v>
      </c>
      <c r="BK75" s="313">
        <v>40</v>
      </c>
      <c r="BL75" s="312"/>
      <c r="BM75" s="312"/>
      <c r="BN75" s="312"/>
      <c r="BO75" s="312"/>
      <c r="BP75" s="312"/>
      <c r="BQ75" s="312"/>
      <c r="BR75" s="312"/>
      <c r="BS75" s="312"/>
      <c r="BT75" s="312"/>
      <c r="BU75" s="315"/>
      <c r="BV75" s="315"/>
      <c r="BW75" s="314">
        <v>71</v>
      </c>
      <c r="BX75" s="313">
        <v>565</v>
      </c>
      <c r="BY75" s="312"/>
      <c r="BZ75" s="312"/>
      <c r="CA75" s="313">
        <v>24</v>
      </c>
      <c r="CB75" s="313">
        <v>63</v>
      </c>
      <c r="CC75" s="313">
        <v>52</v>
      </c>
      <c r="CD75" s="313">
        <v>43</v>
      </c>
      <c r="CE75" s="313">
        <v>42</v>
      </c>
      <c r="CF75" s="313">
        <v>42</v>
      </c>
      <c r="CG75" s="313">
        <v>16</v>
      </c>
      <c r="CH75" s="313">
        <v>59</v>
      </c>
      <c r="CI75" s="313">
        <v>59</v>
      </c>
      <c r="CJ75" s="313">
        <v>61</v>
      </c>
      <c r="CK75" s="313">
        <v>36</v>
      </c>
      <c r="CL75" s="313">
        <v>37</v>
      </c>
      <c r="CM75" s="313">
        <v>31</v>
      </c>
      <c r="CN75" s="312"/>
      <c r="CO75" s="312"/>
      <c r="CP75" s="312"/>
      <c r="CQ75" s="312"/>
      <c r="CR75" s="312"/>
      <c r="CS75" s="312"/>
      <c r="CT75" s="312"/>
      <c r="CU75" s="312"/>
      <c r="CV75" s="312"/>
      <c r="CW75" s="315"/>
      <c r="CX75" s="315"/>
    </row>
    <row r="76" spans="1:102" ht="18.75" x14ac:dyDescent="0.3">
      <c r="A76" s="298">
        <v>63</v>
      </c>
      <c r="B76" s="299" t="s">
        <v>683</v>
      </c>
      <c r="C76" s="300" t="s">
        <v>351</v>
      </c>
      <c r="D76" s="300" t="s">
        <v>137</v>
      </c>
      <c r="E76" s="300" t="s">
        <v>128</v>
      </c>
      <c r="F76" s="300" t="s">
        <v>145</v>
      </c>
      <c r="G76" s="308" t="s">
        <v>684</v>
      </c>
      <c r="H76" s="302" t="s">
        <v>685</v>
      </c>
      <c r="I76" s="303">
        <v>9</v>
      </c>
      <c r="J76" s="300" t="s">
        <v>686</v>
      </c>
      <c r="K76" s="300" t="s">
        <v>687</v>
      </c>
      <c r="L76" s="304">
        <v>113001002413</v>
      </c>
      <c r="M76" s="303">
        <v>73</v>
      </c>
      <c r="N76" s="298">
        <v>73</v>
      </c>
      <c r="O76" s="298" t="s">
        <v>688</v>
      </c>
      <c r="P76" s="305" t="s">
        <v>689</v>
      </c>
      <c r="Q76" s="305" t="s">
        <v>357</v>
      </c>
      <c r="R76" s="305">
        <v>3212598253</v>
      </c>
      <c r="S76" s="306" t="s">
        <v>690</v>
      </c>
      <c r="T76" s="313">
        <v>563</v>
      </c>
      <c r="U76" s="312"/>
      <c r="V76" s="312"/>
      <c r="W76" s="313">
        <v>86</v>
      </c>
      <c r="X76" s="313">
        <v>87</v>
      </c>
      <c r="Y76" s="313">
        <v>84</v>
      </c>
      <c r="Z76" s="313">
        <v>115</v>
      </c>
      <c r="AA76" s="313">
        <v>91</v>
      </c>
      <c r="AB76" s="313">
        <v>100</v>
      </c>
      <c r="AC76" s="312"/>
      <c r="AD76" s="312"/>
      <c r="AE76" s="312"/>
      <c r="AF76" s="312"/>
      <c r="AG76" s="312"/>
      <c r="AH76" s="312"/>
      <c r="AI76" s="312"/>
      <c r="AJ76" s="312"/>
      <c r="AK76" s="312"/>
      <c r="AL76" s="312"/>
      <c r="AM76" s="312"/>
      <c r="AN76" s="312"/>
      <c r="AO76" s="312"/>
      <c r="AP76" s="312"/>
      <c r="AQ76" s="312"/>
      <c r="AR76" s="312"/>
      <c r="AS76" s="312"/>
      <c r="AT76" s="312"/>
      <c r="AU76" s="314">
        <v>73</v>
      </c>
      <c r="AV76" s="313">
        <v>285</v>
      </c>
      <c r="AW76" s="312"/>
      <c r="AX76" s="312"/>
      <c r="AY76" s="313">
        <v>39</v>
      </c>
      <c r="AZ76" s="313">
        <v>37</v>
      </c>
      <c r="BA76" s="313">
        <v>45</v>
      </c>
      <c r="BB76" s="313">
        <v>66</v>
      </c>
      <c r="BC76" s="313">
        <v>49</v>
      </c>
      <c r="BD76" s="313">
        <v>49</v>
      </c>
      <c r="BE76" s="312"/>
      <c r="BF76" s="312"/>
      <c r="BG76" s="312"/>
      <c r="BH76" s="312"/>
      <c r="BI76" s="312"/>
      <c r="BJ76" s="312"/>
      <c r="BK76" s="312"/>
      <c r="BL76" s="312"/>
      <c r="BM76" s="312"/>
      <c r="BN76" s="312"/>
      <c r="BO76" s="312"/>
      <c r="BP76" s="312"/>
      <c r="BQ76" s="312"/>
      <c r="BR76" s="312"/>
      <c r="BS76" s="312"/>
      <c r="BT76" s="312"/>
      <c r="BU76" s="315"/>
      <c r="BV76" s="315"/>
      <c r="BW76" s="314">
        <v>73</v>
      </c>
      <c r="BX76" s="313">
        <v>278</v>
      </c>
      <c r="BY76" s="312"/>
      <c r="BZ76" s="312"/>
      <c r="CA76" s="313">
        <v>47</v>
      </c>
      <c r="CB76" s="313">
        <v>50</v>
      </c>
      <c r="CC76" s="313">
        <v>39</v>
      </c>
      <c r="CD76" s="313">
        <v>49</v>
      </c>
      <c r="CE76" s="313">
        <v>42</v>
      </c>
      <c r="CF76" s="313">
        <v>51</v>
      </c>
      <c r="CG76" s="312"/>
      <c r="CH76" s="312"/>
      <c r="CI76" s="312"/>
      <c r="CJ76" s="312"/>
      <c r="CK76" s="312"/>
      <c r="CL76" s="312"/>
      <c r="CM76" s="312"/>
      <c r="CN76" s="312"/>
      <c r="CO76" s="312"/>
      <c r="CP76" s="312"/>
      <c r="CQ76" s="312"/>
      <c r="CR76" s="312"/>
      <c r="CS76" s="312"/>
      <c r="CT76" s="312"/>
      <c r="CU76" s="312"/>
      <c r="CV76" s="312"/>
      <c r="CW76" s="315"/>
      <c r="CX76" s="315"/>
    </row>
    <row r="77" spans="1:102" ht="18.75" x14ac:dyDescent="0.3">
      <c r="A77" s="298">
        <v>64</v>
      </c>
      <c r="B77" s="300" t="s">
        <v>691</v>
      </c>
      <c r="C77" s="300" t="s">
        <v>134</v>
      </c>
      <c r="D77" s="300" t="s">
        <v>137</v>
      </c>
      <c r="E77" s="300" t="s">
        <v>128</v>
      </c>
      <c r="F77" s="300" t="s">
        <v>145</v>
      </c>
      <c r="G77" s="301" t="s">
        <v>692</v>
      </c>
      <c r="H77" s="302" t="s">
        <v>693</v>
      </c>
      <c r="I77" s="303">
        <v>9</v>
      </c>
      <c r="J77" s="300" t="s">
        <v>694</v>
      </c>
      <c r="K77" s="300" t="s">
        <v>695</v>
      </c>
      <c r="L77" s="304">
        <v>113001000313</v>
      </c>
      <c r="M77" s="303">
        <v>73</v>
      </c>
      <c r="N77" s="298">
        <v>21</v>
      </c>
      <c r="O77" s="298" t="s">
        <v>688</v>
      </c>
      <c r="P77" s="305" t="s">
        <v>689</v>
      </c>
      <c r="Q77" s="305" t="s">
        <v>357</v>
      </c>
      <c r="R77" s="305">
        <v>3212598253</v>
      </c>
      <c r="S77" s="306" t="s">
        <v>690</v>
      </c>
      <c r="T77" s="313">
        <v>452</v>
      </c>
      <c r="U77" s="312"/>
      <c r="V77" s="312"/>
      <c r="W77" s="313">
        <v>61</v>
      </c>
      <c r="X77" s="313">
        <v>79</v>
      </c>
      <c r="Y77" s="313">
        <v>80</v>
      </c>
      <c r="Z77" s="313">
        <v>69</v>
      </c>
      <c r="AA77" s="313">
        <v>92</v>
      </c>
      <c r="AB77" s="313">
        <v>71</v>
      </c>
      <c r="AC77" s="312"/>
      <c r="AD77" s="312"/>
      <c r="AE77" s="312"/>
      <c r="AF77" s="312"/>
      <c r="AG77" s="312"/>
      <c r="AH77" s="312"/>
      <c r="AI77" s="312"/>
      <c r="AJ77" s="312"/>
      <c r="AK77" s="312"/>
      <c r="AL77" s="312"/>
      <c r="AM77" s="312"/>
      <c r="AN77" s="312"/>
      <c r="AO77" s="312"/>
      <c r="AP77" s="312"/>
      <c r="AQ77" s="312"/>
      <c r="AR77" s="312"/>
      <c r="AS77" s="312"/>
      <c r="AT77" s="312"/>
      <c r="AU77" s="314">
        <v>21</v>
      </c>
      <c r="AV77" s="313">
        <v>233</v>
      </c>
      <c r="AW77" s="312"/>
      <c r="AX77" s="312"/>
      <c r="AY77" s="313">
        <v>28</v>
      </c>
      <c r="AZ77" s="313">
        <v>41</v>
      </c>
      <c r="BA77" s="313">
        <v>45</v>
      </c>
      <c r="BB77" s="313">
        <v>38</v>
      </c>
      <c r="BC77" s="313">
        <v>47</v>
      </c>
      <c r="BD77" s="313">
        <v>34</v>
      </c>
      <c r="BE77" s="312"/>
      <c r="BF77" s="312"/>
      <c r="BG77" s="312"/>
      <c r="BH77" s="312"/>
      <c r="BI77" s="312"/>
      <c r="BJ77" s="312"/>
      <c r="BK77" s="312"/>
      <c r="BL77" s="312"/>
      <c r="BM77" s="312"/>
      <c r="BN77" s="312"/>
      <c r="BO77" s="312"/>
      <c r="BP77" s="312"/>
      <c r="BQ77" s="312"/>
      <c r="BR77" s="312"/>
      <c r="BS77" s="312"/>
      <c r="BT77" s="312"/>
      <c r="BU77" s="315"/>
      <c r="BV77" s="315"/>
      <c r="BW77" s="314">
        <v>21</v>
      </c>
      <c r="BX77" s="313">
        <v>219</v>
      </c>
      <c r="BY77" s="312"/>
      <c r="BZ77" s="312"/>
      <c r="CA77" s="313">
        <v>33</v>
      </c>
      <c r="CB77" s="313">
        <v>38</v>
      </c>
      <c r="CC77" s="313">
        <v>35</v>
      </c>
      <c r="CD77" s="313">
        <v>31</v>
      </c>
      <c r="CE77" s="313">
        <v>45</v>
      </c>
      <c r="CF77" s="313">
        <v>37</v>
      </c>
      <c r="CG77" s="312"/>
      <c r="CH77" s="312"/>
      <c r="CI77" s="312"/>
      <c r="CJ77" s="312"/>
      <c r="CK77" s="312"/>
      <c r="CL77" s="312"/>
      <c r="CM77" s="312"/>
      <c r="CN77" s="312"/>
      <c r="CO77" s="312"/>
      <c r="CP77" s="312"/>
      <c r="CQ77" s="312"/>
      <c r="CR77" s="312"/>
      <c r="CS77" s="312"/>
      <c r="CT77" s="312"/>
      <c r="CU77" s="312"/>
      <c r="CV77" s="312"/>
      <c r="CW77" s="315"/>
      <c r="CX77" s="315"/>
    </row>
    <row r="78" spans="1:102" ht="18.75" x14ac:dyDescent="0.3">
      <c r="A78" s="298">
        <v>65</v>
      </c>
      <c r="B78" s="300" t="s">
        <v>696</v>
      </c>
      <c r="C78" s="300" t="s">
        <v>134</v>
      </c>
      <c r="D78" s="300" t="s">
        <v>137</v>
      </c>
      <c r="E78" s="300" t="s">
        <v>128</v>
      </c>
      <c r="F78" s="300" t="s">
        <v>145</v>
      </c>
      <c r="G78" s="301" t="s">
        <v>697</v>
      </c>
      <c r="H78" s="302" t="s">
        <v>698</v>
      </c>
      <c r="I78" s="303">
        <v>9</v>
      </c>
      <c r="J78" s="300" t="s">
        <v>686</v>
      </c>
      <c r="K78" s="300" t="s">
        <v>699</v>
      </c>
      <c r="L78" s="304">
        <v>113001000101</v>
      </c>
      <c r="M78" s="303">
        <v>73</v>
      </c>
      <c r="N78" s="298">
        <v>43</v>
      </c>
      <c r="O78" s="298" t="s">
        <v>688</v>
      </c>
      <c r="P78" s="305" t="s">
        <v>689</v>
      </c>
      <c r="Q78" s="305" t="s">
        <v>357</v>
      </c>
      <c r="R78" s="305">
        <v>3212598253</v>
      </c>
      <c r="S78" s="306" t="s">
        <v>690</v>
      </c>
      <c r="T78" s="313">
        <v>921</v>
      </c>
      <c r="U78" s="312"/>
      <c r="V78" s="312"/>
      <c r="W78" s="312"/>
      <c r="X78" s="312"/>
      <c r="Y78" s="312"/>
      <c r="Z78" s="312"/>
      <c r="AA78" s="312"/>
      <c r="AB78" s="312"/>
      <c r="AC78" s="312"/>
      <c r="AD78" s="313">
        <v>159</v>
      </c>
      <c r="AE78" s="313">
        <v>171</v>
      </c>
      <c r="AF78" s="313">
        <v>146</v>
      </c>
      <c r="AG78" s="313">
        <v>150</v>
      </c>
      <c r="AH78" s="313">
        <v>154</v>
      </c>
      <c r="AI78" s="313">
        <v>141</v>
      </c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4">
        <v>43</v>
      </c>
      <c r="AV78" s="313">
        <v>486</v>
      </c>
      <c r="AW78" s="312"/>
      <c r="AX78" s="312"/>
      <c r="AY78" s="312"/>
      <c r="AZ78" s="312"/>
      <c r="BA78" s="312"/>
      <c r="BB78" s="312"/>
      <c r="BC78" s="312"/>
      <c r="BD78" s="312"/>
      <c r="BE78" s="312"/>
      <c r="BF78" s="313">
        <v>77</v>
      </c>
      <c r="BG78" s="313">
        <v>95</v>
      </c>
      <c r="BH78" s="313">
        <v>67</v>
      </c>
      <c r="BI78" s="313">
        <v>91</v>
      </c>
      <c r="BJ78" s="313">
        <v>79</v>
      </c>
      <c r="BK78" s="313">
        <v>77</v>
      </c>
      <c r="BL78" s="312"/>
      <c r="BM78" s="312"/>
      <c r="BN78" s="312"/>
      <c r="BO78" s="312"/>
      <c r="BP78" s="312"/>
      <c r="BQ78" s="312"/>
      <c r="BR78" s="312"/>
      <c r="BS78" s="312"/>
      <c r="BT78" s="312"/>
      <c r="BU78" s="315"/>
      <c r="BV78" s="315"/>
      <c r="BW78" s="314">
        <v>43</v>
      </c>
      <c r="BX78" s="313">
        <v>435</v>
      </c>
      <c r="BY78" s="312"/>
      <c r="BZ78" s="312"/>
      <c r="CA78" s="312"/>
      <c r="CB78" s="312"/>
      <c r="CC78" s="312"/>
      <c r="CD78" s="312"/>
      <c r="CE78" s="312"/>
      <c r="CF78" s="312"/>
      <c r="CG78" s="312"/>
      <c r="CH78" s="313">
        <v>82</v>
      </c>
      <c r="CI78" s="313">
        <v>76</v>
      </c>
      <c r="CJ78" s="313">
        <v>79</v>
      </c>
      <c r="CK78" s="313">
        <v>59</v>
      </c>
      <c r="CL78" s="313">
        <v>75</v>
      </c>
      <c r="CM78" s="313">
        <v>64</v>
      </c>
      <c r="CN78" s="312"/>
      <c r="CO78" s="312"/>
      <c r="CP78" s="312"/>
      <c r="CQ78" s="312"/>
      <c r="CR78" s="312"/>
      <c r="CS78" s="312"/>
      <c r="CT78" s="312"/>
      <c r="CU78" s="312"/>
      <c r="CV78" s="312"/>
      <c r="CW78" s="315"/>
      <c r="CX78" s="315"/>
    </row>
    <row r="79" spans="1:102" ht="18.75" x14ac:dyDescent="0.3">
      <c r="A79" s="298">
        <v>66</v>
      </c>
      <c r="B79" s="299" t="s">
        <v>700</v>
      </c>
      <c r="C79" s="300" t="s">
        <v>351</v>
      </c>
      <c r="D79" s="300" t="s">
        <v>137</v>
      </c>
      <c r="E79" s="300" t="s">
        <v>128</v>
      </c>
      <c r="F79" s="300" t="s">
        <v>145</v>
      </c>
      <c r="G79" s="301" t="s">
        <v>701</v>
      </c>
      <c r="H79" s="302" t="s">
        <v>702</v>
      </c>
      <c r="I79" s="303">
        <v>10</v>
      </c>
      <c r="J79" s="300" t="s">
        <v>703</v>
      </c>
      <c r="K79" s="300" t="s">
        <v>704</v>
      </c>
      <c r="L79" s="304">
        <v>113001002626</v>
      </c>
      <c r="M79" s="303">
        <v>79</v>
      </c>
      <c r="N79" s="298">
        <v>79</v>
      </c>
      <c r="O79" s="298" t="s">
        <v>705</v>
      </c>
      <c r="P79" s="305">
        <v>60565206060</v>
      </c>
      <c r="Q79" s="305" t="s">
        <v>357</v>
      </c>
      <c r="R79" s="305">
        <v>3183607061</v>
      </c>
      <c r="S79" s="306" t="s">
        <v>706</v>
      </c>
      <c r="T79" s="313">
        <v>985</v>
      </c>
      <c r="U79" s="312"/>
      <c r="V79" s="312"/>
      <c r="W79" s="313">
        <v>49</v>
      </c>
      <c r="X79" s="313">
        <v>81</v>
      </c>
      <c r="Y79" s="313">
        <v>80</v>
      </c>
      <c r="Z79" s="313">
        <v>89</v>
      </c>
      <c r="AA79" s="313">
        <v>78</v>
      </c>
      <c r="AB79" s="313">
        <v>77</v>
      </c>
      <c r="AC79" s="312"/>
      <c r="AD79" s="313">
        <v>88</v>
      </c>
      <c r="AE79" s="313">
        <v>73</v>
      </c>
      <c r="AF79" s="313">
        <v>61</v>
      </c>
      <c r="AG79" s="313">
        <v>80</v>
      </c>
      <c r="AH79" s="313">
        <v>69</v>
      </c>
      <c r="AI79" s="313">
        <v>53</v>
      </c>
      <c r="AJ79" s="312"/>
      <c r="AK79" s="312"/>
      <c r="AL79" s="313">
        <v>23</v>
      </c>
      <c r="AM79" s="313">
        <v>35</v>
      </c>
      <c r="AN79" s="313">
        <v>49</v>
      </c>
      <c r="AO79" s="312"/>
      <c r="AP79" s="312"/>
      <c r="AQ79" s="312"/>
      <c r="AR79" s="312"/>
      <c r="AS79" s="312"/>
      <c r="AT79" s="312"/>
      <c r="AU79" s="314">
        <v>79</v>
      </c>
      <c r="AV79" s="313">
        <v>462</v>
      </c>
      <c r="AW79" s="312"/>
      <c r="AX79" s="312"/>
      <c r="AY79" s="313">
        <v>25</v>
      </c>
      <c r="AZ79" s="313">
        <v>35</v>
      </c>
      <c r="BA79" s="313">
        <v>35</v>
      </c>
      <c r="BB79" s="313">
        <v>50</v>
      </c>
      <c r="BC79" s="313">
        <v>34</v>
      </c>
      <c r="BD79" s="313">
        <v>32</v>
      </c>
      <c r="BE79" s="312"/>
      <c r="BF79" s="313">
        <v>45</v>
      </c>
      <c r="BG79" s="313">
        <v>38</v>
      </c>
      <c r="BH79" s="313">
        <v>31</v>
      </c>
      <c r="BI79" s="313">
        <v>36</v>
      </c>
      <c r="BJ79" s="313">
        <v>28</v>
      </c>
      <c r="BK79" s="313">
        <v>25</v>
      </c>
      <c r="BL79" s="312"/>
      <c r="BM79" s="312"/>
      <c r="BN79" s="313">
        <v>10</v>
      </c>
      <c r="BO79" s="313">
        <v>15</v>
      </c>
      <c r="BP79" s="313">
        <v>23</v>
      </c>
      <c r="BQ79" s="312"/>
      <c r="BR79" s="312"/>
      <c r="BS79" s="312"/>
      <c r="BT79" s="312"/>
      <c r="BU79" s="315"/>
      <c r="BV79" s="315"/>
      <c r="BW79" s="314">
        <v>79</v>
      </c>
      <c r="BX79" s="313">
        <v>523</v>
      </c>
      <c r="BY79" s="312"/>
      <c r="BZ79" s="312"/>
      <c r="CA79" s="313">
        <v>24</v>
      </c>
      <c r="CB79" s="313">
        <v>46</v>
      </c>
      <c r="CC79" s="313">
        <v>45</v>
      </c>
      <c r="CD79" s="313">
        <v>39</v>
      </c>
      <c r="CE79" s="313">
        <v>44</v>
      </c>
      <c r="CF79" s="313">
        <v>45</v>
      </c>
      <c r="CG79" s="312"/>
      <c r="CH79" s="313">
        <v>43</v>
      </c>
      <c r="CI79" s="313">
        <v>35</v>
      </c>
      <c r="CJ79" s="313">
        <v>30</v>
      </c>
      <c r="CK79" s="313">
        <v>44</v>
      </c>
      <c r="CL79" s="313">
        <v>41</v>
      </c>
      <c r="CM79" s="313">
        <v>28</v>
      </c>
      <c r="CN79" s="312"/>
      <c r="CO79" s="312"/>
      <c r="CP79" s="313">
        <v>13</v>
      </c>
      <c r="CQ79" s="313">
        <v>20</v>
      </c>
      <c r="CR79" s="313">
        <v>26</v>
      </c>
      <c r="CS79" s="312"/>
      <c r="CT79" s="312"/>
      <c r="CU79" s="312"/>
      <c r="CV79" s="312"/>
      <c r="CW79" s="315"/>
      <c r="CX79" s="315"/>
    </row>
    <row r="80" spans="1:102" ht="18.75" x14ac:dyDescent="0.3">
      <c r="A80" s="298">
        <v>67</v>
      </c>
      <c r="B80" s="299" t="s">
        <v>707</v>
      </c>
      <c r="C80" s="300" t="s">
        <v>351</v>
      </c>
      <c r="D80" s="300" t="s">
        <v>137</v>
      </c>
      <c r="E80" s="300" t="s">
        <v>129</v>
      </c>
      <c r="F80" s="300" t="s">
        <v>129</v>
      </c>
      <c r="G80" s="301" t="s">
        <v>708</v>
      </c>
      <c r="H80" s="302" t="s">
        <v>709</v>
      </c>
      <c r="I80" s="303">
        <v>4</v>
      </c>
      <c r="J80" s="300" t="s">
        <v>524</v>
      </c>
      <c r="K80" s="300" t="s">
        <v>710</v>
      </c>
      <c r="L80" s="304">
        <v>113001002812</v>
      </c>
      <c r="M80" s="303">
        <v>83</v>
      </c>
      <c r="N80" s="298">
        <v>83</v>
      </c>
      <c r="O80" s="298" t="s">
        <v>711</v>
      </c>
      <c r="P80" s="305" t="s">
        <v>712</v>
      </c>
      <c r="Q80" s="305" t="s">
        <v>357</v>
      </c>
      <c r="R80" s="305">
        <v>3156049708</v>
      </c>
      <c r="S80" s="306" t="s">
        <v>713</v>
      </c>
      <c r="T80" s="313">
        <v>1017</v>
      </c>
      <c r="U80" s="312"/>
      <c r="V80" s="312"/>
      <c r="W80" s="312"/>
      <c r="X80" s="312"/>
      <c r="Y80" s="312"/>
      <c r="Z80" s="312"/>
      <c r="AA80" s="312"/>
      <c r="AB80" s="312"/>
      <c r="AC80" s="312"/>
      <c r="AD80" s="313">
        <v>159</v>
      </c>
      <c r="AE80" s="313">
        <v>171</v>
      </c>
      <c r="AF80" s="313">
        <v>152</v>
      </c>
      <c r="AG80" s="313">
        <v>136</v>
      </c>
      <c r="AH80" s="313">
        <v>120</v>
      </c>
      <c r="AI80" s="313">
        <v>104</v>
      </c>
      <c r="AJ80" s="312"/>
      <c r="AK80" s="313">
        <v>20</v>
      </c>
      <c r="AL80" s="313">
        <v>43</v>
      </c>
      <c r="AM80" s="313">
        <v>52</v>
      </c>
      <c r="AN80" s="313">
        <v>60</v>
      </c>
      <c r="AO80" s="312"/>
      <c r="AP80" s="312"/>
      <c r="AQ80" s="312"/>
      <c r="AR80" s="312"/>
      <c r="AS80" s="312"/>
      <c r="AT80" s="312"/>
      <c r="AU80" s="314">
        <v>83</v>
      </c>
      <c r="AV80" s="313">
        <v>577</v>
      </c>
      <c r="AW80" s="312"/>
      <c r="AX80" s="312"/>
      <c r="AY80" s="312"/>
      <c r="AZ80" s="312"/>
      <c r="BA80" s="312"/>
      <c r="BB80" s="312"/>
      <c r="BC80" s="312"/>
      <c r="BD80" s="312"/>
      <c r="BE80" s="312"/>
      <c r="BF80" s="313">
        <v>85</v>
      </c>
      <c r="BG80" s="313">
        <v>100</v>
      </c>
      <c r="BH80" s="313">
        <v>81</v>
      </c>
      <c r="BI80" s="313">
        <v>94</v>
      </c>
      <c r="BJ80" s="313">
        <v>77</v>
      </c>
      <c r="BK80" s="313">
        <v>54</v>
      </c>
      <c r="BL80" s="312"/>
      <c r="BM80" s="313">
        <v>12</v>
      </c>
      <c r="BN80" s="313">
        <v>18</v>
      </c>
      <c r="BO80" s="313">
        <v>26</v>
      </c>
      <c r="BP80" s="313">
        <v>30</v>
      </c>
      <c r="BQ80" s="312"/>
      <c r="BR80" s="312"/>
      <c r="BS80" s="312"/>
      <c r="BT80" s="312"/>
      <c r="BU80" s="315"/>
      <c r="BV80" s="315"/>
      <c r="BW80" s="314">
        <v>83</v>
      </c>
      <c r="BX80" s="313">
        <v>440</v>
      </c>
      <c r="BY80" s="312"/>
      <c r="BZ80" s="312"/>
      <c r="CA80" s="312"/>
      <c r="CB80" s="312"/>
      <c r="CC80" s="312"/>
      <c r="CD80" s="312"/>
      <c r="CE80" s="312"/>
      <c r="CF80" s="312"/>
      <c r="CG80" s="312"/>
      <c r="CH80" s="313">
        <v>74</v>
      </c>
      <c r="CI80" s="313">
        <v>71</v>
      </c>
      <c r="CJ80" s="313">
        <v>71</v>
      </c>
      <c r="CK80" s="313">
        <v>42</v>
      </c>
      <c r="CL80" s="313">
        <v>43</v>
      </c>
      <c r="CM80" s="313">
        <v>50</v>
      </c>
      <c r="CN80" s="312"/>
      <c r="CO80" s="313">
        <v>8</v>
      </c>
      <c r="CP80" s="313">
        <v>25</v>
      </c>
      <c r="CQ80" s="313">
        <v>26</v>
      </c>
      <c r="CR80" s="313">
        <v>30</v>
      </c>
      <c r="CS80" s="312"/>
      <c r="CT80" s="312"/>
      <c r="CU80" s="312"/>
      <c r="CV80" s="312"/>
      <c r="CW80" s="315"/>
      <c r="CX80" s="315"/>
    </row>
    <row r="81" spans="1:102" ht="18.75" x14ac:dyDescent="0.3">
      <c r="A81" s="298">
        <v>68</v>
      </c>
      <c r="B81" s="300" t="s">
        <v>714</v>
      </c>
      <c r="C81" s="300" t="s">
        <v>134</v>
      </c>
      <c r="D81" s="300" t="s">
        <v>137</v>
      </c>
      <c r="E81" s="300" t="s">
        <v>129</v>
      </c>
      <c r="F81" s="300" t="s">
        <v>129</v>
      </c>
      <c r="G81" s="301" t="s">
        <v>715</v>
      </c>
      <c r="H81" s="302" t="s">
        <v>716</v>
      </c>
      <c r="I81" s="303">
        <v>4</v>
      </c>
      <c r="J81" s="300" t="s">
        <v>524</v>
      </c>
      <c r="K81" s="300" t="s">
        <v>717</v>
      </c>
      <c r="L81" s="304">
        <v>113001001964</v>
      </c>
      <c r="M81" s="303">
        <v>83</v>
      </c>
      <c r="N81" s="298">
        <v>65</v>
      </c>
      <c r="O81" s="298" t="s">
        <v>711</v>
      </c>
      <c r="P81" s="305" t="s">
        <v>712</v>
      </c>
      <c r="Q81" s="305" t="s">
        <v>357</v>
      </c>
      <c r="R81" s="305">
        <v>3156049708</v>
      </c>
      <c r="S81" s="306" t="s">
        <v>713</v>
      </c>
      <c r="T81" s="313">
        <v>512</v>
      </c>
      <c r="U81" s="312"/>
      <c r="V81" s="312"/>
      <c r="W81" s="312"/>
      <c r="X81" s="313">
        <v>22</v>
      </c>
      <c r="Y81" s="313">
        <v>133</v>
      </c>
      <c r="Z81" s="313">
        <v>114</v>
      </c>
      <c r="AA81" s="313">
        <v>108</v>
      </c>
      <c r="AB81" s="313">
        <v>135</v>
      </c>
      <c r="AC81" s="312"/>
      <c r="AD81" s="312"/>
      <c r="AE81" s="312"/>
      <c r="AF81" s="312"/>
      <c r="AG81" s="312"/>
      <c r="AH81" s="312"/>
      <c r="AI81" s="312"/>
      <c r="AJ81" s="312"/>
      <c r="AK81" s="312"/>
      <c r="AL81" s="312"/>
      <c r="AM81" s="312"/>
      <c r="AN81" s="312"/>
      <c r="AO81" s="312"/>
      <c r="AP81" s="312"/>
      <c r="AQ81" s="312"/>
      <c r="AR81" s="312"/>
      <c r="AS81" s="312"/>
      <c r="AT81" s="312"/>
      <c r="AU81" s="314">
        <v>65</v>
      </c>
      <c r="AV81" s="313">
        <v>260</v>
      </c>
      <c r="AW81" s="312"/>
      <c r="AX81" s="312"/>
      <c r="AY81" s="312"/>
      <c r="AZ81" s="313">
        <v>11</v>
      </c>
      <c r="BA81" s="313">
        <v>63</v>
      </c>
      <c r="BB81" s="313">
        <v>59</v>
      </c>
      <c r="BC81" s="313">
        <v>57</v>
      </c>
      <c r="BD81" s="313">
        <v>70</v>
      </c>
      <c r="BE81" s="312"/>
      <c r="BF81" s="312"/>
      <c r="BG81" s="312"/>
      <c r="BH81" s="312"/>
      <c r="BI81" s="312"/>
      <c r="BJ81" s="312"/>
      <c r="BK81" s="312"/>
      <c r="BL81" s="312"/>
      <c r="BM81" s="312"/>
      <c r="BN81" s="312"/>
      <c r="BO81" s="312"/>
      <c r="BP81" s="312"/>
      <c r="BQ81" s="312"/>
      <c r="BR81" s="312"/>
      <c r="BS81" s="312"/>
      <c r="BT81" s="312"/>
      <c r="BU81" s="315"/>
      <c r="BV81" s="315"/>
      <c r="BW81" s="314">
        <v>65</v>
      </c>
      <c r="BX81" s="313">
        <v>252</v>
      </c>
      <c r="BY81" s="312"/>
      <c r="BZ81" s="312"/>
      <c r="CA81" s="312"/>
      <c r="CB81" s="313">
        <v>11</v>
      </c>
      <c r="CC81" s="313">
        <v>70</v>
      </c>
      <c r="CD81" s="313">
        <v>55</v>
      </c>
      <c r="CE81" s="313">
        <v>51</v>
      </c>
      <c r="CF81" s="313">
        <v>65</v>
      </c>
      <c r="CG81" s="312"/>
      <c r="CH81" s="312"/>
      <c r="CI81" s="312"/>
      <c r="CJ81" s="312"/>
      <c r="CK81" s="312"/>
      <c r="CL81" s="312"/>
      <c r="CM81" s="312"/>
      <c r="CN81" s="312"/>
      <c r="CO81" s="312"/>
      <c r="CP81" s="312"/>
      <c r="CQ81" s="312"/>
      <c r="CR81" s="312"/>
      <c r="CS81" s="312"/>
      <c r="CT81" s="312"/>
      <c r="CU81" s="312"/>
      <c r="CV81" s="312"/>
      <c r="CW81" s="315"/>
      <c r="CX81" s="315"/>
    </row>
    <row r="82" spans="1:102" ht="18.75" x14ac:dyDescent="0.3">
      <c r="A82" s="298">
        <v>69</v>
      </c>
      <c r="B82" s="300" t="s">
        <v>718</v>
      </c>
      <c r="C82" s="300" t="s">
        <v>134</v>
      </c>
      <c r="D82" s="300" t="s">
        <v>137</v>
      </c>
      <c r="E82" s="300" t="s">
        <v>129</v>
      </c>
      <c r="F82" s="300" t="s">
        <v>129</v>
      </c>
      <c r="G82" s="301" t="s">
        <v>719</v>
      </c>
      <c r="H82" s="302" t="s">
        <v>720</v>
      </c>
      <c r="I82" s="303">
        <v>4</v>
      </c>
      <c r="J82" s="300" t="s">
        <v>721</v>
      </c>
      <c r="K82" s="300" t="s">
        <v>722</v>
      </c>
      <c r="L82" s="304">
        <v>113001002596</v>
      </c>
      <c r="M82" s="303">
        <v>83</v>
      </c>
      <c r="N82" s="298">
        <v>77</v>
      </c>
      <c r="O82" s="298" t="s">
        <v>711</v>
      </c>
      <c r="P82" s="305" t="s">
        <v>712</v>
      </c>
      <c r="Q82" s="305" t="s">
        <v>357</v>
      </c>
      <c r="R82" s="305">
        <v>3156049708</v>
      </c>
      <c r="S82" s="306" t="s">
        <v>713</v>
      </c>
      <c r="T82" s="313">
        <v>159</v>
      </c>
      <c r="U82" s="312"/>
      <c r="V82" s="312"/>
      <c r="W82" s="313">
        <v>24</v>
      </c>
      <c r="X82" s="313">
        <v>30</v>
      </c>
      <c r="Y82" s="313">
        <v>26</v>
      </c>
      <c r="Z82" s="313">
        <v>28</v>
      </c>
      <c r="AA82" s="313">
        <v>29</v>
      </c>
      <c r="AB82" s="313">
        <v>22</v>
      </c>
      <c r="AC82" s="312"/>
      <c r="AD82" s="312"/>
      <c r="AE82" s="312"/>
      <c r="AF82" s="312"/>
      <c r="AG82" s="312"/>
      <c r="AH82" s="312"/>
      <c r="AI82" s="312"/>
      <c r="AJ82" s="312"/>
      <c r="AK82" s="312"/>
      <c r="AL82" s="312"/>
      <c r="AM82" s="312"/>
      <c r="AN82" s="312"/>
      <c r="AO82" s="312"/>
      <c r="AP82" s="312"/>
      <c r="AQ82" s="312"/>
      <c r="AR82" s="312"/>
      <c r="AS82" s="312"/>
      <c r="AT82" s="312"/>
      <c r="AU82" s="314">
        <v>77</v>
      </c>
      <c r="AV82" s="313">
        <v>65</v>
      </c>
      <c r="AW82" s="312"/>
      <c r="AX82" s="312"/>
      <c r="AY82" s="313">
        <v>10</v>
      </c>
      <c r="AZ82" s="313">
        <v>13</v>
      </c>
      <c r="BA82" s="313">
        <v>11</v>
      </c>
      <c r="BB82" s="313">
        <v>14</v>
      </c>
      <c r="BC82" s="313">
        <v>9</v>
      </c>
      <c r="BD82" s="313">
        <v>8</v>
      </c>
      <c r="BE82" s="312"/>
      <c r="BF82" s="312"/>
      <c r="BG82" s="312"/>
      <c r="BH82" s="312"/>
      <c r="BI82" s="312"/>
      <c r="BJ82" s="312"/>
      <c r="BK82" s="312"/>
      <c r="BL82" s="312"/>
      <c r="BM82" s="312"/>
      <c r="BN82" s="312"/>
      <c r="BO82" s="312"/>
      <c r="BP82" s="312"/>
      <c r="BQ82" s="312"/>
      <c r="BR82" s="312"/>
      <c r="BS82" s="312"/>
      <c r="BT82" s="312"/>
      <c r="BU82" s="315"/>
      <c r="BV82" s="315"/>
      <c r="BW82" s="314">
        <v>77</v>
      </c>
      <c r="BX82" s="313">
        <v>94</v>
      </c>
      <c r="BY82" s="312"/>
      <c r="BZ82" s="312"/>
      <c r="CA82" s="313">
        <v>14</v>
      </c>
      <c r="CB82" s="313">
        <v>17</v>
      </c>
      <c r="CC82" s="313">
        <v>15</v>
      </c>
      <c r="CD82" s="313">
        <v>14</v>
      </c>
      <c r="CE82" s="313">
        <v>20</v>
      </c>
      <c r="CF82" s="313">
        <v>14</v>
      </c>
      <c r="CG82" s="312"/>
      <c r="CH82" s="312"/>
      <c r="CI82" s="312"/>
      <c r="CJ82" s="312"/>
      <c r="CK82" s="312"/>
      <c r="CL82" s="312"/>
      <c r="CM82" s="312"/>
      <c r="CN82" s="312"/>
      <c r="CO82" s="312"/>
      <c r="CP82" s="312"/>
      <c r="CQ82" s="312"/>
      <c r="CR82" s="312"/>
      <c r="CS82" s="312"/>
      <c r="CT82" s="312"/>
      <c r="CU82" s="312"/>
      <c r="CV82" s="312"/>
      <c r="CW82" s="315"/>
      <c r="CX82" s="315"/>
    </row>
    <row r="83" spans="1:102" ht="18.75" x14ac:dyDescent="0.3">
      <c r="A83" s="298">
        <v>70</v>
      </c>
      <c r="B83" s="300" t="s">
        <v>723</v>
      </c>
      <c r="C83" s="300" t="s">
        <v>134</v>
      </c>
      <c r="D83" s="300" t="s">
        <v>137</v>
      </c>
      <c r="E83" s="300" t="s">
        <v>129</v>
      </c>
      <c r="F83" s="300" t="s">
        <v>129</v>
      </c>
      <c r="G83" s="301" t="s">
        <v>724</v>
      </c>
      <c r="H83" s="302" t="s">
        <v>725</v>
      </c>
      <c r="I83" s="303">
        <v>4</v>
      </c>
      <c r="J83" s="300" t="s">
        <v>524</v>
      </c>
      <c r="K83" s="300" t="s">
        <v>726</v>
      </c>
      <c r="L83" s="304">
        <v>113001002651</v>
      </c>
      <c r="M83" s="303">
        <v>83</v>
      </c>
      <c r="N83" s="298">
        <v>81</v>
      </c>
      <c r="O83" s="298" t="s">
        <v>711</v>
      </c>
      <c r="P83" s="305" t="s">
        <v>712</v>
      </c>
      <c r="Q83" s="305" t="s">
        <v>357</v>
      </c>
      <c r="R83" s="305">
        <v>3156049708</v>
      </c>
      <c r="S83" s="306" t="s">
        <v>713</v>
      </c>
      <c r="T83" s="313">
        <v>221</v>
      </c>
      <c r="U83" s="312"/>
      <c r="V83" s="312"/>
      <c r="W83" s="313">
        <v>108</v>
      </c>
      <c r="X83" s="313">
        <v>113</v>
      </c>
      <c r="Y83" s="312"/>
      <c r="Z83" s="312"/>
      <c r="AA83" s="312"/>
      <c r="AB83" s="312"/>
      <c r="AC83" s="312"/>
      <c r="AD83" s="312"/>
      <c r="AE83" s="312"/>
      <c r="AF83" s="312"/>
      <c r="AG83" s="312"/>
      <c r="AH83" s="312"/>
      <c r="AI83" s="312"/>
      <c r="AJ83" s="312"/>
      <c r="AK83" s="312"/>
      <c r="AL83" s="312"/>
      <c r="AM83" s="312"/>
      <c r="AN83" s="312"/>
      <c r="AO83" s="312"/>
      <c r="AP83" s="312"/>
      <c r="AQ83" s="312"/>
      <c r="AR83" s="312"/>
      <c r="AS83" s="312"/>
      <c r="AT83" s="312"/>
      <c r="AU83" s="314">
        <v>81</v>
      </c>
      <c r="AV83" s="313">
        <v>115</v>
      </c>
      <c r="AW83" s="312"/>
      <c r="AX83" s="312"/>
      <c r="AY83" s="313">
        <v>52</v>
      </c>
      <c r="AZ83" s="313">
        <v>63</v>
      </c>
      <c r="BA83" s="312"/>
      <c r="BB83" s="312"/>
      <c r="BC83" s="312"/>
      <c r="BD83" s="312"/>
      <c r="BE83" s="312"/>
      <c r="BF83" s="312"/>
      <c r="BG83" s="312"/>
      <c r="BH83" s="312"/>
      <c r="BI83" s="312"/>
      <c r="BJ83" s="312"/>
      <c r="BK83" s="312"/>
      <c r="BL83" s="312"/>
      <c r="BM83" s="312"/>
      <c r="BN83" s="312"/>
      <c r="BO83" s="312"/>
      <c r="BP83" s="312"/>
      <c r="BQ83" s="312"/>
      <c r="BR83" s="312"/>
      <c r="BS83" s="312"/>
      <c r="BT83" s="312"/>
      <c r="BU83" s="315"/>
      <c r="BV83" s="315"/>
      <c r="BW83" s="314">
        <v>81</v>
      </c>
      <c r="BX83" s="313">
        <v>106</v>
      </c>
      <c r="BY83" s="312"/>
      <c r="BZ83" s="312"/>
      <c r="CA83" s="313">
        <v>56</v>
      </c>
      <c r="CB83" s="313">
        <v>50</v>
      </c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2"/>
      <c r="CW83" s="315"/>
      <c r="CX83" s="315"/>
    </row>
    <row r="84" spans="1:102" ht="18.75" x14ac:dyDescent="0.3">
      <c r="A84" s="298">
        <v>71</v>
      </c>
      <c r="B84" s="299" t="s">
        <v>727</v>
      </c>
      <c r="C84" s="300" t="s">
        <v>351</v>
      </c>
      <c r="D84" s="300" t="s">
        <v>137</v>
      </c>
      <c r="E84" s="300" t="s">
        <v>130</v>
      </c>
      <c r="F84" s="300" t="s">
        <v>130</v>
      </c>
      <c r="G84" s="302" t="s">
        <v>728</v>
      </c>
      <c r="H84" s="302" t="s">
        <v>729</v>
      </c>
      <c r="I84" s="303">
        <v>13</v>
      </c>
      <c r="J84" s="300" t="s">
        <v>730</v>
      </c>
      <c r="K84" s="300" t="s">
        <v>731</v>
      </c>
      <c r="L84" s="304">
        <v>113001002952</v>
      </c>
      <c r="M84" s="303">
        <v>89</v>
      </c>
      <c r="N84" s="298">
        <v>89</v>
      </c>
      <c r="O84" s="298" t="s">
        <v>732</v>
      </c>
      <c r="P84" s="305">
        <v>6708032</v>
      </c>
      <c r="Q84" s="305" t="s">
        <v>357</v>
      </c>
      <c r="R84" s="305">
        <v>3242907685</v>
      </c>
      <c r="S84" s="306" t="s">
        <v>733</v>
      </c>
      <c r="T84" s="313">
        <v>1098</v>
      </c>
      <c r="U84" s="312"/>
      <c r="V84" s="312"/>
      <c r="W84" s="313">
        <v>72</v>
      </c>
      <c r="X84" s="313">
        <v>77</v>
      </c>
      <c r="Y84" s="313">
        <v>87</v>
      </c>
      <c r="Z84" s="313">
        <v>92</v>
      </c>
      <c r="AA84" s="313">
        <v>68</v>
      </c>
      <c r="AB84" s="313">
        <v>96</v>
      </c>
      <c r="AC84" s="312"/>
      <c r="AD84" s="313">
        <v>117</v>
      </c>
      <c r="AE84" s="313">
        <v>100</v>
      </c>
      <c r="AF84" s="313">
        <v>112</v>
      </c>
      <c r="AG84" s="313">
        <v>103</v>
      </c>
      <c r="AH84" s="313">
        <v>99</v>
      </c>
      <c r="AI84" s="313">
        <v>75</v>
      </c>
      <c r="AJ84" s="312"/>
      <c r="AK84" s="312"/>
      <c r="AL84" s="312"/>
      <c r="AM84" s="312"/>
      <c r="AN84" s="312"/>
      <c r="AO84" s="312"/>
      <c r="AP84" s="312"/>
      <c r="AQ84" s="312"/>
      <c r="AR84" s="312"/>
      <c r="AS84" s="312"/>
      <c r="AT84" s="312"/>
      <c r="AU84" s="314">
        <v>89</v>
      </c>
      <c r="AV84" s="313">
        <v>569</v>
      </c>
      <c r="AW84" s="312"/>
      <c r="AX84" s="312"/>
      <c r="AY84" s="313">
        <v>36</v>
      </c>
      <c r="AZ84" s="313">
        <v>35</v>
      </c>
      <c r="BA84" s="313">
        <v>47</v>
      </c>
      <c r="BB84" s="313">
        <v>46</v>
      </c>
      <c r="BC84" s="313">
        <v>44</v>
      </c>
      <c r="BD84" s="313">
        <v>49</v>
      </c>
      <c r="BE84" s="312"/>
      <c r="BF84" s="313">
        <v>68</v>
      </c>
      <c r="BG84" s="313">
        <v>45</v>
      </c>
      <c r="BH84" s="313">
        <v>56</v>
      </c>
      <c r="BI84" s="313">
        <v>45</v>
      </c>
      <c r="BJ84" s="313">
        <v>59</v>
      </c>
      <c r="BK84" s="313">
        <v>39</v>
      </c>
      <c r="BL84" s="312"/>
      <c r="BM84" s="312"/>
      <c r="BN84" s="312"/>
      <c r="BO84" s="312"/>
      <c r="BP84" s="312"/>
      <c r="BQ84" s="312"/>
      <c r="BR84" s="312"/>
      <c r="BS84" s="312"/>
      <c r="BT84" s="312"/>
      <c r="BU84" s="315"/>
      <c r="BV84" s="315"/>
      <c r="BW84" s="314">
        <v>89</v>
      </c>
      <c r="BX84" s="313">
        <v>529</v>
      </c>
      <c r="BY84" s="312"/>
      <c r="BZ84" s="312"/>
      <c r="CA84" s="313">
        <v>36</v>
      </c>
      <c r="CB84" s="313">
        <v>42</v>
      </c>
      <c r="CC84" s="313">
        <v>40</v>
      </c>
      <c r="CD84" s="313">
        <v>46</v>
      </c>
      <c r="CE84" s="313">
        <v>24</v>
      </c>
      <c r="CF84" s="313">
        <v>47</v>
      </c>
      <c r="CG84" s="312"/>
      <c r="CH84" s="313">
        <v>49</v>
      </c>
      <c r="CI84" s="313">
        <v>55</v>
      </c>
      <c r="CJ84" s="313">
        <v>56</v>
      </c>
      <c r="CK84" s="313">
        <v>58</v>
      </c>
      <c r="CL84" s="313">
        <v>40</v>
      </c>
      <c r="CM84" s="313">
        <v>36</v>
      </c>
      <c r="CN84" s="312"/>
      <c r="CO84" s="312"/>
      <c r="CP84" s="312"/>
      <c r="CQ84" s="312"/>
      <c r="CR84" s="312"/>
      <c r="CS84" s="312"/>
      <c r="CT84" s="312"/>
      <c r="CU84" s="312"/>
      <c r="CV84" s="312"/>
      <c r="CW84" s="315"/>
      <c r="CX84" s="315"/>
    </row>
    <row r="85" spans="1:102" ht="18.75" x14ac:dyDescent="0.3">
      <c r="A85" s="298">
        <v>72</v>
      </c>
      <c r="B85" s="299" t="s">
        <v>734</v>
      </c>
      <c r="C85" s="300" t="s">
        <v>351</v>
      </c>
      <c r="D85" s="300" t="s">
        <v>137</v>
      </c>
      <c r="E85" s="300" t="s">
        <v>129</v>
      </c>
      <c r="F85" s="300" t="s">
        <v>129</v>
      </c>
      <c r="G85" s="301" t="s">
        <v>735</v>
      </c>
      <c r="H85" s="302" t="s">
        <v>736</v>
      </c>
      <c r="I85" s="303">
        <v>4</v>
      </c>
      <c r="J85" s="300" t="s">
        <v>737</v>
      </c>
      <c r="K85" s="300" t="s">
        <v>738</v>
      </c>
      <c r="L85" s="304">
        <v>113001020969</v>
      </c>
      <c r="M85" s="303">
        <v>90</v>
      </c>
      <c r="N85" s="298">
        <v>90</v>
      </c>
      <c r="O85" s="298" t="s">
        <v>739</v>
      </c>
      <c r="P85" s="305">
        <v>6438669</v>
      </c>
      <c r="Q85" s="305" t="s">
        <v>357</v>
      </c>
      <c r="R85" s="305">
        <v>3004565322</v>
      </c>
      <c r="S85" s="306" t="s">
        <v>740</v>
      </c>
      <c r="T85" s="313">
        <v>1070</v>
      </c>
      <c r="U85" s="312"/>
      <c r="V85" s="312"/>
      <c r="W85" s="313">
        <v>61</v>
      </c>
      <c r="X85" s="313">
        <v>89</v>
      </c>
      <c r="Y85" s="313">
        <v>80</v>
      </c>
      <c r="Z85" s="313">
        <v>74</v>
      </c>
      <c r="AA85" s="313">
        <v>66</v>
      </c>
      <c r="AB85" s="313">
        <v>71</v>
      </c>
      <c r="AC85" s="312"/>
      <c r="AD85" s="313">
        <v>66</v>
      </c>
      <c r="AE85" s="313">
        <v>71</v>
      </c>
      <c r="AF85" s="313">
        <v>60</v>
      </c>
      <c r="AG85" s="313">
        <v>63</v>
      </c>
      <c r="AH85" s="313">
        <v>63</v>
      </c>
      <c r="AI85" s="313">
        <v>58</v>
      </c>
      <c r="AJ85" s="312"/>
      <c r="AK85" s="313">
        <v>15</v>
      </c>
      <c r="AL85" s="313">
        <v>50</v>
      </c>
      <c r="AM85" s="313">
        <v>79</v>
      </c>
      <c r="AN85" s="313">
        <v>104</v>
      </c>
      <c r="AO85" s="312"/>
      <c r="AP85" s="312"/>
      <c r="AQ85" s="312"/>
      <c r="AR85" s="312"/>
      <c r="AS85" s="312"/>
      <c r="AT85" s="312"/>
      <c r="AU85" s="314">
        <v>90</v>
      </c>
      <c r="AV85" s="313">
        <v>530</v>
      </c>
      <c r="AW85" s="312"/>
      <c r="AX85" s="312"/>
      <c r="AY85" s="313">
        <v>29</v>
      </c>
      <c r="AZ85" s="313">
        <v>48</v>
      </c>
      <c r="BA85" s="313">
        <v>36</v>
      </c>
      <c r="BB85" s="313">
        <v>36</v>
      </c>
      <c r="BC85" s="313">
        <v>35</v>
      </c>
      <c r="BD85" s="313">
        <v>37</v>
      </c>
      <c r="BE85" s="312"/>
      <c r="BF85" s="313">
        <v>32</v>
      </c>
      <c r="BG85" s="313">
        <v>29</v>
      </c>
      <c r="BH85" s="313">
        <v>32</v>
      </c>
      <c r="BI85" s="313">
        <v>42</v>
      </c>
      <c r="BJ85" s="313">
        <v>32</v>
      </c>
      <c r="BK85" s="313">
        <v>34</v>
      </c>
      <c r="BL85" s="312"/>
      <c r="BM85" s="313">
        <v>9</v>
      </c>
      <c r="BN85" s="313">
        <v>20</v>
      </c>
      <c r="BO85" s="313">
        <v>37</v>
      </c>
      <c r="BP85" s="313">
        <v>42</v>
      </c>
      <c r="BQ85" s="312"/>
      <c r="BR85" s="312"/>
      <c r="BS85" s="312"/>
      <c r="BT85" s="312"/>
      <c r="BU85" s="315"/>
      <c r="BV85" s="315"/>
      <c r="BW85" s="314">
        <v>90</v>
      </c>
      <c r="BX85" s="313">
        <v>540</v>
      </c>
      <c r="BY85" s="312"/>
      <c r="BZ85" s="312"/>
      <c r="CA85" s="313">
        <v>32</v>
      </c>
      <c r="CB85" s="313">
        <v>41</v>
      </c>
      <c r="CC85" s="313">
        <v>44</v>
      </c>
      <c r="CD85" s="313">
        <v>38</v>
      </c>
      <c r="CE85" s="313">
        <v>31</v>
      </c>
      <c r="CF85" s="313">
        <v>34</v>
      </c>
      <c r="CG85" s="312"/>
      <c r="CH85" s="313">
        <v>34</v>
      </c>
      <c r="CI85" s="313">
        <v>42</v>
      </c>
      <c r="CJ85" s="313">
        <v>28</v>
      </c>
      <c r="CK85" s="313">
        <v>21</v>
      </c>
      <c r="CL85" s="313">
        <v>31</v>
      </c>
      <c r="CM85" s="313">
        <v>24</v>
      </c>
      <c r="CN85" s="312"/>
      <c r="CO85" s="313">
        <v>6</v>
      </c>
      <c r="CP85" s="313">
        <v>30</v>
      </c>
      <c r="CQ85" s="313">
        <v>42</v>
      </c>
      <c r="CR85" s="313">
        <v>62</v>
      </c>
      <c r="CS85" s="312"/>
      <c r="CT85" s="312"/>
      <c r="CU85" s="312"/>
      <c r="CV85" s="312"/>
      <c r="CW85" s="315"/>
      <c r="CX85" s="315"/>
    </row>
    <row r="86" spans="1:102" ht="18.75" x14ac:dyDescent="0.3">
      <c r="A86" s="298">
        <v>73</v>
      </c>
      <c r="B86" s="299" t="s">
        <v>741</v>
      </c>
      <c r="C86" s="300" t="s">
        <v>351</v>
      </c>
      <c r="D86" s="300" t="s">
        <v>137</v>
      </c>
      <c r="E86" s="300" t="s">
        <v>128</v>
      </c>
      <c r="F86" s="300" t="s">
        <v>148</v>
      </c>
      <c r="G86" s="301" t="s">
        <v>742</v>
      </c>
      <c r="H86" s="302" t="s">
        <v>743</v>
      </c>
      <c r="I86" s="303">
        <v>1</v>
      </c>
      <c r="J86" s="300" t="s">
        <v>744</v>
      </c>
      <c r="K86" s="300" t="s">
        <v>745</v>
      </c>
      <c r="L86" s="304">
        <v>113001002979</v>
      </c>
      <c r="M86" s="303">
        <v>91</v>
      </c>
      <c r="N86" s="298">
        <v>91</v>
      </c>
      <c r="O86" s="298" t="s">
        <v>746</v>
      </c>
      <c r="P86" s="305">
        <v>6601417</v>
      </c>
      <c r="Q86" s="305" t="s">
        <v>357</v>
      </c>
      <c r="R86" s="305">
        <v>3215761982</v>
      </c>
      <c r="S86" s="306" t="s">
        <v>747</v>
      </c>
      <c r="T86" s="313">
        <v>519</v>
      </c>
      <c r="U86" s="312"/>
      <c r="V86" s="312"/>
      <c r="W86" s="313">
        <v>38</v>
      </c>
      <c r="X86" s="313">
        <v>46</v>
      </c>
      <c r="Y86" s="313">
        <v>43</v>
      </c>
      <c r="Z86" s="313">
        <v>45</v>
      </c>
      <c r="AA86" s="313">
        <v>30</v>
      </c>
      <c r="AB86" s="313">
        <v>32</v>
      </c>
      <c r="AC86" s="312"/>
      <c r="AD86" s="313">
        <v>50</v>
      </c>
      <c r="AE86" s="313">
        <v>49</v>
      </c>
      <c r="AF86" s="313">
        <v>59</v>
      </c>
      <c r="AG86" s="313">
        <v>56</v>
      </c>
      <c r="AH86" s="313">
        <v>41</v>
      </c>
      <c r="AI86" s="313">
        <v>30</v>
      </c>
      <c r="AJ86" s="312"/>
      <c r="AK86" s="312"/>
      <c r="AL86" s="312"/>
      <c r="AM86" s="312"/>
      <c r="AN86" s="312"/>
      <c r="AO86" s="312"/>
      <c r="AP86" s="312"/>
      <c r="AQ86" s="312"/>
      <c r="AR86" s="312"/>
      <c r="AS86" s="312"/>
      <c r="AT86" s="312"/>
      <c r="AU86" s="314">
        <v>91</v>
      </c>
      <c r="AV86" s="313">
        <v>268</v>
      </c>
      <c r="AW86" s="312"/>
      <c r="AX86" s="312"/>
      <c r="AY86" s="313">
        <v>18</v>
      </c>
      <c r="AZ86" s="313">
        <v>26</v>
      </c>
      <c r="BA86" s="313">
        <v>24</v>
      </c>
      <c r="BB86" s="313">
        <v>21</v>
      </c>
      <c r="BC86" s="313">
        <v>18</v>
      </c>
      <c r="BD86" s="313">
        <v>14</v>
      </c>
      <c r="BE86" s="312"/>
      <c r="BF86" s="313">
        <v>29</v>
      </c>
      <c r="BG86" s="313">
        <v>21</v>
      </c>
      <c r="BH86" s="313">
        <v>26</v>
      </c>
      <c r="BI86" s="313">
        <v>31</v>
      </c>
      <c r="BJ86" s="313">
        <v>23</v>
      </c>
      <c r="BK86" s="313">
        <v>17</v>
      </c>
      <c r="BL86" s="312"/>
      <c r="BM86" s="312"/>
      <c r="BN86" s="312"/>
      <c r="BO86" s="312"/>
      <c r="BP86" s="312"/>
      <c r="BQ86" s="312"/>
      <c r="BR86" s="312"/>
      <c r="BS86" s="312"/>
      <c r="BT86" s="312"/>
      <c r="BU86" s="315"/>
      <c r="BV86" s="315"/>
      <c r="BW86" s="314">
        <v>91</v>
      </c>
      <c r="BX86" s="313">
        <v>251</v>
      </c>
      <c r="BY86" s="312"/>
      <c r="BZ86" s="312"/>
      <c r="CA86" s="313">
        <v>20</v>
      </c>
      <c r="CB86" s="313">
        <v>20</v>
      </c>
      <c r="CC86" s="313">
        <v>19</v>
      </c>
      <c r="CD86" s="313">
        <v>24</v>
      </c>
      <c r="CE86" s="313">
        <v>12</v>
      </c>
      <c r="CF86" s="313">
        <v>18</v>
      </c>
      <c r="CG86" s="312"/>
      <c r="CH86" s="313">
        <v>21</v>
      </c>
      <c r="CI86" s="313">
        <v>28</v>
      </c>
      <c r="CJ86" s="313">
        <v>33</v>
      </c>
      <c r="CK86" s="313">
        <v>25</v>
      </c>
      <c r="CL86" s="313">
        <v>18</v>
      </c>
      <c r="CM86" s="313">
        <v>13</v>
      </c>
      <c r="CN86" s="312"/>
      <c r="CO86" s="312"/>
      <c r="CP86" s="312"/>
      <c r="CQ86" s="312"/>
      <c r="CR86" s="312"/>
      <c r="CS86" s="312"/>
      <c r="CT86" s="312"/>
      <c r="CU86" s="312"/>
      <c r="CV86" s="312"/>
      <c r="CW86" s="315"/>
      <c r="CX86" s="315"/>
    </row>
    <row r="87" spans="1:102" ht="18.75" x14ac:dyDescent="0.3">
      <c r="A87" s="298">
        <v>74</v>
      </c>
      <c r="B87" s="299" t="s">
        <v>748</v>
      </c>
      <c r="C87" s="300" t="s">
        <v>351</v>
      </c>
      <c r="D87" s="300" t="s">
        <v>137</v>
      </c>
      <c r="E87" s="300" t="s">
        <v>130</v>
      </c>
      <c r="F87" s="300" t="s">
        <v>130</v>
      </c>
      <c r="G87" s="302" t="s">
        <v>749</v>
      </c>
      <c r="H87" s="302" t="s">
        <v>750</v>
      </c>
      <c r="I87" s="303">
        <v>12</v>
      </c>
      <c r="J87" s="300" t="s">
        <v>433</v>
      </c>
      <c r="K87" s="300" t="s">
        <v>3160</v>
      </c>
      <c r="L87" s="304">
        <v>113001003053</v>
      </c>
      <c r="M87" s="303">
        <v>92</v>
      </c>
      <c r="N87" s="298">
        <v>92</v>
      </c>
      <c r="O87" s="298" t="s">
        <v>751</v>
      </c>
      <c r="P87" s="305">
        <v>6633937</v>
      </c>
      <c r="Q87" s="305" t="s">
        <v>357</v>
      </c>
      <c r="R87" s="305">
        <v>3106166319</v>
      </c>
      <c r="S87" s="306" t="s">
        <v>752</v>
      </c>
      <c r="T87" s="313">
        <v>2376</v>
      </c>
      <c r="U87" s="312"/>
      <c r="V87" s="312"/>
      <c r="W87" s="312"/>
      <c r="X87" s="312"/>
      <c r="Y87" s="312"/>
      <c r="Z87" s="312"/>
      <c r="AA87" s="312"/>
      <c r="AB87" s="312"/>
      <c r="AC87" s="312"/>
      <c r="AD87" s="313">
        <v>413</v>
      </c>
      <c r="AE87" s="313">
        <v>436</v>
      </c>
      <c r="AF87" s="313">
        <v>412</v>
      </c>
      <c r="AG87" s="313">
        <v>362</v>
      </c>
      <c r="AH87" s="313">
        <v>395</v>
      </c>
      <c r="AI87" s="313">
        <v>358</v>
      </c>
      <c r="AJ87" s="312"/>
      <c r="AK87" s="312"/>
      <c r="AL87" s="312"/>
      <c r="AM87" s="312"/>
      <c r="AN87" s="312"/>
      <c r="AO87" s="312"/>
      <c r="AP87" s="312"/>
      <c r="AQ87" s="312"/>
      <c r="AR87" s="312"/>
      <c r="AS87" s="312"/>
      <c r="AT87" s="312"/>
      <c r="AU87" s="314">
        <v>92</v>
      </c>
      <c r="AV87" s="313">
        <v>1470</v>
      </c>
      <c r="AW87" s="312"/>
      <c r="AX87" s="312"/>
      <c r="AY87" s="312"/>
      <c r="AZ87" s="312"/>
      <c r="BA87" s="312"/>
      <c r="BB87" s="312"/>
      <c r="BC87" s="312"/>
      <c r="BD87" s="312"/>
      <c r="BE87" s="312"/>
      <c r="BF87" s="313">
        <v>242</v>
      </c>
      <c r="BG87" s="313">
        <v>281</v>
      </c>
      <c r="BH87" s="313">
        <v>248</v>
      </c>
      <c r="BI87" s="313">
        <v>222</v>
      </c>
      <c r="BJ87" s="313">
        <v>261</v>
      </c>
      <c r="BK87" s="313">
        <v>216</v>
      </c>
      <c r="BL87" s="312"/>
      <c r="BM87" s="312"/>
      <c r="BN87" s="312"/>
      <c r="BO87" s="312"/>
      <c r="BP87" s="312"/>
      <c r="BQ87" s="312"/>
      <c r="BR87" s="312"/>
      <c r="BS87" s="312"/>
      <c r="BT87" s="312"/>
      <c r="BU87" s="315"/>
      <c r="BV87" s="315"/>
      <c r="BW87" s="314">
        <v>92</v>
      </c>
      <c r="BX87" s="313">
        <v>906</v>
      </c>
      <c r="BY87" s="312"/>
      <c r="BZ87" s="312"/>
      <c r="CA87" s="312"/>
      <c r="CB87" s="312"/>
      <c r="CC87" s="312"/>
      <c r="CD87" s="312"/>
      <c r="CE87" s="312"/>
      <c r="CF87" s="312"/>
      <c r="CG87" s="312"/>
      <c r="CH87" s="313">
        <v>171</v>
      </c>
      <c r="CI87" s="313">
        <v>155</v>
      </c>
      <c r="CJ87" s="313">
        <v>164</v>
      </c>
      <c r="CK87" s="313">
        <v>140</v>
      </c>
      <c r="CL87" s="313">
        <v>134</v>
      </c>
      <c r="CM87" s="313">
        <v>142</v>
      </c>
      <c r="CN87" s="312"/>
      <c r="CO87" s="312"/>
      <c r="CP87" s="312"/>
      <c r="CQ87" s="312"/>
      <c r="CR87" s="312"/>
      <c r="CS87" s="312"/>
      <c r="CT87" s="312"/>
      <c r="CU87" s="312"/>
      <c r="CV87" s="312"/>
      <c r="CW87" s="315"/>
      <c r="CX87" s="315"/>
    </row>
    <row r="88" spans="1:102" ht="18.75" x14ac:dyDescent="0.3">
      <c r="A88" s="298">
        <v>75</v>
      </c>
      <c r="B88" s="300" t="s">
        <v>753</v>
      </c>
      <c r="C88" s="300" t="s">
        <v>134</v>
      </c>
      <c r="D88" s="300" t="s">
        <v>137</v>
      </c>
      <c r="E88" s="300" t="s">
        <v>130</v>
      </c>
      <c r="F88" s="300" t="s">
        <v>130</v>
      </c>
      <c r="G88" s="302" t="s">
        <v>754</v>
      </c>
      <c r="H88" s="302" t="s">
        <v>755</v>
      </c>
      <c r="I88" s="303">
        <v>12</v>
      </c>
      <c r="J88" s="300" t="s">
        <v>589</v>
      </c>
      <c r="K88" s="300" t="s">
        <v>756</v>
      </c>
      <c r="L88" s="304">
        <v>113001000224</v>
      </c>
      <c r="M88" s="303">
        <v>92</v>
      </c>
      <c r="N88" s="298">
        <v>16</v>
      </c>
      <c r="O88" s="298" t="s">
        <v>751</v>
      </c>
      <c r="P88" s="305">
        <v>6633937</v>
      </c>
      <c r="Q88" s="305" t="s">
        <v>357</v>
      </c>
      <c r="R88" s="305">
        <v>3106166319</v>
      </c>
      <c r="S88" s="306" t="s">
        <v>752</v>
      </c>
      <c r="T88" s="313">
        <v>814</v>
      </c>
      <c r="U88" s="312"/>
      <c r="V88" s="312"/>
      <c r="W88" s="313">
        <v>97</v>
      </c>
      <c r="X88" s="313">
        <v>131</v>
      </c>
      <c r="Y88" s="313">
        <v>131</v>
      </c>
      <c r="Z88" s="313">
        <v>144</v>
      </c>
      <c r="AA88" s="313">
        <v>155</v>
      </c>
      <c r="AB88" s="313">
        <v>156</v>
      </c>
      <c r="AC88" s="312"/>
      <c r="AD88" s="312"/>
      <c r="AE88" s="312"/>
      <c r="AF88" s="312"/>
      <c r="AG88" s="312"/>
      <c r="AH88" s="312"/>
      <c r="AI88" s="312"/>
      <c r="AJ88" s="312"/>
      <c r="AK88" s="312"/>
      <c r="AL88" s="312"/>
      <c r="AM88" s="312"/>
      <c r="AN88" s="312"/>
      <c r="AO88" s="312"/>
      <c r="AP88" s="312"/>
      <c r="AQ88" s="312"/>
      <c r="AR88" s="312"/>
      <c r="AS88" s="312"/>
      <c r="AT88" s="312"/>
      <c r="AU88" s="314">
        <v>16</v>
      </c>
      <c r="AV88" s="313">
        <v>465</v>
      </c>
      <c r="AW88" s="312"/>
      <c r="AX88" s="312"/>
      <c r="AY88" s="313">
        <v>47</v>
      </c>
      <c r="AZ88" s="313">
        <v>91</v>
      </c>
      <c r="BA88" s="313">
        <v>68</v>
      </c>
      <c r="BB88" s="313">
        <v>81</v>
      </c>
      <c r="BC88" s="313">
        <v>80</v>
      </c>
      <c r="BD88" s="313">
        <v>98</v>
      </c>
      <c r="BE88" s="312"/>
      <c r="BF88" s="312"/>
      <c r="BG88" s="312"/>
      <c r="BH88" s="312"/>
      <c r="BI88" s="312"/>
      <c r="BJ88" s="312"/>
      <c r="BK88" s="312"/>
      <c r="BL88" s="312"/>
      <c r="BM88" s="312"/>
      <c r="BN88" s="312"/>
      <c r="BO88" s="312"/>
      <c r="BP88" s="312"/>
      <c r="BQ88" s="312"/>
      <c r="BR88" s="312"/>
      <c r="BS88" s="312"/>
      <c r="BT88" s="312"/>
      <c r="BU88" s="315"/>
      <c r="BV88" s="315"/>
      <c r="BW88" s="314">
        <v>16</v>
      </c>
      <c r="BX88" s="313">
        <v>349</v>
      </c>
      <c r="BY88" s="312"/>
      <c r="BZ88" s="312"/>
      <c r="CA88" s="313">
        <v>50</v>
      </c>
      <c r="CB88" s="313">
        <v>40</v>
      </c>
      <c r="CC88" s="313">
        <v>63</v>
      </c>
      <c r="CD88" s="313">
        <v>63</v>
      </c>
      <c r="CE88" s="313">
        <v>75</v>
      </c>
      <c r="CF88" s="313">
        <v>58</v>
      </c>
      <c r="CG88" s="312"/>
      <c r="CH88" s="312"/>
      <c r="CI88" s="312"/>
      <c r="CJ88" s="312"/>
      <c r="CK88" s="312"/>
      <c r="CL88" s="312"/>
      <c r="CM88" s="312"/>
      <c r="CN88" s="312"/>
      <c r="CO88" s="312"/>
      <c r="CP88" s="312"/>
      <c r="CQ88" s="312"/>
      <c r="CR88" s="312"/>
      <c r="CS88" s="312"/>
      <c r="CT88" s="312"/>
      <c r="CU88" s="312"/>
      <c r="CV88" s="312"/>
      <c r="CW88" s="315"/>
      <c r="CX88" s="315"/>
    </row>
    <row r="89" spans="1:102" ht="18.75" x14ac:dyDescent="0.3">
      <c r="A89" s="298">
        <v>76</v>
      </c>
      <c r="B89" s="300" t="s">
        <v>757</v>
      </c>
      <c r="C89" s="300" t="s">
        <v>134</v>
      </c>
      <c r="D89" s="300" t="s">
        <v>137</v>
      </c>
      <c r="E89" s="300" t="s">
        <v>130</v>
      </c>
      <c r="F89" s="300" t="s">
        <v>130</v>
      </c>
      <c r="G89" s="302" t="s">
        <v>758</v>
      </c>
      <c r="H89" s="302" t="s">
        <v>759</v>
      </c>
      <c r="I89" s="303">
        <v>12</v>
      </c>
      <c r="J89" s="300" t="s">
        <v>589</v>
      </c>
      <c r="K89" s="300" t="s">
        <v>760</v>
      </c>
      <c r="L89" s="304">
        <v>113001003797</v>
      </c>
      <c r="M89" s="303">
        <v>92</v>
      </c>
      <c r="N89" s="298">
        <v>101</v>
      </c>
      <c r="O89" s="298" t="s">
        <v>751</v>
      </c>
      <c r="P89" s="305">
        <v>6633937</v>
      </c>
      <c r="Q89" s="305" t="s">
        <v>357</v>
      </c>
      <c r="R89" s="305">
        <v>3106166319</v>
      </c>
      <c r="S89" s="306" t="s">
        <v>752</v>
      </c>
      <c r="T89" s="313">
        <v>446</v>
      </c>
      <c r="U89" s="312"/>
      <c r="V89" s="312"/>
      <c r="W89" s="313">
        <v>52</v>
      </c>
      <c r="X89" s="313">
        <v>70</v>
      </c>
      <c r="Y89" s="313">
        <v>79</v>
      </c>
      <c r="Z89" s="313">
        <v>84</v>
      </c>
      <c r="AA89" s="313">
        <v>76</v>
      </c>
      <c r="AB89" s="313">
        <v>85</v>
      </c>
      <c r="AC89" s="312"/>
      <c r="AD89" s="312"/>
      <c r="AE89" s="312"/>
      <c r="AF89" s="312"/>
      <c r="AG89" s="312"/>
      <c r="AH89" s="312"/>
      <c r="AI89" s="312"/>
      <c r="AJ89" s="312"/>
      <c r="AK89" s="312"/>
      <c r="AL89" s="312"/>
      <c r="AM89" s="312"/>
      <c r="AN89" s="312"/>
      <c r="AO89" s="312"/>
      <c r="AP89" s="312"/>
      <c r="AQ89" s="312"/>
      <c r="AR89" s="312"/>
      <c r="AS89" s="312"/>
      <c r="AT89" s="312"/>
      <c r="AU89" s="314">
        <v>101</v>
      </c>
      <c r="AV89" s="313">
        <v>265</v>
      </c>
      <c r="AW89" s="312"/>
      <c r="AX89" s="312"/>
      <c r="AY89" s="313">
        <v>33</v>
      </c>
      <c r="AZ89" s="313">
        <v>37</v>
      </c>
      <c r="BA89" s="313">
        <v>44</v>
      </c>
      <c r="BB89" s="313">
        <v>54</v>
      </c>
      <c r="BC89" s="313">
        <v>47</v>
      </c>
      <c r="BD89" s="313">
        <v>50</v>
      </c>
      <c r="BE89" s="312"/>
      <c r="BF89" s="312"/>
      <c r="BG89" s="312"/>
      <c r="BH89" s="312"/>
      <c r="BI89" s="312"/>
      <c r="BJ89" s="312"/>
      <c r="BK89" s="312"/>
      <c r="BL89" s="312"/>
      <c r="BM89" s="312"/>
      <c r="BN89" s="312"/>
      <c r="BO89" s="312"/>
      <c r="BP89" s="312"/>
      <c r="BQ89" s="312"/>
      <c r="BR89" s="312"/>
      <c r="BS89" s="312"/>
      <c r="BT89" s="312"/>
      <c r="BU89" s="315"/>
      <c r="BV89" s="315"/>
      <c r="BW89" s="314">
        <v>101</v>
      </c>
      <c r="BX89" s="313">
        <v>181</v>
      </c>
      <c r="BY89" s="312"/>
      <c r="BZ89" s="312"/>
      <c r="CA89" s="313">
        <v>19</v>
      </c>
      <c r="CB89" s="313">
        <v>33</v>
      </c>
      <c r="CC89" s="313">
        <v>35</v>
      </c>
      <c r="CD89" s="313">
        <v>30</v>
      </c>
      <c r="CE89" s="313">
        <v>29</v>
      </c>
      <c r="CF89" s="313">
        <v>35</v>
      </c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2"/>
      <c r="CW89" s="315"/>
      <c r="CX89" s="315"/>
    </row>
    <row r="90" spans="1:102" ht="18.75" x14ac:dyDescent="0.3">
      <c r="A90" s="298">
        <v>77</v>
      </c>
      <c r="B90" s="300" t="s">
        <v>761</v>
      </c>
      <c r="C90" s="300" t="s">
        <v>134</v>
      </c>
      <c r="D90" s="300" t="s">
        <v>137</v>
      </c>
      <c r="E90" s="300" t="s">
        <v>130</v>
      </c>
      <c r="F90" s="300" t="s">
        <v>130</v>
      </c>
      <c r="G90" s="302" t="s">
        <v>762</v>
      </c>
      <c r="H90" s="302" t="s">
        <v>763</v>
      </c>
      <c r="I90" s="303">
        <v>12</v>
      </c>
      <c r="J90" s="300" t="s">
        <v>529</v>
      </c>
      <c r="K90" s="300" t="s">
        <v>3159</v>
      </c>
      <c r="L90" s="304">
        <v>113001007083</v>
      </c>
      <c r="M90" s="303">
        <v>92</v>
      </c>
      <c r="N90" s="298">
        <v>128</v>
      </c>
      <c r="O90" s="298" t="s">
        <v>751</v>
      </c>
      <c r="P90" s="305">
        <v>6633937</v>
      </c>
      <c r="Q90" s="305" t="s">
        <v>357</v>
      </c>
      <c r="R90" s="305">
        <v>3106166319</v>
      </c>
      <c r="S90" s="306" t="s">
        <v>752</v>
      </c>
      <c r="T90" s="313">
        <v>548</v>
      </c>
      <c r="U90" s="312"/>
      <c r="V90" s="312"/>
      <c r="W90" s="313">
        <v>55</v>
      </c>
      <c r="X90" s="313">
        <v>70</v>
      </c>
      <c r="Y90" s="313">
        <v>128</v>
      </c>
      <c r="Z90" s="313">
        <v>137</v>
      </c>
      <c r="AA90" s="313">
        <v>75</v>
      </c>
      <c r="AB90" s="313">
        <v>83</v>
      </c>
      <c r="AC90" s="312"/>
      <c r="AD90" s="312"/>
      <c r="AE90" s="312"/>
      <c r="AF90" s="312"/>
      <c r="AG90" s="312"/>
      <c r="AH90" s="312"/>
      <c r="AI90" s="312"/>
      <c r="AJ90" s="312"/>
      <c r="AK90" s="312"/>
      <c r="AL90" s="312"/>
      <c r="AM90" s="312"/>
      <c r="AN90" s="312"/>
      <c r="AO90" s="312"/>
      <c r="AP90" s="312"/>
      <c r="AQ90" s="312"/>
      <c r="AR90" s="312"/>
      <c r="AS90" s="312"/>
      <c r="AT90" s="312"/>
      <c r="AU90" s="314">
        <v>128</v>
      </c>
      <c r="AV90" s="313">
        <v>313</v>
      </c>
      <c r="AW90" s="312"/>
      <c r="AX90" s="312"/>
      <c r="AY90" s="313">
        <v>31</v>
      </c>
      <c r="AZ90" s="313">
        <v>40</v>
      </c>
      <c r="BA90" s="313">
        <v>64</v>
      </c>
      <c r="BB90" s="313">
        <v>79</v>
      </c>
      <c r="BC90" s="313">
        <v>43</v>
      </c>
      <c r="BD90" s="313">
        <v>56</v>
      </c>
      <c r="BE90" s="312"/>
      <c r="BF90" s="312"/>
      <c r="BG90" s="312"/>
      <c r="BH90" s="312"/>
      <c r="BI90" s="312"/>
      <c r="BJ90" s="312"/>
      <c r="BK90" s="312"/>
      <c r="BL90" s="312"/>
      <c r="BM90" s="312"/>
      <c r="BN90" s="312"/>
      <c r="BO90" s="312"/>
      <c r="BP90" s="312"/>
      <c r="BQ90" s="312"/>
      <c r="BR90" s="312"/>
      <c r="BS90" s="312"/>
      <c r="BT90" s="312"/>
      <c r="BU90" s="315"/>
      <c r="BV90" s="315"/>
      <c r="BW90" s="314">
        <v>128</v>
      </c>
      <c r="BX90" s="313">
        <v>235</v>
      </c>
      <c r="BY90" s="312"/>
      <c r="BZ90" s="312"/>
      <c r="CA90" s="313">
        <v>24</v>
      </c>
      <c r="CB90" s="313">
        <v>30</v>
      </c>
      <c r="CC90" s="313">
        <v>64</v>
      </c>
      <c r="CD90" s="313">
        <v>58</v>
      </c>
      <c r="CE90" s="313">
        <v>32</v>
      </c>
      <c r="CF90" s="313">
        <v>27</v>
      </c>
      <c r="CG90" s="312"/>
      <c r="CH90" s="312"/>
      <c r="CI90" s="312"/>
      <c r="CJ90" s="312"/>
      <c r="CK90" s="312"/>
      <c r="CL90" s="312"/>
      <c r="CM90" s="312"/>
      <c r="CN90" s="312"/>
      <c r="CO90" s="312"/>
      <c r="CP90" s="312"/>
      <c r="CQ90" s="312"/>
      <c r="CR90" s="312"/>
      <c r="CS90" s="312"/>
      <c r="CT90" s="312"/>
      <c r="CU90" s="312"/>
      <c r="CV90" s="312"/>
      <c r="CW90" s="315"/>
      <c r="CX90" s="315"/>
    </row>
    <row r="91" spans="1:102" ht="18.75" x14ac:dyDescent="0.3">
      <c r="A91" s="298">
        <v>78</v>
      </c>
      <c r="B91" s="299" t="s">
        <v>764</v>
      </c>
      <c r="C91" s="300" t="s">
        <v>351</v>
      </c>
      <c r="D91" s="300" t="s">
        <v>137</v>
      </c>
      <c r="E91" s="300" t="s">
        <v>128</v>
      </c>
      <c r="F91" s="300" t="s">
        <v>148</v>
      </c>
      <c r="G91" s="301" t="s">
        <v>765</v>
      </c>
      <c r="H91" s="302" t="s">
        <v>766</v>
      </c>
      <c r="I91" s="303">
        <v>2</v>
      </c>
      <c r="J91" s="300" t="s">
        <v>441</v>
      </c>
      <c r="K91" s="300" t="s">
        <v>767</v>
      </c>
      <c r="L91" s="304">
        <v>113001003061</v>
      </c>
      <c r="M91" s="303">
        <v>93</v>
      </c>
      <c r="N91" s="298">
        <v>93</v>
      </c>
      <c r="O91" s="298" t="s">
        <v>768</v>
      </c>
      <c r="P91" s="305" t="s">
        <v>769</v>
      </c>
      <c r="Q91" s="305" t="s">
        <v>357</v>
      </c>
      <c r="R91" s="305">
        <v>3202736407</v>
      </c>
      <c r="S91" s="306" t="s">
        <v>770</v>
      </c>
      <c r="T91" s="313">
        <v>970</v>
      </c>
      <c r="U91" s="312"/>
      <c r="V91" s="312"/>
      <c r="W91" s="313">
        <v>77</v>
      </c>
      <c r="X91" s="313">
        <v>78</v>
      </c>
      <c r="Y91" s="313">
        <v>76</v>
      </c>
      <c r="Z91" s="313">
        <v>78</v>
      </c>
      <c r="AA91" s="313">
        <v>85</v>
      </c>
      <c r="AB91" s="313">
        <v>82</v>
      </c>
      <c r="AC91" s="312"/>
      <c r="AD91" s="313">
        <v>87</v>
      </c>
      <c r="AE91" s="313">
        <v>89</v>
      </c>
      <c r="AF91" s="313">
        <v>87</v>
      </c>
      <c r="AG91" s="313">
        <v>84</v>
      </c>
      <c r="AH91" s="313">
        <v>80</v>
      </c>
      <c r="AI91" s="313">
        <v>67</v>
      </c>
      <c r="AJ91" s="312"/>
      <c r="AK91" s="312"/>
      <c r="AL91" s="312"/>
      <c r="AM91" s="312"/>
      <c r="AN91" s="312"/>
      <c r="AO91" s="312"/>
      <c r="AP91" s="312"/>
      <c r="AQ91" s="312"/>
      <c r="AR91" s="312"/>
      <c r="AS91" s="312"/>
      <c r="AT91" s="312"/>
      <c r="AU91" s="314">
        <v>93</v>
      </c>
      <c r="AV91" s="313">
        <v>501</v>
      </c>
      <c r="AW91" s="312"/>
      <c r="AX91" s="312"/>
      <c r="AY91" s="313">
        <v>39</v>
      </c>
      <c r="AZ91" s="313">
        <v>43</v>
      </c>
      <c r="BA91" s="313">
        <v>38</v>
      </c>
      <c r="BB91" s="313">
        <v>48</v>
      </c>
      <c r="BC91" s="313">
        <v>46</v>
      </c>
      <c r="BD91" s="313">
        <v>42</v>
      </c>
      <c r="BE91" s="312"/>
      <c r="BF91" s="313">
        <v>43</v>
      </c>
      <c r="BG91" s="313">
        <v>49</v>
      </c>
      <c r="BH91" s="313">
        <v>36</v>
      </c>
      <c r="BI91" s="313">
        <v>39</v>
      </c>
      <c r="BJ91" s="313">
        <v>46</v>
      </c>
      <c r="BK91" s="313">
        <v>32</v>
      </c>
      <c r="BL91" s="312"/>
      <c r="BM91" s="312"/>
      <c r="BN91" s="312"/>
      <c r="BO91" s="312"/>
      <c r="BP91" s="312"/>
      <c r="BQ91" s="312"/>
      <c r="BR91" s="312"/>
      <c r="BS91" s="312"/>
      <c r="BT91" s="312"/>
      <c r="BU91" s="315"/>
      <c r="BV91" s="315"/>
      <c r="BW91" s="314">
        <v>93</v>
      </c>
      <c r="BX91" s="313">
        <v>469</v>
      </c>
      <c r="BY91" s="312"/>
      <c r="BZ91" s="312"/>
      <c r="CA91" s="313">
        <v>38</v>
      </c>
      <c r="CB91" s="313">
        <v>35</v>
      </c>
      <c r="CC91" s="313">
        <v>38</v>
      </c>
      <c r="CD91" s="313">
        <v>30</v>
      </c>
      <c r="CE91" s="313">
        <v>39</v>
      </c>
      <c r="CF91" s="313">
        <v>40</v>
      </c>
      <c r="CG91" s="312"/>
      <c r="CH91" s="313">
        <v>44</v>
      </c>
      <c r="CI91" s="313">
        <v>40</v>
      </c>
      <c r="CJ91" s="313">
        <v>51</v>
      </c>
      <c r="CK91" s="313">
        <v>45</v>
      </c>
      <c r="CL91" s="313">
        <v>34</v>
      </c>
      <c r="CM91" s="313">
        <v>35</v>
      </c>
      <c r="CN91" s="312"/>
      <c r="CO91" s="312"/>
      <c r="CP91" s="312"/>
      <c r="CQ91" s="312"/>
      <c r="CR91" s="312"/>
      <c r="CS91" s="312"/>
      <c r="CT91" s="312"/>
      <c r="CU91" s="312"/>
      <c r="CV91" s="312"/>
      <c r="CW91" s="315"/>
      <c r="CX91" s="315"/>
    </row>
    <row r="92" spans="1:102" ht="18.75" x14ac:dyDescent="0.3">
      <c r="A92" s="298">
        <v>79</v>
      </c>
      <c r="B92" s="299" t="s">
        <v>771</v>
      </c>
      <c r="C92" s="300" t="s">
        <v>351</v>
      </c>
      <c r="D92" s="300" t="s">
        <v>137</v>
      </c>
      <c r="E92" s="300" t="s">
        <v>128</v>
      </c>
      <c r="F92" s="300" t="s">
        <v>145</v>
      </c>
      <c r="G92" s="301" t="s">
        <v>772</v>
      </c>
      <c r="H92" s="302" t="s">
        <v>773</v>
      </c>
      <c r="I92" s="303">
        <v>10</v>
      </c>
      <c r="J92" s="300" t="s">
        <v>774</v>
      </c>
      <c r="K92" s="300" t="s">
        <v>775</v>
      </c>
      <c r="L92" s="304">
        <v>113001003126</v>
      </c>
      <c r="M92" s="303">
        <v>94</v>
      </c>
      <c r="N92" s="298">
        <v>94</v>
      </c>
      <c r="O92" s="298" t="s">
        <v>776</v>
      </c>
      <c r="P92" s="305">
        <v>6746008</v>
      </c>
      <c r="Q92" s="305" t="s">
        <v>357</v>
      </c>
      <c r="R92" s="305">
        <v>3106480107</v>
      </c>
      <c r="S92" s="306" t="s">
        <v>777</v>
      </c>
      <c r="T92" s="313">
        <v>451</v>
      </c>
      <c r="U92" s="312"/>
      <c r="V92" s="312"/>
      <c r="W92" s="313">
        <v>18</v>
      </c>
      <c r="X92" s="313">
        <v>21</v>
      </c>
      <c r="Y92" s="313">
        <v>31</v>
      </c>
      <c r="Z92" s="313">
        <v>27</v>
      </c>
      <c r="AA92" s="313">
        <v>27</v>
      </c>
      <c r="AB92" s="313">
        <v>22</v>
      </c>
      <c r="AC92" s="312"/>
      <c r="AD92" s="313">
        <v>74</v>
      </c>
      <c r="AE92" s="313">
        <v>59</v>
      </c>
      <c r="AF92" s="313">
        <v>53</v>
      </c>
      <c r="AG92" s="313">
        <v>36</v>
      </c>
      <c r="AH92" s="313">
        <v>46</v>
      </c>
      <c r="AI92" s="313">
        <v>37</v>
      </c>
      <c r="AJ92" s="312"/>
      <c r="AK92" s="312"/>
      <c r="AL92" s="312"/>
      <c r="AM92" s="312"/>
      <c r="AN92" s="312"/>
      <c r="AO92" s="312"/>
      <c r="AP92" s="312"/>
      <c r="AQ92" s="312"/>
      <c r="AR92" s="312"/>
      <c r="AS92" s="312"/>
      <c r="AT92" s="312"/>
      <c r="AU92" s="314">
        <v>94</v>
      </c>
      <c r="AV92" s="313">
        <v>224</v>
      </c>
      <c r="AW92" s="312"/>
      <c r="AX92" s="312"/>
      <c r="AY92" s="313">
        <v>7</v>
      </c>
      <c r="AZ92" s="313">
        <v>12</v>
      </c>
      <c r="BA92" s="313">
        <v>16</v>
      </c>
      <c r="BB92" s="313">
        <v>13</v>
      </c>
      <c r="BC92" s="313">
        <v>10</v>
      </c>
      <c r="BD92" s="313">
        <v>10</v>
      </c>
      <c r="BE92" s="312"/>
      <c r="BF92" s="313">
        <v>31</v>
      </c>
      <c r="BG92" s="313">
        <v>35</v>
      </c>
      <c r="BH92" s="313">
        <v>31</v>
      </c>
      <c r="BI92" s="313">
        <v>17</v>
      </c>
      <c r="BJ92" s="313">
        <v>25</v>
      </c>
      <c r="BK92" s="313">
        <v>17</v>
      </c>
      <c r="BL92" s="312"/>
      <c r="BM92" s="312"/>
      <c r="BN92" s="312"/>
      <c r="BO92" s="312"/>
      <c r="BP92" s="312"/>
      <c r="BQ92" s="312"/>
      <c r="BR92" s="312"/>
      <c r="BS92" s="312"/>
      <c r="BT92" s="312"/>
      <c r="BU92" s="315"/>
      <c r="BV92" s="315"/>
      <c r="BW92" s="314">
        <v>94</v>
      </c>
      <c r="BX92" s="313">
        <v>227</v>
      </c>
      <c r="BY92" s="312"/>
      <c r="BZ92" s="312"/>
      <c r="CA92" s="313">
        <v>11</v>
      </c>
      <c r="CB92" s="313">
        <v>9</v>
      </c>
      <c r="CC92" s="313">
        <v>15</v>
      </c>
      <c r="CD92" s="313">
        <v>14</v>
      </c>
      <c r="CE92" s="313">
        <v>17</v>
      </c>
      <c r="CF92" s="313">
        <v>12</v>
      </c>
      <c r="CG92" s="312"/>
      <c r="CH92" s="313">
        <v>43</v>
      </c>
      <c r="CI92" s="313">
        <v>24</v>
      </c>
      <c r="CJ92" s="313">
        <v>22</v>
      </c>
      <c r="CK92" s="313">
        <v>19</v>
      </c>
      <c r="CL92" s="313">
        <v>21</v>
      </c>
      <c r="CM92" s="313">
        <v>20</v>
      </c>
      <c r="CN92" s="312"/>
      <c r="CO92" s="312"/>
      <c r="CP92" s="312"/>
      <c r="CQ92" s="312"/>
      <c r="CR92" s="312"/>
      <c r="CS92" s="312"/>
      <c r="CT92" s="312"/>
      <c r="CU92" s="312"/>
      <c r="CV92" s="312"/>
      <c r="CW92" s="315"/>
      <c r="CX92" s="315"/>
    </row>
    <row r="93" spans="1:102" ht="18.75" x14ac:dyDescent="0.3">
      <c r="A93" s="298">
        <v>80</v>
      </c>
      <c r="B93" s="300" t="s">
        <v>778</v>
      </c>
      <c r="C93" s="300" t="s">
        <v>134</v>
      </c>
      <c r="D93" s="300" t="s">
        <v>137</v>
      </c>
      <c r="E93" s="300" t="s">
        <v>128</v>
      </c>
      <c r="F93" s="300" t="s">
        <v>145</v>
      </c>
      <c r="G93" s="301" t="s">
        <v>779</v>
      </c>
      <c r="H93" s="302" t="s">
        <v>780</v>
      </c>
      <c r="I93" s="303">
        <v>10</v>
      </c>
      <c r="J93" s="300" t="s">
        <v>774</v>
      </c>
      <c r="K93" s="300" t="s">
        <v>781</v>
      </c>
      <c r="L93" s="304">
        <v>113001000810</v>
      </c>
      <c r="M93" s="303">
        <v>94</v>
      </c>
      <c r="N93" s="298">
        <v>34</v>
      </c>
      <c r="O93" s="298" t="s">
        <v>776</v>
      </c>
      <c r="P93" s="305">
        <v>6746008</v>
      </c>
      <c r="Q93" s="305" t="s">
        <v>357</v>
      </c>
      <c r="R93" s="305">
        <v>3106480107</v>
      </c>
      <c r="S93" s="306" t="s">
        <v>777</v>
      </c>
      <c r="T93" s="313">
        <v>116</v>
      </c>
      <c r="U93" s="312"/>
      <c r="V93" s="312"/>
      <c r="W93" s="313">
        <v>21</v>
      </c>
      <c r="X93" s="313">
        <v>15</v>
      </c>
      <c r="Y93" s="313">
        <v>16</v>
      </c>
      <c r="Z93" s="313">
        <v>26</v>
      </c>
      <c r="AA93" s="313">
        <v>22</v>
      </c>
      <c r="AB93" s="313">
        <v>16</v>
      </c>
      <c r="AC93" s="312"/>
      <c r="AD93" s="312"/>
      <c r="AE93" s="312"/>
      <c r="AF93" s="312"/>
      <c r="AG93" s="312"/>
      <c r="AH93" s="312"/>
      <c r="AI93" s="312"/>
      <c r="AJ93" s="312"/>
      <c r="AK93" s="312"/>
      <c r="AL93" s="312"/>
      <c r="AM93" s="312"/>
      <c r="AN93" s="312"/>
      <c r="AO93" s="312"/>
      <c r="AP93" s="312"/>
      <c r="AQ93" s="312"/>
      <c r="AR93" s="312"/>
      <c r="AS93" s="312"/>
      <c r="AT93" s="312"/>
      <c r="AU93" s="314">
        <v>34</v>
      </c>
      <c r="AV93" s="313">
        <v>50</v>
      </c>
      <c r="AW93" s="312"/>
      <c r="AX93" s="312"/>
      <c r="AY93" s="313">
        <v>11</v>
      </c>
      <c r="AZ93" s="313">
        <v>4</v>
      </c>
      <c r="BA93" s="313">
        <v>5</v>
      </c>
      <c r="BB93" s="313">
        <v>12</v>
      </c>
      <c r="BC93" s="313">
        <v>10</v>
      </c>
      <c r="BD93" s="313">
        <v>8</v>
      </c>
      <c r="BE93" s="312"/>
      <c r="BF93" s="312"/>
      <c r="BG93" s="312"/>
      <c r="BH93" s="312"/>
      <c r="BI93" s="312"/>
      <c r="BJ93" s="312"/>
      <c r="BK93" s="312"/>
      <c r="BL93" s="312"/>
      <c r="BM93" s="312"/>
      <c r="BN93" s="312"/>
      <c r="BO93" s="312"/>
      <c r="BP93" s="312"/>
      <c r="BQ93" s="312"/>
      <c r="BR93" s="312"/>
      <c r="BS93" s="312"/>
      <c r="BT93" s="312"/>
      <c r="BU93" s="315"/>
      <c r="BV93" s="315"/>
      <c r="BW93" s="314">
        <v>34</v>
      </c>
      <c r="BX93" s="313">
        <v>66</v>
      </c>
      <c r="BY93" s="312"/>
      <c r="BZ93" s="312"/>
      <c r="CA93" s="313">
        <v>10</v>
      </c>
      <c r="CB93" s="313">
        <v>11</v>
      </c>
      <c r="CC93" s="313">
        <v>11</v>
      </c>
      <c r="CD93" s="313">
        <v>14</v>
      </c>
      <c r="CE93" s="313">
        <v>12</v>
      </c>
      <c r="CF93" s="313">
        <v>8</v>
      </c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2"/>
      <c r="CW93" s="315"/>
      <c r="CX93" s="315"/>
    </row>
    <row r="94" spans="1:102" ht="18.75" x14ac:dyDescent="0.3">
      <c r="A94" s="298">
        <v>81</v>
      </c>
      <c r="B94" s="299" t="s">
        <v>782</v>
      </c>
      <c r="C94" s="300" t="s">
        <v>351</v>
      </c>
      <c r="D94" s="300" t="s">
        <v>137</v>
      </c>
      <c r="E94" s="300" t="s">
        <v>130</v>
      </c>
      <c r="F94" s="300" t="s">
        <v>130</v>
      </c>
      <c r="G94" s="301" t="s">
        <v>783</v>
      </c>
      <c r="H94" s="302" t="s">
        <v>784</v>
      </c>
      <c r="I94" s="303">
        <v>12</v>
      </c>
      <c r="J94" s="300" t="s">
        <v>785</v>
      </c>
      <c r="K94" s="300" t="s">
        <v>786</v>
      </c>
      <c r="L94" s="304">
        <v>113001003274</v>
      </c>
      <c r="M94" s="303">
        <v>97</v>
      </c>
      <c r="N94" s="298">
        <v>97</v>
      </c>
      <c r="O94" s="298" t="s">
        <v>787</v>
      </c>
      <c r="P94" s="305">
        <v>6438791</v>
      </c>
      <c r="Q94" s="305" t="s">
        <v>357</v>
      </c>
      <c r="R94" s="305">
        <v>3052205450</v>
      </c>
      <c r="S94" s="306" t="s">
        <v>788</v>
      </c>
      <c r="T94" s="313">
        <v>3134</v>
      </c>
      <c r="U94" s="313">
        <v>23</v>
      </c>
      <c r="V94" s="313">
        <v>89</v>
      </c>
      <c r="W94" s="313">
        <v>72</v>
      </c>
      <c r="X94" s="313">
        <v>122</v>
      </c>
      <c r="Y94" s="313">
        <v>166</v>
      </c>
      <c r="Z94" s="313">
        <v>169</v>
      </c>
      <c r="AA94" s="313">
        <v>166</v>
      </c>
      <c r="AB94" s="313">
        <v>172</v>
      </c>
      <c r="AC94" s="312"/>
      <c r="AD94" s="313">
        <v>328</v>
      </c>
      <c r="AE94" s="313">
        <v>332</v>
      </c>
      <c r="AF94" s="313">
        <v>392</v>
      </c>
      <c r="AG94" s="313">
        <v>339</v>
      </c>
      <c r="AH94" s="313">
        <v>365</v>
      </c>
      <c r="AI94" s="313">
        <v>301</v>
      </c>
      <c r="AJ94" s="312"/>
      <c r="AK94" s="312"/>
      <c r="AL94" s="313">
        <v>22</v>
      </c>
      <c r="AM94" s="313">
        <v>32</v>
      </c>
      <c r="AN94" s="313">
        <v>44</v>
      </c>
      <c r="AO94" s="312"/>
      <c r="AP94" s="312"/>
      <c r="AQ94" s="312"/>
      <c r="AR94" s="312"/>
      <c r="AS94" s="312"/>
      <c r="AT94" s="312"/>
      <c r="AU94" s="314">
        <v>97</v>
      </c>
      <c r="AV94" s="313">
        <v>1450</v>
      </c>
      <c r="AW94" s="313">
        <v>13</v>
      </c>
      <c r="AX94" s="313">
        <v>39</v>
      </c>
      <c r="AY94" s="313">
        <v>35</v>
      </c>
      <c r="AZ94" s="313">
        <v>56</v>
      </c>
      <c r="BA94" s="313">
        <v>86</v>
      </c>
      <c r="BB94" s="313">
        <v>68</v>
      </c>
      <c r="BC94" s="313">
        <v>71</v>
      </c>
      <c r="BD94" s="313">
        <v>76</v>
      </c>
      <c r="BE94" s="312"/>
      <c r="BF94" s="313">
        <v>140</v>
      </c>
      <c r="BG94" s="313">
        <v>148</v>
      </c>
      <c r="BH94" s="313">
        <v>179</v>
      </c>
      <c r="BI94" s="313">
        <v>163</v>
      </c>
      <c r="BJ94" s="313">
        <v>182</v>
      </c>
      <c r="BK94" s="313">
        <v>160</v>
      </c>
      <c r="BL94" s="312"/>
      <c r="BM94" s="312"/>
      <c r="BN94" s="313">
        <v>9</v>
      </c>
      <c r="BO94" s="313">
        <v>8</v>
      </c>
      <c r="BP94" s="313">
        <v>17</v>
      </c>
      <c r="BQ94" s="312"/>
      <c r="BR94" s="312"/>
      <c r="BS94" s="312"/>
      <c r="BT94" s="312"/>
      <c r="BU94" s="315"/>
      <c r="BV94" s="315"/>
      <c r="BW94" s="314">
        <v>97</v>
      </c>
      <c r="BX94" s="313">
        <v>1684</v>
      </c>
      <c r="BY94" s="313">
        <v>10</v>
      </c>
      <c r="BZ94" s="313">
        <v>50</v>
      </c>
      <c r="CA94" s="313">
        <v>37</v>
      </c>
      <c r="CB94" s="313">
        <v>66</v>
      </c>
      <c r="CC94" s="313">
        <v>80</v>
      </c>
      <c r="CD94" s="313">
        <v>101</v>
      </c>
      <c r="CE94" s="313">
        <v>95</v>
      </c>
      <c r="CF94" s="313">
        <v>96</v>
      </c>
      <c r="CG94" s="312"/>
      <c r="CH94" s="313">
        <v>188</v>
      </c>
      <c r="CI94" s="313">
        <v>184</v>
      </c>
      <c r="CJ94" s="313">
        <v>213</v>
      </c>
      <c r="CK94" s="313">
        <v>176</v>
      </c>
      <c r="CL94" s="313">
        <v>183</v>
      </c>
      <c r="CM94" s="313">
        <v>141</v>
      </c>
      <c r="CN94" s="312"/>
      <c r="CO94" s="312"/>
      <c r="CP94" s="313">
        <v>13</v>
      </c>
      <c r="CQ94" s="313">
        <v>24</v>
      </c>
      <c r="CR94" s="313">
        <v>27</v>
      </c>
      <c r="CS94" s="312"/>
      <c r="CT94" s="312"/>
      <c r="CU94" s="312"/>
      <c r="CV94" s="312"/>
      <c r="CW94" s="315"/>
      <c r="CX94" s="315"/>
    </row>
    <row r="95" spans="1:102" ht="18.75" x14ac:dyDescent="0.3">
      <c r="A95" s="298">
        <v>82</v>
      </c>
      <c r="B95" s="300" t="s">
        <v>789</v>
      </c>
      <c r="C95" s="300" t="s">
        <v>134</v>
      </c>
      <c r="D95" s="300" t="s">
        <v>137</v>
      </c>
      <c r="E95" s="300" t="s">
        <v>130</v>
      </c>
      <c r="F95" s="300" t="s">
        <v>130</v>
      </c>
      <c r="G95" s="302" t="s">
        <v>790</v>
      </c>
      <c r="H95" s="302" t="s">
        <v>791</v>
      </c>
      <c r="I95" s="303">
        <v>12</v>
      </c>
      <c r="J95" s="300" t="s">
        <v>792</v>
      </c>
      <c r="K95" s="300" t="s">
        <v>793</v>
      </c>
      <c r="L95" s="304">
        <v>113001005757</v>
      </c>
      <c r="M95" s="303">
        <v>97</v>
      </c>
      <c r="N95" s="298">
        <v>115</v>
      </c>
      <c r="O95" s="298" t="s">
        <v>787</v>
      </c>
      <c r="P95" s="305">
        <v>6438791</v>
      </c>
      <c r="Q95" s="305" t="s">
        <v>357</v>
      </c>
      <c r="R95" s="305">
        <v>3052205450</v>
      </c>
      <c r="S95" s="306" t="s">
        <v>788</v>
      </c>
      <c r="T95" s="313">
        <v>326</v>
      </c>
      <c r="U95" s="313">
        <v>74</v>
      </c>
      <c r="V95" s="313">
        <v>96</v>
      </c>
      <c r="W95" s="313">
        <v>156</v>
      </c>
      <c r="X95" s="312"/>
      <c r="Y95" s="312"/>
      <c r="Z95" s="312"/>
      <c r="AA95" s="312"/>
      <c r="AB95" s="312"/>
      <c r="AC95" s="312"/>
      <c r="AD95" s="312"/>
      <c r="AE95" s="312"/>
      <c r="AF95" s="312"/>
      <c r="AG95" s="312"/>
      <c r="AH95" s="312"/>
      <c r="AI95" s="312"/>
      <c r="AJ95" s="312"/>
      <c r="AK95" s="312"/>
      <c r="AL95" s="312"/>
      <c r="AM95" s="312"/>
      <c r="AN95" s="312"/>
      <c r="AO95" s="312"/>
      <c r="AP95" s="312"/>
      <c r="AQ95" s="312"/>
      <c r="AR95" s="312"/>
      <c r="AS95" s="312"/>
      <c r="AT95" s="312"/>
      <c r="AU95" s="314">
        <v>115</v>
      </c>
      <c r="AV95" s="313">
        <v>155</v>
      </c>
      <c r="AW95" s="313">
        <v>36</v>
      </c>
      <c r="AX95" s="313">
        <v>51</v>
      </c>
      <c r="AY95" s="313">
        <v>68</v>
      </c>
      <c r="AZ95" s="312"/>
      <c r="BA95" s="312"/>
      <c r="BB95" s="312"/>
      <c r="BC95" s="312"/>
      <c r="BD95" s="312"/>
      <c r="BE95" s="312"/>
      <c r="BF95" s="312"/>
      <c r="BG95" s="312"/>
      <c r="BH95" s="312"/>
      <c r="BI95" s="312"/>
      <c r="BJ95" s="312"/>
      <c r="BK95" s="312"/>
      <c r="BL95" s="312"/>
      <c r="BM95" s="312"/>
      <c r="BN95" s="312"/>
      <c r="BO95" s="312"/>
      <c r="BP95" s="312"/>
      <c r="BQ95" s="312"/>
      <c r="BR95" s="312"/>
      <c r="BS95" s="312"/>
      <c r="BT95" s="312"/>
      <c r="BU95" s="315"/>
      <c r="BV95" s="315"/>
      <c r="BW95" s="314">
        <v>115</v>
      </c>
      <c r="BX95" s="313">
        <v>171</v>
      </c>
      <c r="BY95" s="313">
        <v>38</v>
      </c>
      <c r="BZ95" s="313">
        <v>45</v>
      </c>
      <c r="CA95" s="313">
        <v>88</v>
      </c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2"/>
      <c r="CW95" s="315"/>
      <c r="CX95" s="315"/>
    </row>
    <row r="96" spans="1:102" ht="18.75" x14ac:dyDescent="0.3">
      <c r="A96" s="298">
        <v>83</v>
      </c>
      <c r="B96" s="300" t="s">
        <v>794</v>
      </c>
      <c r="C96" s="300" t="s">
        <v>134</v>
      </c>
      <c r="D96" s="300" t="s">
        <v>137</v>
      </c>
      <c r="E96" s="300" t="s">
        <v>130</v>
      </c>
      <c r="F96" s="300" t="s">
        <v>130</v>
      </c>
      <c r="G96" s="302" t="s">
        <v>795</v>
      </c>
      <c r="H96" s="302" t="s">
        <v>796</v>
      </c>
      <c r="I96" s="303">
        <v>12</v>
      </c>
      <c r="J96" s="300" t="s">
        <v>785</v>
      </c>
      <c r="K96" s="300" t="s">
        <v>797</v>
      </c>
      <c r="L96" s="304">
        <v>113001006826</v>
      </c>
      <c r="M96" s="303">
        <v>97</v>
      </c>
      <c r="N96" s="298">
        <v>124</v>
      </c>
      <c r="O96" s="298" t="s">
        <v>787</v>
      </c>
      <c r="P96" s="305">
        <v>6438791</v>
      </c>
      <c r="Q96" s="305" t="s">
        <v>357</v>
      </c>
      <c r="R96" s="305">
        <v>3052205450</v>
      </c>
      <c r="S96" s="306" t="s">
        <v>788</v>
      </c>
      <c r="T96" s="313">
        <v>661</v>
      </c>
      <c r="U96" s="312"/>
      <c r="V96" s="312"/>
      <c r="W96" s="312"/>
      <c r="X96" s="313">
        <v>136</v>
      </c>
      <c r="Y96" s="313">
        <v>122</v>
      </c>
      <c r="Z96" s="313">
        <v>139</v>
      </c>
      <c r="AA96" s="313">
        <v>139</v>
      </c>
      <c r="AB96" s="313">
        <v>125</v>
      </c>
      <c r="AC96" s="312"/>
      <c r="AD96" s="312"/>
      <c r="AE96" s="312"/>
      <c r="AF96" s="312"/>
      <c r="AG96" s="312"/>
      <c r="AH96" s="312"/>
      <c r="AI96" s="312"/>
      <c r="AJ96" s="312"/>
      <c r="AK96" s="312"/>
      <c r="AL96" s="312"/>
      <c r="AM96" s="312"/>
      <c r="AN96" s="312"/>
      <c r="AO96" s="312"/>
      <c r="AP96" s="312"/>
      <c r="AQ96" s="312"/>
      <c r="AR96" s="312"/>
      <c r="AS96" s="312"/>
      <c r="AT96" s="312"/>
      <c r="AU96" s="314">
        <v>124</v>
      </c>
      <c r="AV96" s="313">
        <v>344</v>
      </c>
      <c r="AW96" s="312"/>
      <c r="AX96" s="312"/>
      <c r="AY96" s="312"/>
      <c r="AZ96" s="313">
        <v>71</v>
      </c>
      <c r="BA96" s="313">
        <v>62</v>
      </c>
      <c r="BB96" s="313">
        <v>75</v>
      </c>
      <c r="BC96" s="313">
        <v>64</v>
      </c>
      <c r="BD96" s="313">
        <v>72</v>
      </c>
      <c r="BE96" s="312"/>
      <c r="BF96" s="312"/>
      <c r="BG96" s="312"/>
      <c r="BH96" s="312"/>
      <c r="BI96" s="312"/>
      <c r="BJ96" s="312"/>
      <c r="BK96" s="312"/>
      <c r="BL96" s="312"/>
      <c r="BM96" s="312"/>
      <c r="BN96" s="312"/>
      <c r="BO96" s="312"/>
      <c r="BP96" s="312"/>
      <c r="BQ96" s="312"/>
      <c r="BR96" s="312"/>
      <c r="BS96" s="312"/>
      <c r="BT96" s="312"/>
      <c r="BU96" s="315"/>
      <c r="BV96" s="315"/>
      <c r="BW96" s="314">
        <v>124</v>
      </c>
      <c r="BX96" s="313">
        <v>317</v>
      </c>
      <c r="BY96" s="312"/>
      <c r="BZ96" s="312"/>
      <c r="CA96" s="312"/>
      <c r="CB96" s="313">
        <v>65</v>
      </c>
      <c r="CC96" s="313">
        <v>60</v>
      </c>
      <c r="CD96" s="313">
        <v>64</v>
      </c>
      <c r="CE96" s="313">
        <v>75</v>
      </c>
      <c r="CF96" s="313">
        <v>53</v>
      </c>
      <c r="CG96" s="312"/>
      <c r="CH96" s="312"/>
      <c r="CI96" s="312"/>
      <c r="CJ96" s="312"/>
      <c r="CK96" s="312"/>
      <c r="CL96" s="312"/>
      <c r="CM96" s="312"/>
      <c r="CN96" s="312"/>
      <c r="CO96" s="312"/>
      <c r="CP96" s="312"/>
      <c r="CQ96" s="312"/>
      <c r="CR96" s="312"/>
      <c r="CS96" s="312"/>
      <c r="CT96" s="312"/>
      <c r="CU96" s="312"/>
      <c r="CV96" s="312"/>
      <c r="CW96" s="315"/>
      <c r="CX96" s="315"/>
    </row>
    <row r="97" spans="1:102" ht="18.75" x14ac:dyDescent="0.3">
      <c r="A97" s="298">
        <v>84</v>
      </c>
      <c r="B97" s="299" t="s">
        <v>798</v>
      </c>
      <c r="C97" s="300" t="s">
        <v>351</v>
      </c>
      <c r="D97" s="300" t="s">
        <v>137</v>
      </c>
      <c r="E97" s="300" t="s">
        <v>129</v>
      </c>
      <c r="F97" s="300" t="s">
        <v>129</v>
      </c>
      <c r="G97" s="301" t="s">
        <v>799</v>
      </c>
      <c r="H97" s="302" t="s">
        <v>800</v>
      </c>
      <c r="I97" s="303">
        <v>7</v>
      </c>
      <c r="J97" s="300" t="s">
        <v>801</v>
      </c>
      <c r="K97" s="300" t="s">
        <v>802</v>
      </c>
      <c r="L97" s="304">
        <v>113001003771</v>
      </c>
      <c r="M97" s="303">
        <v>99</v>
      </c>
      <c r="N97" s="298">
        <v>99</v>
      </c>
      <c r="O97" s="298" t="s">
        <v>803</v>
      </c>
      <c r="P97" s="305">
        <v>605648965</v>
      </c>
      <c r="Q97" s="305" t="s">
        <v>357</v>
      </c>
      <c r="R97" s="305">
        <v>3137409012</v>
      </c>
      <c r="S97" s="306" t="s">
        <v>804</v>
      </c>
      <c r="T97" s="313">
        <v>1303</v>
      </c>
      <c r="U97" s="312"/>
      <c r="V97" s="312"/>
      <c r="W97" s="312"/>
      <c r="X97" s="312"/>
      <c r="Y97" s="313">
        <v>154</v>
      </c>
      <c r="Z97" s="313">
        <v>174</v>
      </c>
      <c r="AA97" s="313">
        <v>188</v>
      </c>
      <c r="AB97" s="312"/>
      <c r="AC97" s="312"/>
      <c r="AD97" s="312"/>
      <c r="AE97" s="313">
        <v>165</v>
      </c>
      <c r="AF97" s="313">
        <v>161</v>
      </c>
      <c r="AG97" s="313">
        <v>158</v>
      </c>
      <c r="AH97" s="313">
        <v>169</v>
      </c>
      <c r="AI97" s="313">
        <v>134</v>
      </c>
      <c r="AJ97" s="312"/>
      <c r="AK97" s="312"/>
      <c r="AL97" s="312"/>
      <c r="AM97" s="312"/>
      <c r="AN97" s="312"/>
      <c r="AO97" s="312"/>
      <c r="AP97" s="312"/>
      <c r="AQ97" s="312"/>
      <c r="AR97" s="312"/>
      <c r="AS97" s="312"/>
      <c r="AT97" s="312"/>
      <c r="AU97" s="314">
        <v>99</v>
      </c>
      <c r="AV97" s="313">
        <v>680</v>
      </c>
      <c r="AW97" s="312"/>
      <c r="AX97" s="312"/>
      <c r="AY97" s="312"/>
      <c r="AZ97" s="312"/>
      <c r="BA97" s="313">
        <v>83</v>
      </c>
      <c r="BB97" s="313">
        <v>94</v>
      </c>
      <c r="BC97" s="313">
        <v>81</v>
      </c>
      <c r="BD97" s="312"/>
      <c r="BE97" s="312"/>
      <c r="BF97" s="312"/>
      <c r="BG97" s="313">
        <v>84</v>
      </c>
      <c r="BH97" s="313">
        <v>87</v>
      </c>
      <c r="BI97" s="313">
        <v>86</v>
      </c>
      <c r="BJ97" s="313">
        <v>85</v>
      </c>
      <c r="BK97" s="313">
        <v>80</v>
      </c>
      <c r="BL97" s="312"/>
      <c r="BM97" s="312"/>
      <c r="BN97" s="312"/>
      <c r="BO97" s="312"/>
      <c r="BP97" s="312"/>
      <c r="BQ97" s="312"/>
      <c r="BR97" s="312"/>
      <c r="BS97" s="312"/>
      <c r="BT97" s="312"/>
      <c r="BU97" s="315"/>
      <c r="BV97" s="315"/>
      <c r="BW97" s="314">
        <v>99</v>
      </c>
      <c r="BX97" s="313">
        <v>623</v>
      </c>
      <c r="BY97" s="312"/>
      <c r="BZ97" s="312"/>
      <c r="CA97" s="312"/>
      <c r="CB97" s="312"/>
      <c r="CC97" s="313">
        <v>71</v>
      </c>
      <c r="CD97" s="313">
        <v>80</v>
      </c>
      <c r="CE97" s="313">
        <v>107</v>
      </c>
      <c r="CF97" s="312"/>
      <c r="CG97" s="312"/>
      <c r="CH97" s="312"/>
      <c r="CI97" s="313">
        <v>81</v>
      </c>
      <c r="CJ97" s="313">
        <v>74</v>
      </c>
      <c r="CK97" s="313">
        <v>72</v>
      </c>
      <c r="CL97" s="313">
        <v>84</v>
      </c>
      <c r="CM97" s="313">
        <v>54</v>
      </c>
      <c r="CN97" s="312"/>
      <c r="CO97" s="312"/>
      <c r="CP97" s="312"/>
      <c r="CQ97" s="312"/>
      <c r="CR97" s="312"/>
      <c r="CS97" s="312"/>
      <c r="CT97" s="312"/>
      <c r="CU97" s="312"/>
      <c r="CV97" s="312"/>
      <c r="CW97" s="315"/>
      <c r="CX97" s="315"/>
    </row>
    <row r="98" spans="1:102" ht="18.75" x14ac:dyDescent="0.3">
      <c r="A98" s="298">
        <v>85</v>
      </c>
      <c r="B98" s="300" t="s">
        <v>805</v>
      </c>
      <c r="C98" s="300" t="s">
        <v>134</v>
      </c>
      <c r="D98" s="300" t="s">
        <v>137</v>
      </c>
      <c r="E98" s="300" t="s">
        <v>129</v>
      </c>
      <c r="F98" s="300" t="s">
        <v>129</v>
      </c>
      <c r="G98" s="302" t="s">
        <v>806</v>
      </c>
      <c r="H98" s="302" t="s">
        <v>807</v>
      </c>
      <c r="I98" s="303">
        <v>7</v>
      </c>
      <c r="J98" s="300" t="s">
        <v>801</v>
      </c>
      <c r="K98" s="300" t="s">
        <v>808</v>
      </c>
      <c r="L98" s="304">
        <v>113001005200</v>
      </c>
      <c r="M98" s="303">
        <v>99</v>
      </c>
      <c r="N98" s="298">
        <v>110</v>
      </c>
      <c r="O98" s="298" t="s">
        <v>803</v>
      </c>
      <c r="P98" s="305">
        <v>605648965</v>
      </c>
      <c r="Q98" s="305" t="s">
        <v>357</v>
      </c>
      <c r="R98" s="305">
        <v>3137409012</v>
      </c>
      <c r="S98" s="306" t="s">
        <v>804</v>
      </c>
      <c r="T98" s="313">
        <v>407</v>
      </c>
      <c r="U98" s="312"/>
      <c r="V98" s="312"/>
      <c r="W98" s="312"/>
      <c r="X98" s="312"/>
      <c r="Y98" s="312"/>
      <c r="Z98" s="312"/>
      <c r="AA98" s="312"/>
      <c r="AB98" s="313">
        <v>166</v>
      </c>
      <c r="AC98" s="312"/>
      <c r="AD98" s="313">
        <v>198</v>
      </c>
      <c r="AE98" s="313">
        <v>43</v>
      </c>
      <c r="AF98" s="312"/>
      <c r="AG98" s="312"/>
      <c r="AH98" s="312"/>
      <c r="AI98" s="312"/>
      <c r="AJ98" s="312"/>
      <c r="AK98" s="312"/>
      <c r="AL98" s="312"/>
      <c r="AM98" s="312"/>
      <c r="AN98" s="312"/>
      <c r="AO98" s="312"/>
      <c r="AP98" s="312"/>
      <c r="AQ98" s="312"/>
      <c r="AR98" s="312"/>
      <c r="AS98" s="312"/>
      <c r="AT98" s="312"/>
      <c r="AU98" s="314">
        <v>110</v>
      </c>
      <c r="AV98" s="313">
        <v>190</v>
      </c>
      <c r="AW98" s="312"/>
      <c r="AX98" s="312"/>
      <c r="AY98" s="312"/>
      <c r="AZ98" s="312"/>
      <c r="BA98" s="312"/>
      <c r="BB98" s="312"/>
      <c r="BC98" s="312"/>
      <c r="BD98" s="313">
        <v>71</v>
      </c>
      <c r="BE98" s="312"/>
      <c r="BF98" s="313">
        <v>95</v>
      </c>
      <c r="BG98" s="313">
        <v>24</v>
      </c>
      <c r="BH98" s="312"/>
      <c r="BI98" s="312"/>
      <c r="BJ98" s="312"/>
      <c r="BK98" s="312"/>
      <c r="BL98" s="312"/>
      <c r="BM98" s="312"/>
      <c r="BN98" s="312"/>
      <c r="BO98" s="312"/>
      <c r="BP98" s="312"/>
      <c r="BQ98" s="312"/>
      <c r="BR98" s="312"/>
      <c r="BS98" s="312"/>
      <c r="BT98" s="312"/>
      <c r="BU98" s="315"/>
      <c r="BV98" s="315"/>
      <c r="BW98" s="314">
        <v>110</v>
      </c>
      <c r="BX98" s="313">
        <v>217</v>
      </c>
      <c r="BY98" s="312"/>
      <c r="BZ98" s="312"/>
      <c r="CA98" s="312"/>
      <c r="CB98" s="312"/>
      <c r="CC98" s="312"/>
      <c r="CD98" s="312"/>
      <c r="CE98" s="312"/>
      <c r="CF98" s="313">
        <v>95</v>
      </c>
      <c r="CG98" s="312"/>
      <c r="CH98" s="313">
        <v>103</v>
      </c>
      <c r="CI98" s="313">
        <v>19</v>
      </c>
      <c r="CJ98" s="312"/>
      <c r="CK98" s="312"/>
      <c r="CL98" s="312"/>
      <c r="CM98" s="312"/>
      <c r="CN98" s="312"/>
      <c r="CO98" s="312"/>
      <c r="CP98" s="312"/>
      <c r="CQ98" s="312"/>
      <c r="CR98" s="312"/>
      <c r="CS98" s="312"/>
      <c r="CT98" s="312"/>
      <c r="CU98" s="312"/>
      <c r="CV98" s="312"/>
      <c r="CW98" s="315"/>
      <c r="CX98" s="315"/>
    </row>
    <row r="99" spans="1:102" ht="18.75" x14ac:dyDescent="0.3">
      <c r="A99" s="298">
        <v>86</v>
      </c>
      <c r="B99" s="300" t="s">
        <v>809</v>
      </c>
      <c r="C99" s="300" t="s">
        <v>134</v>
      </c>
      <c r="D99" s="300" t="s">
        <v>137</v>
      </c>
      <c r="E99" s="300" t="s">
        <v>129</v>
      </c>
      <c r="F99" s="300" t="s">
        <v>129</v>
      </c>
      <c r="G99" s="302" t="s">
        <v>810</v>
      </c>
      <c r="H99" s="302" t="s">
        <v>811</v>
      </c>
      <c r="I99" s="303">
        <v>7</v>
      </c>
      <c r="J99" s="300" t="s">
        <v>801</v>
      </c>
      <c r="K99" s="300" t="s">
        <v>812</v>
      </c>
      <c r="L99" s="304">
        <v>113001006010</v>
      </c>
      <c r="M99" s="303">
        <v>99</v>
      </c>
      <c r="N99" s="298">
        <v>116</v>
      </c>
      <c r="O99" s="298" t="s">
        <v>803</v>
      </c>
      <c r="P99" s="305">
        <v>605648965</v>
      </c>
      <c r="Q99" s="305" t="s">
        <v>357</v>
      </c>
      <c r="R99" s="305">
        <v>3137409012</v>
      </c>
      <c r="S99" s="306" t="s">
        <v>804</v>
      </c>
      <c r="T99" s="313">
        <v>288</v>
      </c>
      <c r="U99" s="312"/>
      <c r="V99" s="312"/>
      <c r="W99" s="313">
        <v>141</v>
      </c>
      <c r="X99" s="313">
        <v>147</v>
      </c>
      <c r="Y99" s="312"/>
      <c r="Z99" s="312"/>
      <c r="AA99" s="312"/>
      <c r="AB99" s="312"/>
      <c r="AC99" s="312"/>
      <c r="AD99" s="312"/>
      <c r="AE99" s="312"/>
      <c r="AF99" s="312"/>
      <c r="AG99" s="312"/>
      <c r="AH99" s="312"/>
      <c r="AI99" s="312"/>
      <c r="AJ99" s="312"/>
      <c r="AK99" s="312"/>
      <c r="AL99" s="312"/>
      <c r="AM99" s="312"/>
      <c r="AN99" s="312"/>
      <c r="AO99" s="312"/>
      <c r="AP99" s="312"/>
      <c r="AQ99" s="312"/>
      <c r="AR99" s="312"/>
      <c r="AS99" s="312"/>
      <c r="AT99" s="312"/>
      <c r="AU99" s="314">
        <v>116</v>
      </c>
      <c r="AV99" s="313">
        <v>141</v>
      </c>
      <c r="AW99" s="312"/>
      <c r="AX99" s="312"/>
      <c r="AY99" s="313">
        <v>66</v>
      </c>
      <c r="AZ99" s="313">
        <v>75</v>
      </c>
      <c r="BA99" s="312"/>
      <c r="BB99" s="312"/>
      <c r="BC99" s="312"/>
      <c r="BD99" s="312"/>
      <c r="BE99" s="312"/>
      <c r="BF99" s="312"/>
      <c r="BG99" s="312"/>
      <c r="BH99" s="312"/>
      <c r="BI99" s="312"/>
      <c r="BJ99" s="312"/>
      <c r="BK99" s="312"/>
      <c r="BL99" s="312"/>
      <c r="BM99" s="312"/>
      <c r="BN99" s="312"/>
      <c r="BO99" s="312"/>
      <c r="BP99" s="312"/>
      <c r="BQ99" s="312"/>
      <c r="BR99" s="312"/>
      <c r="BS99" s="312"/>
      <c r="BT99" s="312"/>
      <c r="BU99" s="315"/>
      <c r="BV99" s="315"/>
      <c r="BW99" s="314">
        <v>116</v>
      </c>
      <c r="BX99" s="313">
        <v>147</v>
      </c>
      <c r="BY99" s="312"/>
      <c r="BZ99" s="312"/>
      <c r="CA99" s="313">
        <v>75</v>
      </c>
      <c r="CB99" s="313">
        <v>72</v>
      </c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2"/>
      <c r="CW99" s="315"/>
      <c r="CX99" s="315"/>
    </row>
    <row r="100" spans="1:102" ht="18.75" x14ac:dyDescent="0.3">
      <c r="A100" s="298">
        <v>87</v>
      </c>
      <c r="B100" s="299" t="s">
        <v>813</v>
      </c>
      <c r="C100" s="300" t="s">
        <v>351</v>
      </c>
      <c r="D100" s="300" t="s">
        <v>137</v>
      </c>
      <c r="E100" s="300" t="s">
        <v>130</v>
      </c>
      <c r="F100" s="300" t="s">
        <v>130</v>
      </c>
      <c r="G100" s="302" t="s">
        <v>814</v>
      </c>
      <c r="H100" s="302" t="s">
        <v>815</v>
      </c>
      <c r="I100" s="303">
        <v>12</v>
      </c>
      <c r="J100" s="300" t="s">
        <v>589</v>
      </c>
      <c r="K100" s="300" t="s">
        <v>816</v>
      </c>
      <c r="L100" s="304">
        <v>113001004149</v>
      </c>
      <c r="M100" s="303">
        <v>104</v>
      </c>
      <c r="N100" s="298">
        <v>104</v>
      </c>
      <c r="O100" s="298" t="s">
        <v>817</v>
      </c>
      <c r="P100" s="305">
        <v>6934053</v>
      </c>
      <c r="Q100" s="305" t="s">
        <v>357</v>
      </c>
      <c r="R100" s="305">
        <v>3114293285</v>
      </c>
      <c r="S100" s="306" t="s">
        <v>818</v>
      </c>
      <c r="T100" s="313">
        <v>1332</v>
      </c>
      <c r="U100" s="312"/>
      <c r="V100" s="312"/>
      <c r="W100" s="312"/>
      <c r="X100" s="312"/>
      <c r="Y100" s="312"/>
      <c r="Z100" s="312"/>
      <c r="AA100" s="313">
        <v>15</v>
      </c>
      <c r="AB100" s="313">
        <v>19</v>
      </c>
      <c r="AC100" s="312"/>
      <c r="AD100" s="313">
        <v>186</v>
      </c>
      <c r="AE100" s="313">
        <v>148</v>
      </c>
      <c r="AF100" s="313">
        <v>183</v>
      </c>
      <c r="AG100" s="313">
        <v>186</v>
      </c>
      <c r="AH100" s="313">
        <v>202</v>
      </c>
      <c r="AI100" s="313">
        <v>169</v>
      </c>
      <c r="AJ100" s="312"/>
      <c r="AK100" s="312"/>
      <c r="AL100" s="313">
        <v>34</v>
      </c>
      <c r="AM100" s="313">
        <v>81</v>
      </c>
      <c r="AN100" s="313">
        <v>109</v>
      </c>
      <c r="AO100" s="312"/>
      <c r="AP100" s="312"/>
      <c r="AQ100" s="312"/>
      <c r="AR100" s="312"/>
      <c r="AS100" s="312"/>
      <c r="AT100" s="312"/>
      <c r="AU100" s="314">
        <v>104</v>
      </c>
      <c r="AV100" s="313">
        <v>653</v>
      </c>
      <c r="AW100" s="312"/>
      <c r="AX100" s="312"/>
      <c r="AY100" s="312"/>
      <c r="AZ100" s="312"/>
      <c r="BA100" s="312"/>
      <c r="BB100" s="312"/>
      <c r="BC100" s="313">
        <v>5</v>
      </c>
      <c r="BD100" s="313">
        <v>12</v>
      </c>
      <c r="BE100" s="312"/>
      <c r="BF100" s="313">
        <v>92</v>
      </c>
      <c r="BG100" s="313">
        <v>72</v>
      </c>
      <c r="BH100" s="313">
        <v>86</v>
      </c>
      <c r="BI100" s="313">
        <v>94</v>
      </c>
      <c r="BJ100" s="313">
        <v>102</v>
      </c>
      <c r="BK100" s="313">
        <v>96</v>
      </c>
      <c r="BL100" s="312"/>
      <c r="BM100" s="312"/>
      <c r="BN100" s="313">
        <v>14</v>
      </c>
      <c r="BO100" s="313">
        <v>34</v>
      </c>
      <c r="BP100" s="313">
        <v>46</v>
      </c>
      <c r="BQ100" s="312"/>
      <c r="BR100" s="312"/>
      <c r="BS100" s="312"/>
      <c r="BT100" s="312"/>
      <c r="BU100" s="315"/>
      <c r="BV100" s="315"/>
      <c r="BW100" s="314">
        <v>104</v>
      </c>
      <c r="BX100" s="313">
        <v>679</v>
      </c>
      <c r="BY100" s="312"/>
      <c r="BZ100" s="312"/>
      <c r="CA100" s="312"/>
      <c r="CB100" s="312"/>
      <c r="CC100" s="312"/>
      <c r="CD100" s="312"/>
      <c r="CE100" s="313">
        <v>10</v>
      </c>
      <c r="CF100" s="313">
        <v>7</v>
      </c>
      <c r="CG100" s="312"/>
      <c r="CH100" s="313">
        <v>94</v>
      </c>
      <c r="CI100" s="313">
        <v>76</v>
      </c>
      <c r="CJ100" s="313">
        <v>97</v>
      </c>
      <c r="CK100" s="313">
        <v>92</v>
      </c>
      <c r="CL100" s="313">
        <v>100</v>
      </c>
      <c r="CM100" s="313">
        <v>73</v>
      </c>
      <c r="CN100" s="312"/>
      <c r="CO100" s="312"/>
      <c r="CP100" s="313">
        <v>20</v>
      </c>
      <c r="CQ100" s="313">
        <v>47</v>
      </c>
      <c r="CR100" s="313">
        <v>63</v>
      </c>
      <c r="CS100" s="312"/>
      <c r="CT100" s="312"/>
      <c r="CU100" s="312"/>
      <c r="CV100" s="312"/>
      <c r="CW100" s="315"/>
      <c r="CX100" s="315"/>
    </row>
    <row r="101" spans="1:102" ht="18.75" x14ac:dyDescent="0.3">
      <c r="A101" s="298">
        <v>88</v>
      </c>
      <c r="B101" s="300" t="s">
        <v>819</v>
      </c>
      <c r="C101" s="300" t="s">
        <v>134</v>
      </c>
      <c r="D101" s="300" t="s">
        <v>137</v>
      </c>
      <c r="E101" s="300" t="s">
        <v>130</v>
      </c>
      <c r="F101" s="300" t="s">
        <v>130</v>
      </c>
      <c r="G101" s="301" t="s">
        <v>820</v>
      </c>
      <c r="H101" s="302" t="s">
        <v>821</v>
      </c>
      <c r="I101" s="303">
        <v>12</v>
      </c>
      <c r="J101" s="300" t="s">
        <v>822</v>
      </c>
      <c r="K101" s="300" t="s">
        <v>823</v>
      </c>
      <c r="L101" s="304">
        <v>313001008569</v>
      </c>
      <c r="M101" s="303">
        <v>104</v>
      </c>
      <c r="N101" s="298">
        <v>368</v>
      </c>
      <c r="O101" s="298" t="s">
        <v>817</v>
      </c>
      <c r="P101" s="305">
        <v>6934053</v>
      </c>
      <c r="Q101" s="305" t="s">
        <v>357</v>
      </c>
      <c r="R101" s="305">
        <v>3114293285</v>
      </c>
      <c r="S101" s="306" t="s">
        <v>818</v>
      </c>
      <c r="T101" s="313">
        <v>334</v>
      </c>
      <c r="U101" s="312"/>
      <c r="V101" s="312"/>
      <c r="W101" s="313">
        <v>47</v>
      </c>
      <c r="X101" s="313">
        <v>47</v>
      </c>
      <c r="Y101" s="313">
        <v>55</v>
      </c>
      <c r="Z101" s="313">
        <v>55</v>
      </c>
      <c r="AA101" s="313">
        <v>70</v>
      </c>
      <c r="AB101" s="313">
        <v>60</v>
      </c>
      <c r="AC101" s="312"/>
      <c r="AD101" s="312"/>
      <c r="AE101" s="312"/>
      <c r="AF101" s="312"/>
      <c r="AG101" s="312"/>
      <c r="AH101" s="312"/>
      <c r="AI101" s="312"/>
      <c r="AJ101" s="312"/>
      <c r="AK101" s="312"/>
      <c r="AL101" s="312"/>
      <c r="AM101" s="312"/>
      <c r="AN101" s="312"/>
      <c r="AO101" s="312"/>
      <c r="AP101" s="312"/>
      <c r="AQ101" s="312"/>
      <c r="AR101" s="312"/>
      <c r="AS101" s="312"/>
      <c r="AT101" s="312"/>
      <c r="AU101" s="314">
        <v>368</v>
      </c>
      <c r="AV101" s="313">
        <v>164</v>
      </c>
      <c r="AW101" s="312"/>
      <c r="AX101" s="312"/>
      <c r="AY101" s="313">
        <v>23</v>
      </c>
      <c r="AZ101" s="313">
        <v>22</v>
      </c>
      <c r="BA101" s="313">
        <v>27</v>
      </c>
      <c r="BB101" s="313">
        <v>24</v>
      </c>
      <c r="BC101" s="313">
        <v>33</v>
      </c>
      <c r="BD101" s="313">
        <v>35</v>
      </c>
      <c r="BE101" s="312"/>
      <c r="BF101" s="312"/>
      <c r="BG101" s="312"/>
      <c r="BH101" s="312"/>
      <c r="BI101" s="312"/>
      <c r="BJ101" s="312"/>
      <c r="BK101" s="312"/>
      <c r="BL101" s="312"/>
      <c r="BM101" s="312"/>
      <c r="BN101" s="312"/>
      <c r="BO101" s="312"/>
      <c r="BP101" s="312"/>
      <c r="BQ101" s="312"/>
      <c r="BR101" s="312"/>
      <c r="BS101" s="312"/>
      <c r="BT101" s="312"/>
      <c r="BU101" s="315"/>
      <c r="BV101" s="315"/>
      <c r="BW101" s="314">
        <v>368</v>
      </c>
      <c r="BX101" s="313">
        <v>170</v>
      </c>
      <c r="BY101" s="312"/>
      <c r="BZ101" s="312"/>
      <c r="CA101" s="313">
        <v>24</v>
      </c>
      <c r="CB101" s="313">
        <v>25</v>
      </c>
      <c r="CC101" s="313">
        <v>28</v>
      </c>
      <c r="CD101" s="313">
        <v>31</v>
      </c>
      <c r="CE101" s="313">
        <v>37</v>
      </c>
      <c r="CF101" s="313">
        <v>25</v>
      </c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2"/>
      <c r="CW101" s="315"/>
      <c r="CX101" s="315"/>
    </row>
    <row r="102" spans="1:102" ht="18.75" x14ac:dyDescent="0.3">
      <c r="A102" s="298">
        <v>89</v>
      </c>
      <c r="B102" s="300" t="s">
        <v>824</v>
      </c>
      <c r="C102" s="300" t="s">
        <v>134</v>
      </c>
      <c r="D102" s="300" t="s">
        <v>137</v>
      </c>
      <c r="E102" s="300" t="s">
        <v>130</v>
      </c>
      <c r="F102" s="300" t="s">
        <v>130</v>
      </c>
      <c r="G102" s="301" t="s">
        <v>825</v>
      </c>
      <c r="H102" s="302" t="s">
        <v>826</v>
      </c>
      <c r="I102" s="303">
        <v>13</v>
      </c>
      <c r="J102" s="300" t="s">
        <v>827</v>
      </c>
      <c r="K102" s="300" t="s">
        <v>828</v>
      </c>
      <c r="L102" s="304">
        <v>113001800212</v>
      </c>
      <c r="M102" s="303">
        <v>104</v>
      </c>
      <c r="N102" s="298">
        <v>924</v>
      </c>
      <c r="O102" s="298" t="s">
        <v>817</v>
      </c>
      <c r="P102" s="305">
        <v>6934053</v>
      </c>
      <c r="Q102" s="305" t="s">
        <v>357</v>
      </c>
      <c r="R102" s="305">
        <v>3114293285</v>
      </c>
      <c r="S102" s="306" t="s">
        <v>818</v>
      </c>
      <c r="T102" s="313">
        <v>270</v>
      </c>
      <c r="U102" s="312"/>
      <c r="V102" s="312"/>
      <c r="W102" s="313">
        <v>35</v>
      </c>
      <c r="X102" s="313">
        <v>45</v>
      </c>
      <c r="Y102" s="313">
        <v>45</v>
      </c>
      <c r="Z102" s="313">
        <v>48</v>
      </c>
      <c r="AA102" s="313">
        <v>47</v>
      </c>
      <c r="AB102" s="313">
        <v>50</v>
      </c>
      <c r="AC102" s="312"/>
      <c r="AD102" s="312"/>
      <c r="AE102" s="312"/>
      <c r="AF102" s="312"/>
      <c r="AG102" s="312"/>
      <c r="AH102" s="312"/>
      <c r="AI102" s="312"/>
      <c r="AJ102" s="312"/>
      <c r="AK102" s="312"/>
      <c r="AL102" s="312"/>
      <c r="AM102" s="312"/>
      <c r="AN102" s="312"/>
      <c r="AO102" s="312"/>
      <c r="AP102" s="312"/>
      <c r="AQ102" s="312"/>
      <c r="AR102" s="312"/>
      <c r="AS102" s="312"/>
      <c r="AT102" s="312"/>
      <c r="AU102" s="314">
        <v>924</v>
      </c>
      <c r="AV102" s="313">
        <v>140</v>
      </c>
      <c r="AW102" s="312"/>
      <c r="AX102" s="312"/>
      <c r="AY102" s="313">
        <v>22</v>
      </c>
      <c r="AZ102" s="313">
        <v>22</v>
      </c>
      <c r="BA102" s="313">
        <v>19</v>
      </c>
      <c r="BB102" s="313">
        <v>20</v>
      </c>
      <c r="BC102" s="313">
        <v>28</v>
      </c>
      <c r="BD102" s="313">
        <v>29</v>
      </c>
      <c r="BE102" s="312"/>
      <c r="BF102" s="312"/>
      <c r="BG102" s="312"/>
      <c r="BH102" s="312"/>
      <c r="BI102" s="312"/>
      <c r="BJ102" s="312"/>
      <c r="BK102" s="312"/>
      <c r="BL102" s="312"/>
      <c r="BM102" s="312"/>
      <c r="BN102" s="312"/>
      <c r="BO102" s="312"/>
      <c r="BP102" s="312"/>
      <c r="BQ102" s="312"/>
      <c r="BR102" s="312"/>
      <c r="BS102" s="312"/>
      <c r="BT102" s="312"/>
      <c r="BU102" s="315"/>
      <c r="BV102" s="315"/>
      <c r="BW102" s="314">
        <v>924</v>
      </c>
      <c r="BX102" s="313">
        <v>130</v>
      </c>
      <c r="BY102" s="312"/>
      <c r="BZ102" s="312"/>
      <c r="CA102" s="313">
        <v>13</v>
      </c>
      <c r="CB102" s="313">
        <v>23</v>
      </c>
      <c r="CC102" s="313">
        <v>26</v>
      </c>
      <c r="CD102" s="313">
        <v>28</v>
      </c>
      <c r="CE102" s="313">
        <v>19</v>
      </c>
      <c r="CF102" s="313">
        <v>21</v>
      </c>
      <c r="CG102" s="312"/>
      <c r="CH102" s="312"/>
      <c r="CI102" s="312"/>
      <c r="CJ102" s="312"/>
      <c r="CK102" s="312"/>
      <c r="CL102" s="312"/>
      <c r="CM102" s="312"/>
      <c r="CN102" s="312"/>
      <c r="CO102" s="312"/>
      <c r="CP102" s="312"/>
      <c r="CQ102" s="312"/>
      <c r="CR102" s="312"/>
      <c r="CS102" s="312"/>
      <c r="CT102" s="312"/>
      <c r="CU102" s="312"/>
      <c r="CV102" s="312"/>
      <c r="CW102" s="315"/>
      <c r="CX102" s="315"/>
    </row>
    <row r="103" spans="1:102" ht="18.75" x14ac:dyDescent="0.3">
      <c r="A103" s="298">
        <v>90</v>
      </c>
      <c r="B103" s="299" t="s">
        <v>829</v>
      </c>
      <c r="C103" s="300" t="s">
        <v>351</v>
      </c>
      <c r="D103" s="300" t="s">
        <v>137</v>
      </c>
      <c r="E103" s="300" t="s">
        <v>129</v>
      </c>
      <c r="F103" s="300" t="s">
        <v>129</v>
      </c>
      <c r="G103" s="301" t="s">
        <v>830</v>
      </c>
      <c r="H103" s="302" t="s">
        <v>831</v>
      </c>
      <c r="I103" s="303">
        <v>5</v>
      </c>
      <c r="J103" s="300" t="s">
        <v>479</v>
      </c>
      <c r="K103" s="300" t="s">
        <v>832</v>
      </c>
      <c r="L103" s="304">
        <v>113001008284</v>
      </c>
      <c r="M103" s="303">
        <v>105</v>
      </c>
      <c r="N103" s="298">
        <v>105</v>
      </c>
      <c r="O103" s="298" t="s">
        <v>833</v>
      </c>
      <c r="P103" s="305">
        <v>6753212</v>
      </c>
      <c r="Q103" s="305" t="s">
        <v>357</v>
      </c>
      <c r="R103" s="305">
        <v>3003160785</v>
      </c>
      <c r="S103" s="306" t="s">
        <v>834</v>
      </c>
      <c r="T103" s="313">
        <v>1806</v>
      </c>
      <c r="U103" s="312"/>
      <c r="V103" s="312"/>
      <c r="W103" s="313">
        <v>122</v>
      </c>
      <c r="X103" s="313">
        <v>138</v>
      </c>
      <c r="Y103" s="313">
        <v>164</v>
      </c>
      <c r="Z103" s="313">
        <v>126</v>
      </c>
      <c r="AA103" s="313">
        <v>147</v>
      </c>
      <c r="AB103" s="313">
        <v>163</v>
      </c>
      <c r="AC103" s="313">
        <v>24</v>
      </c>
      <c r="AD103" s="313">
        <v>206</v>
      </c>
      <c r="AE103" s="313">
        <v>176</v>
      </c>
      <c r="AF103" s="313">
        <v>128</v>
      </c>
      <c r="AG103" s="313">
        <v>113</v>
      </c>
      <c r="AH103" s="313">
        <v>59</v>
      </c>
      <c r="AI103" s="313">
        <v>47</v>
      </c>
      <c r="AJ103" s="312"/>
      <c r="AK103" s="313">
        <v>45</v>
      </c>
      <c r="AL103" s="313">
        <v>29</v>
      </c>
      <c r="AM103" s="313">
        <v>65</v>
      </c>
      <c r="AN103" s="313">
        <v>54</v>
      </c>
      <c r="AO103" s="312"/>
      <c r="AP103" s="312"/>
      <c r="AQ103" s="312"/>
      <c r="AR103" s="312"/>
      <c r="AS103" s="312"/>
      <c r="AT103" s="312"/>
      <c r="AU103" s="314">
        <v>105</v>
      </c>
      <c r="AV103" s="313">
        <v>895</v>
      </c>
      <c r="AW103" s="312"/>
      <c r="AX103" s="312"/>
      <c r="AY103" s="313">
        <v>64</v>
      </c>
      <c r="AZ103" s="313">
        <v>66</v>
      </c>
      <c r="BA103" s="313">
        <v>75</v>
      </c>
      <c r="BB103" s="313">
        <v>58</v>
      </c>
      <c r="BC103" s="313">
        <v>67</v>
      </c>
      <c r="BD103" s="313">
        <v>73</v>
      </c>
      <c r="BE103" s="313">
        <v>9</v>
      </c>
      <c r="BF103" s="313">
        <v>109</v>
      </c>
      <c r="BG103" s="313">
        <v>83</v>
      </c>
      <c r="BH103" s="313">
        <v>54</v>
      </c>
      <c r="BI103" s="313">
        <v>68</v>
      </c>
      <c r="BJ103" s="313">
        <v>44</v>
      </c>
      <c r="BK103" s="313">
        <v>31</v>
      </c>
      <c r="BL103" s="312"/>
      <c r="BM103" s="313">
        <v>22</v>
      </c>
      <c r="BN103" s="313">
        <v>13</v>
      </c>
      <c r="BO103" s="313">
        <v>23</v>
      </c>
      <c r="BP103" s="313">
        <v>36</v>
      </c>
      <c r="BQ103" s="312"/>
      <c r="BR103" s="312"/>
      <c r="BS103" s="312"/>
      <c r="BT103" s="312"/>
      <c r="BU103" s="315"/>
      <c r="BV103" s="315"/>
      <c r="BW103" s="314">
        <v>105</v>
      </c>
      <c r="BX103" s="313">
        <v>911</v>
      </c>
      <c r="BY103" s="312"/>
      <c r="BZ103" s="312"/>
      <c r="CA103" s="313">
        <v>58</v>
      </c>
      <c r="CB103" s="313">
        <v>72</v>
      </c>
      <c r="CC103" s="313">
        <v>89</v>
      </c>
      <c r="CD103" s="313">
        <v>68</v>
      </c>
      <c r="CE103" s="313">
        <v>80</v>
      </c>
      <c r="CF103" s="313">
        <v>90</v>
      </c>
      <c r="CG103" s="313">
        <v>15</v>
      </c>
      <c r="CH103" s="313">
        <v>97</v>
      </c>
      <c r="CI103" s="313">
        <v>93</v>
      </c>
      <c r="CJ103" s="313">
        <v>74</v>
      </c>
      <c r="CK103" s="313">
        <v>45</v>
      </c>
      <c r="CL103" s="313">
        <v>15</v>
      </c>
      <c r="CM103" s="313">
        <v>16</v>
      </c>
      <c r="CN103" s="312"/>
      <c r="CO103" s="313">
        <v>23</v>
      </c>
      <c r="CP103" s="313">
        <v>16</v>
      </c>
      <c r="CQ103" s="313">
        <v>42</v>
      </c>
      <c r="CR103" s="313">
        <v>18</v>
      </c>
      <c r="CS103" s="312"/>
      <c r="CT103" s="312"/>
      <c r="CU103" s="312"/>
      <c r="CV103" s="312"/>
      <c r="CW103" s="315"/>
      <c r="CX103" s="315"/>
    </row>
    <row r="104" spans="1:102" ht="18.75" x14ac:dyDescent="0.3">
      <c r="A104" s="298">
        <v>91</v>
      </c>
      <c r="B104" s="299" t="s">
        <v>835</v>
      </c>
      <c r="C104" s="300" t="s">
        <v>351</v>
      </c>
      <c r="D104" s="300" t="s">
        <v>137</v>
      </c>
      <c r="E104" s="300" t="s">
        <v>129</v>
      </c>
      <c r="F104" s="300" t="s">
        <v>129</v>
      </c>
      <c r="G104" s="301" t="s">
        <v>836</v>
      </c>
      <c r="H104" s="302" t="s">
        <v>837</v>
      </c>
      <c r="I104" s="303">
        <v>5</v>
      </c>
      <c r="J104" s="300" t="s">
        <v>472</v>
      </c>
      <c r="K104" s="300" t="s">
        <v>838</v>
      </c>
      <c r="L104" s="304">
        <v>113001004254</v>
      </c>
      <c r="M104" s="303">
        <v>106</v>
      </c>
      <c r="N104" s="298">
        <v>106</v>
      </c>
      <c r="O104" s="303" t="s">
        <v>839</v>
      </c>
      <c r="P104" s="305">
        <v>6445434</v>
      </c>
      <c r="Q104" s="305" t="s">
        <v>357</v>
      </c>
      <c r="R104" s="305">
        <v>3005301314</v>
      </c>
      <c r="S104" s="306" t="s">
        <v>840</v>
      </c>
      <c r="T104" s="313">
        <v>1187</v>
      </c>
      <c r="U104" s="312"/>
      <c r="V104" s="313">
        <v>23</v>
      </c>
      <c r="W104" s="313">
        <v>38</v>
      </c>
      <c r="X104" s="313">
        <v>74</v>
      </c>
      <c r="Y104" s="313">
        <v>58</v>
      </c>
      <c r="Z104" s="313">
        <v>71</v>
      </c>
      <c r="AA104" s="313">
        <v>56</v>
      </c>
      <c r="AB104" s="313">
        <v>57</v>
      </c>
      <c r="AC104" s="312"/>
      <c r="AD104" s="313">
        <v>199</v>
      </c>
      <c r="AE104" s="313">
        <v>155</v>
      </c>
      <c r="AF104" s="313">
        <v>148</v>
      </c>
      <c r="AG104" s="313">
        <v>141</v>
      </c>
      <c r="AH104" s="313">
        <v>98</v>
      </c>
      <c r="AI104" s="313">
        <v>69</v>
      </c>
      <c r="AJ104" s="312"/>
      <c r="AK104" s="312"/>
      <c r="AL104" s="312"/>
      <c r="AM104" s="312"/>
      <c r="AN104" s="312"/>
      <c r="AO104" s="312"/>
      <c r="AP104" s="312"/>
      <c r="AQ104" s="312"/>
      <c r="AR104" s="312"/>
      <c r="AS104" s="312"/>
      <c r="AT104" s="312"/>
      <c r="AU104" s="314">
        <v>106</v>
      </c>
      <c r="AV104" s="313">
        <v>604</v>
      </c>
      <c r="AW104" s="312"/>
      <c r="AX104" s="313">
        <v>13</v>
      </c>
      <c r="AY104" s="313">
        <v>23</v>
      </c>
      <c r="AZ104" s="313">
        <v>26</v>
      </c>
      <c r="BA104" s="313">
        <v>31</v>
      </c>
      <c r="BB104" s="313">
        <v>36</v>
      </c>
      <c r="BC104" s="313">
        <v>31</v>
      </c>
      <c r="BD104" s="313">
        <v>22</v>
      </c>
      <c r="BE104" s="312"/>
      <c r="BF104" s="313">
        <v>96</v>
      </c>
      <c r="BG104" s="313">
        <v>84</v>
      </c>
      <c r="BH104" s="313">
        <v>66</v>
      </c>
      <c r="BI104" s="313">
        <v>76</v>
      </c>
      <c r="BJ104" s="313">
        <v>59</v>
      </c>
      <c r="BK104" s="313">
        <v>41</v>
      </c>
      <c r="BL104" s="312"/>
      <c r="BM104" s="312"/>
      <c r="BN104" s="312"/>
      <c r="BO104" s="312"/>
      <c r="BP104" s="312"/>
      <c r="BQ104" s="312"/>
      <c r="BR104" s="312"/>
      <c r="BS104" s="312"/>
      <c r="BT104" s="312"/>
      <c r="BU104" s="315"/>
      <c r="BV104" s="315"/>
      <c r="BW104" s="314">
        <v>106</v>
      </c>
      <c r="BX104" s="313">
        <v>583</v>
      </c>
      <c r="BY104" s="312"/>
      <c r="BZ104" s="313">
        <v>10</v>
      </c>
      <c r="CA104" s="313">
        <v>15</v>
      </c>
      <c r="CB104" s="313">
        <v>48</v>
      </c>
      <c r="CC104" s="313">
        <v>27</v>
      </c>
      <c r="CD104" s="313">
        <v>35</v>
      </c>
      <c r="CE104" s="313">
        <v>25</v>
      </c>
      <c r="CF104" s="313">
        <v>35</v>
      </c>
      <c r="CG104" s="312"/>
      <c r="CH104" s="313">
        <v>103</v>
      </c>
      <c r="CI104" s="313">
        <v>71</v>
      </c>
      <c r="CJ104" s="313">
        <v>82</v>
      </c>
      <c r="CK104" s="313">
        <v>65</v>
      </c>
      <c r="CL104" s="313">
        <v>39</v>
      </c>
      <c r="CM104" s="313">
        <v>28</v>
      </c>
      <c r="CN104" s="312"/>
      <c r="CO104" s="312"/>
      <c r="CP104" s="312"/>
      <c r="CQ104" s="312"/>
      <c r="CR104" s="312"/>
      <c r="CS104" s="312"/>
      <c r="CT104" s="312"/>
      <c r="CU104" s="312"/>
      <c r="CV104" s="312"/>
      <c r="CW104" s="315"/>
      <c r="CX104" s="315"/>
    </row>
    <row r="105" spans="1:102" ht="18.75" x14ac:dyDescent="0.3">
      <c r="A105" s="298">
        <v>92</v>
      </c>
      <c r="B105" s="300" t="s">
        <v>841</v>
      </c>
      <c r="C105" s="300" t="s">
        <v>134</v>
      </c>
      <c r="D105" s="300" t="s">
        <v>137</v>
      </c>
      <c r="E105" s="300" t="s">
        <v>129</v>
      </c>
      <c r="F105" s="300" t="s">
        <v>129</v>
      </c>
      <c r="G105" s="301" t="s">
        <v>842</v>
      </c>
      <c r="H105" s="302" t="s">
        <v>843</v>
      </c>
      <c r="I105" s="303">
        <v>5</v>
      </c>
      <c r="J105" s="300" t="s">
        <v>479</v>
      </c>
      <c r="K105" s="300" t="s">
        <v>844</v>
      </c>
      <c r="L105" s="304">
        <v>113001001654</v>
      </c>
      <c r="M105" s="303">
        <v>106</v>
      </c>
      <c r="N105" s="298">
        <v>54</v>
      </c>
      <c r="O105" s="303" t="s">
        <v>839</v>
      </c>
      <c r="P105" s="305">
        <v>6445434</v>
      </c>
      <c r="Q105" s="305" t="s">
        <v>357</v>
      </c>
      <c r="R105" s="305">
        <v>3005301314</v>
      </c>
      <c r="S105" s="306" t="s">
        <v>840</v>
      </c>
      <c r="T105" s="313">
        <v>380</v>
      </c>
      <c r="U105" s="312"/>
      <c r="V105" s="313">
        <v>47</v>
      </c>
      <c r="W105" s="313">
        <v>46</v>
      </c>
      <c r="X105" s="313">
        <v>75</v>
      </c>
      <c r="Y105" s="313">
        <v>60</v>
      </c>
      <c r="Z105" s="313">
        <v>52</v>
      </c>
      <c r="AA105" s="313">
        <v>51</v>
      </c>
      <c r="AB105" s="313">
        <v>49</v>
      </c>
      <c r="AC105" s="312"/>
      <c r="AD105" s="312"/>
      <c r="AE105" s="312"/>
      <c r="AF105" s="312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  <c r="AQ105" s="312"/>
      <c r="AR105" s="312"/>
      <c r="AS105" s="312"/>
      <c r="AT105" s="312"/>
      <c r="AU105" s="314">
        <v>54</v>
      </c>
      <c r="AV105" s="313">
        <v>176</v>
      </c>
      <c r="AW105" s="312"/>
      <c r="AX105" s="313">
        <v>21</v>
      </c>
      <c r="AY105" s="313">
        <v>20</v>
      </c>
      <c r="AZ105" s="313">
        <v>32</v>
      </c>
      <c r="BA105" s="313">
        <v>30</v>
      </c>
      <c r="BB105" s="313">
        <v>20</v>
      </c>
      <c r="BC105" s="313">
        <v>22</v>
      </c>
      <c r="BD105" s="313">
        <v>31</v>
      </c>
      <c r="BE105" s="312"/>
      <c r="BF105" s="312"/>
      <c r="BG105" s="312"/>
      <c r="BH105" s="312"/>
      <c r="BI105" s="312"/>
      <c r="BJ105" s="312"/>
      <c r="BK105" s="312"/>
      <c r="BL105" s="312"/>
      <c r="BM105" s="312"/>
      <c r="BN105" s="312"/>
      <c r="BO105" s="312"/>
      <c r="BP105" s="312"/>
      <c r="BQ105" s="312"/>
      <c r="BR105" s="312"/>
      <c r="BS105" s="312"/>
      <c r="BT105" s="312"/>
      <c r="BU105" s="315"/>
      <c r="BV105" s="315"/>
      <c r="BW105" s="314">
        <v>54</v>
      </c>
      <c r="BX105" s="313">
        <v>204</v>
      </c>
      <c r="BY105" s="312"/>
      <c r="BZ105" s="313">
        <v>26</v>
      </c>
      <c r="CA105" s="313">
        <v>26</v>
      </c>
      <c r="CB105" s="313">
        <v>43</v>
      </c>
      <c r="CC105" s="313">
        <v>30</v>
      </c>
      <c r="CD105" s="313">
        <v>32</v>
      </c>
      <c r="CE105" s="313">
        <v>29</v>
      </c>
      <c r="CF105" s="313">
        <v>18</v>
      </c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2"/>
      <c r="CW105" s="315"/>
      <c r="CX105" s="315"/>
    </row>
    <row r="106" spans="1:102" ht="18.75" x14ac:dyDescent="0.3">
      <c r="A106" s="298">
        <v>93</v>
      </c>
      <c r="B106" s="300" t="s">
        <v>845</v>
      </c>
      <c r="C106" s="300" t="s">
        <v>134</v>
      </c>
      <c r="D106" s="300" t="s">
        <v>137</v>
      </c>
      <c r="E106" s="300" t="s">
        <v>129</v>
      </c>
      <c r="F106" s="300" t="s">
        <v>129</v>
      </c>
      <c r="G106" s="301" t="s">
        <v>846</v>
      </c>
      <c r="H106" s="302" t="s">
        <v>847</v>
      </c>
      <c r="I106" s="303">
        <v>5</v>
      </c>
      <c r="J106" s="300" t="s">
        <v>479</v>
      </c>
      <c r="K106" s="300" t="s">
        <v>848</v>
      </c>
      <c r="L106" s="304">
        <v>113001007113</v>
      </c>
      <c r="M106" s="303">
        <v>106</v>
      </c>
      <c r="N106" s="298">
        <v>129</v>
      </c>
      <c r="O106" s="303" t="s">
        <v>839</v>
      </c>
      <c r="P106" s="305">
        <v>6445434</v>
      </c>
      <c r="Q106" s="305" t="s">
        <v>357</v>
      </c>
      <c r="R106" s="305">
        <v>3005301314</v>
      </c>
      <c r="S106" s="306" t="s">
        <v>840</v>
      </c>
      <c r="T106" s="313">
        <v>415</v>
      </c>
      <c r="U106" s="312"/>
      <c r="V106" s="312"/>
      <c r="W106" s="313">
        <v>76</v>
      </c>
      <c r="X106" s="313">
        <v>79</v>
      </c>
      <c r="Y106" s="313">
        <v>69</v>
      </c>
      <c r="Z106" s="313">
        <v>66</v>
      </c>
      <c r="AA106" s="313">
        <v>61</v>
      </c>
      <c r="AB106" s="313">
        <v>64</v>
      </c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4">
        <v>129</v>
      </c>
      <c r="AV106" s="313">
        <v>198</v>
      </c>
      <c r="AW106" s="312"/>
      <c r="AX106" s="312"/>
      <c r="AY106" s="313">
        <v>32</v>
      </c>
      <c r="AZ106" s="313">
        <v>35</v>
      </c>
      <c r="BA106" s="313">
        <v>37</v>
      </c>
      <c r="BB106" s="313">
        <v>33</v>
      </c>
      <c r="BC106" s="313">
        <v>32</v>
      </c>
      <c r="BD106" s="313">
        <v>29</v>
      </c>
      <c r="BE106" s="312"/>
      <c r="BF106" s="312"/>
      <c r="BG106" s="312"/>
      <c r="BH106" s="312"/>
      <c r="BI106" s="312"/>
      <c r="BJ106" s="312"/>
      <c r="BK106" s="312"/>
      <c r="BL106" s="312"/>
      <c r="BM106" s="312"/>
      <c r="BN106" s="312"/>
      <c r="BO106" s="312"/>
      <c r="BP106" s="312"/>
      <c r="BQ106" s="312"/>
      <c r="BR106" s="312"/>
      <c r="BS106" s="312"/>
      <c r="BT106" s="312"/>
      <c r="BU106" s="315"/>
      <c r="BV106" s="315"/>
      <c r="BW106" s="314">
        <v>129</v>
      </c>
      <c r="BX106" s="313">
        <v>217</v>
      </c>
      <c r="BY106" s="312"/>
      <c r="BZ106" s="312"/>
      <c r="CA106" s="313">
        <v>44</v>
      </c>
      <c r="CB106" s="313">
        <v>44</v>
      </c>
      <c r="CC106" s="313">
        <v>32</v>
      </c>
      <c r="CD106" s="313">
        <v>33</v>
      </c>
      <c r="CE106" s="313">
        <v>29</v>
      </c>
      <c r="CF106" s="313">
        <v>35</v>
      </c>
      <c r="CG106" s="312"/>
      <c r="CH106" s="312"/>
      <c r="CI106" s="312"/>
      <c r="CJ106" s="312"/>
      <c r="CK106" s="312"/>
      <c r="CL106" s="312"/>
      <c r="CM106" s="312"/>
      <c r="CN106" s="312"/>
      <c r="CO106" s="312"/>
      <c r="CP106" s="312"/>
      <c r="CQ106" s="312"/>
      <c r="CR106" s="312"/>
      <c r="CS106" s="312"/>
      <c r="CT106" s="312"/>
      <c r="CU106" s="312"/>
      <c r="CV106" s="312"/>
      <c r="CW106" s="315"/>
      <c r="CX106" s="315"/>
    </row>
    <row r="107" spans="1:102" ht="18.75" x14ac:dyDescent="0.3">
      <c r="A107" s="298">
        <v>94</v>
      </c>
      <c r="B107" s="299" t="s">
        <v>849</v>
      </c>
      <c r="C107" s="300" t="s">
        <v>351</v>
      </c>
      <c r="D107" s="300" t="s">
        <v>137</v>
      </c>
      <c r="E107" s="300" t="s">
        <v>130</v>
      </c>
      <c r="F107" s="300" t="s">
        <v>130</v>
      </c>
      <c r="G107" s="301" t="s">
        <v>850</v>
      </c>
      <c r="H107" s="302" t="s">
        <v>851</v>
      </c>
      <c r="I107" s="303">
        <v>12</v>
      </c>
      <c r="J107" s="300" t="s">
        <v>852</v>
      </c>
      <c r="K107" s="300" t="s">
        <v>853</v>
      </c>
      <c r="L107" s="304">
        <v>113001004289</v>
      </c>
      <c r="M107" s="303">
        <v>107</v>
      </c>
      <c r="N107" s="298">
        <v>107</v>
      </c>
      <c r="O107" s="298" t="s">
        <v>854</v>
      </c>
      <c r="P107" s="305">
        <v>6387695</v>
      </c>
      <c r="Q107" s="305" t="s">
        <v>357</v>
      </c>
      <c r="R107" s="305">
        <v>3015117457</v>
      </c>
      <c r="S107" s="306" t="s">
        <v>855</v>
      </c>
      <c r="T107" s="313">
        <v>1461</v>
      </c>
      <c r="U107" s="312"/>
      <c r="V107" s="313">
        <v>25</v>
      </c>
      <c r="W107" s="313">
        <v>51</v>
      </c>
      <c r="X107" s="313">
        <v>70</v>
      </c>
      <c r="Y107" s="313">
        <v>72</v>
      </c>
      <c r="Z107" s="313">
        <v>69</v>
      </c>
      <c r="AA107" s="313">
        <v>106</v>
      </c>
      <c r="AB107" s="313">
        <v>94</v>
      </c>
      <c r="AC107" s="312"/>
      <c r="AD107" s="313">
        <v>190</v>
      </c>
      <c r="AE107" s="313">
        <v>188</v>
      </c>
      <c r="AF107" s="313">
        <v>166</v>
      </c>
      <c r="AG107" s="313">
        <v>162</v>
      </c>
      <c r="AH107" s="313">
        <v>152</v>
      </c>
      <c r="AI107" s="313">
        <v>116</v>
      </c>
      <c r="AJ107" s="312"/>
      <c r="AK107" s="312"/>
      <c r="AL107" s="312"/>
      <c r="AM107" s="312"/>
      <c r="AN107" s="312"/>
      <c r="AO107" s="312"/>
      <c r="AP107" s="312"/>
      <c r="AQ107" s="312"/>
      <c r="AR107" s="312"/>
      <c r="AS107" s="312"/>
      <c r="AT107" s="312"/>
      <c r="AU107" s="314">
        <v>107</v>
      </c>
      <c r="AV107" s="313">
        <v>714</v>
      </c>
      <c r="AW107" s="312"/>
      <c r="AX107" s="313">
        <v>10</v>
      </c>
      <c r="AY107" s="313">
        <v>24</v>
      </c>
      <c r="AZ107" s="313">
        <v>39</v>
      </c>
      <c r="BA107" s="313">
        <v>36</v>
      </c>
      <c r="BB107" s="313">
        <v>26</v>
      </c>
      <c r="BC107" s="313">
        <v>47</v>
      </c>
      <c r="BD107" s="313">
        <v>48</v>
      </c>
      <c r="BE107" s="312"/>
      <c r="BF107" s="313">
        <v>86</v>
      </c>
      <c r="BG107" s="313">
        <v>93</v>
      </c>
      <c r="BH107" s="313">
        <v>84</v>
      </c>
      <c r="BI107" s="313">
        <v>83</v>
      </c>
      <c r="BJ107" s="313">
        <v>74</v>
      </c>
      <c r="BK107" s="313">
        <v>64</v>
      </c>
      <c r="BL107" s="312"/>
      <c r="BM107" s="312"/>
      <c r="BN107" s="312"/>
      <c r="BO107" s="312"/>
      <c r="BP107" s="312"/>
      <c r="BQ107" s="312"/>
      <c r="BR107" s="312"/>
      <c r="BS107" s="312"/>
      <c r="BT107" s="312"/>
      <c r="BU107" s="315"/>
      <c r="BV107" s="315"/>
      <c r="BW107" s="314">
        <v>107</v>
      </c>
      <c r="BX107" s="313">
        <v>747</v>
      </c>
      <c r="BY107" s="312"/>
      <c r="BZ107" s="313">
        <v>15</v>
      </c>
      <c r="CA107" s="313">
        <v>27</v>
      </c>
      <c r="CB107" s="313">
        <v>31</v>
      </c>
      <c r="CC107" s="313">
        <v>36</v>
      </c>
      <c r="CD107" s="313">
        <v>43</v>
      </c>
      <c r="CE107" s="313">
        <v>59</v>
      </c>
      <c r="CF107" s="313">
        <v>46</v>
      </c>
      <c r="CG107" s="312"/>
      <c r="CH107" s="313">
        <v>104</v>
      </c>
      <c r="CI107" s="313">
        <v>95</v>
      </c>
      <c r="CJ107" s="313">
        <v>82</v>
      </c>
      <c r="CK107" s="313">
        <v>79</v>
      </c>
      <c r="CL107" s="313">
        <v>78</v>
      </c>
      <c r="CM107" s="313">
        <v>52</v>
      </c>
      <c r="CN107" s="312"/>
      <c r="CO107" s="312"/>
      <c r="CP107" s="312"/>
      <c r="CQ107" s="312"/>
      <c r="CR107" s="312"/>
      <c r="CS107" s="312"/>
      <c r="CT107" s="312"/>
      <c r="CU107" s="312"/>
      <c r="CV107" s="312"/>
      <c r="CW107" s="315"/>
      <c r="CX107" s="315"/>
    </row>
    <row r="108" spans="1:102" ht="18.75" x14ac:dyDescent="0.3">
      <c r="A108" s="298">
        <v>95</v>
      </c>
      <c r="B108" s="300" t="s">
        <v>856</v>
      </c>
      <c r="C108" s="300" t="s">
        <v>134</v>
      </c>
      <c r="D108" s="300" t="s">
        <v>137</v>
      </c>
      <c r="E108" s="300" t="s">
        <v>130</v>
      </c>
      <c r="F108" s="300" t="s">
        <v>130</v>
      </c>
      <c r="G108" s="301" t="s">
        <v>857</v>
      </c>
      <c r="H108" s="302" t="s">
        <v>858</v>
      </c>
      <c r="I108" s="303">
        <v>12</v>
      </c>
      <c r="J108" s="300" t="s">
        <v>859</v>
      </c>
      <c r="K108" s="300" t="s">
        <v>860</v>
      </c>
      <c r="L108" s="304">
        <v>113001003789</v>
      </c>
      <c r="M108" s="303">
        <v>107</v>
      </c>
      <c r="N108" s="298">
        <v>100</v>
      </c>
      <c r="O108" s="298" t="s">
        <v>854</v>
      </c>
      <c r="P108" s="305">
        <v>6387695</v>
      </c>
      <c r="Q108" s="305" t="s">
        <v>357</v>
      </c>
      <c r="R108" s="305">
        <v>3015117457</v>
      </c>
      <c r="S108" s="306" t="s">
        <v>855</v>
      </c>
      <c r="T108" s="313">
        <v>546</v>
      </c>
      <c r="U108" s="312"/>
      <c r="V108" s="313">
        <v>22</v>
      </c>
      <c r="W108" s="313">
        <v>72</v>
      </c>
      <c r="X108" s="313">
        <v>97</v>
      </c>
      <c r="Y108" s="313">
        <v>95</v>
      </c>
      <c r="Z108" s="313">
        <v>97</v>
      </c>
      <c r="AA108" s="313">
        <v>91</v>
      </c>
      <c r="AB108" s="313">
        <v>72</v>
      </c>
      <c r="AC108" s="312"/>
      <c r="AD108" s="312"/>
      <c r="AE108" s="312"/>
      <c r="AF108" s="312"/>
      <c r="AG108" s="312"/>
      <c r="AH108" s="312"/>
      <c r="AI108" s="312"/>
      <c r="AJ108" s="312"/>
      <c r="AK108" s="312"/>
      <c r="AL108" s="312"/>
      <c r="AM108" s="312"/>
      <c r="AN108" s="312"/>
      <c r="AO108" s="312"/>
      <c r="AP108" s="312"/>
      <c r="AQ108" s="312"/>
      <c r="AR108" s="312"/>
      <c r="AS108" s="312"/>
      <c r="AT108" s="312"/>
      <c r="AU108" s="314">
        <v>100</v>
      </c>
      <c r="AV108" s="313">
        <v>271</v>
      </c>
      <c r="AW108" s="312"/>
      <c r="AX108" s="313">
        <v>12</v>
      </c>
      <c r="AY108" s="313">
        <v>31</v>
      </c>
      <c r="AZ108" s="313">
        <v>43</v>
      </c>
      <c r="BA108" s="313">
        <v>59</v>
      </c>
      <c r="BB108" s="313">
        <v>47</v>
      </c>
      <c r="BC108" s="313">
        <v>42</v>
      </c>
      <c r="BD108" s="313">
        <v>37</v>
      </c>
      <c r="BE108" s="312"/>
      <c r="BF108" s="312"/>
      <c r="BG108" s="312"/>
      <c r="BH108" s="312"/>
      <c r="BI108" s="312"/>
      <c r="BJ108" s="312"/>
      <c r="BK108" s="312"/>
      <c r="BL108" s="312"/>
      <c r="BM108" s="312"/>
      <c r="BN108" s="312"/>
      <c r="BO108" s="312"/>
      <c r="BP108" s="312"/>
      <c r="BQ108" s="312"/>
      <c r="BR108" s="312"/>
      <c r="BS108" s="312"/>
      <c r="BT108" s="312"/>
      <c r="BU108" s="315"/>
      <c r="BV108" s="315"/>
      <c r="BW108" s="314">
        <v>100</v>
      </c>
      <c r="BX108" s="313">
        <v>275</v>
      </c>
      <c r="BY108" s="312"/>
      <c r="BZ108" s="313">
        <v>10</v>
      </c>
      <c r="CA108" s="313">
        <v>41</v>
      </c>
      <c r="CB108" s="313">
        <v>54</v>
      </c>
      <c r="CC108" s="313">
        <v>36</v>
      </c>
      <c r="CD108" s="313">
        <v>50</v>
      </c>
      <c r="CE108" s="313">
        <v>49</v>
      </c>
      <c r="CF108" s="313">
        <v>35</v>
      </c>
      <c r="CG108" s="312"/>
      <c r="CH108" s="312"/>
      <c r="CI108" s="312"/>
      <c r="CJ108" s="312"/>
      <c r="CK108" s="312"/>
      <c r="CL108" s="312"/>
      <c r="CM108" s="312"/>
      <c r="CN108" s="312"/>
      <c r="CO108" s="312"/>
      <c r="CP108" s="312"/>
      <c r="CQ108" s="312"/>
      <c r="CR108" s="312"/>
      <c r="CS108" s="312"/>
      <c r="CT108" s="312"/>
      <c r="CU108" s="312"/>
      <c r="CV108" s="312"/>
      <c r="CW108" s="315"/>
      <c r="CX108" s="315"/>
    </row>
    <row r="109" spans="1:102" ht="18.75" x14ac:dyDescent="0.3">
      <c r="A109" s="298">
        <v>96</v>
      </c>
      <c r="B109" s="299" t="s">
        <v>861</v>
      </c>
      <c r="C109" s="300" t="s">
        <v>351</v>
      </c>
      <c r="D109" s="300" t="s">
        <v>137</v>
      </c>
      <c r="E109" s="300" t="s">
        <v>128</v>
      </c>
      <c r="F109" s="300" t="s">
        <v>145</v>
      </c>
      <c r="G109" s="301" t="s">
        <v>862</v>
      </c>
      <c r="H109" s="302" t="s">
        <v>863</v>
      </c>
      <c r="I109" s="303">
        <v>10</v>
      </c>
      <c r="J109" s="300" t="s">
        <v>774</v>
      </c>
      <c r="K109" s="300" t="s">
        <v>864</v>
      </c>
      <c r="L109" s="304">
        <v>113001005358</v>
      </c>
      <c r="M109" s="303">
        <v>111</v>
      </c>
      <c r="N109" s="298">
        <v>111</v>
      </c>
      <c r="O109" s="303" t="s">
        <v>865</v>
      </c>
      <c r="P109" s="305">
        <v>3135468432</v>
      </c>
      <c r="Q109" s="305" t="s">
        <v>357</v>
      </c>
      <c r="R109" s="305">
        <v>3135468432</v>
      </c>
      <c r="S109" s="306" t="s">
        <v>866</v>
      </c>
      <c r="T109" s="313">
        <v>653</v>
      </c>
      <c r="U109" s="312"/>
      <c r="V109" s="312"/>
      <c r="W109" s="313">
        <v>30</v>
      </c>
      <c r="X109" s="313">
        <v>29</v>
      </c>
      <c r="Y109" s="313">
        <v>27</v>
      </c>
      <c r="Z109" s="313">
        <v>44</v>
      </c>
      <c r="AA109" s="313">
        <v>53</v>
      </c>
      <c r="AB109" s="313">
        <v>52</v>
      </c>
      <c r="AC109" s="312"/>
      <c r="AD109" s="313">
        <v>85</v>
      </c>
      <c r="AE109" s="313">
        <v>70</v>
      </c>
      <c r="AF109" s="313">
        <v>75</v>
      </c>
      <c r="AG109" s="313">
        <v>85</v>
      </c>
      <c r="AH109" s="313">
        <v>58</v>
      </c>
      <c r="AI109" s="313">
        <v>45</v>
      </c>
      <c r="AJ109" s="312"/>
      <c r="AK109" s="312"/>
      <c r="AL109" s="312"/>
      <c r="AM109" s="312"/>
      <c r="AN109" s="312"/>
      <c r="AO109" s="312"/>
      <c r="AP109" s="312"/>
      <c r="AQ109" s="312"/>
      <c r="AR109" s="312"/>
      <c r="AS109" s="312"/>
      <c r="AT109" s="312"/>
      <c r="AU109" s="314">
        <v>111</v>
      </c>
      <c r="AV109" s="313">
        <v>306</v>
      </c>
      <c r="AW109" s="312"/>
      <c r="AX109" s="312"/>
      <c r="AY109" s="313">
        <v>17</v>
      </c>
      <c r="AZ109" s="313">
        <v>14</v>
      </c>
      <c r="BA109" s="313">
        <v>19</v>
      </c>
      <c r="BB109" s="313">
        <v>23</v>
      </c>
      <c r="BC109" s="313">
        <v>27</v>
      </c>
      <c r="BD109" s="313">
        <v>26</v>
      </c>
      <c r="BE109" s="312"/>
      <c r="BF109" s="313">
        <v>28</v>
      </c>
      <c r="BG109" s="313">
        <v>29</v>
      </c>
      <c r="BH109" s="313">
        <v>32</v>
      </c>
      <c r="BI109" s="313">
        <v>37</v>
      </c>
      <c r="BJ109" s="313">
        <v>29</v>
      </c>
      <c r="BK109" s="313">
        <v>25</v>
      </c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5"/>
      <c r="BV109" s="315"/>
      <c r="BW109" s="314">
        <v>111</v>
      </c>
      <c r="BX109" s="313">
        <v>347</v>
      </c>
      <c r="BY109" s="312"/>
      <c r="BZ109" s="312"/>
      <c r="CA109" s="313">
        <v>13</v>
      </c>
      <c r="CB109" s="313">
        <v>15</v>
      </c>
      <c r="CC109" s="313">
        <v>8</v>
      </c>
      <c r="CD109" s="313">
        <v>21</v>
      </c>
      <c r="CE109" s="313">
        <v>26</v>
      </c>
      <c r="CF109" s="313">
        <v>26</v>
      </c>
      <c r="CG109" s="312"/>
      <c r="CH109" s="313">
        <v>57</v>
      </c>
      <c r="CI109" s="313">
        <v>41</v>
      </c>
      <c r="CJ109" s="313">
        <v>43</v>
      </c>
      <c r="CK109" s="313">
        <v>48</v>
      </c>
      <c r="CL109" s="313">
        <v>29</v>
      </c>
      <c r="CM109" s="313">
        <v>20</v>
      </c>
      <c r="CN109" s="312"/>
      <c r="CO109" s="312"/>
      <c r="CP109" s="312"/>
      <c r="CQ109" s="312"/>
      <c r="CR109" s="312"/>
      <c r="CS109" s="312"/>
      <c r="CT109" s="312"/>
      <c r="CU109" s="312"/>
      <c r="CV109" s="312"/>
      <c r="CW109" s="315"/>
      <c r="CX109" s="315"/>
    </row>
    <row r="110" spans="1:102" ht="18.75" x14ac:dyDescent="0.3">
      <c r="A110" s="298">
        <v>97</v>
      </c>
      <c r="B110" s="299" t="s">
        <v>867</v>
      </c>
      <c r="C110" s="300" t="s">
        <v>351</v>
      </c>
      <c r="D110" s="300" t="s">
        <v>137</v>
      </c>
      <c r="E110" s="300" t="s">
        <v>128</v>
      </c>
      <c r="F110" s="300" t="s">
        <v>148</v>
      </c>
      <c r="G110" s="301" t="s">
        <v>868</v>
      </c>
      <c r="H110" s="302" t="s">
        <v>869</v>
      </c>
      <c r="I110" s="303">
        <v>2</v>
      </c>
      <c r="J110" s="300" t="s">
        <v>870</v>
      </c>
      <c r="K110" s="300" t="s">
        <v>871</v>
      </c>
      <c r="L110" s="304">
        <v>113001005374</v>
      </c>
      <c r="M110" s="303">
        <v>112</v>
      </c>
      <c r="N110" s="298">
        <v>112</v>
      </c>
      <c r="O110" s="298" t="s">
        <v>872</v>
      </c>
      <c r="P110" s="305">
        <v>6745303</v>
      </c>
      <c r="Q110" s="305" t="s">
        <v>357</v>
      </c>
      <c r="R110" s="305">
        <v>3006269764</v>
      </c>
      <c r="S110" s="306" t="s">
        <v>873</v>
      </c>
      <c r="T110" s="313">
        <v>1213</v>
      </c>
      <c r="U110" s="312"/>
      <c r="V110" s="312"/>
      <c r="W110" s="313">
        <v>14</v>
      </c>
      <c r="X110" s="313">
        <v>27</v>
      </c>
      <c r="Y110" s="313">
        <v>30</v>
      </c>
      <c r="Z110" s="313">
        <v>34</v>
      </c>
      <c r="AA110" s="313">
        <v>35</v>
      </c>
      <c r="AB110" s="313">
        <v>32</v>
      </c>
      <c r="AC110" s="312"/>
      <c r="AD110" s="313">
        <v>185</v>
      </c>
      <c r="AE110" s="313">
        <v>172</v>
      </c>
      <c r="AF110" s="313">
        <v>168</v>
      </c>
      <c r="AG110" s="313">
        <v>145</v>
      </c>
      <c r="AH110" s="313">
        <v>112</v>
      </c>
      <c r="AI110" s="313">
        <v>95</v>
      </c>
      <c r="AJ110" s="312"/>
      <c r="AK110" s="313">
        <v>14</v>
      </c>
      <c r="AL110" s="313">
        <v>34</v>
      </c>
      <c r="AM110" s="313">
        <v>59</v>
      </c>
      <c r="AN110" s="313">
        <v>57</v>
      </c>
      <c r="AO110" s="312"/>
      <c r="AP110" s="312"/>
      <c r="AQ110" s="312"/>
      <c r="AR110" s="312"/>
      <c r="AS110" s="312"/>
      <c r="AT110" s="312"/>
      <c r="AU110" s="314">
        <v>112</v>
      </c>
      <c r="AV110" s="313">
        <v>620</v>
      </c>
      <c r="AW110" s="312"/>
      <c r="AX110" s="312"/>
      <c r="AY110" s="313">
        <v>6</v>
      </c>
      <c r="AZ110" s="313">
        <v>9</v>
      </c>
      <c r="BA110" s="313">
        <v>15</v>
      </c>
      <c r="BB110" s="313">
        <v>14</v>
      </c>
      <c r="BC110" s="313">
        <v>13</v>
      </c>
      <c r="BD110" s="313">
        <v>16</v>
      </c>
      <c r="BE110" s="312"/>
      <c r="BF110" s="313">
        <v>97</v>
      </c>
      <c r="BG110" s="313">
        <v>80</v>
      </c>
      <c r="BH110" s="313">
        <v>87</v>
      </c>
      <c r="BI110" s="313">
        <v>76</v>
      </c>
      <c r="BJ110" s="313">
        <v>69</v>
      </c>
      <c r="BK110" s="313">
        <v>56</v>
      </c>
      <c r="BL110" s="312"/>
      <c r="BM110" s="313">
        <v>7</v>
      </c>
      <c r="BN110" s="313">
        <v>17</v>
      </c>
      <c r="BO110" s="313">
        <v>33</v>
      </c>
      <c r="BP110" s="313">
        <v>25</v>
      </c>
      <c r="BQ110" s="312"/>
      <c r="BR110" s="312"/>
      <c r="BS110" s="312"/>
      <c r="BT110" s="312"/>
      <c r="BU110" s="315"/>
      <c r="BV110" s="315"/>
      <c r="BW110" s="314">
        <v>112</v>
      </c>
      <c r="BX110" s="313">
        <v>593</v>
      </c>
      <c r="BY110" s="312"/>
      <c r="BZ110" s="312"/>
      <c r="CA110" s="313">
        <v>8</v>
      </c>
      <c r="CB110" s="313">
        <v>18</v>
      </c>
      <c r="CC110" s="313">
        <v>15</v>
      </c>
      <c r="CD110" s="313">
        <v>20</v>
      </c>
      <c r="CE110" s="313">
        <v>22</v>
      </c>
      <c r="CF110" s="313">
        <v>16</v>
      </c>
      <c r="CG110" s="312"/>
      <c r="CH110" s="313">
        <v>88</v>
      </c>
      <c r="CI110" s="313">
        <v>92</v>
      </c>
      <c r="CJ110" s="313">
        <v>81</v>
      </c>
      <c r="CK110" s="313">
        <v>69</v>
      </c>
      <c r="CL110" s="313">
        <v>43</v>
      </c>
      <c r="CM110" s="313">
        <v>39</v>
      </c>
      <c r="CN110" s="312"/>
      <c r="CO110" s="313">
        <v>7</v>
      </c>
      <c r="CP110" s="313">
        <v>17</v>
      </c>
      <c r="CQ110" s="313">
        <v>26</v>
      </c>
      <c r="CR110" s="313">
        <v>32</v>
      </c>
      <c r="CS110" s="312"/>
      <c r="CT110" s="312"/>
      <c r="CU110" s="312"/>
      <c r="CV110" s="312"/>
      <c r="CW110" s="315"/>
      <c r="CX110" s="315"/>
    </row>
    <row r="111" spans="1:102" ht="18.75" x14ac:dyDescent="0.3">
      <c r="A111" s="298">
        <v>98</v>
      </c>
      <c r="B111" s="300" t="s">
        <v>874</v>
      </c>
      <c r="C111" s="300" t="s">
        <v>134</v>
      </c>
      <c r="D111" s="300" t="s">
        <v>137</v>
      </c>
      <c r="E111" s="300" t="s">
        <v>128</v>
      </c>
      <c r="F111" s="300" t="s">
        <v>148</v>
      </c>
      <c r="G111" s="301" t="s">
        <v>875</v>
      </c>
      <c r="H111" s="302" t="s">
        <v>876</v>
      </c>
      <c r="I111" s="303">
        <v>2</v>
      </c>
      <c r="J111" s="300" t="s">
        <v>877</v>
      </c>
      <c r="K111" s="300" t="s">
        <v>878</v>
      </c>
      <c r="L111" s="304">
        <v>113001000674</v>
      </c>
      <c r="M111" s="303">
        <v>112</v>
      </c>
      <c r="N111" s="298">
        <v>26</v>
      </c>
      <c r="O111" s="298" t="s">
        <v>872</v>
      </c>
      <c r="P111" s="305">
        <v>6745303</v>
      </c>
      <c r="Q111" s="305" t="s">
        <v>357</v>
      </c>
      <c r="R111" s="305">
        <v>3006269764</v>
      </c>
      <c r="S111" s="306" t="s">
        <v>873</v>
      </c>
      <c r="T111" s="313">
        <v>386</v>
      </c>
      <c r="U111" s="312"/>
      <c r="V111" s="312"/>
      <c r="W111" s="313">
        <v>42</v>
      </c>
      <c r="X111" s="313">
        <v>75</v>
      </c>
      <c r="Y111" s="313">
        <v>58</v>
      </c>
      <c r="Z111" s="313">
        <v>65</v>
      </c>
      <c r="AA111" s="313">
        <v>62</v>
      </c>
      <c r="AB111" s="313">
        <v>62</v>
      </c>
      <c r="AC111" s="313">
        <v>22</v>
      </c>
      <c r="AD111" s="312"/>
      <c r="AE111" s="312"/>
      <c r="AF111" s="312"/>
      <c r="AG111" s="312"/>
      <c r="AH111" s="312"/>
      <c r="AI111" s="312"/>
      <c r="AJ111" s="312"/>
      <c r="AK111" s="312"/>
      <c r="AL111" s="312"/>
      <c r="AM111" s="312"/>
      <c r="AN111" s="312"/>
      <c r="AO111" s="312"/>
      <c r="AP111" s="312"/>
      <c r="AQ111" s="312"/>
      <c r="AR111" s="312"/>
      <c r="AS111" s="312"/>
      <c r="AT111" s="312"/>
      <c r="AU111" s="314">
        <v>26</v>
      </c>
      <c r="AV111" s="313">
        <v>187</v>
      </c>
      <c r="AW111" s="312"/>
      <c r="AX111" s="312"/>
      <c r="AY111" s="313">
        <v>22</v>
      </c>
      <c r="AZ111" s="313">
        <v>39</v>
      </c>
      <c r="BA111" s="313">
        <v>32</v>
      </c>
      <c r="BB111" s="313">
        <v>31</v>
      </c>
      <c r="BC111" s="313">
        <v>24</v>
      </c>
      <c r="BD111" s="313">
        <v>28</v>
      </c>
      <c r="BE111" s="313">
        <v>11</v>
      </c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5"/>
      <c r="BV111" s="315"/>
      <c r="BW111" s="314">
        <v>26</v>
      </c>
      <c r="BX111" s="313">
        <v>199</v>
      </c>
      <c r="BY111" s="312"/>
      <c r="BZ111" s="312"/>
      <c r="CA111" s="313">
        <v>20</v>
      </c>
      <c r="CB111" s="313">
        <v>36</v>
      </c>
      <c r="CC111" s="313">
        <v>26</v>
      </c>
      <c r="CD111" s="313">
        <v>34</v>
      </c>
      <c r="CE111" s="313">
        <v>38</v>
      </c>
      <c r="CF111" s="313">
        <v>34</v>
      </c>
      <c r="CG111" s="313">
        <v>11</v>
      </c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2"/>
      <c r="CW111" s="315"/>
      <c r="CX111" s="315"/>
    </row>
    <row r="112" spans="1:102" ht="18.75" x14ac:dyDescent="0.3">
      <c r="A112" s="298">
        <v>99</v>
      </c>
      <c r="B112" s="300" t="s">
        <v>879</v>
      </c>
      <c r="C112" s="300" t="s">
        <v>134</v>
      </c>
      <c r="D112" s="300" t="s">
        <v>137</v>
      </c>
      <c r="E112" s="300" t="s">
        <v>128</v>
      </c>
      <c r="F112" s="300" t="s">
        <v>148</v>
      </c>
      <c r="G112" s="301" t="s">
        <v>880</v>
      </c>
      <c r="H112" s="302" t="s">
        <v>881</v>
      </c>
      <c r="I112" s="303">
        <v>2</v>
      </c>
      <c r="J112" s="300" t="s">
        <v>882</v>
      </c>
      <c r="K112" s="300" t="s">
        <v>883</v>
      </c>
      <c r="L112" s="304">
        <v>113001002642</v>
      </c>
      <c r="M112" s="303">
        <v>112</v>
      </c>
      <c r="N112" s="298">
        <v>80</v>
      </c>
      <c r="O112" s="298" t="s">
        <v>872</v>
      </c>
      <c r="P112" s="305">
        <v>6745303</v>
      </c>
      <c r="Q112" s="305" t="s">
        <v>357</v>
      </c>
      <c r="R112" s="305">
        <v>3006269764</v>
      </c>
      <c r="S112" s="306" t="s">
        <v>873</v>
      </c>
      <c r="T112" s="313">
        <v>283</v>
      </c>
      <c r="U112" s="312"/>
      <c r="V112" s="312"/>
      <c r="W112" s="313">
        <v>43</v>
      </c>
      <c r="X112" s="313">
        <v>45</v>
      </c>
      <c r="Y112" s="313">
        <v>52</v>
      </c>
      <c r="Z112" s="313">
        <v>46</v>
      </c>
      <c r="AA112" s="313">
        <v>54</v>
      </c>
      <c r="AB112" s="313">
        <v>43</v>
      </c>
      <c r="AC112" s="312"/>
      <c r="AD112" s="312"/>
      <c r="AE112" s="312"/>
      <c r="AF112" s="312"/>
      <c r="AG112" s="312"/>
      <c r="AH112" s="312"/>
      <c r="AI112" s="312"/>
      <c r="AJ112" s="312"/>
      <c r="AK112" s="312"/>
      <c r="AL112" s="312"/>
      <c r="AM112" s="312"/>
      <c r="AN112" s="312"/>
      <c r="AO112" s="312"/>
      <c r="AP112" s="312"/>
      <c r="AQ112" s="312"/>
      <c r="AR112" s="312"/>
      <c r="AS112" s="312"/>
      <c r="AT112" s="312"/>
      <c r="AU112" s="314">
        <v>80</v>
      </c>
      <c r="AV112" s="313">
        <v>142</v>
      </c>
      <c r="AW112" s="312"/>
      <c r="AX112" s="312"/>
      <c r="AY112" s="313">
        <v>23</v>
      </c>
      <c r="AZ112" s="313">
        <v>29</v>
      </c>
      <c r="BA112" s="313">
        <v>27</v>
      </c>
      <c r="BB112" s="313">
        <v>20</v>
      </c>
      <c r="BC112" s="313">
        <v>23</v>
      </c>
      <c r="BD112" s="313">
        <v>20</v>
      </c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5"/>
      <c r="BV112" s="315"/>
      <c r="BW112" s="314">
        <v>80</v>
      </c>
      <c r="BX112" s="313">
        <v>141</v>
      </c>
      <c r="BY112" s="312"/>
      <c r="BZ112" s="312"/>
      <c r="CA112" s="313">
        <v>20</v>
      </c>
      <c r="CB112" s="313">
        <v>16</v>
      </c>
      <c r="CC112" s="313">
        <v>25</v>
      </c>
      <c r="CD112" s="313">
        <v>26</v>
      </c>
      <c r="CE112" s="313">
        <v>31</v>
      </c>
      <c r="CF112" s="313">
        <v>23</v>
      </c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312"/>
      <c r="CT112" s="312"/>
      <c r="CU112" s="312"/>
      <c r="CV112" s="312"/>
      <c r="CW112" s="315"/>
      <c r="CX112" s="315"/>
    </row>
    <row r="113" spans="1:102" ht="18.75" x14ac:dyDescent="0.3">
      <c r="A113" s="298">
        <v>100</v>
      </c>
      <c r="B113" s="300" t="s">
        <v>884</v>
      </c>
      <c r="C113" s="300" t="s">
        <v>134</v>
      </c>
      <c r="D113" s="300" t="s">
        <v>137</v>
      </c>
      <c r="E113" s="300" t="s">
        <v>128</v>
      </c>
      <c r="F113" s="300" t="s">
        <v>148</v>
      </c>
      <c r="G113" s="301" t="s">
        <v>885</v>
      </c>
      <c r="H113" s="302" t="s">
        <v>886</v>
      </c>
      <c r="I113" s="303">
        <v>2</v>
      </c>
      <c r="J113" s="300" t="s">
        <v>887</v>
      </c>
      <c r="K113" s="300" t="s">
        <v>888</v>
      </c>
      <c r="L113" s="304">
        <v>113001012559</v>
      </c>
      <c r="M113" s="303">
        <v>112</v>
      </c>
      <c r="N113" s="298">
        <v>163</v>
      </c>
      <c r="O113" s="298" t="s">
        <v>872</v>
      </c>
      <c r="P113" s="305">
        <v>6745303</v>
      </c>
      <c r="Q113" s="305" t="s">
        <v>357</v>
      </c>
      <c r="R113" s="305">
        <v>3006269764</v>
      </c>
      <c r="S113" s="306" t="s">
        <v>873</v>
      </c>
      <c r="T113" s="313">
        <v>196</v>
      </c>
      <c r="U113" s="312"/>
      <c r="V113" s="312"/>
      <c r="W113" s="313">
        <v>33</v>
      </c>
      <c r="X113" s="313">
        <v>33</v>
      </c>
      <c r="Y113" s="313">
        <v>42</v>
      </c>
      <c r="Z113" s="313">
        <v>27</v>
      </c>
      <c r="AA113" s="313">
        <v>35</v>
      </c>
      <c r="AB113" s="313">
        <v>26</v>
      </c>
      <c r="AC113" s="312"/>
      <c r="AD113" s="312"/>
      <c r="AE113" s="312"/>
      <c r="AF113" s="312"/>
      <c r="AG113" s="312"/>
      <c r="AH113" s="312"/>
      <c r="AI113" s="312"/>
      <c r="AJ113" s="312"/>
      <c r="AK113" s="312"/>
      <c r="AL113" s="312"/>
      <c r="AM113" s="312"/>
      <c r="AN113" s="312"/>
      <c r="AO113" s="312"/>
      <c r="AP113" s="312"/>
      <c r="AQ113" s="312"/>
      <c r="AR113" s="312"/>
      <c r="AS113" s="312"/>
      <c r="AT113" s="312"/>
      <c r="AU113" s="314">
        <v>163</v>
      </c>
      <c r="AV113" s="313">
        <v>91</v>
      </c>
      <c r="AW113" s="312"/>
      <c r="AX113" s="312"/>
      <c r="AY113" s="313">
        <v>15</v>
      </c>
      <c r="AZ113" s="313">
        <v>16</v>
      </c>
      <c r="BA113" s="313">
        <v>20</v>
      </c>
      <c r="BB113" s="313">
        <v>11</v>
      </c>
      <c r="BC113" s="313">
        <v>20</v>
      </c>
      <c r="BD113" s="313">
        <v>9</v>
      </c>
      <c r="BE113" s="312"/>
      <c r="BF113" s="312"/>
      <c r="BG113" s="312"/>
      <c r="BH113" s="312"/>
      <c r="BI113" s="312"/>
      <c r="BJ113" s="312"/>
      <c r="BK113" s="312"/>
      <c r="BL113" s="312"/>
      <c r="BM113" s="312"/>
      <c r="BN113" s="312"/>
      <c r="BO113" s="312"/>
      <c r="BP113" s="312"/>
      <c r="BQ113" s="312"/>
      <c r="BR113" s="312"/>
      <c r="BS113" s="312"/>
      <c r="BT113" s="312"/>
      <c r="BU113" s="315"/>
      <c r="BV113" s="315"/>
      <c r="BW113" s="314">
        <v>163</v>
      </c>
      <c r="BX113" s="313">
        <v>105</v>
      </c>
      <c r="BY113" s="312"/>
      <c r="BZ113" s="312"/>
      <c r="CA113" s="313">
        <v>18</v>
      </c>
      <c r="CB113" s="313">
        <v>17</v>
      </c>
      <c r="CC113" s="313">
        <v>22</v>
      </c>
      <c r="CD113" s="313">
        <v>16</v>
      </c>
      <c r="CE113" s="313">
        <v>15</v>
      </c>
      <c r="CF113" s="313">
        <v>17</v>
      </c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2"/>
      <c r="CW113" s="315"/>
      <c r="CX113" s="315"/>
    </row>
    <row r="114" spans="1:102" ht="18.75" x14ac:dyDescent="0.3">
      <c r="A114" s="298">
        <v>101</v>
      </c>
      <c r="B114" s="299" t="s">
        <v>889</v>
      </c>
      <c r="C114" s="300" t="s">
        <v>351</v>
      </c>
      <c r="D114" s="300" t="s">
        <v>137</v>
      </c>
      <c r="E114" s="300" t="s">
        <v>129</v>
      </c>
      <c r="F114" s="300" t="s">
        <v>129</v>
      </c>
      <c r="G114" s="301" t="s">
        <v>890</v>
      </c>
      <c r="H114" s="302" t="s">
        <v>891</v>
      </c>
      <c r="I114" s="303">
        <v>4</v>
      </c>
      <c r="J114" s="300" t="s">
        <v>524</v>
      </c>
      <c r="K114" s="300" t="s">
        <v>892</v>
      </c>
      <c r="L114" s="304">
        <v>113001005544</v>
      </c>
      <c r="M114" s="303">
        <v>113</v>
      </c>
      <c r="N114" s="298">
        <v>113</v>
      </c>
      <c r="O114" s="303" t="s">
        <v>893</v>
      </c>
      <c r="P114" s="305">
        <v>3053969901</v>
      </c>
      <c r="Q114" s="305" t="s">
        <v>357</v>
      </c>
      <c r="R114" s="305">
        <v>3053969901</v>
      </c>
      <c r="S114" s="306" t="s">
        <v>894</v>
      </c>
      <c r="T114" s="313">
        <v>722</v>
      </c>
      <c r="U114" s="312"/>
      <c r="V114" s="312"/>
      <c r="W114" s="312"/>
      <c r="X114" s="312"/>
      <c r="Y114" s="312"/>
      <c r="Z114" s="312"/>
      <c r="AA114" s="312"/>
      <c r="AB114" s="312"/>
      <c r="AC114" s="312"/>
      <c r="AD114" s="313">
        <v>135</v>
      </c>
      <c r="AE114" s="313">
        <v>164</v>
      </c>
      <c r="AF114" s="313">
        <v>129</v>
      </c>
      <c r="AG114" s="313">
        <v>124</v>
      </c>
      <c r="AH114" s="313">
        <v>97</v>
      </c>
      <c r="AI114" s="313">
        <v>73</v>
      </c>
      <c r="AJ114" s="312"/>
      <c r="AK114" s="312"/>
      <c r="AL114" s="312"/>
      <c r="AM114" s="312"/>
      <c r="AN114" s="312"/>
      <c r="AO114" s="312"/>
      <c r="AP114" s="312"/>
      <c r="AQ114" s="312"/>
      <c r="AR114" s="312"/>
      <c r="AS114" s="312"/>
      <c r="AT114" s="312"/>
      <c r="AU114" s="314">
        <v>113</v>
      </c>
      <c r="AV114" s="313">
        <v>361</v>
      </c>
      <c r="AW114" s="312"/>
      <c r="AX114" s="312"/>
      <c r="AY114" s="312"/>
      <c r="AZ114" s="312"/>
      <c r="BA114" s="312"/>
      <c r="BB114" s="312"/>
      <c r="BC114" s="312"/>
      <c r="BD114" s="312"/>
      <c r="BE114" s="312"/>
      <c r="BF114" s="313">
        <v>63</v>
      </c>
      <c r="BG114" s="313">
        <v>80</v>
      </c>
      <c r="BH114" s="313">
        <v>65</v>
      </c>
      <c r="BI114" s="313">
        <v>65</v>
      </c>
      <c r="BJ114" s="313">
        <v>54</v>
      </c>
      <c r="BK114" s="313">
        <v>34</v>
      </c>
      <c r="BL114" s="312"/>
      <c r="BM114" s="312"/>
      <c r="BN114" s="312"/>
      <c r="BO114" s="312"/>
      <c r="BP114" s="312"/>
      <c r="BQ114" s="312"/>
      <c r="BR114" s="312"/>
      <c r="BS114" s="312"/>
      <c r="BT114" s="312"/>
      <c r="BU114" s="315"/>
      <c r="BV114" s="315"/>
      <c r="BW114" s="314">
        <v>113</v>
      </c>
      <c r="BX114" s="313">
        <v>361</v>
      </c>
      <c r="BY114" s="312"/>
      <c r="BZ114" s="312"/>
      <c r="CA114" s="312"/>
      <c r="CB114" s="312"/>
      <c r="CC114" s="312"/>
      <c r="CD114" s="312"/>
      <c r="CE114" s="312"/>
      <c r="CF114" s="312"/>
      <c r="CG114" s="312"/>
      <c r="CH114" s="313">
        <v>72</v>
      </c>
      <c r="CI114" s="313">
        <v>84</v>
      </c>
      <c r="CJ114" s="313">
        <v>64</v>
      </c>
      <c r="CK114" s="313">
        <v>59</v>
      </c>
      <c r="CL114" s="313">
        <v>43</v>
      </c>
      <c r="CM114" s="313">
        <v>39</v>
      </c>
      <c r="CN114" s="312"/>
      <c r="CO114" s="312"/>
      <c r="CP114" s="312"/>
      <c r="CQ114" s="312"/>
      <c r="CR114" s="312"/>
      <c r="CS114" s="312"/>
      <c r="CT114" s="312"/>
      <c r="CU114" s="312"/>
      <c r="CV114" s="312"/>
      <c r="CW114" s="315"/>
      <c r="CX114" s="315"/>
    </row>
    <row r="115" spans="1:102" ht="18.75" x14ac:dyDescent="0.3">
      <c r="A115" s="298">
        <v>102</v>
      </c>
      <c r="B115" s="300" t="s">
        <v>895</v>
      </c>
      <c r="C115" s="300" t="s">
        <v>134</v>
      </c>
      <c r="D115" s="300" t="s">
        <v>137</v>
      </c>
      <c r="E115" s="300" t="s">
        <v>129</v>
      </c>
      <c r="F115" s="300" t="s">
        <v>129</v>
      </c>
      <c r="G115" s="302" t="s">
        <v>896</v>
      </c>
      <c r="H115" s="302" t="s">
        <v>897</v>
      </c>
      <c r="I115" s="303">
        <v>4</v>
      </c>
      <c r="J115" s="300" t="s">
        <v>524</v>
      </c>
      <c r="K115" s="300" t="s">
        <v>898</v>
      </c>
      <c r="L115" s="304">
        <v>113001004041</v>
      </c>
      <c r="M115" s="303">
        <v>113</v>
      </c>
      <c r="N115" s="298">
        <v>103</v>
      </c>
      <c r="O115" s="303" t="s">
        <v>893</v>
      </c>
      <c r="P115" s="305">
        <v>3053969901</v>
      </c>
      <c r="Q115" s="305" t="s">
        <v>357</v>
      </c>
      <c r="R115" s="305">
        <v>3053969901</v>
      </c>
      <c r="S115" s="306" t="s">
        <v>894</v>
      </c>
      <c r="T115" s="313">
        <v>583</v>
      </c>
      <c r="U115" s="312"/>
      <c r="V115" s="312"/>
      <c r="W115" s="313">
        <v>82</v>
      </c>
      <c r="X115" s="313">
        <v>122</v>
      </c>
      <c r="Y115" s="313">
        <v>88</v>
      </c>
      <c r="Z115" s="313">
        <v>90</v>
      </c>
      <c r="AA115" s="313">
        <v>92</v>
      </c>
      <c r="AB115" s="313">
        <v>109</v>
      </c>
      <c r="AC115" s="312"/>
      <c r="AD115" s="312"/>
      <c r="AE115" s="312"/>
      <c r="AF115" s="312"/>
      <c r="AG115" s="312"/>
      <c r="AH115" s="312"/>
      <c r="AI115" s="312"/>
      <c r="AJ115" s="312"/>
      <c r="AK115" s="312"/>
      <c r="AL115" s="312"/>
      <c r="AM115" s="312"/>
      <c r="AN115" s="312"/>
      <c r="AO115" s="312"/>
      <c r="AP115" s="312"/>
      <c r="AQ115" s="312"/>
      <c r="AR115" s="312"/>
      <c r="AS115" s="312"/>
      <c r="AT115" s="312"/>
      <c r="AU115" s="314">
        <v>103</v>
      </c>
      <c r="AV115" s="313">
        <v>290</v>
      </c>
      <c r="AW115" s="312"/>
      <c r="AX115" s="312"/>
      <c r="AY115" s="313">
        <v>39</v>
      </c>
      <c r="AZ115" s="313">
        <v>68</v>
      </c>
      <c r="BA115" s="313">
        <v>38</v>
      </c>
      <c r="BB115" s="313">
        <v>50</v>
      </c>
      <c r="BC115" s="313">
        <v>35</v>
      </c>
      <c r="BD115" s="313">
        <v>60</v>
      </c>
      <c r="BE115" s="312"/>
      <c r="BF115" s="312"/>
      <c r="BG115" s="312"/>
      <c r="BH115" s="312"/>
      <c r="BI115" s="312"/>
      <c r="BJ115" s="312"/>
      <c r="BK115" s="312"/>
      <c r="BL115" s="312"/>
      <c r="BM115" s="312"/>
      <c r="BN115" s="312"/>
      <c r="BO115" s="312"/>
      <c r="BP115" s="312"/>
      <c r="BQ115" s="312"/>
      <c r="BR115" s="312"/>
      <c r="BS115" s="312"/>
      <c r="BT115" s="312"/>
      <c r="BU115" s="315"/>
      <c r="BV115" s="315"/>
      <c r="BW115" s="314">
        <v>103</v>
      </c>
      <c r="BX115" s="313">
        <v>293</v>
      </c>
      <c r="BY115" s="312"/>
      <c r="BZ115" s="312"/>
      <c r="CA115" s="313">
        <v>43</v>
      </c>
      <c r="CB115" s="313">
        <v>54</v>
      </c>
      <c r="CC115" s="313">
        <v>50</v>
      </c>
      <c r="CD115" s="313">
        <v>40</v>
      </c>
      <c r="CE115" s="313">
        <v>57</v>
      </c>
      <c r="CF115" s="313">
        <v>49</v>
      </c>
      <c r="CG115" s="312"/>
      <c r="CH115" s="312"/>
      <c r="CI115" s="312"/>
      <c r="CJ115" s="312"/>
      <c r="CK115" s="312"/>
      <c r="CL115" s="312"/>
      <c r="CM115" s="312"/>
      <c r="CN115" s="312"/>
      <c r="CO115" s="312"/>
      <c r="CP115" s="312"/>
      <c r="CQ115" s="312"/>
      <c r="CR115" s="312"/>
      <c r="CS115" s="312"/>
      <c r="CT115" s="312"/>
      <c r="CU115" s="312"/>
      <c r="CV115" s="312"/>
      <c r="CW115" s="315"/>
      <c r="CX115" s="315"/>
    </row>
    <row r="116" spans="1:102" ht="18.75" x14ac:dyDescent="0.3">
      <c r="A116" s="298">
        <v>103</v>
      </c>
      <c r="B116" s="299" t="s">
        <v>899</v>
      </c>
      <c r="C116" s="300" t="s">
        <v>351</v>
      </c>
      <c r="D116" s="300" t="s">
        <v>137</v>
      </c>
      <c r="E116" s="300" t="s">
        <v>129</v>
      </c>
      <c r="F116" s="300" t="s">
        <v>129</v>
      </c>
      <c r="G116" s="301" t="s">
        <v>900</v>
      </c>
      <c r="H116" s="302" t="s">
        <v>901</v>
      </c>
      <c r="I116" s="303">
        <v>4</v>
      </c>
      <c r="J116" s="300" t="s">
        <v>362</v>
      </c>
      <c r="K116" s="300" t="s">
        <v>902</v>
      </c>
      <c r="L116" s="304">
        <v>113001006711</v>
      </c>
      <c r="M116" s="303">
        <v>120</v>
      </c>
      <c r="N116" s="298">
        <v>120</v>
      </c>
      <c r="O116" s="298" t="s">
        <v>903</v>
      </c>
      <c r="P116" s="305">
        <v>3126452602</v>
      </c>
      <c r="Q116" s="305" t="s">
        <v>357</v>
      </c>
      <c r="R116" s="305">
        <v>3165367293</v>
      </c>
      <c r="S116" s="306" t="s">
        <v>904</v>
      </c>
      <c r="T116" s="313">
        <v>1032</v>
      </c>
      <c r="U116" s="312"/>
      <c r="V116" s="312"/>
      <c r="W116" s="313">
        <v>76</v>
      </c>
      <c r="X116" s="313">
        <v>91</v>
      </c>
      <c r="Y116" s="313">
        <v>99</v>
      </c>
      <c r="Z116" s="313">
        <v>100</v>
      </c>
      <c r="AA116" s="313">
        <v>92</v>
      </c>
      <c r="AB116" s="313">
        <v>90</v>
      </c>
      <c r="AC116" s="312"/>
      <c r="AD116" s="313">
        <v>96</v>
      </c>
      <c r="AE116" s="313">
        <v>65</v>
      </c>
      <c r="AF116" s="313">
        <v>67</v>
      </c>
      <c r="AG116" s="313">
        <v>62</v>
      </c>
      <c r="AH116" s="313">
        <v>61</v>
      </c>
      <c r="AI116" s="313">
        <v>36</v>
      </c>
      <c r="AJ116" s="312"/>
      <c r="AK116" s="313">
        <v>23</v>
      </c>
      <c r="AL116" s="313">
        <v>20</v>
      </c>
      <c r="AM116" s="313">
        <v>25</v>
      </c>
      <c r="AN116" s="313">
        <v>29</v>
      </c>
      <c r="AO116" s="312"/>
      <c r="AP116" s="312"/>
      <c r="AQ116" s="312"/>
      <c r="AR116" s="312"/>
      <c r="AS116" s="312"/>
      <c r="AT116" s="312"/>
      <c r="AU116" s="314">
        <v>120</v>
      </c>
      <c r="AV116" s="313">
        <v>489</v>
      </c>
      <c r="AW116" s="312"/>
      <c r="AX116" s="312"/>
      <c r="AY116" s="313">
        <v>35</v>
      </c>
      <c r="AZ116" s="313">
        <v>40</v>
      </c>
      <c r="BA116" s="313">
        <v>44</v>
      </c>
      <c r="BB116" s="313">
        <v>47</v>
      </c>
      <c r="BC116" s="313">
        <v>34</v>
      </c>
      <c r="BD116" s="313">
        <v>48</v>
      </c>
      <c r="BE116" s="312"/>
      <c r="BF116" s="313">
        <v>45</v>
      </c>
      <c r="BG116" s="313">
        <v>29</v>
      </c>
      <c r="BH116" s="313">
        <v>27</v>
      </c>
      <c r="BI116" s="313">
        <v>31</v>
      </c>
      <c r="BJ116" s="313">
        <v>34</v>
      </c>
      <c r="BK116" s="313">
        <v>14</v>
      </c>
      <c r="BL116" s="312"/>
      <c r="BM116" s="313">
        <v>19</v>
      </c>
      <c r="BN116" s="313">
        <v>12</v>
      </c>
      <c r="BO116" s="313">
        <v>15</v>
      </c>
      <c r="BP116" s="313">
        <v>15</v>
      </c>
      <c r="BQ116" s="312"/>
      <c r="BR116" s="312"/>
      <c r="BS116" s="312"/>
      <c r="BT116" s="312"/>
      <c r="BU116" s="315"/>
      <c r="BV116" s="315"/>
      <c r="BW116" s="314">
        <v>120</v>
      </c>
      <c r="BX116" s="313">
        <v>543</v>
      </c>
      <c r="BY116" s="312"/>
      <c r="BZ116" s="312"/>
      <c r="CA116" s="313">
        <v>41</v>
      </c>
      <c r="CB116" s="313">
        <v>51</v>
      </c>
      <c r="CC116" s="313">
        <v>55</v>
      </c>
      <c r="CD116" s="313">
        <v>53</v>
      </c>
      <c r="CE116" s="313">
        <v>58</v>
      </c>
      <c r="CF116" s="313">
        <v>42</v>
      </c>
      <c r="CG116" s="312"/>
      <c r="CH116" s="313">
        <v>51</v>
      </c>
      <c r="CI116" s="313">
        <v>36</v>
      </c>
      <c r="CJ116" s="313">
        <v>40</v>
      </c>
      <c r="CK116" s="313">
        <v>31</v>
      </c>
      <c r="CL116" s="313">
        <v>27</v>
      </c>
      <c r="CM116" s="313">
        <v>22</v>
      </c>
      <c r="CN116" s="312"/>
      <c r="CO116" s="313">
        <v>4</v>
      </c>
      <c r="CP116" s="313">
        <v>8</v>
      </c>
      <c r="CQ116" s="313">
        <v>10</v>
      </c>
      <c r="CR116" s="313">
        <v>14</v>
      </c>
      <c r="CS116" s="312"/>
      <c r="CT116" s="312"/>
      <c r="CU116" s="312"/>
      <c r="CV116" s="312"/>
      <c r="CW116" s="315"/>
      <c r="CX116" s="315"/>
    </row>
    <row r="117" spans="1:102" ht="18.75" x14ac:dyDescent="0.3">
      <c r="A117" s="298">
        <v>104</v>
      </c>
      <c r="B117" s="299" t="s">
        <v>905</v>
      </c>
      <c r="C117" s="300" t="s">
        <v>351</v>
      </c>
      <c r="D117" s="300" t="s">
        <v>137</v>
      </c>
      <c r="E117" s="300" t="s">
        <v>130</v>
      </c>
      <c r="F117" s="300" t="s">
        <v>130</v>
      </c>
      <c r="G117" s="301" t="s">
        <v>906</v>
      </c>
      <c r="H117" s="302" t="s">
        <v>907</v>
      </c>
      <c r="I117" s="303">
        <v>11</v>
      </c>
      <c r="J117" s="300" t="s">
        <v>908</v>
      </c>
      <c r="K117" s="300" t="s">
        <v>909</v>
      </c>
      <c r="L117" s="304">
        <v>113001006800</v>
      </c>
      <c r="M117" s="303">
        <v>122</v>
      </c>
      <c r="N117" s="298">
        <v>122</v>
      </c>
      <c r="O117" s="298" t="s">
        <v>910</v>
      </c>
      <c r="P117" s="305">
        <v>6769211</v>
      </c>
      <c r="Q117" s="305" t="s">
        <v>357</v>
      </c>
      <c r="R117" s="305">
        <v>3163700772</v>
      </c>
      <c r="S117" s="306" t="s">
        <v>911</v>
      </c>
      <c r="T117" s="313">
        <v>1065</v>
      </c>
      <c r="U117" s="312"/>
      <c r="V117" s="312"/>
      <c r="W117" s="313">
        <v>46</v>
      </c>
      <c r="X117" s="313">
        <v>59</v>
      </c>
      <c r="Y117" s="313">
        <v>62</v>
      </c>
      <c r="Z117" s="313">
        <v>69</v>
      </c>
      <c r="AA117" s="313">
        <v>69</v>
      </c>
      <c r="AB117" s="313">
        <v>65</v>
      </c>
      <c r="AC117" s="312"/>
      <c r="AD117" s="313">
        <v>127</v>
      </c>
      <c r="AE117" s="313">
        <v>113</v>
      </c>
      <c r="AF117" s="313">
        <v>119</v>
      </c>
      <c r="AG117" s="313">
        <v>86</v>
      </c>
      <c r="AH117" s="313">
        <v>78</v>
      </c>
      <c r="AI117" s="313">
        <v>51</v>
      </c>
      <c r="AJ117" s="312"/>
      <c r="AK117" s="312"/>
      <c r="AL117" s="313">
        <v>27</v>
      </c>
      <c r="AM117" s="313">
        <v>40</v>
      </c>
      <c r="AN117" s="313">
        <v>54</v>
      </c>
      <c r="AO117" s="312"/>
      <c r="AP117" s="312"/>
      <c r="AQ117" s="312"/>
      <c r="AR117" s="312"/>
      <c r="AS117" s="312"/>
      <c r="AT117" s="312"/>
      <c r="AU117" s="314">
        <v>122</v>
      </c>
      <c r="AV117" s="313">
        <v>539</v>
      </c>
      <c r="AW117" s="312"/>
      <c r="AX117" s="312"/>
      <c r="AY117" s="313">
        <v>22</v>
      </c>
      <c r="AZ117" s="313">
        <v>26</v>
      </c>
      <c r="BA117" s="313">
        <v>30</v>
      </c>
      <c r="BB117" s="313">
        <v>36</v>
      </c>
      <c r="BC117" s="313">
        <v>31</v>
      </c>
      <c r="BD117" s="313">
        <v>29</v>
      </c>
      <c r="BE117" s="312"/>
      <c r="BF117" s="313">
        <v>73</v>
      </c>
      <c r="BG117" s="313">
        <v>56</v>
      </c>
      <c r="BH117" s="313">
        <v>70</v>
      </c>
      <c r="BI117" s="313">
        <v>47</v>
      </c>
      <c r="BJ117" s="313">
        <v>45</v>
      </c>
      <c r="BK117" s="313">
        <v>30</v>
      </c>
      <c r="BL117" s="312"/>
      <c r="BM117" s="312"/>
      <c r="BN117" s="313">
        <v>10</v>
      </c>
      <c r="BO117" s="313">
        <v>14</v>
      </c>
      <c r="BP117" s="313">
        <v>20</v>
      </c>
      <c r="BQ117" s="312"/>
      <c r="BR117" s="312"/>
      <c r="BS117" s="312"/>
      <c r="BT117" s="312"/>
      <c r="BU117" s="315"/>
      <c r="BV117" s="315"/>
      <c r="BW117" s="314">
        <v>122</v>
      </c>
      <c r="BX117" s="313">
        <v>526</v>
      </c>
      <c r="BY117" s="312"/>
      <c r="BZ117" s="312"/>
      <c r="CA117" s="313">
        <v>24</v>
      </c>
      <c r="CB117" s="313">
        <v>33</v>
      </c>
      <c r="CC117" s="313">
        <v>32</v>
      </c>
      <c r="CD117" s="313">
        <v>33</v>
      </c>
      <c r="CE117" s="313">
        <v>38</v>
      </c>
      <c r="CF117" s="313">
        <v>36</v>
      </c>
      <c r="CG117" s="312"/>
      <c r="CH117" s="313">
        <v>54</v>
      </c>
      <c r="CI117" s="313">
        <v>57</v>
      </c>
      <c r="CJ117" s="313">
        <v>49</v>
      </c>
      <c r="CK117" s="313">
        <v>39</v>
      </c>
      <c r="CL117" s="313">
        <v>33</v>
      </c>
      <c r="CM117" s="313">
        <v>21</v>
      </c>
      <c r="CN117" s="312"/>
      <c r="CO117" s="312"/>
      <c r="CP117" s="313">
        <v>17</v>
      </c>
      <c r="CQ117" s="313">
        <v>26</v>
      </c>
      <c r="CR117" s="313">
        <v>34</v>
      </c>
      <c r="CS117" s="312"/>
      <c r="CT117" s="312"/>
      <c r="CU117" s="312"/>
      <c r="CV117" s="312"/>
      <c r="CW117" s="315"/>
      <c r="CX117" s="315"/>
    </row>
    <row r="118" spans="1:102" ht="18.75" x14ac:dyDescent="0.3">
      <c r="A118" s="298">
        <v>105</v>
      </c>
      <c r="B118" s="300" t="s">
        <v>912</v>
      </c>
      <c r="C118" s="300" t="s">
        <v>134</v>
      </c>
      <c r="D118" s="300" t="s">
        <v>137</v>
      </c>
      <c r="E118" s="300" t="s">
        <v>130</v>
      </c>
      <c r="F118" s="300" t="s">
        <v>130</v>
      </c>
      <c r="G118" s="301" t="s">
        <v>913</v>
      </c>
      <c r="H118" s="302" t="s">
        <v>914</v>
      </c>
      <c r="I118" s="303">
        <v>11</v>
      </c>
      <c r="J118" s="300" t="s">
        <v>915</v>
      </c>
      <c r="K118" s="300" t="s">
        <v>916</v>
      </c>
      <c r="L118" s="304">
        <v>113001007563</v>
      </c>
      <c r="M118" s="303">
        <v>122</v>
      </c>
      <c r="N118" s="298">
        <v>133</v>
      </c>
      <c r="O118" s="298" t="s">
        <v>910</v>
      </c>
      <c r="P118" s="305">
        <v>6769211</v>
      </c>
      <c r="Q118" s="305" t="s">
        <v>357</v>
      </c>
      <c r="R118" s="305">
        <v>3163700772</v>
      </c>
      <c r="S118" s="306" t="s">
        <v>911</v>
      </c>
      <c r="T118" s="313">
        <v>380</v>
      </c>
      <c r="U118" s="312"/>
      <c r="V118" s="312"/>
      <c r="W118" s="313">
        <v>51</v>
      </c>
      <c r="X118" s="313">
        <v>71</v>
      </c>
      <c r="Y118" s="313">
        <v>71</v>
      </c>
      <c r="Z118" s="313">
        <v>69</v>
      </c>
      <c r="AA118" s="313">
        <v>61</v>
      </c>
      <c r="AB118" s="313">
        <v>57</v>
      </c>
      <c r="AC118" s="312"/>
      <c r="AD118" s="312"/>
      <c r="AE118" s="312"/>
      <c r="AF118" s="312"/>
      <c r="AG118" s="312"/>
      <c r="AH118" s="312"/>
      <c r="AI118" s="312"/>
      <c r="AJ118" s="312"/>
      <c r="AK118" s="312"/>
      <c r="AL118" s="312"/>
      <c r="AM118" s="312"/>
      <c r="AN118" s="312"/>
      <c r="AO118" s="312"/>
      <c r="AP118" s="312"/>
      <c r="AQ118" s="312"/>
      <c r="AR118" s="312"/>
      <c r="AS118" s="312"/>
      <c r="AT118" s="312"/>
      <c r="AU118" s="314">
        <v>133</v>
      </c>
      <c r="AV118" s="313">
        <v>195</v>
      </c>
      <c r="AW118" s="312"/>
      <c r="AX118" s="312"/>
      <c r="AY118" s="313">
        <v>24</v>
      </c>
      <c r="AZ118" s="313">
        <v>44</v>
      </c>
      <c r="BA118" s="313">
        <v>36</v>
      </c>
      <c r="BB118" s="313">
        <v>31</v>
      </c>
      <c r="BC118" s="313">
        <v>26</v>
      </c>
      <c r="BD118" s="313">
        <v>34</v>
      </c>
      <c r="BE118" s="312"/>
      <c r="BF118" s="312"/>
      <c r="BG118" s="312"/>
      <c r="BH118" s="312"/>
      <c r="BI118" s="312"/>
      <c r="BJ118" s="312"/>
      <c r="BK118" s="312"/>
      <c r="BL118" s="312"/>
      <c r="BM118" s="312"/>
      <c r="BN118" s="312"/>
      <c r="BO118" s="312"/>
      <c r="BP118" s="312"/>
      <c r="BQ118" s="312"/>
      <c r="BR118" s="312"/>
      <c r="BS118" s="312"/>
      <c r="BT118" s="312"/>
      <c r="BU118" s="315"/>
      <c r="BV118" s="315"/>
      <c r="BW118" s="314">
        <v>133</v>
      </c>
      <c r="BX118" s="313">
        <v>185</v>
      </c>
      <c r="BY118" s="312"/>
      <c r="BZ118" s="312"/>
      <c r="CA118" s="313">
        <v>27</v>
      </c>
      <c r="CB118" s="313">
        <v>27</v>
      </c>
      <c r="CC118" s="313">
        <v>35</v>
      </c>
      <c r="CD118" s="313">
        <v>38</v>
      </c>
      <c r="CE118" s="313">
        <v>35</v>
      </c>
      <c r="CF118" s="313">
        <v>23</v>
      </c>
      <c r="CG118" s="312"/>
      <c r="CH118" s="312"/>
      <c r="CI118" s="312"/>
      <c r="CJ118" s="312"/>
      <c r="CK118" s="312"/>
      <c r="CL118" s="312"/>
      <c r="CM118" s="312"/>
      <c r="CN118" s="312"/>
      <c r="CO118" s="312"/>
      <c r="CP118" s="312"/>
      <c r="CQ118" s="312"/>
      <c r="CR118" s="312"/>
      <c r="CS118" s="312"/>
      <c r="CT118" s="312"/>
      <c r="CU118" s="312"/>
      <c r="CV118" s="312"/>
      <c r="CW118" s="315"/>
      <c r="CX118" s="315"/>
    </row>
    <row r="119" spans="1:102" ht="18.75" x14ac:dyDescent="0.3">
      <c r="A119" s="298">
        <v>106</v>
      </c>
      <c r="B119" s="299" t="s">
        <v>917</v>
      </c>
      <c r="C119" s="300" t="s">
        <v>351</v>
      </c>
      <c r="D119" s="300" t="s">
        <v>137</v>
      </c>
      <c r="E119" s="300" t="s">
        <v>129</v>
      </c>
      <c r="F119" s="300" t="s">
        <v>129</v>
      </c>
      <c r="G119" s="308" t="s">
        <v>918</v>
      </c>
      <c r="H119" s="308" t="s">
        <v>919</v>
      </c>
      <c r="I119" s="303">
        <v>6</v>
      </c>
      <c r="J119" s="300" t="s">
        <v>479</v>
      </c>
      <c r="K119" s="300" t="s">
        <v>920</v>
      </c>
      <c r="L119" s="304">
        <v>113001007199</v>
      </c>
      <c r="M119" s="303">
        <v>131</v>
      </c>
      <c r="N119" s="298">
        <v>131</v>
      </c>
      <c r="O119" s="298" t="s">
        <v>921</v>
      </c>
      <c r="P119" s="305">
        <v>6534090</v>
      </c>
      <c r="Q119" s="305" t="s">
        <v>357</v>
      </c>
      <c r="R119" s="305" t="s">
        <v>922</v>
      </c>
      <c r="S119" s="306" t="s">
        <v>923</v>
      </c>
      <c r="T119" s="313">
        <v>1815</v>
      </c>
      <c r="U119" s="312"/>
      <c r="V119" s="312"/>
      <c r="W119" s="312"/>
      <c r="X119" s="313">
        <v>126</v>
      </c>
      <c r="Y119" s="313">
        <v>186</v>
      </c>
      <c r="Z119" s="313">
        <v>153</v>
      </c>
      <c r="AA119" s="313">
        <v>137</v>
      </c>
      <c r="AB119" s="313">
        <v>171</v>
      </c>
      <c r="AC119" s="312"/>
      <c r="AD119" s="313">
        <v>177</v>
      </c>
      <c r="AE119" s="313">
        <v>184</v>
      </c>
      <c r="AF119" s="313">
        <v>201</v>
      </c>
      <c r="AG119" s="313">
        <v>168</v>
      </c>
      <c r="AH119" s="313">
        <v>174</v>
      </c>
      <c r="AI119" s="313">
        <v>138</v>
      </c>
      <c r="AJ119" s="312"/>
      <c r="AK119" s="312"/>
      <c r="AL119" s="312"/>
      <c r="AM119" s="312"/>
      <c r="AN119" s="312"/>
      <c r="AO119" s="312"/>
      <c r="AP119" s="312"/>
      <c r="AQ119" s="312"/>
      <c r="AR119" s="312"/>
      <c r="AS119" s="312"/>
      <c r="AT119" s="312"/>
      <c r="AU119" s="314">
        <v>131</v>
      </c>
      <c r="AV119" s="313">
        <v>943</v>
      </c>
      <c r="AW119" s="312"/>
      <c r="AX119" s="312"/>
      <c r="AY119" s="312"/>
      <c r="AZ119" s="313">
        <v>59</v>
      </c>
      <c r="BA119" s="313">
        <v>101</v>
      </c>
      <c r="BB119" s="313">
        <v>82</v>
      </c>
      <c r="BC119" s="313">
        <v>71</v>
      </c>
      <c r="BD119" s="313">
        <v>89</v>
      </c>
      <c r="BE119" s="312"/>
      <c r="BF119" s="313">
        <v>75</v>
      </c>
      <c r="BG119" s="313">
        <v>99</v>
      </c>
      <c r="BH119" s="313">
        <v>100</v>
      </c>
      <c r="BI119" s="313">
        <v>91</v>
      </c>
      <c r="BJ119" s="313">
        <v>97</v>
      </c>
      <c r="BK119" s="313">
        <v>79</v>
      </c>
      <c r="BL119" s="312"/>
      <c r="BM119" s="312"/>
      <c r="BN119" s="312"/>
      <c r="BO119" s="312"/>
      <c r="BP119" s="312"/>
      <c r="BQ119" s="312"/>
      <c r="BR119" s="312"/>
      <c r="BS119" s="312"/>
      <c r="BT119" s="312"/>
      <c r="BU119" s="315"/>
      <c r="BV119" s="315"/>
      <c r="BW119" s="314">
        <v>131</v>
      </c>
      <c r="BX119" s="313">
        <v>872</v>
      </c>
      <c r="BY119" s="312"/>
      <c r="BZ119" s="312"/>
      <c r="CA119" s="312"/>
      <c r="CB119" s="313">
        <v>67</v>
      </c>
      <c r="CC119" s="313">
        <v>85</v>
      </c>
      <c r="CD119" s="313">
        <v>71</v>
      </c>
      <c r="CE119" s="313">
        <v>66</v>
      </c>
      <c r="CF119" s="313">
        <v>82</v>
      </c>
      <c r="CG119" s="312"/>
      <c r="CH119" s="313">
        <v>102</v>
      </c>
      <c r="CI119" s="313">
        <v>85</v>
      </c>
      <c r="CJ119" s="313">
        <v>101</v>
      </c>
      <c r="CK119" s="313">
        <v>77</v>
      </c>
      <c r="CL119" s="313">
        <v>77</v>
      </c>
      <c r="CM119" s="313">
        <v>59</v>
      </c>
      <c r="CN119" s="312"/>
      <c r="CO119" s="312"/>
      <c r="CP119" s="312"/>
      <c r="CQ119" s="312"/>
      <c r="CR119" s="312"/>
      <c r="CS119" s="312"/>
      <c r="CT119" s="312"/>
      <c r="CU119" s="312"/>
      <c r="CV119" s="312"/>
      <c r="CW119" s="315"/>
      <c r="CX119" s="315"/>
    </row>
    <row r="120" spans="1:102" ht="18.75" x14ac:dyDescent="0.3">
      <c r="A120" s="298">
        <v>107</v>
      </c>
      <c r="B120" s="300" t="s">
        <v>924</v>
      </c>
      <c r="C120" s="300" t="s">
        <v>134</v>
      </c>
      <c r="D120" s="300" t="s">
        <v>137</v>
      </c>
      <c r="E120" s="300" t="s">
        <v>129</v>
      </c>
      <c r="F120" s="300" t="s">
        <v>129</v>
      </c>
      <c r="G120" s="308" t="s">
        <v>925</v>
      </c>
      <c r="H120" s="308" t="s">
        <v>926</v>
      </c>
      <c r="I120" s="303">
        <v>6</v>
      </c>
      <c r="J120" s="300" t="s">
        <v>927</v>
      </c>
      <c r="K120" s="300" t="s">
        <v>928</v>
      </c>
      <c r="L120" s="304">
        <v>113001028935</v>
      </c>
      <c r="M120" s="303">
        <v>131</v>
      </c>
      <c r="N120" s="298">
        <v>661</v>
      </c>
      <c r="O120" s="298" t="s">
        <v>921</v>
      </c>
      <c r="P120" s="305">
        <v>6534090</v>
      </c>
      <c r="Q120" s="305" t="s">
        <v>357</v>
      </c>
      <c r="R120" s="305" t="s">
        <v>922</v>
      </c>
      <c r="S120" s="306" t="s">
        <v>923</v>
      </c>
      <c r="T120" s="313">
        <v>169</v>
      </c>
      <c r="U120" s="312"/>
      <c r="V120" s="312"/>
      <c r="W120" s="313">
        <v>137</v>
      </c>
      <c r="X120" s="313">
        <v>32</v>
      </c>
      <c r="Y120" s="312"/>
      <c r="Z120" s="312"/>
      <c r="AA120" s="312"/>
      <c r="AB120" s="312"/>
      <c r="AC120" s="312"/>
      <c r="AD120" s="312"/>
      <c r="AE120" s="312"/>
      <c r="AF120" s="312"/>
      <c r="AG120" s="312"/>
      <c r="AH120" s="312"/>
      <c r="AI120" s="312"/>
      <c r="AJ120" s="312"/>
      <c r="AK120" s="312"/>
      <c r="AL120" s="312"/>
      <c r="AM120" s="312"/>
      <c r="AN120" s="312"/>
      <c r="AO120" s="312"/>
      <c r="AP120" s="312"/>
      <c r="AQ120" s="312"/>
      <c r="AR120" s="312"/>
      <c r="AS120" s="312"/>
      <c r="AT120" s="312"/>
      <c r="AU120" s="314">
        <v>661</v>
      </c>
      <c r="AV120" s="313">
        <v>73</v>
      </c>
      <c r="AW120" s="312"/>
      <c r="AX120" s="312"/>
      <c r="AY120" s="313">
        <v>62</v>
      </c>
      <c r="AZ120" s="313">
        <v>11</v>
      </c>
      <c r="BA120" s="312"/>
      <c r="BB120" s="312"/>
      <c r="BC120" s="312"/>
      <c r="BD120" s="312"/>
      <c r="BE120" s="312"/>
      <c r="BF120" s="312"/>
      <c r="BG120" s="312"/>
      <c r="BH120" s="312"/>
      <c r="BI120" s="312"/>
      <c r="BJ120" s="312"/>
      <c r="BK120" s="312"/>
      <c r="BL120" s="312"/>
      <c r="BM120" s="312"/>
      <c r="BN120" s="312"/>
      <c r="BO120" s="312"/>
      <c r="BP120" s="312"/>
      <c r="BQ120" s="312"/>
      <c r="BR120" s="312"/>
      <c r="BS120" s="312"/>
      <c r="BT120" s="312"/>
      <c r="BU120" s="315"/>
      <c r="BV120" s="315"/>
      <c r="BW120" s="314">
        <v>661</v>
      </c>
      <c r="BX120" s="313">
        <v>96</v>
      </c>
      <c r="BY120" s="312"/>
      <c r="BZ120" s="312"/>
      <c r="CA120" s="313">
        <v>75</v>
      </c>
      <c r="CB120" s="313">
        <v>21</v>
      </c>
      <c r="CC120" s="312"/>
      <c r="CD120" s="312"/>
      <c r="CE120" s="312"/>
      <c r="CF120" s="312"/>
      <c r="CG120" s="312"/>
      <c r="CH120" s="312"/>
      <c r="CI120" s="312"/>
      <c r="CJ120" s="312"/>
      <c r="CK120" s="312"/>
      <c r="CL120" s="312"/>
      <c r="CM120" s="312"/>
      <c r="CN120" s="312"/>
      <c r="CO120" s="312"/>
      <c r="CP120" s="312"/>
      <c r="CQ120" s="312"/>
      <c r="CR120" s="312"/>
      <c r="CS120" s="312"/>
      <c r="CT120" s="312"/>
      <c r="CU120" s="312"/>
      <c r="CV120" s="312"/>
      <c r="CW120" s="315"/>
      <c r="CX120" s="315"/>
    </row>
    <row r="121" spans="1:102" ht="18.75" x14ac:dyDescent="0.3">
      <c r="A121" s="298">
        <v>108</v>
      </c>
      <c r="B121" s="299" t="s">
        <v>929</v>
      </c>
      <c r="C121" s="300" t="s">
        <v>351</v>
      </c>
      <c r="D121" s="300" t="s">
        <v>137</v>
      </c>
      <c r="E121" s="300" t="s">
        <v>129</v>
      </c>
      <c r="F121" s="300" t="s">
        <v>129</v>
      </c>
      <c r="G121" s="301" t="s">
        <v>930</v>
      </c>
      <c r="H121" s="302" t="s">
        <v>931</v>
      </c>
      <c r="I121" s="303">
        <v>6</v>
      </c>
      <c r="J121" s="300" t="s">
        <v>400</v>
      </c>
      <c r="K121" s="300" t="s">
        <v>932</v>
      </c>
      <c r="L121" s="304">
        <v>113001007857</v>
      </c>
      <c r="M121" s="303">
        <v>139</v>
      </c>
      <c r="N121" s="298">
        <v>139</v>
      </c>
      <c r="O121" s="298" t="s">
        <v>933</v>
      </c>
      <c r="P121" s="305">
        <v>6446256</v>
      </c>
      <c r="Q121" s="305" t="s">
        <v>357</v>
      </c>
      <c r="R121" s="305">
        <v>3157350802</v>
      </c>
      <c r="S121" s="306" t="s">
        <v>934</v>
      </c>
      <c r="T121" s="313">
        <v>1158</v>
      </c>
      <c r="U121" s="312"/>
      <c r="V121" s="312"/>
      <c r="W121" s="313">
        <v>51</v>
      </c>
      <c r="X121" s="313">
        <v>65</v>
      </c>
      <c r="Y121" s="313">
        <v>61</v>
      </c>
      <c r="Z121" s="313">
        <v>72</v>
      </c>
      <c r="AA121" s="313">
        <v>69</v>
      </c>
      <c r="AB121" s="313">
        <v>67</v>
      </c>
      <c r="AC121" s="312"/>
      <c r="AD121" s="313">
        <v>91</v>
      </c>
      <c r="AE121" s="313">
        <v>127</v>
      </c>
      <c r="AF121" s="313">
        <v>90</v>
      </c>
      <c r="AG121" s="313">
        <v>90</v>
      </c>
      <c r="AH121" s="313">
        <v>91</v>
      </c>
      <c r="AI121" s="313">
        <v>104</v>
      </c>
      <c r="AJ121" s="312"/>
      <c r="AK121" s="313">
        <v>15</v>
      </c>
      <c r="AL121" s="313">
        <v>29</v>
      </c>
      <c r="AM121" s="313">
        <v>56</v>
      </c>
      <c r="AN121" s="313">
        <v>80</v>
      </c>
      <c r="AO121" s="312"/>
      <c r="AP121" s="312"/>
      <c r="AQ121" s="312"/>
      <c r="AR121" s="312"/>
      <c r="AS121" s="312"/>
      <c r="AT121" s="312"/>
      <c r="AU121" s="314">
        <v>139</v>
      </c>
      <c r="AV121" s="313">
        <v>615</v>
      </c>
      <c r="AW121" s="312"/>
      <c r="AX121" s="312"/>
      <c r="AY121" s="313">
        <v>28</v>
      </c>
      <c r="AZ121" s="313">
        <v>30</v>
      </c>
      <c r="BA121" s="313">
        <v>33</v>
      </c>
      <c r="BB121" s="313">
        <v>30</v>
      </c>
      <c r="BC121" s="313">
        <v>31</v>
      </c>
      <c r="BD121" s="313">
        <v>39</v>
      </c>
      <c r="BE121" s="312"/>
      <c r="BF121" s="313">
        <v>44</v>
      </c>
      <c r="BG121" s="313">
        <v>67</v>
      </c>
      <c r="BH121" s="313">
        <v>53</v>
      </c>
      <c r="BI121" s="313">
        <v>50</v>
      </c>
      <c r="BJ121" s="313">
        <v>51</v>
      </c>
      <c r="BK121" s="313">
        <v>63</v>
      </c>
      <c r="BL121" s="312"/>
      <c r="BM121" s="313">
        <v>8</v>
      </c>
      <c r="BN121" s="313">
        <v>12</v>
      </c>
      <c r="BO121" s="313">
        <v>32</v>
      </c>
      <c r="BP121" s="313">
        <v>44</v>
      </c>
      <c r="BQ121" s="312"/>
      <c r="BR121" s="312"/>
      <c r="BS121" s="312"/>
      <c r="BT121" s="312"/>
      <c r="BU121" s="315"/>
      <c r="BV121" s="315"/>
      <c r="BW121" s="314">
        <v>139</v>
      </c>
      <c r="BX121" s="313">
        <v>543</v>
      </c>
      <c r="BY121" s="312"/>
      <c r="BZ121" s="312"/>
      <c r="CA121" s="313">
        <v>23</v>
      </c>
      <c r="CB121" s="313">
        <v>35</v>
      </c>
      <c r="CC121" s="313">
        <v>28</v>
      </c>
      <c r="CD121" s="313">
        <v>42</v>
      </c>
      <c r="CE121" s="313">
        <v>38</v>
      </c>
      <c r="CF121" s="313">
        <v>28</v>
      </c>
      <c r="CG121" s="312"/>
      <c r="CH121" s="313">
        <v>47</v>
      </c>
      <c r="CI121" s="313">
        <v>60</v>
      </c>
      <c r="CJ121" s="313">
        <v>37</v>
      </c>
      <c r="CK121" s="313">
        <v>40</v>
      </c>
      <c r="CL121" s="313">
        <v>40</v>
      </c>
      <c r="CM121" s="313">
        <v>41</v>
      </c>
      <c r="CN121" s="312"/>
      <c r="CO121" s="313">
        <v>7</v>
      </c>
      <c r="CP121" s="313">
        <v>17</v>
      </c>
      <c r="CQ121" s="313">
        <v>24</v>
      </c>
      <c r="CR121" s="313">
        <v>36</v>
      </c>
      <c r="CS121" s="312"/>
      <c r="CT121" s="312"/>
      <c r="CU121" s="312"/>
      <c r="CV121" s="312"/>
      <c r="CW121" s="315"/>
      <c r="CX121" s="315"/>
    </row>
    <row r="122" spans="1:102" ht="18.75" x14ac:dyDescent="0.3">
      <c r="A122" s="298">
        <v>109</v>
      </c>
      <c r="B122" s="299" t="s">
        <v>935</v>
      </c>
      <c r="C122" s="300" t="s">
        <v>351</v>
      </c>
      <c r="D122" s="300" t="s">
        <v>137</v>
      </c>
      <c r="E122" s="300" t="s">
        <v>130</v>
      </c>
      <c r="F122" s="300" t="s">
        <v>130</v>
      </c>
      <c r="G122" s="301" t="s">
        <v>936</v>
      </c>
      <c r="H122" s="302" t="s">
        <v>937</v>
      </c>
      <c r="I122" s="303">
        <v>14</v>
      </c>
      <c r="J122" s="300" t="s">
        <v>938</v>
      </c>
      <c r="K122" s="300" t="s">
        <v>939</v>
      </c>
      <c r="L122" s="304">
        <v>113001008268</v>
      </c>
      <c r="M122" s="303">
        <v>148</v>
      </c>
      <c r="N122" s="298">
        <v>148</v>
      </c>
      <c r="O122" s="298" t="s">
        <v>940</v>
      </c>
      <c r="P122" s="305">
        <v>6714898</v>
      </c>
      <c r="Q122" s="305" t="s">
        <v>357</v>
      </c>
      <c r="R122" s="305">
        <v>3104743246</v>
      </c>
      <c r="S122" s="306" t="s">
        <v>941</v>
      </c>
      <c r="T122" s="313">
        <v>731</v>
      </c>
      <c r="U122" s="312"/>
      <c r="V122" s="312"/>
      <c r="W122" s="313">
        <v>44</v>
      </c>
      <c r="X122" s="313">
        <v>58</v>
      </c>
      <c r="Y122" s="313">
        <v>59</v>
      </c>
      <c r="Z122" s="313">
        <v>63</v>
      </c>
      <c r="AA122" s="313">
        <v>61</v>
      </c>
      <c r="AB122" s="313">
        <v>58</v>
      </c>
      <c r="AC122" s="312"/>
      <c r="AD122" s="313">
        <v>62</v>
      </c>
      <c r="AE122" s="313">
        <v>57</v>
      </c>
      <c r="AF122" s="313">
        <v>47</v>
      </c>
      <c r="AG122" s="313">
        <v>51</v>
      </c>
      <c r="AH122" s="313">
        <v>36</v>
      </c>
      <c r="AI122" s="313">
        <v>24</v>
      </c>
      <c r="AJ122" s="312"/>
      <c r="AK122" s="312"/>
      <c r="AL122" s="313">
        <v>28</v>
      </c>
      <c r="AM122" s="313">
        <v>32</v>
      </c>
      <c r="AN122" s="313">
        <v>51</v>
      </c>
      <c r="AO122" s="312"/>
      <c r="AP122" s="312"/>
      <c r="AQ122" s="312"/>
      <c r="AR122" s="312"/>
      <c r="AS122" s="312"/>
      <c r="AT122" s="312"/>
      <c r="AU122" s="314">
        <v>148</v>
      </c>
      <c r="AV122" s="313">
        <v>370</v>
      </c>
      <c r="AW122" s="312"/>
      <c r="AX122" s="312"/>
      <c r="AY122" s="313">
        <v>23</v>
      </c>
      <c r="AZ122" s="313">
        <v>28</v>
      </c>
      <c r="BA122" s="313">
        <v>26</v>
      </c>
      <c r="BB122" s="313">
        <v>26</v>
      </c>
      <c r="BC122" s="313">
        <v>26</v>
      </c>
      <c r="BD122" s="313">
        <v>30</v>
      </c>
      <c r="BE122" s="312"/>
      <c r="BF122" s="313">
        <v>32</v>
      </c>
      <c r="BG122" s="313">
        <v>30</v>
      </c>
      <c r="BH122" s="313">
        <v>21</v>
      </c>
      <c r="BI122" s="313">
        <v>31</v>
      </c>
      <c r="BJ122" s="313">
        <v>18</v>
      </c>
      <c r="BK122" s="313">
        <v>14</v>
      </c>
      <c r="BL122" s="312"/>
      <c r="BM122" s="312"/>
      <c r="BN122" s="313">
        <v>16</v>
      </c>
      <c r="BO122" s="313">
        <v>16</v>
      </c>
      <c r="BP122" s="313">
        <v>33</v>
      </c>
      <c r="BQ122" s="312"/>
      <c r="BR122" s="312"/>
      <c r="BS122" s="312"/>
      <c r="BT122" s="312"/>
      <c r="BU122" s="315"/>
      <c r="BV122" s="315"/>
      <c r="BW122" s="314">
        <v>148</v>
      </c>
      <c r="BX122" s="313">
        <v>361</v>
      </c>
      <c r="BY122" s="312"/>
      <c r="BZ122" s="312"/>
      <c r="CA122" s="313">
        <v>21</v>
      </c>
      <c r="CB122" s="313">
        <v>30</v>
      </c>
      <c r="CC122" s="313">
        <v>33</v>
      </c>
      <c r="CD122" s="313">
        <v>37</v>
      </c>
      <c r="CE122" s="313">
        <v>35</v>
      </c>
      <c r="CF122" s="313">
        <v>28</v>
      </c>
      <c r="CG122" s="312"/>
      <c r="CH122" s="313">
        <v>30</v>
      </c>
      <c r="CI122" s="313">
        <v>27</v>
      </c>
      <c r="CJ122" s="313">
        <v>26</v>
      </c>
      <c r="CK122" s="313">
        <v>20</v>
      </c>
      <c r="CL122" s="313">
        <v>18</v>
      </c>
      <c r="CM122" s="313">
        <v>10</v>
      </c>
      <c r="CN122" s="312"/>
      <c r="CO122" s="312"/>
      <c r="CP122" s="313">
        <v>12</v>
      </c>
      <c r="CQ122" s="313">
        <v>16</v>
      </c>
      <c r="CR122" s="313">
        <v>18</v>
      </c>
      <c r="CS122" s="312"/>
      <c r="CT122" s="312"/>
      <c r="CU122" s="312"/>
      <c r="CV122" s="312"/>
      <c r="CW122" s="315"/>
      <c r="CX122" s="315"/>
    </row>
    <row r="123" spans="1:102" ht="18.75" x14ac:dyDescent="0.3">
      <c r="A123" s="298">
        <v>110</v>
      </c>
      <c r="B123" s="299" t="s">
        <v>942</v>
      </c>
      <c r="C123" s="300" t="s">
        <v>351</v>
      </c>
      <c r="D123" s="300" t="s">
        <v>137</v>
      </c>
      <c r="E123" s="300" t="s">
        <v>129</v>
      </c>
      <c r="F123" s="300" t="s">
        <v>129</v>
      </c>
      <c r="G123" s="301" t="s">
        <v>943</v>
      </c>
      <c r="H123" s="302" t="s">
        <v>944</v>
      </c>
      <c r="I123" s="303">
        <v>5</v>
      </c>
      <c r="J123" s="300" t="s">
        <v>606</v>
      </c>
      <c r="K123" s="300" t="s">
        <v>945</v>
      </c>
      <c r="L123" s="304">
        <v>113001008276</v>
      </c>
      <c r="M123" s="303">
        <v>149</v>
      </c>
      <c r="N123" s="298">
        <v>149</v>
      </c>
      <c r="O123" s="298" t="s">
        <v>946</v>
      </c>
      <c r="P123" s="305">
        <v>6747225</v>
      </c>
      <c r="Q123" s="305" t="s">
        <v>357</v>
      </c>
      <c r="R123" s="305">
        <v>3016898048</v>
      </c>
      <c r="S123" s="306" t="s">
        <v>947</v>
      </c>
      <c r="T123" s="313">
        <v>884</v>
      </c>
      <c r="U123" s="312"/>
      <c r="V123" s="312"/>
      <c r="W123" s="313">
        <v>48</v>
      </c>
      <c r="X123" s="313">
        <v>69</v>
      </c>
      <c r="Y123" s="313">
        <v>103</v>
      </c>
      <c r="Z123" s="313">
        <v>70</v>
      </c>
      <c r="AA123" s="313">
        <v>62</v>
      </c>
      <c r="AB123" s="313">
        <v>69</v>
      </c>
      <c r="AC123" s="312"/>
      <c r="AD123" s="313">
        <v>117</v>
      </c>
      <c r="AE123" s="313">
        <v>104</v>
      </c>
      <c r="AF123" s="313">
        <v>72</v>
      </c>
      <c r="AG123" s="313">
        <v>77</v>
      </c>
      <c r="AH123" s="313">
        <v>67</v>
      </c>
      <c r="AI123" s="313">
        <v>26</v>
      </c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4">
        <v>149</v>
      </c>
      <c r="AV123" s="313">
        <v>439</v>
      </c>
      <c r="AW123" s="312"/>
      <c r="AX123" s="312"/>
      <c r="AY123" s="313">
        <v>23</v>
      </c>
      <c r="AZ123" s="313">
        <v>32</v>
      </c>
      <c r="BA123" s="313">
        <v>48</v>
      </c>
      <c r="BB123" s="313">
        <v>33</v>
      </c>
      <c r="BC123" s="313">
        <v>30</v>
      </c>
      <c r="BD123" s="313">
        <v>33</v>
      </c>
      <c r="BE123" s="312"/>
      <c r="BF123" s="313">
        <v>59</v>
      </c>
      <c r="BG123" s="313">
        <v>55</v>
      </c>
      <c r="BH123" s="313">
        <v>43</v>
      </c>
      <c r="BI123" s="313">
        <v>39</v>
      </c>
      <c r="BJ123" s="313">
        <v>30</v>
      </c>
      <c r="BK123" s="313">
        <v>14</v>
      </c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5"/>
      <c r="BV123" s="315"/>
      <c r="BW123" s="314">
        <v>149</v>
      </c>
      <c r="BX123" s="313">
        <v>445</v>
      </c>
      <c r="BY123" s="312"/>
      <c r="BZ123" s="312"/>
      <c r="CA123" s="313">
        <v>25</v>
      </c>
      <c r="CB123" s="313">
        <v>37</v>
      </c>
      <c r="CC123" s="313">
        <v>55</v>
      </c>
      <c r="CD123" s="313">
        <v>37</v>
      </c>
      <c r="CE123" s="313">
        <v>32</v>
      </c>
      <c r="CF123" s="313">
        <v>36</v>
      </c>
      <c r="CG123" s="312"/>
      <c r="CH123" s="313">
        <v>58</v>
      </c>
      <c r="CI123" s="313">
        <v>49</v>
      </c>
      <c r="CJ123" s="313">
        <v>29</v>
      </c>
      <c r="CK123" s="313">
        <v>38</v>
      </c>
      <c r="CL123" s="313">
        <v>37</v>
      </c>
      <c r="CM123" s="313">
        <v>12</v>
      </c>
      <c r="CN123" s="312"/>
      <c r="CO123" s="312"/>
      <c r="CP123" s="312"/>
      <c r="CQ123" s="312"/>
      <c r="CR123" s="312"/>
      <c r="CS123" s="312"/>
      <c r="CT123" s="312"/>
      <c r="CU123" s="312"/>
      <c r="CV123" s="312"/>
      <c r="CW123" s="315"/>
      <c r="CX123" s="315"/>
    </row>
    <row r="124" spans="1:102" ht="18.75" x14ac:dyDescent="0.3">
      <c r="A124" s="298">
        <v>111</v>
      </c>
      <c r="B124" s="299" t="s">
        <v>948</v>
      </c>
      <c r="C124" s="300" t="s">
        <v>351</v>
      </c>
      <c r="D124" s="300" t="s">
        <v>137</v>
      </c>
      <c r="E124" s="300" t="s">
        <v>129</v>
      </c>
      <c r="F124" s="300" t="s">
        <v>129</v>
      </c>
      <c r="G124" s="302" t="s">
        <v>949</v>
      </c>
      <c r="H124" s="302" t="s">
        <v>950</v>
      </c>
      <c r="I124" s="303">
        <v>6</v>
      </c>
      <c r="J124" s="300" t="s">
        <v>400</v>
      </c>
      <c r="K124" s="300" t="s">
        <v>951</v>
      </c>
      <c r="L124" s="304">
        <v>113001000259</v>
      </c>
      <c r="M124" s="303">
        <v>153</v>
      </c>
      <c r="N124" s="298">
        <v>153</v>
      </c>
      <c r="O124" s="298" t="s">
        <v>952</v>
      </c>
      <c r="P124" s="305">
        <v>3005266137</v>
      </c>
      <c r="Q124" s="305" t="s">
        <v>357</v>
      </c>
      <c r="R124" s="305">
        <v>3106269483</v>
      </c>
      <c r="S124" s="306" t="s">
        <v>953</v>
      </c>
      <c r="T124" s="313">
        <v>1212</v>
      </c>
      <c r="U124" s="312"/>
      <c r="V124" s="312"/>
      <c r="W124" s="313">
        <v>52</v>
      </c>
      <c r="X124" s="313">
        <v>103</v>
      </c>
      <c r="Y124" s="313">
        <v>99</v>
      </c>
      <c r="Z124" s="313">
        <v>72</v>
      </c>
      <c r="AA124" s="313">
        <v>85</v>
      </c>
      <c r="AB124" s="313">
        <v>76</v>
      </c>
      <c r="AC124" s="313">
        <v>30</v>
      </c>
      <c r="AD124" s="313">
        <v>80</v>
      </c>
      <c r="AE124" s="313">
        <v>78</v>
      </c>
      <c r="AF124" s="313">
        <v>77</v>
      </c>
      <c r="AG124" s="313">
        <v>75</v>
      </c>
      <c r="AH124" s="313">
        <v>80</v>
      </c>
      <c r="AI124" s="313">
        <v>64</v>
      </c>
      <c r="AJ124" s="312"/>
      <c r="AK124" s="313">
        <v>36</v>
      </c>
      <c r="AL124" s="313">
        <v>57</v>
      </c>
      <c r="AM124" s="313">
        <v>67</v>
      </c>
      <c r="AN124" s="313">
        <v>81</v>
      </c>
      <c r="AO124" s="312"/>
      <c r="AP124" s="312"/>
      <c r="AQ124" s="312"/>
      <c r="AR124" s="312"/>
      <c r="AS124" s="312"/>
      <c r="AT124" s="312"/>
      <c r="AU124" s="314">
        <v>153</v>
      </c>
      <c r="AV124" s="313">
        <v>624</v>
      </c>
      <c r="AW124" s="312"/>
      <c r="AX124" s="312"/>
      <c r="AY124" s="313">
        <v>28</v>
      </c>
      <c r="AZ124" s="313">
        <v>56</v>
      </c>
      <c r="BA124" s="313">
        <v>53</v>
      </c>
      <c r="BB124" s="313">
        <v>38</v>
      </c>
      <c r="BC124" s="313">
        <v>41</v>
      </c>
      <c r="BD124" s="313">
        <v>42</v>
      </c>
      <c r="BE124" s="313">
        <v>10</v>
      </c>
      <c r="BF124" s="313">
        <v>38</v>
      </c>
      <c r="BG124" s="313">
        <v>33</v>
      </c>
      <c r="BH124" s="313">
        <v>39</v>
      </c>
      <c r="BI124" s="313">
        <v>35</v>
      </c>
      <c r="BJ124" s="313">
        <v>48</v>
      </c>
      <c r="BK124" s="313">
        <v>33</v>
      </c>
      <c r="BL124" s="312"/>
      <c r="BM124" s="313">
        <v>23</v>
      </c>
      <c r="BN124" s="313">
        <v>28</v>
      </c>
      <c r="BO124" s="313">
        <v>32</v>
      </c>
      <c r="BP124" s="313">
        <v>47</v>
      </c>
      <c r="BQ124" s="312"/>
      <c r="BR124" s="312"/>
      <c r="BS124" s="312"/>
      <c r="BT124" s="312"/>
      <c r="BU124" s="315"/>
      <c r="BV124" s="315"/>
      <c r="BW124" s="314">
        <v>153</v>
      </c>
      <c r="BX124" s="313">
        <v>588</v>
      </c>
      <c r="BY124" s="312"/>
      <c r="BZ124" s="312"/>
      <c r="CA124" s="313">
        <v>24</v>
      </c>
      <c r="CB124" s="313">
        <v>47</v>
      </c>
      <c r="CC124" s="313">
        <v>46</v>
      </c>
      <c r="CD124" s="313">
        <v>34</v>
      </c>
      <c r="CE124" s="313">
        <v>44</v>
      </c>
      <c r="CF124" s="313">
        <v>34</v>
      </c>
      <c r="CG124" s="313">
        <v>20</v>
      </c>
      <c r="CH124" s="313">
        <v>42</v>
      </c>
      <c r="CI124" s="313">
        <v>45</v>
      </c>
      <c r="CJ124" s="313">
        <v>38</v>
      </c>
      <c r="CK124" s="313">
        <v>40</v>
      </c>
      <c r="CL124" s="313">
        <v>32</v>
      </c>
      <c r="CM124" s="313">
        <v>31</v>
      </c>
      <c r="CN124" s="312"/>
      <c r="CO124" s="313">
        <v>13</v>
      </c>
      <c r="CP124" s="313">
        <v>29</v>
      </c>
      <c r="CQ124" s="313">
        <v>35</v>
      </c>
      <c r="CR124" s="313">
        <v>34</v>
      </c>
      <c r="CS124" s="312"/>
      <c r="CT124" s="312"/>
      <c r="CU124" s="312"/>
      <c r="CV124" s="312"/>
      <c r="CW124" s="315"/>
      <c r="CX124" s="315"/>
    </row>
    <row r="125" spans="1:102" ht="18.75" x14ac:dyDescent="0.3">
      <c r="A125" s="298">
        <v>112</v>
      </c>
      <c r="B125" s="299" t="s">
        <v>954</v>
      </c>
      <c r="C125" s="300" t="s">
        <v>351</v>
      </c>
      <c r="D125" s="300" t="s">
        <v>137</v>
      </c>
      <c r="E125" s="300" t="s">
        <v>129</v>
      </c>
      <c r="F125" s="300" t="s">
        <v>129</v>
      </c>
      <c r="G125" s="301" t="s">
        <v>955</v>
      </c>
      <c r="H125" s="302" t="s">
        <v>956</v>
      </c>
      <c r="I125" s="303">
        <v>6</v>
      </c>
      <c r="J125" s="300" t="s">
        <v>957</v>
      </c>
      <c r="K125" s="300" t="s">
        <v>958</v>
      </c>
      <c r="L125" s="304">
        <v>113001009281</v>
      </c>
      <c r="M125" s="303">
        <v>156</v>
      </c>
      <c r="N125" s="298">
        <v>156</v>
      </c>
      <c r="O125" s="298" t="s">
        <v>959</v>
      </c>
      <c r="P125" s="305">
        <v>6446644</v>
      </c>
      <c r="Q125" s="305" t="s">
        <v>357</v>
      </c>
      <c r="R125" s="305">
        <v>3017277150</v>
      </c>
      <c r="S125" s="306" t="s">
        <v>960</v>
      </c>
      <c r="T125" s="313">
        <v>1403</v>
      </c>
      <c r="U125" s="312"/>
      <c r="V125" s="313">
        <v>62</v>
      </c>
      <c r="W125" s="313">
        <v>51</v>
      </c>
      <c r="X125" s="313">
        <v>103</v>
      </c>
      <c r="Y125" s="313">
        <v>105</v>
      </c>
      <c r="Z125" s="313">
        <v>108</v>
      </c>
      <c r="AA125" s="313">
        <v>103</v>
      </c>
      <c r="AB125" s="313">
        <v>98</v>
      </c>
      <c r="AC125" s="312"/>
      <c r="AD125" s="313">
        <v>111</v>
      </c>
      <c r="AE125" s="313">
        <v>108</v>
      </c>
      <c r="AF125" s="313">
        <v>105</v>
      </c>
      <c r="AG125" s="313">
        <v>84</v>
      </c>
      <c r="AH125" s="313">
        <v>86</v>
      </c>
      <c r="AI125" s="313">
        <v>76</v>
      </c>
      <c r="AJ125" s="312"/>
      <c r="AK125" s="313">
        <v>9</v>
      </c>
      <c r="AL125" s="313">
        <v>46</v>
      </c>
      <c r="AM125" s="313">
        <v>66</v>
      </c>
      <c r="AN125" s="313">
        <v>82</v>
      </c>
      <c r="AO125" s="312"/>
      <c r="AP125" s="312"/>
      <c r="AQ125" s="312"/>
      <c r="AR125" s="312"/>
      <c r="AS125" s="312"/>
      <c r="AT125" s="313"/>
      <c r="AU125" s="314">
        <v>156</v>
      </c>
      <c r="AV125" s="313">
        <v>712</v>
      </c>
      <c r="AW125" s="312"/>
      <c r="AX125" s="313">
        <v>30</v>
      </c>
      <c r="AY125" s="313">
        <v>26</v>
      </c>
      <c r="AZ125" s="313">
        <v>58</v>
      </c>
      <c r="BA125" s="313">
        <v>48</v>
      </c>
      <c r="BB125" s="313">
        <v>57</v>
      </c>
      <c r="BC125" s="313">
        <v>58</v>
      </c>
      <c r="BD125" s="313">
        <v>51</v>
      </c>
      <c r="BE125" s="312"/>
      <c r="BF125" s="313">
        <v>52</v>
      </c>
      <c r="BG125" s="313">
        <v>63</v>
      </c>
      <c r="BH125" s="313">
        <v>46</v>
      </c>
      <c r="BI125" s="313">
        <v>38</v>
      </c>
      <c r="BJ125" s="313">
        <v>44</v>
      </c>
      <c r="BK125" s="313">
        <v>43</v>
      </c>
      <c r="BL125" s="312"/>
      <c r="BM125" s="313">
        <v>5</v>
      </c>
      <c r="BN125" s="313">
        <v>23</v>
      </c>
      <c r="BO125" s="313">
        <v>27</v>
      </c>
      <c r="BP125" s="313">
        <v>43</v>
      </c>
      <c r="BQ125" s="312"/>
      <c r="BR125" s="312"/>
      <c r="BS125" s="312"/>
      <c r="BT125" s="312"/>
      <c r="BU125" s="315"/>
      <c r="BV125" s="315"/>
      <c r="BW125" s="314">
        <v>156</v>
      </c>
      <c r="BX125" s="313">
        <v>691</v>
      </c>
      <c r="BY125" s="312"/>
      <c r="BZ125" s="313">
        <v>32</v>
      </c>
      <c r="CA125" s="313">
        <v>25</v>
      </c>
      <c r="CB125" s="313">
        <v>45</v>
      </c>
      <c r="CC125" s="313">
        <v>57</v>
      </c>
      <c r="CD125" s="313">
        <v>51</v>
      </c>
      <c r="CE125" s="313">
        <v>45</v>
      </c>
      <c r="CF125" s="313">
        <v>47</v>
      </c>
      <c r="CG125" s="312"/>
      <c r="CH125" s="313">
        <v>59</v>
      </c>
      <c r="CI125" s="313">
        <v>45</v>
      </c>
      <c r="CJ125" s="313">
        <v>59</v>
      </c>
      <c r="CK125" s="313">
        <v>46</v>
      </c>
      <c r="CL125" s="313">
        <v>42</v>
      </c>
      <c r="CM125" s="313">
        <v>33</v>
      </c>
      <c r="CN125" s="312"/>
      <c r="CO125" s="313">
        <v>4</v>
      </c>
      <c r="CP125" s="313">
        <v>23</v>
      </c>
      <c r="CQ125" s="313">
        <v>39</v>
      </c>
      <c r="CR125" s="313">
        <v>39</v>
      </c>
      <c r="CS125" s="312"/>
      <c r="CT125" s="312"/>
      <c r="CU125" s="312"/>
      <c r="CV125" s="312"/>
      <c r="CW125" s="315"/>
      <c r="CX125" s="315"/>
    </row>
    <row r="126" spans="1:102" ht="18.75" x14ac:dyDescent="0.3">
      <c r="A126" s="298">
        <v>113</v>
      </c>
      <c r="B126" s="299" t="s">
        <v>961</v>
      </c>
      <c r="C126" s="300" t="s">
        <v>351</v>
      </c>
      <c r="D126" s="300" t="s">
        <v>137</v>
      </c>
      <c r="E126" s="300" t="s">
        <v>130</v>
      </c>
      <c r="F126" s="300" t="s">
        <v>130</v>
      </c>
      <c r="G126" s="302" t="s">
        <v>962</v>
      </c>
      <c r="H126" s="302" t="s">
        <v>963</v>
      </c>
      <c r="I126" s="303">
        <v>15</v>
      </c>
      <c r="J126" s="300" t="s">
        <v>964</v>
      </c>
      <c r="K126" s="300" t="s">
        <v>965</v>
      </c>
      <c r="L126" s="304">
        <v>113001012427</v>
      </c>
      <c r="M126" s="303">
        <v>159</v>
      </c>
      <c r="N126" s="298">
        <v>159</v>
      </c>
      <c r="O126" s="298" t="s">
        <v>966</v>
      </c>
      <c r="P126" s="305">
        <v>6617411</v>
      </c>
      <c r="Q126" s="305" t="s">
        <v>357</v>
      </c>
      <c r="R126" s="305">
        <v>3014728020</v>
      </c>
      <c r="S126" s="306" t="s">
        <v>967</v>
      </c>
      <c r="T126" s="313">
        <v>1238</v>
      </c>
      <c r="U126" s="312"/>
      <c r="V126" s="313">
        <v>21</v>
      </c>
      <c r="W126" s="313">
        <v>54</v>
      </c>
      <c r="X126" s="313">
        <v>74</v>
      </c>
      <c r="Y126" s="313">
        <v>75</v>
      </c>
      <c r="Z126" s="313">
        <v>92</v>
      </c>
      <c r="AA126" s="313">
        <v>84</v>
      </c>
      <c r="AB126" s="313">
        <v>90</v>
      </c>
      <c r="AC126" s="313">
        <v>27</v>
      </c>
      <c r="AD126" s="313">
        <v>85</v>
      </c>
      <c r="AE126" s="313">
        <v>100</v>
      </c>
      <c r="AF126" s="313">
        <v>83</v>
      </c>
      <c r="AG126" s="313">
        <v>75</v>
      </c>
      <c r="AH126" s="313">
        <v>57</v>
      </c>
      <c r="AI126" s="313">
        <v>82</v>
      </c>
      <c r="AJ126" s="312"/>
      <c r="AK126" s="313">
        <v>14</v>
      </c>
      <c r="AL126" s="313">
        <v>75</v>
      </c>
      <c r="AM126" s="313">
        <v>61</v>
      </c>
      <c r="AN126" s="313">
        <v>89</v>
      </c>
      <c r="AO126" s="312"/>
      <c r="AP126" s="312"/>
      <c r="AQ126" s="312"/>
      <c r="AR126" s="312"/>
      <c r="AS126" s="312"/>
      <c r="AT126" s="312"/>
      <c r="AU126" s="314">
        <v>159</v>
      </c>
      <c r="AV126" s="313">
        <v>609</v>
      </c>
      <c r="AW126" s="312"/>
      <c r="AX126" s="313">
        <v>15</v>
      </c>
      <c r="AY126" s="313">
        <v>25</v>
      </c>
      <c r="AZ126" s="313">
        <v>37</v>
      </c>
      <c r="BA126" s="313">
        <v>36</v>
      </c>
      <c r="BB126" s="313">
        <v>49</v>
      </c>
      <c r="BC126" s="313">
        <v>34</v>
      </c>
      <c r="BD126" s="313">
        <v>38</v>
      </c>
      <c r="BE126" s="313">
        <v>6</v>
      </c>
      <c r="BF126" s="313">
        <v>40</v>
      </c>
      <c r="BG126" s="313">
        <v>46</v>
      </c>
      <c r="BH126" s="313">
        <v>40</v>
      </c>
      <c r="BI126" s="313">
        <v>44</v>
      </c>
      <c r="BJ126" s="313">
        <v>28</v>
      </c>
      <c r="BK126" s="313">
        <v>45</v>
      </c>
      <c r="BL126" s="312"/>
      <c r="BM126" s="313">
        <v>12</v>
      </c>
      <c r="BN126" s="313">
        <v>36</v>
      </c>
      <c r="BO126" s="313">
        <v>28</v>
      </c>
      <c r="BP126" s="313">
        <v>50</v>
      </c>
      <c r="BQ126" s="312"/>
      <c r="BR126" s="312"/>
      <c r="BS126" s="312"/>
      <c r="BT126" s="312"/>
      <c r="BU126" s="315"/>
      <c r="BV126" s="315"/>
      <c r="BW126" s="314">
        <v>159</v>
      </c>
      <c r="BX126" s="313">
        <v>629</v>
      </c>
      <c r="BY126" s="312"/>
      <c r="BZ126" s="313">
        <v>6</v>
      </c>
      <c r="CA126" s="313">
        <v>29</v>
      </c>
      <c r="CB126" s="313">
        <v>37</v>
      </c>
      <c r="CC126" s="313">
        <v>39</v>
      </c>
      <c r="CD126" s="313">
        <v>43</v>
      </c>
      <c r="CE126" s="313">
        <v>50</v>
      </c>
      <c r="CF126" s="313">
        <v>52</v>
      </c>
      <c r="CG126" s="313">
        <v>21</v>
      </c>
      <c r="CH126" s="313">
        <v>45</v>
      </c>
      <c r="CI126" s="313">
        <v>54</v>
      </c>
      <c r="CJ126" s="313">
        <v>43</v>
      </c>
      <c r="CK126" s="313">
        <v>31</v>
      </c>
      <c r="CL126" s="313">
        <v>29</v>
      </c>
      <c r="CM126" s="313">
        <v>37</v>
      </c>
      <c r="CN126" s="312"/>
      <c r="CO126" s="313">
        <v>2</v>
      </c>
      <c r="CP126" s="313">
        <v>39</v>
      </c>
      <c r="CQ126" s="313">
        <v>33</v>
      </c>
      <c r="CR126" s="313">
        <v>39</v>
      </c>
      <c r="CS126" s="312"/>
      <c r="CT126" s="312"/>
      <c r="CU126" s="312"/>
      <c r="CV126" s="312"/>
      <c r="CW126" s="315"/>
      <c r="CX126" s="315"/>
    </row>
    <row r="127" spans="1:102" ht="18.75" x14ac:dyDescent="0.3">
      <c r="A127" s="298">
        <v>114</v>
      </c>
      <c r="B127" s="299" t="s">
        <v>968</v>
      </c>
      <c r="C127" s="300" t="s">
        <v>351</v>
      </c>
      <c r="D127" s="300" t="s">
        <v>137</v>
      </c>
      <c r="E127" s="300" t="s">
        <v>128</v>
      </c>
      <c r="F127" s="300" t="s">
        <v>145</v>
      </c>
      <c r="G127" s="301" t="s">
        <v>969</v>
      </c>
      <c r="H127" s="302" t="s">
        <v>970</v>
      </c>
      <c r="I127" s="303">
        <v>10</v>
      </c>
      <c r="J127" s="300" t="s">
        <v>971</v>
      </c>
      <c r="K127" s="300" t="s">
        <v>972</v>
      </c>
      <c r="L127" s="304">
        <v>113001012508</v>
      </c>
      <c r="M127" s="303">
        <v>162</v>
      </c>
      <c r="N127" s="298">
        <v>162</v>
      </c>
      <c r="O127" s="298" t="s">
        <v>973</v>
      </c>
      <c r="P127" s="305">
        <v>6926565</v>
      </c>
      <c r="Q127" s="305" t="s">
        <v>357</v>
      </c>
      <c r="R127" s="305" t="s">
        <v>974</v>
      </c>
      <c r="S127" s="306" t="s">
        <v>975</v>
      </c>
      <c r="T127" s="313">
        <v>1477</v>
      </c>
      <c r="U127" s="312"/>
      <c r="V127" s="312"/>
      <c r="W127" s="313">
        <v>50</v>
      </c>
      <c r="X127" s="313">
        <v>56</v>
      </c>
      <c r="Y127" s="313">
        <v>60</v>
      </c>
      <c r="Z127" s="313">
        <v>64</v>
      </c>
      <c r="AA127" s="313">
        <v>72</v>
      </c>
      <c r="AB127" s="313">
        <v>73</v>
      </c>
      <c r="AC127" s="312"/>
      <c r="AD127" s="313">
        <v>172</v>
      </c>
      <c r="AE127" s="313">
        <v>179</v>
      </c>
      <c r="AF127" s="313">
        <v>176</v>
      </c>
      <c r="AG127" s="313">
        <v>114</v>
      </c>
      <c r="AH127" s="313">
        <v>131</v>
      </c>
      <c r="AI127" s="313">
        <v>130</v>
      </c>
      <c r="AJ127" s="312"/>
      <c r="AK127" s="312"/>
      <c r="AL127" s="312"/>
      <c r="AM127" s="312"/>
      <c r="AN127" s="312"/>
      <c r="AO127" s="312"/>
      <c r="AP127" s="313">
        <v>70</v>
      </c>
      <c r="AQ127" s="313">
        <v>90</v>
      </c>
      <c r="AR127" s="313">
        <v>40</v>
      </c>
      <c r="AS127" s="313"/>
      <c r="AT127" s="312"/>
      <c r="AU127" s="314">
        <v>162</v>
      </c>
      <c r="AV127" s="313">
        <v>1005</v>
      </c>
      <c r="AW127" s="312"/>
      <c r="AX127" s="312"/>
      <c r="AY127" s="313">
        <v>29</v>
      </c>
      <c r="AZ127" s="313">
        <v>30</v>
      </c>
      <c r="BA127" s="313">
        <v>36</v>
      </c>
      <c r="BB127" s="313">
        <v>36</v>
      </c>
      <c r="BC127" s="313">
        <v>49</v>
      </c>
      <c r="BD127" s="313">
        <v>50</v>
      </c>
      <c r="BE127" s="312"/>
      <c r="BF127" s="313">
        <v>101</v>
      </c>
      <c r="BG127" s="313">
        <v>119</v>
      </c>
      <c r="BH127" s="313">
        <v>121</v>
      </c>
      <c r="BI127" s="313">
        <v>77</v>
      </c>
      <c r="BJ127" s="313">
        <v>101</v>
      </c>
      <c r="BK127" s="313">
        <v>90</v>
      </c>
      <c r="BL127" s="312"/>
      <c r="BM127" s="312"/>
      <c r="BN127" s="312"/>
      <c r="BO127" s="312"/>
      <c r="BP127" s="312"/>
      <c r="BQ127" s="312"/>
      <c r="BR127" s="313">
        <v>56</v>
      </c>
      <c r="BS127" s="313">
        <v>77</v>
      </c>
      <c r="BT127" s="313">
        <v>33</v>
      </c>
      <c r="BU127" s="315"/>
      <c r="BV127" s="315"/>
      <c r="BW127" s="314">
        <v>162</v>
      </c>
      <c r="BX127" s="313">
        <v>472</v>
      </c>
      <c r="BY127" s="312"/>
      <c r="BZ127" s="312"/>
      <c r="CA127" s="313">
        <v>21</v>
      </c>
      <c r="CB127" s="313">
        <v>26</v>
      </c>
      <c r="CC127" s="313">
        <v>24</v>
      </c>
      <c r="CD127" s="313">
        <v>28</v>
      </c>
      <c r="CE127" s="313">
        <v>23</v>
      </c>
      <c r="CF127" s="313">
        <v>23</v>
      </c>
      <c r="CG127" s="312"/>
      <c r="CH127" s="313">
        <v>71</v>
      </c>
      <c r="CI127" s="313">
        <v>60</v>
      </c>
      <c r="CJ127" s="313">
        <v>55</v>
      </c>
      <c r="CK127" s="313">
        <v>37</v>
      </c>
      <c r="CL127" s="313">
        <v>30</v>
      </c>
      <c r="CM127" s="313">
        <v>40</v>
      </c>
      <c r="CN127" s="312"/>
      <c r="CO127" s="312"/>
      <c r="CP127" s="312"/>
      <c r="CQ127" s="312"/>
      <c r="CR127" s="312"/>
      <c r="CS127" s="312"/>
      <c r="CT127" s="313">
        <v>14</v>
      </c>
      <c r="CU127" s="313">
        <v>13</v>
      </c>
      <c r="CV127" s="313">
        <v>7</v>
      </c>
      <c r="CW127" s="315"/>
      <c r="CX127" s="315"/>
    </row>
    <row r="128" spans="1:102" ht="18.75" x14ac:dyDescent="0.3">
      <c r="A128" s="298">
        <v>115</v>
      </c>
      <c r="B128" s="300" t="s">
        <v>976</v>
      </c>
      <c r="C128" s="300" t="s">
        <v>134</v>
      </c>
      <c r="D128" s="300" t="s">
        <v>137</v>
      </c>
      <c r="E128" s="300" t="s">
        <v>128</v>
      </c>
      <c r="F128" s="300" t="s">
        <v>145</v>
      </c>
      <c r="G128" s="301" t="s">
        <v>977</v>
      </c>
      <c r="H128" s="302" t="s">
        <v>978</v>
      </c>
      <c r="I128" s="303">
        <v>10</v>
      </c>
      <c r="J128" s="300" t="s">
        <v>979</v>
      </c>
      <c r="K128" s="300" t="s">
        <v>980</v>
      </c>
      <c r="L128" s="304">
        <v>113001003151</v>
      </c>
      <c r="M128" s="303">
        <v>162</v>
      </c>
      <c r="N128" s="298">
        <v>95</v>
      </c>
      <c r="O128" s="298" t="s">
        <v>973</v>
      </c>
      <c r="P128" s="305">
        <v>6926565</v>
      </c>
      <c r="Q128" s="305" t="s">
        <v>357</v>
      </c>
      <c r="R128" s="305" t="s">
        <v>974</v>
      </c>
      <c r="S128" s="306" t="s">
        <v>975</v>
      </c>
      <c r="T128" s="313">
        <v>370</v>
      </c>
      <c r="U128" s="312"/>
      <c r="V128" s="312"/>
      <c r="W128" s="313">
        <v>50</v>
      </c>
      <c r="X128" s="313">
        <v>77</v>
      </c>
      <c r="Y128" s="313">
        <v>56</v>
      </c>
      <c r="Z128" s="313">
        <v>53</v>
      </c>
      <c r="AA128" s="313">
        <v>77</v>
      </c>
      <c r="AB128" s="313">
        <v>57</v>
      </c>
      <c r="AC128" s="312"/>
      <c r="AD128" s="312"/>
      <c r="AE128" s="312"/>
      <c r="AF128" s="312"/>
      <c r="AG128" s="312"/>
      <c r="AH128" s="312"/>
      <c r="AI128" s="312"/>
      <c r="AJ128" s="312"/>
      <c r="AK128" s="312"/>
      <c r="AL128" s="312"/>
      <c r="AM128" s="312"/>
      <c r="AN128" s="312"/>
      <c r="AO128" s="312"/>
      <c r="AP128" s="312"/>
      <c r="AQ128" s="312"/>
      <c r="AR128" s="312"/>
      <c r="AS128" s="312"/>
      <c r="AT128" s="312"/>
      <c r="AU128" s="314">
        <v>95</v>
      </c>
      <c r="AV128" s="313">
        <v>225</v>
      </c>
      <c r="AW128" s="312"/>
      <c r="AX128" s="312"/>
      <c r="AY128" s="313">
        <v>28</v>
      </c>
      <c r="AZ128" s="313">
        <v>46</v>
      </c>
      <c r="BA128" s="313">
        <v>39</v>
      </c>
      <c r="BB128" s="313">
        <v>28</v>
      </c>
      <c r="BC128" s="313">
        <v>51</v>
      </c>
      <c r="BD128" s="313">
        <v>33</v>
      </c>
      <c r="BE128" s="312"/>
      <c r="BF128" s="312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5"/>
      <c r="BV128" s="315"/>
      <c r="BW128" s="314">
        <v>95</v>
      </c>
      <c r="BX128" s="313">
        <v>145</v>
      </c>
      <c r="BY128" s="312"/>
      <c r="BZ128" s="312"/>
      <c r="CA128" s="313">
        <v>22</v>
      </c>
      <c r="CB128" s="313">
        <v>31</v>
      </c>
      <c r="CC128" s="313">
        <v>17</v>
      </c>
      <c r="CD128" s="313">
        <v>25</v>
      </c>
      <c r="CE128" s="313">
        <v>26</v>
      </c>
      <c r="CF128" s="313">
        <v>24</v>
      </c>
      <c r="CG128" s="312"/>
      <c r="CH128" s="312"/>
      <c r="CI128" s="312"/>
      <c r="CJ128" s="312"/>
      <c r="CK128" s="312"/>
      <c r="CL128" s="312"/>
      <c r="CM128" s="312"/>
      <c r="CN128" s="312"/>
      <c r="CO128" s="312"/>
      <c r="CP128" s="312"/>
      <c r="CQ128" s="312"/>
      <c r="CR128" s="312"/>
      <c r="CS128" s="312"/>
      <c r="CT128" s="312"/>
      <c r="CU128" s="312"/>
      <c r="CV128" s="312"/>
      <c r="CW128" s="315"/>
      <c r="CX128" s="315"/>
    </row>
    <row r="129" spans="1:102" ht="18.75" x14ac:dyDescent="0.3">
      <c r="A129" s="298">
        <v>116</v>
      </c>
      <c r="B129" s="299" t="s">
        <v>981</v>
      </c>
      <c r="C129" s="300" t="s">
        <v>351</v>
      </c>
      <c r="D129" s="300" t="s">
        <v>137</v>
      </c>
      <c r="E129" s="300" t="s">
        <v>129</v>
      </c>
      <c r="F129" s="300" t="s">
        <v>144</v>
      </c>
      <c r="G129" s="301" t="s">
        <v>982</v>
      </c>
      <c r="H129" s="302" t="s">
        <v>983</v>
      </c>
      <c r="I129" s="303" t="s">
        <v>367</v>
      </c>
      <c r="J129" s="300" t="s">
        <v>984</v>
      </c>
      <c r="K129" s="300" t="s">
        <v>985</v>
      </c>
      <c r="L129" s="304">
        <v>213001000075</v>
      </c>
      <c r="M129" s="303">
        <v>165</v>
      </c>
      <c r="N129" s="298">
        <v>165</v>
      </c>
      <c r="O129" s="298" t="s">
        <v>986</v>
      </c>
      <c r="P129" s="305">
        <v>3163123903</v>
      </c>
      <c r="Q129" s="305" t="s">
        <v>357</v>
      </c>
      <c r="R129" s="305">
        <v>3163123903</v>
      </c>
      <c r="S129" s="306" t="s">
        <v>987</v>
      </c>
      <c r="T129" s="313">
        <v>584</v>
      </c>
      <c r="U129" s="312"/>
      <c r="V129" s="312"/>
      <c r="W129" s="313">
        <v>37</v>
      </c>
      <c r="X129" s="313">
        <v>50</v>
      </c>
      <c r="Y129" s="313">
        <v>54</v>
      </c>
      <c r="Z129" s="313">
        <v>42</v>
      </c>
      <c r="AA129" s="313">
        <v>44</v>
      </c>
      <c r="AB129" s="313">
        <v>56</v>
      </c>
      <c r="AC129" s="312"/>
      <c r="AD129" s="313">
        <v>62</v>
      </c>
      <c r="AE129" s="313">
        <v>49</v>
      </c>
      <c r="AF129" s="313">
        <v>32</v>
      </c>
      <c r="AG129" s="313">
        <v>38</v>
      </c>
      <c r="AH129" s="313">
        <v>47</v>
      </c>
      <c r="AI129" s="313">
        <v>21</v>
      </c>
      <c r="AJ129" s="312"/>
      <c r="AK129" s="312"/>
      <c r="AL129" s="312"/>
      <c r="AM129" s="313">
        <v>29</v>
      </c>
      <c r="AN129" s="313">
        <v>23</v>
      </c>
      <c r="AO129" s="312"/>
      <c r="AP129" s="312"/>
      <c r="AQ129" s="312"/>
      <c r="AR129" s="312"/>
      <c r="AS129" s="312"/>
      <c r="AT129" s="312"/>
      <c r="AU129" s="314">
        <v>165</v>
      </c>
      <c r="AV129" s="313">
        <v>286</v>
      </c>
      <c r="AW129" s="312"/>
      <c r="AX129" s="312"/>
      <c r="AY129" s="313">
        <v>17</v>
      </c>
      <c r="AZ129" s="313">
        <v>25</v>
      </c>
      <c r="BA129" s="313">
        <v>31</v>
      </c>
      <c r="BB129" s="313">
        <v>18</v>
      </c>
      <c r="BC129" s="313">
        <v>23</v>
      </c>
      <c r="BD129" s="313">
        <v>24</v>
      </c>
      <c r="BE129" s="312"/>
      <c r="BF129" s="313">
        <v>35</v>
      </c>
      <c r="BG129" s="313">
        <v>21</v>
      </c>
      <c r="BH129" s="313">
        <v>16</v>
      </c>
      <c r="BI129" s="313">
        <v>20</v>
      </c>
      <c r="BJ129" s="313">
        <v>19</v>
      </c>
      <c r="BK129" s="313">
        <v>9</v>
      </c>
      <c r="BL129" s="312"/>
      <c r="BM129" s="312"/>
      <c r="BN129" s="312"/>
      <c r="BO129" s="313">
        <v>14</v>
      </c>
      <c r="BP129" s="313">
        <v>14</v>
      </c>
      <c r="BQ129" s="312"/>
      <c r="BR129" s="312"/>
      <c r="BS129" s="312"/>
      <c r="BT129" s="312"/>
      <c r="BU129" s="315"/>
      <c r="BV129" s="315"/>
      <c r="BW129" s="314">
        <v>165</v>
      </c>
      <c r="BX129" s="313">
        <v>298</v>
      </c>
      <c r="BY129" s="312"/>
      <c r="BZ129" s="312"/>
      <c r="CA129" s="313">
        <v>20</v>
      </c>
      <c r="CB129" s="313">
        <v>25</v>
      </c>
      <c r="CC129" s="313">
        <v>23</v>
      </c>
      <c r="CD129" s="313">
        <v>24</v>
      </c>
      <c r="CE129" s="313">
        <v>21</v>
      </c>
      <c r="CF129" s="313">
        <v>32</v>
      </c>
      <c r="CG129" s="312"/>
      <c r="CH129" s="313">
        <v>27</v>
      </c>
      <c r="CI129" s="313">
        <v>28</v>
      </c>
      <c r="CJ129" s="313">
        <v>16</v>
      </c>
      <c r="CK129" s="313">
        <v>18</v>
      </c>
      <c r="CL129" s="313">
        <v>28</v>
      </c>
      <c r="CM129" s="313">
        <v>12</v>
      </c>
      <c r="CN129" s="312"/>
      <c r="CO129" s="312"/>
      <c r="CP129" s="312"/>
      <c r="CQ129" s="313">
        <v>15</v>
      </c>
      <c r="CR129" s="313">
        <v>9</v>
      </c>
      <c r="CS129" s="312"/>
      <c r="CT129" s="312"/>
      <c r="CU129" s="312"/>
      <c r="CV129" s="312"/>
      <c r="CW129" s="315"/>
      <c r="CX129" s="315"/>
    </row>
    <row r="130" spans="1:102" ht="18.75" x14ac:dyDescent="0.3">
      <c r="A130" s="298">
        <v>117</v>
      </c>
      <c r="B130" s="299" t="s">
        <v>988</v>
      </c>
      <c r="C130" s="300" t="s">
        <v>351</v>
      </c>
      <c r="D130" s="300" t="s">
        <v>137</v>
      </c>
      <c r="E130" s="300" t="s">
        <v>128</v>
      </c>
      <c r="F130" s="300" t="s">
        <v>144</v>
      </c>
      <c r="G130" s="302" t="s">
        <v>989</v>
      </c>
      <c r="H130" s="302" t="s">
        <v>990</v>
      </c>
      <c r="I130" s="303" t="s">
        <v>991</v>
      </c>
      <c r="J130" s="300" t="s">
        <v>992</v>
      </c>
      <c r="K130" s="300" t="s">
        <v>992</v>
      </c>
      <c r="L130" s="304">
        <v>213001000091</v>
      </c>
      <c r="M130" s="303">
        <v>167</v>
      </c>
      <c r="N130" s="298">
        <v>167</v>
      </c>
      <c r="O130" s="298" t="s">
        <v>993</v>
      </c>
      <c r="P130" s="305">
        <v>3153932289</v>
      </c>
      <c r="Q130" s="305" t="s">
        <v>357</v>
      </c>
      <c r="R130" s="305">
        <v>0</v>
      </c>
      <c r="S130" s="306">
        <v>0</v>
      </c>
      <c r="T130" s="313">
        <v>372</v>
      </c>
      <c r="U130" s="312"/>
      <c r="V130" s="313">
        <v>9</v>
      </c>
      <c r="W130" s="313">
        <v>18</v>
      </c>
      <c r="X130" s="313">
        <v>36</v>
      </c>
      <c r="Y130" s="313">
        <v>48</v>
      </c>
      <c r="Z130" s="313">
        <v>36</v>
      </c>
      <c r="AA130" s="313">
        <v>41</v>
      </c>
      <c r="AB130" s="313">
        <v>28</v>
      </c>
      <c r="AC130" s="312"/>
      <c r="AD130" s="313">
        <v>49</v>
      </c>
      <c r="AE130" s="313">
        <v>32</v>
      </c>
      <c r="AF130" s="313">
        <v>27</v>
      </c>
      <c r="AG130" s="313">
        <v>21</v>
      </c>
      <c r="AH130" s="313">
        <v>16</v>
      </c>
      <c r="AI130" s="313">
        <v>11</v>
      </c>
      <c r="AJ130" s="312"/>
      <c r="AK130" s="312"/>
      <c r="AL130" s="312"/>
      <c r="AM130" s="312"/>
      <c r="AN130" s="312"/>
      <c r="AO130" s="312"/>
      <c r="AP130" s="312"/>
      <c r="AQ130" s="312"/>
      <c r="AR130" s="312"/>
      <c r="AS130" s="312"/>
      <c r="AT130" s="312"/>
      <c r="AU130" s="314">
        <v>167</v>
      </c>
      <c r="AV130" s="313">
        <v>189</v>
      </c>
      <c r="AW130" s="312"/>
      <c r="AX130" s="313">
        <v>4</v>
      </c>
      <c r="AY130" s="313">
        <v>11</v>
      </c>
      <c r="AZ130" s="313">
        <v>20</v>
      </c>
      <c r="BA130" s="313">
        <v>20</v>
      </c>
      <c r="BB130" s="313">
        <v>18</v>
      </c>
      <c r="BC130" s="313">
        <v>21</v>
      </c>
      <c r="BD130" s="313">
        <v>17</v>
      </c>
      <c r="BE130" s="312"/>
      <c r="BF130" s="313">
        <v>18</v>
      </c>
      <c r="BG130" s="313">
        <v>18</v>
      </c>
      <c r="BH130" s="313">
        <v>18</v>
      </c>
      <c r="BI130" s="313">
        <v>11</v>
      </c>
      <c r="BJ130" s="313">
        <v>8</v>
      </c>
      <c r="BK130" s="313">
        <v>5</v>
      </c>
      <c r="BL130" s="312"/>
      <c r="BM130" s="312"/>
      <c r="BN130" s="312"/>
      <c r="BO130" s="312"/>
      <c r="BP130" s="312"/>
      <c r="BQ130" s="312"/>
      <c r="BR130" s="312"/>
      <c r="BS130" s="312"/>
      <c r="BT130" s="312"/>
      <c r="BU130" s="315"/>
      <c r="BV130" s="315"/>
      <c r="BW130" s="314">
        <v>167</v>
      </c>
      <c r="BX130" s="313">
        <v>183</v>
      </c>
      <c r="BY130" s="312"/>
      <c r="BZ130" s="313">
        <v>5</v>
      </c>
      <c r="CA130" s="313">
        <v>7</v>
      </c>
      <c r="CB130" s="313">
        <v>16</v>
      </c>
      <c r="CC130" s="313">
        <v>28</v>
      </c>
      <c r="CD130" s="313">
        <v>18</v>
      </c>
      <c r="CE130" s="313">
        <v>20</v>
      </c>
      <c r="CF130" s="313">
        <v>11</v>
      </c>
      <c r="CG130" s="312"/>
      <c r="CH130" s="313">
        <v>31</v>
      </c>
      <c r="CI130" s="313">
        <v>14</v>
      </c>
      <c r="CJ130" s="313">
        <v>9</v>
      </c>
      <c r="CK130" s="313">
        <v>10</v>
      </c>
      <c r="CL130" s="313">
        <v>8</v>
      </c>
      <c r="CM130" s="313">
        <v>6</v>
      </c>
      <c r="CN130" s="312"/>
      <c r="CO130" s="312"/>
      <c r="CP130" s="312"/>
      <c r="CQ130" s="312"/>
      <c r="CR130" s="312"/>
      <c r="CS130" s="312"/>
      <c r="CT130" s="312"/>
      <c r="CU130" s="312"/>
      <c r="CV130" s="312"/>
      <c r="CW130" s="315"/>
      <c r="CX130" s="315"/>
    </row>
    <row r="131" spans="1:102" ht="18.75" x14ac:dyDescent="0.3">
      <c r="A131" s="298">
        <v>118</v>
      </c>
      <c r="B131" s="299" t="s">
        <v>994</v>
      </c>
      <c r="C131" s="300" t="s">
        <v>351</v>
      </c>
      <c r="D131" s="300" t="s">
        <v>137</v>
      </c>
      <c r="E131" s="300" t="s">
        <v>128</v>
      </c>
      <c r="F131" s="300" t="s">
        <v>144</v>
      </c>
      <c r="G131" s="301" t="s">
        <v>995</v>
      </c>
      <c r="H131" s="302" t="s">
        <v>996</v>
      </c>
      <c r="I131" s="303" t="s">
        <v>991</v>
      </c>
      <c r="J131" s="300" t="s">
        <v>997</v>
      </c>
      <c r="K131" s="300" t="s">
        <v>998</v>
      </c>
      <c r="L131" s="304">
        <v>213001000059</v>
      </c>
      <c r="M131" s="303">
        <v>168</v>
      </c>
      <c r="N131" s="298">
        <v>168</v>
      </c>
      <c r="O131" s="298" t="s">
        <v>999</v>
      </c>
      <c r="P131" s="305">
        <v>3105000545</v>
      </c>
      <c r="Q131" s="305" t="s">
        <v>357</v>
      </c>
      <c r="R131" s="305">
        <v>3128149500</v>
      </c>
      <c r="S131" s="306" t="s">
        <v>1000</v>
      </c>
      <c r="T131" s="313">
        <v>237</v>
      </c>
      <c r="U131" s="312"/>
      <c r="V131" s="312"/>
      <c r="W131" s="313">
        <v>21</v>
      </c>
      <c r="X131" s="313">
        <v>24</v>
      </c>
      <c r="Y131" s="313">
        <v>22</v>
      </c>
      <c r="Z131" s="313">
        <v>20</v>
      </c>
      <c r="AA131" s="313">
        <v>21</v>
      </c>
      <c r="AB131" s="313">
        <v>18</v>
      </c>
      <c r="AC131" s="312"/>
      <c r="AD131" s="313">
        <v>29</v>
      </c>
      <c r="AE131" s="313">
        <v>24</v>
      </c>
      <c r="AF131" s="313">
        <v>19</v>
      </c>
      <c r="AG131" s="313">
        <v>17</v>
      </c>
      <c r="AH131" s="313">
        <v>10</v>
      </c>
      <c r="AI131" s="313">
        <v>12</v>
      </c>
      <c r="AJ131" s="312"/>
      <c r="AK131" s="312"/>
      <c r="AL131" s="312"/>
      <c r="AM131" s="312"/>
      <c r="AN131" s="312"/>
      <c r="AO131" s="312"/>
      <c r="AP131" s="312"/>
      <c r="AQ131" s="312"/>
      <c r="AR131" s="312"/>
      <c r="AS131" s="312"/>
      <c r="AT131" s="312"/>
      <c r="AU131" s="314">
        <v>168</v>
      </c>
      <c r="AV131" s="313">
        <v>124</v>
      </c>
      <c r="AW131" s="312"/>
      <c r="AX131" s="312"/>
      <c r="AY131" s="313">
        <v>12</v>
      </c>
      <c r="AZ131" s="313">
        <v>16</v>
      </c>
      <c r="BA131" s="313">
        <v>10</v>
      </c>
      <c r="BB131" s="313">
        <v>11</v>
      </c>
      <c r="BC131" s="313">
        <v>14</v>
      </c>
      <c r="BD131" s="313">
        <v>7</v>
      </c>
      <c r="BE131" s="312"/>
      <c r="BF131" s="313">
        <v>10</v>
      </c>
      <c r="BG131" s="313">
        <v>13</v>
      </c>
      <c r="BH131" s="313">
        <v>8</v>
      </c>
      <c r="BI131" s="313">
        <v>11</v>
      </c>
      <c r="BJ131" s="313">
        <v>5</v>
      </c>
      <c r="BK131" s="313">
        <v>7</v>
      </c>
      <c r="BL131" s="312"/>
      <c r="BM131" s="312"/>
      <c r="BN131" s="312"/>
      <c r="BO131" s="312"/>
      <c r="BP131" s="312"/>
      <c r="BQ131" s="312"/>
      <c r="BR131" s="312"/>
      <c r="BS131" s="312"/>
      <c r="BT131" s="312"/>
      <c r="BU131" s="315"/>
      <c r="BV131" s="315"/>
      <c r="BW131" s="314">
        <v>168</v>
      </c>
      <c r="BX131" s="313">
        <v>113</v>
      </c>
      <c r="BY131" s="312"/>
      <c r="BZ131" s="312"/>
      <c r="CA131" s="313">
        <v>9</v>
      </c>
      <c r="CB131" s="313">
        <v>8</v>
      </c>
      <c r="CC131" s="313">
        <v>12</v>
      </c>
      <c r="CD131" s="313">
        <v>9</v>
      </c>
      <c r="CE131" s="313">
        <v>7</v>
      </c>
      <c r="CF131" s="313">
        <v>11</v>
      </c>
      <c r="CG131" s="312"/>
      <c r="CH131" s="313">
        <v>19</v>
      </c>
      <c r="CI131" s="313">
        <v>11</v>
      </c>
      <c r="CJ131" s="313">
        <v>11</v>
      </c>
      <c r="CK131" s="313">
        <v>6</v>
      </c>
      <c r="CL131" s="313">
        <v>5</v>
      </c>
      <c r="CM131" s="313">
        <v>5</v>
      </c>
      <c r="CN131" s="312"/>
      <c r="CO131" s="312"/>
      <c r="CP131" s="312"/>
      <c r="CQ131" s="312"/>
      <c r="CR131" s="312"/>
      <c r="CS131" s="312"/>
      <c r="CT131" s="312"/>
      <c r="CU131" s="312"/>
      <c r="CV131" s="312"/>
      <c r="CW131" s="315"/>
      <c r="CX131" s="315"/>
    </row>
    <row r="132" spans="1:102" ht="18.75" x14ac:dyDescent="0.3">
      <c r="A132" s="298">
        <v>119</v>
      </c>
      <c r="B132" s="299" t="s">
        <v>1001</v>
      </c>
      <c r="C132" s="300" t="s">
        <v>351</v>
      </c>
      <c r="D132" s="300" t="s">
        <v>137</v>
      </c>
      <c r="E132" s="300" t="s">
        <v>129</v>
      </c>
      <c r="F132" s="300" t="s">
        <v>144</v>
      </c>
      <c r="G132" s="301" t="s">
        <v>1002</v>
      </c>
      <c r="H132" s="302" t="s">
        <v>1003</v>
      </c>
      <c r="I132" s="303" t="s">
        <v>367</v>
      </c>
      <c r="J132" s="300" t="s">
        <v>1004</v>
      </c>
      <c r="K132" s="300" t="s">
        <v>1005</v>
      </c>
      <c r="L132" s="304">
        <v>213001000245</v>
      </c>
      <c r="M132" s="303">
        <v>170</v>
      </c>
      <c r="N132" s="298">
        <v>170</v>
      </c>
      <c r="O132" s="298" t="s">
        <v>1006</v>
      </c>
      <c r="P132" s="305">
        <v>3187836418</v>
      </c>
      <c r="Q132" s="305" t="s">
        <v>357</v>
      </c>
      <c r="R132" s="305">
        <v>3187836418</v>
      </c>
      <c r="S132" s="306" t="s">
        <v>1007</v>
      </c>
      <c r="T132" s="313">
        <v>675</v>
      </c>
      <c r="U132" s="313">
        <v>25</v>
      </c>
      <c r="V132" s="313">
        <v>30</v>
      </c>
      <c r="W132" s="313">
        <v>61</v>
      </c>
      <c r="X132" s="313">
        <v>73</v>
      </c>
      <c r="Y132" s="313">
        <v>74</v>
      </c>
      <c r="Z132" s="313">
        <v>68</v>
      </c>
      <c r="AA132" s="313">
        <v>58</v>
      </c>
      <c r="AB132" s="313">
        <v>49</v>
      </c>
      <c r="AC132" s="312"/>
      <c r="AD132" s="313">
        <v>70</v>
      </c>
      <c r="AE132" s="313">
        <v>48</v>
      </c>
      <c r="AF132" s="313">
        <v>43</v>
      </c>
      <c r="AG132" s="313">
        <v>31</v>
      </c>
      <c r="AH132" s="313">
        <v>31</v>
      </c>
      <c r="AI132" s="313">
        <v>14</v>
      </c>
      <c r="AJ132" s="312"/>
      <c r="AK132" s="312"/>
      <c r="AL132" s="312"/>
      <c r="AM132" s="312"/>
      <c r="AN132" s="312"/>
      <c r="AO132" s="312"/>
      <c r="AP132" s="312"/>
      <c r="AQ132" s="312"/>
      <c r="AR132" s="312"/>
      <c r="AS132" s="312"/>
      <c r="AT132" s="312"/>
      <c r="AU132" s="314">
        <v>170</v>
      </c>
      <c r="AV132" s="313">
        <v>320</v>
      </c>
      <c r="AW132" s="313">
        <v>14</v>
      </c>
      <c r="AX132" s="313">
        <v>6</v>
      </c>
      <c r="AY132" s="313">
        <v>37</v>
      </c>
      <c r="AZ132" s="313">
        <v>27</v>
      </c>
      <c r="BA132" s="313">
        <v>25</v>
      </c>
      <c r="BB132" s="313">
        <v>28</v>
      </c>
      <c r="BC132" s="313">
        <v>32</v>
      </c>
      <c r="BD132" s="313">
        <v>25</v>
      </c>
      <c r="BE132" s="312"/>
      <c r="BF132" s="313">
        <v>36</v>
      </c>
      <c r="BG132" s="313">
        <v>22</v>
      </c>
      <c r="BH132" s="313">
        <v>26</v>
      </c>
      <c r="BI132" s="313">
        <v>17</v>
      </c>
      <c r="BJ132" s="313">
        <v>19</v>
      </c>
      <c r="BK132" s="313">
        <v>6</v>
      </c>
      <c r="BL132" s="312"/>
      <c r="BM132" s="312"/>
      <c r="BN132" s="312"/>
      <c r="BO132" s="312"/>
      <c r="BP132" s="312"/>
      <c r="BQ132" s="312"/>
      <c r="BR132" s="312"/>
      <c r="BS132" s="312"/>
      <c r="BT132" s="312"/>
      <c r="BU132" s="315"/>
      <c r="BV132" s="315"/>
      <c r="BW132" s="314">
        <v>170</v>
      </c>
      <c r="BX132" s="313">
        <v>355</v>
      </c>
      <c r="BY132" s="313">
        <v>11</v>
      </c>
      <c r="BZ132" s="313">
        <v>24</v>
      </c>
      <c r="CA132" s="313">
        <v>24</v>
      </c>
      <c r="CB132" s="313">
        <v>46</v>
      </c>
      <c r="CC132" s="313">
        <v>49</v>
      </c>
      <c r="CD132" s="313">
        <v>40</v>
      </c>
      <c r="CE132" s="313">
        <v>26</v>
      </c>
      <c r="CF132" s="313">
        <v>24</v>
      </c>
      <c r="CG132" s="312"/>
      <c r="CH132" s="313">
        <v>34</v>
      </c>
      <c r="CI132" s="313">
        <v>26</v>
      </c>
      <c r="CJ132" s="313">
        <v>17</v>
      </c>
      <c r="CK132" s="313">
        <v>14</v>
      </c>
      <c r="CL132" s="313">
        <v>12</v>
      </c>
      <c r="CM132" s="313">
        <v>8</v>
      </c>
      <c r="CN132" s="312"/>
      <c r="CO132" s="312"/>
      <c r="CP132" s="312"/>
      <c r="CQ132" s="312"/>
      <c r="CR132" s="312"/>
      <c r="CS132" s="312"/>
      <c r="CT132" s="312"/>
      <c r="CU132" s="312"/>
      <c r="CV132" s="312"/>
      <c r="CW132" s="315"/>
      <c r="CX132" s="315"/>
    </row>
    <row r="133" spans="1:102" ht="18.75" x14ac:dyDescent="0.3">
      <c r="A133" s="298">
        <v>120</v>
      </c>
      <c r="B133" s="299" t="s">
        <v>1008</v>
      </c>
      <c r="C133" s="300" t="s">
        <v>351</v>
      </c>
      <c r="D133" s="300" t="s">
        <v>137</v>
      </c>
      <c r="E133" s="300" t="s">
        <v>128</v>
      </c>
      <c r="F133" s="300" t="s">
        <v>144</v>
      </c>
      <c r="G133" s="301" t="s">
        <v>1009</v>
      </c>
      <c r="H133" s="302" t="s">
        <v>1010</v>
      </c>
      <c r="I133" s="303" t="s">
        <v>991</v>
      </c>
      <c r="J133" s="300" t="s">
        <v>1011</v>
      </c>
      <c r="K133" s="300" t="s">
        <v>1012</v>
      </c>
      <c r="L133" s="304">
        <v>213001001250</v>
      </c>
      <c r="M133" s="303">
        <v>173</v>
      </c>
      <c r="N133" s="298">
        <v>173</v>
      </c>
      <c r="O133" s="298" t="s">
        <v>1013</v>
      </c>
      <c r="P133" s="305">
        <v>6454320</v>
      </c>
      <c r="Q133" s="305" t="s">
        <v>357</v>
      </c>
      <c r="R133" s="305">
        <v>3107147293</v>
      </c>
      <c r="S133" s="306">
        <v>0</v>
      </c>
      <c r="T133" s="313">
        <v>779</v>
      </c>
      <c r="U133" s="312"/>
      <c r="V133" s="312"/>
      <c r="W133" s="313">
        <v>51</v>
      </c>
      <c r="X133" s="313">
        <v>68</v>
      </c>
      <c r="Y133" s="313">
        <v>62</v>
      </c>
      <c r="Z133" s="313">
        <v>57</v>
      </c>
      <c r="AA133" s="313">
        <v>64</v>
      </c>
      <c r="AB133" s="313">
        <v>57</v>
      </c>
      <c r="AC133" s="312"/>
      <c r="AD133" s="313">
        <v>73</v>
      </c>
      <c r="AE133" s="313">
        <v>60</v>
      </c>
      <c r="AF133" s="313">
        <v>63</v>
      </c>
      <c r="AG133" s="313">
        <v>72</v>
      </c>
      <c r="AH133" s="313">
        <v>70</v>
      </c>
      <c r="AI133" s="313">
        <v>35</v>
      </c>
      <c r="AJ133" s="312"/>
      <c r="AK133" s="312"/>
      <c r="AL133" s="313">
        <v>27</v>
      </c>
      <c r="AM133" s="312"/>
      <c r="AN133" s="313">
        <v>20</v>
      </c>
      <c r="AO133" s="312"/>
      <c r="AP133" s="312"/>
      <c r="AQ133" s="312"/>
      <c r="AR133" s="312"/>
      <c r="AS133" s="312"/>
      <c r="AT133" s="312"/>
      <c r="AU133" s="314">
        <v>173</v>
      </c>
      <c r="AV133" s="313">
        <v>371</v>
      </c>
      <c r="AW133" s="312"/>
      <c r="AX133" s="312"/>
      <c r="AY133" s="313">
        <v>26</v>
      </c>
      <c r="AZ133" s="313">
        <v>28</v>
      </c>
      <c r="BA133" s="313">
        <v>33</v>
      </c>
      <c r="BB133" s="313">
        <v>24</v>
      </c>
      <c r="BC133" s="313">
        <v>26</v>
      </c>
      <c r="BD133" s="313">
        <v>22</v>
      </c>
      <c r="BE133" s="312"/>
      <c r="BF133" s="313">
        <v>28</v>
      </c>
      <c r="BG133" s="313">
        <v>26</v>
      </c>
      <c r="BH133" s="313">
        <v>34</v>
      </c>
      <c r="BI133" s="313">
        <v>36</v>
      </c>
      <c r="BJ133" s="313">
        <v>32</v>
      </c>
      <c r="BK133" s="313">
        <v>21</v>
      </c>
      <c r="BL133" s="312"/>
      <c r="BM133" s="312"/>
      <c r="BN133" s="313">
        <v>21</v>
      </c>
      <c r="BO133" s="312"/>
      <c r="BP133" s="313">
        <v>14</v>
      </c>
      <c r="BQ133" s="312"/>
      <c r="BR133" s="312"/>
      <c r="BS133" s="312"/>
      <c r="BT133" s="312"/>
      <c r="BU133" s="315"/>
      <c r="BV133" s="315"/>
      <c r="BW133" s="314">
        <v>173</v>
      </c>
      <c r="BX133" s="313">
        <v>408</v>
      </c>
      <c r="BY133" s="312"/>
      <c r="BZ133" s="312"/>
      <c r="CA133" s="313">
        <v>25</v>
      </c>
      <c r="CB133" s="313">
        <v>40</v>
      </c>
      <c r="CC133" s="313">
        <v>29</v>
      </c>
      <c r="CD133" s="313">
        <v>33</v>
      </c>
      <c r="CE133" s="313">
        <v>38</v>
      </c>
      <c r="CF133" s="313">
        <v>35</v>
      </c>
      <c r="CG133" s="312"/>
      <c r="CH133" s="313">
        <v>45</v>
      </c>
      <c r="CI133" s="313">
        <v>34</v>
      </c>
      <c r="CJ133" s="313">
        <v>29</v>
      </c>
      <c r="CK133" s="313">
        <v>36</v>
      </c>
      <c r="CL133" s="313">
        <v>38</v>
      </c>
      <c r="CM133" s="313">
        <v>14</v>
      </c>
      <c r="CN133" s="312"/>
      <c r="CO133" s="312"/>
      <c r="CP133" s="313">
        <v>6</v>
      </c>
      <c r="CQ133" s="312"/>
      <c r="CR133" s="313">
        <v>6</v>
      </c>
      <c r="CS133" s="312"/>
      <c r="CT133" s="312"/>
      <c r="CU133" s="312"/>
      <c r="CV133" s="312"/>
      <c r="CW133" s="315"/>
      <c r="CX133" s="315"/>
    </row>
    <row r="134" spans="1:102" ht="18.75" x14ac:dyDescent="0.3">
      <c r="A134" s="298">
        <v>121</v>
      </c>
      <c r="B134" s="300" t="s">
        <v>1014</v>
      </c>
      <c r="C134" s="300" t="s">
        <v>134</v>
      </c>
      <c r="D134" s="300" t="s">
        <v>137</v>
      </c>
      <c r="E134" s="300" t="s">
        <v>128</v>
      </c>
      <c r="F134" s="300" t="s">
        <v>144</v>
      </c>
      <c r="G134" s="308" t="s">
        <v>1015</v>
      </c>
      <c r="H134" s="308" t="s">
        <v>1016</v>
      </c>
      <c r="I134" s="303" t="s">
        <v>991</v>
      </c>
      <c r="J134" s="300" t="s">
        <v>1017</v>
      </c>
      <c r="K134" s="300" t="s">
        <v>1018</v>
      </c>
      <c r="L134" s="304">
        <v>213001001276</v>
      </c>
      <c r="M134" s="303">
        <v>173</v>
      </c>
      <c r="N134" s="298">
        <v>175</v>
      </c>
      <c r="O134" s="298" t="s">
        <v>1013</v>
      </c>
      <c r="P134" s="305">
        <v>6454320</v>
      </c>
      <c r="Q134" s="305" t="s">
        <v>357</v>
      </c>
      <c r="R134" s="305">
        <v>3107147293</v>
      </c>
      <c r="S134" s="306">
        <v>0</v>
      </c>
      <c r="T134" s="313">
        <v>157</v>
      </c>
      <c r="U134" s="312"/>
      <c r="V134" s="312"/>
      <c r="W134" s="313">
        <v>18</v>
      </c>
      <c r="X134" s="313">
        <v>26</v>
      </c>
      <c r="Y134" s="313">
        <v>19</v>
      </c>
      <c r="Z134" s="313">
        <v>19</v>
      </c>
      <c r="AA134" s="313">
        <v>22</v>
      </c>
      <c r="AB134" s="313">
        <v>19</v>
      </c>
      <c r="AC134" s="312"/>
      <c r="AD134" s="313">
        <v>20</v>
      </c>
      <c r="AE134" s="313">
        <v>14</v>
      </c>
      <c r="AF134" s="312"/>
      <c r="AG134" s="312"/>
      <c r="AH134" s="312"/>
      <c r="AI134" s="312"/>
      <c r="AJ134" s="312"/>
      <c r="AK134" s="312"/>
      <c r="AL134" s="312"/>
      <c r="AM134" s="312"/>
      <c r="AN134" s="312"/>
      <c r="AO134" s="312"/>
      <c r="AP134" s="312"/>
      <c r="AQ134" s="312"/>
      <c r="AR134" s="312"/>
      <c r="AS134" s="312"/>
      <c r="AT134" s="312"/>
      <c r="AU134" s="314">
        <v>175</v>
      </c>
      <c r="AV134" s="313">
        <v>78</v>
      </c>
      <c r="AW134" s="312"/>
      <c r="AX134" s="312"/>
      <c r="AY134" s="313">
        <v>11</v>
      </c>
      <c r="AZ134" s="313">
        <v>14</v>
      </c>
      <c r="BA134" s="313">
        <v>11</v>
      </c>
      <c r="BB134" s="313">
        <v>8</v>
      </c>
      <c r="BC134" s="313">
        <v>12</v>
      </c>
      <c r="BD134" s="313">
        <v>4</v>
      </c>
      <c r="BE134" s="312"/>
      <c r="BF134" s="313">
        <v>11</v>
      </c>
      <c r="BG134" s="313">
        <v>7</v>
      </c>
      <c r="BH134" s="312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  <c r="BT134" s="312"/>
      <c r="BU134" s="315"/>
      <c r="BV134" s="315"/>
      <c r="BW134" s="314">
        <v>175</v>
      </c>
      <c r="BX134" s="313">
        <v>79</v>
      </c>
      <c r="BY134" s="312"/>
      <c r="BZ134" s="312"/>
      <c r="CA134" s="313">
        <v>7</v>
      </c>
      <c r="CB134" s="313">
        <v>12</v>
      </c>
      <c r="CC134" s="313">
        <v>8</v>
      </c>
      <c r="CD134" s="313">
        <v>11</v>
      </c>
      <c r="CE134" s="313">
        <v>10</v>
      </c>
      <c r="CF134" s="313">
        <v>15</v>
      </c>
      <c r="CG134" s="312"/>
      <c r="CH134" s="313">
        <v>9</v>
      </c>
      <c r="CI134" s="313">
        <v>7</v>
      </c>
      <c r="CJ134" s="312"/>
      <c r="CK134" s="312"/>
      <c r="CL134" s="312"/>
      <c r="CM134" s="312"/>
      <c r="CN134" s="312"/>
      <c r="CO134" s="312"/>
      <c r="CP134" s="312"/>
      <c r="CQ134" s="312"/>
      <c r="CR134" s="312"/>
      <c r="CS134" s="312"/>
      <c r="CT134" s="312"/>
      <c r="CU134" s="312"/>
      <c r="CV134" s="312"/>
      <c r="CW134" s="315"/>
      <c r="CX134" s="315"/>
    </row>
    <row r="135" spans="1:102" ht="18.75" x14ac:dyDescent="0.3">
      <c r="A135" s="298">
        <v>122</v>
      </c>
      <c r="B135" s="299" t="s">
        <v>1019</v>
      </c>
      <c r="C135" s="300" t="s">
        <v>351</v>
      </c>
      <c r="D135" s="300" t="s">
        <v>137</v>
      </c>
      <c r="E135" s="300" t="s">
        <v>128</v>
      </c>
      <c r="F135" s="300" t="s">
        <v>144</v>
      </c>
      <c r="G135" s="301" t="s">
        <v>1020</v>
      </c>
      <c r="H135" s="302" t="s">
        <v>1021</v>
      </c>
      <c r="I135" s="303" t="s">
        <v>991</v>
      </c>
      <c r="J135" s="300" t="s">
        <v>1022</v>
      </c>
      <c r="K135" s="300" t="s">
        <v>1023</v>
      </c>
      <c r="L135" s="304">
        <v>213001001292</v>
      </c>
      <c r="M135" s="303">
        <v>176</v>
      </c>
      <c r="N135" s="298">
        <v>176</v>
      </c>
      <c r="O135" s="298" t="s">
        <v>1024</v>
      </c>
      <c r="P135" s="305">
        <v>3126452602</v>
      </c>
      <c r="Q135" s="305" t="s">
        <v>357</v>
      </c>
      <c r="R135" s="305">
        <v>3126452602</v>
      </c>
      <c r="S135" s="306" t="s">
        <v>1025</v>
      </c>
      <c r="T135" s="313">
        <v>1357</v>
      </c>
      <c r="U135" s="312"/>
      <c r="V135" s="312"/>
      <c r="W135" s="313">
        <v>141</v>
      </c>
      <c r="X135" s="313">
        <v>125</v>
      </c>
      <c r="Y135" s="313">
        <v>136</v>
      </c>
      <c r="Z135" s="313">
        <v>134</v>
      </c>
      <c r="AA135" s="313">
        <v>117</v>
      </c>
      <c r="AB135" s="313">
        <v>129</v>
      </c>
      <c r="AC135" s="312"/>
      <c r="AD135" s="313">
        <v>127</v>
      </c>
      <c r="AE135" s="313">
        <v>86</v>
      </c>
      <c r="AF135" s="313">
        <v>87</v>
      </c>
      <c r="AG135" s="313">
        <v>75</v>
      </c>
      <c r="AH135" s="313">
        <v>63</v>
      </c>
      <c r="AI135" s="313">
        <v>54</v>
      </c>
      <c r="AJ135" s="312"/>
      <c r="AK135" s="312"/>
      <c r="AL135" s="313">
        <v>17</v>
      </c>
      <c r="AM135" s="313">
        <v>37</v>
      </c>
      <c r="AN135" s="313">
        <v>29</v>
      </c>
      <c r="AO135" s="312"/>
      <c r="AP135" s="312"/>
      <c r="AQ135" s="312"/>
      <c r="AR135" s="312"/>
      <c r="AS135" s="312"/>
      <c r="AT135" s="312"/>
      <c r="AU135" s="314">
        <v>176</v>
      </c>
      <c r="AV135" s="313">
        <v>659</v>
      </c>
      <c r="AW135" s="312"/>
      <c r="AX135" s="312"/>
      <c r="AY135" s="313">
        <v>74</v>
      </c>
      <c r="AZ135" s="313">
        <v>70</v>
      </c>
      <c r="BA135" s="313">
        <v>69</v>
      </c>
      <c r="BB135" s="313">
        <v>65</v>
      </c>
      <c r="BC135" s="313">
        <v>46</v>
      </c>
      <c r="BD135" s="313">
        <v>55</v>
      </c>
      <c r="BE135" s="312"/>
      <c r="BF135" s="313">
        <v>61</v>
      </c>
      <c r="BG135" s="313">
        <v>40</v>
      </c>
      <c r="BH135" s="313">
        <v>45</v>
      </c>
      <c r="BI135" s="313">
        <v>37</v>
      </c>
      <c r="BJ135" s="313">
        <v>35</v>
      </c>
      <c r="BK135" s="313">
        <v>33</v>
      </c>
      <c r="BL135" s="312"/>
      <c r="BM135" s="312"/>
      <c r="BN135" s="313">
        <v>5</v>
      </c>
      <c r="BO135" s="313">
        <v>10</v>
      </c>
      <c r="BP135" s="313">
        <v>14</v>
      </c>
      <c r="BQ135" s="312"/>
      <c r="BR135" s="312"/>
      <c r="BS135" s="312"/>
      <c r="BT135" s="312"/>
      <c r="BU135" s="315"/>
      <c r="BV135" s="315"/>
      <c r="BW135" s="314">
        <v>176</v>
      </c>
      <c r="BX135" s="313">
        <v>698</v>
      </c>
      <c r="BY135" s="312"/>
      <c r="BZ135" s="312"/>
      <c r="CA135" s="313">
        <v>67</v>
      </c>
      <c r="CB135" s="313">
        <v>55</v>
      </c>
      <c r="CC135" s="313">
        <v>67</v>
      </c>
      <c r="CD135" s="313">
        <v>69</v>
      </c>
      <c r="CE135" s="313">
        <v>71</v>
      </c>
      <c r="CF135" s="313">
        <v>74</v>
      </c>
      <c r="CG135" s="312"/>
      <c r="CH135" s="313">
        <v>66</v>
      </c>
      <c r="CI135" s="313">
        <v>46</v>
      </c>
      <c r="CJ135" s="313">
        <v>42</v>
      </c>
      <c r="CK135" s="313">
        <v>38</v>
      </c>
      <c r="CL135" s="313">
        <v>28</v>
      </c>
      <c r="CM135" s="313">
        <v>21</v>
      </c>
      <c r="CN135" s="312"/>
      <c r="CO135" s="312"/>
      <c r="CP135" s="313">
        <v>12</v>
      </c>
      <c r="CQ135" s="313">
        <v>27</v>
      </c>
      <c r="CR135" s="313">
        <v>15</v>
      </c>
      <c r="CS135" s="312"/>
      <c r="CT135" s="312"/>
      <c r="CU135" s="312"/>
      <c r="CV135" s="312"/>
      <c r="CW135" s="315"/>
      <c r="CX135" s="315"/>
    </row>
    <row r="136" spans="1:102" ht="18.75" x14ac:dyDescent="0.3">
      <c r="A136" s="298">
        <v>123</v>
      </c>
      <c r="B136" s="299" t="s">
        <v>1026</v>
      </c>
      <c r="C136" s="300" t="s">
        <v>351</v>
      </c>
      <c r="D136" s="300" t="s">
        <v>137</v>
      </c>
      <c r="E136" s="300" t="s">
        <v>129</v>
      </c>
      <c r="F136" s="300" t="s">
        <v>144</v>
      </c>
      <c r="G136" s="301" t="s">
        <v>1027</v>
      </c>
      <c r="H136" s="302" t="s">
        <v>1028</v>
      </c>
      <c r="I136" s="303" t="s">
        <v>367</v>
      </c>
      <c r="J136" s="300" t="s">
        <v>1029</v>
      </c>
      <c r="K136" s="300" t="s">
        <v>1030</v>
      </c>
      <c r="L136" s="304">
        <v>213001001306</v>
      </c>
      <c r="M136" s="303">
        <v>177</v>
      </c>
      <c r="N136" s="298">
        <v>177</v>
      </c>
      <c r="O136" s="298" t="s">
        <v>1031</v>
      </c>
      <c r="P136" s="305">
        <v>0</v>
      </c>
      <c r="Q136" s="305" t="s">
        <v>357</v>
      </c>
      <c r="R136" s="305">
        <v>3008049868</v>
      </c>
      <c r="S136" s="306" t="s">
        <v>1032</v>
      </c>
      <c r="T136" s="313">
        <v>808</v>
      </c>
      <c r="U136" s="312"/>
      <c r="V136" s="312"/>
      <c r="W136" s="313">
        <v>43</v>
      </c>
      <c r="X136" s="313">
        <v>74</v>
      </c>
      <c r="Y136" s="313">
        <v>68</v>
      </c>
      <c r="Z136" s="313">
        <v>79</v>
      </c>
      <c r="AA136" s="313">
        <v>70</v>
      </c>
      <c r="AB136" s="313">
        <v>65</v>
      </c>
      <c r="AC136" s="312"/>
      <c r="AD136" s="313">
        <v>88</v>
      </c>
      <c r="AE136" s="313">
        <v>61</v>
      </c>
      <c r="AF136" s="313">
        <v>73</v>
      </c>
      <c r="AG136" s="313">
        <v>53</v>
      </c>
      <c r="AH136" s="313">
        <v>59</v>
      </c>
      <c r="AI136" s="313">
        <v>32</v>
      </c>
      <c r="AJ136" s="312"/>
      <c r="AK136" s="312"/>
      <c r="AL136" s="312"/>
      <c r="AM136" s="313">
        <v>21</v>
      </c>
      <c r="AN136" s="313">
        <v>22</v>
      </c>
      <c r="AO136" s="312"/>
      <c r="AP136" s="312"/>
      <c r="AQ136" s="312"/>
      <c r="AR136" s="312"/>
      <c r="AS136" s="312"/>
      <c r="AT136" s="312"/>
      <c r="AU136" s="314">
        <v>177</v>
      </c>
      <c r="AV136" s="313">
        <v>404</v>
      </c>
      <c r="AW136" s="312"/>
      <c r="AX136" s="312"/>
      <c r="AY136" s="313">
        <v>24</v>
      </c>
      <c r="AZ136" s="313">
        <v>50</v>
      </c>
      <c r="BA136" s="313">
        <v>25</v>
      </c>
      <c r="BB136" s="313">
        <v>40</v>
      </c>
      <c r="BC136" s="313">
        <v>37</v>
      </c>
      <c r="BD136" s="313">
        <v>31</v>
      </c>
      <c r="BE136" s="312"/>
      <c r="BF136" s="313">
        <v>36</v>
      </c>
      <c r="BG136" s="313">
        <v>33</v>
      </c>
      <c r="BH136" s="313">
        <v>28</v>
      </c>
      <c r="BI136" s="313">
        <v>27</v>
      </c>
      <c r="BJ136" s="313">
        <v>32</v>
      </c>
      <c r="BK136" s="313">
        <v>19</v>
      </c>
      <c r="BL136" s="312"/>
      <c r="BM136" s="312"/>
      <c r="BN136" s="312"/>
      <c r="BO136" s="313">
        <v>10</v>
      </c>
      <c r="BP136" s="313">
        <v>12</v>
      </c>
      <c r="BQ136" s="312"/>
      <c r="BR136" s="312"/>
      <c r="BS136" s="312"/>
      <c r="BT136" s="312"/>
      <c r="BU136" s="315"/>
      <c r="BV136" s="315"/>
      <c r="BW136" s="314">
        <v>177</v>
      </c>
      <c r="BX136" s="313">
        <v>404</v>
      </c>
      <c r="BY136" s="312"/>
      <c r="BZ136" s="312"/>
      <c r="CA136" s="313">
        <v>19</v>
      </c>
      <c r="CB136" s="313">
        <v>24</v>
      </c>
      <c r="CC136" s="313">
        <v>43</v>
      </c>
      <c r="CD136" s="313">
        <v>39</v>
      </c>
      <c r="CE136" s="313">
        <v>33</v>
      </c>
      <c r="CF136" s="313">
        <v>34</v>
      </c>
      <c r="CG136" s="312"/>
      <c r="CH136" s="313">
        <v>52</v>
      </c>
      <c r="CI136" s="313">
        <v>28</v>
      </c>
      <c r="CJ136" s="313">
        <v>45</v>
      </c>
      <c r="CK136" s="313">
        <v>26</v>
      </c>
      <c r="CL136" s="313">
        <v>27</v>
      </c>
      <c r="CM136" s="313">
        <v>13</v>
      </c>
      <c r="CN136" s="312"/>
      <c r="CO136" s="312"/>
      <c r="CP136" s="312"/>
      <c r="CQ136" s="313">
        <v>11</v>
      </c>
      <c r="CR136" s="313">
        <v>10</v>
      </c>
      <c r="CS136" s="312"/>
      <c r="CT136" s="312"/>
      <c r="CU136" s="312"/>
      <c r="CV136" s="312"/>
      <c r="CW136" s="315"/>
      <c r="CX136" s="315"/>
    </row>
    <row r="137" spans="1:102" ht="18.75" x14ac:dyDescent="0.3">
      <c r="A137" s="298">
        <v>124</v>
      </c>
      <c r="B137" s="299" t="s">
        <v>1033</v>
      </c>
      <c r="C137" s="300" t="s">
        <v>351</v>
      </c>
      <c r="D137" s="300" t="s">
        <v>137</v>
      </c>
      <c r="E137" s="300" t="s">
        <v>130</v>
      </c>
      <c r="F137" s="300" t="s">
        <v>144</v>
      </c>
      <c r="G137" s="301" t="s">
        <v>1034</v>
      </c>
      <c r="H137" s="302" t="s">
        <v>1035</v>
      </c>
      <c r="I137" s="303" t="s">
        <v>1036</v>
      </c>
      <c r="J137" s="300" t="s">
        <v>1037</v>
      </c>
      <c r="K137" s="300" t="s">
        <v>1038</v>
      </c>
      <c r="L137" s="304">
        <v>213001001632</v>
      </c>
      <c r="M137" s="303">
        <v>179</v>
      </c>
      <c r="N137" s="298">
        <v>179</v>
      </c>
      <c r="O137" s="298" t="s">
        <v>1039</v>
      </c>
      <c r="P137" s="305">
        <v>3122787788</v>
      </c>
      <c r="Q137" s="305" t="s">
        <v>357</v>
      </c>
      <c r="R137" s="305">
        <v>3122787788</v>
      </c>
      <c r="S137" s="306" t="s">
        <v>1040</v>
      </c>
      <c r="T137" s="313">
        <v>140</v>
      </c>
      <c r="U137" s="312"/>
      <c r="V137" s="312"/>
      <c r="W137" s="313">
        <v>6</v>
      </c>
      <c r="X137" s="313">
        <v>11</v>
      </c>
      <c r="Y137" s="313">
        <v>8</v>
      </c>
      <c r="Z137" s="313">
        <v>7</v>
      </c>
      <c r="AA137" s="313">
        <v>13</v>
      </c>
      <c r="AB137" s="313">
        <v>4</v>
      </c>
      <c r="AC137" s="312"/>
      <c r="AD137" s="313">
        <v>23</v>
      </c>
      <c r="AE137" s="313">
        <v>16</v>
      </c>
      <c r="AF137" s="313">
        <v>16</v>
      </c>
      <c r="AG137" s="313">
        <v>15</v>
      </c>
      <c r="AH137" s="313">
        <v>8</v>
      </c>
      <c r="AI137" s="313">
        <v>13</v>
      </c>
      <c r="AJ137" s="312"/>
      <c r="AK137" s="312"/>
      <c r="AL137" s="312"/>
      <c r="AM137" s="312"/>
      <c r="AN137" s="312"/>
      <c r="AO137" s="312"/>
      <c r="AP137" s="312"/>
      <c r="AQ137" s="312"/>
      <c r="AR137" s="312"/>
      <c r="AS137" s="312"/>
      <c r="AT137" s="312"/>
      <c r="AU137" s="314">
        <v>179</v>
      </c>
      <c r="AV137" s="313">
        <v>66</v>
      </c>
      <c r="AW137" s="312"/>
      <c r="AX137" s="312"/>
      <c r="AY137" s="313">
        <v>4</v>
      </c>
      <c r="AZ137" s="313">
        <v>3</v>
      </c>
      <c r="BA137" s="313">
        <v>4</v>
      </c>
      <c r="BB137" s="313">
        <v>4</v>
      </c>
      <c r="BC137" s="313">
        <v>6</v>
      </c>
      <c r="BD137" s="313">
        <v>4</v>
      </c>
      <c r="BE137" s="312"/>
      <c r="BF137" s="313">
        <v>10</v>
      </c>
      <c r="BG137" s="313">
        <v>7</v>
      </c>
      <c r="BH137" s="313">
        <v>9</v>
      </c>
      <c r="BI137" s="313">
        <v>8</v>
      </c>
      <c r="BJ137" s="313">
        <v>4</v>
      </c>
      <c r="BK137" s="313">
        <v>3</v>
      </c>
      <c r="BL137" s="312"/>
      <c r="BM137" s="312"/>
      <c r="BN137" s="312"/>
      <c r="BO137" s="312"/>
      <c r="BP137" s="312"/>
      <c r="BQ137" s="312"/>
      <c r="BR137" s="312"/>
      <c r="BS137" s="312"/>
      <c r="BT137" s="312"/>
      <c r="BU137" s="315"/>
      <c r="BV137" s="315"/>
      <c r="BW137" s="314">
        <v>179</v>
      </c>
      <c r="BX137" s="313">
        <v>74</v>
      </c>
      <c r="BY137" s="312"/>
      <c r="BZ137" s="312"/>
      <c r="CA137" s="313">
        <v>2</v>
      </c>
      <c r="CB137" s="313">
        <v>8</v>
      </c>
      <c r="CC137" s="313">
        <v>4</v>
      </c>
      <c r="CD137" s="313">
        <v>3</v>
      </c>
      <c r="CE137" s="313">
        <v>7</v>
      </c>
      <c r="CF137" s="312"/>
      <c r="CG137" s="312"/>
      <c r="CH137" s="313">
        <v>13</v>
      </c>
      <c r="CI137" s="313">
        <v>9</v>
      </c>
      <c r="CJ137" s="313">
        <v>7</v>
      </c>
      <c r="CK137" s="313">
        <v>7</v>
      </c>
      <c r="CL137" s="313">
        <v>4</v>
      </c>
      <c r="CM137" s="313">
        <v>10</v>
      </c>
      <c r="CN137" s="312"/>
      <c r="CO137" s="312"/>
      <c r="CP137" s="312"/>
      <c r="CQ137" s="312"/>
      <c r="CR137" s="312"/>
      <c r="CS137" s="312"/>
      <c r="CT137" s="312"/>
      <c r="CU137" s="312"/>
      <c r="CV137" s="312"/>
      <c r="CW137" s="315"/>
      <c r="CX137" s="315"/>
    </row>
    <row r="138" spans="1:102" ht="18.75" x14ac:dyDescent="0.3">
      <c r="A138" s="298">
        <v>125</v>
      </c>
      <c r="B138" s="300" t="s">
        <v>1041</v>
      </c>
      <c r="C138" s="300" t="s">
        <v>134</v>
      </c>
      <c r="D138" s="300" t="s">
        <v>137</v>
      </c>
      <c r="E138" s="300" t="s">
        <v>130</v>
      </c>
      <c r="F138" s="300" t="s">
        <v>144</v>
      </c>
      <c r="G138" s="301" t="s">
        <v>1042</v>
      </c>
      <c r="H138" s="302" t="s">
        <v>1043</v>
      </c>
      <c r="I138" s="303" t="s">
        <v>1036</v>
      </c>
      <c r="J138" s="300" t="s">
        <v>1044</v>
      </c>
      <c r="K138" s="300" t="s">
        <v>1045</v>
      </c>
      <c r="L138" s="304">
        <v>213001007550</v>
      </c>
      <c r="M138" s="303">
        <v>179</v>
      </c>
      <c r="N138" s="298">
        <v>195</v>
      </c>
      <c r="O138" s="298" t="s">
        <v>1039</v>
      </c>
      <c r="P138" s="305">
        <v>3122787788</v>
      </c>
      <c r="Q138" s="305" t="s">
        <v>357</v>
      </c>
      <c r="R138" s="305">
        <v>3122787788</v>
      </c>
      <c r="S138" s="306" t="s">
        <v>1040</v>
      </c>
      <c r="T138" s="313">
        <v>50</v>
      </c>
      <c r="U138" s="312"/>
      <c r="V138" s="312"/>
      <c r="W138" s="313">
        <v>7</v>
      </c>
      <c r="X138" s="313">
        <v>6</v>
      </c>
      <c r="Y138" s="313">
        <v>7</v>
      </c>
      <c r="Z138" s="313">
        <v>11</v>
      </c>
      <c r="AA138" s="313">
        <v>9</v>
      </c>
      <c r="AB138" s="313">
        <v>10</v>
      </c>
      <c r="AC138" s="312"/>
      <c r="AD138" s="312"/>
      <c r="AE138" s="312"/>
      <c r="AF138" s="312"/>
      <c r="AG138" s="312"/>
      <c r="AH138" s="312"/>
      <c r="AI138" s="312"/>
      <c r="AJ138" s="312"/>
      <c r="AK138" s="312"/>
      <c r="AL138" s="312"/>
      <c r="AM138" s="312"/>
      <c r="AN138" s="312"/>
      <c r="AO138" s="312"/>
      <c r="AP138" s="312"/>
      <c r="AQ138" s="312"/>
      <c r="AR138" s="312"/>
      <c r="AS138" s="312"/>
      <c r="AT138" s="312"/>
      <c r="AU138" s="314">
        <v>195</v>
      </c>
      <c r="AV138" s="313">
        <v>20</v>
      </c>
      <c r="AW138" s="312"/>
      <c r="AX138" s="312"/>
      <c r="AY138" s="313">
        <v>3</v>
      </c>
      <c r="AZ138" s="313">
        <v>5</v>
      </c>
      <c r="BA138" s="313">
        <v>2</v>
      </c>
      <c r="BB138" s="313">
        <v>2</v>
      </c>
      <c r="BC138" s="313">
        <v>2</v>
      </c>
      <c r="BD138" s="313">
        <v>6</v>
      </c>
      <c r="BE138" s="312"/>
      <c r="BF138" s="312"/>
      <c r="BG138" s="312"/>
      <c r="BH138" s="312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  <c r="BT138" s="312"/>
      <c r="BU138" s="315"/>
      <c r="BV138" s="315"/>
      <c r="BW138" s="314">
        <v>195</v>
      </c>
      <c r="BX138" s="313">
        <v>30</v>
      </c>
      <c r="BY138" s="312"/>
      <c r="BZ138" s="312"/>
      <c r="CA138" s="313">
        <v>4</v>
      </c>
      <c r="CB138" s="313">
        <v>1</v>
      </c>
      <c r="CC138" s="313">
        <v>5</v>
      </c>
      <c r="CD138" s="313">
        <v>9</v>
      </c>
      <c r="CE138" s="313">
        <v>7</v>
      </c>
      <c r="CF138" s="313">
        <v>4</v>
      </c>
      <c r="CG138" s="312"/>
      <c r="CH138" s="312"/>
      <c r="CI138" s="312"/>
      <c r="CJ138" s="312"/>
      <c r="CK138" s="312"/>
      <c r="CL138" s="312"/>
      <c r="CM138" s="312"/>
      <c r="CN138" s="312"/>
      <c r="CO138" s="312"/>
      <c r="CP138" s="312"/>
      <c r="CQ138" s="312"/>
      <c r="CR138" s="312"/>
      <c r="CS138" s="312"/>
      <c r="CT138" s="312"/>
      <c r="CU138" s="312"/>
      <c r="CV138" s="312"/>
      <c r="CW138" s="315"/>
      <c r="CX138" s="315"/>
    </row>
    <row r="139" spans="1:102" ht="18.75" x14ac:dyDescent="0.3">
      <c r="A139" s="298">
        <v>126</v>
      </c>
      <c r="B139" s="299" t="s">
        <v>1046</v>
      </c>
      <c r="C139" s="300" t="s">
        <v>351</v>
      </c>
      <c r="D139" s="300" t="s">
        <v>137</v>
      </c>
      <c r="E139" s="300" t="s">
        <v>128</v>
      </c>
      <c r="F139" s="300" t="s">
        <v>144</v>
      </c>
      <c r="G139" s="302" t="s">
        <v>1047</v>
      </c>
      <c r="H139" s="302" t="s">
        <v>1048</v>
      </c>
      <c r="I139" s="303" t="s">
        <v>991</v>
      </c>
      <c r="J139" s="300" t="s">
        <v>1049</v>
      </c>
      <c r="K139" s="300" t="s">
        <v>1050</v>
      </c>
      <c r="L139" s="304">
        <v>213001001900</v>
      </c>
      <c r="M139" s="303">
        <v>180</v>
      </c>
      <c r="N139" s="298">
        <v>180</v>
      </c>
      <c r="O139" s="298" t="s">
        <v>1051</v>
      </c>
      <c r="P139" s="305" t="s">
        <v>1052</v>
      </c>
      <c r="Q139" s="305" t="s">
        <v>357</v>
      </c>
      <c r="R139" s="305">
        <v>3105000545</v>
      </c>
      <c r="S139" s="306" t="s">
        <v>1053</v>
      </c>
      <c r="T139" s="313">
        <v>397</v>
      </c>
      <c r="U139" s="312"/>
      <c r="V139" s="313">
        <v>14</v>
      </c>
      <c r="W139" s="313">
        <v>16</v>
      </c>
      <c r="X139" s="313">
        <v>29</v>
      </c>
      <c r="Y139" s="313">
        <v>44</v>
      </c>
      <c r="Z139" s="313">
        <v>43</v>
      </c>
      <c r="AA139" s="313">
        <v>36</v>
      </c>
      <c r="AB139" s="313">
        <v>25</v>
      </c>
      <c r="AC139" s="312"/>
      <c r="AD139" s="313">
        <v>46</v>
      </c>
      <c r="AE139" s="313">
        <v>25</v>
      </c>
      <c r="AF139" s="313">
        <v>20</v>
      </c>
      <c r="AG139" s="313">
        <v>20</v>
      </c>
      <c r="AH139" s="313">
        <v>13</v>
      </c>
      <c r="AI139" s="313">
        <v>12</v>
      </c>
      <c r="AJ139" s="312"/>
      <c r="AK139" s="312"/>
      <c r="AL139" s="313">
        <v>8</v>
      </c>
      <c r="AM139" s="313">
        <v>22</v>
      </c>
      <c r="AN139" s="313">
        <v>24</v>
      </c>
      <c r="AO139" s="312"/>
      <c r="AP139" s="312"/>
      <c r="AQ139" s="312"/>
      <c r="AR139" s="312"/>
      <c r="AS139" s="312"/>
      <c r="AT139" s="312"/>
      <c r="AU139" s="314">
        <v>180</v>
      </c>
      <c r="AV139" s="313">
        <v>197</v>
      </c>
      <c r="AW139" s="312"/>
      <c r="AX139" s="313">
        <v>8</v>
      </c>
      <c r="AY139" s="313">
        <v>12</v>
      </c>
      <c r="AZ139" s="313">
        <v>14</v>
      </c>
      <c r="BA139" s="313">
        <v>28</v>
      </c>
      <c r="BB139" s="313">
        <v>23</v>
      </c>
      <c r="BC139" s="313">
        <v>18</v>
      </c>
      <c r="BD139" s="313">
        <v>11</v>
      </c>
      <c r="BE139" s="312"/>
      <c r="BF139" s="313">
        <v>22</v>
      </c>
      <c r="BG139" s="313">
        <v>11</v>
      </c>
      <c r="BH139" s="313">
        <v>7</v>
      </c>
      <c r="BI139" s="313">
        <v>7</v>
      </c>
      <c r="BJ139" s="313">
        <v>4</v>
      </c>
      <c r="BK139" s="313">
        <v>6</v>
      </c>
      <c r="BL139" s="312"/>
      <c r="BM139" s="312"/>
      <c r="BN139" s="313">
        <v>1</v>
      </c>
      <c r="BO139" s="313">
        <v>14</v>
      </c>
      <c r="BP139" s="313">
        <v>11</v>
      </c>
      <c r="BQ139" s="312"/>
      <c r="BR139" s="312"/>
      <c r="BS139" s="312"/>
      <c r="BT139" s="312"/>
      <c r="BU139" s="315"/>
      <c r="BV139" s="315"/>
      <c r="BW139" s="314">
        <v>180</v>
      </c>
      <c r="BX139" s="313">
        <v>200</v>
      </c>
      <c r="BY139" s="312"/>
      <c r="BZ139" s="313">
        <v>6</v>
      </c>
      <c r="CA139" s="313">
        <v>4</v>
      </c>
      <c r="CB139" s="313">
        <v>15</v>
      </c>
      <c r="CC139" s="313">
        <v>16</v>
      </c>
      <c r="CD139" s="313">
        <v>20</v>
      </c>
      <c r="CE139" s="313">
        <v>18</v>
      </c>
      <c r="CF139" s="313">
        <v>14</v>
      </c>
      <c r="CG139" s="312"/>
      <c r="CH139" s="313">
        <v>24</v>
      </c>
      <c r="CI139" s="313">
        <v>14</v>
      </c>
      <c r="CJ139" s="313">
        <v>13</v>
      </c>
      <c r="CK139" s="313">
        <v>13</v>
      </c>
      <c r="CL139" s="313">
        <v>9</v>
      </c>
      <c r="CM139" s="313">
        <v>6</v>
      </c>
      <c r="CN139" s="312"/>
      <c r="CO139" s="312"/>
      <c r="CP139" s="313">
        <v>7</v>
      </c>
      <c r="CQ139" s="313">
        <v>8</v>
      </c>
      <c r="CR139" s="313">
        <v>13</v>
      </c>
      <c r="CS139" s="312"/>
      <c r="CT139" s="312"/>
      <c r="CU139" s="312"/>
      <c r="CV139" s="312"/>
      <c r="CW139" s="315"/>
      <c r="CX139" s="315"/>
    </row>
    <row r="140" spans="1:102" ht="18.75" x14ac:dyDescent="0.3">
      <c r="A140" s="298">
        <v>127</v>
      </c>
      <c r="B140" s="299" t="s">
        <v>1054</v>
      </c>
      <c r="C140" s="300" t="s">
        <v>351</v>
      </c>
      <c r="D140" s="300" t="s">
        <v>137</v>
      </c>
      <c r="E140" s="300" t="s">
        <v>129</v>
      </c>
      <c r="F140" s="300" t="s">
        <v>144</v>
      </c>
      <c r="G140" s="308" t="s">
        <v>1055</v>
      </c>
      <c r="H140" s="308" t="s">
        <v>1056</v>
      </c>
      <c r="I140" s="303" t="s">
        <v>367</v>
      </c>
      <c r="J140" s="300" t="s">
        <v>1057</v>
      </c>
      <c r="K140" s="300" t="s">
        <v>1058</v>
      </c>
      <c r="L140" s="304">
        <v>213001002531</v>
      </c>
      <c r="M140" s="303">
        <v>183</v>
      </c>
      <c r="N140" s="298">
        <v>183</v>
      </c>
      <c r="O140" s="298" t="s">
        <v>1059</v>
      </c>
      <c r="P140" s="305">
        <v>3135205938</v>
      </c>
      <c r="Q140" s="305" t="s">
        <v>357</v>
      </c>
      <c r="R140" s="305">
        <v>3135205938</v>
      </c>
      <c r="S140" s="306" t="s">
        <v>1060</v>
      </c>
      <c r="T140" s="313">
        <v>375</v>
      </c>
      <c r="U140" s="312"/>
      <c r="V140" s="312"/>
      <c r="W140" s="313">
        <v>35</v>
      </c>
      <c r="X140" s="313">
        <v>38</v>
      </c>
      <c r="Y140" s="313">
        <v>39</v>
      </c>
      <c r="Z140" s="313">
        <v>40</v>
      </c>
      <c r="AA140" s="313">
        <v>38</v>
      </c>
      <c r="AB140" s="313">
        <v>33</v>
      </c>
      <c r="AC140" s="312"/>
      <c r="AD140" s="313">
        <v>40</v>
      </c>
      <c r="AE140" s="313">
        <v>29</v>
      </c>
      <c r="AF140" s="313">
        <v>24</v>
      </c>
      <c r="AG140" s="313">
        <v>25</v>
      </c>
      <c r="AH140" s="313">
        <v>22</v>
      </c>
      <c r="AI140" s="313">
        <v>12</v>
      </c>
      <c r="AJ140" s="312"/>
      <c r="AK140" s="312"/>
      <c r="AL140" s="312"/>
      <c r="AM140" s="312"/>
      <c r="AN140" s="312"/>
      <c r="AO140" s="312"/>
      <c r="AP140" s="312"/>
      <c r="AQ140" s="312"/>
      <c r="AR140" s="312"/>
      <c r="AS140" s="312"/>
      <c r="AT140" s="312"/>
      <c r="AU140" s="314">
        <v>183</v>
      </c>
      <c r="AV140" s="313">
        <v>198</v>
      </c>
      <c r="AW140" s="312"/>
      <c r="AX140" s="312"/>
      <c r="AY140" s="313">
        <v>22</v>
      </c>
      <c r="AZ140" s="313">
        <v>21</v>
      </c>
      <c r="BA140" s="313">
        <v>17</v>
      </c>
      <c r="BB140" s="313">
        <v>18</v>
      </c>
      <c r="BC140" s="313">
        <v>20</v>
      </c>
      <c r="BD140" s="313">
        <v>16</v>
      </c>
      <c r="BE140" s="312"/>
      <c r="BF140" s="313">
        <v>24</v>
      </c>
      <c r="BG140" s="313">
        <v>13</v>
      </c>
      <c r="BH140" s="313">
        <v>13</v>
      </c>
      <c r="BI140" s="313">
        <v>13</v>
      </c>
      <c r="BJ140" s="313">
        <v>12</v>
      </c>
      <c r="BK140" s="313">
        <v>9</v>
      </c>
      <c r="BL140" s="312"/>
      <c r="BM140" s="312"/>
      <c r="BN140" s="312"/>
      <c r="BO140" s="312"/>
      <c r="BP140" s="312"/>
      <c r="BQ140" s="312"/>
      <c r="BR140" s="312"/>
      <c r="BS140" s="312"/>
      <c r="BT140" s="312"/>
      <c r="BU140" s="315"/>
      <c r="BV140" s="315"/>
      <c r="BW140" s="314">
        <v>183</v>
      </c>
      <c r="BX140" s="313">
        <v>177</v>
      </c>
      <c r="BY140" s="312"/>
      <c r="BZ140" s="312"/>
      <c r="CA140" s="313">
        <v>13</v>
      </c>
      <c r="CB140" s="313">
        <v>17</v>
      </c>
      <c r="CC140" s="313">
        <v>22</v>
      </c>
      <c r="CD140" s="313">
        <v>22</v>
      </c>
      <c r="CE140" s="313">
        <v>18</v>
      </c>
      <c r="CF140" s="313">
        <v>17</v>
      </c>
      <c r="CG140" s="312"/>
      <c r="CH140" s="313">
        <v>16</v>
      </c>
      <c r="CI140" s="313">
        <v>16</v>
      </c>
      <c r="CJ140" s="313">
        <v>11</v>
      </c>
      <c r="CK140" s="313">
        <v>12</v>
      </c>
      <c r="CL140" s="313">
        <v>10</v>
      </c>
      <c r="CM140" s="313">
        <v>3</v>
      </c>
      <c r="CN140" s="312"/>
      <c r="CO140" s="312"/>
      <c r="CP140" s="312"/>
      <c r="CQ140" s="312"/>
      <c r="CR140" s="312"/>
      <c r="CS140" s="312"/>
      <c r="CT140" s="312"/>
      <c r="CU140" s="312"/>
      <c r="CV140" s="312"/>
      <c r="CW140" s="315"/>
      <c r="CX140" s="315"/>
    </row>
    <row r="141" spans="1:102" ht="18.75" x14ac:dyDescent="0.3">
      <c r="A141" s="298">
        <v>128</v>
      </c>
      <c r="B141" s="299" t="s">
        <v>1061</v>
      </c>
      <c r="C141" s="300" t="s">
        <v>351</v>
      </c>
      <c r="D141" s="300" t="s">
        <v>137</v>
      </c>
      <c r="E141" s="300" t="s">
        <v>129</v>
      </c>
      <c r="F141" s="300" t="s">
        <v>144</v>
      </c>
      <c r="G141" s="301" t="s">
        <v>1062</v>
      </c>
      <c r="H141" s="302" t="s">
        <v>1063</v>
      </c>
      <c r="I141" s="303" t="s">
        <v>367</v>
      </c>
      <c r="J141" s="300" t="s">
        <v>1064</v>
      </c>
      <c r="K141" s="300" t="s">
        <v>1065</v>
      </c>
      <c r="L141" s="304">
        <v>213001002809</v>
      </c>
      <c r="M141" s="303">
        <v>184</v>
      </c>
      <c r="N141" s="298">
        <v>184</v>
      </c>
      <c r="O141" s="303" t="s">
        <v>1066</v>
      </c>
      <c r="P141" s="305">
        <v>6295411</v>
      </c>
      <c r="Q141" s="305" t="s">
        <v>357</v>
      </c>
      <c r="R141" s="305">
        <v>3177003739</v>
      </c>
      <c r="S141" s="306" t="s">
        <v>1067</v>
      </c>
      <c r="T141" s="313">
        <v>1433</v>
      </c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3">
        <v>394</v>
      </c>
      <c r="AE141" s="313">
        <v>288</v>
      </c>
      <c r="AF141" s="313">
        <v>301</v>
      </c>
      <c r="AG141" s="313">
        <v>261</v>
      </c>
      <c r="AH141" s="312"/>
      <c r="AI141" s="312"/>
      <c r="AJ141" s="312"/>
      <c r="AK141" s="313">
        <v>33</v>
      </c>
      <c r="AL141" s="313">
        <v>46</v>
      </c>
      <c r="AM141" s="313">
        <v>53</v>
      </c>
      <c r="AN141" s="313">
        <v>57</v>
      </c>
      <c r="AO141" s="312"/>
      <c r="AP141" s="312"/>
      <c r="AQ141" s="312"/>
      <c r="AR141" s="312"/>
      <c r="AS141" s="312"/>
      <c r="AT141" s="312"/>
      <c r="AU141" s="314">
        <v>184</v>
      </c>
      <c r="AV141" s="313">
        <v>743</v>
      </c>
      <c r="AW141" s="312"/>
      <c r="AX141" s="312"/>
      <c r="AY141" s="312"/>
      <c r="AZ141" s="312"/>
      <c r="BA141" s="312"/>
      <c r="BB141" s="312"/>
      <c r="BC141" s="312"/>
      <c r="BD141" s="312"/>
      <c r="BE141" s="312"/>
      <c r="BF141" s="313">
        <v>177</v>
      </c>
      <c r="BG141" s="313">
        <v>146</v>
      </c>
      <c r="BH141" s="313">
        <v>169</v>
      </c>
      <c r="BI141" s="313">
        <v>132</v>
      </c>
      <c r="BJ141" s="312"/>
      <c r="BK141" s="312"/>
      <c r="BL141" s="312"/>
      <c r="BM141" s="313">
        <v>19</v>
      </c>
      <c r="BN141" s="313">
        <v>30</v>
      </c>
      <c r="BO141" s="313">
        <v>33</v>
      </c>
      <c r="BP141" s="313">
        <v>37</v>
      </c>
      <c r="BQ141" s="312"/>
      <c r="BR141" s="312"/>
      <c r="BS141" s="312"/>
      <c r="BT141" s="312"/>
      <c r="BU141" s="315"/>
      <c r="BV141" s="315"/>
      <c r="BW141" s="314">
        <v>184</v>
      </c>
      <c r="BX141" s="313">
        <v>690</v>
      </c>
      <c r="BY141" s="312"/>
      <c r="BZ141" s="312"/>
      <c r="CA141" s="312"/>
      <c r="CB141" s="312"/>
      <c r="CC141" s="312"/>
      <c r="CD141" s="312"/>
      <c r="CE141" s="312"/>
      <c r="CF141" s="312"/>
      <c r="CG141" s="312"/>
      <c r="CH141" s="313">
        <v>217</v>
      </c>
      <c r="CI141" s="313">
        <v>142</v>
      </c>
      <c r="CJ141" s="313">
        <v>132</v>
      </c>
      <c r="CK141" s="313">
        <v>129</v>
      </c>
      <c r="CL141" s="312"/>
      <c r="CM141" s="312"/>
      <c r="CN141" s="312"/>
      <c r="CO141" s="313">
        <v>14</v>
      </c>
      <c r="CP141" s="313">
        <v>16</v>
      </c>
      <c r="CQ141" s="313">
        <v>20</v>
      </c>
      <c r="CR141" s="313">
        <v>20</v>
      </c>
      <c r="CS141" s="312"/>
      <c r="CT141" s="312"/>
      <c r="CU141" s="312"/>
      <c r="CV141" s="312"/>
      <c r="CW141" s="315"/>
      <c r="CX141" s="315"/>
    </row>
    <row r="142" spans="1:102" ht="18.75" x14ac:dyDescent="0.3">
      <c r="A142" s="298">
        <v>129</v>
      </c>
      <c r="B142" s="300" t="s">
        <v>1068</v>
      </c>
      <c r="C142" s="300" t="s">
        <v>134</v>
      </c>
      <c r="D142" s="300" t="s">
        <v>137</v>
      </c>
      <c r="E142" s="300" t="s">
        <v>129</v>
      </c>
      <c r="F142" s="300" t="s">
        <v>144</v>
      </c>
      <c r="G142" s="302" t="s">
        <v>1069</v>
      </c>
      <c r="H142" s="302" t="s">
        <v>1070</v>
      </c>
      <c r="I142" s="303" t="s">
        <v>367</v>
      </c>
      <c r="J142" s="300" t="s">
        <v>1071</v>
      </c>
      <c r="K142" s="300" t="s">
        <v>1072</v>
      </c>
      <c r="L142" s="304">
        <v>213001007541</v>
      </c>
      <c r="M142" s="303">
        <v>184</v>
      </c>
      <c r="N142" s="298">
        <v>194</v>
      </c>
      <c r="O142" s="303" t="s">
        <v>1066</v>
      </c>
      <c r="P142" s="305">
        <v>6295411</v>
      </c>
      <c r="Q142" s="305" t="s">
        <v>357</v>
      </c>
      <c r="R142" s="305">
        <v>3177003739</v>
      </c>
      <c r="S142" s="306" t="s">
        <v>1067</v>
      </c>
      <c r="T142" s="313">
        <v>23</v>
      </c>
      <c r="U142" s="312"/>
      <c r="V142" s="312"/>
      <c r="W142" s="313">
        <v>4</v>
      </c>
      <c r="X142" s="313">
        <v>3</v>
      </c>
      <c r="Y142" s="313">
        <v>3</v>
      </c>
      <c r="Z142" s="313">
        <v>4</v>
      </c>
      <c r="AA142" s="313">
        <v>6</v>
      </c>
      <c r="AB142" s="313">
        <v>3</v>
      </c>
      <c r="AC142" s="312"/>
      <c r="AD142" s="312"/>
      <c r="AE142" s="312"/>
      <c r="AF142" s="312"/>
      <c r="AG142" s="312"/>
      <c r="AH142" s="312"/>
      <c r="AI142" s="312"/>
      <c r="AJ142" s="312"/>
      <c r="AK142" s="312"/>
      <c r="AL142" s="312"/>
      <c r="AM142" s="312"/>
      <c r="AN142" s="312"/>
      <c r="AO142" s="312"/>
      <c r="AP142" s="312"/>
      <c r="AQ142" s="312"/>
      <c r="AR142" s="312"/>
      <c r="AS142" s="312"/>
      <c r="AT142" s="312"/>
      <c r="AU142" s="314">
        <v>194</v>
      </c>
      <c r="AV142" s="313">
        <v>12</v>
      </c>
      <c r="AW142" s="312"/>
      <c r="AX142" s="312"/>
      <c r="AY142" s="313">
        <v>3</v>
      </c>
      <c r="AZ142" s="313">
        <v>1</v>
      </c>
      <c r="BA142" s="313">
        <v>1</v>
      </c>
      <c r="BB142" s="313">
        <v>2</v>
      </c>
      <c r="BC142" s="313">
        <v>2</v>
      </c>
      <c r="BD142" s="313">
        <v>3</v>
      </c>
      <c r="BE142" s="312"/>
      <c r="BF142" s="312"/>
      <c r="BG142" s="312"/>
      <c r="BH142" s="312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  <c r="BT142" s="312"/>
      <c r="BU142" s="315"/>
      <c r="BV142" s="315"/>
      <c r="BW142" s="314">
        <v>194</v>
      </c>
      <c r="BX142" s="313">
        <v>11</v>
      </c>
      <c r="BY142" s="312"/>
      <c r="BZ142" s="312"/>
      <c r="CA142" s="313">
        <v>1</v>
      </c>
      <c r="CB142" s="313">
        <v>2</v>
      </c>
      <c r="CC142" s="313">
        <v>2</v>
      </c>
      <c r="CD142" s="313">
        <v>2</v>
      </c>
      <c r="CE142" s="313">
        <v>4</v>
      </c>
      <c r="CF142" s="312"/>
      <c r="CG142" s="312"/>
      <c r="CH142" s="312"/>
      <c r="CI142" s="312"/>
      <c r="CJ142" s="312"/>
      <c r="CK142" s="312"/>
      <c r="CL142" s="312"/>
      <c r="CM142" s="312"/>
      <c r="CN142" s="312"/>
      <c r="CO142" s="312"/>
      <c r="CP142" s="312"/>
      <c r="CQ142" s="312"/>
      <c r="CR142" s="312"/>
      <c r="CS142" s="312"/>
      <c r="CT142" s="312"/>
      <c r="CU142" s="312"/>
      <c r="CV142" s="312"/>
      <c r="CW142" s="315"/>
      <c r="CX142" s="315"/>
    </row>
    <row r="143" spans="1:102" ht="18.75" x14ac:dyDescent="0.3">
      <c r="A143" s="298">
        <v>130</v>
      </c>
      <c r="B143" s="300" t="s">
        <v>1073</v>
      </c>
      <c r="C143" s="300" t="s">
        <v>134</v>
      </c>
      <c r="D143" s="300" t="s">
        <v>137</v>
      </c>
      <c r="E143" s="300" t="s">
        <v>129</v>
      </c>
      <c r="F143" s="300" t="s">
        <v>144</v>
      </c>
      <c r="G143" s="301" t="s">
        <v>1074</v>
      </c>
      <c r="H143" s="302" t="s">
        <v>1075</v>
      </c>
      <c r="I143" s="303" t="s">
        <v>367</v>
      </c>
      <c r="J143" s="300" t="s">
        <v>1064</v>
      </c>
      <c r="K143" s="300" t="s">
        <v>1064</v>
      </c>
      <c r="L143" s="304">
        <v>213001030233</v>
      </c>
      <c r="M143" s="303">
        <v>184</v>
      </c>
      <c r="N143" s="298">
        <v>736</v>
      </c>
      <c r="O143" s="303" t="s">
        <v>1066</v>
      </c>
      <c r="P143" s="305">
        <v>6295411</v>
      </c>
      <c r="Q143" s="305" t="s">
        <v>357</v>
      </c>
      <c r="R143" s="305">
        <v>3177003739</v>
      </c>
      <c r="S143" s="306" t="s">
        <v>1067</v>
      </c>
      <c r="T143" s="313">
        <v>797</v>
      </c>
      <c r="U143" s="312"/>
      <c r="V143" s="312"/>
      <c r="W143" s="313">
        <v>97</v>
      </c>
      <c r="X143" s="313">
        <v>139</v>
      </c>
      <c r="Y143" s="313">
        <v>124</v>
      </c>
      <c r="Z143" s="313">
        <v>149</v>
      </c>
      <c r="AA143" s="313">
        <v>120</v>
      </c>
      <c r="AB143" s="313">
        <v>141</v>
      </c>
      <c r="AC143" s="313">
        <v>27</v>
      </c>
      <c r="AD143" s="312"/>
      <c r="AE143" s="312"/>
      <c r="AF143" s="312"/>
      <c r="AG143" s="312"/>
      <c r="AH143" s="312"/>
      <c r="AI143" s="312"/>
      <c r="AJ143" s="312"/>
      <c r="AK143" s="312"/>
      <c r="AL143" s="312"/>
      <c r="AM143" s="312"/>
      <c r="AN143" s="312"/>
      <c r="AO143" s="312"/>
      <c r="AP143" s="312"/>
      <c r="AQ143" s="312"/>
      <c r="AR143" s="312"/>
      <c r="AS143" s="312"/>
      <c r="AT143" s="312"/>
      <c r="AU143" s="314">
        <v>736</v>
      </c>
      <c r="AV143" s="313">
        <v>403</v>
      </c>
      <c r="AW143" s="312"/>
      <c r="AX143" s="312"/>
      <c r="AY143" s="313">
        <v>40</v>
      </c>
      <c r="AZ143" s="313">
        <v>70</v>
      </c>
      <c r="BA143" s="313">
        <v>70</v>
      </c>
      <c r="BB143" s="313">
        <v>79</v>
      </c>
      <c r="BC143" s="313">
        <v>57</v>
      </c>
      <c r="BD143" s="313">
        <v>75</v>
      </c>
      <c r="BE143" s="313">
        <v>12</v>
      </c>
      <c r="BF143" s="312"/>
      <c r="BG143" s="312"/>
      <c r="BH143" s="312"/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  <c r="BT143" s="312"/>
      <c r="BU143" s="315"/>
      <c r="BV143" s="315"/>
      <c r="BW143" s="314">
        <v>736</v>
      </c>
      <c r="BX143" s="313">
        <v>394</v>
      </c>
      <c r="BY143" s="312"/>
      <c r="BZ143" s="312"/>
      <c r="CA143" s="313">
        <v>57</v>
      </c>
      <c r="CB143" s="313">
        <v>69</v>
      </c>
      <c r="CC143" s="313">
        <v>54</v>
      </c>
      <c r="CD143" s="313">
        <v>70</v>
      </c>
      <c r="CE143" s="313">
        <v>63</v>
      </c>
      <c r="CF143" s="313">
        <v>66</v>
      </c>
      <c r="CG143" s="313">
        <v>15</v>
      </c>
      <c r="CH143" s="312"/>
      <c r="CI143" s="312"/>
      <c r="CJ143" s="312"/>
      <c r="CK143" s="312"/>
      <c r="CL143" s="312"/>
      <c r="CM143" s="312"/>
      <c r="CN143" s="312"/>
      <c r="CO143" s="312"/>
      <c r="CP143" s="312"/>
      <c r="CQ143" s="312"/>
      <c r="CR143" s="312"/>
      <c r="CS143" s="312"/>
      <c r="CT143" s="312"/>
      <c r="CU143" s="312"/>
      <c r="CV143" s="312"/>
      <c r="CW143" s="315"/>
      <c r="CX143" s="315"/>
    </row>
    <row r="144" spans="1:102" ht="18.75" x14ac:dyDescent="0.3">
      <c r="A144" s="298">
        <v>131</v>
      </c>
      <c r="B144" s="300" t="s">
        <v>1076</v>
      </c>
      <c r="C144" s="300" t="s">
        <v>134</v>
      </c>
      <c r="D144" s="300" t="s">
        <v>137</v>
      </c>
      <c r="E144" s="300" t="s">
        <v>129</v>
      </c>
      <c r="F144" s="300" t="s">
        <v>144</v>
      </c>
      <c r="G144" s="301" t="s">
        <v>1077</v>
      </c>
      <c r="H144" s="302" t="s">
        <v>1078</v>
      </c>
      <c r="I144" s="303" t="s">
        <v>367</v>
      </c>
      <c r="J144" s="300" t="s">
        <v>1064</v>
      </c>
      <c r="K144" s="300" t="s">
        <v>1064</v>
      </c>
      <c r="L144" s="304">
        <v>213001030225</v>
      </c>
      <c r="M144" s="303">
        <v>184</v>
      </c>
      <c r="N144" s="298">
        <v>737</v>
      </c>
      <c r="O144" s="303" t="s">
        <v>1066</v>
      </c>
      <c r="P144" s="305">
        <v>6295411</v>
      </c>
      <c r="Q144" s="305" t="s">
        <v>357</v>
      </c>
      <c r="R144" s="305">
        <v>3177003739</v>
      </c>
      <c r="S144" s="306" t="s">
        <v>1067</v>
      </c>
      <c r="T144" s="313">
        <v>935</v>
      </c>
      <c r="U144" s="312"/>
      <c r="V144" s="312"/>
      <c r="W144" s="313">
        <v>101</v>
      </c>
      <c r="X144" s="313">
        <v>128</v>
      </c>
      <c r="Y144" s="313">
        <v>177</v>
      </c>
      <c r="Z144" s="313">
        <v>179</v>
      </c>
      <c r="AA144" s="313">
        <v>178</v>
      </c>
      <c r="AB144" s="313">
        <v>172</v>
      </c>
      <c r="AC144" s="312"/>
      <c r="AD144" s="312"/>
      <c r="AE144" s="312"/>
      <c r="AF144" s="312"/>
      <c r="AG144" s="312"/>
      <c r="AH144" s="312"/>
      <c r="AI144" s="312"/>
      <c r="AJ144" s="312"/>
      <c r="AK144" s="312"/>
      <c r="AL144" s="312"/>
      <c r="AM144" s="312"/>
      <c r="AN144" s="312"/>
      <c r="AO144" s="312"/>
      <c r="AP144" s="312"/>
      <c r="AQ144" s="312"/>
      <c r="AR144" s="312"/>
      <c r="AS144" s="312"/>
      <c r="AT144" s="312"/>
      <c r="AU144" s="314">
        <v>737</v>
      </c>
      <c r="AV144" s="313">
        <v>429</v>
      </c>
      <c r="AW144" s="312"/>
      <c r="AX144" s="312"/>
      <c r="AY144" s="313">
        <v>36</v>
      </c>
      <c r="AZ144" s="313">
        <v>68</v>
      </c>
      <c r="BA144" s="313">
        <v>77</v>
      </c>
      <c r="BB144" s="313">
        <v>88</v>
      </c>
      <c r="BC144" s="313">
        <v>77</v>
      </c>
      <c r="BD144" s="313">
        <v>83</v>
      </c>
      <c r="BE144" s="312"/>
      <c r="BF144" s="312"/>
      <c r="BG144" s="312"/>
      <c r="BH144" s="312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  <c r="BT144" s="312"/>
      <c r="BU144" s="315"/>
      <c r="BV144" s="315"/>
      <c r="BW144" s="314">
        <v>737</v>
      </c>
      <c r="BX144" s="313">
        <v>506</v>
      </c>
      <c r="BY144" s="312"/>
      <c r="BZ144" s="312"/>
      <c r="CA144" s="313">
        <v>65</v>
      </c>
      <c r="CB144" s="313">
        <v>60</v>
      </c>
      <c r="CC144" s="313">
        <v>100</v>
      </c>
      <c r="CD144" s="313">
        <v>91</v>
      </c>
      <c r="CE144" s="313">
        <v>101</v>
      </c>
      <c r="CF144" s="313">
        <v>89</v>
      </c>
      <c r="CG144" s="312"/>
      <c r="CH144" s="312"/>
      <c r="CI144" s="312"/>
      <c r="CJ144" s="312"/>
      <c r="CK144" s="312"/>
      <c r="CL144" s="312"/>
      <c r="CM144" s="312"/>
      <c r="CN144" s="312"/>
      <c r="CO144" s="312"/>
      <c r="CP144" s="312"/>
      <c r="CQ144" s="312"/>
      <c r="CR144" s="312"/>
      <c r="CS144" s="312"/>
      <c r="CT144" s="312"/>
      <c r="CU144" s="312"/>
      <c r="CV144" s="312"/>
      <c r="CW144" s="315"/>
      <c r="CX144" s="315"/>
    </row>
    <row r="145" spans="1:102" ht="18.75" x14ac:dyDescent="0.3">
      <c r="A145" s="298">
        <v>132</v>
      </c>
      <c r="B145" s="300" t="s">
        <v>1079</v>
      </c>
      <c r="C145" s="300" t="s">
        <v>134</v>
      </c>
      <c r="D145" s="300" t="s">
        <v>137</v>
      </c>
      <c r="E145" s="300" t="s">
        <v>129</v>
      </c>
      <c r="F145" s="300" t="s">
        <v>144</v>
      </c>
      <c r="G145" s="302" t="s">
        <v>1080</v>
      </c>
      <c r="H145" s="302" t="s">
        <v>1081</v>
      </c>
      <c r="I145" s="303" t="s">
        <v>367</v>
      </c>
      <c r="J145" s="300" t="s">
        <v>1064</v>
      </c>
      <c r="K145" s="300" t="s">
        <v>1082</v>
      </c>
      <c r="L145" s="304">
        <v>213001030241</v>
      </c>
      <c r="M145" s="303">
        <v>184</v>
      </c>
      <c r="N145" s="298">
        <v>886</v>
      </c>
      <c r="O145" s="303" t="s">
        <v>1066</v>
      </c>
      <c r="P145" s="305">
        <v>6295411</v>
      </c>
      <c r="Q145" s="305" t="s">
        <v>357</v>
      </c>
      <c r="R145" s="305">
        <v>3177003739</v>
      </c>
      <c r="S145" s="306" t="s">
        <v>1067</v>
      </c>
      <c r="T145" s="313">
        <v>475</v>
      </c>
      <c r="U145" s="312"/>
      <c r="V145" s="312"/>
      <c r="W145" s="312"/>
      <c r="X145" s="312"/>
      <c r="Y145" s="312"/>
      <c r="Z145" s="312"/>
      <c r="AA145" s="312"/>
      <c r="AB145" s="312"/>
      <c r="AC145" s="312"/>
      <c r="AD145" s="312"/>
      <c r="AE145" s="312"/>
      <c r="AF145" s="312"/>
      <c r="AG145" s="312"/>
      <c r="AH145" s="313">
        <v>251</v>
      </c>
      <c r="AI145" s="313">
        <v>224</v>
      </c>
      <c r="AJ145" s="312"/>
      <c r="AK145" s="312"/>
      <c r="AL145" s="312"/>
      <c r="AM145" s="312"/>
      <c r="AN145" s="312"/>
      <c r="AO145" s="312"/>
      <c r="AP145" s="312"/>
      <c r="AQ145" s="312"/>
      <c r="AR145" s="312"/>
      <c r="AS145" s="312"/>
      <c r="AT145" s="312"/>
      <c r="AU145" s="314">
        <v>886</v>
      </c>
      <c r="AV145" s="313">
        <v>252</v>
      </c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2"/>
      <c r="BI145" s="312"/>
      <c r="BJ145" s="313">
        <v>149</v>
      </c>
      <c r="BK145" s="313">
        <v>103</v>
      </c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5"/>
      <c r="BV145" s="315"/>
      <c r="BW145" s="314">
        <v>886</v>
      </c>
      <c r="BX145" s="313">
        <v>223</v>
      </c>
      <c r="BY145" s="312"/>
      <c r="BZ145" s="312"/>
      <c r="CA145" s="312"/>
      <c r="CB145" s="312"/>
      <c r="CC145" s="312"/>
      <c r="CD145" s="312"/>
      <c r="CE145" s="312"/>
      <c r="CF145" s="312"/>
      <c r="CG145" s="312"/>
      <c r="CH145" s="312"/>
      <c r="CI145" s="312"/>
      <c r="CJ145" s="312"/>
      <c r="CK145" s="312"/>
      <c r="CL145" s="313">
        <v>102</v>
      </c>
      <c r="CM145" s="313">
        <v>121</v>
      </c>
      <c r="CN145" s="312"/>
      <c r="CO145" s="312"/>
      <c r="CP145" s="312"/>
      <c r="CQ145" s="312"/>
      <c r="CR145" s="312"/>
      <c r="CS145" s="312"/>
      <c r="CT145" s="312"/>
      <c r="CU145" s="312"/>
      <c r="CV145" s="312"/>
      <c r="CW145" s="315"/>
      <c r="CX145" s="315"/>
    </row>
    <row r="146" spans="1:102" ht="18.75" x14ac:dyDescent="0.3">
      <c r="A146" s="298">
        <v>133</v>
      </c>
      <c r="B146" s="299" t="s">
        <v>1083</v>
      </c>
      <c r="C146" s="300" t="s">
        <v>351</v>
      </c>
      <c r="D146" s="300" t="s">
        <v>137</v>
      </c>
      <c r="E146" s="300" t="s">
        <v>128</v>
      </c>
      <c r="F146" s="300" t="s">
        <v>144</v>
      </c>
      <c r="G146" s="302" t="s">
        <v>1084</v>
      </c>
      <c r="H146" s="302" t="s">
        <v>1085</v>
      </c>
      <c r="I146" s="303" t="s">
        <v>991</v>
      </c>
      <c r="J146" s="300" t="s">
        <v>1086</v>
      </c>
      <c r="K146" s="300" t="s">
        <v>1087</v>
      </c>
      <c r="L146" s="304">
        <v>213001002949</v>
      </c>
      <c r="M146" s="303">
        <v>185</v>
      </c>
      <c r="N146" s="298">
        <v>185</v>
      </c>
      <c r="O146" s="298" t="s">
        <v>1088</v>
      </c>
      <c r="P146" s="305">
        <v>3014759418</v>
      </c>
      <c r="Q146" s="305" t="s">
        <v>357</v>
      </c>
      <c r="R146" s="305">
        <v>3014759408</v>
      </c>
      <c r="S146" s="306" t="s">
        <v>1089</v>
      </c>
      <c r="T146" s="313">
        <v>506</v>
      </c>
      <c r="U146" s="312"/>
      <c r="V146" s="312"/>
      <c r="W146" s="313">
        <v>42</v>
      </c>
      <c r="X146" s="313">
        <v>31</v>
      </c>
      <c r="Y146" s="313">
        <v>38</v>
      </c>
      <c r="Z146" s="313">
        <v>45</v>
      </c>
      <c r="AA146" s="313">
        <v>37</v>
      </c>
      <c r="AB146" s="313">
        <v>43</v>
      </c>
      <c r="AC146" s="312"/>
      <c r="AD146" s="313">
        <v>61</v>
      </c>
      <c r="AE146" s="313">
        <v>48</v>
      </c>
      <c r="AF146" s="313">
        <v>47</v>
      </c>
      <c r="AG146" s="313">
        <v>40</v>
      </c>
      <c r="AH146" s="313">
        <v>33</v>
      </c>
      <c r="AI146" s="313">
        <v>41</v>
      </c>
      <c r="AJ146" s="312"/>
      <c r="AK146" s="312"/>
      <c r="AL146" s="312"/>
      <c r="AM146" s="312"/>
      <c r="AN146" s="312"/>
      <c r="AO146" s="312"/>
      <c r="AP146" s="312"/>
      <c r="AQ146" s="312"/>
      <c r="AR146" s="312"/>
      <c r="AS146" s="312"/>
      <c r="AT146" s="312"/>
      <c r="AU146" s="314">
        <v>185</v>
      </c>
      <c r="AV146" s="313">
        <v>258</v>
      </c>
      <c r="AW146" s="312"/>
      <c r="AX146" s="312"/>
      <c r="AY146" s="313">
        <v>21</v>
      </c>
      <c r="AZ146" s="313">
        <v>18</v>
      </c>
      <c r="BA146" s="313">
        <v>19</v>
      </c>
      <c r="BB146" s="313">
        <v>24</v>
      </c>
      <c r="BC146" s="313">
        <v>18</v>
      </c>
      <c r="BD146" s="313">
        <v>21</v>
      </c>
      <c r="BE146" s="312"/>
      <c r="BF146" s="313">
        <v>26</v>
      </c>
      <c r="BG146" s="313">
        <v>19</v>
      </c>
      <c r="BH146" s="313">
        <v>26</v>
      </c>
      <c r="BI146" s="313">
        <v>22</v>
      </c>
      <c r="BJ146" s="313">
        <v>21</v>
      </c>
      <c r="BK146" s="313">
        <v>23</v>
      </c>
      <c r="BL146" s="312"/>
      <c r="BM146" s="312"/>
      <c r="BN146" s="312"/>
      <c r="BO146" s="312"/>
      <c r="BP146" s="312"/>
      <c r="BQ146" s="312"/>
      <c r="BR146" s="312"/>
      <c r="BS146" s="312"/>
      <c r="BT146" s="312"/>
      <c r="BU146" s="315"/>
      <c r="BV146" s="315"/>
      <c r="BW146" s="314">
        <v>185</v>
      </c>
      <c r="BX146" s="313">
        <v>248</v>
      </c>
      <c r="BY146" s="312"/>
      <c r="BZ146" s="312"/>
      <c r="CA146" s="313">
        <v>21</v>
      </c>
      <c r="CB146" s="313">
        <v>13</v>
      </c>
      <c r="CC146" s="313">
        <v>19</v>
      </c>
      <c r="CD146" s="313">
        <v>21</v>
      </c>
      <c r="CE146" s="313">
        <v>19</v>
      </c>
      <c r="CF146" s="313">
        <v>22</v>
      </c>
      <c r="CG146" s="312"/>
      <c r="CH146" s="313">
        <v>35</v>
      </c>
      <c r="CI146" s="313">
        <v>29</v>
      </c>
      <c r="CJ146" s="313">
        <v>21</v>
      </c>
      <c r="CK146" s="313">
        <v>18</v>
      </c>
      <c r="CL146" s="313">
        <v>12</v>
      </c>
      <c r="CM146" s="313">
        <v>18</v>
      </c>
      <c r="CN146" s="312"/>
      <c r="CO146" s="312"/>
      <c r="CP146" s="312"/>
      <c r="CQ146" s="312"/>
      <c r="CR146" s="312"/>
      <c r="CS146" s="312"/>
      <c r="CT146" s="312"/>
      <c r="CU146" s="312"/>
      <c r="CV146" s="312"/>
      <c r="CW146" s="315"/>
      <c r="CX146" s="315"/>
    </row>
    <row r="147" spans="1:102" ht="18.75" x14ac:dyDescent="0.3">
      <c r="A147" s="298">
        <v>134</v>
      </c>
      <c r="B147" s="299" t="s">
        <v>1090</v>
      </c>
      <c r="C147" s="300" t="s">
        <v>351</v>
      </c>
      <c r="D147" s="300" t="s">
        <v>137</v>
      </c>
      <c r="E147" s="300" t="s">
        <v>128</v>
      </c>
      <c r="F147" s="300" t="s">
        <v>144</v>
      </c>
      <c r="G147" s="301" t="s">
        <v>1091</v>
      </c>
      <c r="H147" s="302" t="s">
        <v>1092</v>
      </c>
      <c r="I147" s="303" t="s">
        <v>991</v>
      </c>
      <c r="J147" s="300" t="s">
        <v>1093</v>
      </c>
      <c r="K147" s="300" t="s">
        <v>1094</v>
      </c>
      <c r="L147" s="304">
        <v>213001027020</v>
      </c>
      <c r="M147" s="303">
        <v>189</v>
      </c>
      <c r="N147" s="298">
        <v>189</v>
      </c>
      <c r="O147" s="298" t="s">
        <v>1095</v>
      </c>
      <c r="P147" s="305">
        <v>3243345579</v>
      </c>
      <c r="Q147" s="305" t="s">
        <v>357</v>
      </c>
      <c r="R147" s="305">
        <v>3104006730</v>
      </c>
      <c r="S147" s="306" t="s">
        <v>1096</v>
      </c>
      <c r="T147" s="313">
        <v>1288</v>
      </c>
      <c r="U147" s="312"/>
      <c r="V147" s="312"/>
      <c r="W147" s="313">
        <v>110</v>
      </c>
      <c r="X147" s="313">
        <v>120</v>
      </c>
      <c r="Y147" s="313">
        <v>117</v>
      </c>
      <c r="Z147" s="313">
        <v>91</v>
      </c>
      <c r="AA147" s="313">
        <v>83</v>
      </c>
      <c r="AB147" s="313">
        <v>81</v>
      </c>
      <c r="AC147" s="313">
        <v>18</v>
      </c>
      <c r="AD147" s="313">
        <v>105</v>
      </c>
      <c r="AE147" s="313">
        <v>94</v>
      </c>
      <c r="AF147" s="313">
        <v>97</v>
      </c>
      <c r="AG147" s="313">
        <v>94</v>
      </c>
      <c r="AH147" s="313">
        <v>93</v>
      </c>
      <c r="AI147" s="313">
        <v>79</v>
      </c>
      <c r="AJ147" s="312"/>
      <c r="AK147" s="312"/>
      <c r="AL147" s="313">
        <v>21</v>
      </c>
      <c r="AM147" s="313">
        <v>22</v>
      </c>
      <c r="AN147" s="313">
        <v>63</v>
      </c>
      <c r="AO147" s="312"/>
      <c r="AP147" s="312"/>
      <c r="AQ147" s="312"/>
      <c r="AR147" s="312"/>
      <c r="AS147" s="312"/>
      <c r="AT147" s="312"/>
      <c r="AU147" s="314">
        <v>189</v>
      </c>
      <c r="AV147" s="313">
        <v>624</v>
      </c>
      <c r="AW147" s="312"/>
      <c r="AX147" s="312"/>
      <c r="AY147" s="313">
        <v>60</v>
      </c>
      <c r="AZ147" s="313">
        <v>63</v>
      </c>
      <c r="BA147" s="313">
        <v>57</v>
      </c>
      <c r="BB147" s="313">
        <v>43</v>
      </c>
      <c r="BC147" s="313">
        <v>39</v>
      </c>
      <c r="BD147" s="313">
        <v>39</v>
      </c>
      <c r="BE147" s="313">
        <v>5</v>
      </c>
      <c r="BF147" s="313">
        <v>48</v>
      </c>
      <c r="BG147" s="313">
        <v>50</v>
      </c>
      <c r="BH147" s="313">
        <v>50</v>
      </c>
      <c r="BI147" s="313">
        <v>49</v>
      </c>
      <c r="BJ147" s="313">
        <v>43</v>
      </c>
      <c r="BK147" s="313">
        <v>44</v>
      </c>
      <c r="BL147" s="312"/>
      <c r="BM147" s="312"/>
      <c r="BN147" s="313">
        <v>8</v>
      </c>
      <c r="BO147" s="313">
        <v>5</v>
      </c>
      <c r="BP147" s="313">
        <v>21</v>
      </c>
      <c r="BQ147" s="312"/>
      <c r="BR147" s="312"/>
      <c r="BS147" s="312"/>
      <c r="BT147" s="312"/>
      <c r="BU147" s="315"/>
      <c r="BV147" s="315"/>
      <c r="BW147" s="314">
        <v>189</v>
      </c>
      <c r="BX147" s="313">
        <v>664</v>
      </c>
      <c r="BY147" s="312"/>
      <c r="BZ147" s="312"/>
      <c r="CA147" s="313">
        <v>50</v>
      </c>
      <c r="CB147" s="313">
        <v>57</v>
      </c>
      <c r="CC147" s="313">
        <v>60</v>
      </c>
      <c r="CD147" s="313">
        <v>48</v>
      </c>
      <c r="CE147" s="313">
        <v>44</v>
      </c>
      <c r="CF147" s="313">
        <v>42</v>
      </c>
      <c r="CG147" s="313">
        <v>13</v>
      </c>
      <c r="CH147" s="313">
        <v>57</v>
      </c>
      <c r="CI147" s="313">
        <v>44</v>
      </c>
      <c r="CJ147" s="313">
        <v>47</v>
      </c>
      <c r="CK147" s="313">
        <v>45</v>
      </c>
      <c r="CL147" s="313">
        <v>50</v>
      </c>
      <c r="CM147" s="313">
        <v>35</v>
      </c>
      <c r="CN147" s="312"/>
      <c r="CO147" s="312"/>
      <c r="CP147" s="313">
        <v>13</v>
      </c>
      <c r="CQ147" s="313">
        <v>17</v>
      </c>
      <c r="CR147" s="313">
        <v>42</v>
      </c>
      <c r="CS147" s="312"/>
      <c r="CT147" s="312"/>
      <c r="CU147" s="312"/>
      <c r="CV147" s="312"/>
      <c r="CW147" s="315"/>
      <c r="CX147" s="315"/>
    </row>
    <row r="148" spans="1:102" ht="18.75" x14ac:dyDescent="0.3">
      <c r="A148" s="298">
        <v>135</v>
      </c>
      <c r="B148" s="299" t="s">
        <v>1097</v>
      </c>
      <c r="C148" s="300" t="s">
        <v>351</v>
      </c>
      <c r="D148" s="300" t="s">
        <v>137</v>
      </c>
      <c r="E148" s="300" t="s">
        <v>130</v>
      </c>
      <c r="F148" s="300" t="s">
        <v>130</v>
      </c>
      <c r="G148" s="301" t="s">
        <v>1098</v>
      </c>
      <c r="H148" s="302" t="s">
        <v>1099</v>
      </c>
      <c r="I148" s="303">
        <v>11</v>
      </c>
      <c r="J148" s="300" t="s">
        <v>1100</v>
      </c>
      <c r="K148" s="300" t="s">
        <v>1101</v>
      </c>
      <c r="L148" s="304">
        <v>213001007231</v>
      </c>
      <c r="M148" s="303">
        <v>190</v>
      </c>
      <c r="N148" s="298">
        <v>190</v>
      </c>
      <c r="O148" s="298" t="s">
        <v>1102</v>
      </c>
      <c r="P148" s="305">
        <v>3106394009</v>
      </c>
      <c r="Q148" s="305" t="s">
        <v>357</v>
      </c>
      <c r="R148" s="305">
        <v>3106394009</v>
      </c>
      <c r="S148" s="306" t="s">
        <v>1103</v>
      </c>
      <c r="T148" s="313">
        <v>2419</v>
      </c>
      <c r="U148" s="312"/>
      <c r="V148" s="313">
        <v>46</v>
      </c>
      <c r="W148" s="313">
        <v>178</v>
      </c>
      <c r="X148" s="312"/>
      <c r="Y148" s="312"/>
      <c r="Z148" s="312"/>
      <c r="AA148" s="312"/>
      <c r="AB148" s="313">
        <v>208</v>
      </c>
      <c r="AC148" s="312"/>
      <c r="AD148" s="313">
        <v>350</v>
      </c>
      <c r="AE148" s="313">
        <v>282</v>
      </c>
      <c r="AF148" s="313">
        <v>228</v>
      </c>
      <c r="AG148" s="313">
        <v>235</v>
      </c>
      <c r="AH148" s="313">
        <v>243</v>
      </c>
      <c r="AI148" s="313">
        <v>198</v>
      </c>
      <c r="AJ148" s="313">
        <v>4</v>
      </c>
      <c r="AK148" s="313">
        <v>30</v>
      </c>
      <c r="AL148" s="313">
        <v>100</v>
      </c>
      <c r="AM148" s="313">
        <v>159</v>
      </c>
      <c r="AN148" s="313">
        <v>158</v>
      </c>
      <c r="AO148" s="312"/>
      <c r="AP148" s="312"/>
      <c r="AQ148" s="312"/>
      <c r="AR148" s="312"/>
      <c r="AS148" s="312"/>
      <c r="AT148" s="312"/>
      <c r="AU148" s="314">
        <v>190</v>
      </c>
      <c r="AV148" s="313">
        <v>1248</v>
      </c>
      <c r="AW148" s="312"/>
      <c r="AX148" s="313">
        <v>23</v>
      </c>
      <c r="AY148" s="313">
        <v>93</v>
      </c>
      <c r="AZ148" s="312"/>
      <c r="BA148" s="312"/>
      <c r="BB148" s="312"/>
      <c r="BC148" s="312"/>
      <c r="BD148" s="313">
        <v>111</v>
      </c>
      <c r="BE148" s="312"/>
      <c r="BF148" s="313">
        <v>181</v>
      </c>
      <c r="BG148" s="313">
        <v>132</v>
      </c>
      <c r="BH148" s="313">
        <v>138</v>
      </c>
      <c r="BI148" s="313">
        <v>119</v>
      </c>
      <c r="BJ148" s="313">
        <v>134</v>
      </c>
      <c r="BK148" s="313">
        <v>104</v>
      </c>
      <c r="BL148" s="313">
        <v>1</v>
      </c>
      <c r="BM148" s="313">
        <v>14</v>
      </c>
      <c r="BN148" s="313">
        <v>48</v>
      </c>
      <c r="BO148" s="313">
        <v>69</v>
      </c>
      <c r="BP148" s="313">
        <v>81</v>
      </c>
      <c r="BQ148" s="312"/>
      <c r="BR148" s="312"/>
      <c r="BS148" s="312"/>
      <c r="BT148" s="312"/>
      <c r="BU148" s="315"/>
      <c r="BV148" s="315"/>
      <c r="BW148" s="314">
        <v>190</v>
      </c>
      <c r="BX148" s="313">
        <v>1171</v>
      </c>
      <c r="BY148" s="312"/>
      <c r="BZ148" s="313">
        <v>23</v>
      </c>
      <c r="CA148" s="313">
        <v>85</v>
      </c>
      <c r="CB148" s="312"/>
      <c r="CC148" s="312"/>
      <c r="CD148" s="312"/>
      <c r="CE148" s="312"/>
      <c r="CF148" s="313">
        <v>97</v>
      </c>
      <c r="CG148" s="312"/>
      <c r="CH148" s="313">
        <v>169</v>
      </c>
      <c r="CI148" s="313">
        <v>150</v>
      </c>
      <c r="CJ148" s="313">
        <v>90</v>
      </c>
      <c r="CK148" s="313">
        <v>116</v>
      </c>
      <c r="CL148" s="313">
        <v>109</v>
      </c>
      <c r="CM148" s="313">
        <v>94</v>
      </c>
      <c r="CN148" s="313">
        <v>3</v>
      </c>
      <c r="CO148" s="313">
        <v>16</v>
      </c>
      <c r="CP148" s="313">
        <v>52</v>
      </c>
      <c r="CQ148" s="313">
        <v>90</v>
      </c>
      <c r="CR148" s="313">
        <v>77</v>
      </c>
      <c r="CS148" s="312"/>
      <c r="CT148" s="312"/>
      <c r="CU148" s="312"/>
      <c r="CV148" s="312"/>
      <c r="CW148" s="315"/>
      <c r="CX148" s="315"/>
    </row>
    <row r="149" spans="1:102" ht="18.75" x14ac:dyDescent="0.3">
      <c r="A149" s="298">
        <v>136</v>
      </c>
      <c r="B149" s="300" t="s">
        <v>1104</v>
      </c>
      <c r="C149" s="300" t="s">
        <v>134</v>
      </c>
      <c r="D149" s="300" t="s">
        <v>137</v>
      </c>
      <c r="E149" s="300" t="s">
        <v>130</v>
      </c>
      <c r="F149" s="300" t="s">
        <v>130</v>
      </c>
      <c r="G149" s="301" t="s">
        <v>1105</v>
      </c>
      <c r="H149" s="302" t="s">
        <v>1106</v>
      </c>
      <c r="I149" s="303">
        <v>11</v>
      </c>
      <c r="J149" s="300" t="s">
        <v>1107</v>
      </c>
      <c r="K149" s="300" t="s">
        <v>1108</v>
      </c>
      <c r="L149" s="304">
        <v>113001006133</v>
      </c>
      <c r="M149" s="303">
        <v>190</v>
      </c>
      <c r="N149" s="298">
        <v>117</v>
      </c>
      <c r="O149" s="298" t="s">
        <v>1102</v>
      </c>
      <c r="P149" s="305">
        <v>3106394009</v>
      </c>
      <c r="Q149" s="305" t="s">
        <v>357</v>
      </c>
      <c r="R149" s="305">
        <v>3106394009</v>
      </c>
      <c r="S149" s="306" t="s">
        <v>1103</v>
      </c>
      <c r="T149" s="313">
        <v>398</v>
      </c>
      <c r="U149" s="312"/>
      <c r="V149" s="312"/>
      <c r="W149" s="313">
        <v>49</v>
      </c>
      <c r="X149" s="313">
        <v>75</v>
      </c>
      <c r="Y149" s="313">
        <v>73</v>
      </c>
      <c r="Z149" s="313">
        <v>68</v>
      </c>
      <c r="AA149" s="313">
        <v>68</v>
      </c>
      <c r="AB149" s="313">
        <v>65</v>
      </c>
      <c r="AC149" s="312"/>
      <c r="AD149" s="312"/>
      <c r="AE149" s="312"/>
      <c r="AF149" s="312"/>
      <c r="AG149" s="312"/>
      <c r="AH149" s="312"/>
      <c r="AI149" s="312"/>
      <c r="AJ149" s="312"/>
      <c r="AK149" s="312"/>
      <c r="AL149" s="312"/>
      <c r="AM149" s="312"/>
      <c r="AN149" s="312"/>
      <c r="AO149" s="312"/>
      <c r="AP149" s="312"/>
      <c r="AQ149" s="312"/>
      <c r="AR149" s="312"/>
      <c r="AS149" s="312"/>
      <c r="AT149" s="312"/>
      <c r="AU149" s="314">
        <v>117</v>
      </c>
      <c r="AV149" s="313">
        <v>183</v>
      </c>
      <c r="AW149" s="312"/>
      <c r="AX149" s="312"/>
      <c r="AY149" s="313">
        <v>26</v>
      </c>
      <c r="AZ149" s="313">
        <v>33</v>
      </c>
      <c r="BA149" s="313">
        <v>28</v>
      </c>
      <c r="BB149" s="313">
        <v>29</v>
      </c>
      <c r="BC149" s="313">
        <v>35</v>
      </c>
      <c r="BD149" s="313">
        <v>32</v>
      </c>
      <c r="BE149" s="312"/>
      <c r="BF149" s="312"/>
      <c r="BG149" s="312"/>
      <c r="BH149" s="312"/>
      <c r="BI149" s="312"/>
      <c r="BJ149" s="312"/>
      <c r="BK149" s="312"/>
      <c r="BL149" s="312"/>
      <c r="BM149" s="312"/>
      <c r="BN149" s="312"/>
      <c r="BO149" s="312"/>
      <c r="BP149" s="312"/>
      <c r="BQ149" s="312"/>
      <c r="BR149" s="312"/>
      <c r="BS149" s="312"/>
      <c r="BT149" s="312"/>
      <c r="BU149" s="315"/>
      <c r="BV149" s="315"/>
      <c r="BW149" s="314">
        <v>117</v>
      </c>
      <c r="BX149" s="313">
        <v>215</v>
      </c>
      <c r="BY149" s="312"/>
      <c r="BZ149" s="312"/>
      <c r="CA149" s="313">
        <v>23</v>
      </c>
      <c r="CB149" s="313">
        <v>42</v>
      </c>
      <c r="CC149" s="313">
        <v>45</v>
      </c>
      <c r="CD149" s="313">
        <v>39</v>
      </c>
      <c r="CE149" s="313">
        <v>33</v>
      </c>
      <c r="CF149" s="313">
        <v>33</v>
      </c>
      <c r="CG149" s="312"/>
      <c r="CH149" s="312"/>
      <c r="CI149" s="312"/>
      <c r="CJ149" s="312"/>
      <c r="CK149" s="312"/>
      <c r="CL149" s="312"/>
      <c r="CM149" s="312"/>
      <c r="CN149" s="312"/>
      <c r="CO149" s="312"/>
      <c r="CP149" s="312"/>
      <c r="CQ149" s="312"/>
      <c r="CR149" s="312"/>
      <c r="CS149" s="312"/>
      <c r="CT149" s="312"/>
      <c r="CU149" s="312"/>
      <c r="CV149" s="312"/>
      <c r="CW149" s="315"/>
      <c r="CX149" s="315"/>
    </row>
    <row r="150" spans="1:102" ht="18.75" x14ac:dyDescent="0.3">
      <c r="A150" s="298">
        <v>137</v>
      </c>
      <c r="B150" s="300" t="s">
        <v>1109</v>
      </c>
      <c r="C150" s="300" t="s">
        <v>134</v>
      </c>
      <c r="D150" s="300" t="s">
        <v>137</v>
      </c>
      <c r="E150" s="300" t="s">
        <v>130</v>
      </c>
      <c r="F150" s="300" t="s">
        <v>130</v>
      </c>
      <c r="G150" s="301" t="s">
        <v>1110</v>
      </c>
      <c r="H150" s="302" t="s">
        <v>1111</v>
      </c>
      <c r="I150" s="303">
        <v>11</v>
      </c>
      <c r="J150" s="300" t="s">
        <v>1112</v>
      </c>
      <c r="K150" s="300" t="s">
        <v>1113</v>
      </c>
      <c r="L150" s="304">
        <v>213001001268</v>
      </c>
      <c r="M150" s="303">
        <v>190</v>
      </c>
      <c r="N150" s="298">
        <v>174</v>
      </c>
      <c r="O150" s="298" t="s">
        <v>1102</v>
      </c>
      <c r="P150" s="305">
        <v>3106394009</v>
      </c>
      <c r="Q150" s="305" t="s">
        <v>357</v>
      </c>
      <c r="R150" s="305">
        <v>3106394009</v>
      </c>
      <c r="S150" s="306" t="s">
        <v>1103</v>
      </c>
      <c r="T150" s="313">
        <v>788</v>
      </c>
      <c r="U150" s="312"/>
      <c r="V150" s="312"/>
      <c r="W150" s="313">
        <v>77</v>
      </c>
      <c r="X150" s="313">
        <v>98</v>
      </c>
      <c r="Y150" s="313">
        <v>83</v>
      </c>
      <c r="Z150" s="313">
        <v>82</v>
      </c>
      <c r="AA150" s="313">
        <v>77</v>
      </c>
      <c r="AB150" s="313">
        <v>60</v>
      </c>
      <c r="AC150" s="313">
        <v>20</v>
      </c>
      <c r="AD150" s="313">
        <v>92</v>
      </c>
      <c r="AE150" s="313">
        <v>77</v>
      </c>
      <c r="AF150" s="313">
        <v>68</v>
      </c>
      <c r="AG150" s="313">
        <v>54</v>
      </c>
      <c r="AH150" s="312"/>
      <c r="AI150" s="312"/>
      <c r="AJ150" s="312"/>
      <c r="AK150" s="312"/>
      <c r="AL150" s="312"/>
      <c r="AM150" s="312"/>
      <c r="AN150" s="312"/>
      <c r="AO150" s="312"/>
      <c r="AP150" s="312"/>
      <c r="AQ150" s="312"/>
      <c r="AR150" s="312"/>
      <c r="AS150" s="312"/>
      <c r="AT150" s="312"/>
      <c r="AU150" s="314">
        <v>174</v>
      </c>
      <c r="AV150" s="313">
        <v>381</v>
      </c>
      <c r="AW150" s="312"/>
      <c r="AX150" s="312"/>
      <c r="AY150" s="313">
        <v>47</v>
      </c>
      <c r="AZ150" s="313">
        <v>39</v>
      </c>
      <c r="BA150" s="313">
        <v>36</v>
      </c>
      <c r="BB150" s="313">
        <v>39</v>
      </c>
      <c r="BC150" s="313">
        <v>37</v>
      </c>
      <c r="BD150" s="313">
        <v>32</v>
      </c>
      <c r="BE150" s="313">
        <v>5</v>
      </c>
      <c r="BF150" s="313">
        <v>48</v>
      </c>
      <c r="BG150" s="313">
        <v>38</v>
      </c>
      <c r="BH150" s="313">
        <v>26</v>
      </c>
      <c r="BI150" s="313">
        <v>34</v>
      </c>
      <c r="BJ150" s="312"/>
      <c r="BK150" s="312"/>
      <c r="BL150" s="312"/>
      <c r="BM150" s="312"/>
      <c r="BN150" s="312"/>
      <c r="BO150" s="312"/>
      <c r="BP150" s="312"/>
      <c r="BQ150" s="312"/>
      <c r="BR150" s="312"/>
      <c r="BS150" s="312"/>
      <c r="BT150" s="312"/>
      <c r="BU150" s="315"/>
      <c r="BV150" s="315"/>
      <c r="BW150" s="314">
        <v>174</v>
      </c>
      <c r="BX150" s="313">
        <v>407</v>
      </c>
      <c r="BY150" s="312"/>
      <c r="BZ150" s="312"/>
      <c r="CA150" s="313">
        <v>30</v>
      </c>
      <c r="CB150" s="313">
        <v>59</v>
      </c>
      <c r="CC150" s="313">
        <v>47</v>
      </c>
      <c r="CD150" s="313">
        <v>43</v>
      </c>
      <c r="CE150" s="313">
        <v>40</v>
      </c>
      <c r="CF150" s="313">
        <v>28</v>
      </c>
      <c r="CG150" s="313">
        <v>15</v>
      </c>
      <c r="CH150" s="313">
        <v>44</v>
      </c>
      <c r="CI150" s="313">
        <v>39</v>
      </c>
      <c r="CJ150" s="313">
        <v>42</v>
      </c>
      <c r="CK150" s="313">
        <v>20</v>
      </c>
      <c r="CL150" s="312"/>
      <c r="CM150" s="312"/>
      <c r="CN150" s="312"/>
      <c r="CO150" s="312"/>
      <c r="CP150" s="312"/>
      <c r="CQ150" s="312"/>
      <c r="CR150" s="312"/>
      <c r="CS150" s="312"/>
      <c r="CT150" s="312"/>
      <c r="CU150" s="312"/>
      <c r="CV150" s="312"/>
      <c r="CW150" s="315"/>
      <c r="CX150" s="315"/>
    </row>
    <row r="151" spans="1:102" ht="18.75" x14ac:dyDescent="0.3">
      <c r="A151" s="298">
        <v>138</v>
      </c>
      <c r="B151" s="300" t="s">
        <v>1114</v>
      </c>
      <c r="C151" s="300" t="s">
        <v>134</v>
      </c>
      <c r="D151" s="300" t="s">
        <v>137</v>
      </c>
      <c r="E151" s="300" t="s">
        <v>130</v>
      </c>
      <c r="F151" s="300" t="s">
        <v>130</v>
      </c>
      <c r="G151" s="301" t="s">
        <v>1115</v>
      </c>
      <c r="H151" s="302" t="s">
        <v>1116</v>
      </c>
      <c r="I151" s="303">
        <v>11</v>
      </c>
      <c r="J151" s="300" t="s">
        <v>1100</v>
      </c>
      <c r="K151" s="300" t="s">
        <v>1100</v>
      </c>
      <c r="L151" s="304">
        <v>213001001501</v>
      </c>
      <c r="M151" s="303">
        <v>190</v>
      </c>
      <c r="N151" s="298">
        <v>178</v>
      </c>
      <c r="O151" s="298" t="s">
        <v>1102</v>
      </c>
      <c r="P151" s="305">
        <v>3106394009</v>
      </c>
      <c r="Q151" s="305" t="s">
        <v>357</v>
      </c>
      <c r="R151" s="305">
        <v>3106394009</v>
      </c>
      <c r="S151" s="306" t="s">
        <v>1103</v>
      </c>
      <c r="T151" s="313">
        <v>823</v>
      </c>
      <c r="U151" s="312"/>
      <c r="V151" s="312"/>
      <c r="W151" s="312"/>
      <c r="X151" s="313">
        <v>214</v>
      </c>
      <c r="Y151" s="313">
        <v>199</v>
      </c>
      <c r="Z151" s="313">
        <v>208</v>
      </c>
      <c r="AA151" s="313">
        <v>202</v>
      </c>
      <c r="AB151" s="312"/>
      <c r="AC151" s="312"/>
      <c r="AD151" s="312"/>
      <c r="AE151" s="312"/>
      <c r="AF151" s="312"/>
      <c r="AG151" s="312"/>
      <c r="AH151" s="312"/>
      <c r="AI151" s="312"/>
      <c r="AJ151" s="312"/>
      <c r="AK151" s="312"/>
      <c r="AL151" s="312"/>
      <c r="AM151" s="312"/>
      <c r="AN151" s="312"/>
      <c r="AO151" s="312"/>
      <c r="AP151" s="312"/>
      <c r="AQ151" s="312"/>
      <c r="AR151" s="312"/>
      <c r="AS151" s="312"/>
      <c r="AT151" s="312"/>
      <c r="AU151" s="314">
        <v>178</v>
      </c>
      <c r="AV151" s="313">
        <v>402</v>
      </c>
      <c r="AW151" s="312"/>
      <c r="AX151" s="312"/>
      <c r="AY151" s="312"/>
      <c r="AZ151" s="313">
        <v>102</v>
      </c>
      <c r="BA151" s="313">
        <v>102</v>
      </c>
      <c r="BB151" s="313">
        <v>93</v>
      </c>
      <c r="BC151" s="313">
        <v>105</v>
      </c>
      <c r="BD151" s="312"/>
      <c r="BE151" s="312"/>
      <c r="BF151" s="312"/>
      <c r="BG151" s="312"/>
      <c r="BH151" s="312"/>
      <c r="BI151" s="312"/>
      <c r="BJ151" s="312"/>
      <c r="BK151" s="312"/>
      <c r="BL151" s="312"/>
      <c r="BM151" s="312"/>
      <c r="BN151" s="312"/>
      <c r="BO151" s="312"/>
      <c r="BP151" s="312"/>
      <c r="BQ151" s="312"/>
      <c r="BR151" s="312"/>
      <c r="BS151" s="312"/>
      <c r="BT151" s="312"/>
      <c r="BU151" s="315"/>
      <c r="BV151" s="315"/>
      <c r="BW151" s="314">
        <v>178</v>
      </c>
      <c r="BX151" s="313">
        <v>421</v>
      </c>
      <c r="BY151" s="312"/>
      <c r="BZ151" s="312"/>
      <c r="CA151" s="312"/>
      <c r="CB151" s="313">
        <v>112</v>
      </c>
      <c r="CC151" s="313">
        <v>97</v>
      </c>
      <c r="CD151" s="313">
        <v>115</v>
      </c>
      <c r="CE151" s="313">
        <v>97</v>
      </c>
      <c r="CF151" s="312"/>
      <c r="CG151" s="312"/>
      <c r="CH151" s="312"/>
      <c r="CI151" s="312"/>
      <c r="CJ151" s="312"/>
      <c r="CK151" s="312"/>
      <c r="CL151" s="312"/>
      <c r="CM151" s="312"/>
      <c r="CN151" s="312"/>
      <c r="CO151" s="312"/>
      <c r="CP151" s="312"/>
      <c r="CQ151" s="312"/>
      <c r="CR151" s="312"/>
      <c r="CS151" s="312"/>
      <c r="CT151" s="312"/>
      <c r="CU151" s="312"/>
      <c r="CV151" s="312"/>
      <c r="CW151" s="315"/>
      <c r="CX151" s="315"/>
    </row>
    <row r="152" spans="1:102" ht="18.75" x14ac:dyDescent="0.3">
      <c r="A152" s="298">
        <v>139</v>
      </c>
      <c r="B152" s="300" t="s">
        <v>1117</v>
      </c>
      <c r="C152" s="300" t="s">
        <v>134</v>
      </c>
      <c r="D152" s="300" t="s">
        <v>137</v>
      </c>
      <c r="E152" s="300" t="s">
        <v>130</v>
      </c>
      <c r="F152" s="300" t="s">
        <v>130</v>
      </c>
      <c r="G152" s="301" t="s">
        <v>1118</v>
      </c>
      <c r="H152" s="302" t="s">
        <v>1119</v>
      </c>
      <c r="I152" s="303">
        <v>11</v>
      </c>
      <c r="J152" s="300" t="s">
        <v>1120</v>
      </c>
      <c r="K152" s="300" t="s">
        <v>1120</v>
      </c>
      <c r="L152" s="304">
        <v>213001004313</v>
      </c>
      <c r="M152" s="303">
        <v>190</v>
      </c>
      <c r="N152" s="298">
        <v>188</v>
      </c>
      <c r="O152" s="298" t="s">
        <v>1102</v>
      </c>
      <c r="P152" s="305">
        <v>3106394009</v>
      </c>
      <c r="Q152" s="305" t="s">
        <v>357</v>
      </c>
      <c r="R152" s="305">
        <v>3106394009</v>
      </c>
      <c r="S152" s="306" t="s">
        <v>1103</v>
      </c>
      <c r="T152" s="313">
        <v>278</v>
      </c>
      <c r="U152" s="312"/>
      <c r="V152" s="312"/>
      <c r="W152" s="313">
        <v>28</v>
      </c>
      <c r="X152" s="313">
        <v>52</v>
      </c>
      <c r="Y152" s="313">
        <v>52</v>
      </c>
      <c r="Z152" s="313">
        <v>49</v>
      </c>
      <c r="AA152" s="313">
        <v>65</v>
      </c>
      <c r="AB152" s="313">
        <v>32</v>
      </c>
      <c r="AC152" s="312"/>
      <c r="AD152" s="312"/>
      <c r="AE152" s="312"/>
      <c r="AF152" s="312"/>
      <c r="AG152" s="312"/>
      <c r="AH152" s="312"/>
      <c r="AI152" s="312"/>
      <c r="AJ152" s="312"/>
      <c r="AK152" s="312"/>
      <c r="AL152" s="312"/>
      <c r="AM152" s="312"/>
      <c r="AN152" s="312"/>
      <c r="AO152" s="312"/>
      <c r="AP152" s="312"/>
      <c r="AQ152" s="312"/>
      <c r="AR152" s="312"/>
      <c r="AS152" s="312"/>
      <c r="AT152" s="312"/>
      <c r="AU152" s="314">
        <v>188</v>
      </c>
      <c r="AV152" s="313">
        <v>134</v>
      </c>
      <c r="AW152" s="312"/>
      <c r="AX152" s="312"/>
      <c r="AY152" s="313">
        <v>18</v>
      </c>
      <c r="AZ152" s="313">
        <v>28</v>
      </c>
      <c r="BA152" s="313">
        <v>22</v>
      </c>
      <c r="BB152" s="313">
        <v>27</v>
      </c>
      <c r="BC152" s="313">
        <v>26</v>
      </c>
      <c r="BD152" s="313">
        <v>13</v>
      </c>
      <c r="BE152" s="312"/>
      <c r="BF152" s="312"/>
      <c r="BG152" s="312"/>
      <c r="BH152" s="312"/>
      <c r="BI152" s="312"/>
      <c r="BJ152" s="312"/>
      <c r="BK152" s="312"/>
      <c r="BL152" s="312"/>
      <c r="BM152" s="312"/>
      <c r="BN152" s="312"/>
      <c r="BO152" s="312"/>
      <c r="BP152" s="312"/>
      <c r="BQ152" s="312"/>
      <c r="BR152" s="312"/>
      <c r="BS152" s="312"/>
      <c r="BT152" s="312"/>
      <c r="BU152" s="315"/>
      <c r="BV152" s="315"/>
      <c r="BW152" s="314">
        <v>188</v>
      </c>
      <c r="BX152" s="313">
        <v>144</v>
      </c>
      <c r="BY152" s="312"/>
      <c r="BZ152" s="312"/>
      <c r="CA152" s="313">
        <v>10</v>
      </c>
      <c r="CB152" s="313">
        <v>24</v>
      </c>
      <c r="CC152" s="313">
        <v>30</v>
      </c>
      <c r="CD152" s="313">
        <v>22</v>
      </c>
      <c r="CE152" s="313">
        <v>39</v>
      </c>
      <c r="CF152" s="313">
        <v>19</v>
      </c>
      <c r="CG152" s="312"/>
      <c r="CH152" s="312"/>
      <c r="CI152" s="312"/>
      <c r="CJ152" s="312"/>
      <c r="CK152" s="312"/>
      <c r="CL152" s="312"/>
      <c r="CM152" s="312"/>
      <c r="CN152" s="312"/>
      <c r="CO152" s="312"/>
      <c r="CP152" s="312"/>
      <c r="CQ152" s="312"/>
      <c r="CR152" s="312"/>
      <c r="CS152" s="312"/>
      <c r="CT152" s="312"/>
      <c r="CU152" s="312"/>
      <c r="CV152" s="312"/>
      <c r="CW152" s="315"/>
      <c r="CX152" s="315"/>
    </row>
    <row r="153" spans="1:102" ht="18.75" x14ac:dyDescent="0.3">
      <c r="A153" s="298">
        <v>140</v>
      </c>
      <c r="B153" s="299" t="s">
        <v>1121</v>
      </c>
      <c r="C153" s="300" t="s">
        <v>351</v>
      </c>
      <c r="D153" s="300" t="s">
        <v>137</v>
      </c>
      <c r="E153" s="300" t="s">
        <v>128</v>
      </c>
      <c r="F153" s="300" t="s">
        <v>144</v>
      </c>
      <c r="G153" s="302" t="s">
        <v>1122</v>
      </c>
      <c r="H153" s="302" t="s">
        <v>1123</v>
      </c>
      <c r="I153" s="303" t="s">
        <v>991</v>
      </c>
      <c r="J153" s="300" t="s">
        <v>1124</v>
      </c>
      <c r="K153" s="300" t="s">
        <v>1124</v>
      </c>
      <c r="L153" s="304">
        <v>213001007401</v>
      </c>
      <c r="M153" s="303">
        <v>191</v>
      </c>
      <c r="N153" s="298">
        <v>191</v>
      </c>
      <c r="O153" s="298" t="s">
        <v>1125</v>
      </c>
      <c r="P153" s="305">
        <v>3165330069</v>
      </c>
      <c r="Q153" s="305" t="s">
        <v>357</v>
      </c>
      <c r="R153" s="305">
        <v>3168461033</v>
      </c>
      <c r="S153" s="306" t="s">
        <v>1126</v>
      </c>
      <c r="T153" s="313">
        <v>184</v>
      </c>
      <c r="U153" s="312"/>
      <c r="V153" s="312"/>
      <c r="W153" s="313">
        <v>12</v>
      </c>
      <c r="X153" s="313">
        <v>16</v>
      </c>
      <c r="Y153" s="313">
        <v>12</v>
      </c>
      <c r="Z153" s="313">
        <v>17</v>
      </c>
      <c r="AA153" s="313">
        <v>17</v>
      </c>
      <c r="AB153" s="313">
        <v>21</v>
      </c>
      <c r="AC153" s="312"/>
      <c r="AD153" s="313">
        <v>18</v>
      </c>
      <c r="AE153" s="313">
        <v>19</v>
      </c>
      <c r="AF153" s="313">
        <v>17</v>
      </c>
      <c r="AG153" s="313">
        <v>8</v>
      </c>
      <c r="AH153" s="313">
        <v>13</v>
      </c>
      <c r="AI153" s="313">
        <v>14</v>
      </c>
      <c r="AJ153" s="312"/>
      <c r="AK153" s="312"/>
      <c r="AL153" s="312"/>
      <c r="AM153" s="312"/>
      <c r="AN153" s="312"/>
      <c r="AO153" s="312"/>
      <c r="AP153" s="312"/>
      <c r="AQ153" s="312"/>
      <c r="AR153" s="312"/>
      <c r="AS153" s="312"/>
      <c r="AT153" s="312"/>
      <c r="AU153" s="314">
        <v>191</v>
      </c>
      <c r="AV153" s="313">
        <v>79</v>
      </c>
      <c r="AW153" s="312"/>
      <c r="AX153" s="312"/>
      <c r="AY153" s="313">
        <v>6</v>
      </c>
      <c r="AZ153" s="313">
        <v>8</v>
      </c>
      <c r="BA153" s="313">
        <v>6</v>
      </c>
      <c r="BB153" s="313">
        <v>9</v>
      </c>
      <c r="BC153" s="313">
        <v>5</v>
      </c>
      <c r="BD153" s="313">
        <v>5</v>
      </c>
      <c r="BE153" s="312"/>
      <c r="BF153" s="313">
        <v>6</v>
      </c>
      <c r="BG153" s="313">
        <v>12</v>
      </c>
      <c r="BH153" s="313">
        <v>5</v>
      </c>
      <c r="BI153" s="313">
        <v>5</v>
      </c>
      <c r="BJ153" s="313">
        <v>6</v>
      </c>
      <c r="BK153" s="313">
        <v>6</v>
      </c>
      <c r="BL153" s="312"/>
      <c r="BM153" s="312"/>
      <c r="BN153" s="312"/>
      <c r="BO153" s="312"/>
      <c r="BP153" s="312"/>
      <c r="BQ153" s="312"/>
      <c r="BR153" s="312"/>
      <c r="BS153" s="312"/>
      <c r="BT153" s="312"/>
      <c r="BU153" s="315"/>
      <c r="BV153" s="315"/>
      <c r="BW153" s="314">
        <v>191</v>
      </c>
      <c r="BX153" s="313">
        <v>105</v>
      </c>
      <c r="BY153" s="312"/>
      <c r="BZ153" s="312"/>
      <c r="CA153" s="313">
        <v>6</v>
      </c>
      <c r="CB153" s="313">
        <v>8</v>
      </c>
      <c r="CC153" s="313">
        <v>6</v>
      </c>
      <c r="CD153" s="313">
        <v>8</v>
      </c>
      <c r="CE153" s="313">
        <v>12</v>
      </c>
      <c r="CF153" s="313">
        <v>16</v>
      </c>
      <c r="CG153" s="312"/>
      <c r="CH153" s="313">
        <v>12</v>
      </c>
      <c r="CI153" s="313">
        <v>7</v>
      </c>
      <c r="CJ153" s="313">
        <v>12</v>
      </c>
      <c r="CK153" s="313">
        <v>3</v>
      </c>
      <c r="CL153" s="313">
        <v>7</v>
      </c>
      <c r="CM153" s="313">
        <v>8</v>
      </c>
      <c r="CN153" s="312"/>
      <c r="CO153" s="312"/>
      <c r="CP153" s="312"/>
      <c r="CQ153" s="312"/>
      <c r="CR153" s="312"/>
      <c r="CS153" s="312"/>
      <c r="CT153" s="312"/>
      <c r="CU153" s="312"/>
      <c r="CV153" s="312"/>
      <c r="CW153" s="315"/>
      <c r="CX153" s="315"/>
    </row>
    <row r="154" spans="1:102" ht="18.75" x14ac:dyDescent="0.3">
      <c r="A154" s="298">
        <v>141</v>
      </c>
      <c r="B154" s="299" t="s">
        <v>1127</v>
      </c>
      <c r="C154" s="300" t="s">
        <v>351</v>
      </c>
      <c r="D154" s="300" t="s">
        <v>137</v>
      </c>
      <c r="E154" s="300" t="s">
        <v>130</v>
      </c>
      <c r="F154" s="300" t="s">
        <v>144</v>
      </c>
      <c r="G154" s="301" t="s">
        <v>1128</v>
      </c>
      <c r="H154" s="302" t="s">
        <v>1129</v>
      </c>
      <c r="I154" s="303" t="s">
        <v>1036</v>
      </c>
      <c r="J154" s="300" t="s">
        <v>1130</v>
      </c>
      <c r="K154" s="300" t="s">
        <v>1131</v>
      </c>
      <c r="L154" s="304">
        <v>313001005225</v>
      </c>
      <c r="M154" s="303">
        <v>192</v>
      </c>
      <c r="N154" s="298">
        <v>192</v>
      </c>
      <c r="O154" s="298" t="s">
        <v>1132</v>
      </c>
      <c r="P154" s="305">
        <v>3244713705</v>
      </c>
      <c r="Q154" s="305" t="s">
        <v>357</v>
      </c>
      <c r="R154" s="305">
        <v>3244713705</v>
      </c>
      <c r="S154" s="306" t="s">
        <v>1133</v>
      </c>
      <c r="T154" s="313">
        <v>1218</v>
      </c>
      <c r="U154" s="312"/>
      <c r="V154" s="312"/>
      <c r="W154" s="313">
        <v>92</v>
      </c>
      <c r="X154" s="313">
        <v>90</v>
      </c>
      <c r="Y154" s="313">
        <v>91</v>
      </c>
      <c r="Z154" s="313">
        <v>87</v>
      </c>
      <c r="AA154" s="313">
        <v>79</v>
      </c>
      <c r="AB154" s="313">
        <v>114</v>
      </c>
      <c r="AC154" s="312"/>
      <c r="AD154" s="313">
        <v>119</v>
      </c>
      <c r="AE154" s="313">
        <v>87</v>
      </c>
      <c r="AF154" s="313">
        <v>100</v>
      </c>
      <c r="AG154" s="313">
        <v>72</v>
      </c>
      <c r="AH154" s="313">
        <v>64</v>
      </c>
      <c r="AI154" s="313">
        <v>44</v>
      </c>
      <c r="AJ154" s="312"/>
      <c r="AK154" s="313">
        <v>18</v>
      </c>
      <c r="AL154" s="313">
        <v>40</v>
      </c>
      <c r="AM154" s="313">
        <v>58</v>
      </c>
      <c r="AN154" s="313">
        <v>63</v>
      </c>
      <c r="AO154" s="312"/>
      <c r="AP154" s="312"/>
      <c r="AQ154" s="312"/>
      <c r="AR154" s="312"/>
      <c r="AS154" s="312"/>
      <c r="AT154" s="312"/>
      <c r="AU154" s="314">
        <v>192</v>
      </c>
      <c r="AV154" s="313">
        <v>606</v>
      </c>
      <c r="AW154" s="312"/>
      <c r="AX154" s="312"/>
      <c r="AY154" s="313">
        <v>44</v>
      </c>
      <c r="AZ154" s="313">
        <v>43</v>
      </c>
      <c r="BA154" s="313">
        <v>48</v>
      </c>
      <c r="BB154" s="313">
        <v>41</v>
      </c>
      <c r="BC154" s="313">
        <v>38</v>
      </c>
      <c r="BD154" s="313">
        <v>50</v>
      </c>
      <c r="BE154" s="312"/>
      <c r="BF154" s="313">
        <v>59</v>
      </c>
      <c r="BG154" s="313">
        <v>41</v>
      </c>
      <c r="BH154" s="313">
        <v>47</v>
      </c>
      <c r="BI154" s="313">
        <v>37</v>
      </c>
      <c r="BJ154" s="313">
        <v>39</v>
      </c>
      <c r="BK154" s="313">
        <v>30</v>
      </c>
      <c r="BL154" s="312"/>
      <c r="BM154" s="313">
        <v>8</v>
      </c>
      <c r="BN154" s="313">
        <v>17</v>
      </c>
      <c r="BO154" s="313">
        <v>28</v>
      </c>
      <c r="BP154" s="313">
        <v>36</v>
      </c>
      <c r="BQ154" s="312"/>
      <c r="BR154" s="312"/>
      <c r="BS154" s="312"/>
      <c r="BT154" s="312"/>
      <c r="BU154" s="315"/>
      <c r="BV154" s="315"/>
      <c r="BW154" s="314">
        <v>192</v>
      </c>
      <c r="BX154" s="313">
        <v>612</v>
      </c>
      <c r="BY154" s="312"/>
      <c r="BZ154" s="312"/>
      <c r="CA154" s="313">
        <v>48</v>
      </c>
      <c r="CB154" s="313">
        <v>47</v>
      </c>
      <c r="CC154" s="313">
        <v>43</v>
      </c>
      <c r="CD154" s="313">
        <v>46</v>
      </c>
      <c r="CE154" s="313">
        <v>41</v>
      </c>
      <c r="CF154" s="313">
        <v>64</v>
      </c>
      <c r="CG154" s="312"/>
      <c r="CH154" s="313">
        <v>60</v>
      </c>
      <c r="CI154" s="313">
        <v>46</v>
      </c>
      <c r="CJ154" s="313">
        <v>53</v>
      </c>
      <c r="CK154" s="313">
        <v>35</v>
      </c>
      <c r="CL154" s="313">
        <v>25</v>
      </c>
      <c r="CM154" s="313">
        <v>14</v>
      </c>
      <c r="CN154" s="312"/>
      <c r="CO154" s="313">
        <v>10</v>
      </c>
      <c r="CP154" s="313">
        <v>23</v>
      </c>
      <c r="CQ154" s="313">
        <v>30</v>
      </c>
      <c r="CR154" s="313">
        <v>27</v>
      </c>
      <c r="CS154" s="312"/>
      <c r="CT154" s="312"/>
      <c r="CU154" s="312"/>
      <c r="CV154" s="312"/>
      <c r="CW154" s="315"/>
      <c r="CX154" s="315"/>
    </row>
    <row r="155" spans="1:102" ht="18.75" x14ac:dyDescent="0.3">
      <c r="A155" s="298">
        <v>142</v>
      </c>
      <c r="B155" s="300" t="s">
        <v>1134</v>
      </c>
      <c r="C155" s="300" t="s">
        <v>134</v>
      </c>
      <c r="D155" s="300" t="s">
        <v>137</v>
      </c>
      <c r="E155" s="300" t="s">
        <v>130</v>
      </c>
      <c r="F155" s="300" t="s">
        <v>144</v>
      </c>
      <c r="G155" s="308" t="s">
        <v>1135</v>
      </c>
      <c r="H155" s="308" t="s">
        <v>1136</v>
      </c>
      <c r="I155" s="303" t="s">
        <v>1036</v>
      </c>
      <c r="J155" s="300" t="s">
        <v>1137</v>
      </c>
      <c r="K155" s="300" t="s">
        <v>1138</v>
      </c>
      <c r="L155" s="304">
        <v>213001012391</v>
      </c>
      <c r="M155" s="303">
        <v>192</v>
      </c>
      <c r="N155" s="298">
        <v>204</v>
      </c>
      <c r="O155" s="298" t="s">
        <v>1132</v>
      </c>
      <c r="P155" s="305">
        <v>3244713705</v>
      </c>
      <c r="Q155" s="305" t="s">
        <v>357</v>
      </c>
      <c r="R155" s="305">
        <v>3244713705</v>
      </c>
      <c r="S155" s="306" t="s">
        <v>1133</v>
      </c>
      <c r="T155" s="313">
        <v>37</v>
      </c>
      <c r="U155" s="312"/>
      <c r="V155" s="312"/>
      <c r="W155" s="313">
        <v>1</v>
      </c>
      <c r="X155" s="313">
        <v>7</v>
      </c>
      <c r="Y155" s="313">
        <v>6</v>
      </c>
      <c r="Z155" s="313">
        <v>8</v>
      </c>
      <c r="AA155" s="313">
        <v>7</v>
      </c>
      <c r="AB155" s="313">
        <v>8</v>
      </c>
      <c r="AC155" s="312"/>
      <c r="AD155" s="312"/>
      <c r="AE155" s="312"/>
      <c r="AF155" s="312"/>
      <c r="AG155" s="312"/>
      <c r="AH155" s="312"/>
      <c r="AI155" s="312"/>
      <c r="AJ155" s="312"/>
      <c r="AK155" s="312"/>
      <c r="AL155" s="312"/>
      <c r="AM155" s="312"/>
      <c r="AN155" s="312"/>
      <c r="AO155" s="312"/>
      <c r="AP155" s="312"/>
      <c r="AQ155" s="312"/>
      <c r="AR155" s="312"/>
      <c r="AS155" s="312"/>
      <c r="AT155" s="312"/>
      <c r="AU155" s="314">
        <v>204</v>
      </c>
      <c r="AV155" s="313">
        <v>20</v>
      </c>
      <c r="AW155" s="312"/>
      <c r="AX155" s="312"/>
      <c r="AY155" s="313">
        <v>1</v>
      </c>
      <c r="AZ155" s="313">
        <v>4</v>
      </c>
      <c r="BA155" s="313">
        <v>2</v>
      </c>
      <c r="BB155" s="313">
        <v>5</v>
      </c>
      <c r="BC155" s="313">
        <v>4</v>
      </c>
      <c r="BD155" s="313">
        <v>4</v>
      </c>
      <c r="BE155" s="312"/>
      <c r="BF155" s="312"/>
      <c r="BG155" s="312"/>
      <c r="BH155" s="312"/>
      <c r="BI155" s="312"/>
      <c r="BJ155" s="312"/>
      <c r="BK155" s="312"/>
      <c r="BL155" s="312"/>
      <c r="BM155" s="312"/>
      <c r="BN155" s="312"/>
      <c r="BO155" s="312"/>
      <c r="BP155" s="312"/>
      <c r="BQ155" s="312"/>
      <c r="BR155" s="312"/>
      <c r="BS155" s="312"/>
      <c r="BT155" s="312"/>
      <c r="BU155" s="315"/>
      <c r="BV155" s="315"/>
      <c r="BW155" s="314">
        <v>204</v>
      </c>
      <c r="BX155" s="313">
        <v>17</v>
      </c>
      <c r="BY155" s="312"/>
      <c r="BZ155" s="312"/>
      <c r="CA155" s="312"/>
      <c r="CB155" s="313">
        <v>3</v>
      </c>
      <c r="CC155" s="313">
        <v>4</v>
      </c>
      <c r="CD155" s="313">
        <v>3</v>
      </c>
      <c r="CE155" s="313">
        <v>3</v>
      </c>
      <c r="CF155" s="313">
        <v>4</v>
      </c>
      <c r="CG155" s="312"/>
      <c r="CH155" s="312"/>
      <c r="CI155" s="312"/>
      <c r="CJ155" s="312"/>
      <c r="CK155" s="312"/>
      <c r="CL155" s="312"/>
      <c r="CM155" s="312"/>
      <c r="CN155" s="312"/>
      <c r="CO155" s="312"/>
      <c r="CP155" s="312"/>
      <c r="CQ155" s="312"/>
      <c r="CR155" s="312"/>
      <c r="CS155" s="312"/>
      <c r="CT155" s="312"/>
      <c r="CU155" s="312"/>
      <c r="CV155" s="312"/>
      <c r="CW155" s="315"/>
      <c r="CX155" s="315"/>
    </row>
    <row r="156" spans="1:102" ht="18.75" x14ac:dyDescent="0.3">
      <c r="A156" s="298">
        <v>143</v>
      </c>
      <c r="B156" s="299" t="s">
        <v>1139</v>
      </c>
      <c r="C156" s="300" t="s">
        <v>351</v>
      </c>
      <c r="D156" s="300" t="s">
        <v>137</v>
      </c>
      <c r="E156" s="300" t="s">
        <v>129</v>
      </c>
      <c r="F156" s="300" t="s">
        <v>144</v>
      </c>
      <c r="G156" s="302" t="s">
        <v>1140</v>
      </c>
      <c r="H156" s="302" t="s">
        <v>1141</v>
      </c>
      <c r="I156" s="303" t="s">
        <v>367</v>
      </c>
      <c r="J156" s="300" t="s">
        <v>1142</v>
      </c>
      <c r="K156" s="300" t="s">
        <v>1143</v>
      </c>
      <c r="L156" s="304">
        <v>213001007533</v>
      </c>
      <c r="M156" s="303">
        <v>193</v>
      </c>
      <c r="N156" s="298">
        <v>193</v>
      </c>
      <c r="O156" s="303" t="s">
        <v>1144</v>
      </c>
      <c r="P156" s="305">
        <v>3128149500</v>
      </c>
      <c r="Q156" s="305" t="s">
        <v>357</v>
      </c>
      <c r="R156" s="305">
        <v>3216921064</v>
      </c>
      <c r="S156" s="306" t="s">
        <v>1145</v>
      </c>
      <c r="T156" s="313">
        <v>575</v>
      </c>
      <c r="U156" s="312"/>
      <c r="V156" s="312"/>
      <c r="W156" s="312"/>
      <c r="X156" s="312"/>
      <c r="Y156" s="312"/>
      <c r="Z156" s="313">
        <v>48</v>
      </c>
      <c r="AA156" s="313">
        <v>40</v>
      </c>
      <c r="AB156" s="313">
        <v>61</v>
      </c>
      <c r="AC156" s="312"/>
      <c r="AD156" s="313">
        <v>63</v>
      </c>
      <c r="AE156" s="313">
        <v>91</v>
      </c>
      <c r="AF156" s="313">
        <v>68</v>
      </c>
      <c r="AG156" s="313">
        <v>59</v>
      </c>
      <c r="AH156" s="313">
        <v>52</v>
      </c>
      <c r="AI156" s="313">
        <v>40</v>
      </c>
      <c r="AJ156" s="312"/>
      <c r="AK156" s="312"/>
      <c r="AL156" s="313">
        <v>10</v>
      </c>
      <c r="AM156" s="313">
        <v>19</v>
      </c>
      <c r="AN156" s="313">
        <v>24</v>
      </c>
      <c r="AO156" s="312"/>
      <c r="AP156" s="312"/>
      <c r="AQ156" s="312"/>
      <c r="AR156" s="312"/>
      <c r="AS156" s="312"/>
      <c r="AT156" s="312"/>
      <c r="AU156" s="314">
        <v>193</v>
      </c>
      <c r="AV156" s="313">
        <v>281</v>
      </c>
      <c r="AW156" s="312"/>
      <c r="AX156" s="312"/>
      <c r="AY156" s="312"/>
      <c r="AZ156" s="312"/>
      <c r="BA156" s="312"/>
      <c r="BB156" s="313">
        <v>24</v>
      </c>
      <c r="BC156" s="313">
        <v>24</v>
      </c>
      <c r="BD156" s="313">
        <v>30</v>
      </c>
      <c r="BE156" s="312"/>
      <c r="BF156" s="313">
        <v>30</v>
      </c>
      <c r="BG156" s="313">
        <v>45</v>
      </c>
      <c r="BH156" s="313">
        <v>27</v>
      </c>
      <c r="BI156" s="313">
        <v>23</v>
      </c>
      <c r="BJ156" s="313">
        <v>29</v>
      </c>
      <c r="BK156" s="313">
        <v>17</v>
      </c>
      <c r="BL156" s="312"/>
      <c r="BM156" s="312"/>
      <c r="BN156" s="313">
        <v>4</v>
      </c>
      <c r="BO156" s="313">
        <v>9</v>
      </c>
      <c r="BP156" s="313">
        <v>19</v>
      </c>
      <c r="BQ156" s="312"/>
      <c r="BR156" s="312"/>
      <c r="BS156" s="312"/>
      <c r="BT156" s="312"/>
      <c r="BU156" s="315"/>
      <c r="BV156" s="315"/>
      <c r="BW156" s="314">
        <v>193</v>
      </c>
      <c r="BX156" s="313">
        <v>294</v>
      </c>
      <c r="BY156" s="312"/>
      <c r="BZ156" s="312"/>
      <c r="CA156" s="312"/>
      <c r="CB156" s="312"/>
      <c r="CC156" s="312"/>
      <c r="CD156" s="313">
        <v>24</v>
      </c>
      <c r="CE156" s="313">
        <v>16</v>
      </c>
      <c r="CF156" s="313">
        <v>31</v>
      </c>
      <c r="CG156" s="312"/>
      <c r="CH156" s="313">
        <v>33</v>
      </c>
      <c r="CI156" s="313">
        <v>46</v>
      </c>
      <c r="CJ156" s="313">
        <v>41</v>
      </c>
      <c r="CK156" s="313">
        <v>36</v>
      </c>
      <c r="CL156" s="313">
        <v>23</v>
      </c>
      <c r="CM156" s="313">
        <v>23</v>
      </c>
      <c r="CN156" s="312"/>
      <c r="CO156" s="312"/>
      <c r="CP156" s="313">
        <v>6</v>
      </c>
      <c r="CQ156" s="313">
        <v>10</v>
      </c>
      <c r="CR156" s="313">
        <v>5</v>
      </c>
      <c r="CS156" s="312"/>
      <c r="CT156" s="312"/>
      <c r="CU156" s="312"/>
      <c r="CV156" s="312"/>
      <c r="CW156" s="315"/>
      <c r="CX156" s="315"/>
    </row>
    <row r="157" spans="1:102" ht="18.75" x14ac:dyDescent="0.3">
      <c r="A157" s="298">
        <v>144</v>
      </c>
      <c r="B157" s="300" t="s">
        <v>1146</v>
      </c>
      <c r="C157" s="300" t="s">
        <v>134</v>
      </c>
      <c r="D157" s="300" t="s">
        <v>137</v>
      </c>
      <c r="E157" s="300" t="s">
        <v>129</v>
      </c>
      <c r="F157" s="300" t="s">
        <v>144</v>
      </c>
      <c r="G157" s="301" t="s">
        <v>1147</v>
      </c>
      <c r="H157" s="302" t="s">
        <v>1148</v>
      </c>
      <c r="I157" s="303" t="s">
        <v>367</v>
      </c>
      <c r="J157" s="300" t="s">
        <v>1142</v>
      </c>
      <c r="K157" s="300" t="s">
        <v>1142</v>
      </c>
      <c r="L157" s="304">
        <v>213001000211</v>
      </c>
      <c r="M157" s="303">
        <v>193</v>
      </c>
      <c r="N157" s="298">
        <v>169</v>
      </c>
      <c r="O157" s="303" t="s">
        <v>1144</v>
      </c>
      <c r="P157" s="305">
        <v>3128149500</v>
      </c>
      <c r="Q157" s="305" t="s">
        <v>357</v>
      </c>
      <c r="R157" s="305">
        <v>3216921064</v>
      </c>
      <c r="S157" s="306" t="s">
        <v>1145</v>
      </c>
      <c r="T157" s="313">
        <v>136</v>
      </c>
      <c r="U157" s="312"/>
      <c r="V157" s="312"/>
      <c r="W157" s="313">
        <v>37</v>
      </c>
      <c r="X157" s="313">
        <v>55</v>
      </c>
      <c r="Y157" s="313">
        <v>44</v>
      </c>
      <c r="Z157" s="312"/>
      <c r="AA157" s="312"/>
      <c r="AB157" s="312"/>
      <c r="AC157" s="312"/>
      <c r="AD157" s="312"/>
      <c r="AE157" s="312"/>
      <c r="AF157" s="312"/>
      <c r="AG157" s="312"/>
      <c r="AH157" s="312"/>
      <c r="AI157" s="312"/>
      <c r="AJ157" s="312"/>
      <c r="AK157" s="312"/>
      <c r="AL157" s="312"/>
      <c r="AM157" s="312"/>
      <c r="AN157" s="312"/>
      <c r="AO157" s="312"/>
      <c r="AP157" s="312"/>
      <c r="AQ157" s="312"/>
      <c r="AR157" s="312"/>
      <c r="AS157" s="312"/>
      <c r="AT157" s="312"/>
      <c r="AU157" s="314">
        <v>169</v>
      </c>
      <c r="AV157" s="313">
        <v>60</v>
      </c>
      <c r="AW157" s="312"/>
      <c r="AX157" s="312"/>
      <c r="AY157" s="313">
        <v>19</v>
      </c>
      <c r="AZ157" s="313">
        <v>23</v>
      </c>
      <c r="BA157" s="313">
        <v>18</v>
      </c>
      <c r="BB157" s="312"/>
      <c r="BC157" s="312"/>
      <c r="BD157" s="312"/>
      <c r="BE157" s="312"/>
      <c r="BF157" s="312"/>
      <c r="BG157" s="312"/>
      <c r="BH157" s="312"/>
      <c r="BI157" s="312"/>
      <c r="BJ157" s="312"/>
      <c r="BK157" s="312"/>
      <c r="BL157" s="312"/>
      <c r="BM157" s="312"/>
      <c r="BN157" s="312"/>
      <c r="BO157" s="312"/>
      <c r="BP157" s="312"/>
      <c r="BQ157" s="312"/>
      <c r="BR157" s="312"/>
      <c r="BS157" s="312"/>
      <c r="BT157" s="312"/>
      <c r="BU157" s="315"/>
      <c r="BV157" s="315"/>
      <c r="BW157" s="314">
        <v>169</v>
      </c>
      <c r="BX157" s="313">
        <v>76</v>
      </c>
      <c r="BY157" s="312"/>
      <c r="BZ157" s="312"/>
      <c r="CA157" s="313">
        <v>18</v>
      </c>
      <c r="CB157" s="313">
        <v>32</v>
      </c>
      <c r="CC157" s="313">
        <v>26</v>
      </c>
      <c r="CD157" s="312"/>
      <c r="CE157" s="312"/>
      <c r="CF157" s="312"/>
      <c r="CG157" s="312"/>
      <c r="CH157" s="312"/>
      <c r="CI157" s="312"/>
      <c r="CJ157" s="312"/>
      <c r="CK157" s="312"/>
      <c r="CL157" s="312"/>
      <c r="CM157" s="312"/>
      <c r="CN157" s="312"/>
      <c r="CO157" s="312"/>
      <c r="CP157" s="312"/>
      <c r="CQ157" s="312"/>
      <c r="CR157" s="312"/>
      <c r="CS157" s="312"/>
      <c r="CT157" s="312"/>
      <c r="CU157" s="312"/>
      <c r="CV157" s="312"/>
      <c r="CW157" s="315"/>
      <c r="CX157" s="315"/>
    </row>
    <row r="158" spans="1:102" ht="18.75" x14ac:dyDescent="0.3">
      <c r="A158" s="298">
        <v>145</v>
      </c>
      <c r="B158" s="300" t="s">
        <v>1149</v>
      </c>
      <c r="C158" s="300" t="s">
        <v>134</v>
      </c>
      <c r="D158" s="300" t="s">
        <v>137</v>
      </c>
      <c r="E158" s="300" t="s">
        <v>129</v>
      </c>
      <c r="F158" s="300" t="s">
        <v>144</v>
      </c>
      <c r="G158" s="308" t="s">
        <v>1150</v>
      </c>
      <c r="H158" s="308" t="s">
        <v>1151</v>
      </c>
      <c r="I158" s="303" t="s">
        <v>367</v>
      </c>
      <c r="J158" s="300" t="s">
        <v>1152</v>
      </c>
      <c r="K158" s="300" t="s">
        <v>1153</v>
      </c>
      <c r="L158" s="304">
        <v>213001000164</v>
      </c>
      <c r="M158" s="303">
        <v>193</v>
      </c>
      <c r="N158" s="298">
        <v>187</v>
      </c>
      <c r="O158" s="303" t="s">
        <v>1144</v>
      </c>
      <c r="P158" s="305">
        <v>3128149500</v>
      </c>
      <c r="Q158" s="305" t="s">
        <v>357</v>
      </c>
      <c r="R158" s="305">
        <v>3216921064</v>
      </c>
      <c r="S158" s="306" t="s">
        <v>1145</v>
      </c>
      <c r="T158" s="313">
        <v>52</v>
      </c>
      <c r="U158" s="312"/>
      <c r="V158" s="312"/>
      <c r="W158" s="313">
        <v>6</v>
      </c>
      <c r="X158" s="313">
        <v>12</v>
      </c>
      <c r="Y158" s="313">
        <v>7</v>
      </c>
      <c r="Z158" s="313">
        <v>7</v>
      </c>
      <c r="AA158" s="313">
        <v>7</v>
      </c>
      <c r="AB158" s="313">
        <v>13</v>
      </c>
      <c r="AC158" s="312"/>
      <c r="AD158" s="312"/>
      <c r="AE158" s="312"/>
      <c r="AF158" s="312"/>
      <c r="AG158" s="312"/>
      <c r="AH158" s="312"/>
      <c r="AI158" s="312"/>
      <c r="AJ158" s="312"/>
      <c r="AK158" s="312"/>
      <c r="AL158" s="312"/>
      <c r="AM158" s="312"/>
      <c r="AN158" s="312"/>
      <c r="AO158" s="312"/>
      <c r="AP158" s="312"/>
      <c r="AQ158" s="312"/>
      <c r="AR158" s="312"/>
      <c r="AS158" s="312"/>
      <c r="AT158" s="312"/>
      <c r="AU158" s="314">
        <v>187</v>
      </c>
      <c r="AV158" s="313">
        <v>25</v>
      </c>
      <c r="AW158" s="312"/>
      <c r="AX158" s="312"/>
      <c r="AY158" s="313">
        <v>2</v>
      </c>
      <c r="AZ158" s="313">
        <v>7</v>
      </c>
      <c r="BA158" s="313">
        <v>3</v>
      </c>
      <c r="BB158" s="313">
        <v>4</v>
      </c>
      <c r="BC158" s="313">
        <v>4</v>
      </c>
      <c r="BD158" s="313">
        <v>5</v>
      </c>
      <c r="BE158" s="312"/>
      <c r="BF158" s="312"/>
      <c r="BG158" s="312"/>
      <c r="BH158" s="312"/>
      <c r="BI158" s="312"/>
      <c r="BJ158" s="312"/>
      <c r="BK158" s="312"/>
      <c r="BL158" s="312"/>
      <c r="BM158" s="312"/>
      <c r="BN158" s="312"/>
      <c r="BO158" s="312"/>
      <c r="BP158" s="312"/>
      <c r="BQ158" s="312"/>
      <c r="BR158" s="312"/>
      <c r="BS158" s="312"/>
      <c r="BT158" s="312"/>
      <c r="BU158" s="315"/>
      <c r="BV158" s="315"/>
      <c r="BW158" s="314">
        <v>187</v>
      </c>
      <c r="BX158" s="313">
        <v>27</v>
      </c>
      <c r="BY158" s="312"/>
      <c r="BZ158" s="312"/>
      <c r="CA158" s="313">
        <v>4</v>
      </c>
      <c r="CB158" s="313">
        <v>5</v>
      </c>
      <c r="CC158" s="313">
        <v>4</v>
      </c>
      <c r="CD158" s="313">
        <v>3</v>
      </c>
      <c r="CE158" s="313">
        <v>3</v>
      </c>
      <c r="CF158" s="313">
        <v>8</v>
      </c>
      <c r="CG158" s="312"/>
      <c r="CH158" s="312"/>
      <c r="CI158" s="312"/>
      <c r="CJ158" s="312"/>
      <c r="CK158" s="312"/>
      <c r="CL158" s="312"/>
      <c r="CM158" s="312"/>
      <c r="CN158" s="312"/>
      <c r="CO158" s="312"/>
      <c r="CP158" s="312"/>
      <c r="CQ158" s="312"/>
      <c r="CR158" s="312"/>
      <c r="CS158" s="312"/>
      <c r="CT158" s="312"/>
      <c r="CU158" s="312"/>
      <c r="CV158" s="312"/>
      <c r="CW158" s="315"/>
      <c r="CX158" s="315"/>
    </row>
    <row r="159" spans="1:102" ht="18.75" x14ac:dyDescent="0.3">
      <c r="A159" s="298">
        <v>146</v>
      </c>
      <c r="B159" s="299" t="s">
        <v>1154</v>
      </c>
      <c r="C159" s="300" t="s">
        <v>351</v>
      </c>
      <c r="D159" s="300" t="s">
        <v>137</v>
      </c>
      <c r="E159" s="300" t="s">
        <v>128</v>
      </c>
      <c r="F159" s="300" t="s">
        <v>145</v>
      </c>
      <c r="G159" s="301" t="s">
        <v>1155</v>
      </c>
      <c r="H159" s="302" t="s">
        <v>1156</v>
      </c>
      <c r="I159" s="303">
        <v>9</v>
      </c>
      <c r="J159" s="300" t="s">
        <v>1157</v>
      </c>
      <c r="K159" s="300" t="s">
        <v>1158</v>
      </c>
      <c r="L159" s="304">
        <v>213001007797</v>
      </c>
      <c r="M159" s="303">
        <v>197</v>
      </c>
      <c r="N159" s="298">
        <v>197</v>
      </c>
      <c r="O159" s="298" t="s">
        <v>1159</v>
      </c>
      <c r="P159" s="305" t="s">
        <v>1160</v>
      </c>
      <c r="Q159" s="305" t="s">
        <v>357</v>
      </c>
      <c r="R159" s="305">
        <v>3008091860</v>
      </c>
      <c r="S159" s="306" t="s">
        <v>1161</v>
      </c>
      <c r="T159" s="313">
        <v>947</v>
      </c>
      <c r="U159" s="312"/>
      <c r="V159" s="312"/>
      <c r="W159" s="313">
        <v>40</v>
      </c>
      <c r="X159" s="313">
        <v>51</v>
      </c>
      <c r="Y159" s="313">
        <v>62</v>
      </c>
      <c r="Z159" s="313">
        <v>68</v>
      </c>
      <c r="AA159" s="313">
        <v>68</v>
      </c>
      <c r="AB159" s="313">
        <v>67</v>
      </c>
      <c r="AC159" s="312"/>
      <c r="AD159" s="313">
        <v>137</v>
      </c>
      <c r="AE159" s="313">
        <v>109</v>
      </c>
      <c r="AF159" s="313">
        <v>95</v>
      </c>
      <c r="AG159" s="313">
        <v>108</v>
      </c>
      <c r="AH159" s="313">
        <v>78</v>
      </c>
      <c r="AI159" s="313">
        <v>64</v>
      </c>
      <c r="AJ159" s="312"/>
      <c r="AK159" s="312"/>
      <c r="AL159" s="312"/>
      <c r="AM159" s="312"/>
      <c r="AN159" s="312"/>
      <c r="AO159" s="312"/>
      <c r="AP159" s="312"/>
      <c r="AQ159" s="312"/>
      <c r="AR159" s="312"/>
      <c r="AS159" s="312"/>
      <c r="AT159" s="312"/>
      <c r="AU159" s="314">
        <v>197</v>
      </c>
      <c r="AV159" s="313">
        <v>505</v>
      </c>
      <c r="AW159" s="312"/>
      <c r="AX159" s="312"/>
      <c r="AY159" s="313">
        <v>30</v>
      </c>
      <c r="AZ159" s="313">
        <v>19</v>
      </c>
      <c r="BA159" s="313">
        <v>33</v>
      </c>
      <c r="BB159" s="313">
        <v>33</v>
      </c>
      <c r="BC159" s="313">
        <v>31</v>
      </c>
      <c r="BD159" s="313">
        <v>27</v>
      </c>
      <c r="BE159" s="312"/>
      <c r="BF159" s="313">
        <v>72</v>
      </c>
      <c r="BG159" s="313">
        <v>55</v>
      </c>
      <c r="BH159" s="313">
        <v>57</v>
      </c>
      <c r="BI159" s="313">
        <v>67</v>
      </c>
      <c r="BJ159" s="313">
        <v>40</v>
      </c>
      <c r="BK159" s="313">
        <v>41</v>
      </c>
      <c r="BL159" s="312"/>
      <c r="BM159" s="312"/>
      <c r="BN159" s="312"/>
      <c r="BO159" s="312"/>
      <c r="BP159" s="312"/>
      <c r="BQ159" s="312"/>
      <c r="BR159" s="312"/>
      <c r="BS159" s="312"/>
      <c r="BT159" s="312"/>
      <c r="BU159" s="315"/>
      <c r="BV159" s="315"/>
      <c r="BW159" s="314">
        <v>197</v>
      </c>
      <c r="BX159" s="313">
        <v>442</v>
      </c>
      <c r="BY159" s="312"/>
      <c r="BZ159" s="312"/>
      <c r="CA159" s="313">
        <v>10</v>
      </c>
      <c r="CB159" s="313">
        <v>32</v>
      </c>
      <c r="CC159" s="313">
        <v>29</v>
      </c>
      <c r="CD159" s="313">
        <v>35</v>
      </c>
      <c r="CE159" s="313">
        <v>37</v>
      </c>
      <c r="CF159" s="313">
        <v>40</v>
      </c>
      <c r="CG159" s="312"/>
      <c r="CH159" s="313">
        <v>65</v>
      </c>
      <c r="CI159" s="313">
        <v>54</v>
      </c>
      <c r="CJ159" s="313">
        <v>38</v>
      </c>
      <c r="CK159" s="313">
        <v>41</v>
      </c>
      <c r="CL159" s="313">
        <v>38</v>
      </c>
      <c r="CM159" s="313">
        <v>23</v>
      </c>
      <c r="CN159" s="312"/>
      <c r="CO159" s="312"/>
      <c r="CP159" s="312"/>
      <c r="CQ159" s="312"/>
      <c r="CR159" s="312"/>
      <c r="CS159" s="312"/>
      <c r="CT159" s="312"/>
      <c r="CU159" s="312"/>
      <c r="CV159" s="312"/>
      <c r="CW159" s="315"/>
      <c r="CX159" s="315"/>
    </row>
    <row r="160" spans="1:102" ht="18.75" x14ac:dyDescent="0.3">
      <c r="A160" s="298">
        <v>147</v>
      </c>
      <c r="B160" s="300" t="s">
        <v>1162</v>
      </c>
      <c r="C160" s="300" t="s">
        <v>134</v>
      </c>
      <c r="D160" s="300" t="s">
        <v>137</v>
      </c>
      <c r="E160" s="300" t="s">
        <v>128</v>
      </c>
      <c r="F160" s="300" t="s">
        <v>145</v>
      </c>
      <c r="G160" s="301" t="s">
        <v>1163</v>
      </c>
      <c r="H160" s="302" t="s">
        <v>1164</v>
      </c>
      <c r="I160" s="303">
        <v>9</v>
      </c>
      <c r="J160" s="300" t="s">
        <v>1165</v>
      </c>
      <c r="K160" s="300" t="s">
        <v>1166</v>
      </c>
      <c r="L160" s="304">
        <v>113001008241</v>
      </c>
      <c r="M160" s="303">
        <v>197</v>
      </c>
      <c r="N160" s="298">
        <v>147</v>
      </c>
      <c r="O160" s="298" t="s">
        <v>1159</v>
      </c>
      <c r="P160" s="305" t="s">
        <v>1160</v>
      </c>
      <c r="Q160" s="305" t="s">
        <v>357</v>
      </c>
      <c r="R160" s="305">
        <v>3008091860</v>
      </c>
      <c r="S160" s="306" t="s">
        <v>1161</v>
      </c>
      <c r="T160" s="313">
        <v>78</v>
      </c>
      <c r="U160" s="312"/>
      <c r="V160" s="312"/>
      <c r="W160" s="313">
        <v>16</v>
      </c>
      <c r="X160" s="313">
        <v>21</v>
      </c>
      <c r="Y160" s="313">
        <v>21</v>
      </c>
      <c r="Z160" s="313">
        <v>20</v>
      </c>
      <c r="AA160" s="312"/>
      <c r="AB160" s="312"/>
      <c r="AC160" s="312"/>
      <c r="AD160" s="312"/>
      <c r="AE160" s="312"/>
      <c r="AF160" s="312"/>
      <c r="AG160" s="312"/>
      <c r="AH160" s="312"/>
      <c r="AI160" s="312"/>
      <c r="AJ160" s="312"/>
      <c r="AK160" s="312"/>
      <c r="AL160" s="312"/>
      <c r="AM160" s="312"/>
      <c r="AN160" s="312"/>
      <c r="AO160" s="312"/>
      <c r="AP160" s="312"/>
      <c r="AQ160" s="312"/>
      <c r="AR160" s="312"/>
      <c r="AS160" s="312"/>
      <c r="AT160" s="312"/>
      <c r="AU160" s="314">
        <v>147</v>
      </c>
      <c r="AV160" s="313">
        <v>44</v>
      </c>
      <c r="AW160" s="312"/>
      <c r="AX160" s="312"/>
      <c r="AY160" s="313">
        <v>9</v>
      </c>
      <c r="AZ160" s="313">
        <v>12</v>
      </c>
      <c r="BA160" s="313">
        <v>10</v>
      </c>
      <c r="BB160" s="313">
        <v>13</v>
      </c>
      <c r="BC160" s="312"/>
      <c r="BD160" s="312"/>
      <c r="BE160" s="312"/>
      <c r="BF160" s="312"/>
      <c r="BG160" s="312"/>
      <c r="BH160" s="312"/>
      <c r="BI160" s="312"/>
      <c r="BJ160" s="312"/>
      <c r="BK160" s="312"/>
      <c r="BL160" s="312"/>
      <c r="BM160" s="312"/>
      <c r="BN160" s="312"/>
      <c r="BO160" s="312"/>
      <c r="BP160" s="312"/>
      <c r="BQ160" s="312"/>
      <c r="BR160" s="312"/>
      <c r="BS160" s="312"/>
      <c r="BT160" s="312"/>
      <c r="BU160" s="315"/>
      <c r="BV160" s="315"/>
      <c r="BW160" s="314">
        <v>147</v>
      </c>
      <c r="BX160" s="313">
        <v>34</v>
      </c>
      <c r="BY160" s="312"/>
      <c r="BZ160" s="312"/>
      <c r="CA160" s="313">
        <v>7</v>
      </c>
      <c r="CB160" s="313">
        <v>9</v>
      </c>
      <c r="CC160" s="313">
        <v>11</v>
      </c>
      <c r="CD160" s="313">
        <v>7</v>
      </c>
      <c r="CE160" s="312"/>
      <c r="CF160" s="312"/>
      <c r="CG160" s="312"/>
      <c r="CH160" s="312"/>
      <c r="CI160" s="312"/>
      <c r="CJ160" s="312"/>
      <c r="CK160" s="312"/>
      <c r="CL160" s="312"/>
      <c r="CM160" s="312"/>
      <c r="CN160" s="312"/>
      <c r="CO160" s="312"/>
      <c r="CP160" s="312"/>
      <c r="CQ160" s="312"/>
      <c r="CR160" s="312"/>
      <c r="CS160" s="312"/>
      <c r="CT160" s="312"/>
      <c r="CU160" s="312"/>
      <c r="CV160" s="312"/>
      <c r="CW160" s="315"/>
      <c r="CX160" s="315"/>
    </row>
    <row r="161" spans="1:102" ht="18.75" x14ac:dyDescent="0.3">
      <c r="A161" s="298">
        <v>148</v>
      </c>
      <c r="B161" s="300" t="s">
        <v>1167</v>
      </c>
      <c r="C161" s="300" t="s">
        <v>134</v>
      </c>
      <c r="D161" s="300" t="s">
        <v>137</v>
      </c>
      <c r="E161" s="300" t="s">
        <v>128</v>
      </c>
      <c r="F161" s="300" t="s">
        <v>145</v>
      </c>
      <c r="G161" s="301" t="s">
        <v>1168</v>
      </c>
      <c r="H161" s="302" t="s">
        <v>1169</v>
      </c>
      <c r="I161" s="303">
        <v>9</v>
      </c>
      <c r="J161" s="300" t="s">
        <v>1170</v>
      </c>
      <c r="K161" s="300" t="s">
        <v>1171</v>
      </c>
      <c r="L161" s="304">
        <v>113001002839</v>
      </c>
      <c r="M161" s="303">
        <v>197</v>
      </c>
      <c r="N161" s="298">
        <v>164</v>
      </c>
      <c r="O161" s="298" t="s">
        <v>1159</v>
      </c>
      <c r="P161" s="305" t="s">
        <v>1160</v>
      </c>
      <c r="Q161" s="305" t="s">
        <v>357</v>
      </c>
      <c r="R161" s="305">
        <v>3008091860</v>
      </c>
      <c r="S161" s="306" t="s">
        <v>1161</v>
      </c>
      <c r="T161" s="313">
        <v>238</v>
      </c>
      <c r="U161" s="312"/>
      <c r="V161" s="312"/>
      <c r="W161" s="313">
        <v>19</v>
      </c>
      <c r="X161" s="313">
        <v>29</v>
      </c>
      <c r="Y161" s="313">
        <v>26</v>
      </c>
      <c r="Z161" s="313">
        <v>35</v>
      </c>
      <c r="AA161" s="313">
        <v>53</v>
      </c>
      <c r="AB161" s="313">
        <v>56</v>
      </c>
      <c r="AC161" s="313">
        <v>20</v>
      </c>
      <c r="AD161" s="312"/>
      <c r="AE161" s="312"/>
      <c r="AF161" s="312"/>
      <c r="AG161" s="312"/>
      <c r="AH161" s="312"/>
      <c r="AI161" s="312"/>
      <c r="AJ161" s="312"/>
      <c r="AK161" s="312"/>
      <c r="AL161" s="312"/>
      <c r="AM161" s="312"/>
      <c r="AN161" s="312"/>
      <c r="AO161" s="312"/>
      <c r="AP161" s="312"/>
      <c r="AQ161" s="312"/>
      <c r="AR161" s="312"/>
      <c r="AS161" s="312"/>
      <c r="AT161" s="312"/>
      <c r="AU161" s="314">
        <v>164</v>
      </c>
      <c r="AV161" s="313">
        <v>115</v>
      </c>
      <c r="AW161" s="312"/>
      <c r="AX161" s="312"/>
      <c r="AY161" s="313">
        <v>6</v>
      </c>
      <c r="AZ161" s="313">
        <v>14</v>
      </c>
      <c r="BA161" s="313">
        <v>10</v>
      </c>
      <c r="BB161" s="313">
        <v>22</v>
      </c>
      <c r="BC161" s="313">
        <v>26</v>
      </c>
      <c r="BD161" s="313">
        <v>32</v>
      </c>
      <c r="BE161" s="313">
        <v>5</v>
      </c>
      <c r="BF161" s="312"/>
      <c r="BG161" s="312"/>
      <c r="BH161" s="312"/>
      <c r="BI161" s="312"/>
      <c r="BJ161" s="312"/>
      <c r="BK161" s="312"/>
      <c r="BL161" s="312"/>
      <c r="BM161" s="312"/>
      <c r="BN161" s="312"/>
      <c r="BO161" s="312"/>
      <c r="BP161" s="312"/>
      <c r="BQ161" s="312"/>
      <c r="BR161" s="312"/>
      <c r="BS161" s="312"/>
      <c r="BT161" s="312"/>
      <c r="BU161" s="315"/>
      <c r="BV161" s="315"/>
      <c r="BW161" s="314">
        <v>164</v>
      </c>
      <c r="BX161" s="313">
        <v>123</v>
      </c>
      <c r="BY161" s="312"/>
      <c r="BZ161" s="312"/>
      <c r="CA161" s="313">
        <v>13</v>
      </c>
      <c r="CB161" s="313">
        <v>15</v>
      </c>
      <c r="CC161" s="313">
        <v>16</v>
      </c>
      <c r="CD161" s="313">
        <v>13</v>
      </c>
      <c r="CE161" s="313">
        <v>27</v>
      </c>
      <c r="CF161" s="313">
        <v>24</v>
      </c>
      <c r="CG161" s="313">
        <v>15</v>
      </c>
      <c r="CH161" s="312"/>
      <c r="CI161" s="312"/>
      <c r="CJ161" s="312"/>
      <c r="CK161" s="312"/>
      <c r="CL161" s="312"/>
      <c r="CM161" s="312"/>
      <c r="CN161" s="312"/>
      <c r="CO161" s="312"/>
      <c r="CP161" s="312"/>
      <c r="CQ161" s="312"/>
      <c r="CR161" s="312"/>
      <c r="CS161" s="312"/>
      <c r="CT161" s="312"/>
      <c r="CU161" s="312"/>
      <c r="CV161" s="312"/>
      <c r="CW161" s="315"/>
      <c r="CX161" s="315"/>
    </row>
    <row r="162" spans="1:102" ht="18.75" x14ac:dyDescent="0.3">
      <c r="A162" s="298">
        <v>149</v>
      </c>
      <c r="B162" s="299" t="s">
        <v>1172</v>
      </c>
      <c r="C162" s="300" t="s">
        <v>351</v>
      </c>
      <c r="D162" s="300" t="s">
        <v>137</v>
      </c>
      <c r="E162" s="300" t="s">
        <v>129</v>
      </c>
      <c r="F162" s="300" t="s">
        <v>129</v>
      </c>
      <c r="G162" s="301" t="s">
        <v>1173</v>
      </c>
      <c r="H162" s="302" t="s">
        <v>1174</v>
      </c>
      <c r="I162" s="303">
        <v>6</v>
      </c>
      <c r="J162" s="300" t="s">
        <v>400</v>
      </c>
      <c r="K162" s="300" t="s">
        <v>1175</v>
      </c>
      <c r="L162" s="304">
        <v>113001000321</v>
      </c>
      <c r="M162" s="303">
        <v>198</v>
      </c>
      <c r="N162" s="298">
        <v>198</v>
      </c>
      <c r="O162" s="298" t="s">
        <v>1176</v>
      </c>
      <c r="P162" s="305"/>
      <c r="Q162" s="305" t="s">
        <v>357</v>
      </c>
      <c r="R162" s="305">
        <v>3176999663</v>
      </c>
      <c r="S162" s="306" t="s">
        <v>1177</v>
      </c>
      <c r="T162" s="313">
        <v>1500</v>
      </c>
      <c r="U162" s="312"/>
      <c r="V162" s="312"/>
      <c r="W162" s="313">
        <v>122</v>
      </c>
      <c r="X162" s="313">
        <v>120</v>
      </c>
      <c r="Y162" s="313">
        <v>136</v>
      </c>
      <c r="Z162" s="313">
        <v>139</v>
      </c>
      <c r="AA162" s="313">
        <v>134</v>
      </c>
      <c r="AB162" s="313">
        <v>125</v>
      </c>
      <c r="AC162" s="312"/>
      <c r="AD162" s="313">
        <v>124</v>
      </c>
      <c r="AE162" s="313">
        <v>106</v>
      </c>
      <c r="AF162" s="313">
        <v>95</v>
      </c>
      <c r="AG162" s="313">
        <v>81</v>
      </c>
      <c r="AH162" s="313">
        <v>90</v>
      </c>
      <c r="AI162" s="313">
        <v>75</v>
      </c>
      <c r="AJ162" s="312"/>
      <c r="AK162" s="313">
        <v>23</v>
      </c>
      <c r="AL162" s="313">
        <v>32</v>
      </c>
      <c r="AM162" s="313">
        <v>35</v>
      </c>
      <c r="AN162" s="313">
        <v>63</v>
      </c>
      <c r="AO162" s="312"/>
      <c r="AP162" s="312"/>
      <c r="AQ162" s="312"/>
      <c r="AR162" s="312"/>
      <c r="AS162" s="312"/>
      <c r="AT162" s="312"/>
      <c r="AU162" s="314">
        <v>198</v>
      </c>
      <c r="AV162" s="313">
        <v>735</v>
      </c>
      <c r="AW162" s="312"/>
      <c r="AX162" s="312"/>
      <c r="AY162" s="313">
        <v>54</v>
      </c>
      <c r="AZ162" s="313">
        <v>62</v>
      </c>
      <c r="BA162" s="313">
        <v>71</v>
      </c>
      <c r="BB162" s="313">
        <v>64</v>
      </c>
      <c r="BC162" s="313">
        <v>57</v>
      </c>
      <c r="BD162" s="313">
        <v>61</v>
      </c>
      <c r="BE162" s="312"/>
      <c r="BF162" s="313">
        <v>61</v>
      </c>
      <c r="BG162" s="313">
        <v>60</v>
      </c>
      <c r="BH162" s="313">
        <v>29</v>
      </c>
      <c r="BI162" s="313">
        <v>44</v>
      </c>
      <c r="BJ162" s="313">
        <v>53</v>
      </c>
      <c r="BK162" s="313">
        <v>37</v>
      </c>
      <c r="BL162" s="312"/>
      <c r="BM162" s="313">
        <v>16</v>
      </c>
      <c r="BN162" s="313">
        <v>11</v>
      </c>
      <c r="BO162" s="313">
        <v>16</v>
      </c>
      <c r="BP162" s="313">
        <v>39</v>
      </c>
      <c r="BQ162" s="312"/>
      <c r="BR162" s="312"/>
      <c r="BS162" s="312"/>
      <c r="BT162" s="312"/>
      <c r="BU162" s="315"/>
      <c r="BV162" s="315"/>
      <c r="BW162" s="314">
        <v>198</v>
      </c>
      <c r="BX162" s="313">
        <v>765</v>
      </c>
      <c r="BY162" s="312"/>
      <c r="BZ162" s="312"/>
      <c r="CA162" s="313">
        <v>68</v>
      </c>
      <c r="CB162" s="313">
        <v>58</v>
      </c>
      <c r="CC162" s="313">
        <v>65</v>
      </c>
      <c r="CD162" s="313">
        <v>75</v>
      </c>
      <c r="CE162" s="313">
        <v>77</v>
      </c>
      <c r="CF162" s="313">
        <v>64</v>
      </c>
      <c r="CG162" s="312"/>
      <c r="CH162" s="313">
        <v>63</v>
      </c>
      <c r="CI162" s="313">
        <v>46</v>
      </c>
      <c r="CJ162" s="313">
        <v>66</v>
      </c>
      <c r="CK162" s="313">
        <v>37</v>
      </c>
      <c r="CL162" s="313">
        <v>37</v>
      </c>
      <c r="CM162" s="313">
        <v>38</v>
      </c>
      <c r="CN162" s="312"/>
      <c r="CO162" s="313">
        <v>7</v>
      </c>
      <c r="CP162" s="313">
        <v>21</v>
      </c>
      <c r="CQ162" s="313">
        <v>19</v>
      </c>
      <c r="CR162" s="313">
        <v>24</v>
      </c>
      <c r="CS162" s="312"/>
      <c r="CT162" s="312"/>
      <c r="CU162" s="312"/>
      <c r="CV162" s="312"/>
      <c r="CW162" s="315"/>
      <c r="CX162" s="315"/>
    </row>
    <row r="163" spans="1:102" ht="18.75" x14ac:dyDescent="0.3">
      <c r="A163" s="298">
        <v>150</v>
      </c>
      <c r="B163" s="299" t="s">
        <v>1178</v>
      </c>
      <c r="C163" s="300" t="s">
        <v>351</v>
      </c>
      <c r="D163" s="300" t="s">
        <v>137</v>
      </c>
      <c r="E163" s="300" t="s">
        <v>130</v>
      </c>
      <c r="F163" s="300" t="s">
        <v>144</v>
      </c>
      <c r="G163" s="301" t="s">
        <v>1179</v>
      </c>
      <c r="H163" s="302" t="s">
        <v>1180</v>
      </c>
      <c r="I163" s="303" t="s">
        <v>1036</v>
      </c>
      <c r="J163" s="300" t="s">
        <v>1130</v>
      </c>
      <c r="K163" s="300" t="s">
        <v>1181</v>
      </c>
      <c r="L163" s="304">
        <v>213001009048</v>
      </c>
      <c r="M163" s="303">
        <v>202</v>
      </c>
      <c r="N163" s="298">
        <v>202</v>
      </c>
      <c r="O163" s="298" t="s">
        <v>1182</v>
      </c>
      <c r="P163" s="305">
        <v>3004701196</v>
      </c>
      <c r="Q163" s="305" t="s">
        <v>357</v>
      </c>
      <c r="R163" s="305">
        <v>3004701196</v>
      </c>
      <c r="S163" s="306" t="s">
        <v>1183</v>
      </c>
      <c r="T163" s="313">
        <v>1871</v>
      </c>
      <c r="U163" s="312"/>
      <c r="V163" s="312"/>
      <c r="W163" s="313">
        <v>178</v>
      </c>
      <c r="X163" s="313">
        <v>172</v>
      </c>
      <c r="Y163" s="313">
        <v>182</v>
      </c>
      <c r="Z163" s="313">
        <v>157</v>
      </c>
      <c r="AA163" s="313">
        <v>173</v>
      </c>
      <c r="AB163" s="313">
        <v>155</v>
      </c>
      <c r="AC163" s="312"/>
      <c r="AD163" s="313">
        <v>185</v>
      </c>
      <c r="AE163" s="313">
        <v>175</v>
      </c>
      <c r="AF163" s="313">
        <v>156</v>
      </c>
      <c r="AG163" s="313">
        <v>142</v>
      </c>
      <c r="AH163" s="313">
        <v>89</v>
      </c>
      <c r="AI163" s="313">
        <v>107</v>
      </c>
      <c r="AJ163" s="312"/>
      <c r="AK163" s="312"/>
      <c r="AL163" s="312"/>
      <c r="AM163" s="312"/>
      <c r="AN163" s="312"/>
      <c r="AO163" s="312"/>
      <c r="AP163" s="312"/>
      <c r="AQ163" s="312"/>
      <c r="AR163" s="312"/>
      <c r="AS163" s="312"/>
      <c r="AT163" s="312"/>
      <c r="AU163" s="314">
        <v>202</v>
      </c>
      <c r="AV163" s="313">
        <v>948</v>
      </c>
      <c r="AW163" s="312"/>
      <c r="AX163" s="312"/>
      <c r="AY163" s="313">
        <v>80</v>
      </c>
      <c r="AZ163" s="313">
        <v>83</v>
      </c>
      <c r="BA163" s="313">
        <v>92</v>
      </c>
      <c r="BB163" s="313">
        <v>69</v>
      </c>
      <c r="BC163" s="313">
        <v>83</v>
      </c>
      <c r="BD163" s="313">
        <v>74</v>
      </c>
      <c r="BE163" s="312"/>
      <c r="BF163" s="313">
        <v>92</v>
      </c>
      <c r="BG163" s="313">
        <v>92</v>
      </c>
      <c r="BH163" s="313">
        <v>86</v>
      </c>
      <c r="BI163" s="313">
        <v>84</v>
      </c>
      <c r="BJ163" s="313">
        <v>55</v>
      </c>
      <c r="BK163" s="313">
        <v>58</v>
      </c>
      <c r="BL163" s="312"/>
      <c r="BM163" s="312"/>
      <c r="BN163" s="312"/>
      <c r="BO163" s="312"/>
      <c r="BP163" s="312"/>
      <c r="BQ163" s="312"/>
      <c r="BR163" s="312"/>
      <c r="BS163" s="312"/>
      <c r="BT163" s="312"/>
      <c r="BU163" s="315"/>
      <c r="BV163" s="315"/>
      <c r="BW163" s="314">
        <v>202</v>
      </c>
      <c r="BX163" s="313">
        <v>923</v>
      </c>
      <c r="BY163" s="312"/>
      <c r="BZ163" s="312"/>
      <c r="CA163" s="313">
        <v>98</v>
      </c>
      <c r="CB163" s="313">
        <v>89</v>
      </c>
      <c r="CC163" s="313">
        <v>90</v>
      </c>
      <c r="CD163" s="313">
        <v>88</v>
      </c>
      <c r="CE163" s="313">
        <v>90</v>
      </c>
      <c r="CF163" s="313">
        <v>81</v>
      </c>
      <c r="CG163" s="312"/>
      <c r="CH163" s="313">
        <v>93</v>
      </c>
      <c r="CI163" s="313">
        <v>83</v>
      </c>
      <c r="CJ163" s="313">
        <v>70</v>
      </c>
      <c r="CK163" s="313">
        <v>58</v>
      </c>
      <c r="CL163" s="313">
        <v>34</v>
      </c>
      <c r="CM163" s="313">
        <v>49</v>
      </c>
      <c r="CN163" s="312"/>
      <c r="CO163" s="312"/>
      <c r="CP163" s="312"/>
      <c r="CQ163" s="312"/>
      <c r="CR163" s="312"/>
      <c r="CS163" s="312"/>
      <c r="CT163" s="312"/>
      <c r="CU163" s="312"/>
      <c r="CV163" s="312"/>
      <c r="CW163" s="315"/>
      <c r="CX163" s="315"/>
    </row>
    <row r="164" spans="1:102" ht="18.75" x14ac:dyDescent="0.3">
      <c r="A164" s="298">
        <v>151</v>
      </c>
      <c r="B164" s="299" t="s">
        <v>1184</v>
      </c>
      <c r="C164" s="300" t="s">
        <v>351</v>
      </c>
      <c r="D164" s="300" t="s">
        <v>137</v>
      </c>
      <c r="E164" s="300" t="s">
        <v>130</v>
      </c>
      <c r="F164" s="300" t="s">
        <v>144</v>
      </c>
      <c r="G164" s="301" t="s">
        <v>1185</v>
      </c>
      <c r="H164" s="302" t="s">
        <v>1186</v>
      </c>
      <c r="I164" s="303" t="s">
        <v>1036</v>
      </c>
      <c r="J164" s="300" t="s">
        <v>1130</v>
      </c>
      <c r="K164" s="300" t="s">
        <v>1187</v>
      </c>
      <c r="L164" s="304">
        <v>213001009056</v>
      </c>
      <c r="M164" s="303">
        <v>203</v>
      </c>
      <c r="N164" s="298">
        <v>203</v>
      </c>
      <c r="O164" s="298" t="s">
        <v>1188</v>
      </c>
      <c r="P164" s="305">
        <v>3012386285</v>
      </c>
      <c r="Q164" s="305" t="s">
        <v>357</v>
      </c>
      <c r="R164" s="305">
        <v>3012386285</v>
      </c>
      <c r="S164" s="306" t="s">
        <v>1189</v>
      </c>
      <c r="T164" s="313">
        <v>1176</v>
      </c>
      <c r="U164" s="312"/>
      <c r="V164" s="312"/>
      <c r="W164" s="313">
        <v>72</v>
      </c>
      <c r="X164" s="313">
        <v>88</v>
      </c>
      <c r="Y164" s="313">
        <v>74</v>
      </c>
      <c r="Z164" s="313">
        <v>89</v>
      </c>
      <c r="AA164" s="313">
        <v>75</v>
      </c>
      <c r="AB164" s="313">
        <v>140</v>
      </c>
      <c r="AC164" s="313">
        <v>24</v>
      </c>
      <c r="AD164" s="313">
        <v>142</v>
      </c>
      <c r="AE164" s="313">
        <v>141</v>
      </c>
      <c r="AF164" s="313">
        <v>115</v>
      </c>
      <c r="AG164" s="313">
        <v>87</v>
      </c>
      <c r="AH164" s="313">
        <v>77</v>
      </c>
      <c r="AI164" s="313">
        <v>52</v>
      </c>
      <c r="AJ164" s="312"/>
      <c r="AK164" s="312"/>
      <c r="AL164" s="312"/>
      <c r="AM164" s="312"/>
      <c r="AN164" s="312"/>
      <c r="AO164" s="312"/>
      <c r="AP164" s="312"/>
      <c r="AQ164" s="312"/>
      <c r="AR164" s="312"/>
      <c r="AS164" s="312"/>
      <c r="AT164" s="312"/>
      <c r="AU164" s="314">
        <v>203</v>
      </c>
      <c r="AV164" s="313">
        <v>588</v>
      </c>
      <c r="AW164" s="312"/>
      <c r="AX164" s="312"/>
      <c r="AY164" s="313">
        <v>42</v>
      </c>
      <c r="AZ164" s="313">
        <v>42</v>
      </c>
      <c r="BA164" s="313">
        <v>38</v>
      </c>
      <c r="BB164" s="313">
        <v>47</v>
      </c>
      <c r="BC164" s="313">
        <v>36</v>
      </c>
      <c r="BD164" s="313">
        <v>68</v>
      </c>
      <c r="BE164" s="313">
        <v>12</v>
      </c>
      <c r="BF164" s="313">
        <v>59</v>
      </c>
      <c r="BG164" s="313">
        <v>72</v>
      </c>
      <c r="BH164" s="313">
        <v>56</v>
      </c>
      <c r="BI164" s="313">
        <v>49</v>
      </c>
      <c r="BJ164" s="313">
        <v>43</v>
      </c>
      <c r="BK164" s="313">
        <v>24</v>
      </c>
      <c r="BL164" s="312"/>
      <c r="BM164" s="312"/>
      <c r="BN164" s="312"/>
      <c r="BO164" s="312"/>
      <c r="BP164" s="312"/>
      <c r="BQ164" s="312"/>
      <c r="BR164" s="312"/>
      <c r="BS164" s="312"/>
      <c r="BT164" s="312"/>
      <c r="BU164" s="315"/>
      <c r="BV164" s="315"/>
      <c r="BW164" s="314">
        <v>203</v>
      </c>
      <c r="BX164" s="313">
        <v>588</v>
      </c>
      <c r="BY164" s="312"/>
      <c r="BZ164" s="312"/>
      <c r="CA164" s="313">
        <v>30</v>
      </c>
      <c r="CB164" s="313">
        <v>46</v>
      </c>
      <c r="CC164" s="313">
        <v>36</v>
      </c>
      <c r="CD164" s="313">
        <v>42</v>
      </c>
      <c r="CE164" s="313">
        <v>39</v>
      </c>
      <c r="CF164" s="313">
        <v>72</v>
      </c>
      <c r="CG164" s="313">
        <v>12</v>
      </c>
      <c r="CH164" s="313">
        <v>83</v>
      </c>
      <c r="CI164" s="313">
        <v>69</v>
      </c>
      <c r="CJ164" s="313">
        <v>59</v>
      </c>
      <c r="CK164" s="313">
        <v>38</v>
      </c>
      <c r="CL164" s="313">
        <v>34</v>
      </c>
      <c r="CM164" s="313">
        <v>28</v>
      </c>
      <c r="CN164" s="312"/>
      <c r="CO164" s="312"/>
      <c r="CP164" s="312"/>
      <c r="CQ164" s="312"/>
      <c r="CR164" s="312"/>
      <c r="CS164" s="312"/>
      <c r="CT164" s="312"/>
      <c r="CU164" s="312"/>
      <c r="CV164" s="312"/>
      <c r="CW164" s="315"/>
      <c r="CX164" s="315"/>
    </row>
    <row r="165" spans="1:102" ht="18.75" x14ac:dyDescent="0.3">
      <c r="A165" s="298">
        <v>152</v>
      </c>
      <c r="B165" s="300" t="s">
        <v>1190</v>
      </c>
      <c r="C165" s="300" t="s">
        <v>134</v>
      </c>
      <c r="D165" s="300" t="s">
        <v>137</v>
      </c>
      <c r="E165" s="300" t="s">
        <v>130</v>
      </c>
      <c r="F165" s="300" t="s">
        <v>144</v>
      </c>
      <c r="G165" s="309" t="s">
        <v>1191</v>
      </c>
      <c r="H165" s="309" t="s">
        <v>1192</v>
      </c>
      <c r="I165" s="303" t="s">
        <v>1036</v>
      </c>
      <c r="J165" s="300" t="s">
        <v>1130</v>
      </c>
      <c r="K165" s="300" t="s">
        <v>1193</v>
      </c>
      <c r="L165" s="304">
        <v>213001800942</v>
      </c>
      <c r="M165" s="303">
        <v>203</v>
      </c>
      <c r="N165" s="298">
        <v>972</v>
      </c>
      <c r="O165" s="298" t="s">
        <v>1188</v>
      </c>
      <c r="P165" s="305">
        <v>3012386285</v>
      </c>
      <c r="Q165" s="305" t="s">
        <v>357</v>
      </c>
      <c r="R165" s="305">
        <v>3012386285</v>
      </c>
      <c r="S165" s="306" t="s">
        <v>1189</v>
      </c>
      <c r="T165" s="313">
        <v>229</v>
      </c>
      <c r="U165" s="312"/>
      <c r="V165" s="312"/>
      <c r="W165" s="313">
        <v>43</v>
      </c>
      <c r="X165" s="313">
        <v>55</v>
      </c>
      <c r="Y165" s="313">
        <v>50</v>
      </c>
      <c r="Z165" s="313">
        <v>32</v>
      </c>
      <c r="AA165" s="313">
        <v>49</v>
      </c>
      <c r="AB165" s="312"/>
      <c r="AC165" s="312"/>
      <c r="AD165" s="312"/>
      <c r="AE165" s="312"/>
      <c r="AF165" s="312"/>
      <c r="AG165" s="312"/>
      <c r="AH165" s="312"/>
      <c r="AI165" s="312"/>
      <c r="AJ165" s="312"/>
      <c r="AK165" s="312"/>
      <c r="AL165" s="312"/>
      <c r="AM165" s="312"/>
      <c r="AN165" s="312"/>
      <c r="AO165" s="312"/>
      <c r="AP165" s="312"/>
      <c r="AQ165" s="312"/>
      <c r="AR165" s="312"/>
      <c r="AS165" s="312"/>
      <c r="AT165" s="312"/>
      <c r="AU165" s="314">
        <v>972</v>
      </c>
      <c r="AV165" s="313">
        <v>117</v>
      </c>
      <c r="AW165" s="312"/>
      <c r="AX165" s="312"/>
      <c r="AY165" s="313">
        <v>23</v>
      </c>
      <c r="AZ165" s="313">
        <v>29</v>
      </c>
      <c r="BA165" s="313">
        <v>27</v>
      </c>
      <c r="BB165" s="313">
        <v>16</v>
      </c>
      <c r="BC165" s="313">
        <v>22</v>
      </c>
      <c r="BD165" s="312"/>
      <c r="BE165" s="312"/>
      <c r="BF165" s="312"/>
      <c r="BG165" s="312"/>
      <c r="BH165" s="312"/>
      <c r="BI165" s="312"/>
      <c r="BJ165" s="312"/>
      <c r="BK165" s="312"/>
      <c r="BL165" s="312"/>
      <c r="BM165" s="312"/>
      <c r="BN165" s="312"/>
      <c r="BO165" s="312"/>
      <c r="BP165" s="312"/>
      <c r="BQ165" s="312"/>
      <c r="BR165" s="312"/>
      <c r="BS165" s="312"/>
      <c r="BT165" s="312"/>
      <c r="BU165" s="315"/>
      <c r="BV165" s="315"/>
      <c r="BW165" s="314">
        <v>972</v>
      </c>
      <c r="BX165" s="313">
        <v>112</v>
      </c>
      <c r="BY165" s="312"/>
      <c r="BZ165" s="312"/>
      <c r="CA165" s="313">
        <v>20</v>
      </c>
      <c r="CB165" s="313">
        <v>26</v>
      </c>
      <c r="CC165" s="313">
        <v>23</v>
      </c>
      <c r="CD165" s="313">
        <v>16</v>
      </c>
      <c r="CE165" s="313">
        <v>27</v>
      </c>
      <c r="CF165" s="312"/>
      <c r="CG165" s="312"/>
      <c r="CH165" s="312"/>
      <c r="CI165" s="312"/>
      <c r="CJ165" s="312"/>
      <c r="CK165" s="312"/>
      <c r="CL165" s="312"/>
      <c r="CM165" s="312"/>
      <c r="CN165" s="312"/>
      <c r="CO165" s="312"/>
      <c r="CP165" s="312"/>
      <c r="CQ165" s="312"/>
      <c r="CR165" s="312"/>
      <c r="CS165" s="312"/>
      <c r="CT165" s="312"/>
      <c r="CU165" s="312"/>
      <c r="CV165" s="312"/>
      <c r="CW165" s="315"/>
      <c r="CX165" s="315"/>
    </row>
    <row r="166" spans="1:102" ht="18.75" x14ac:dyDescent="0.3">
      <c r="A166" s="298">
        <v>153</v>
      </c>
      <c r="B166" s="299" t="s">
        <v>1194</v>
      </c>
      <c r="C166" s="300" t="s">
        <v>351</v>
      </c>
      <c r="D166" s="300" t="s">
        <v>137</v>
      </c>
      <c r="E166" s="300" t="s">
        <v>128</v>
      </c>
      <c r="F166" s="300" t="s">
        <v>145</v>
      </c>
      <c r="G166" s="301" t="s">
        <v>1195</v>
      </c>
      <c r="H166" s="302" t="s">
        <v>1196</v>
      </c>
      <c r="I166" s="303">
        <v>9</v>
      </c>
      <c r="J166" s="300" t="s">
        <v>517</v>
      </c>
      <c r="K166" s="300" t="s">
        <v>1197</v>
      </c>
      <c r="L166" s="304">
        <v>313001002714</v>
      </c>
      <c r="M166" s="303">
        <v>257</v>
      </c>
      <c r="N166" s="298">
        <v>257</v>
      </c>
      <c r="O166" s="298" t="s">
        <v>1198</v>
      </c>
      <c r="P166" s="305">
        <v>3126708872</v>
      </c>
      <c r="Q166" s="305" t="s">
        <v>357</v>
      </c>
      <c r="R166" s="305">
        <v>3126708872</v>
      </c>
      <c r="S166" s="306" t="s">
        <v>1199</v>
      </c>
      <c r="T166" s="313">
        <v>525</v>
      </c>
      <c r="U166" s="312"/>
      <c r="V166" s="313">
        <v>26</v>
      </c>
      <c r="W166" s="313">
        <v>30</v>
      </c>
      <c r="X166" s="313">
        <v>35</v>
      </c>
      <c r="Y166" s="313">
        <v>37</v>
      </c>
      <c r="Z166" s="313">
        <v>41</v>
      </c>
      <c r="AA166" s="313">
        <v>45</v>
      </c>
      <c r="AB166" s="313">
        <v>45</v>
      </c>
      <c r="AC166" s="312"/>
      <c r="AD166" s="313">
        <v>46</v>
      </c>
      <c r="AE166" s="313">
        <v>44</v>
      </c>
      <c r="AF166" s="313">
        <v>42</v>
      </c>
      <c r="AG166" s="313">
        <v>46</v>
      </c>
      <c r="AH166" s="313">
        <v>41</v>
      </c>
      <c r="AI166" s="313">
        <v>47</v>
      </c>
      <c r="AJ166" s="312"/>
      <c r="AK166" s="312"/>
      <c r="AL166" s="312"/>
      <c r="AM166" s="312"/>
      <c r="AN166" s="312"/>
      <c r="AO166" s="312"/>
      <c r="AP166" s="312"/>
      <c r="AQ166" s="312"/>
      <c r="AR166" s="312"/>
      <c r="AS166" s="312"/>
      <c r="AT166" s="312"/>
      <c r="AU166" s="314">
        <v>257</v>
      </c>
      <c r="AV166" s="313">
        <v>509</v>
      </c>
      <c r="AW166" s="312"/>
      <c r="AX166" s="313">
        <v>13</v>
      </c>
      <c r="AY166" s="313">
        <v>30</v>
      </c>
      <c r="AZ166" s="313">
        <v>35</v>
      </c>
      <c r="BA166" s="313">
        <v>37</v>
      </c>
      <c r="BB166" s="313">
        <v>41</v>
      </c>
      <c r="BC166" s="313">
        <v>45</v>
      </c>
      <c r="BD166" s="313">
        <v>45</v>
      </c>
      <c r="BE166" s="312"/>
      <c r="BF166" s="313">
        <v>46</v>
      </c>
      <c r="BG166" s="313">
        <v>43</v>
      </c>
      <c r="BH166" s="313">
        <v>41</v>
      </c>
      <c r="BI166" s="313">
        <v>46</v>
      </c>
      <c r="BJ166" s="313">
        <v>40</v>
      </c>
      <c r="BK166" s="313">
        <v>47</v>
      </c>
      <c r="BL166" s="312"/>
      <c r="BM166" s="312"/>
      <c r="BN166" s="312"/>
      <c r="BO166" s="312"/>
      <c r="BP166" s="312"/>
      <c r="BQ166" s="312"/>
      <c r="BR166" s="312"/>
      <c r="BS166" s="312"/>
      <c r="BT166" s="312"/>
      <c r="BU166" s="315"/>
      <c r="BV166" s="315"/>
      <c r="BW166" s="314">
        <v>257</v>
      </c>
      <c r="BX166" s="313">
        <v>16</v>
      </c>
      <c r="BY166" s="312"/>
      <c r="BZ166" s="313">
        <v>13</v>
      </c>
      <c r="CA166" s="312"/>
      <c r="CB166" s="312"/>
      <c r="CC166" s="312"/>
      <c r="CD166" s="312"/>
      <c r="CE166" s="312"/>
      <c r="CF166" s="312"/>
      <c r="CG166" s="312"/>
      <c r="CH166" s="312"/>
      <c r="CI166" s="313">
        <v>1</v>
      </c>
      <c r="CJ166" s="313">
        <v>1</v>
      </c>
      <c r="CK166" s="312"/>
      <c r="CL166" s="313">
        <v>1</v>
      </c>
      <c r="CM166" s="312"/>
      <c r="CN166" s="312"/>
      <c r="CO166" s="312"/>
      <c r="CP166" s="312"/>
      <c r="CQ166" s="312"/>
      <c r="CR166" s="312"/>
      <c r="CS166" s="312"/>
      <c r="CT166" s="312"/>
      <c r="CU166" s="312"/>
      <c r="CV166" s="312"/>
      <c r="CW166" s="315"/>
      <c r="CX166" s="315"/>
    </row>
    <row r="167" spans="1:102" ht="18.75" x14ac:dyDescent="0.3">
      <c r="A167" s="298">
        <v>154</v>
      </c>
      <c r="B167" s="299" t="s">
        <v>1200</v>
      </c>
      <c r="C167" s="300" t="s">
        <v>351</v>
      </c>
      <c r="D167" s="300" t="s">
        <v>137</v>
      </c>
      <c r="E167" s="300" t="s">
        <v>129</v>
      </c>
      <c r="F167" s="300" t="s">
        <v>129</v>
      </c>
      <c r="G167" s="308" t="s">
        <v>1201</v>
      </c>
      <c r="H167" s="308" t="s">
        <v>1202</v>
      </c>
      <c r="I167" s="303">
        <v>7</v>
      </c>
      <c r="J167" s="300" t="s">
        <v>1203</v>
      </c>
      <c r="K167" s="300" t="s">
        <v>1204</v>
      </c>
      <c r="L167" s="304">
        <v>313001004750</v>
      </c>
      <c r="M167" s="303">
        <v>270</v>
      </c>
      <c r="N167" s="298">
        <v>270</v>
      </c>
      <c r="O167" s="298" t="s">
        <v>1205</v>
      </c>
      <c r="P167" s="305">
        <v>6533366</v>
      </c>
      <c r="Q167" s="305" t="s">
        <v>357</v>
      </c>
      <c r="R167" s="305">
        <v>3116841577</v>
      </c>
      <c r="S167" s="306" t="s">
        <v>1206</v>
      </c>
      <c r="T167" s="313">
        <v>1718</v>
      </c>
      <c r="U167" s="312"/>
      <c r="V167" s="312"/>
      <c r="W167" s="313">
        <v>130</v>
      </c>
      <c r="X167" s="312"/>
      <c r="Y167" s="313">
        <v>97</v>
      </c>
      <c r="Z167" s="313">
        <v>94</v>
      </c>
      <c r="AA167" s="313">
        <v>89</v>
      </c>
      <c r="AB167" s="313">
        <v>96</v>
      </c>
      <c r="AC167" s="312"/>
      <c r="AD167" s="313">
        <v>172</v>
      </c>
      <c r="AE167" s="313">
        <v>179</v>
      </c>
      <c r="AF167" s="313">
        <v>178</v>
      </c>
      <c r="AG167" s="313">
        <v>138</v>
      </c>
      <c r="AH167" s="313">
        <v>149</v>
      </c>
      <c r="AI167" s="313">
        <v>129</v>
      </c>
      <c r="AJ167" s="312"/>
      <c r="AK167" s="313">
        <v>52</v>
      </c>
      <c r="AL167" s="313">
        <v>68</v>
      </c>
      <c r="AM167" s="313">
        <v>57</v>
      </c>
      <c r="AN167" s="313">
        <v>90</v>
      </c>
      <c r="AO167" s="312"/>
      <c r="AP167" s="312"/>
      <c r="AQ167" s="312"/>
      <c r="AR167" s="312"/>
      <c r="AS167" s="312"/>
      <c r="AT167" s="312"/>
      <c r="AU167" s="314">
        <v>270</v>
      </c>
      <c r="AV167" s="313">
        <v>947</v>
      </c>
      <c r="AW167" s="312"/>
      <c r="AX167" s="312"/>
      <c r="AY167" s="313">
        <v>68</v>
      </c>
      <c r="AZ167" s="312"/>
      <c r="BA167" s="313">
        <v>58</v>
      </c>
      <c r="BB167" s="313">
        <v>47</v>
      </c>
      <c r="BC167" s="313">
        <v>50</v>
      </c>
      <c r="BD167" s="313">
        <v>59</v>
      </c>
      <c r="BE167" s="312"/>
      <c r="BF167" s="313">
        <v>85</v>
      </c>
      <c r="BG167" s="313">
        <v>90</v>
      </c>
      <c r="BH167" s="313">
        <v>98</v>
      </c>
      <c r="BI167" s="313">
        <v>84</v>
      </c>
      <c r="BJ167" s="313">
        <v>76</v>
      </c>
      <c r="BK167" s="313">
        <v>80</v>
      </c>
      <c r="BL167" s="312"/>
      <c r="BM167" s="313">
        <v>29</v>
      </c>
      <c r="BN167" s="313">
        <v>38</v>
      </c>
      <c r="BO167" s="313">
        <v>34</v>
      </c>
      <c r="BP167" s="313">
        <v>51</v>
      </c>
      <c r="BQ167" s="312"/>
      <c r="BR167" s="312"/>
      <c r="BS167" s="312"/>
      <c r="BT167" s="312"/>
      <c r="BU167" s="315"/>
      <c r="BV167" s="315"/>
      <c r="BW167" s="314">
        <v>270</v>
      </c>
      <c r="BX167" s="313">
        <v>771</v>
      </c>
      <c r="BY167" s="312"/>
      <c r="BZ167" s="312"/>
      <c r="CA167" s="313">
        <v>62</v>
      </c>
      <c r="CB167" s="312"/>
      <c r="CC167" s="313">
        <v>39</v>
      </c>
      <c r="CD167" s="313">
        <v>47</v>
      </c>
      <c r="CE167" s="313">
        <v>39</v>
      </c>
      <c r="CF167" s="313">
        <v>37</v>
      </c>
      <c r="CG167" s="312"/>
      <c r="CH167" s="313">
        <v>87</v>
      </c>
      <c r="CI167" s="313">
        <v>89</v>
      </c>
      <c r="CJ167" s="313">
        <v>80</v>
      </c>
      <c r="CK167" s="313">
        <v>54</v>
      </c>
      <c r="CL167" s="313">
        <v>73</v>
      </c>
      <c r="CM167" s="313">
        <v>49</v>
      </c>
      <c r="CN167" s="312"/>
      <c r="CO167" s="313">
        <v>23</v>
      </c>
      <c r="CP167" s="313">
        <v>30</v>
      </c>
      <c r="CQ167" s="313">
        <v>23</v>
      </c>
      <c r="CR167" s="313">
        <v>39</v>
      </c>
      <c r="CS167" s="312"/>
      <c r="CT167" s="312"/>
      <c r="CU167" s="312"/>
      <c r="CV167" s="312"/>
      <c r="CW167" s="315"/>
      <c r="CX167" s="315"/>
    </row>
    <row r="168" spans="1:102" ht="18.75" x14ac:dyDescent="0.3">
      <c r="A168" s="298">
        <v>155</v>
      </c>
      <c r="B168" s="300" t="s">
        <v>1207</v>
      </c>
      <c r="C168" s="300" t="s">
        <v>134</v>
      </c>
      <c r="D168" s="300" t="s">
        <v>137</v>
      </c>
      <c r="E168" s="300" t="s">
        <v>129</v>
      </c>
      <c r="F168" s="300" t="s">
        <v>129</v>
      </c>
      <c r="G168" s="308" t="s">
        <v>1201</v>
      </c>
      <c r="H168" s="308" t="s">
        <v>1202</v>
      </c>
      <c r="I168" s="303">
        <v>7</v>
      </c>
      <c r="J168" s="300" t="s">
        <v>479</v>
      </c>
      <c r="K168" s="300" t="s">
        <v>1208</v>
      </c>
      <c r="L168" s="304">
        <v>113001000194</v>
      </c>
      <c r="M168" s="303">
        <v>270</v>
      </c>
      <c r="N168" s="298">
        <v>14</v>
      </c>
      <c r="O168" s="298" t="s">
        <v>1205</v>
      </c>
      <c r="P168" s="305">
        <v>6533366</v>
      </c>
      <c r="Q168" s="305" t="s">
        <v>357</v>
      </c>
      <c r="R168" s="305">
        <v>3116841577</v>
      </c>
      <c r="S168" s="306" t="s">
        <v>1206</v>
      </c>
      <c r="T168" s="313">
        <v>230</v>
      </c>
      <c r="U168" s="312"/>
      <c r="V168" s="313">
        <v>18</v>
      </c>
      <c r="W168" s="313">
        <v>23</v>
      </c>
      <c r="X168" s="313">
        <v>61</v>
      </c>
      <c r="Y168" s="313">
        <v>33</v>
      </c>
      <c r="Z168" s="313">
        <v>31</v>
      </c>
      <c r="AA168" s="313">
        <v>32</v>
      </c>
      <c r="AB168" s="313">
        <v>32</v>
      </c>
      <c r="AC168" s="312"/>
      <c r="AD168" s="312"/>
      <c r="AE168" s="312"/>
      <c r="AF168" s="312"/>
      <c r="AG168" s="312"/>
      <c r="AH168" s="312"/>
      <c r="AI168" s="312"/>
      <c r="AJ168" s="312"/>
      <c r="AK168" s="312"/>
      <c r="AL168" s="312"/>
      <c r="AM168" s="312"/>
      <c r="AN168" s="312"/>
      <c r="AO168" s="312"/>
      <c r="AP168" s="312"/>
      <c r="AQ168" s="312"/>
      <c r="AR168" s="312"/>
      <c r="AS168" s="312"/>
      <c r="AT168" s="312"/>
      <c r="AU168" s="314">
        <v>14</v>
      </c>
      <c r="AV168" s="313">
        <v>119</v>
      </c>
      <c r="AW168" s="312"/>
      <c r="AX168" s="313">
        <v>10</v>
      </c>
      <c r="AY168" s="313">
        <v>14</v>
      </c>
      <c r="AZ168" s="313">
        <v>29</v>
      </c>
      <c r="BA168" s="313">
        <v>19</v>
      </c>
      <c r="BB168" s="313">
        <v>13</v>
      </c>
      <c r="BC168" s="313">
        <v>19</v>
      </c>
      <c r="BD168" s="313">
        <v>15</v>
      </c>
      <c r="BE168" s="312"/>
      <c r="BF168" s="312"/>
      <c r="BG168" s="312"/>
      <c r="BH168" s="312"/>
      <c r="BI168" s="312"/>
      <c r="BJ168" s="312"/>
      <c r="BK168" s="312"/>
      <c r="BL168" s="312"/>
      <c r="BM168" s="312"/>
      <c r="BN168" s="312"/>
      <c r="BO168" s="312"/>
      <c r="BP168" s="312"/>
      <c r="BQ168" s="312"/>
      <c r="BR168" s="312"/>
      <c r="BS168" s="312"/>
      <c r="BT168" s="312"/>
      <c r="BU168" s="315"/>
      <c r="BV168" s="315"/>
      <c r="BW168" s="314">
        <v>14</v>
      </c>
      <c r="BX168" s="313">
        <v>111</v>
      </c>
      <c r="BY168" s="312"/>
      <c r="BZ168" s="313">
        <v>8</v>
      </c>
      <c r="CA168" s="313">
        <v>9</v>
      </c>
      <c r="CB168" s="313">
        <v>32</v>
      </c>
      <c r="CC168" s="313">
        <v>14</v>
      </c>
      <c r="CD168" s="313">
        <v>18</v>
      </c>
      <c r="CE168" s="313">
        <v>13</v>
      </c>
      <c r="CF168" s="313">
        <v>17</v>
      </c>
      <c r="CG168" s="312"/>
      <c r="CH168" s="312"/>
      <c r="CI168" s="312"/>
      <c r="CJ168" s="312"/>
      <c r="CK168" s="312"/>
      <c r="CL168" s="312"/>
      <c r="CM168" s="312"/>
      <c r="CN168" s="312"/>
      <c r="CO168" s="312"/>
      <c r="CP168" s="312"/>
      <c r="CQ168" s="312"/>
      <c r="CR168" s="312"/>
      <c r="CS168" s="312"/>
      <c r="CT168" s="312"/>
      <c r="CU168" s="312"/>
      <c r="CV168" s="312"/>
      <c r="CW168" s="315"/>
      <c r="CX168" s="315"/>
    </row>
    <row r="169" spans="1:102" ht="18.75" x14ac:dyDescent="0.3">
      <c r="A169" s="298">
        <v>156</v>
      </c>
      <c r="B169" s="300" t="s">
        <v>1209</v>
      </c>
      <c r="C169" s="300" t="s">
        <v>134</v>
      </c>
      <c r="D169" s="300" t="s">
        <v>137</v>
      </c>
      <c r="E169" s="300" t="s">
        <v>129</v>
      </c>
      <c r="F169" s="300" t="s">
        <v>129</v>
      </c>
      <c r="G169" s="308" t="s">
        <v>1210</v>
      </c>
      <c r="H169" s="308" t="s">
        <v>1211</v>
      </c>
      <c r="I169" s="303">
        <v>7</v>
      </c>
      <c r="J169" s="300" t="s">
        <v>479</v>
      </c>
      <c r="K169" s="300" t="s">
        <v>3158</v>
      </c>
      <c r="L169" s="304">
        <v>113001000364</v>
      </c>
      <c r="M169" s="303">
        <v>270</v>
      </c>
      <c r="N169" s="298">
        <v>23</v>
      </c>
      <c r="O169" s="298" t="s">
        <v>1205</v>
      </c>
      <c r="P169" s="305">
        <v>6533366</v>
      </c>
      <c r="Q169" s="305" t="s">
        <v>357</v>
      </c>
      <c r="R169" s="305">
        <v>3116841577</v>
      </c>
      <c r="S169" s="306" t="s">
        <v>1206</v>
      </c>
      <c r="T169" s="313">
        <v>247</v>
      </c>
      <c r="U169" s="312"/>
      <c r="V169" s="313">
        <v>14</v>
      </c>
      <c r="W169" s="313">
        <v>20</v>
      </c>
      <c r="X169" s="313">
        <v>90</v>
      </c>
      <c r="Y169" s="313">
        <v>33</v>
      </c>
      <c r="Z169" s="313">
        <v>31</v>
      </c>
      <c r="AA169" s="313">
        <v>29</v>
      </c>
      <c r="AB169" s="313">
        <v>30</v>
      </c>
      <c r="AC169" s="312"/>
      <c r="AD169" s="312"/>
      <c r="AE169" s="312"/>
      <c r="AF169" s="312"/>
      <c r="AG169" s="312"/>
      <c r="AH169" s="312"/>
      <c r="AI169" s="312"/>
      <c r="AJ169" s="312"/>
      <c r="AK169" s="312"/>
      <c r="AL169" s="312"/>
      <c r="AM169" s="312"/>
      <c r="AN169" s="312"/>
      <c r="AO169" s="312"/>
      <c r="AP169" s="312"/>
      <c r="AQ169" s="312"/>
      <c r="AR169" s="312"/>
      <c r="AS169" s="312"/>
      <c r="AT169" s="312"/>
      <c r="AU169" s="314">
        <v>23</v>
      </c>
      <c r="AV169" s="313">
        <v>120</v>
      </c>
      <c r="AW169" s="312"/>
      <c r="AX169" s="313">
        <v>3</v>
      </c>
      <c r="AY169" s="313">
        <v>11</v>
      </c>
      <c r="AZ169" s="313">
        <v>43</v>
      </c>
      <c r="BA169" s="313">
        <v>17</v>
      </c>
      <c r="BB169" s="313">
        <v>16</v>
      </c>
      <c r="BC169" s="313">
        <v>16</v>
      </c>
      <c r="BD169" s="313">
        <v>14</v>
      </c>
      <c r="BE169" s="312"/>
      <c r="BF169" s="312"/>
      <c r="BG169" s="312"/>
      <c r="BH169" s="312"/>
      <c r="BI169" s="312"/>
      <c r="BJ169" s="312"/>
      <c r="BK169" s="312"/>
      <c r="BL169" s="312"/>
      <c r="BM169" s="312"/>
      <c r="BN169" s="312"/>
      <c r="BO169" s="312"/>
      <c r="BP169" s="312"/>
      <c r="BQ169" s="312"/>
      <c r="BR169" s="312"/>
      <c r="BS169" s="312"/>
      <c r="BT169" s="312"/>
      <c r="BU169" s="315"/>
      <c r="BV169" s="315"/>
      <c r="BW169" s="314">
        <v>23</v>
      </c>
      <c r="BX169" s="313">
        <v>127</v>
      </c>
      <c r="BY169" s="312"/>
      <c r="BZ169" s="313">
        <v>11</v>
      </c>
      <c r="CA169" s="313">
        <v>9</v>
      </c>
      <c r="CB169" s="313">
        <v>47</v>
      </c>
      <c r="CC169" s="313">
        <v>16</v>
      </c>
      <c r="CD169" s="313">
        <v>15</v>
      </c>
      <c r="CE169" s="313">
        <v>13</v>
      </c>
      <c r="CF169" s="313">
        <v>16</v>
      </c>
      <c r="CG169" s="312"/>
      <c r="CH169" s="312"/>
      <c r="CI169" s="312"/>
      <c r="CJ169" s="312"/>
      <c r="CK169" s="312"/>
      <c r="CL169" s="312"/>
      <c r="CM169" s="312"/>
      <c r="CN169" s="312"/>
      <c r="CO169" s="312"/>
      <c r="CP169" s="312"/>
      <c r="CQ169" s="312"/>
      <c r="CR169" s="312"/>
      <c r="CS169" s="312"/>
      <c r="CT169" s="312"/>
      <c r="CU169" s="312"/>
      <c r="CV169" s="312"/>
      <c r="CW169" s="315"/>
      <c r="CX169" s="315"/>
    </row>
    <row r="170" spans="1:102" ht="18.75" x14ac:dyDescent="0.3">
      <c r="A170" s="298">
        <v>157</v>
      </c>
      <c r="B170" s="300" t="s">
        <v>1212</v>
      </c>
      <c r="C170" s="300" t="s">
        <v>134</v>
      </c>
      <c r="D170" s="300" t="s">
        <v>137</v>
      </c>
      <c r="E170" s="300" t="s">
        <v>129</v>
      </c>
      <c r="F170" s="300" t="s">
        <v>129</v>
      </c>
      <c r="G170" s="302" t="s">
        <v>1213</v>
      </c>
      <c r="H170" s="302" t="s">
        <v>1214</v>
      </c>
      <c r="I170" s="303">
        <v>7</v>
      </c>
      <c r="J170" s="300" t="s">
        <v>479</v>
      </c>
      <c r="K170" s="300" t="s">
        <v>1215</v>
      </c>
      <c r="L170" s="304">
        <v>113001003223</v>
      </c>
      <c r="M170" s="303">
        <v>270</v>
      </c>
      <c r="N170" s="298">
        <v>96</v>
      </c>
      <c r="O170" s="298" t="s">
        <v>1205</v>
      </c>
      <c r="P170" s="305">
        <v>6533366</v>
      </c>
      <c r="Q170" s="305" t="s">
        <v>357</v>
      </c>
      <c r="R170" s="305">
        <v>3116841577</v>
      </c>
      <c r="S170" s="306" t="s">
        <v>1206</v>
      </c>
      <c r="T170" s="313">
        <v>174</v>
      </c>
      <c r="U170" s="312"/>
      <c r="V170" s="312"/>
      <c r="W170" s="313">
        <v>22</v>
      </c>
      <c r="X170" s="313">
        <v>33</v>
      </c>
      <c r="Y170" s="313">
        <v>33</v>
      </c>
      <c r="Z170" s="313">
        <v>28</v>
      </c>
      <c r="AA170" s="313">
        <v>28</v>
      </c>
      <c r="AB170" s="313">
        <v>30</v>
      </c>
      <c r="AC170" s="312"/>
      <c r="AD170" s="312"/>
      <c r="AE170" s="312"/>
      <c r="AF170" s="312"/>
      <c r="AG170" s="312"/>
      <c r="AH170" s="312"/>
      <c r="AI170" s="312"/>
      <c r="AJ170" s="312"/>
      <c r="AK170" s="312"/>
      <c r="AL170" s="312"/>
      <c r="AM170" s="312"/>
      <c r="AN170" s="312"/>
      <c r="AO170" s="312"/>
      <c r="AP170" s="312"/>
      <c r="AQ170" s="312"/>
      <c r="AR170" s="312"/>
      <c r="AS170" s="312"/>
      <c r="AT170" s="312"/>
      <c r="AU170" s="314">
        <v>96</v>
      </c>
      <c r="AV170" s="313">
        <v>85</v>
      </c>
      <c r="AW170" s="312"/>
      <c r="AX170" s="312"/>
      <c r="AY170" s="313">
        <v>8</v>
      </c>
      <c r="AZ170" s="313">
        <v>12</v>
      </c>
      <c r="BA170" s="313">
        <v>16</v>
      </c>
      <c r="BB170" s="313">
        <v>15</v>
      </c>
      <c r="BC170" s="313">
        <v>16</v>
      </c>
      <c r="BD170" s="313">
        <v>18</v>
      </c>
      <c r="BE170" s="312"/>
      <c r="BF170" s="312"/>
      <c r="BG170" s="312"/>
      <c r="BH170" s="312"/>
      <c r="BI170" s="312"/>
      <c r="BJ170" s="312"/>
      <c r="BK170" s="312"/>
      <c r="BL170" s="312"/>
      <c r="BM170" s="312"/>
      <c r="BN170" s="312"/>
      <c r="BO170" s="312"/>
      <c r="BP170" s="312"/>
      <c r="BQ170" s="312"/>
      <c r="BR170" s="312"/>
      <c r="BS170" s="312"/>
      <c r="BT170" s="312"/>
      <c r="BU170" s="315"/>
      <c r="BV170" s="315"/>
      <c r="BW170" s="314">
        <v>96</v>
      </c>
      <c r="BX170" s="313">
        <v>89</v>
      </c>
      <c r="BY170" s="312"/>
      <c r="BZ170" s="312"/>
      <c r="CA170" s="313">
        <v>14</v>
      </c>
      <c r="CB170" s="313">
        <v>21</v>
      </c>
      <c r="CC170" s="313">
        <v>17</v>
      </c>
      <c r="CD170" s="313">
        <v>13</v>
      </c>
      <c r="CE170" s="313">
        <v>12</v>
      </c>
      <c r="CF170" s="313">
        <v>12</v>
      </c>
      <c r="CG170" s="312"/>
      <c r="CH170" s="312"/>
      <c r="CI170" s="312"/>
      <c r="CJ170" s="312"/>
      <c r="CK170" s="312"/>
      <c r="CL170" s="312"/>
      <c r="CM170" s="312"/>
      <c r="CN170" s="312"/>
      <c r="CO170" s="312"/>
      <c r="CP170" s="312"/>
      <c r="CQ170" s="312"/>
      <c r="CR170" s="312"/>
      <c r="CS170" s="312"/>
      <c r="CT170" s="312"/>
      <c r="CU170" s="312"/>
      <c r="CV170" s="312"/>
      <c r="CW170" s="315"/>
      <c r="CX170" s="315"/>
    </row>
    <row r="171" spans="1:102" ht="18.75" x14ac:dyDescent="0.3">
      <c r="A171" s="298">
        <v>158</v>
      </c>
      <c r="B171" s="299" t="s">
        <v>1216</v>
      </c>
      <c r="C171" s="300" t="s">
        <v>351</v>
      </c>
      <c r="D171" s="300" t="s">
        <v>137</v>
      </c>
      <c r="E171" s="300" t="s">
        <v>130</v>
      </c>
      <c r="F171" s="300" t="s">
        <v>130</v>
      </c>
      <c r="G171" s="301" t="s">
        <v>1217</v>
      </c>
      <c r="H171" s="302" t="s">
        <v>1218</v>
      </c>
      <c r="I171" s="303">
        <v>15</v>
      </c>
      <c r="J171" s="300" t="s">
        <v>859</v>
      </c>
      <c r="K171" s="300" t="s">
        <v>1219</v>
      </c>
      <c r="L171" s="304">
        <v>313001008411</v>
      </c>
      <c r="M171" s="303">
        <v>355</v>
      </c>
      <c r="N171" s="298">
        <v>355</v>
      </c>
      <c r="O171" s="298" t="s">
        <v>1220</v>
      </c>
      <c r="P171" s="305">
        <v>6718140</v>
      </c>
      <c r="Q171" s="305" t="s">
        <v>357</v>
      </c>
      <c r="R171" s="305">
        <v>3162763881</v>
      </c>
      <c r="S171" s="306" t="s">
        <v>1221</v>
      </c>
      <c r="T171" s="313">
        <v>1003</v>
      </c>
      <c r="U171" s="312"/>
      <c r="V171" s="312"/>
      <c r="W171" s="312"/>
      <c r="X171" s="312"/>
      <c r="Y171" s="312"/>
      <c r="Z171" s="312"/>
      <c r="AA171" s="313">
        <v>129</v>
      </c>
      <c r="AB171" s="313">
        <v>138</v>
      </c>
      <c r="AC171" s="313">
        <v>32</v>
      </c>
      <c r="AD171" s="313">
        <v>169</v>
      </c>
      <c r="AE171" s="313">
        <v>133</v>
      </c>
      <c r="AF171" s="313">
        <v>139</v>
      </c>
      <c r="AG171" s="313">
        <v>98</v>
      </c>
      <c r="AH171" s="313">
        <v>98</v>
      </c>
      <c r="AI171" s="313">
        <v>67</v>
      </c>
      <c r="AJ171" s="312"/>
      <c r="AK171" s="312"/>
      <c r="AL171" s="312"/>
      <c r="AM171" s="312"/>
      <c r="AN171" s="312"/>
      <c r="AO171" s="312"/>
      <c r="AP171" s="312"/>
      <c r="AQ171" s="312"/>
      <c r="AR171" s="312"/>
      <c r="AS171" s="312"/>
      <c r="AT171" s="312"/>
      <c r="AU171" s="314">
        <v>355</v>
      </c>
      <c r="AV171" s="313">
        <v>505</v>
      </c>
      <c r="AW171" s="312"/>
      <c r="AX171" s="312"/>
      <c r="AY171" s="312"/>
      <c r="AZ171" s="312"/>
      <c r="BA171" s="312"/>
      <c r="BB171" s="312"/>
      <c r="BC171" s="313">
        <v>59</v>
      </c>
      <c r="BD171" s="313">
        <v>74</v>
      </c>
      <c r="BE171" s="313">
        <v>12</v>
      </c>
      <c r="BF171" s="313">
        <v>85</v>
      </c>
      <c r="BG171" s="313">
        <v>58</v>
      </c>
      <c r="BH171" s="313">
        <v>70</v>
      </c>
      <c r="BI171" s="313">
        <v>63</v>
      </c>
      <c r="BJ171" s="313">
        <v>50</v>
      </c>
      <c r="BK171" s="313">
        <v>34</v>
      </c>
      <c r="BL171" s="312"/>
      <c r="BM171" s="312"/>
      <c r="BN171" s="312"/>
      <c r="BO171" s="312"/>
      <c r="BP171" s="312"/>
      <c r="BQ171" s="312"/>
      <c r="BR171" s="312"/>
      <c r="BS171" s="312"/>
      <c r="BT171" s="312"/>
      <c r="BU171" s="315"/>
      <c r="BV171" s="315"/>
      <c r="BW171" s="314">
        <v>355</v>
      </c>
      <c r="BX171" s="313">
        <v>498</v>
      </c>
      <c r="BY171" s="312"/>
      <c r="BZ171" s="312"/>
      <c r="CA171" s="312"/>
      <c r="CB171" s="312"/>
      <c r="CC171" s="312"/>
      <c r="CD171" s="312"/>
      <c r="CE171" s="313">
        <v>70</v>
      </c>
      <c r="CF171" s="313">
        <v>64</v>
      </c>
      <c r="CG171" s="313">
        <v>20</v>
      </c>
      <c r="CH171" s="313">
        <v>84</v>
      </c>
      <c r="CI171" s="313">
        <v>75</v>
      </c>
      <c r="CJ171" s="313">
        <v>69</v>
      </c>
      <c r="CK171" s="313">
        <v>35</v>
      </c>
      <c r="CL171" s="313">
        <v>48</v>
      </c>
      <c r="CM171" s="313">
        <v>33</v>
      </c>
      <c r="CN171" s="312"/>
      <c r="CO171" s="312"/>
      <c r="CP171" s="312"/>
      <c r="CQ171" s="312"/>
      <c r="CR171" s="312"/>
      <c r="CS171" s="312"/>
      <c r="CT171" s="312"/>
      <c r="CU171" s="312"/>
      <c r="CV171" s="312"/>
      <c r="CW171" s="315"/>
      <c r="CX171" s="315"/>
    </row>
    <row r="172" spans="1:102" ht="18.75" x14ac:dyDescent="0.3">
      <c r="A172" s="298">
        <v>159</v>
      </c>
      <c r="B172" s="300" t="s">
        <v>1222</v>
      </c>
      <c r="C172" s="300" t="s">
        <v>134</v>
      </c>
      <c r="D172" s="300" t="s">
        <v>137</v>
      </c>
      <c r="E172" s="300" t="s">
        <v>130</v>
      </c>
      <c r="F172" s="300" t="s">
        <v>130</v>
      </c>
      <c r="G172" s="308" t="s">
        <v>1223</v>
      </c>
      <c r="H172" s="308" t="s">
        <v>1224</v>
      </c>
      <c r="I172" s="303">
        <v>15</v>
      </c>
      <c r="J172" s="300" t="s">
        <v>1225</v>
      </c>
      <c r="K172" s="300" t="s">
        <v>1226</v>
      </c>
      <c r="L172" s="304">
        <v>113001007725</v>
      </c>
      <c r="M172" s="303">
        <v>355</v>
      </c>
      <c r="N172" s="298">
        <v>135</v>
      </c>
      <c r="O172" s="298" t="s">
        <v>1220</v>
      </c>
      <c r="P172" s="305">
        <v>6718140</v>
      </c>
      <c r="Q172" s="305" t="s">
        <v>357</v>
      </c>
      <c r="R172" s="305">
        <v>3162763881</v>
      </c>
      <c r="S172" s="306" t="s">
        <v>1221</v>
      </c>
      <c r="T172" s="313">
        <v>141</v>
      </c>
      <c r="U172" s="312"/>
      <c r="V172" s="312"/>
      <c r="W172" s="313">
        <v>18</v>
      </c>
      <c r="X172" s="313">
        <v>26</v>
      </c>
      <c r="Y172" s="313">
        <v>29</v>
      </c>
      <c r="Z172" s="313">
        <v>24</v>
      </c>
      <c r="AA172" s="313">
        <v>23</v>
      </c>
      <c r="AB172" s="313">
        <v>21</v>
      </c>
      <c r="AC172" s="312"/>
      <c r="AD172" s="312"/>
      <c r="AE172" s="312"/>
      <c r="AF172" s="312"/>
      <c r="AG172" s="312"/>
      <c r="AH172" s="312"/>
      <c r="AI172" s="312"/>
      <c r="AJ172" s="312"/>
      <c r="AK172" s="312"/>
      <c r="AL172" s="312"/>
      <c r="AM172" s="312"/>
      <c r="AN172" s="312"/>
      <c r="AO172" s="312"/>
      <c r="AP172" s="312"/>
      <c r="AQ172" s="312"/>
      <c r="AR172" s="312"/>
      <c r="AS172" s="312"/>
      <c r="AT172" s="312"/>
      <c r="AU172" s="314">
        <v>135</v>
      </c>
      <c r="AV172" s="313">
        <v>64</v>
      </c>
      <c r="AW172" s="312"/>
      <c r="AX172" s="312"/>
      <c r="AY172" s="313">
        <v>6</v>
      </c>
      <c r="AZ172" s="313">
        <v>14</v>
      </c>
      <c r="BA172" s="313">
        <v>14</v>
      </c>
      <c r="BB172" s="313">
        <v>12</v>
      </c>
      <c r="BC172" s="313">
        <v>11</v>
      </c>
      <c r="BD172" s="313">
        <v>7</v>
      </c>
      <c r="BE172" s="312"/>
      <c r="BF172" s="312"/>
      <c r="BG172" s="312"/>
      <c r="BH172" s="312"/>
      <c r="BI172" s="312"/>
      <c r="BJ172" s="312"/>
      <c r="BK172" s="312"/>
      <c r="BL172" s="312"/>
      <c r="BM172" s="312"/>
      <c r="BN172" s="312"/>
      <c r="BO172" s="312"/>
      <c r="BP172" s="312"/>
      <c r="BQ172" s="312"/>
      <c r="BR172" s="312"/>
      <c r="BS172" s="312"/>
      <c r="BT172" s="312"/>
      <c r="BU172" s="315"/>
      <c r="BV172" s="315"/>
      <c r="BW172" s="314">
        <v>135</v>
      </c>
      <c r="BX172" s="313">
        <v>77</v>
      </c>
      <c r="BY172" s="312"/>
      <c r="BZ172" s="312"/>
      <c r="CA172" s="313">
        <v>12</v>
      </c>
      <c r="CB172" s="313">
        <v>12</v>
      </c>
      <c r="CC172" s="313">
        <v>15</v>
      </c>
      <c r="CD172" s="313">
        <v>12</v>
      </c>
      <c r="CE172" s="313">
        <v>12</v>
      </c>
      <c r="CF172" s="313">
        <v>14</v>
      </c>
      <c r="CG172" s="312"/>
      <c r="CH172" s="312"/>
      <c r="CI172" s="312"/>
      <c r="CJ172" s="312"/>
      <c r="CK172" s="312"/>
      <c r="CL172" s="312"/>
      <c r="CM172" s="312"/>
      <c r="CN172" s="312"/>
      <c r="CO172" s="312"/>
      <c r="CP172" s="312"/>
      <c r="CQ172" s="312"/>
      <c r="CR172" s="312"/>
      <c r="CS172" s="312"/>
      <c r="CT172" s="312"/>
      <c r="CU172" s="312"/>
      <c r="CV172" s="312"/>
      <c r="CW172" s="315"/>
      <c r="CX172" s="315"/>
    </row>
    <row r="173" spans="1:102" ht="18.75" x14ac:dyDescent="0.3">
      <c r="A173" s="298">
        <v>160</v>
      </c>
      <c r="B173" s="300" t="s">
        <v>1227</v>
      </c>
      <c r="C173" s="300" t="s">
        <v>134</v>
      </c>
      <c r="D173" s="300" t="s">
        <v>137</v>
      </c>
      <c r="E173" s="300" t="s">
        <v>130</v>
      </c>
      <c r="F173" s="300" t="s">
        <v>130</v>
      </c>
      <c r="G173" s="308" t="s">
        <v>1228</v>
      </c>
      <c r="H173" s="308" t="s">
        <v>1229</v>
      </c>
      <c r="I173" s="303">
        <v>15</v>
      </c>
      <c r="J173" s="300" t="s">
        <v>859</v>
      </c>
      <c r="K173" s="300" t="s">
        <v>1230</v>
      </c>
      <c r="L173" s="304">
        <v>213001007339</v>
      </c>
      <c r="M173" s="303">
        <v>355</v>
      </c>
      <c r="N173" s="298">
        <v>196</v>
      </c>
      <c r="O173" s="298" t="s">
        <v>1220</v>
      </c>
      <c r="P173" s="305">
        <v>6718140</v>
      </c>
      <c r="Q173" s="305" t="s">
        <v>357</v>
      </c>
      <c r="R173" s="305">
        <v>3162763881</v>
      </c>
      <c r="S173" s="306" t="s">
        <v>1221</v>
      </c>
      <c r="T173" s="313">
        <v>422</v>
      </c>
      <c r="U173" s="312"/>
      <c r="V173" s="312"/>
      <c r="W173" s="313">
        <v>76</v>
      </c>
      <c r="X173" s="313">
        <v>118</v>
      </c>
      <c r="Y173" s="313">
        <v>118</v>
      </c>
      <c r="Z173" s="313">
        <v>110</v>
      </c>
      <c r="AA173" s="312"/>
      <c r="AB173" s="312"/>
      <c r="AC173" s="312"/>
      <c r="AD173" s="312"/>
      <c r="AE173" s="312"/>
      <c r="AF173" s="312"/>
      <c r="AG173" s="312"/>
      <c r="AH173" s="312"/>
      <c r="AI173" s="312"/>
      <c r="AJ173" s="312"/>
      <c r="AK173" s="312"/>
      <c r="AL173" s="312"/>
      <c r="AM173" s="312"/>
      <c r="AN173" s="312"/>
      <c r="AO173" s="312"/>
      <c r="AP173" s="312"/>
      <c r="AQ173" s="312"/>
      <c r="AR173" s="312"/>
      <c r="AS173" s="312"/>
      <c r="AT173" s="312"/>
      <c r="AU173" s="314">
        <v>196</v>
      </c>
      <c r="AV173" s="313">
        <v>209</v>
      </c>
      <c r="AW173" s="312"/>
      <c r="AX173" s="312"/>
      <c r="AY173" s="313">
        <v>32</v>
      </c>
      <c r="AZ173" s="313">
        <v>67</v>
      </c>
      <c r="BA173" s="313">
        <v>58</v>
      </c>
      <c r="BB173" s="313">
        <v>52</v>
      </c>
      <c r="BC173" s="312"/>
      <c r="BD173" s="312"/>
      <c r="BE173" s="312"/>
      <c r="BF173" s="312"/>
      <c r="BG173" s="312"/>
      <c r="BH173" s="312"/>
      <c r="BI173" s="312"/>
      <c r="BJ173" s="312"/>
      <c r="BK173" s="312"/>
      <c r="BL173" s="312"/>
      <c r="BM173" s="312"/>
      <c r="BN173" s="312"/>
      <c r="BO173" s="312"/>
      <c r="BP173" s="312"/>
      <c r="BQ173" s="312"/>
      <c r="BR173" s="312"/>
      <c r="BS173" s="312"/>
      <c r="BT173" s="312"/>
      <c r="BU173" s="315"/>
      <c r="BV173" s="315"/>
      <c r="BW173" s="314">
        <v>196</v>
      </c>
      <c r="BX173" s="313">
        <v>213</v>
      </c>
      <c r="BY173" s="312"/>
      <c r="BZ173" s="312"/>
      <c r="CA173" s="313">
        <v>44</v>
      </c>
      <c r="CB173" s="313">
        <v>51</v>
      </c>
      <c r="CC173" s="313">
        <v>60</v>
      </c>
      <c r="CD173" s="313">
        <v>58</v>
      </c>
      <c r="CE173" s="312"/>
      <c r="CF173" s="312"/>
      <c r="CG173" s="312"/>
      <c r="CH173" s="312"/>
      <c r="CI173" s="312"/>
      <c r="CJ173" s="312"/>
      <c r="CK173" s="312"/>
      <c r="CL173" s="312"/>
      <c r="CM173" s="312"/>
      <c r="CN173" s="312"/>
      <c r="CO173" s="312"/>
      <c r="CP173" s="312"/>
      <c r="CQ173" s="312"/>
      <c r="CR173" s="312"/>
      <c r="CS173" s="312"/>
      <c r="CT173" s="312"/>
      <c r="CU173" s="312"/>
      <c r="CV173" s="312"/>
      <c r="CW173" s="315"/>
      <c r="CX173" s="315"/>
    </row>
    <row r="174" spans="1:102" ht="18.75" x14ac:dyDescent="0.3">
      <c r="A174" s="298">
        <v>161</v>
      </c>
      <c r="B174" s="299" t="s">
        <v>1231</v>
      </c>
      <c r="C174" s="300" t="s">
        <v>351</v>
      </c>
      <c r="D174" s="300" t="s">
        <v>137</v>
      </c>
      <c r="E174" s="300" t="s">
        <v>129</v>
      </c>
      <c r="F174" s="300" t="s">
        <v>144</v>
      </c>
      <c r="G174" s="301" t="s">
        <v>1232</v>
      </c>
      <c r="H174" s="302" t="s">
        <v>1233</v>
      </c>
      <c r="I174" s="303" t="s">
        <v>367</v>
      </c>
      <c r="J174" s="300" t="s">
        <v>1234</v>
      </c>
      <c r="K174" s="300" t="s">
        <v>1235</v>
      </c>
      <c r="L174" s="304">
        <v>413001004703</v>
      </c>
      <c r="M174" s="303">
        <v>492</v>
      </c>
      <c r="N174" s="298">
        <v>492</v>
      </c>
      <c r="O174" s="303" t="s">
        <v>1236</v>
      </c>
      <c r="P174" s="305">
        <v>6567514</v>
      </c>
      <c r="Q174" s="305" t="s">
        <v>357</v>
      </c>
      <c r="R174" s="305">
        <v>3173815654</v>
      </c>
      <c r="S174" s="306" t="s">
        <v>1237</v>
      </c>
      <c r="T174" s="313">
        <v>1074</v>
      </c>
      <c r="U174" s="312"/>
      <c r="V174" s="312"/>
      <c r="W174" s="313">
        <v>26</v>
      </c>
      <c r="X174" s="313">
        <v>50</v>
      </c>
      <c r="Y174" s="313">
        <v>37</v>
      </c>
      <c r="Z174" s="313">
        <v>35</v>
      </c>
      <c r="AA174" s="313">
        <v>23</v>
      </c>
      <c r="AB174" s="313">
        <v>26</v>
      </c>
      <c r="AC174" s="312"/>
      <c r="AD174" s="313">
        <v>65</v>
      </c>
      <c r="AE174" s="313">
        <v>79</v>
      </c>
      <c r="AF174" s="313">
        <v>162</v>
      </c>
      <c r="AG174" s="313">
        <v>129</v>
      </c>
      <c r="AH174" s="313">
        <v>144</v>
      </c>
      <c r="AI174" s="313">
        <v>116</v>
      </c>
      <c r="AJ174" s="312"/>
      <c r="AK174" s="313">
        <v>17</v>
      </c>
      <c r="AL174" s="313">
        <v>35</v>
      </c>
      <c r="AM174" s="313">
        <v>63</v>
      </c>
      <c r="AN174" s="313">
        <v>67</v>
      </c>
      <c r="AO174" s="312"/>
      <c r="AP174" s="312"/>
      <c r="AQ174" s="312"/>
      <c r="AR174" s="312"/>
      <c r="AS174" s="312"/>
      <c r="AT174" s="312"/>
      <c r="AU174" s="314">
        <v>492</v>
      </c>
      <c r="AV174" s="313">
        <v>522</v>
      </c>
      <c r="AW174" s="312"/>
      <c r="AX174" s="312"/>
      <c r="AY174" s="313">
        <v>16</v>
      </c>
      <c r="AZ174" s="313">
        <v>23</v>
      </c>
      <c r="BA174" s="313">
        <v>24</v>
      </c>
      <c r="BB174" s="313">
        <v>15</v>
      </c>
      <c r="BC174" s="313">
        <v>12</v>
      </c>
      <c r="BD174" s="313">
        <v>9</v>
      </c>
      <c r="BE174" s="312"/>
      <c r="BF174" s="313">
        <v>29</v>
      </c>
      <c r="BG174" s="313">
        <v>39</v>
      </c>
      <c r="BH174" s="313">
        <v>86</v>
      </c>
      <c r="BI174" s="313">
        <v>59</v>
      </c>
      <c r="BJ174" s="313">
        <v>62</v>
      </c>
      <c r="BK174" s="313">
        <v>67</v>
      </c>
      <c r="BL174" s="312"/>
      <c r="BM174" s="313">
        <v>4</v>
      </c>
      <c r="BN174" s="313">
        <v>16</v>
      </c>
      <c r="BO174" s="313">
        <v>31</v>
      </c>
      <c r="BP174" s="313">
        <v>30</v>
      </c>
      <c r="BQ174" s="312"/>
      <c r="BR174" s="312"/>
      <c r="BS174" s="312"/>
      <c r="BT174" s="312"/>
      <c r="BU174" s="315"/>
      <c r="BV174" s="315"/>
      <c r="BW174" s="314">
        <v>492</v>
      </c>
      <c r="BX174" s="313">
        <v>552</v>
      </c>
      <c r="BY174" s="312"/>
      <c r="BZ174" s="312"/>
      <c r="CA174" s="313">
        <v>10</v>
      </c>
      <c r="CB174" s="313">
        <v>27</v>
      </c>
      <c r="CC174" s="313">
        <v>13</v>
      </c>
      <c r="CD174" s="313">
        <v>20</v>
      </c>
      <c r="CE174" s="313">
        <v>11</v>
      </c>
      <c r="CF174" s="313">
        <v>17</v>
      </c>
      <c r="CG174" s="312"/>
      <c r="CH174" s="313">
        <v>36</v>
      </c>
      <c r="CI174" s="313">
        <v>40</v>
      </c>
      <c r="CJ174" s="313">
        <v>76</v>
      </c>
      <c r="CK174" s="313">
        <v>70</v>
      </c>
      <c r="CL174" s="313">
        <v>82</v>
      </c>
      <c r="CM174" s="313">
        <v>49</v>
      </c>
      <c r="CN174" s="312"/>
      <c r="CO174" s="313">
        <v>13</v>
      </c>
      <c r="CP174" s="313">
        <v>19</v>
      </c>
      <c r="CQ174" s="313">
        <v>32</v>
      </c>
      <c r="CR174" s="313">
        <v>37</v>
      </c>
      <c r="CS174" s="312"/>
      <c r="CT174" s="312"/>
      <c r="CU174" s="312"/>
      <c r="CV174" s="312"/>
      <c r="CW174" s="315"/>
      <c r="CX174" s="315"/>
    </row>
    <row r="175" spans="1:102" ht="18.75" x14ac:dyDescent="0.3">
      <c r="A175" s="298">
        <v>162</v>
      </c>
      <c r="B175" s="300" t="s">
        <v>1238</v>
      </c>
      <c r="C175" s="300" t="s">
        <v>134</v>
      </c>
      <c r="D175" s="300" t="s">
        <v>137</v>
      </c>
      <c r="E175" s="300" t="s">
        <v>129</v>
      </c>
      <c r="F175" s="300" t="s">
        <v>144</v>
      </c>
      <c r="G175" s="308" t="s">
        <v>1239</v>
      </c>
      <c r="H175" s="308" t="s">
        <v>1240</v>
      </c>
      <c r="I175" s="303" t="s">
        <v>367</v>
      </c>
      <c r="J175" s="300" t="s">
        <v>1234</v>
      </c>
      <c r="K175" s="300" t="s">
        <v>1241</v>
      </c>
      <c r="L175" s="304">
        <v>413001006315</v>
      </c>
      <c r="M175" s="303">
        <v>492</v>
      </c>
      <c r="N175" s="298">
        <v>151</v>
      </c>
      <c r="O175" s="303" t="s">
        <v>1236</v>
      </c>
      <c r="P175" s="305">
        <v>6567514</v>
      </c>
      <c r="Q175" s="305" t="s">
        <v>357</v>
      </c>
      <c r="R175" s="305">
        <v>3173815654</v>
      </c>
      <c r="S175" s="306" t="s">
        <v>1237</v>
      </c>
      <c r="T175" s="313">
        <v>620</v>
      </c>
      <c r="U175" s="312"/>
      <c r="V175" s="312"/>
      <c r="W175" s="313">
        <v>44</v>
      </c>
      <c r="X175" s="313">
        <v>58</v>
      </c>
      <c r="Y175" s="313">
        <v>57</v>
      </c>
      <c r="Z175" s="313">
        <v>55</v>
      </c>
      <c r="AA175" s="313">
        <v>60</v>
      </c>
      <c r="AB175" s="313">
        <v>59</v>
      </c>
      <c r="AC175" s="312"/>
      <c r="AD175" s="313">
        <v>129</v>
      </c>
      <c r="AE175" s="313">
        <v>128</v>
      </c>
      <c r="AF175" s="313">
        <v>30</v>
      </c>
      <c r="AG175" s="312"/>
      <c r="AH175" s="312"/>
      <c r="AI175" s="312"/>
      <c r="AJ175" s="312"/>
      <c r="AK175" s="312"/>
      <c r="AL175" s="312"/>
      <c r="AM175" s="312"/>
      <c r="AN175" s="312"/>
      <c r="AO175" s="312"/>
      <c r="AP175" s="312"/>
      <c r="AQ175" s="312"/>
      <c r="AR175" s="312"/>
      <c r="AS175" s="312"/>
      <c r="AT175" s="312"/>
      <c r="AU175" s="314">
        <v>151</v>
      </c>
      <c r="AV175" s="313">
        <v>254</v>
      </c>
      <c r="AW175" s="312"/>
      <c r="AX175" s="312"/>
      <c r="AY175" s="313">
        <v>23</v>
      </c>
      <c r="AZ175" s="313">
        <v>19</v>
      </c>
      <c r="BA175" s="313">
        <v>34</v>
      </c>
      <c r="BB175" s="313">
        <v>22</v>
      </c>
      <c r="BC175" s="313">
        <v>25</v>
      </c>
      <c r="BD175" s="313">
        <v>18</v>
      </c>
      <c r="BE175" s="312"/>
      <c r="BF175" s="313">
        <v>53</v>
      </c>
      <c r="BG175" s="313">
        <v>53</v>
      </c>
      <c r="BH175" s="313">
        <v>7</v>
      </c>
      <c r="BI175" s="312"/>
      <c r="BJ175" s="312"/>
      <c r="BK175" s="312"/>
      <c r="BL175" s="312"/>
      <c r="BM175" s="312"/>
      <c r="BN175" s="312"/>
      <c r="BO175" s="312"/>
      <c r="BP175" s="312"/>
      <c r="BQ175" s="312"/>
      <c r="BR175" s="312"/>
      <c r="BS175" s="312"/>
      <c r="BT175" s="312"/>
      <c r="BU175" s="315"/>
      <c r="BV175" s="315"/>
      <c r="BW175" s="314">
        <v>151</v>
      </c>
      <c r="BX175" s="313">
        <v>366</v>
      </c>
      <c r="BY175" s="312"/>
      <c r="BZ175" s="312"/>
      <c r="CA175" s="313">
        <v>21</v>
      </c>
      <c r="CB175" s="313">
        <v>39</v>
      </c>
      <c r="CC175" s="313">
        <v>23</v>
      </c>
      <c r="CD175" s="313">
        <v>33</v>
      </c>
      <c r="CE175" s="313">
        <v>35</v>
      </c>
      <c r="CF175" s="313">
        <v>41</v>
      </c>
      <c r="CG175" s="312"/>
      <c r="CH175" s="313">
        <v>76</v>
      </c>
      <c r="CI175" s="313">
        <v>75</v>
      </c>
      <c r="CJ175" s="313">
        <v>23</v>
      </c>
      <c r="CK175" s="312"/>
      <c r="CL175" s="312"/>
      <c r="CM175" s="312"/>
      <c r="CN175" s="312"/>
      <c r="CO175" s="312"/>
      <c r="CP175" s="312"/>
      <c r="CQ175" s="312"/>
      <c r="CR175" s="312"/>
      <c r="CS175" s="312"/>
      <c r="CT175" s="312"/>
      <c r="CU175" s="312"/>
      <c r="CV175" s="312"/>
      <c r="CW175" s="315"/>
      <c r="CX175" s="315"/>
    </row>
    <row r="176" spans="1:102" ht="18.75" x14ac:dyDescent="0.3">
      <c r="A176" s="298">
        <v>163</v>
      </c>
      <c r="B176" s="300" t="s">
        <v>1242</v>
      </c>
      <c r="C176" s="300" t="s">
        <v>134</v>
      </c>
      <c r="D176" s="300" t="s">
        <v>137</v>
      </c>
      <c r="E176" s="300" t="s">
        <v>129</v>
      </c>
      <c r="F176" s="300" t="s">
        <v>144</v>
      </c>
      <c r="G176" s="301" t="s">
        <v>1243</v>
      </c>
      <c r="H176" s="302" t="s">
        <v>1244</v>
      </c>
      <c r="I176" s="303" t="s">
        <v>367</v>
      </c>
      <c r="J176" s="300" t="s">
        <v>1234</v>
      </c>
      <c r="K176" s="300" t="s">
        <v>1245</v>
      </c>
      <c r="L176" s="304">
        <v>213001001918</v>
      </c>
      <c r="M176" s="303">
        <v>492</v>
      </c>
      <c r="N176" s="298">
        <v>181</v>
      </c>
      <c r="O176" s="303" t="s">
        <v>1236</v>
      </c>
      <c r="P176" s="305">
        <v>6567514</v>
      </c>
      <c r="Q176" s="305" t="s">
        <v>357</v>
      </c>
      <c r="R176" s="305">
        <v>3173815654</v>
      </c>
      <c r="S176" s="306" t="s">
        <v>1237</v>
      </c>
      <c r="T176" s="313">
        <v>314</v>
      </c>
      <c r="U176" s="312"/>
      <c r="V176" s="312"/>
      <c r="W176" s="313">
        <v>48</v>
      </c>
      <c r="X176" s="313">
        <v>55</v>
      </c>
      <c r="Y176" s="313">
        <v>53</v>
      </c>
      <c r="Z176" s="313">
        <v>49</v>
      </c>
      <c r="AA176" s="313">
        <v>59</v>
      </c>
      <c r="AB176" s="313">
        <v>50</v>
      </c>
      <c r="AC176" s="312"/>
      <c r="AD176" s="312"/>
      <c r="AE176" s="312"/>
      <c r="AF176" s="312"/>
      <c r="AG176" s="312"/>
      <c r="AH176" s="312"/>
      <c r="AI176" s="312"/>
      <c r="AJ176" s="312"/>
      <c r="AK176" s="312"/>
      <c r="AL176" s="312"/>
      <c r="AM176" s="312"/>
      <c r="AN176" s="312"/>
      <c r="AO176" s="312"/>
      <c r="AP176" s="312"/>
      <c r="AQ176" s="312"/>
      <c r="AR176" s="312"/>
      <c r="AS176" s="312"/>
      <c r="AT176" s="312"/>
      <c r="AU176" s="314">
        <v>181</v>
      </c>
      <c r="AV176" s="313">
        <v>142</v>
      </c>
      <c r="AW176" s="312"/>
      <c r="AX176" s="312"/>
      <c r="AY176" s="313">
        <v>26</v>
      </c>
      <c r="AZ176" s="313">
        <v>22</v>
      </c>
      <c r="BA176" s="313">
        <v>23</v>
      </c>
      <c r="BB176" s="313">
        <v>24</v>
      </c>
      <c r="BC176" s="313">
        <v>29</v>
      </c>
      <c r="BD176" s="313">
        <v>18</v>
      </c>
      <c r="BE176" s="312"/>
      <c r="BF176" s="312"/>
      <c r="BG176" s="312"/>
      <c r="BH176" s="312"/>
      <c r="BI176" s="312"/>
      <c r="BJ176" s="312"/>
      <c r="BK176" s="312"/>
      <c r="BL176" s="312"/>
      <c r="BM176" s="312"/>
      <c r="BN176" s="312"/>
      <c r="BO176" s="312"/>
      <c r="BP176" s="312"/>
      <c r="BQ176" s="312"/>
      <c r="BR176" s="312"/>
      <c r="BS176" s="312"/>
      <c r="BT176" s="312"/>
      <c r="BU176" s="315"/>
      <c r="BV176" s="315"/>
      <c r="BW176" s="314">
        <v>181</v>
      </c>
      <c r="BX176" s="313">
        <v>172</v>
      </c>
      <c r="BY176" s="312"/>
      <c r="BZ176" s="312"/>
      <c r="CA176" s="313">
        <v>22</v>
      </c>
      <c r="CB176" s="313">
        <v>33</v>
      </c>
      <c r="CC176" s="313">
        <v>30</v>
      </c>
      <c r="CD176" s="313">
        <v>25</v>
      </c>
      <c r="CE176" s="313">
        <v>30</v>
      </c>
      <c r="CF176" s="313">
        <v>32</v>
      </c>
      <c r="CG176" s="312"/>
      <c r="CH176" s="312"/>
      <c r="CI176" s="312"/>
      <c r="CJ176" s="312"/>
      <c r="CK176" s="312"/>
      <c r="CL176" s="312"/>
      <c r="CM176" s="312"/>
      <c r="CN176" s="312"/>
      <c r="CO176" s="312"/>
      <c r="CP176" s="312"/>
      <c r="CQ176" s="312"/>
      <c r="CR176" s="312"/>
      <c r="CS176" s="312"/>
      <c r="CT176" s="312"/>
      <c r="CU176" s="312"/>
      <c r="CV176" s="312"/>
      <c r="CW176" s="315"/>
      <c r="CX176" s="315"/>
    </row>
    <row r="177" spans="1:102" ht="18.75" x14ac:dyDescent="0.3">
      <c r="A177" s="298">
        <v>164</v>
      </c>
      <c r="B177" s="300" t="s">
        <v>1246</v>
      </c>
      <c r="C177" s="300" t="s">
        <v>134</v>
      </c>
      <c r="D177" s="300" t="s">
        <v>137</v>
      </c>
      <c r="E177" s="300" t="s">
        <v>129</v>
      </c>
      <c r="F177" s="300" t="s">
        <v>144</v>
      </c>
      <c r="G177" s="301" t="s">
        <v>1247</v>
      </c>
      <c r="H177" s="302" t="s">
        <v>1248</v>
      </c>
      <c r="I177" s="303" t="s">
        <v>367</v>
      </c>
      <c r="J177" s="300" t="s">
        <v>1234</v>
      </c>
      <c r="K177" s="300" t="s">
        <v>1249</v>
      </c>
      <c r="L177" s="304">
        <v>413001006234</v>
      </c>
      <c r="M177" s="303">
        <v>492</v>
      </c>
      <c r="N177" s="298">
        <v>494</v>
      </c>
      <c r="O177" s="303" t="s">
        <v>1236</v>
      </c>
      <c r="P177" s="305">
        <v>6567514</v>
      </c>
      <c r="Q177" s="305" t="s">
        <v>357</v>
      </c>
      <c r="R177" s="305">
        <v>3173815654</v>
      </c>
      <c r="S177" s="306" t="s">
        <v>1237</v>
      </c>
      <c r="T177" s="313">
        <v>276</v>
      </c>
      <c r="U177" s="312"/>
      <c r="V177" s="312"/>
      <c r="W177" s="313">
        <v>29</v>
      </c>
      <c r="X177" s="313">
        <v>41</v>
      </c>
      <c r="Y177" s="313">
        <v>52</v>
      </c>
      <c r="Z177" s="313">
        <v>50</v>
      </c>
      <c r="AA177" s="313">
        <v>51</v>
      </c>
      <c r="AB177" s="313">
        <v>53</v>
      </c>
      <c r="AC177" s="312"/>
      <c r="AD177" s="312"/>
      <c r="AE177" s="312"/>
      <c r="AF177" s="312"/>
      <c r="AG177" s="312"/>
      <c r="AH177" s="312"/>
      <c r="AI177" s="312"/>
      <c r="AJ177" s="312"/>
      <c r="AK177" s="312"/>
      <c r="AL177" s="312"/>
      <c r="AM177" s="312"/>
      <c r="AN177" s="312"/>
      <c r="AO177" s="312"/>
      <c r="AP177" s="312"/>
      <c r="AQ177" s="312"/>
      <c r="AR177" s="312"/>
      <c r="AS177" s="312"/>
      <c r="AT177" s="312"/>
      <c r="AU177" s="314">
        <v>494</v>
      </c>
      <c r="AV177" s="313">
        <v>134</v>
      </c>
      <c r="AW177" s="312"/>
      <c r="AX177" s="312"/>
      <c r="AY177" s="313">
        <v>9</v>
      </c>
      <c r="AZ177" s="313">
        <v>18</v>
      </c>
      <c r="BA177" s="313">
        <v>32</v>
      </c>
      <c r="BB177" s="313">
        <v>28</v>
      </c>
      <c r="BC177" s="313">
        <v>23</v>
      </c>
      <c r="BD177" s="313">
        <v>24</v>
      </c>
      <c r="BE177" s="312"/>
      <c r="BF177" s="312"/>
      <c r="BG177" s="312"/>
      <c r="BH177" s="312"/>
      <c r="BI177" s="312"/>
      <c r="BJ177" s="312"/>
      <c r="BK177" s="312"/>
      <c r="BL177" s="312"/>
      <c r="BM177" s="312"/>
      <c r="BN177" s="312"/>
      <c r="BO177" s="312"/>
      <c r="BP177" s="312"/>
      <c r="BQ177" s="312"/>
      <c r="BR177" s="312"/>
      <c r="BS177" s="312"/>
      <c r="BT177" s="312"/>
      <c r="BU177" s="315"/>
      <c r="BV177" s="315"/>
      <c r="BW177" s="314">
        <v>494</v>
      </c>
      <c r="BX177" s="313">
        <v>142</v>
      </c>
      <c r="BY177" s="312"/>
      <c r="BZ177" s="312"/>
      <c r="CA177" s="313">
        <v>20</v>
      </c>
      <c r="CB177" s="313">
        <v>23</v>
      </c>
      <c r="CC177" s="313">
        <v>20</v>
      </c>
      <c r="CD177" s="313">
        <v>22</v>
      </c>
      <c r="CE177" s="313">
        <v>28</v>
      </c>
      <c r="CF177" s="313">
        <v>29</v>
      </c>
      <c r="CG177" s="312"/>
      <c r="CH177" s="312"/>
      <c r="CI177" s="312"/>
      <c r="CJ177" s="312"/>
      <c r="CK177" s="312"/>
      <c r="CL177" s="312"/>
      <c r="CM177" s="312"/>
      <c r="CN177" s="312"/>
      <c r="CO177" s="312"/>
      <c r="CP177" s="312"/>
      <c r="CQ177" s="312"/>
      <c r="CR177" s="312"/>
      <c r="CS177" s="312"/>
      <c r="CT177" s="312"/>
      <c r="CU177" s="312"/>
      <c r="CV177" s="312"/>
      <c r="CW177" s="315"/>
      <c r="CX177" s="315"/>
    </row>
    <row r="178" spans="1:102" ht="18.75" x14ac:dyDescent="0.3">
      <c r="A178" s="298">
        <v>165</v>
      </c>
      <c r="B178" s="299" t="s">
        <v>1250</v>
      </c>
      <c r="C178" s="300" t="s">
        <v>351</v>
      </c>
      <c r="D178" s="300" t="s">
        <v>137</v>
      </c>
      <c r="E178" s="300" t="s">
        <v>130</v>
      </c>
      <c r="F178" s="300" t="s">
        <v>130</v>
      </c>
      <c r="G178" s="301" t="s">
        <v>1251</v>
      </c>
      <c r="H178" s="302" t="s">
        <v>1252</v>
      </c>
      <c r="I178" s="303">
        <v>12</v>
      </c>
      <c r="J178" s="300" t="s">
        <v>1253</v>
      </c>
      <c r="K178" s="300" t="s">
        <v>1254</v>
      </c>
      <c r="L178" s="304">
        <v>113001013814</v>
      </c>
      <c r="M178" s="303">
        <v>503</v>
      </c>
      <c r="N178" s="298">
        <v>503</v>
      </c>
      <c r="O178" s="298" t="s">
        <v>1255</v>
      </c>
      <c r="P178" s="305">
        <v>6056367413</v>
      </c>
      <c r="Q178" s="305" t="s">
        <v>357</v>
      </c>
      <c r="R178" s="305">
        <v>3132380094</v>
      </c>
      <c r="S178" s="306" t="s">
        <v>1256</v>
      </c>
      <c r="T178" s="313">
        <v>1876</v>
      </c>
      <c r="U178" s="312"/>
      <c r="V178" s="312"/>
      <c r="W178" s="313">
        <v>124</v>
      </c>
      <c r="X178" s="313">
        <v>148</v>
      </c>
      <c r="Y178" s="313">
        <v>150</v>
      </c>
      <c r="Z178" s="313">
        <v>141</v>
      </c>
      <c r="AA178" s="313">
        <v>152</v>
      </c>
      <c r="AB178" s="313">
        <v>145</v>
      </c>
      <c r="AC178" s="312"/>
      <c r="AD178" s="313">
        <v>169</v>
      </c>
      <c r="AE178" s="313">
        <v>146</v>
      </c>
      <c r="AF178" s="313">
        <v>156</v>
      </c>
      <c r="AG178" s="313">
        <v>123</v>
      </c>
      <c r="AH178" s="313">
        <v>143</v>
      </c>
      <c r="AI178" s="313">
        <v>133</v>
      </c>
      <c r="AJ178" s="312"/>
      <c r="AK178" s="312"/>
      <c r="AL178" s="313">
        <v>50</v>
      </c>
      <c r="AM178" s="313">
        <v>38</v>
      </c>
      <c r="AN178" s="313">
        <v>58</v>
      </c>
      <c r="AO178" s="312"/>
      <c r="AP178" s="312"/>
      <c r="AQ178" s="312"/>
      <c r="AR178" s="312"/>
      <c r="AS178" s="312"/>
      <c r="AT178" s="312"/>
      <c r="AU178" s="314">
        <v>503</v>
      </c>
      <c r="AV178" s="313">
        <v>920</v>
      </c>
      <c r="AW178" s="312"/>
      <c r="AX178" s="312"/>
      <c r="AY178" s="313">
        <v>50</v>
      </c>
      <c r="AZ178" s="313">
        <v>76</v>
      </c>
      <c r="BA178" s="313">
        <v>74</v>
      </c>
      <c r="BB178" s="313">
        <v>71</v>
      </c>
      <c r="BC178" s="313">
        <v>67</v>
      </c>
      <c r="BD178" s="313">
        <v>71</v>
      </c>
      <c r="BE178" s="312"/>
      <c r="BF178" s="313">
        <v>90</v>
      </c>
      <c r="BG178" s="313">
        <v>69</v>
      </c>
      <c r="BH178" s="313">
        <v>83</v>
      </c>
      <c r="BI178" s="313">
        <v>62</v>
      </c>
      <c r="BJ178" s="313">
        <v>70</v>
      </c>
      <c r="BK178" s="313">
        <v>66</v>
      </c>
      <c r="BL178" s="312"/>
      <c r="BM178" s="312"/>
      <c r="BN178" s="313">
        <v>23</v>
      </c>
      <c r="BO178" s="313">
        <v>17</v>
      </c>
      <c r="BP178" s="313">
        <v>31</v>
      </c>
      <c r="BQ178" s="312"/>
      <c r="BR178" s="312"/>
      <c r="BS178" s="312"/>
      <c r="BT178" s="312"/>
      <c r="BU178" s="315"/>
      <c r="BV178" s="315"/>
      <c r="BW178" s="314">
        <v>503</v>
      </c>
      <c r="BX178" s="313">
        <v>956</v>
      </c>
      <c r="BY178" s="312"/>
      <c r="BZ178" s="312"/>
      <c r="CA178" s="313">
        <v>74</v>
      </c>
      <c r="CB178" s="313">
        <v>72</v>
      </c>
      <c r="CC178" s="313">
        <v>76</v>
      </c>
      <c r="CD178" s="313">
        <v>70</v>
      </c>
      <c r="CE178" s="313">
        <v>85</v>
      </c>
      <c r="CF178" s="313">
        <v>74</v>
      </c>
      <c r="CG178" s="312"/>
      <c r="CH178" s="313">
        <v>79</v>
      </c>
      <c r="CI178" s="313">
        <v>77</v>
      </c>
      <c r="CJ178" s="313">
        <v>73</v>
      </c>
      <c r="CK178" s="313">
        <v>61</v>
      </c>
      <c r="CL178" s="313">
        <v>73</v>
      </c>
      <c r="CM178" s="313">
        <v>67</v>
      </c>
      <c r="CN178" s="312"/>
      <c r="CO178" s="312"/>
      <c r="CP178" s="313">
        <v>27</v>
      </c>
      <c r="CQ178" s="313">
        <v>21</v>
      </c>
      <c r="CR178" s="313">
        <v>27</v>
      </c>
      <c r="CS178" s="312"/>
      <c r="CT178" s="312"/>
      <c r="CU178" s="312"/>
      <c r="CV178" s="312"/>
      <c r="CW178" s="315"/>
      <c r="CX178" s="315"/>
    </row>
    <row r="179" spans="1:102" ht="18.75" x14ac:dyDescent="0.3">
      <c r="A179" s="298">
        <v>166</v>
      </c>
      <c r="B179" s="299" t="s">
        <v>1257</v>
      </c>
      <c r="C179" s="300" t="s">
        <v>351</v>
      </c>
      <c r="D179" s="300" t="s">
        <v>137</v>
      </c>
      <c r="E179" s="300" t="s">
        <v>128</v>
      </c>
      <c r="F179" s="300" t="s">
        <v>145</v>
      </c>
      <c r="G179" s="301" t="s">
        <v>1258</v>
      </c>
      <c r="H179" s="302" t="s">
        <v>1259</v>
      </c>
      <c r="I179" s="303">
        <v>8</v>
      </c>
      <c r="J179" s="300" t="s">
        <v>635</v>
      </c>
      <c r="K179" s="300" t="s">
        <v>1260</v>
      </c>
      <c r="L179" s="304">
        <v>113001028483</v>
      </c>
      <c r="M179" s="303">
        <v>605</v>
      </c>
      <c r="N179" s="298">
        <v>605</v>
      </c>
      <c r="O179" s="298" t="s">
        <v>1261</v>
      </c>
      <c r="P179" s="305">
        <v>6056919494</v>
      </c>
      <c r="Q179" s="305" t="s">
        <v>357</v>
      </c>
      <c r="R179" s="305">
        <v>3004956812</v>
      </c>
      <c r="S179" s="306" t="s">
        <v>1262</v>
      </c>
      <c r="T179" s="313">
        <v>308</v>
      </c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3">
        <v>76</v>
      </c>
      <c r="AE179" s="313">
        <v>38</v>
      </c>
      <c r="AF179" s="313">
        <v>39</v>
      </c>
      <c r="AG179" s="313">
        <v>40</v>
      </c>
      <c r="AH179" s="313">
        <v>65</v>
      </c>
      <c r="AI179" s="313">
        <v>50</v>
      </c>
      <c r="AJ179" s="312"/>
      <c r="AK179" s="312"/>
      <c r="AL179" s="312"/>
      <c r="AM179" s="312"/>
      <c r="AN179" s="312"/>
      <c r="AO179" s="312"/>
      <c r="AP179" s="312"/>
      <c r="AQ179" s="312"/>
      <c r="AR179" s="312"/>
      <c r="AS179" s="312"/>
      <c r="AT179" s="312"/>
      <c r="AU179" s="314">
        <v>605</v>
      </c>
      <c r="AV179" s="313">
        <v>137</v>
      </c>
      <c r="AW179" s="312"/>
      <c r="AX179" s="312"/>
      <c r="AY179" s="312"/>
      <c r="AZ179" s="312"/>
      <c r="BA179" s="312"/>
      <c r="BB179" s="312"/>
      <c r="BC179" s="312"/>
      <c r="BD179" s="312"/>
      <c r="BE179" s="312"/>
      <c r="BF179" s="313">
        <v>31</v>
      </c>
      <c r="BG179" s="313">
        <v>18</v>
      </c>
      <c r="BH179" s="313">
        <v>20</v>
      </c>
      <c r="BI179" s="313">
        <v>14</v>
      </c>
      <c r="BJ179" s="313">
        <v>29</v>
      </c>
      <c r="BK179" s="313">
        <v>25</v>
      </c>
      <c r="BL179" s="312"/>
      <c r="BM179" s="312"/>
      <c r="BN179" s="312"/>
      <c r="BO179" s="312"/>
      <c r="BP179" s="312"/>
      <c r="BQ179" s="312"/>
      <c r="BR179" s="312"/>
      <c r="BS179" s="312"/>
      <c r="BT179" s="312"/>
      <c r="BU179" s="315"/>
      <c r="BV179" s="315"/>
      <c r="BW179" s="314">
        <v>605</v>
      </c>
      <c r="BX179" s="313">
        <v>171</v>
      </c>
      <c r="BY179" s="312"/>
      <c r="BZ179" s="312"/>
      <c r="CA179" s="312"/>
      <c r="CB179" s="312"/>
      <c r="CC179" s="312"/>
      <c r="CD179" s="312"/>
      <c r="CE179" s="312"/>
      <c r="CF179" s="312"/>
      <c r="CG179" s="312"/>
      <c r="CH179" s="313">
        <v>45</v>
      </c>
      <c r="CI179" s="313">
        <v>20</v>
      </c>
      <c r="CJ179" s="313">
        <v>19</v>
      </c>
      <c r="CK179" s="313">
        <v>26</v>
      </c>
      <c r="CL179" s="313">
        <v>36</v>
      </c>
      <c r="CM179" s="313">
        <v>25</v>
      </c>
      <c r="CN179" s="312"/>
      <c r="CO179" s="312"/>
      <c r="CP179" s="312"/>
      <c r="CQ179" s="312"/>
      <c r="CR179" s="312"/>
      <c r="CS179" s="312"/>
      <c r="CT179" s="312"/>
      <c r="CU179" s="312"/>
      <c r="CV179" s="312"/>
      <c r="CW179" s="315"/>
      <c r="CX179" s="315"/>
    </row>
    <row r="180" spans="1:102" ht="18.75" x14ac:dyDescent="0.3">
      <c r="A180" s="298">
        <v>167</v>
      </c>
      <c r="B180" s="299" t="s">
        <v>1263</v>
      </c>
      <c r="C180" s="300" t="s">
        <v>351</v>
      </c>
      <c r="D180" s="300" t="s">
        <v>137</v>
      </c>
      <c r="E180" s="300" t="s">
        <v>128</v>
      </c>
      <c r="F180" s="300" t="s">
        <v>145</v>
      </c>
      <c r="G180" s="301" t="s">
        <v>1264</v>
      </c>
      <c r="H180" s="302" t="s">
        <v>1265</v>
      </c>
      <c r="I180" s="303">
        <v>9</v>
      </c>
      <c r="J180" s="300" t="s">
        <v>1266</v>
      </c>
      <c r="K180" s="300" t="s">
        <v>1267</v>
      </c>
      <c r="L180" s="304">
        <v>113001028469</v>
      </c>
      <c r="M180" s="303">
        <v>606</v>
      </c>
      <c r="N180" s="298">
        <v>606</v>
      </c>
      <c r="O180" s="298" t="s">
        <v>1268</v>
      </c>
      <c r="P180" s="305">
        <v>6056543509</v>
      </c>
      <c r="Q180" s="305" t="s">
        <v>357</v>
      </c>
      <c r="R180" s="305">
        <v>3004738479</v>
      </c>
      <c r="S180" s="306">
        <v>0</v>
      </c>
      <c r="T180" s="313">
        <v>403</v>
      </c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3">
        <v>68</v>
      </c>
      <c r="AE180" s="313">
        <v>71</v>
      </c>
      <c r="AF180" s="313">
        <v>73</v>
      </c>
      <c r="AG180" s="313">
        <v>68</v>
      </c>
      <c r="AH180" s="313">
        <v>61</v>
      </c>
      <c r="AI180" s="313">
        <v>62</v>
      </c>
      <c r="AJ180" s="312"/>
      <c r="AK180" s="312"/>
      <c r="AL180" s="312"/>
      <c r="AM180" s="312"/>
      <c r="AN180" s="312"/>
      <c r="AO180" s="312"/>
      <c r="AP180" s="312"/>
      <c r="AQ180" s="312"/>
      <c r="AR180" s="312"/>
      <c r="AS180" s="312"/>
      <c r="AT180" s="312"/>
      <c r="AU180" s="314">
        <v>606</v>
      </c>
      <c r="AV180" s="313">
        <v>221</v>
      </c>
      <c r="AW180" s="312"/>
      <c r="AX180" s="312"/>
      <c r="AY180" s="312"/>
      <c r="AZ180" s="312"/>
      <c r="BA180" s="312"/>
      <c r="BB180" s="312"/>
      <c r="BC180" s="312"/>
      <c r="BD180" s="312"/>
      <c r="BE180" s="312"/>
      <c r="BF180" s="313">
        <v>30</v>
      </c>
      <c r="BG180" s="313">
        <v>41</v>
      </c>
      <c r="BH180" s="313">
        <v>44</v>
      </c>
      <c r="BI180" s="313">
        <v>31</v>
      </c>
      <c r="BJ180" s="313">
        <v>40</v>
      </c>
      <c r="BK180" s="313">
        <v>35</v>
      </c>
      <c r="BL180" s="312"/>
      <c r="BM180" s="312"/>
      <c r="BN180" s="312"/>
      <c r="BO180" s="312"/>
      <c r="BP180" s="312"/>
      <c r="BQ180" s="312"/>
      <c r="BR180" s="312"/>
      <c r="BS180" s="312"/>
      <c r="BT180" s="312"/>
      <c r="BU180" s="315"/>
      <c r="BV180" s="315"/>
      <c r="BW180" s="314">
        <v>606</v>
      </c>
      <c r="BX180" s="313">
        <v>182</v>
      </c>
      <c r="BY180" s="312"/>
      <c r="BZ180" s="312"/>
      <c r="CA180" s="312"/>
      <c r="CB180" s="312"/>
      <c r="CC180" s="312"/>
      <c r="CD180" s="312"/>
      <c r="CE180" s="312"/>
      <c r="CF180" s="312"/>
      <c r="CG180" s="312"/>
      <c r="CH180" s="313">
        <v>38</v>
      </c>
      <c r="CI180" s="313">
        <v>30</v>
      </c>
      <c r="CJ180" s="313">
        <v>29</v>
      </c>
      <c r="CK180" s="313">
        <v>37</v>
      </c>
      <c r="CL180" s="313">
        <v>21</v>
      </c>
      <c r="CM180" s="313">
        <v>27</v>
      </c>
      <c r="CN180" s="312"/>
      <c r="CO180" s="312"/>
      <c r="CP180" s="312"/>
      <c r="CQ180" s="312"/>
      <c r="CR180" s="312"/>
      <c r="CS180" s="312"/>
      <c r="CT180" s="312"/>
      <c r="CU180" s="312"/>
      <c r="CV180" s="312"/>
      <c r="CW180" s="315"/>
      <c r="CX180" s="315"/>
    </row>
    <row r="181" spans="1:102" ht="18.75" x14ac:dyDescent="0.3">
      <c r="A181" s="298">
        <v>168</v>
      </c>
      <c r="B181" s="300" t="s">
        <v>1269</v>
      </c>
      <c r="C181" s="300" t="s">
        <v>134</v>
      </c>
      <c r="D181" s="300" t="s">
        <v>137</v>
      </c>
      <c r="E181" s="300" t="s">
        <v>128</v>
      </c>
      <c r="F181" s="300" t="s">
        <v>145</v>
      </c>
      <c r="G181" s="301" t="s">
        <v>1270</v>
      </c>
      <c r="H181" s="302" t="s">
        <v>1271</v>
      </c>
      <c r="I181" s="303">
        <v>9</v>
      </c>
      <c r="J181" s="300" t="s">
        <v>1272</v>
      </c>
      <c r="K181" s="300" t="s">
        <v>1273</v>
      </c>
      <c r="L181" s="304">
        <v>113001000704</v>
      </c>
      <c r="M181" s="303">
        <v>606</v>
      </c>
      <c r="N181" s="298">
        <v>29</v>
      </c>
      <c r="O181" s="298" t="s">
        <v>1268</v>
      </c>
      <c r="P181" s="305">
        <v>6056543509</v>
      </c>
      <c r="Q181" s="305" t="s">
        <v>357</v>
      </c>
      <c r="R181" s="305">
        <v>3004738479</v>
      </c>
      <c r="S181" s="306">
        <v>0</v>
      </c>
      <c r="T181" s="313">
        <v>297</v>
      </c>
      <c r="U181" s="312"/>
      <c r="V181" s="312"/>
      <c r="W181" s="313">
        <v>40</v>
      </c>
      <c r="X181" s="313">
        <v>56</v>
      </c>
      <c r="Y181" s="313">
        <v>47</v>
      </c>
      <c r="Z181" s="313">
        <v>56</v>
      </c>
      <c r="AA181" s="313">
        <v>46</v>
      </c>
      <c r="AB181" s="313">
        <v>52</v>
      </c>
      <c r="AC181" s="312"/>
      <c r="AD181" s="312"/>
      <c r="AE181" s="312"/>
      <c r="AF181" s="312"/>
      <c r="AG181" s="312"/>
      <c r="AH181" s="312"/>
      <c r="AI181" s="312"/>
      <c r="AJ181" s="312"/>
      <c r="AK181" s="312"/>
      <c r="AL181" s="312"/>
      <c r="AM181" s="312"/>
      <c r="AN181" s="312"/>
      <c r="AO181" s="312"/>
      <c r="AP181" s="312"/>
      <c r="AQ181" s="312"/>
      <c r="AR181" s="312"/>
      <c r="AS181" s="312"/>
      <c r="AT181" s="312"/>
      <c r="AU181" s="314">
        <v>29</v>
      </c>
      <c r="AV181" s="313">
        <v>147</v>
      </c>
      <c r="AW181" s="312"/>
      <c r="AX181" s="312"/>
      <c r="AY181" s="313">
        <v>17</v>
      </c>
      <c r="AZ181" s="313">
        <v>28</v>
      </c>
      <c r="BA181" s="313">
        <v>23</v>
      </c>
      <c r="BB181" s="313">
        <v>33</v>
      </c>
      <c r="BC181" s="313">
        <v>24</v>
      </c>
      <c r="BD181" s="313">
        <v>22</v>
      </c>
      <c r="BE181" s="312"/>
      <c r="BF181" s="312"/>
      <c r="BG181" s="312"/>
      <c r="BH181" s="312"/>
      <c r="BI181" s="312"/>
      <c r="BJ181" s="312"/>
      <c r="BK181" s="312"/>
      <c r="BL181" s="312"/>
      <c r="BM181" s="312"/>
      <c r="BN181" s="312"/>
      <c r="BO181" s="312"/>
      <c r="BP181" s="312"/>
      <c r="BQ181" s="312"/>
      <c r="BR181" s="312"/>
      <c r="BS181" s="312"/>
      <c r="BT181" s="312"/>
      <c r="BU181" s="315"/>
      <c r="BV181" s="315"/>
      <c r="BW181" s="314">
        <v>29</v>
      </c>
      <c r="BX181" s="313">
        <v>150</v>
      </c>
      <c r="BY181" s="312"/>
      <c r="BZ181" s="312"/>
      <c r="CA181" s="313">
        <v>23</v>
      </c>
      <c r="CB181" s="313">
        <v>28</v>
      </c>
      <c r="CC181" s="313">
        <v>24</v>
      </c>
      <c r="CD181" s="313">
        <v>23</v>
      </c>
      <c r="CE181" s="313">
        <v>22</v>
      </c>
      <c r="CF181" s="313">
        <v>30</v>
      </c>
      <c r="CG181" s="312"/>
      <c r="CH181" s="312"/>
      <c r="CI181" s="312"/>
      <c r="CJ181" s="312"/>
      <c r="CK181" s="312"/>
      <c r="CL181" s="312"/>
      <c r="CM181" s="312"/>
      <c r="CN181" s="312"/>
      <c r="CO181" s="312"/>
      <c r="CP181" s="312"/>
      <c r="CQ181" s="312"/>
      <c r="CR181" s="312"/>
      <c r="CS181" s="312"/>
      <c r="CT181" s="312"/>
      <c r="CU181" s="312"/>
      <c r="CV181" s="312"/>
      <c r="CW181" s="315"/>
      <c r="CX181" s="315"/>
    </row>
    <row r="182" spans="1:102" ht="18.75" x14ac:dyDescent="0.3">
      <c r="A182" s="298">
        <v>169</v>
      </c>
      <c r="B182" s="300" t="s">
        <v>1274</v>
      </c>
      <c r="C182" s="300" t="s">
        <v>134</v>
      </c>
      <c r="D182" s="300" t="s">
        <v>137</v>
      </c>
      <c r="E182" s="300" t="s">
        <v>128</v>
      </c>
      <c r="F182" s="300" t="s">
        <v>145</v>
      </c>
      <c r="G182" s="301" t="s">
        <v>1275</v>
      </c>
      <c r="H182" s="302" t="s">
        <v>1276</v>
      </c>
      <c r="I182" s="303">
        <v>9</v>
      </c>
      <c r="J182" s="300" t="s">
        <v>1277</v>
      </c>
      <c r="K182" s="300" t="s">
        <v>1278</v>
      </c>
      <c r="L182" s="304">
        <v>113001012494</v>
      </c>
      <c r="M182" s="303">
        <v>606</v>
      </c>
      <c r="N182" s="298">
        <v>161</v>
      </c>
      <c r="O182" s="298" t="s">
        <v>1268</v>
      </c>
      <c r="P182" s="305">
        <v>6056543509</v>
      </c>
      <c r="Q182" s="305" t="s">
        <v>357</v>
      </c>
      <c r="R182" s="305">
        <v>3004738479</v>
      </c>
      <c r="S182" s="306">
        <v>0</v>
      </c>
      <c r="T182" s="313">
        <v>325</v>
      </c>
      <c r="U182" s="313">
        <v>1</v>
      </c>
      <c r="V182" s="313">
        <v>7</v>
      </c>
      <c r="W182" s="313">
        <v>37</v>
      </c>
      <c r="X182" s="313">
        <v>55</v>
      </c>
      <c r="Y182" s="313">
        <v>56</v>
      </c>
      <c r="Z182" s="313">
        <v>58</v>
      </c>
      <c r="AA182" s="313">
        <v>52</v>
      </c>
      <c r="AB182" s="313">
        <v>59</v>
      </c>
      <c r="AC182" s="312"/>
      <c r="AD182" s="312"/>
      <c r="AE182" s="312"/>
      <c r="AF182" s="312"/>
      <c r="AG182" s="312"/>
      <c r="AH182" s="312"/>
      <c r="AI182" s="312"/>
      <c r="AJ182" s="312"/>
      <c r="AK182" s="312"/>
      <c r="AL182" s="312"/>
      <c r="AM182" s="312"/>
      <c r="AN182" s="312"/>
      <c r="AO182" s="312"/>
      <c r="AP182" s="312"/>
      <c r="AQ182" s="312"/>
      <c r="AR182" s="312"/>
      <c r="AS182" s="312"/>
      <c r="AT182" s="312"/>
      <c r="AU182" s="314">
        <v>161</v>
      </c>
      <c r="AV182" s="313">
        <v>153</v>
      </c>
      <c r="AW182" s="312"/>
      <c r="AX182" s="313">
        <v>3</v>
      </c>
      <c r="AY182" s="313">
        <v>18</v>
      </c>
      <c r="AZ182" s="313">
        <v>30</v>
      </c>
      <c r="BA182" s="313">
        <v>24</v>
      </c>
      <c r="BB182" s="313">
        <v>25</v>
      </c>
      <c r="BC182" s="313">
        <v>25</v>
      </c>
      <c r="BD182" s="313">
        <v>28</v>
      </c>
      <c r="BE182" s="312"/>
      <c r="BF182" s="312"/>
      <c r="BG182" s="312"/>
      <c r="BH182" s="312"/>
      <c r="BI182" s="312"/>
      <c r="BJ182" s="312"/>
      <c r="BK182" s="312"/>
      <c r="BL182" s="312"/>
      <c r="BM182" s="312"/>
      <c r="BN182" s="312"/>
      <c r="BO182" s="312"/>
      <c r="BP182" s="312"/>
      <c r="BQ182" s="312"/>
      <c r="BR182" s="312"/>
      <c r="BS182" s="312"/>
      <c r="BT182" s="312"/>
      <c r="BU182" s="315"/>
      <c r="BV182" s="315"/>
      <c r="BW182" s="314">
        <v>161</v>
      </c>
      <c r="BX182" s="313">
        <v>172</v>
      </c>
      <c r="BY182" s="313">
        <v>1</v>
      </c>
      <c r="BZ182" s="313">
        <v>4</v>
      </c>
      <c r="CA182" s="313">
        <v>19</v>
      </c>
      <c r="CB182" s="313">
        <v>25</v>
      </c>
      <c r="CC182" s="313">
        <v>32</v>
      </c>
      <c r="CD182" s="313">
        <v>33</v>
      </c>
      <c r="CE182" s="313">
        <v>27</v>
      </c>
      <c r="CF182" s="313">
        <v>31</v>
      </c>
      <c r="CG182" s="312"/>
      <c r="CH182" s="312"/>
      <c r="CI182" s="312"/>
      <c r="CJ182" s="312"/>
      <c r="CK182" s="312"/>
      <c r="CL182" s="312"/>
      <c r="CM182" s="312"/>
      <c r="CN182" s="312"/>
      <c r="CO182" s="312"/>
      <c r="CP182" s="312"/>
      <c r="CQ182" s="312"/>
      <c r="CR182" s="312"/>
      <c r="CS182" s="312"/>
      <c r="CT182" s="312"/>
      <c r="CU182" s="312"/>
      <c r="CV182" s="312"/>
      <c r="CW182" s="315"/>
      <c r="CX182" s="315"/>
    </row>
    <row r="183" spans="1:102" ht="18.75" x14ac:dyDescent="0.3">
      <c r="A183" s="298">
        <v>170</v>
      </c>
      <c r="B183" s="299" t="s">
        <v>1279</v>
      </c>
      <c r="C183" s="300" t="s">
        <v>351</v>
      </c>
      <c r="D183" s="300" t="s">
        <v>137</v>
      </c>
      <c r="E183" s="300" t="s">
        <v>128</v>
      </c>
      <c r="F183" s="300" t="s">
        <v>145</v>
      </c>
      <c r="G183" s="301" t="s">
        <v>1280</v>
      </c>
      <c r="H183" s="302" t="s">
        <v>1281</v>
      </c>
      <c r="I183" s="303">
        <v>8</v>
      </c>
      <c r="J183" s="300" t="s">
        <v>1282</v>
      </c>
      <c r="K183" s="300" t="s">
        <v>1283</v>
      </c>
      <c r="L183" s="304">
        <v>113001028919</v>
      </c>
      <c r="M183" s="303">
        <v>633</v>
      </c>
      <c r="N183" s="298">
        <v>633</v>
      </c>
      <c r="O183" s="303" t="s">
        <v>1284</v>
      </c>
      <c r="P183" s="305">
        <v>3145026290</v>
      </c>
      <c r="Q183" s="305" t="s">
        <v>357</v>
      </c>
      <c r="R183" s="305">
        <v>3233201112</v>
      </c>
      <c r="S183" s="306" t="s">
        <v>1285</v>
      </c>
      <c r="T183" s="313">
        <v>1486</v>
      </c>
      <c r="U183" s="312"/>
      <c r="V183" s="312"/>
      <c r="W183" s="313">
        <v>23</v>
      </c>
      <c r="X183" s="313">
        <v>42</v>
      </c>
      <c r="Y183" s="313">
        <v>49</v>
      </c>
      <c r="Z183" s="313">
        <v>34</v>
      </c>
      <c r="AA183" s="313">
        <v>61</v>
      </c>
      <c r="AB183" s="313">
        <v>59</v>
      </c>
      <c r="AC183" s="313">
        <v>25</v>
      </c>
      <c r="AD183" s="313">
        <v>198</v>
      </c>
      <c r="AE183" s="313">
        <v>235</v>
      </c>
      <c r="AF183" s="313">
        <v>184</v>
      </c>
      <c r="AG183" s="313">
        <v>149</v>
      </c>
      <c r="AH183" s="313">
        <v>132</v>
      </c>
      <c r="AI183" s="313">
        <v>109</v>
      </c>
      <c r="AJ183" s="312"/>
      <c r="AK183" s="313">
        <v>19</v>
      </c>
      <c r="AL183" s="313">
        <v>33</v>
      </c>
      <c r="AM183" s="313">
        <v>51</v>
      </c>
      <c r="AN183" s="313">
        <v>83</v>
      </c>
      <c r="AO183" s="312"/>
      <c r="AP183" s="312"/>
      <c r="AQ183" s="312"/>
      <c r="AR183" s="312"/>
      <c r="AS183" s="312"/>
      <c r="AT183" s="312"/>
      <c r="AU183" s="314">
        <v>633</v>
      </c>
      <c r="AV183" s="313">
        <v>662</v>
      </c>
      <c r="AW183" s="312"/>
      <c r="AX183" s="312"/>
      <c r="AY183" s="313">
        <v>12</v>
      </c>
      <c r="AZ183" s="313">
        <v>15</v>
      </c>
      <c r="BA183" s="313">
        <v>20</v>
      </c>
      <c r="BB183" s="313">
        <v>16</v>
      </c>
      <c r="BC183" s="313">
        <v>27</v>
      </c>
      <c r="BD183" s="313">
        <v>27</v>
      </c>
      <c r="BE183" s="313">
        <v>9</v>
      </c>
      <c r="BF183" s="313">
        <v>83</v>
      </c>
      <c r="BG183" s="313">
        <v>112</v>
      </c>
      <c r="BH183" s="313">
        <v>87</v>
      </c>
      <c r="BI183" s="313">
        <v>57</v>
      </c>
      <c r="BJ183" s="313">
        <v>60</v>
      </c>
      <c r="BK183" s="313">
        <v>56</v>
      </c>
      <c r="BL183" s="312"/>
      <c r="BM183" s="313">
        <v>7</v>
      </c>
      <c r="BN183" s="313">
        <v>12</v>
      </c>
      <c r="BO183" s="313">
        <v>19</v>
      </c>
      <c r="BP183" s="313">
        <v>43</v>
      </c>
      <c r="BQ183" s="312"/>
      <c r="BR183" s="312"/>
      <c r="BS183" s="312"/>
      <c r="BT183" s="312"/>
      <c r="BU183" s="315"/>
      <c r="BV183" s="315"/>
      <c r="BW183" s="314">
        <v>633</v>
      </c>
      <c r="BX183" s="313">
        <v>824</v>
      </c>
      <c r="BY183" s="312"/>
      <c r="BZ183" s="312"/>
      <c r="CA183" s="313">
        <v>11</v>
      </c>
      <c r="CB183" s="313">
        <v>27</v>
      </c>
      <c r="CC183" s="313">
        <v>29</v>
      </c>
      <c r="CD183" s="313">
        <v>18</v>
      </c>
      <c r="CE183" s="313">
        <v>34</v>
      </c>
      <c r="CF183" s="313">
        <v>32</v>
      </c>
      <c r="CG183" s="313">
        <v>16</v>
      </c>
      <c r="CH183" s="313">
        <v>115</v>
      </c>
      <c r="CI183" s="313">
        <v>123</v>
      </c>
      <c r="CJ183" s="313">
        <v>97</v>
      </c>
      <c r="CK183" s="313">
        <v>92</v>
      </c>
      <c r="CL183" s="313">
        <v>72</v>
      </c>
      <c r="CM183" s="313">
        <v>53</v>
      </c>
      <c r="CN183" s="312"/>
      <c r="CO183" s="313">
        <v>12</v>
      </c>
      <c r="CP183" s="313">
        <v>21</v>
      </c>
      <c r="CQ183" s="313">
        <v>32</v>
      </c>
      <c r="CR183" s="313">
        <v>40</v>
      </c>
      <c r="CS183" s="312"/>
      <c r="CT183" s="312"/>
      <c r="CU183" s="312"/>
      <c r="CV183" s="312"/>
      <c r="CW183" s="315"/>
      <c r="CX183" s="315"/>
    </row>
    <row r="184" spans="1:102" ht="18.75" x14ac:dyDescent="0.3">
      <c r="A184" s="298">
        <v>171</v>
      </c>
      <c r="B184" s="300" t="s">
        <v>1286</v>
      </c>
      <c r="C184" s="300" t="s">
        <v>134</v>
      </c>
      <c r="D184" s="300" t="s">
        <v>137</v>
      </c>
      <c r="E184" s="300" t="s">
        <v>128</v>
      </c>
      <c r="F184" s="300" t="s">
        <v>145</v>
      </c>
      <c r="G184" s="301" t="s">
        <v>1287</v>
      </c>
      <c r="H184" s="302" t="s">
        <v>1288</v>
      </c>
      <c r="I184" s="303">
        <v>8</v>
      </c>
      <c r="J184" s="300" t="s">
        <v>971</v>
      </c>
      <c r="K184" s="300" t="s">
        <v>1289</v>
      </c>
      <c r="L184" s="304">
        <v>113001000283</v>
      </c>
      <c r="M184" s="303">
        <v>633</v>
      </c>
      <c r="N184" s="298">
        <v>20</v>
      </c>
      <c r="O184" s="303" t="s">
        <v>1284</v>
      </c>
      <c r="P184" s="305">
        <v>3145026290</v>
      </c>
      <c r="Q184" s="305" t="s">
        <v>357</v>
      </c>
      <c r="R184" s="305">
        <v>3233201112</v>
      </c>
      <c r="S184" s="306" t="s">
        <v>1285</v>
      </c>
      <c r="T184" s="313">
        <v>552</v>
      </c>
      <c r="U184" s="312"/>
      <c r="V184" s="312"/>
      <c r="W184" s="313">
        <v>72</v>
      </c>
      <c r="X184" s="313">
        <v>82</v>
      </c>
      <c r="Y184" s="313">
        <v>111</v>
      </c>
      <c r="Z184" s="313">
        <v>111</v>
      </c>
      <c r="AA184" s="313">
        <v>88</v>
      </c>
      <c r="AB184" s="313">
        <v>88</v>
      </c>
      <c r="AC184" s="312"/>
      <c r="AD184" s="312"/>
      <c r="AE184" s="312"/>
      <c r="AF184" s="312"/>
      <c r="AG184" s="312"/>
      <c r="AH184" s="312"/>
      <c r="AI184" s="312"/>
      <c r="AJ184" s="312"/>
      <c r="AK184" s="312"/>
      <c r="AL184" s="312"/>
      <c r="AM184" s="312"/>
      <c r="AN184" s="312"/>
      <c r="AO184" s="312"/>
      <c r="AP184" s="312"/>
      <c r="AQ184" s="312"/>
      <c r="AR184" s="312"/>
      <c r="AS184" s="312"/>
      <c r="AT184" s="312"/>
      <c r="AU184" s="314">
        <v>20</v>
      </c>
      <c r="AV184" s="313">
        <v>266</v>
      </c>
      <c r="AW184" s="312"/>
      <c r="AX184" s="312"/>
      <c r="AY184" s="313">
        <v>40</v>
      </c>
      <c r="AZ184" s="313">
        <v>39</v>
      </c>
      <c r="BA184" s="313">
        <v>58</v>
      </c>
      <c r="BB184" s="313">
        <v>52</v>
      </c>
      <c r="BC184" s="313">
        <v>41</v>
      </c>
      <c r="BD184" s="313">
        <v>36</v>
      </c>
      <c r="BE184" s="312"/>
      <c r="BF184" s="312"/>
      <c r="BG184" s="312"/>
      <c r="BH184" s="312"/>
      <c r="BI184" s="312"/>
      <c r="BJ184" s="312"/>
      <c r="BK184" s="312"/>
      <c r="BL184" s="312"/>
      <c r="BM184" s="312"/>
      <c r="BN184" s="312"/>
      <c r="BO184" s="312"/>
      <c r="BP184" s="312"/>
      <c r="BQ184" s="312"/>
      <c r="BR184" s="312"/>
      <c r="BS184" s="312"/>
      <c r="BT184" s="312"/>
      <c r="BU184" s="315"/>
      <c r="BV184" s="315"/>
      <c r="BW184" s="314">
        <v>20</v>
      </c>
      <c r="BX184" s="313">
        <v>286</v>
      </c>
      <c r="BY184" s="312"/>
      <c r="BZ184" s="312"/>
      <c r="CA184" s="313">
        <v>32</v>
      </c>
      <c r="CB184" s="313">
        <v>43</v>
      </c>
      <c r="CC184" s="313">
        <v>53</v>
      </c>
      <c r="CD184" s="313">
        <v>59</v>
      </c>
      <c r="CE184" s="313">
        <v>47</v>
      </c>
      <c r="CF184" s="313">
        <v>52</v>
      </c>
      <c r="CG184" s="312"/>
      <c r="CH184" s="312"/>
      <c r="CI184" s="312"/>
      <c r="CJ184" s="312"/>
      <c r="CK184" s="312"/>
      <c r="CL184" s="312"/>
      <c r="CM184" s="312"/>
      <c r="CN184" s="312"/>
      <c r="CO184" s="312"/>
      <c r="CP184" s="312"/>
      <c r="CQ184" s="312"/>
      <c r="CR184" s="312"/>
      <c r="CS184" s="312"/>
      <c r="CT184" s="312"/>
      <c r="CU184" s="312"/>
      <c r="CV184" s="312"/>
      <c r="CW184" s="315"/>
      <c r="CX184" s="315"/>
    </row>
    <row r="185" spans="1:102" ht="18.75" x14ac:dyDescent="0.3">
      <c r="A185" s="298">
        <v>172</v>
      </c>
      <c r="B185" s="300" t="s">
        <v>1290</v>
      </c>
      <c r="C185" s="300" t="s">
        <v>134</v>
      </c>
      <c r="D185" s="300" t="s">
        <v>137</v>
      </c>
      <c r="E185" s="300" t="s">
        <v>128</v>
      </c>
      <c r="F185" s="300" t="s">
        <v>145</v>
      </c>
      <c r="G185" s="301" t="s">
        <v>1291</v>
      </c>
      <c r="H185" s="302" t="s">
        <v>1292</v>
      </c>
      <c r="I185" s="303">
        <v>8</v>
      </c>
      <c r="J185" s="300" t="s">
        <v>1293</v>
      </c>
      <c r="K185" s="300" t="s">
        <v>1294</v>
      </c>
      <c r="L185" s="304">
        <v>113001007776</v>
      </c>
      <c r="M185" s="303">
        <v>633</v>
      </c>
      <c r="N185" s="298">
        <v>136</v>
      </c>
      <c r="O185" s="303" t="s">
        <v>1284</v>
      </c>
      <c r="P185" s="305">
        <v>3145026290</v>
      </c>
      <c r="Q185" s="305" t="s">
        <v>357</v>
      </c>
      <c r="R185" s="305">
        <v>3233201112</v>
      </c>
      <c r="S185" s="306" t="s">
        <v>1285</v>
      </c>
      <c r="T185" s="313">
        <v>463</v>
      </c>
      <c r="U185" s="312"/>
      <c r="V185" s="312"/>
      <c r="W185" s="313">
        <v>61</v>
      </c>
      <c r="X185" s="313">
        <v>68</v>
      </c>
      <c r="Y185" s="313">
        <v>89</v>
      </c>
      <c r="Z185" s="313">
        <v>81</v>
      </c>
      <c r="AA185" s="313">
        <v>95</v>
      </c>
      <c r="AB185" s="313">
        <v>69</v>
      </c>
      <c r="AC185" s="312"/>
      <c r="AD185" s="312"/>
      <c r="AE185" s="312"/>
      <c r="AF185" s="312"/>
      <c r="AG185" s="312"/>
      <c r="AH185" s="312"/>
      <c r="AI185" s="312"/>
      <c r="AJ185" s="312"/>
      <c r="AK185" s="312"/>
      <c r="AL185" s="312"/>
      <c r="AM185" s="312"/>
      <c r="AN185" s="312"/>
      <c r="AO185" s="312"/>
      <c r="AP185" s="312"/>
      <c r="AQ185" s="312"/>
      <c r="AR185" s="312"/>
      <c r="AS185" s="312"/>
      <c r="AT185" s="312"/>
      <c r="AU185" s="314">
        <v>136</v>
      </c>
      <c r="AV185" s="313">
        <v>232</v>
      </c>
      <c r="AW185" s="312"/>
      <c r="AX185" s="312"/>
      <c r="AY185" s="313">
        <v>37</v>
      </c>
      <c r="AZ185" s="313">
        <v>35</v>
      </c>
      <c r="BA185" s="313">
        <v>41</v>
      </c>
      <c r="BB185" s="313">
        <v>31</v>
      </c>
      <c r="BC185" s="313">
        <v>51</v>
      </c>
      <c r="BD185" s="313">
        <v>37</v>
      </c>
      <c r="BE185" s="312"/>
      <c r="BF185" s="312"/>
      <c r="BG185" s="312"/>
      <c r="BH185" s="312"/>
      <c r="BI185" s="312"/>
      <c r="BJ185" s="312"/>
      <c r="BK185" s="312"/>
      <c r="BL185" s="312"/>
      <c r="BM185" s="312"/>
      <c r="BN185" s="312"/>
      <c r="BO185" s="312"/>
      <c r="BP185" s="312"/>
      <c r="BQ185" s="312"/>
      <c r="BR185" s="312"/>
      <c r="BS185" s="312"/>
      <c r="BT185" s="312"/>
      <c r="BU185" s="315"/>
      <c r="BV185" s="315"/>
      <c r="BW185" s="314">
        <v>136</v>
      </c>
      <c r="BX185" s="313">
        <v>231</v>
      </c>
      <c r="BY185" s="312"/>
      <c r="BZ185" s="312"/>
      <c r="CA185" s="313">
        <v>24</v>
      </c>
      <c r="CB185" s="313">
        <v>33</v>
      </c>
      <c r="CC185" s="313">
        <v>48</v>
      </c>
      <c r="CD185" s="313">
        <v>50</v>
      </c>
      <c r="CE185" s="313">
        <v>44</v>
      </c>
      <c r="CF185" s="313">
        <v>32</v>
      </c>
      <c r="CG185" s="312"/>
      <c r="CH185" s="312"/>
      <c r="CI185" s="312"/>
      <c r="CJ185" s="312"/>
      <c r="CK185" s="312"/>
      <c r="CL185" s="312"/>
      <c r="CM185" s="312"/>
      <c r="CN185" s="312"/>
      <c r="CO185" s="312"/>
      <c r="CP185" s="312"/>
      <c r="CQ185" s="312"/>
      <c r="CR185" s="312"/>
      <c r="CS185" s="312"/>
      <c r="CT185" s="312"/>
      <c r="CU185" s="312"/>
      <c r="CV185" s="312"/>
      <c r="CW185" s="315"/>
      <c r="CX185" s="315"/>
    </row>
    <row r="186" spans="1:102" ht="18.75" x14ac:dyDescent="0.3">
      <c r="A186" s="298">
        <v>173</v>
      </c>
      <c r="B186" s="299" t="s">
        <v>1295</v>
      </c>
      <c r="C186" s="300" t="s">
        <v>351</v>
      </c>
      <c r="D186" s="300" t="s">
        <v>137</v>
      </c>
      <c r="E186" s="300" t="s">
        <v>129</v>
      </c>
      <c r="F186" s="300" t="s">
        <v>129</v>
      </c>
      <c r="G186" s="301" t="s">
        <v>1296</v>
      </c>
      <c r="H186" s="302" t="s">
        <v>1297</v>
      </c>
      <c r="I186" s="303">
        <v>5</v>
      </c>
      <c r="J186" s="300" t="s">
        <v>479</v>
      </c>
      <c r="K186" s="300" t="s">
        <v>1298</v>
      </c>
      <c r="L186" s="304">
        <v>113001029095</v>
      </c>
      <c r="M186" s="303">
        <v>717</v>
      </c>
      <c r="N186" s="298">
        <v>717</v>
      </c>
      <c r="O186" s="298" t="s">
        <v>1299</v>
      </c>
      <c r="P186" s="305" t="s">
        <v>1300</v>
      </c>
      <c r="Q186" s="305" t="s">
        <v>357</v>
      </c>
      <c r="R186" s="305">
        <v>3008375549</v>
      </c>
      <c r="S186" s="306" t="s">
        <v>1301</v>
      </c>
      <c r="T186" s="313">
        <v>1465</v>
      </c>
      <c r="U186" s="312"/>
      <c r="V186" s="312"/>
      <c r="W186" s="313">
        <v>147</v>
      </c>
      <c r="X186" s="313">
        <v>145</v>
      </c>
      <c r="Y186" s="313">
        <v>118</v>
      </c>
      <c r="Z186" s="313">
        <v>125</v>
      </c>
      <c r="AA186" s="313">
        <v>129</v>
      </c>
      <c r="AB186" s="313">
        <v>117</v>
      </c>
      <c r="AC186" s="312"/>
      <c r="AD186" s="313">
        <v>135</v>
      </c>
      <c r="AE186" s="313">
        <v>132</v>
      </c>
      <c r="AF186" s="313">
        <v>114</v>
      </c>
      <c r="AG186" s="313">
        <v>121</v>
      </c>
      <c r="AH186" s="313">
        <v>83</v>
      </c>
      <c r="AI186" s="313">
        <v>99</v>
      </c>
      <c r="AJ186" s="312"/>
      <c r="AK186" s="312"/>
      <c r="AL186" s="312"/>
      <c r="AM186" s="312"/>
      <c r="AN186" s="312"/>
      <c r="AO186" s="312"/>
      <c r="AP186" s="312"/>
      <c r="AQ186" s="312"/>
      <c r="AR186" s="312"/>
      <c r="AS186" s="312"/>
      <c r="AT186" s="312"/>
      <c r="AU186" s="314">
        <v>717</v>
      </c>
      <c r="AV186" s="313">
        <v>818</v>
      </c>
      <c r="AW186" s="312"/>
      <c r="AX186" s="312"/>
      <c r="AY186" s="313">
        <v>74</v>
      </c>
      <c r="AZ186" s="313">
        <v>76</v>
      </c>
      <c r="BA186" s="313">
        <v>68</v>
      </c>
      <c r="BB186" s="313">
        <v>69</v>
      </c>
      <c r="BC186" s="313">
        <v>75</v>
      </c>
      <c r="BD186" s="313">
        <v>66</v>
      </c>
      <c r="BE186" s="312"/>
      <c r="BF186" s="313">
        <v>76</v>
      </c>
      <c r="BG186" s="313">
        <v>70</v>
      </c>
      <c r="BH186" s="313">
        <v>67</v>
      </c>
      <c r="BI186" s="313">
        <v>65</v>
      </c>
      <c r="BJ186" s="313">
        <v>48</v>
      </c>
      <c r="BK186" s="313">
        <v>64</v>
      </c>
      <c r="BL186" s="312"/>
      <c r="BM186" s="312"/>
      <c r="BN186" s="312"/>
      <c r="BO186" s="312"/>
      <c r="BP186" s="312"/>
      <c r="BQ186" s="312"/>
      <c r="BR186" s="312"/>
      <c r="BS186" s="312"/>
      <c r="BT186" s="312"/>
      <c r="BU186" s="315"/>
      <c r="BV186" s="315"/>
      <c r="BW186" s="314">
        <v>717</v>
      </c>
      <c r="BX186" s="313">
        <v>647</v>
      </c>
      <c r="BY186" s="312"/>
      <c r="BZ186" s="312"/>
      <c r="CA186" s="313">
        <v>73</v>
      </c>
      <c r="CB186" s="313">
        <v>69</v>
      </c>
      <c r="CC186" s="313">
        <v>50</v>
      </c>
      <c r="CD186" s="313">
        <v>56</v>
      </c>
      <c r="CE186" s="313">
        <v>54</v>
      </c>
      <c r="CF186" s="313">
        <v>51</v>
      </c>
      <c r="CG186" s="312"/>
      <c r="CH186" s="313">
        <v>59</v>
      </c>
      <c r="CI186" s="313">
        <v>62</v>
      </c>
      <c r="CJ186" s="313">
        <v>47</v>
      </c>
      <c r="CK186" s="313">
        <v>56</v>
      </c>
      <c r="CL186" s="313">
        <v>35</v>
      </c>
      <c r="CM186" s="313">
        <v>35</v>
      </c>
      <c r="CN186" s="312"/>
      <c r="CO186" s="312"/>
      <c r="CP186" s="312"/>
      <c r="CQ186" s="312"/>
      <c r="CR186" s="312"/>
      <c r="CS186" s="312"/>
      <c r="CT186" s="312"/>
      <c r="CU186" s="312"/>
      <c r="CV186" s="312"/>
      <c r="CW186" s="315"/>
      <c r="CX186" s="315"/>
    </row>
    <row r="187" spans="1:102" ht="18.75" x14ac:dyDescent="0.3">
      <c r="A187" s="298">
        <v>174</v>
      </c>
      <c r="B187" s="299" t="s">
        <v>1302</v>
      </c>
      <c r="C187" s="300" t="s">
        <v>351</v>
      </c>
      <c r="D187" s="300" t="s">
        <v>137</v>
      </c>
      <c r="E187" s="300" t="s">
        <v>129</v>
      </c>
      <c r="F187" s="300" t="s">
        <v>129</v>
      </c>
      <c r="G187" s="301" t="s">
        <v>1303</v>
      </c>
      <c r="H187" s="302" t="s">
        <v>1304</v>
      </c>
      <c r="I187" s="303">
        <v>6</v>
      </c>
      <c r="J187" s="300" t="s">
        <v>1305</v>
      </c>
      <c r="K187" s="300" t="s">
        <v>1306</v>
      </c>
      <c r="L187" s="304">
        <v>313001029396</v>
      </c>
      <c r="M187" s="303">
        <v>788</v>
      </c>
      <c r="N187" s="298">
        <v>788</v>
      </c>
      <c r="O187" s="298" t="s">
        <v>1307</v>
      </c>
      <c r="P187" s="305">
        <v>3128647259</v>
      </c>
      <c r="Q187" s="305" t="s">
        <v>357</v>
      </c>
      <c r="R187" s="305">
        <v>3157243831</v>
      </c>
      <c r="S187" s="306" t="s">
        <v>1308</v>
      </c>
      <c r="T187" s="313">
        <v>1615</v>
      </c>
      <c r="U187" s="312"/>
      <c r="V187" s="313">
        <v>41</v>
      </c>
      <c r="W187" s="313">
        <v>72</v>
      </c>
      <c r="X187" s="313">
        <v>92</v>
      </c>
      <c r="Y187" s="313">
        <v>110</v>
      </c>
      <c r="Z187" s="313">
        <v>112</v>
      </c>
      <c r="AA187" s="313">
        <v>75</v>
      </c>
      <c r="AB187" s="313">
        <v>89</v>
      </c>
      <c r="AC187" s="313">
        <v>27</v>
      </c>
      <c r="AD187" s="313">
        <v>183</v>
      </c>
      <c r="AE187" s="313">
        <v>194</v>
      </c>
      <c r="AF187" s="313">
        <v>165</v>
      </c>
      <c r="AG187" s="313">
        <v>142</v>
      </c>
      <c r="AH187" s="313">
        <v>161</v>
      </c>
      <c r="AI187" s="313">
        <v>152</v>
      </c>
      <c r="AJ187" s="312"/>
      <c r="AK187" s="312"/>
      <c r="AL187" s="312"/>
      <c r="AM187" s="312"/>
      <c r="AN187" s="312"/>
      <c r="AO187" s="312"/>
      <c r="AP187" s="312"/>
      <c r="AQ187" s="312"/>
      <c r="AR187" s="312"/>
      <c r="AS187" s="312"/>
      <c r="AT187" s="312"/>
      <c r="AU187" s="314">
        <v>788</v>
      </c>
      <c r="AV187" s="313">
        <v>809</v>
      </c>
      <c r="AW187" s="312"/>
      <c r="AX187" s="313">
        <v>14</v>
      </c>
      <c r="AY187" s="313">
        <v>39</v>
      </c>
      <c r="AZ187" s="313">
        <v>44</v>
      </c>
      <c r="BA187" s="313">
        <v>54</v>
      </c>
      <c r="BB187" s="313">
        <v>57</v>
      </c>
      <c r="BC187" s="313">
        <v>44</v>
      </c>
      <c r="BD187" s="313">
        <v>50</v>
      </c>
      <c r="BE187" s="313">
        <v>6</v>
      </c>
      <c r="BF187" s="313">
        <v>80</v>
      </c>
      <c r="BG187" s="313">
        <v>94</v>
      </c>
      <c r="BH187" s="313">
        <v>85</v>
      </c>
      <c r="BI187" s="313">
        <v>71</v>
      </c>
      <c r="BJ187" s="313">
        <v>83</v>
      </c>
      <c r="BK187" s="313">
        <v>88</v>
      </c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5"/>
      <c r="BV187" s="315"/>
      <c r="BW187" s="314">
        <v>788</v>
      </c>
      <c r="BX187" s="313">
        <v>806</v>
      </c>
      <c r="BY187" s="312"/>
      <c r="BZ187" s="313">
        <v>27</v>
      </c>
      <c r="CA187" s="313">
        <v>33</v>
      </c>
      <c r="CB187" s="313">
        <v>48</v>
      </c>
      <c r="CC187" s="313">
        <v>56</v>
      </c>
      <c r="CD187" s="313">
        <v>55</v>
      </c>
      <c r="CE187" s="313">
        <v>31</v>
      </c>
      <c r="CF187" s="313">
        <v>39</v>
      </c>
      <c r="CG187" s="313">
        <v>21</v>
      </c>
      <c r="CH187" s="313">
        <v>103</v>
      </c>
      <c r="CI187" s="313">
        <v>100</v>
      </c>
      <c r="CJ187" s="313">
        <v>80</v>
      </c>
      <c r="CK187" s="313">
        <v>71</v>
      </c>
      <c r="CL187" s="313">
        <v>78</v>
      </c>
      <c r="CM187" s="313">
        <v>64</v>
      </c>
      <c r="CN187" s="312"/>
      <c r="CO187" s="312"/>
      <c r="CP187" s="312"/>
      <c r="CQ187" s="312"/>
      <c r="CR187" s="312"/>
      <c r="CS187" s="312"/>
      <c r="CT187" s="312"/>
      <c r="CU187" s="312"/>
      <c r="CV187" s="312"/>
      <c r="CW187" s="315"/>
      <c r="CX187" s="315"/>
    </row>
    <row r="188" spans="1:102" ht="18.75" x14ac:dyDescent="0.3">
      <c r="A188" s="298">
        <v>175</v>
      </c>
      <c r="B188" s="299" t="s">
        <v>1309</v>
      </c>
      <c r="C188" s="300" t="s">
        <v>351</v>
      </c>
      <c r="D188" s="300" t="s">
        <v>137</v>
      </c>
      <c r="E188" s="300" t="s">
        <v>129</v>
      </c>
      <c r="F188" s="300" t="s">
        <v>129</v>
      </c>
      <c r="G188" s="301" t="s">
        <v>1310</v>
      </c>
      <c r="H188" s="302" t="s">
        <v>1311</v>
      </c>
      <c r="I188" s="303">
        <v>4</v>
      </c>
      <c r="J188" s="300" t="s">
        <v>737</v>
      </c>
      <c r="K188" s="300" t="s">
        <v>1312</v>
      </c>
      <c r="L188" s="304">
        <v>113001029851</v>
      </c>
      <c r="M188" s="303">
        <v>839</v>
      </c>
      <c r="N188" s="298">
        <v>839</v>
      </c>
      <c r="O188" s="298" t="s">
        <v>1313</v>
      </c>
      <c r="P188" s="305">
        <v>3155450112</v>
      </c>
      <c r="Q188" s="305" t="s">
        <v>357</v>
      </c>
      <c r="R188" s="305">
        <v>3003371528</v>
      </c>
      <c r="S188" s="306" t="s">
        <v>1314</v>
      </c>
      <c r="T188" s="313">
        <v>1190</v>
      </c>
      <c r="U188" s="312"/>
      <c r="V188" s="312"/>
      <c r="W188" s="313">
        <v>27</v>
      </c>
      <c r="X188" s="313">
        <v>51</v>
      </c>
      <c r="Y188" s="313">
        <v>56</v>
      </c>
      <c r="Z188" s="313">
        <v>52</v>
      </c>
      <c r="AA188" s="313">
        <v>82</v>
      </c>
      <c r="AB188" s="313">
        <v>107</v>
      </c>
      <c r="AC188" s="313">
        <v>98</v>
      </c>
      <c r="AD188" s="313">
        <v>159</v>
      </c>
      <c r="AE188" s="313">
        <v>170</v>
      </c>
      <c r="AF188" s="313">
        <v>106</v>
      </c>
      <c r="AG188" s="313">
        <v>135</v>
      </c>
      <c r="AH188" s="313">
        <v>81</v>
      </c>
      <c r="AI188" s="313">
        <v>66</v>
      </c>
      <c r="AJ188" s="312"/>
      <c r="AK188" s="312"/>
      <c r="AL188" s="312"/>
      <c r="AM188" s="312"/>
      <c r="AN188" s="312"/>
      <c r="AO188" s="312"/>
      <c r="AP188" s="312"/>
      <c r="AQ188" s="312"/>
      <c r="AR188" s="312"/>
      <c r="AS188" s="312"/>
      <c r="AT188" s="312"/>
      <c r="AU188" s="314">
        <v>839</v>
      </c>
      <c r="AV188" s="313">
        <v>556</v>
      </c>
      <c r="AW188" s="312"/>
      <c r="AX188" s="312"/>
      <c r="AY188" s="313">
        <v>16</v>
      </c>
      <c r="AZ188" s="313">
        <v>19</v>
      </c>
      <c r="BA188" s="313">
        <v>26</v>
      </c>
      <c r="BB188" s="313">
        <v>24</v>
      </c>
      <c r="BC188" s="313">
        <v>31</v>
      </c>
      <c r="BD188" s="313">
        <v>46</v>
      </c>
      <c r="BE188" s="313">
        <v>40</v>
      </c>
      <c r="BF188" s="313">
        <v>80</v>
      </c>
      <c r="BG188" s="313">
        <v>86</v>
      </c>
      <c r="BH188" s="313">
        <v>49</v>
      </c>
      <c r="BI188" s="313">
        <v>70</v>
      </c>
      <c r="BJ188" s="313">
        <v>34</v>
      </c>
      <c r="BK188" s="313">
        <v>35</v>
      </c>
      <c r="BL188" s="312"/>
      <c r="BM188" s="312"/>
      <c r="BN188" s="312"/>
      <c r="BO188" s="312"/>
      <c r="BP188" s="312"/>
      <c r="BQ188" s="312"/>
      <c r="BR188" s="312"/>
      <c r="BS188" s="312"/>
      <c r="BT188" s="312"/>
      <c r="BU188" s="315"/>
      <c r="BV188" s="315"/>
      <c r="BW188" s="314">
        <v>839</v>
      </c>
      <c r="BX188" s="313">
        <v>634</v>
      </c>
      <c r="BY188" s="312"/>
      <c r="BZ188" s="312"/>
      <c r="CA188" s="313">
        <v>11</v>
      </c>
      <c r="CB188" s="313">
        <v>32</v>
      </c>
      <c r="CC188" s="313">
        <v>30</v>
      </c>
      <c r="CD188" s="313">
        <v>28</v>
      </c>
      <c r="CE188" s="313">
        <v>51</v>
      </c>
      <c r="CF188" s="313">
        <v>61</v>
      </c>
      <c r="CG188" s="313">
        <v>58</v>
      </c>
      <c r="CH188" s="313">
        <v>79</v>
      </c>
      <c r="CI188" s="313">
        <v>84</v>
      </c>
      <c r="CJ188" s="313">
        <v>57</v>
      </c>
      <c r="CK188" s="313">
        <v>65</v>
      </c>
      <c r="CL188" s="313">
        <v>47</v>
      </c>
      <c r="CM188" s="313">
        <v>31</v>
      </c>
      <c r="CN188" s="312"/>
      <c r="CO188" s="312"/>
      <c r="CP188" s="312"/>
      <c r="CQ188" s="312"/>
      <c r="CR188" s="312"/>
      <c r="CS188" s="312"/>
      <c r="CT188" s="312"/>
      <c r="CU188" s="312"/>
      <c r="CV188" s="312"/>
      <c r="CW188" s="315"/>
      <c r="CX188" s="315"/>
    </row>
    <row r="189" spans="1:102" ht="18.75" x14ac:dyDescent="0.3">
      <c r="A189" s="298">
        <v>176</v>
      </c>
      <c r="B189" s="299" t="s">
        <v>1315</v>
      </c>
      <c r="C189" s="300" t="s">
        <v>351</v>
      </c>
      <c r="D189" s="300" t="s">
        <v>137</v>
      </c>
      <c r="E189" s="300" t="s">
        <v>128</v>
      </c>
      <c r="F189" s="300" t="s">
        <v>148</v>
      </c>
      <c r="G189" s="301" t="s">
        <v>1316</v>
      </c>
      <c r="H189" s="302" t="s">
        <v>1317</v>
      </c>
      <c r="I189" s="303">
        <v>3</v>
      </c>
      <c r="J189" s="300" t="s">
        <v>1318</v>
      </c>
      <c r="K189" s="300" t="s">
        <v>1319</v>
      </c>
      <c r="L189" s="304">
        <v>113001030093</v>
      </c>
      <c r="M189" s="303">
        <v>857</v>
      </c>
      <c r="N189" s="298">
        <v>857</v>
      </c>
      <c r="O189" s="298" t="s">
        <v>1320</v>
      </c>
      <c r="P189" s="305">
        <v>6450434</v>
      </c>
      <c r="Q189" s="305" t="s">
        <v>357</v>
      </c>
      <c r="R189" s="305">
        <v>3107406342</v>
      </c>
      <c r="S189" s="306" t="s">
        <v>1321</v>
      </c>
      <c r="T189" s="313">
        <v>1028</v>
      </c>
      <c r="U189" s="312"/>
      <c r="V189" s="312"/>
      <c r="W189" s="313">
        <v>81</v>
      </c>
      <c r="X189" s="313">
        <v>99</v>
      </c>
      <c r="Y189" s="313">
        <v>104</v>
      </c>
      <c r="Z189" s="313">
        <v>98</v>
      </c>
      <c r="AA189" s="313">
        <v>89</v>
      </c>
      <c r="AB189" s="313">
        <v>106</v>
      </c>
      <c r="AC189" s="312"/>
      <c r="AD189" s="313">
        <v>106</v>
      </c>
      <c r="AE189" s="313">
        <v>114</v>
      </c>
      <c r="AF189" s="313">
        <v>64</v>
      </c>
      <c r="AG189" s="313">
        <v>62</v>
      </c>
      <c r="AH189" s="313">
        <v>57</v>
      </c>
      <c r="AI189" s="313">
        <v>48</v>
      </c>
      <c r="AJ189" s="312"/>
      <c r="AK189" s="312"/>
      <c r="AL189" s="312"/>
      <c r="AM189" s="312"/>
      <c r="AN189" s="312"/>
      <c r="AO189" s="312"/>
      <c r="AP189" s="312"/>
      <c r="AQ189" s="312"/>
      <c r="AR189" s="312"/>
      <c r="AS189" s="312"/>
      <c r="AT189" s="312"/>
      <c r="AU189" s="314">
        <v>857</v>
      </c>
      <c r="AV189" s="313">
        <v>509</v>
      </c>
      <c r="AW189" s="312"/>
      <c r="AX189" s="312"/>
      <c r="AY189" s="313">
        <v>43</v>
      </c>
      <c r="AZ189" s="313">
        <v>48</v>
      </c>
      <c r="BA189" s="313">
        <v>52</v>
      </c>
      <c r="BB189" s="313">
        <v>36</v>
      </c>
      <c r="BC189" s="313">
        <v>51</v>
      </c>
      <c r="BD189" s="313">
        <v>55</v>
      </c>
      <c r="BE189" s="312"/>
      <c r="BF189" s="313">
        <v>44</v>
      </c>
      <c r="BG189" s="313">
        <v>70</v>
      </c>
      <c r="BH189" s="313">
        <v>29</v>
      </c>
      <c r="BI189" s="313">
        <v>27</v>
      </c>
      <c r="BJ189" s="313">
        <v>27</v>
      </c>
      <c r="BK189" s="313">
        <v>27</v>
      </c>
      <c r="BL189" s="312"/>
      <c r="BM189" s="312"/>
      <c r="BN189" s="312"/>
      <c r="BO189" s="312"/>
      <c r="BP189" s="312"/>
      <c r="BQ189" s="312"/>
      <c r="BR189" s="312"/>
      <c r="BS189" s="312"/>
      <c r="BT189" s="312"/>
      <c r="BU189" s="315"/>
      <c r="BV189" s="315"/>
      <c r="BW189" s="314">
        <v>857</v>
      </c>
      <c r="BX189" s="313">
        <v>519</v>
      </c>
      <c r="BY189" s="312"/>
      <c r="BZ189" s="312"/>
      <c r="CA189" s="313">
        <v>38</v>
      </c>
      <c r="CB189" s="313">
        <v>51</v>
      </c>
      <c r="CC189" s="313">
        <v>52</v>
      </c>
      <c r="CD189" s="313">
        <v>62</v>
      </c>
      <c r="CE189" s="313">
        <v>38</v>
      </c>
      <c r="CF189" s="313">
        <v>51</v>
      </c>
      <c r="CG189" s="312"/>
      <c r="CH189" s="313">
        <v>62</v>
      </c>
      <c r="CI189" s="313">
        <v>44</v>
      </c>
      <c r="CJ189" s="313">
        <v>35</v>
      </c>
      <c r="CK189" s="313">
        <v>35</v>
      </c>
      <c r="CL189" s="313">
        <v>30</v>
      </c>
      <c r="CM189" s="313">
        <v>21</v>
      </c>
      <c r="CN189" s="312"/>
      <c r="CO189" s="312"/>
      <c r="CP189" s="312"/>
      <c r="CQ189" s="312"/>
      <c r="CR189" s="312"/>
      <c r="CS189" s="312"/>
      <c r="CT189" s="312"/>
      <c r="CU189" s="312"/>
      <c r="CV189" s="312"/>
      <c r="CW189" s="315"/>
      <c r="CX189" s="315"/>
    </row>
    <row r="190" spans="1:102" ht="18.75" x14ac:dyDescent="0.3">
      <c r="A190" s="298">
        <v>177</v>
      </c>
      <c r="B190" s="299" t="s">
        <v>1322</v>
      </c>
      <c r="C190" s="300" t="s">
        <v>351</v>
      </c>
      <c r="D190" s="300" t="s">
        <v>137</v>
      </c>
      <c r="E190" s="300" t="s">
        <v>130</v>
      </c>
      <c r="F190" s="300" t="s">
        <v>130</v>
      </c>
      <c r="G190" s="301" t="s">
        <v>1323</v>
      </c>
      <c r="H190" s="302" t="s">
        <v>1324</v>
      </c>
      <c r="I190" s="303">
        <v>15</v>
      </c>
      <c r="J190" s="300" t="s">
        <v>859</v>
      </c>
      <c r="K190" s="300" t="s">
        <v>1325</v>
      </c>
      <c r="L190" s="304">
        <v>113001029893</v>
      </c>
      <c r="M190" s="303">
        <v>842</v>
      </c>
      <c r="N190" s="298">
        <v>842</v>
      </c>
      <c r="O190" s="298" t="s">
        <v>1326</v>
      </c>
      <c r="P190" s="305">
        <v>3112435917</v>
      </c>
      <c r="Q190" s="305" t="s">
        <v>357</v>
      </c>
      <c r="R190" s="305">
        <v>3188022955</v>
      </c>
      <c r="S190" s="306" t="s">
        <v>1327</v>
      </c>
      <c r="T190" s="313">
        <v>1405</v>
      </c>
      <c r="U190" s="312"/>
      <c r="V190" s="312"/>
      <c r="W190" s="313">
        <v>91</v>
      </c>
      <c r="X190" s="313">
        <v>116</v>
      </c>
      <c r="Y190" s="313">
        <v>121</v>
      </c>
      <c r="Z190" s="313">
        <v>124</v>
      </c>
      <c r="AA190" s="313">
        <v>124</v>
      </c>
      <c r="AB190" s="313">
        <v>123</v>
      </c>
      <c r="AC190" s="312"/>
      <c r="AD190" s="313">
        <v>128</v>
      </c>
      <c r="AE190" s="313">
        <v>115</v>
      </c>
      <c r="AF190" s="313">
        <v>124</v>
      </c>
      <c r="AG190" s="313">
        <v>124</v>
      </c>
      <c r="AH190" s="313">
        <v>107</v>
      </c>
      <c r="AI190" s="313">
        <v>108</v>
      </c>
      <c r="AJ190" s="312"/>
      <c r="AK190" s="312"/>
      <c r="AL190" s="312"/>
      <c r="AM190" s="312"/>
      <c r="AN190" s="312"/>
      <c r="AO190" s="312"/>
      <c r="AP190" s="312"/>
      <c r="AQ190" s="312"/>
      <c r="AR190" s="312"/>
      <c r="AS190" s="312"/>
      <c r="AT190" s="312"/>
      <c r="AU190" s="314">
        <v>842</v>
      </c>
      <c r="AV190" s="313">
        <v>810</v>
      </c>
      <c r="AW190" s="312"/>
      <c r="AX190" s="312"/>
      <c r="AY190" s="313">
        <v>61</v>
      </c>
      <c r="AZ190" s="313">
        <v>75</v>
      </c>
      <c r="BA190" s="313">
        <v>74</v>
      </c>
      <c r="BB190" s="313">
        <v>61</v>
      </c>
      <c r="BC190" s="313">
        <v>78</v>
      </c>
      <c r="BD190" s="313">
        <v>70</v>
      </c>
      <c r="BE190" s="312"/>
      <c r="BF190" s="313">
        <v>87</v>
      </c>
      <c r="BG190" s="313">
        <v>63</v>
      </c>
      <c r="BH190" s="313">
        <v>63</v>
      </c>
      <c r="BI190" s="313">
        <v>65</v>
      </c>
      <c r="BJ190" s="313">
        <v>62</v>
      </c>
      <c r="BK190" s="313">
        <v>51</v>
      </c>
      <c r="BL190" s="312"/>
      <c r="BM190" s="312"/>
      <c r="BN190" s="312"/>
      <c r="BO190" s="312"/>
      <c r="BP190" s="312"/>
      <c r="BQ190" s="312"/>
      <c r="BR190" s="312"/>
      <c r="BS190" s="312"/>
      <c r="BT190" s="312"/>
      <c r="BU190" s="315"/>
      <c r="BV190" s="315"/>
      <c r="BW190" s="314">
        <v>842</v>
      </c>
      <c r="BX190" s="313">
        <v>595</v>
      </c>
      <c r="BY190" s="312"/>
      <c r="BZ190" s="312"/>
      <c r="CA190" s="313">
        <v>30</v>
      </c>
      <c r="CB190" s="313">
        <v>41</v>
      </c>
      <c r="CC190" s="313">
        <v>47</v>
      </c>
      <c r="CD190" s="313">
        <v>63</v>
      </c>
      <c r="CE190" s="313">
        <v>46</v>
      </c>
      <c r="CF190" s="313">
        <v>53</v>
      </c>
      <c r="CG190" s="312"/>
      <c r="CH190" s="313">
        <v>41</v>
      </c>
      <c r="CI190" s="313">
        <v>52</v>
      </c>
      <c r="CJ190" s="313">
        <v>61</v>
      </c>
      <c r="CK190" s="313">
        <v>59</v>
      </c>
      <c r="CL190" s="313">
        <v>45</v>
      </c>
      <c r="CM190" s="313">
        <v>57</v>
      </c>
      <c r="CN190" s="312"/>
      <c r="CO190" s="312"/>
      <c r="CP190" s="312"/>
      <c r="CQ190" s="312"/>
      <c r="CR190" s="312"/>
      <c r="CS190" s="312"/>
      <c r="CT190" s="312"/>
      <c r="CU190" s="312"/>
      <c r="CV190" s="312"/>
      <c r="CW190" s="315"/>
      <c r="CX190" s="315"/>
    </row>
    <row r="191" spans="1:102" ht="18.75" x14ac:dyDescent="0.3">
      <c r="A191" s="298">
        <v>178</v>
      </c>
      <c r="B191" s="299" t="s">
        <v>1328</v>
      </c>
      <c r="C191" s="300" t="s">
        <v>351</v>
      </c>
      <c r="D191" s="300" t="s">
        <v>137</v>
      </c>
      <c r="E191" s="300" t="s">
        <v>130</v>
      </c>
      <c r="F191" s="300" t="s">
        <v>130</v>
      </c>
      <c r="G191" s="301" t="s">
        <v>1329</v>
      </c>
      <c r="H191" s="302" t="s">
        <v>1330</v>
      </c>
      <c r="I191" s="303">
        <v>14</v>
      </c>
      <c r="J191" s="300" t="s">
        <v>1331</v>
      </c>
      <c r="K191" s="300" t="s">
        <v>1332</v>
      </c>
      <c r="L191" s="304">
        <v>113001030085</v>
      </c>
      <c r="M191" s="303">
        <v>858</v>
      </c>
      <c r="N191" s="298">
        <v>858</v>
      </c>
      <c r="O191" s="298" t="s">
        <v>1333</v>
      </c>
      <c r="P191" s="305">
        <v>3104906818</v>
      </c>
      <c r="Q191" s="305" t="s">
        <v>357</v>
      </c>
      <c r="R191" s="305">
        <v>3205566217</v>
      </c>
      <c r="S191" s="306" t="s">
        <v>1334</v>
      </c>
      <c r="T191" s="313">
        <v>1252</v>
      </c>
      <c r="U191" s="312"/>
      <c r="V191" s="312"/>
      <c r="W191" s="313">
        <v>77</v>
      </c>
      <c r="X191" s="313">
        <v>96</v>
      </c>
      <c r="Y191" s="313">
        <v>98</v>
      </c>
      <c r="Z191" s="313">
        <v>96</v>
      </c>
      <c r="AA191" s="313">
        <v>107</v>
      </c>
      <c r="AB191" s="313">
        <v>107</v>
      </c>
      <c r="AC191" s="312"/>
      <c r="AD191" s="313">
        <v>126</v>
      </c>
      <c r="AE191" s="313">
        <v>115</v>
      </c>
      <c r="AF191" s="313">
        <v>117</v>
      </c>
      <c r="AG191" s="313">
        <v>114</v>
      </c>
      <c r="AH191" s="313">
        <v>102</v>
      </c>
      <c r="AI191" s="313">
        <v>97</v>
      </c>
      <c r="AJ191" s="312"/>
      <c r="AK191" s="312"/>
      <c r="AL191" s="312"/>
      <c r="AM191" s="312"/>
      <c r="AN191" s="312"/>
      <c r="AO191" s="312"/>
      <c r="AP191" s="312"/>
      <c r="AQ191" s="312"/>
      <c r="AR191" s="312"/>
      <c r="AS191" s="312"/>
      <c r="AT191" s="312"/>
      <c r="AU191" s="314">
        <v>858</v>
      </c>
      <c r="AV191" s="313">
        <v>590</v>
      </c>
      <c r="AW191" s="312"/>
      <c r="AX191" s="312"/>
      <c r="AY191" s="313">
        <v>36</v>
      </c>
      <c r="AZ191" s="313">
        <v>35</v>
      </c>
      <c r="BA191" s="313">
        <v>44</v>
      </c>
      <c r="BB191" s="313">
        <v>38</v>
      </c>
      <c r="BC191" s="313">
        <v>62</v>
      </c>
      <c r="BD191" s="313">
        <v>40</v>
      </c>
      <c r="BE191" s="312"/>
      <c r="BF191" s="313">
        <v>70</v>
      </c>
      <c r="BG191" s="313">
        <v>48</v>
      </c>
      <c r="BH191" s="313">
        <v>61</v>
      </c>
      <c r="BI191" s="313">
        <v>50</v>
      </c>
      <c r="BJ191" s="313">
        <v>54</v>
      </c>
      <c r="BK191" s="313">
        <v>52</v>
      </c>
      <c r="BL191" s="312"/>
      <c r="BM191" s="312"/>
      <c r="BN191" s="312"/>
      <c r="BO191" s="312"/>
      <c r="BP191" s="312"/>
      <c r="BQ191" s="312"/>
      <c r="BR191" s="312"/>
      <c r="BS191" s="312"/>
      <c r="BT191" s="312"/>
      <c r="BU191" s="315"/>
      <c r="BV191" s="315"/>
      <c r="BW191" s="314">
        <v>858</v>
      </c>
      <c r="BX191" s="313">
        <v>662</v>
      </c>
      <c r="BY191" s="312"/>
      <c r="BZ191" s="312"/>
      <c r="CA191" s="313">
        <v>41</v>
      </c>
      <c r="CB191" s="313">
        <v>61</v>
      </c>
      <c r="CC191" s="313">
        <v>54</v>
      </c>
      <c r="CD191" s="313">
        <v>58</v>
      </c>
      <c r="CE191" s="313">
        <v>45</v>
      </c>
      <c r="CF191" s="313">
        <v>67</v>
      </c>
      <c r="CG191" s="312"/>
      <c r="CH191" s="313">
        <v>56</v>
      </c>
      <c r="CI191" s="313">
        <v>67</v>
      </c>
      <c r="CJ191" s="313">
        <v>56</v>
      </c>
      <c r="CK191" s="313">
        <v>64</v>
      </c>
      <c r="CL191" s="313">
        <v>48</v>
      </c>
      <c r="CM191" s="313">
        <v>45</v>
      </c>
      <c r="CN191" s="312"/>
      <c r="CO191" s="312"/>
      <c r="CP191" s="312"/>
      <c r="CQ191" s="312"/>
      <c r="CR191" s="312"/>
      <c r="CS191" s="312"/>
      <c r="CT191" s="312"/>
      <c r="CU191" s="312"/>
      <c r="CV191" s="312"/>
      <c r="CW191" s="315"/>
      <c r="CX191" s="315"/>
    </row>
    <row r="192" spans="1:102" ht="18.75" x14ac:dyDescent="0.3">
      <c r="A192" s="298">
        <v>179</v>
      </c>
      <c r="B192" s="299" t="s">
        <v>1335</v>
      </c>
      <c r="C192" s="300" t="s">
        <v>351</v>
      </c>
      <c r="D192" s="300" t="s">
        <v>137</v>
      </c>
      <c r="E192" s="300" t="s">
        <v>130</v>
      </c>
      <c r="F192" s="300" t="s">
        <v>130</v>
      </c>
      <c r="G192" s="302" t="s">
        <v>1336</v>
      </c>
      <c r="H192" s="302" t="s">
        <v>1337</v>
      </c>
      <c r="I192" s="303">
        <v>13</v>
      </c>
      <c r="J192" s="300" t="s">
        <v>730</v>
      </c>
      <c r="K192" s="300" t="s">
        <v>1338</v>
      </c>
      <c r="L192" s="304">
        <v>313001002251</v>
      </c>
      <c r="M192" s="303">
        <v>248</v>
      </c>
      <c r="N192" s="298">
        <v>248</v>
      </c>
      <c r="O192" s="298" t="s">
        <v>1339</v>
      </c>
      <c r="P192" s="305">
        <v>6531459</v>
      </c>
      <c r="Q192" s="305" t="s">
        <v>357</v>
      </c>
      <c r="R192" s="305">
        <v>3505511557</v>
      </c>
      <c r="S192" s="306" t="s">
        <v>1340</v>
      </c>
      <c r="T192" s="313">
        <v>463</v>
      </c>
      <c r="U192" s="312"/>
      <c r="V192" s="312"/>
      <c r="W192" s="313">
        <v>25</v>
      </c>
      <c r="X192" s="313">
        <v>26</v>
      </c>
      <c r="Y192" s="313">
        <v>32</v>
      </c>
      <c r="Z192" s="313">
        <v>32</v>
      </c>
      <c r="AA192" s="313">
        <v>57</v>
      </c>
      <c r="AB192" s="313">
        <v>33</v>
      </c>
      <c r="AC192" s="312"/>
      <c r="AD192" s="313">
        <v>36</v>
      </c>
      <c r="AE192" s="313">
        <v>32</v>
      </c>
      <c r="AF192" s="313">
        <v>65</v>
      </c>
      <c r="AG192" s="313">
        <v>37</v>
      </c>
      <c r="AH192" s="313">
        <v>54</v>
      </c>
      <c r="AI192" s="313">
        <v>34</v>
      </c>
      <c r="AJ192" s="312"/>
      <c r="AK192" s="312"/>
      <c r="AL192" s="312"/>
      <c r="AM192" s="312"/>
      <c r="AN192" s="312"/>
      <c r="AO192" s="312"/>
      <c r="AP192" s="312"/>
      <c r="AQ192" s="312"/>
      <c r="AR192" s="312"/>
      <c r="AS192" s="312"/>
      <c r="AT192" s="312"/>
      <c r="AU192" s="314">
        <v>248</v>
      </c>
      <c r="AV192" s="313">
        <v>222</v>
      </c>
      <c r="AW192" s="312"/>
      <c r="AX192" s="312"/>
      <c r="AY192" s="313">
        <v>15</v>
      </c>
      <c r="AZ192" s="313">
        <v>11</v>
      </c>
      <c r="BA192" s="313">
        <v>13</v>
      </c>
      <c r="BB192" s="313">
        <v>15</v>
      </c>
      <c r="BC192" s="313">
        <v>26</v>
      </c>
      <c r="BD192" s="313">
        <v>15</v>
      </c>
      <c r="BE192" s="312"/>
      <c r="BF192" s="313">
        <v>19</v>
      </c>
      <c r="BG192" s="313">
        <v>13</v>
      </c>
      <c r="BH192" s="313">
        <v>31</v>
      </c>
      <c r="BI192" s="313">
        <v>18</v>
      </c>
      <c r="BJ192" s="313">
        <v>28</v>
      </c>
      <c r="BK192" s="313">
        <v>18</v>
      </c>
      <c r="BL192" s="312"/>
      <c r="BM192" s="312"/>
      <c r="BN192" s="312"/>
      <c r="BO192" s="312"/>
      <c r="BP192" s="312"/>
      <c r="BQ192" s="312"/>
      <c r="BR192" s="312"/>
      <c r="BS192" s="312"/>
      <c r="BT192" s="312"/>
      <c r="BU192" s="315"/>
      <c r="BV192" s="315"/>
      <c r="BW192" s="314">
        <v>248</v>
      </c>
      <c r="BX192" s="313">
        <v>241</v>
      </c>
      <c r="BY192" s="312"/>
      <c r="BZ192" s="312"/>
      <c r="CA192" s="313">
        <v>10</v>
      </c>
      <c r="CB192" s="313">
        <v>15</v>
      </c>
      <c r="CC192" s="313">
        <v>19</v>
      </c>
      <c r="CD192" s="313">
        <v>17</v>
      </c>
      <c r="CE192" s="313">
        <v>31</v>
      </c>
      <c r="CF192" s="313">
        <v>18</v>
      </c>
      <c r="CG192" s="312"/>
      <c r="CH192" s="313">
        <v>17</v>
      </c>
      <c r="CI192" s="313">
        <v>19</v>
      </c>
      <c r="CJ192" s="313">
        <v>34</v>
      </c>
      <c r="CK192" s="313">
        <v>19</v>
      </c>
      <c r="CL192" s="313">
        <v>26</v>
      </c>
      <c r="CM192" s="313">
        <v>16</v>
      </c>
      <c r="CN192" s="312"/>
      <c r="CO192" s="312"/>
      <c r="CP192" s="312"/>
      <c r="CQ192" s="312"/>
      <c r="CR192" s="312"/>
      <c r="CS192" s="312"/>
      <c r="CT192" s="312"/>
      <c r="CU192" s="312"/>
      <c r="CV192" s="312"/>
      <c r="CW192" s="315"/>
      <c r="CX192" s="315"/>
    </row>
    <row r="193" spans="1:102" ht="18.75" x14ac:dyDescent="0.3">
      <c r="A193" s="298">
        <v>180</v>
      </c>
      <c r="B193" s="299" t="s">
        <v>1341</v>
      </c>
      <c r="C193" s="300" t="s">
        <v>351</v>
      </c>
      <c r="D193" s="300" t="s">
        <v>137</v>
      </c>
      <c r="E193" s="300" t="s">
        <v>128</v>
      </c>
      <c r="F193" s="300" t="s">
        <v>145</v>
      </c>
      <c r="G193" s="302" t="s">
        <v>1342</v>
      </c>
      <c r="H193" s="302" t="s">
        <v>1343</v>
      </c>
      <c r="I193" s="303">
        <v>10</v>
      </c>
      <c r="J193" s="300" t="s">
        <v>774</v>
      </c>
      <c r="K193" s="300" t="s">
        <v>1344</v>
      </c>
      <c r="L193" s="304">
        <v>313001002269</v>
      </c>
      <c r="M193" s="303">
        <v>249</v>
      </c>
      <c r="N193" s="298">
        <v>249</v>
      </c>
      <c r="O193" s="298" t="s">
        <v>1345</v>
      </c>
      <c r="P193" s="305">
        <v>6694152</v>
      </c>
      <c r="Q193" s="305" t="s">
        <v>357</v>
      </c>
      <c r="R193" s="305">
        <v>3012800284</v>
      </c>
      <c r="S193" s="306" t="s">
        <v>1346</v>
      </c>
      <c r="T193" s="313">
        <v>97</v>
      </c>
      <c r="U193" s="313">
        <v>14</v>
      </c>
      <c r="V193" s="313">
        <v>7</v>
      </c>
      <c r="W193" s="313">
        <v>15</v>
      </c>
      <c r="X193" s="313">
        <v>18</v>
      </c>
      <c r="Y193" s="313">
        <v>16</v>
      </c>
      <c r="Z193" s="313">
        <v>9</v>
      </c>
      <c r="AA193" s="313">
        <v>6</v>
      </c>
      <c r="AB193" s="313">
        <v>12</v>
      </c>
      <c r="AC193" s="312"/>
      <c r="AD193" s="312"/>
      <c r="AE193" s="312"/>
      <c r="AF193" s="312"/>
      <c r="AG193" s="312"/>
      <c r="AH193" s="312"/>
      <c r="AI193" s="312"/>
      <c r="AJ193" s="312"/>
      <c r="AK193" s="312"/>
      <c r="AL193" s="312"/>
      <c r="AM193" s="312"/>
      <c r="AN193" s="312"/>
      <c r="AO193" s="312"/>
      <c r="AP193" s="312"/>
      <c r="AQ193" s="312"/>
      <c r="AR193" s="312"/>
      <c r="AS193" s="312"/>
      <c r="AT193" s="312"/>
      <c r="AU193" s="314">
        <v>249</v>
      </c>
      <c r="AV193" s="313">
        <v>38</v>
      </c>
      <c r="AW193" s="313">
        <v>5</v>
      </c>
      <c r="AX193" s="313">
        <v>4</v>
      </c>
      <c r="AY193" s="313">
        <v>5</v>
      </c>
      <c r="AZ193" s="313">
        <v>5</v>
      </c>
      <c r="BA193" s="313">
        <v>6</v>
      </c>
      <c r="BB193" s="313">
        <v>2</v>
      </c>
      <c r="BC193" s="313">
        <v>5</v>
      </c>
      <c r="BD193" s="313">
        <v>6</v>
      </c>
      <c r="BE193" s="312"/>
      <c r="BF193" s="312"/>
      <c r="BG193" s="312"/>
      <c r="BH193" s="312"/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  <c r="BT193" s="312"/>
      <c r="BU193" s="315"/>
      <c r="BV193" s="315"/>
      <c r="BW193" s="314">
        <v>249</v>
      </c>
      <c r="BX193" s="313">
        <v>59</v>
      </c>
      <c r="BY193" s="313">
        <v>9</v>
      </c>
      <c r="BZ193" s="313">
        <v>3</v>
      </c>
      <c r="CA193" s="313">
        <v>10</v>
      </c>
      <c r="CB193" s="313">
        <v>13</v>
      </c>
      <c r="CC193" s="313">
        <v>10</v>
      </c>
      <c r="CD193" s="313">
        <v>7</v>
      </c>
      <c r="CE193" s="313">
        <v>1</v>
      </c>
      <c r="CF193" s="313">
        <v>6</v>
      </c>
      <c r="CG193" s="312"/>
      <c r="CH193" s="312"/>
      <c r="CI193" s="312"/>
      <c r="CJ193" s="312"/>
      <c r="CK193" s="312"/>
      <c r="CL193" s="312"/>
      <c r="CM193" s="312"/>
      <c r="CN193" s="312"/>
      <c r="CO193" s="312"/>
      <c r="CP193" s="312"/>
      <c r="CQ193" s="312"/>
      <c r="CR193" s="312"/>
      <c r="CS193" s="312"/>
      <c r="CT193" s="312"/>
      <c r="CU193" s="312"/>
      <c r="CV193" s="312"/>
      <c r="CW193" s="315"/>
      <c r="CX193" s="315"/>
    </row>
    <row r="194" spans="1:102" ht="18.75" x14ac:dyDescent="0.3">
      <c r="A194" s="298">
        <v>181</v>
      </c>
      <c r="B194" s="299" t="s">
        <v>1347</v>
      </c>
      <c r="C194" s="300" t="s">
        <v>351</v>
      </c>
      <c r="D194" s="300" t="s">
        <v>137</v>
      </c>
      <c r="E194" s="300" t="s">
        <v>128</v>
      </c>
      <c r="F194" s="300" t="s">
        <v>148</v>
      </c>
      <c r="G194" s="301" t="s">
        <v>1348</v>
      </c>
      <c r="H194" s="302" t="s">
        <v>1349</v>
      </c>
      <c r="I194" s="303">
        <v>1</v>
      </c>
      <c r="J194" s="300" t="s">
        <v>1350</v>
      </c>
      <c r="K194" s="300" t="s">
        <v>1351</v>
      </c>
      <c r="L194" s="304">
        <v>313001002421</v>
      </c>
      <c r="M194" s="303">
        <v>255</v>
      </c>
      <c r="N194" s="298">
        <v>255</v>
      </c>
      <c r="O194" s="298" t="s">
        <v>1352</v>
      </c>
      <c r="P194" s="305">
        <v>356928065</v>
      </c>
      <c r="Q194" s="305" t="s">
        <v>357</v>
      </c>
      <c r="R194" s="305">
        <v>3041175561</v>
      </c>
      <c r="S194" s="306" t="s">
        <v>1353</v>
      </c>
      <c r="T194" s="313">
        <v>329</v>
      </c>
      <c r="U194" s="312"/>
      <c r="V194" s="312"/>
      <c r="W194" s="313">
        <v>23</v>
      </c>
      <c r="X194" s="313">
        <v>21</v>
      </c>
      <c r="Y194" s="313">
        <v>25</v>
      </c>
      <c r="Z194" s="313">
        <v>28</v>
      </c>
      <c r="AA194" s="313">
        <v>30</v>
      </c>
      <c r="AB194" s="313">
        <v>33</v>
      </c>
      <c r="AC194" s="312"/>
      <c r="AD194" s="313">
        <v>31</v>
      </c>
      <c r="AE194" s="313">
        <v>25</v>
      </c>
      <c r="AF194" s="313">
        <v>30</v>
      </c>
      <c r="AG194" s="313">
        <v>31</v>
      </c>
      <c r="AH194" s="313">
        <v>25</v>
      </c>
      <c r="AI194" s="313">
        <v>27</v>
      </c>
      <c r="AJ194" s="312"/>
      <c r="AK194" s="312"/>
      <c r="AL194" s="312"/>
      <c r="AM194" s="312"/>
      <c r="AN194" s="312"/>
      <c r="AO194" s="312"/>
      <c r="AP194" s="312"/>
      <c r="AQ194" s="312"/>
      <c r="AR194" s="312"/>
      <c r="AS194" s="312"/>
      <c r="AT194" s="312"/>
      <c r="AU194" s="314">
        <v>255</v>
      </c>
      <c r="AV194" s="313">
        <v>148</v>
      </c>
      <c r="AW194" s="312"/>
      <c r="AX194" s="312"/>
      <c r="AY194" s="313">
        <v>13</v>
      </c>
      <c r="AZ194" s="313">
        <v>11</v>
      </c>
      <c r="BA194" s="313">
        <v>15</v>
      </c>
      <c r="BB194" s="313">
        <v>12</v>
      </c>
      <c r="BC194" s="313">
        <v>14</v>
      </c>
      <c r="BD194" s="313">
        <v>18</v>
      </c>
      <c r="BE194" s="312"/>
      <c r="BF194" s="313">
        <v>10</v>
      </c>
      <c r="BG194" s="313">
        <v>11</v>
      </c>
      <c r="BH194" s="313">
        <v>12</v>
      </c>
      <c r="BI194" s="313">
        <v>13</v>
      </c>
      <c r="BJ194" s="313">
        <v>9</v>
      </c>
      <c r="BK194" s="313">
        <v>10</v>
      </c>
      <c r="BL194" s="312"/>
      <c r="BM194" s="312"/>
      <c r="BN194" s="312"/>
      <c r="BO194" s="312"/>
      <c r="BP194" s="312"/>
      <c r="BQ194" s="312"/>
      <c r="BR194" s="312"/>
      <c r="BS194" s="312"/>
      <c r="BT194" s="312"/>
      <c r="BU194" s="315"/>
      <c r="BV194" s="315"/>
      <c r="BW194" s="314">
        <v>255</v>
      </c>
      <c r="BX194" s="313">
        <v>181</v>
      </c>
      <c r="BY194" s="312"/>
      <c r="BZ194" s="312"/>
      <c r="CA194" s="313">
        <v>10</v>
      </c>
      <c r="CB194" s="313">
        <v>10</v>
      </c>
      <c r="CC194" s="313">
        <v>10</v>
      </c>
      <c r="CD194" s="313">
        <v>16</v>
      </c>
      <c r="CE194" s="313">
        <v>16</v>
      </c>
      <c r="CF194" s="313">
        <v>15</v>
      </c>
      <c r="CG194" s="312"/>
      <c r="CH194" s="313">
        <v>21</v>
      </c>
      <c r="CI194" s="313">
        <v>14</v>
      </c>
      <c r="CJ194" s="313">
        <v>18</v>
      </c>
      <c r="CK194" s="313">
        <v>18</v>
      </c>
      <c r="CL194" s="313">
        <v>16</v>
      </c>
      <c r="CM194" s="313">
        <v>17</v>
      </c>
      <c r="CN194" s="312"/>
      <c r="CO194" s="312"/>
      <c r="CP194" s="312"/>
      <c r="CQ194" s="312"/>
      <c r="CR194" s="312"/>
      <c r="CS194" s="312"/>
      <c r="CT194" s="312"/>
      <c r="CU194" s="312"/>
      <c r="CV194" s="312"/>
      <c r="CW194" s="315"/>
      <c r="CX194" s="315"/>
    </row>
    <row r="195" spans="1:102" ht="18.75" x14ac:dyDescent="0.3">
      <c r="A195" s="298">
        <v>182</v>
      </c>
      <c r="B195" s="299" t="s">
        <v>1354</v>
      </c>
      <c r="C195" s="300" t="s">
        <v>351</v>
      </c>
      <c r="D195" s="300" t="s">
        <v>137</v>
      </c>
      <c r="E195" s="300" t="s">
        <v>130</v>
      </c>
      <c r="F195" s="300" t="s">
        <v>130</v>
      </c>
      <c r="G195" s="302" t="s">
        <v>1355</v>
      </c>
      <c r="H195" s="302" t="s">
        <v>1356</v>
      </c>
      <c r="I195" s="303">
        <v>12</v>
      </c>
      <c r="J195" s="300" t="s">
        <v>589</v>
      </c>
      <c r="K195" s="300" t="s">
        <v>1357</v>
      </c>
      <c r="L195" s="304">
        <v>313001005331</v>
      </c>
      <c r="M195" s="303">
        <v>285</v>
      </c>
      <c r="N195" s="298">
        <v>285</v>
      </c>
      <c r="O195" s="298" t="s">
        <v>1358</v>
      </c>
      <c r="P195" s="305">
        <v>0</v>
      </c>
      <c r="Q195" s="305" t="s">
        <v>357</v>
      </c>
      <c r="R195" s="305">
        <v>3135849933</v>
      </c>
      <c r="S195" s="306" t="s">
        <v>1359</v>
      </c>
      <c r="T195" s="313">
        <v>96</v>
      </c>
      <c r="U195" s="313">
        <v>3</v>
      </c>
      <c r="V195" s="313">
        <v>7</v>
      </c>
      <c r="W195" s="313">
        <v>6</v>
      </c>
      <c r="X195" s="313">
        <v>16</v>
      </c>
      <c r="Y195" s="313">
        <v>15</v>
      </c>
      <c r="Z195" s="313">
        <v>22</v>
      </c>
      <c r="AA195" s="313">
        <v>14</v>
      </c>
      <c r="AB195" s="313">
        <v>13</v>
      </c>
      <c r="AC195" s="312"/>
      <c r="AD195" s="312"/>
      <c r="AE195" s="312"/>
      <c r="AF195" s="312"/>
      <c r="AG195" s="312"/>
      <c r="AH195" s="312"/>
      <c r="AI195" s="312"/>
      <c r="AJ195" s="312"/>
      <c r="AK195" s="312"/>
      <c r="AL195" s="312"/>
      <c r="AM195" s="312"/>
      <c r="AN195" s="312"/>
      <c r="AO195" s="312"/>
      <c r="AP195" s="312"/>
      <c r="AQ195" s="312"/>
      <c r="AR195" s="312"/>
      <c r="AS195" s="312"/>
      <c r="AT195" s="312"/>
      <c r="AU195" s="314">
        <v>285</v>
      </c>
      <c r="AV195" s="313">
        <v>47</v>
      </c>
      <c r="AW195" s="313">
        <v>2</v>
      </c>
      <c r="AX195" s="313">
        <v>4</v>
      </c>
      <c r="AY195" s="313">
        <v>4</v>
      </c>
      <c r="AZ195" s="313">
        <v>11</v>
      </c>
      <c r="BA195" s="313">
        <v>7</v>
      </c>
      <c r="BB195" s="313">
        <v>6</v>
      </c>
      <c r="BC195" s="313">
        <v>6</v>
      </c>
      <c r="BD195" s="313">
        <v>7</v>
      </c>
      <c r="BE195" s="312"/>
      <c r="BF195" s="312"/>
      <c r="BG195" s="312"/>
      <c r="BH195" s="312"/>
      <c r="BI195" s="312"/>
      <c r="BJ195" s="312"/>
      <c r="BK195" s="312"/>
      <c r="BL195" s="312"/>
      <c r="BM195" s="312"/>
      <c r="BN195" s="312"/>
      <c r="BO195" s="312"/>
      <c r="BP195" s="312"/>
      <c r="BQ195" s="312"/>
      <c r="BR195" s="312"/>
      <c r="BS195" s="312"/>
      <c r="BT195" s="312"/>
      <c r="BU195" s="315"/>
      <c r="BV195" s="315"/>
      <c r="BW195" s="314">
        <v>285</v>
      </c>
      <c r="BX195" s="313">
        <v>49</v>
      </c>
      <c r="BY195" s="313">
        <v>1</v>
      </c>
      <c r="BZ195" s="313">
        <v>3</v>
      </c>
      <c r="CA195" s="313">
        <v>2</v>
      </c>
      <c r="CB195" s="313">
        <v>5</v>
      </c>
      <c r="CC195" s="313">
        <v>8</v>
      </c>
      <c r="CD195" s="313">
        <v>16</v>
      </c>
      <c r="CE195" s="313">
        <v>8</v>
      </c>
      <c r="CF195" s="313">
        <v>6</v>
      </c>
      <c r="CG195" s="312"/>
      <c r="CH195" s="312"/>
      <c r="CI195" s="312"/>
      <c r="CJ195" s="312"/>
      <c r="CK195" s="312"/>
      <c r="CL195" s="312"/>
      <c r="CM195" s="312"/>
      <c r="CN195" s="312"/>
      <c r="CO195" s="312"/>
      <c r="CP195" s="312"/>
      <c r="CQ195" s="312"/>
      <c r="CR195" s="312"/>
      <c r="CS195" s="312"/>
      <c r="CT195" s="312"/>
      <c r="CU195" s="312"/>
      <c r="CV195" s="312"/>
      <c r="CW195" s="315"/>
      <c r="CX195" s="315"/>
    </row>
    <row r="196" spans="1:102" ht="18.75" x14ac:dyDescent="0.3">
      <c r="A196" s="298">
        <v>183</v>
      </c>
      <c r="B196" s="299" t="s">
        <v>1360</v>
      </c>
      <c r="C196" s="300" t="s">
        <v>351</v>
      </c>
      <c r="D196" s="300" t="s">
        <v>137</v>
      </c>
      <c r="E196" s="300" t="s">
        <v>129</v>
      </c>
      <c r="F196" s="300" t="s">
        <v>129</v>
      </c>
      <c r="G196" s="301" t="s">
        <v>1361</v>
      </c>
      <c r="H196" s="302" t="s">
        <v>1362</v>
      </c>
      <c r="I196" s="303">
        <v>6</v>
      </c>
      <c r="J196" s="300" t="s">
        <v>1363</v>
      </c>
      <c r="K196" s="300" t="s">
        <v>1364</v>
      </c>
      <c r="L196" s="304">
        <v>113001029800</v>
      </c>
      <c r="M196" s="303">
        <v>828</v>
      </c>
      <c r="N196" s="298">
        <v>828</v>
      </c>
      <c r="O196" s="303" t="s">
        <v>1365</v>
      </c>
      <c r="P196" s="305">
        <v>6714839</v>
      </c>
      <c r="Q196" s="305" t="s">
        <v>357</v>
      </c>
      <c r="R196" s="305">
        <v>3002782576</v>
      </c>
      <c r="S196" s="306" t="s">
        <v>1366</v>
      </c>
      <c r="T196" s="313">
        <v>889</v>
      </c>
      <c r="U196" s="312"/>
      <c r="V196" s="312"/>
      <c r="W196" s="313">
        <v>125</v>
      </c>
      <c r="X196" s="313">
        <v>163</v>
      </c>
      <c r="Y196" s="313">
        <v>167</v>
      </c>
      <c r="Z196" s="313">
        <v>163</v>
      </c>
      <c r="AA196" s="313">
        <v>128</v>
      </c>
      <c r="AB196" s="313">
        <v>143</v>
      </c>
      <c r="AC196" s="312"/>
      <c r="AD196" s="312"/>
      <c r="AE196" s="312"/>
      <c r="AF196" s="312"/>
      <c r="AG196" s="312"/>
      <c r="AH196" s="312"/>
      <c r="AI196" s="312"/>
      <c r="AJ196" s="312"/>
      <c r="AK196" s="312"/>
      <c r="AL196" s="312"/>
      <c r="AM196" s="312"/>
      <c r="AN196" s="312"/>
      <c r="AO196" s="312"/>
      <c r="AP196" s="312"/>
      <c r="AQ196" s="312"/>
      <c r="AR196" s="312"/>
      <c r="AS196" s="312"/>
      <c r="AT196" s="312"/>
      <c r="AU196" s="314">
        <v>828</v>
      </c>
      <c r="AV196" s="313">
        <v>406</v>
      </c>
      <c r="AW196" s="312"/>
      <c r="AX196" s="312"/>
      <c r="AY196" s="313">
        <v>57</v>
      </c>
      <c r="AZ196" s="313">
        <v>83</v>
      </c>
      <c r="BA196" s="313">
        <v>74</v>
      </c>
      <c r="BB196" s="313">
        <v>68</v>
      </c>
      <c r="BC196" s="313">
        <v>59</v>
      </c>
      <c r="BD196" s="313">
        <v>65</v>
      </c>
      <c r="BE196" s="312"/>
      <c r="BF196" s="312"/>
      <c r="BG196" s="312"/>
      <c r="BH196" s="312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  <c r="BT196" s="312"/>
      <c r="BU196" s="315"/>
      <c r="BV196" s="315"/>
      <c r="BW196" s="314">
        <v>828</v>
      </c>
      <c r="BX196" s="313">
        <v>483</v>
      </c>
      <c r="BY196" s="312"/>
      <c r="BZ196" s="312"/>
      <c r="CA196" s="313">
        <v>68</v>
      </c>
      <c r="CB196" s="313">
        <v>80</v>
      </c>
      <c r="CC196" s="313">
        <v>93</v>
      </c>
      <c r="CD196" s="313">
        <v>95</v>
      </c>
      <c r="CE196" s="313">
        <v>69</v>
      </c>
      <c r="CF196" s="313">
        <v>78</v>
      </c>
      <c r="CG196" s="312"/>
      <c r="CH196" s="312"/>
      <c r="CI196" s="312"/>
      <c r="CJ196" s="312"/>
      <c r="CK196" s="312"/>
      <c r="CL196" s="312"/>
      <c r="CM196" s="312"/>
      <c r="CN196" s="312"/>
      <c r="CO196" s="312"/>
      <c r="CP196" s="312"/>
      <c r="CQ196" s="312"/>
      <c r="CR196" s="312"/>
      <c r="CS196" s="312"/>
      <c r="CT196" s="312"/>
      <c r="CU196" s="312"/>
      <c r="CV196" s="312"/>
      <c r="CW196" s="315"/>
      <c r="CX196" s="315"/>
    </row>
    <row r="197" spans="1:102" ht="18.75" x14ac:dyDescent="0.3">
      <c r="A197" s="298">
        <v>184</v>
      </c>
      <c r="B197" s="299" t="s">
        <v>1367</v>
      </c>
      <c r="C197" s="300" t="s">
        <v>351</v>
      </c>
      <c r="D197" s="300" t="s">
        <v>137</v>
      </c>
      <c r="E197" s="300" t="s">
        <v>128</v>
      </c>
      <c r="F197" s="300" t="s">
        <v>145</v>
      </c>
      <c r="G197" s="302" t="s">
        <v>1368</v>
      </c>
      <c r="H197" s="302" t="s">
        <v>1369</v>
      </c>
      <c r="I197" s="303">
        <v>9</v>
      </c>
      <c r="J197" s="300" t="s">
        <v>517</v>
      </c>
      <c r="K197" s="300" t="s">
        <v>1370</v>
      </c>
      <c r="L197" s="304">
        <v>113001001972</v>
      </c>
      <c r="M197" s="303">
        <v>66</v>
      </c>
      <c r="N197" s="298">
        <v>66</v>
      </c>
      <c r="O197" s="303" t="s">
        <v>1371</v>
      </c>
      <c r="P197" s="305" t="s">
        <v>1372</v>
      </c>
      <c r="Q197" s="305" t="s">
        <v>357</v>
      </c>
      <c r="R197" s="305">
        <v>3126103644</v>
      </c>
      <c r="S197" s="306" t="s">
        <v>1373</v>
      </c>
      <c r="T197" s="313">
        <v>2429</v>
      </c>
      <c r="U197" s="312"/>
      <c r="V197" s="312"/>
      <c r="W197" s="313">
        <v>173</v>
      </c>
      <c r="X197" s="313">
        <v>187</v>
      </c>
      <c r="Y197" s="313">
        <v>207</v>
      </c>
      <c r="Z197" s="313">
        <v>195</v>
      </c>
      <c r="AA197" s="313">
        <v>198</v>
      </c>
      <c r="AB197" s="313">
        <v>192</v>
      </c>
      <c r="AC197" s="312"/>
      <c r="AD197" s="313">
        <v>227</v>
      </c>
      <c r="AE197" s="313">
        <v>202</v>
      </c>
      <c r="AF197" s="313">
        <v>206</v>
      </c>
      <c r="AG197" s="313">
        <v>231</v>
      </c>
      <c r="AH197" s="313">
        <v>223</v>
      </c>
      <c r="AI197" s="313">
        <v>188</v>
      </c>
      <c r="AJ197" s="312"/>
      <c r="AK197" s="312"/>
      <c r="AL197" s="312"/>
      <c r="AM197" s="312"/>
      <c r="AN197" s="312"/>
      <c r="AO197" s="312"/>
      <c r="AP197" s="312"/>
      <c r="AQ197" s="312"/>
      <c r="AR197" s="312"/>
      <c r="AS197" s="312"/>
      <c r="AT197" s="312"/>
      <c r="AU197" s="314">
        <v>66</v>
      </c>
      <c r="AV197" s="313">
        <v>825</v>
      </c>
      <c r="AW197" s="312"/>
      <c r="AX197" s="312"/>
      <c r="AY197" s="313">
        <v>84</v>
      </c>
      <c r="AZ197" s="313">
        <v>93</v>
      </c>
      <c r="BA197" s="313">
        <v>105</v>
      </c>
      <c r="BB197" s="313">
        <v>76</v>
      </c>
      <c r="BC197" s="313">
        <v>93</v>
      </c>
      <c r="BD197" s="313">
        <v>78</v>
      </c>
      <c r="BE197" s="312"/>
      <c r="BF197" s="313">
        <v>89</v>
      </c>
      <c r="BG197" s="313">
        <v>33</v>
      </c>
      <c r="BH197" s="313">
        <v>45</v>
      </c>
      <c r="BI197" s="313">
        <v>48</v>
      </c>
      <c r="BJ197" s="313">
        <v>42</v>
      </c>
      <c r="BK197" s="313">
        <v>39</v>
      </c>
      <c r="BL197" s="312"/>
      <c r="BM197" s="312"/>
      <c r="BN197" s="312"/>
      <c r="BO197" s="312"/>
      <c r="BP197" s="312"/>
      <c r="BQ197" s="312"/>
      <c r="BR197" s="312"/>
      <c r="BS197" s="312"/>
      <c r="BT197" s="312"/>
      <c r="BU197" s="315"/>
      <c r="BV197" s="315"/>
      <c r="BW197" s="314">
        <v>66</v>
      </c>
      <c r="BX197" s="313">
        <v>1604</v>
      </c>
      <c r="BY197" s="312"/>
      <c r="BZ197" s="312"/>
      <c r="CA197" s="313">
        <v>89</v>
      </c>
      <c r="CB197" s="313">
        <v>94</v>
      </c>
      <c r="CC197" s="313">
        <v>102</v>
      </c>
      <c r="CD197" s="313">
        <v>119</v>
      </c>
      <c r="CE197" s="313">
        <v>105</v>
      </c>
      <c r="CF197" s="313">
        <v>114</v>
      </c>
      <c r="CG197" s="312"/>
      <c r="CH197" s="313">
        <v>138</v>
      </c>
      <c r="CI197" s="313">
        <v>169</v>
      </c>
      <c r="CJ197" s="313">
        <v>161</v>
      </c>
      <c r="CK197" s="313">
        <v>183</v>
      </c>
      <c r="CL197" s="313">
        <v>181</v>
      </c>
      <c r="CM197" s="313">
        <v>149</v>
      </c>
      <c r="CN197" s="312"/>
      <c r="CO197" s="312"/>
      <c r="CP197" s="312"/>
      <c r="CQ197" s="312"/>
      <c r="CR197" s="312"/>
      <c r="CS197" s="312"/>
      <c r="CT197" s="312"/>
      <c r="CU197" s="312"/>
      <c r="CV197" s="312"/>
      <c r="CW197" s="315"/>
      <c r="CX197" s="315"/>
    </row>
    <row r="198" spans="1:102" ht="18.75" x14ac:dyDescent="0.3">
      <c r="A198" s="298">
        <v>185</v>
      </c>
      <c r="B198" s="299" t="s">
        <v>1374</v>
      </c>
      <c r="C198" s="300" t="s">
        <v>351</v>
      </c>
      <c r="D198" s="300" t="s">
        <v>137</v>
      </c>
      <c r="E198" s="300" t="s">
        <v>128</v>
      </c>
      <c r="F198" s="300" t="s">
        <v>144</v>
      </c>
      <c r="G198" s="301" t="s">
        <v>1375</v>
      </c>
      <c r="H198" s="302" t="s">
        <v>1376</v>
      </c>
      <c r="I198" s="303" t="s">
        <v>991</v>
      </c>
      <c r="J198" s="300" t="s">
        <v>1377</v>
      </c>
      <c r="K198" s="300" t="s">
        <v>1378</v>
      </c>
      <c r="L198" s="304">
        <v>213001001942</v>
      </c>
      <c r="M198" s="303">
        <v>186</v>
      </c>
      <c r="N198" s="298">
        <v>186</v>
      </c>
      <c r="O198" s="298" t="s">
        <v>1379</v>
      </c>
      <c r="P198" s="305">
        <v>3506542610</v>
      </c>
      <c r="Q198" s="305" t="s">
        <v>357</v>
      </c>
      <c r="R198" s="305">
        <v>3205746291</v>
      </c>
      <c r="S198" s="306" t="s">
        <v>1380</v>
      </c>
      <c r="T198" s="313">
        <v>908</v>
      </c>
      <c r="U198" s="312"/>
      <c r="V198" s="312"/>
      <c r="W198" s="313">
        <v>92</v>
      </c>
      <c r="X198" s="313">
        <v>110</v>
      </c>
      <c r="Y198" s="313">
        <v>78</v>
      </c>
      <c r="Z198" s="313">
        <v>86</v>
      </c>
      <c r="AA198" s="313">
        <v>65</v>
      </c>
      <c r="AB198" s="313">
        <v>80</v>
      </c>
      <c r="AC198" s="312"/>
      <c r="AD198" s="313">
        <v>94</v>
      </c>
      <c r="AE198" s="313">
        <v>88</v>
      </c>
      <c r="AF198" s="313">
        <v>61</v>
      </c>
      <c r="AG198" s="313">
        <v>59</v>
      </c>
      <c r="AH198" s="313">
        <v>57</v>
      </c>
      <c r="AI198" s="313">
        <v>38</v>
      </c>
      <c r="AJ198" s="312"/>
      <c r="AK198" s="312"/>
      <c r="AL198" s="312"/>
      <c r="AM198" s="312"/>
      <c r="AN198" s="312"/>
      <c r="AO198" s="312"/>
      <c r="AP198" s="312"/>
      <c r="AQ198" s="312"/>
      <c r="AR198" s="312"/>
      <c r="AS198" s="312"/>
      <c r="AT198" s="312"/>
      <c r="AU198" s="314">
        <v>186</v>
      </c>
      <c r="AV198" s="313">
        <v>400</v>
      </c>
      <c r="AW198" s="312"/>
      <c r="AX198" s="312"/>
      <c r="AY198" s="313">
        <v>38</v>
      </c>
      <c r="AZ198" s="313">
        <v>52</v>
      </c>
      <c r="BA198" s="313">
        <v>34</v>
      </c>
      <c r="BB198" s="313">
        <v>42</v>
      </c>
      <c r="BC198" s="313">
        <v>33</v>
      </c>
      <c r="BD198" s="313">
        <v>34</v>
      </c>
      <c r="BE198" s="312"/>
      <c r="BF198" s="313">
        <v>39</v>
      </c>
      <c r="BG198" s="313">
        <v>37</v>
      </c>
      <c r="BH198" s="313">
        <v>26</v>
      </c>
      <c r="BI198" s="313">
        <v>23</v>
      </c>
      <c r="BJ198" s="313">
        <v>25</v>
      </c>
      <c r="BK198" s="313">
        <v>17</v>
      </c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5"/>
      <c r="BV198" s="315"/>
      <c r="BW198" s="314">
        <v>186</v>
      </c>
      <c r="BX198" s="313">
        <v>508</v>
      </c>
      <c r="BY198" s="312"/>
      <c r="BZ198" s="312"/>
      <c r="CA198" s="313">
        <v>54</v>
      </c>
      <c r="CB198" s="313">
        <v>58</v>
      </c>
      <c r="CC198" s="313">
        <v>44</v>
      </c>
      <c r="CD198" s="313">
        <v>44</v>
      </c>
      <c r="CE198" s="313">
        <v>32</v>
      </c>
      <c r="CF198" s="313">
        <v>46</v>
      </c>
      <c r="CG198" s="312"/>
      <c r="CH198" s="313">
        <v>55</v>
      </c>
      <c r="CI198" s="313">
        <v>51</v>
      </c>
      <c r="CJ198" s="313">
        <v>35</v>
      </c>
      <c r="CK198" s="313">
        <v>36</v>
      </c>
      <c r="CL198" s="313">
        <v>32</v>
      </c>
      <c r="CM198" s="313">
        <v>21</v>
      </c>
      <c r="CN198" s="312"/>
      <c r="CO198" s="312"/>
      <c r="CP198" s="312"/>
      <c r="CQ198" s="312"/>
      <c r="CR198" s="312"/>
      <c r="CS198" s="312"/>
      <c r="CT198" s="312"/>
      <c r="CU198" s="312"/>
      <c r="CV198" s="312"/>
      <c r="CW198" s="315"/>
      <c r="CX198" s="315"/>
    </row>
    <row r="199" spans="1:102" ht="18.75" x14ac:dyDescent="0.3">
      <c r="A199" s="298">
        <v>186</v>
      </c>
      <c r="B199" s="299" t="s">
        <v>1381</v>
      </c>
      <c r="C199" s="300" t="s">
        <v>351</v>
      </c>
      <c r="D199" s="300" t="s">
        <v>137</v>
      </c>
      <c r="E199" s="300" t="s">
        <v>129</v>
      </c>
      <c r="F199" s="300" t="s">
        <v>129</v>
      </c>
      <c r="G199" s="301" t="s">
        <v>1382</v>
      </c>
      <c r="H199" s="302" t="s">
        <v>1383</v>
      </c>
      <c r="I199" s="303">
        <v>6</v>
      </c>
      <c r="J199" s="300" t="s">
        <v>400</v>
      </c>
      <c r="K199" s="300" t="s">
        <v>1384</v>
      </c>
      <c r="L199" s="304">
        <v>113001028421</v>
      </c>
      <c r="M199" s="303">
        <v>636</v>
      </c>
      <c r="N199" s="298">
        <v>636</v>
      </c>
      <c r="O199" s="298" t="s">
        <v>1385</v>
      </c>
      <c r="P199" s="305">
        <v>3145716744</v>
      </c>
      <c r="Q199" s="305" t="s">
        <v>357</v>
      </c>
      <c r="R199" s="305">
        <v>3234807680</v>
      </c>
      <c r="S199" s="306" t="s">
        <v>1386</v>
      </c>
      <c r="T199" s="313">
        <v>1116</v>
      </c>
      <c r="U199" s="312"/>
      <c r="V199" s="312"/>
      <c r="W199" s="313">
        <v>61</v>
      </c>
      <c r="X199" s="313">
        <v>98</v>
      </c>
      <c r="Y199" s="313">
        <v>86</v>
      </c>
      <c r="Z199" s="313">
        <v>82</v>
      </c>
      <c r="AA199" s="313">
        <v>80</v>
      </c>
      <c r="AB199" s="313">
        <v>85</v>
      </c>
      <c r="AC199" s="312"/>
      <c r="AD199" s="313">
        <v>126</v>
      </c>
      <c r="AE199" s="313">
        <v>86</v>
      </c>
      <c r="AF199" s="313">
        <v>92</v>
      </c>
      <c r="AG199" s="313">
        <v>79</v>
      </c>
      <c r="AH199" s="313">
        <v>115</v>
      </c>
      <c r="AI199" s="313">
        <v>126</v>
      </c>
      <c r="AJ199" s="312"/>
      <c r="AK199" s="312"/>
      <c r="AL199" s="312"/>
      <c r="AM199" s="312"/>
      <c r="AN199" s="312"/>
      <c r="AO199" s="312"/>
      <c r="AP199" s="312"/>
      <c r="AQ199" s="312"/>
      <c r="AR199" s="312"/>
      <c r="AS199" s="312"/>
      <c r="AT199" s="312"/>
      <c r="AU199" s="314">
        <v>636</v>
      </c>
      <c r="AV199" s="313">
        <v>575</v>
      </c>
      <c r="AW199" s="312"/>
      <c r="AX199" s="312"/>
      <c r="AY199" s="313">
        <v>39</v>
      </c>
      <c r="AZ199" s="313">
        <v>52</v>
      </c>
      <c r="BA199" s="313">
        <v>40</v>
      </c>
      <c r="BB199" s="313">
        <v>45</v>
      </c>
      <c r="BC199" s="313">
        <v>40</v>
      </c>
      <c r="BD199" s="313">
        <v>48</v>
      </c>
      <c r="BE199" s="312"/>
      <c r="BF199" s="313">
        <v>60</v>
      </c>
      <c r="BG199" s="313">
        <v>45</v>
      </c>
      <c r="BH199" s="313">
        <v>50</v>
      </c>
      <c r="BI199" s="313">
        <v>39</v>
      </c>
      <c r="BJ199" s="313">
        <v>59</v>
      </c>
      <c r="BK199" s="313">
        <v>58</v>
      </c>
      <c r="BL199" s="312"/>
      <c r="BM199" s="312"/>
      <c r="BN199" s="312"/>
      <c r="BO199" s="312"/>
      <c r="BP199" s="312"/>
      <c r="BQ199" s="312"/>
      <c r="BR199" s="312"/>
      <c r="BS199" s="312"/>
      <c r="BT199" s="312"/>
      <c r="BU199" s="315"/>
      <c r="BV199" s="315"/>
      <c r="BW199" s="314">
        <v>636</v>
      </c>
      <c r="BX199" s="313">
        <v>541</v>
      </c>
      <c r="BY199" s="312"/>
      <c r="BZ199" s="312"/>
      <c r="CA199" s="313">
        <v>22</v>
      </c>
      <c r="CB199" s="313">
        <v>46</v>
      </c>
      <c r="CC199" s="313">
        <v>46</v>
      </c>
      <c r="CD199" s="313">
        <v>37</v>
      </c>
      <c r="CE199" s="313">
        <v>40</v>
      </c>
      <c r="CF199" s="313">
        <v>37</v>
      </c>
      <c r="CG199" s="312"/>
      <c r="CH199" s="313">
        <v>66</v>
      </c>
      <c r="CI199" s="313">
        <v>41</v>
      </c>
      <c r="CJ199" s="313">
        <v>42</v>
      </c>
      <c r="CK199" s="313">
        <v>40</v>
      </c>
      <c r="CL199" s="313">
        <v>56</v>
      </c>
      <c r="CM199" s="313">
        <v>68</v>
      </c>
      <c r="CN199" s="312"/>
      <c r="CO199" s="312"/>
      <c r="CP199" s="312"/>
      <c r="CQ199" s="312"/>
      <c r="CR199" s="312"/>
      <c r="CS199" s="312"/>
      <c r="CT199" s="312"/>
      <c r="CU199" s="312"/>
      <c r="CV199" s="312"/>
      <c r="CW199" s="315"/>
      <c r="CX199" s="315"/>
    </row>
    <row r="200" spans="1:102" ht="18.75" x14ac:dyDescent="0.3">
      <c r="A200" s="298">
        <v>187</v>
      </c>
      <c r="B200" s="299" t="s">
        <v>1387</v>
      </c>
      <c r="C200" s="300" t="s">
        <v>351</v>
      </c>
      <c r="D200" s="300" t="s">
        <v>137</v>
      </c>
      <c r="E200" s="300" t="s">
        <v>130</v>
      </c>
      <c r="F200" s="300" t="s">
        <v>130</v>
      </c>
      <c r="G200" s="302" t="s">
        <v>1388</v>
      </c>
      <c r="H200" s="302" t="s">
        <v>1389</v>
      </c>
      <c r="I200" s="303">
        <v>14</v>
      </c>
      <c r="J200" s="300" t="s">
        <v>529</v>
      </c>
      <c r="K200" s="300" t="s">
        <v>1390</v>
      </c>
      <c r="L200" s="304">
        <v>113001028927</v>
      </c>
      <c r="M200" s="303">
        <v>663</v>
      </c>
      <c r="N200" s="298">
        <v>663</v>
      </c>
      <c r="O200" s="298" t="s">
        <v>1391</v>
      </c>
      <c r="P200" s="305">
        <v>6632764</v>
      </c>
      <c r="Q200" s="305" t="s">
        <v>357</v>
      </c>
      <c r="R200" s="305">
        <v>3024494903</v>
      </c>
      <c r="S200" s="306" t="s">
        <v>1392</v>
      </c>
      <c r="T200" s="313">
        <v>1907</v>
      </c>
      <c r="U200" s="312"/>
      <c r="V200" s="312"/>
      <c r="W200" s="313">
        <v>128</v>
      </c>
      <c r="X200" s="313">
        <v>161</v>
      </c>
      <c r="Y200" s="313">
        <v>167</v>
      </c>
      <c r="Z200" s="313">
        <v>162</v>
      </c>
      <c r="AA200" s="313">
        <v>163</v>
      </c>
      <c r="AB200" s="313">
        <v>154</v>
      </c>
      <c r="AC200" s="312"/>
      <c r="AD200" s="313">
        <v>174</v>
      </c>
      <c r="AE200" s="313">
        <v>166</v>
      </c>
      <c r="AF200" s="313">
        <v>182</v>
      </c>
      <c r="AG200" s="313">
        <v>154</v>
      </c>
      <c r="AH200" s="313">
        <v>162</v>
      </c>
      <c r="AI200" s="313">
        <v>134</v>
      </c>
      <c r="AJ200" s="312"/>
      <c r="AK200" s="312"/>
      <c r="AL200" s="312"/>
      <c r="AM200" s="312"/>
      <c r="AN200" s="312"/>
      <c r="AO200" s="312"/>
      <c r="AP200" s="312"/>
      <c r="AQ200" s="312"/>
      <c r="AR200" s="312"/>
      <c r="AS200" s="312"/>
      <c r="AT200" s="312"/>
      <c r="AU200" s="314">
        <v>663</v>
      </c>
      <c r="AV200" s="313">
        <v>940</v>
      </c>
      <c r="AW200" s="312"/>
      <c r="AX200" s="312"/>
      <c r="AY200" s="313">
        <v>63</v>
      </c>
      <c r="AZ200" s="313">
        <v>75</v>
      </c>
      <c r="BA200" s="313">
        <v>89</v>
      </c>
      <c r="BB200" s="313">
        <v>67</v>
      </c>
      <c r="BC200" s="313">
        <v>82</v>
      </c>
      <c r="BD200" s="313">
        <v>78</v>
      </c>
      <c r="BE200" s="312"/>
      <c r="BF200" s="313">
        <v>80</v>
      </c>
      <c r="BG200" s="313">
        <v>79</v>
      </c>
      <c r="BH200" s="313">
        <v>93</v>
      </c>
      <c r="BI200" s="313">
        <v>84</v>
      </c>
      <c r="BJ200" s="313">
        <v>84</v>
      </c>
      <c r="BK200" s="313">
        <v>66</v>
      </c>
      <c r="BL200" s="312"/>
      <c r="BM200" s="312"/>
      <c r="BN200" s="312"/>
      <c r="BO200" s="312"/>
      <c r="BP200" s="312"/>
      <c r="BQ200" s="312"/>
      <c r="BR200" s="312"/>
      <c r="BS200" s="312"/>
      <c r="BT200" s="312"/>
      <c r="BU200" s="315"/>
      <c r="BV200" s="315"/>
      <c r="BW200" s="314">
        <v>663</v>
      </c>
      <c r="BX200" s="313">
        <v>967</v>
      </c>
      <c r="BY200" s="312"/>
      <c r="BZ200" s="312"/>
      <c r="CA200" s="313">
        <v>65</v>
      </c>
      <c r="CB200" s="313">
        <v>86</v>
      </c>
      <c r="CC200" s="313">
        <v>78</v>
      </c>
      <c r="CD200" s="313">
        <v>95</v>
      </c>
      <c r="CE200" s="313">
        <v>81</v>
      </c>
      <c r="CF200" s="313">
        <v>76</v>
      </c>
      <c r="CG200" s="312"/>
      <c r="CH200" s="313">
        <v>94</v>
      </c>
      <c r="CI200" s="313">
        <v>87</v>
      </c>
      <c r="CJ200" s="313">
        <v>89</v>
      </c>
      <c r="CK200" s="313">
        <v>70</v>
      </c>
      <c r="CL200" s="313">
        <v>78</v>
      </c>
      <c r="CM200" s="313">
        <v>68</v>
      </c>
      <c r="CN200" s="312"/>
      <c r="CO200" s="312"/>
      <c r="CP200" s="312"/>
      <c r="CQ200" s="312"/>
      <c r="CR200" s="312"/>
      <c r="CS200" s="312"/>
      <c r="CT200" s="312"/>
      <c r="CU200" s="312"/>
      <c r="CV200" s="312"/>
      <c r="CW200" s="315"/>
      <c r="CX200" s="315"/>
    </row>
    <row r="201" spans="1:102" ht="18.75" x14ac:dyDescent="0.3">
      <c r="A201" s="298">
        <v>188</v>
      </c>
      <c r="B201" s="299" t="s">
        <v>1393</v>
      </c>
      <c r="C201" s="300" t="s">
        <v>351</v>
      </c>
      <c r="D201" s="300" t="s">
        <v>137</v>
      </c>
      <c r="E201" s="300" t="s">
        <v>128</v>
      </c>
      <c r="F201" s="300" t="s">
        <v>148</v>
      </c>
      <c r="G201" s="301" t="s">
        <v>1394</v>
      </c>
      <c r="H201" s="302" t="s">
        <v>1395</v>
      </c>
      <c r="I201" s="303">
        <v>1</v>
      </c>
      <c r="J201" s="300" t="s">
        <v>1396</v>
      </c>
      <c r="K201" s="300" t="s">
        <v>1397</v>
      </c>
      <c r="L201" s="304">
        <v>313001000568</v>
      </c>
      <c r="M201" s="303">
        <v>219</v>
      </c>
      <c r="N201" s="298">
        <v>219</v>
      </c>
      <c r="O201" s="298" t="s">
        <v>1398</v>
      </c>
      <c r="P201" s="305" t="s">
        <v>1399</v>
      </c>
      <c r="Q201" s="305" t="s">
        <v>357</v>
      </c>
      <c r="R201" s="305" t="s">
        <v>1400</v>
      </c>
      <c r="S201" s="306" t="s">
        <v>1401</v>
      </c>
      <c r="T201" s="313">
        <v>767</v>
      </c>
      <c r="U201" s="312"/>
      <c r="V201" s="312"/>
      <c r="W201" s="312"/>
      <c r="X201" s="312"/>
      <c r="Y201" s="312"/>
      <c r="Z201" s="312"/>
      <c r="AA201" s="312"/>
      <c r="AB201" s="312"/>
      <c r="AC201" s="312"/>
      <c r="AD201" s="313">
        <v>128</v>
      </c>
      <c r="AE201" s="313">
        <v>139</v>
      </c>
      <c r="AF201" s="313">
        <v>141</v>
      </c>
      <c r="AG201" s="313">
        <v>132</v>
      </c>
      <c r="AH201" s="313">
        <v>113</v>
      </c>
      <c r="AI201" s="313">
        <v>114</v>
      </c>
      <c r="AJ201" s="312"/>
      <c r="AK201" s="312"/>
      <c r="AL201" s="312"/>
      <c r="AM201" s="312"/>
      <c r="AN201" s="312"/>
      <c r="AO201" s="312"/>
      <c r="AP201" s="312"/>
      <c r="AQ201" s="312"/>
      <c r="AR201" s="312"/>
      <c r="AS201" s="312"/>
      <c r="AT201" s="312"/>
      <c r="AU201" s="314">
        <v>219</v>
      </c>
      <c r="AV201" s="313">
        <v>367</v>
      </c>
      <c r="AW201" s="312"/>
      <c r="AX201" s="312"/>
      <c r="AY201" s="312"/>
      <c r="AZ201" s="312"/>
      <c r="BA201" s="312"/>
      <c r="BB201" s="312"/>
      <c r="BC201" s="312"/>
      <c r="BD201" s="312"/>
      <c r="BE201" s="312"/>
      <c r="BF201" s="313">
        <v>59</v>
      </c>
      <c r="BG201" s="313">
        <v>64</v>
      </c>
      <c r="BH201" s="313">
        <v>73</v>
      </c>
      <c r="BI201" s="313">
        <v>57</v>
      </c>
      <c r="BJ201" s="313">
        <v>55</v>
      </c>
      <c r="BK201" s="313">
        <v>59</v>
      </c>
      <c r="BL201" s="312"/>
      <c r="BM201" s="312"/>
      <c r="BN201" s="312"/>
      <c r="BO201" s="312"/>
      <c r="BP201" s="312"/>
      <c r="BQ201" s="312"/>
      <c r="BR201" s="312"/>
      <c r="BS201" s="312"/>
      <c r="BT201" s="312"/>
      <c r="BU201" s="315"/>
      <c r="BV201" s="315"/>
      <c r="BW201" s="314">
        <v>219</v>
      </c>
      <c r="BX201" s="313">
        <v>400</v>
      </c>
      <c r="BY201" s="312"/>
      <c r="BZ201" s="312"/>
      <c r="CA201" s="312"/>
      <c r="CB201" s="312"/>
      <c r="CC201" s="312"/>
      <c r="CD201" s="312"/>
      <c r="CE201" s="312"/>
      <c r="CF201" s="312"/>
      <c r="CG201" s="312"/>
      <c r="CH201" s="313">
        <v>69</v>
      </c>
      <c r="CI201" s="313">
        <v>75</v>
      </c>
      <c r="CJ201" s="313">
        <v>68</v>
      </c>
      <c r="CK201" s="313">
        <v>75</v>
      </c>
      <c r="CL201" s="313">
        <v>58</v>
      </c>
      <c r="CM201" s="313">
        <v>55</v>
      </c>
      <c r="CN201" s="312"/>
      <c r="CO201" s="312"/>
      <c r="CP201" s="312"/>
      <c r="CQ201" s="312"/>
      <c r="CR201" s="312"/>
      <c r="CS201" s="312"/>
      <c r="CT201" s="312"/>
      <c r="CU201" s="312"/>
      <c r="CV201" s="312"/>
      <c r="CW201" s="315"/>
      <c r="CX201" s="315"/>
    </row>
    <row r="202" spans="1:102" ht="18.75" x14ac:dyDescent="0.3">
      <c r="A202" s="298">
        <v>189</v>
      </c>
      <c r="B202" s="299" t="s">
        <v>1402</v>
      </c>
      <c r="C202" s="300" t="s">
        <v>351</v>
      </c>
      <c r="D202" s="300" t="s">
        <v>137</v>
      </c>
      <c r="E202" s="300" t="s">
        <v>130</v>
      </c>
      <c r="F202" s="300" t="s">
        <v>130</v>
      </c>
      <c r="G202" s="302" t="s">
        <v>1403</v>
      </c>
      <c r="H202" s="302" t="s">
        <v>1404</v>
      </c>
      <c r="I202" s="303">
        <v>12</v>
      </c>
      <c r="J202" s="300" t="s">
        <v>433</v>
      </c>
      <c r="K202" s="300" t="s">
        <v>1405</v>
      </c>
      <c r="L202" s="304">
        <v>313001001181</v>
      </c>
      <c r="M202" s="303">
        <v>240</v>
      </c>
      <c r="N202" s="298">
        <v>240</v>
      </c>
      <c r="O202" s="298" t="s">
        <v>1406</v>
      </c>
      <c r="P202" s="305">
        <v>3013516875</v>
      </c>
      <c r="Q202" s="305" t="s">
        <v>357</v>
      </c>
      <c r="R202" s="305">
        <v>3168347766</v>
      </c>
      <c r="S202" s="306" t="s">
        <v>1407</v>
      </c>
      <c r="T202" s="313">
        <v>1921</v>
      </c>
      <c r="U202" s="312"/>
      <c r="V202" s="312"/>
      <c r="W202" s="313">
        <v>100</v>
      </c>
      <c r="X202" s="313">
        <v>140</v>
      </c>
      <c r="Y202" s="313">
        <v>146</v>
      </c>
      <c r="Z202" s="313">
        <v>146</v>
      </c>
      <c r="AA202" s="313">
        <v>146</v>
      </c>
      <c r="AB202" s="313">
        <v>156</v>
      </c>
      <c r="AC202" s="312"/>
      <c r="AD202" s="313">
        <v>182</v>
      </c>
      <c r="AE202" s="313">
        <v>192</v>
      </c>
      <c r="AF202" s="313">
        <v>181</v>
      </c>
      <c r="AG202" s="313">
        <v>181</v>
      </c>
      <c r="AH202" s="313">
        <v>197</v>
      </c>
      <c r="AI202" s="313">
        <v>154</v>
      </c>
      <c r="AJ202" s="312"/>
      <c r="AK202" s="312"/>
      <c r="AL202" s="312"/>
      <c r="AM202" s="312"/>
      <c r="AN202" s="312"/>
      <c r="AO202" s="312"/>
      <c r="AP202" s="312"/>
      <c r="AQ202" s="312"/>
      <c r="AR202" s="312"/>
      <c r="AS202" s="312"/>
      <c r="AT202" s="312"/>
      <c r="AU202" s="314">
        <v>240</v>
      </c>
      <c r="AV202" s="313">
        <v>991</v>
      </c>
      <c r="AW202" s="312"/>
      <c r="AX202" s="312"/>
      <c r="AY202" s="313">
        <v>63</v>
      </c>
      <c r="AZ202" s="313">
        <v>76</v>
      </c>
      <c r="BA202" s="313">
        <v>68</v>
      </c>
      <c r="BB202" s="313">
        <v>77</v>
      </c>
      <c r="BC202" s="313">
        <v>72</v>
      </c>
      <c r="BD202" s="313">
        <v>71</v>
      </c>
      <c r="BE202" s="312"/>
      <c r="BF202" s="313">
        <v>92</v>
      </c>
      <c r="BG202" s="313">
        <v>103</v>
      </c>
      <c r="BH202" s="313">
        <v>92</v>
      </c>
      <c r="BI202" s="313">
        <v>100</v>
      </c>
      <c r="BJ202" s="313">
        <v>101</v>
      </c>
      <c r="BK202" s="313">
        <v>76</v>
      </c>
      <c r="BL202" s="312"/>
      <c r="BM202" s="312"/>
      <c r="BN202" s="312"/>
      <c r="BO202" s="312"/>
      <c r="BP202" s="312"/>
      <c r="BQ202" s="312"/>
      <c r="BR202" s="312"/>
      <c r="BS202" s="312"/>
      <c r="BT202" s="312"/>
      <c r="BU202" s="315"/>
      <c r="BV202" s="315"/>
      <c r="BW202" s="314">
        <v>240</v>
      </c>
      <c r="BX202" s="313">
        <v>930</v>
      </c>
      <c r="BY202" s="312"/>
      <c r="BZ202" s="312"/>
      <c r="CA202" s="313">
        <v>37</v>
      </c>
      <c r="CB202" s="313">
        <v>64</v>
      </c>
      <c r="CC202" s="313">
        <v>78</v>
      </c>
      <c r="CD202" s="313">
        <v>69</v>
      </c>
      <c r="CE202" s="313">
        <v>74</v>
      </c>
      <c r="CF202" s="313">
        <v>85</v>
      </c>
      <c r="CG202" s="312"/>
      <c r="CH202" s="313">
        <v>90</v>
      </c>
      <c r="CI202" s="313">
        <v>89</v>
      </c>
      <c r="CJ202" s="313">
        <v>89</v>
      </c>
      <c r="CK202" s="313">
        <v>81</v>
      </c>
      <c r="CL202" s="313">
        <v>96</v>
      </c>
      <c r="CM202" s="313">
        <v>78</v>
      </c>
      <c r="CN202" s="312"/>
      <c r="CO202" s="312"/>
      <c r="CP202" s="312"/>
      <c r="CQ202" s="312"/>
      <c r="CR202" s="312"/>
      <c r="CS202" s="312"/>
      <c r="CT202" s="312"/>
      <c r="CU202" s="312"/>
      <c r="CV202" s="312"/>
      <c r="CW202" s="315"/>
      <c r="CX202" s="315"/>
    </row>
    <row r="203" spans="1:102" ht="18.75" x14ac:dyDescent="0.3">
      <c r="A203" s="298">
        <v>190</v>
      </c>
      <c r="B203" s="299" t="s">
        <v>1408</v>
      </c>
      <c r="C203" s="300" t="s">
        <v>351</v>
      </c>
      <c r="D203" s="300" t="s">
        <v>137</v>
      </c>
      <c r="E203" s="300" t="s">
        <v>130</v>
      </c>
      <c r="F203" s="300" t="s">
        <v>130</v>
      </c>
      <c r="G203" s="301" t="s">
        <v>1409</v>
      </c>
      <c r="H203" s="302" t="s">
        <v>1410</v>
      </c>
      <c r="I203" s="303">
        <v>14</v>
      </c>
      <c r="J203" s="300" t="s">
        <v>1331</v>
      </c>
      <c r="K203" s="300" t="s">
        <v>1411</v>
      </c>
      <c r="L203" s="304">
        <v>313001013783</v>
      </c>
      <c r="M203" s="303">
        <v>543</v>
      </c>
      <c r="N203" s="298">
        <v>543</v>
      </c>
      <c r="O203" s="298" t="s">
        <v>1412</v>
      </c>
      <c r="P203" s="305">
        <v>3106030203</v>
      </c>
      <c r="Q203" s="305" t="s">
        <v>357</v>
      </c>
      <c r="R203" s="305">
        <v>3106030203</v>
      </c>
      <c r="S203" s="306" t="s">
        <v>1413</v>
      </c>
      <c r="T203" s="313">
        <v>723</v>
      </c>
      <c r="U203" s="312"/>
      <c r="V203" s="312"/>
      <c r="W203" s="313">
        <v>48</v>
      </c>
      <c r="X203" s="313">
        <v>69</v>
      </c>
      <c r="Y203" s="313">
        <v>76</v>
      </c>
      <c r="Z203" s="313">
        <v>65</v>
      </c>
      <c r="AA203" s="313">
        <v>82</v>
      </c>
      <c r="AB203" s="313">
        <v>74</v>
      </c>
      <c r="AC203" s="312"/>
      <c r="AD203" s="313">
        <v>80</v>
      </c>
      <c r="AE203" s="313">
        <v>69</v>
      </c>
      <c r="AF203" s="313">
        <v>47</v>
      </c>
      <c r="AG203" s="313">
        <v>42</v>
      </c>
      <c r="AH203" s="313">
        <v>42</v>
      </c>
      <c r="AI203" s="313">
        <v>29</v>
      </c>
      <c r="AJ203" s="312"/>
      <c r="AK203" s="312"/>
      <c r="AL203" s="312"/>
      <c r="AM203" s="312"/>
      <c r="AN203" s="312"/>
      <c r="AO203" s="312"/>
      <c r="AP203" s="312"/>
      <c r="AQ203" s="312"/>
      <c r="AR203" s="312"/>
      <c r="AS203" s="312"/>
      <c r="AT203" s="312"/>
      <c r="AU203" s="314">
        <v>543</v>
      </c>
      <c r="AV203" s="313">
        <v>349</v>
      </c>
      <c r="AW203" s="312"/>
      <c r="AX203" s="312"/>
      <c r="AY203" s="313">
        <v>24</v>
      </c>
      <c r="AZ203" s="313">
        <v>32</v>
      </c>
      <c r="BA203" s="313">
        <v>35</v>
      </c>
      <c r="BB203" s="313">
        <v>33</v>
      </c>
      <c r="BC203" s="313">
        <v>47</v>
      </c>
      <c r="BD203" s="313">
        <v>28</v>
      </c>
      <c r="BE203" s="312"/>
      <c r="BF203" s="313">
        <v>41</v>
      </c>
      <c r="BG203" s="313">
        <v>34</v>
      </c>
      <c r="BH203" s="313">
        <v>20</v>
      </c>
      <c r="BI203" s="313">
        <v>22</v>
      </c>
      <c r="BJ203" s="313">
        <v>16</v>
      </c>
      <c r="BK203" s="313">
        <v>17</v>
      </c>
      <c r="BL203" s="312"/>
      <c r="BM203" s="312"/>
      <c r="BN203" s="312"/>
      <c r="BO203" s="312"/>
      <c r="BP203" s="312"/>
      <c r="BQ203" s="312"/>
      <c r="BR203" s="312"/>
      <c r="BS203" s="312"/>
      <c r="BT203" s="312"/>
      <c r="BU203" s="315"/>
      <c r="BV203" s="315"/>
      <c r="BW203" s="314">
        <v>543</v>
      </c>
      <c r="BX203" s="313">
        <v>374</v>
      </c>
      <c r="BY203" s="312"/>
      <c r="BZ203" s="312"/>
      <c r="CA203" s="313">
        <v>24</v>
      </c>
      <c r="CB203" s="313">
        <v>37</v>
      </c>
      <c r="CC203" s="313">
        <v>41</v>
      </c>
      <c r="CD203" s="313">
        <v>32</v>
      </c>
      <c r="CE203" s="313">
        <v>35</v>
      </c>
      <c r="CF203" s="313">
        <v>46</v>
      </c>
      <c r="CG203" s="312"/>
      <c r="CH203" s="313">
        <v>39</v>
      </c>
      <c r="CI203" s="313">
        <v>35</v>
      </c>
      <c r="CJ203" s="313">
        <v>27</v>
      </c>
      <c r="CK203" s="313">
        <v>20</v>
      </c>
      <c r="CL203" s="313">
        <v>26</v>
      </c>
      <c r="CM203" s="313">
        <v>12</v>
      </c>
      <c r="CN203" s="312"/>
      <c r="CO203" s="312"/>
      <c r="CP203" s="312"/>
      <c r="CQ203" s="312"/>
      <c r="CR203" s="312"/>
      <c r="CS203" s="312"/>
      <c r="CT203" s="312"/>
      <c r="CU203" s="312"/>
      <c r="CV203" s="312"/>
      <c r="CW203" s="315"/>
      <c r="CX203" s="315"/>
    </row>
    <row r="204" spans="1:102" ht="18.75" x14ac:dyDescent="0.3">
      <c r="A204" s="298">
        <v>191</v>
      </c>
      <c r="B204" s="299" t="s">
        <v>1414</v>
      </c>
      <c r="C204" s="300" t="s">
        <v>351</v>
      </c>
      <c r="D204" s="300" t="s">
        <v>137</v>
      </c>
      <c r="E204" s="300" t="s">
        <v>130</v>
      </c>
      <c r="F204" s="300" t="s">
        <v>130</v>
      </c>
      <c r="G204" s="301" t="s">
        <v>1415</v>
      </c>
      <c r="H204" s="302" t="s">
        <v>1416</v>
      </c>
      <c r="I204" s="303">
        <v>14</v>
      </c>
      <c r="J204" s="300" t="s">
        <v>1331</v>
      </c>
      <c r="K204" s="300" t="s">
        <v>1417</v>
      </c>
      <c r="L204" s="304">
        <v>313001027059</v>
      </c>
      <c r="M204" s="303">
        <v>556</v>
      </c>
      <c r="N204" s="298">
        <v>556</v>
      </c>
      <c r="O204" s="298" t="s">
        <v>1418</v>
      </c>
      <c r="P204" s="305">
        <v>3156013379</v>
      </c>
      <c r="Q204" s="305" t="s">
        <v>357</v>
      </c>
      <c r="R204" s="305">
        <v>3168211863</v>
      </c>
      <c r="S204" s="306" t="s">
        <v>1419</v>
      </c>
      <c r="T204" s="313">
        <v>1078</v>
      </c>
      <c r="U204" s="312"/>
      <c r="V204" s="312"/>
      <c r="W204" s="313">
        <v>71</v>
      </c>
      <c r="X204" s="313">
        <v>104</v>
      </c>
      <c r="Y204" s="313">
        <v>100</v>
      </c>
      <c r="Z204" s="313">
        <v>93</v>
      </c>
      <c r="AA204" s="313">
        <v>91</v>
      </c>
      <c r="AB204" s="313">
        <v>89</v>
      </c>
      <c r="AC204" s="312"/>
      <c r="AD204" s="313">
        <v>91</v>
      </c>
      <c r="AE204" s="313">
        <v>96</v>
      </c>
      <c r="AF204" s="313">
        <v>92</v>
      </c>
      <c r="AG204" s="313">
        <v>84</v>
      </c>
      <c r="AH204" s="313">
        <v>91</v>
      </c>
      <c r="AI204" s="313">
        <v>76</v>
      </c>
      <c r="AJ204" s="312"/>
      <c r="AK204" s="312"/>
      <c r="AL204" s="312"/>
      <c r="AM204" s="312"/>
      <c r="AN204" s="312"/>
      <c r="AO204" s="312"/>
      <c r="AP204" s="312"/>
      <c r="AQ204" s="312"/>
      <c r="AR204" s="312"/>
      <c r="AS204" s="312"/>
      <c r="AT204" s="312"/>
      <c r="AU204" s="314">
        <v>556</v>
      </c>
      <c r="AV204" s="313">
        <v>559</v>
      </c>
      <c r="AW204" s="312"/>
      <c r="AX204" s="312"/>
      <c r="AY204" s="313">
        <v>43</v>
      </c>
      <c r="AZ204" s="313">
        <v>48</v>
      </c>
      <c r="BA204" s="313">
        <v>49</v>
      </c>
      <c r="BB204" s="313">
        <v>55</v>
      </c>
      <c r="BC204" s="313">
        <v>42</v>
      </c>
      <c r="BD204" s="313">
        <v>38</v>
      </c>
      <c r="BE204" s="312"/>
      <c r="BF204" s="313">
        <v>40</v>
      </c>
      <c r="BG204" s="313">
        <v>61</v>
      </c>
      <c r="BH204" s="313">
        <v>46</v>
      </c>
      <c r="BI204" s="313">
        <v>43</v>
      </c>
      <c r="BJ204" s="313">
        <v>51</v>
      </c>
      <c r="BK204" s="313">
        <v>43</v>
      </c>
      <c r="BL204" s="312"/>
      <c r="BM204" s="312"/>
      <c r="BN204" s="312"/>
      <c r="BO204" s="312"/>
      <c r="BP204" s="312"/>
      <c r="BQ204" s="312"/>
      <c r="BR204" s="312"/>
      <c r="BS204" s="312"/>
      <c r="BT204" s="312"/>
      <c r="BU204" s="315"/>
      <c r="BV204" s="315"/>
      <c r="BW204" s="314">
        <v>556</v>
      </c>
      <c r="BX204" s="313">
        <v>519</v>
      </c>
      <c r="BY204" s="312"/>
      <c r="BZ204" s="312"/>
      <c r="CA204" s="313">
        <v>28</v>
      </c>
      <c r="CB204" s="313">
        <v>56</v>
      </c>
      <c r="CC204" s="313">
        <v>51</v>
      </c>
      <c r="CD204" s="313">
        <v>38</v>
      </c>
      <c r="CE204" s="313">
        <v>49</v>
      </c>
      <c r="CF204" s="313">
        <v>51</v>
      </c>
      <c r="CG204" s="312"/>
      <c r="CH204" s="313">
        <v>51</v>
      </c>
      <c r="CI204" s="313">
        <v>35</v>
      </c>
      <c r="CJ204" s="313">
        <v>46</v>
      </c>
      <c r="CK204" s="313">
        <v>41</v>
      </c>
      <c r="CL204" s="313">
        <v>40</v>
      </c>
      <c r="CM204" s="313">
        <v>33</v>
      </c>
      <c r="CN204" s="312"/>
      <c r="CO204" s="312"/>
      <c r="CP204" s="312"/>
      <c r="CQ204" s="312"/>
      <c r="CR204" s="312"/>
      <c r="CS204" s="312"/>
      <c r="CT204" s="312"/>
      <c r="CU204" s="312"/>
      <c r="CV204" s="312"/>
      <c r="CW204" s="315"/>
      <c r="CX204" s="315"/>
    </row>
    <row r="205" spans="1:102" ht="18.75" x14ac:dyDescent="0.3">
      <c r="A205" s="298">
        <v>192</v>
      </c>
      <c r="B205" s="299" t="s">
        <v>1420</v>
      </c>
      <c r="C205" s="300" t="s">
        <v>351</v>
      </c>
      <c r="D205" s="300" t="s">
        <v>137</v>
      </c>
      <c r="E205" s="300" t="s">
        <v>130</v>
      </c>
      <c r="F205" s="300" t="s">
        <v>130</v>
      </c>
      <c r="G205" s="301" t="s">
        <v>1421</v>
      </c>
      <c r="H205" s="302" t="s">
        <v>1422</v>
      </c>
      <c r="I205" s="303">
        <v>14</v>
      </c>
      <c r="J205" s="300" t="s">
        <v>1331</v>
      </c>
      <c r="K205" s="300" t="s">
        <v>1423</v>
      </c>
      <c r="L205" s="304">
        <v>313001027199</v>
      </c>
      <c r="M205" s="303">
        <v>566</v>
      </c>
      <c r="N205" s="298">
        <v>566</v>
      </c>
      <c r="O205" s="298" t="s">
        <v>1424</v>
      </c>
      <c r="P205" s="305">
        <v>3145580097</v>
      </c>
      <c r="Q205" s="305" t="s">
        <v>357</v>
      </c>
      <c r="R205" s="305">
        <v>3022460298</v>
      </c>
      <c r="S205" s="306" t="s">
        <v>1425</v>
      </c>
      <c r="T205" s="313">
        <v>1306</v>
      </c>
      <c r="U205" s="312"/>
      <c r="V205" s="312"/>
      <c r="W205" s="313">
        <v>109</v>
      </c>
      <c r="X205" s="313">
        <v>109</v>
      </c>
      <c r="Y205" s="313">
        <v>110</v>
      </c>
      <c r="Z205" s="313">
        <v>106</v>
      </c>
      <c r="AA205" s="313">
        <v>104</v>
      </c>
      <c r="AB205" s="313">
        <v>97</v>
      </c>
      <c r="AC205" s="312"/>
      <c r="AD205" s="313">
        <v>110</v>
      </c>
      <c r="AE205" s="313">
        <v>107</v>
      </c>
      <c r="AF205" s="313">
        <v>107</v>
      </c>
      <c r="AG205" s="313">
        <v>109</v>
      </c>
      <c r="AH205" s="313">
        <v>117</v>
      </c>
      <c r="AI205" s="313">
        <v>121</v>
      </c>
      <c r="AJ205" s="312"/>
      <c r="AK205" s="312"/>
      <c r="AL205" s="312"/>
      <c r="AM205" s="312"/>
      <c r="AN205" s="312"/>
      <c r="AO205" s="312"/>
      <c r="AP205" s="312"/>
      <c r="AQ205" s="312"/>
      <c r="AR205" s="312"/>
      <c r="AS205" s="312"/>
      <c r="AT205" s="312"/>
      <c r="AU205" s="314">
        <v>566</v>
      </c>
      <c r="AV205" s="313">
        <v>721</v>
      </c>
      <c r="AW205" s="312"/>
      <c r="AX205" s="312"/>
      <c r="AY205" s="313">
        <v>59</v>
      </c>
      <c r="AZ205" s="313">
        <v>63</v>
      </c>
      <c r="BA205" s="313">
        <v>57</v>
      </c>
      <c r="BB205" s="313">
        <v>58</v>
      </c>
      <c r="BC205" s="313">
        <v>64</v>
      </c>
      <c r="BD205" s="313">
        <v>49</v>
      </c>
      <c r="BE205" s="312"/>
      <c r="BF205" s="313">
        <v>56</v>
      </c>
      <c r="BG205" s="313">
        <v>58</v>
      </c>
      <c r="BH205" s="313">
        <v>55</v>
      </c>
      <c r="BI205" s="313">
        <v>61</v>
      </c>
      <c r="BJ205" s="313">
        <v>67</v>
      </c>
      <c r="BK205" s="313">
        <v>74</v>
      </c>
      <c r="BL205" s="312"/>
      <c r="BM205" s="312"/>
      <c r="BN205" s="312"/>
      <c r="BO205" s="312"/>
      <c r="BP205" s="312"/>
      <c r="BQ205" s="312"/>
      <c r="BR205" s="312"/>
      <c r="BS205" s="312"/>
      <c r="BT205" s="312"/>
      <c r="BU205" s="315"/>
      <c r="BV205" s="315"/>
      <c r="BW205" s="314">
        <v>566</v>
      </c>
      <c r="BX205" s="313">
        <v>585</v>
      </c>
      <c r="BY205" s="312"/>
      <c r="BZ205" s="312"/>
      <c r="CA205" s="313">
        <v>50</v>
      </c>
      <c r="CB205" s="313">
        <v>46</v>
      </c>
      <c r="CC205" s="313">
        <v>53</v>
      </c>
      <c r="CD205" s="313">
        <v>48</v>
      </c>
      <c r="CE205" s="313">
        <v>40</v>
      </c>
      <c r="CF205" s="313">
        <v>48</v>
      </c>
      <c r="CG205" s="312"/>
      <c r="CH205" s="313">
        <v>54</v>
      </c>
      <c r="CI205" s="313">
        <v>49</v>
      </c>
      <c r="CJ205" s="313">
        <v>52</v>
      </c>
      <c r="CK205" s="313">
        <v>48</v>
      </c>
      <c r="CL205" s="313">
        <v>50</v>
      </c>
      <c r="CM205" s="313">
        <v>47</v>
      </c>
      <c r="CN205" s="312"/>
      <c r="CO205" s="312"/>
      <c r="CP205" s="312"/>
      <c r="CQ205" s="312"/>
      <c r="CR205" s="312"/>
      <c r="CS205" s="312"/>
      <c r="CT205" s="312"/>
      <c r="CU205" s="312"/>
      <c r="CV205" s="312"/>
      <c r="CW205" s="315"/>
      <c r="CX205" s="315"/>
    </row>
    <row r="206" spans="1:102" ht="18.75" x14ac:dyDescent="0.3">
      <c r="A206" s="298">
        <v>193</v>
      </c>
      <c r="B206" s="299" t="s">
        <v>1426</v>
      </c>
      <c r="C206" s="300" t="s">
        <v>351</v>
      </c>
      <c r="D206" s="300" t="s">
        <v>137</v>
      </c>
      <c r="E206" s="300" t="s">
        <v>129</v>
      </c>
      <c r="F206" s="300" t="s">
        <v>129</v>
      </c>
      <c r="G206" s="301" t="s">
        <v>1427</v>
      </c>
      <c r="H206" s="302" t="s">
        <v>1428</v>
      </c>
      <c r="I206" s="303">
        <v>6</v>
      </c>
      <c r="J206" s="300" t="s">
        <v>1429</v>
      </c>
      <c r="K206" s="300" t="s">
        <v>1430</v>
      </c>
      <c r="L206" s="304">
        <v>113001030212</v>
      </c>
      <c r="M206" s="303">
        <v>873</v>
      </c>
      <c r="N206" s="298">
        <v>873</v>
      </c>
      <c r="O206" s="298" t="s">
        <v>1431</v>
      </c>
      <c r="P206" s="305">
        <v>3103098821</v>
      </c>
      <c r="Q206" s="305" t="s">
        <v>357</v>
      </c>
      <c r="R206" s="305">
        <v>3103098821</v>
      </c>
      <c r="S206" s="306" t="s">
        <v>1432</v>
      </c>
      <c r="T206" s="313">
        <v>1469</v>
      </c>
      <c r="U206" s="312"/>
      <c r="V206" s="312"/>
      <c r="W206" s="313">
        <v>105</v>
      </c>
      <c r="X206" s="313">
        <v>114</v>
      </c>
      <c r="Y206" s="313">
        <v>122</v>
      </c>
      <c r="Z206" s="313">
        <v>120</v>
      </c>
      <c r="AA206" s="313">
        <v>130</v>
      </c>
      <c r="AB206" s="313">
        <v>133</v>
      </c>
      <c r="AC206" s="312"/>
      <c r="AD206" s="313">
        <v>134</v>
      </c>
      <c r="AE206" s="313">
        <v>134</v>
      </c>
      <c r="AF206" s="313">
        <v>130</v>
      </c>
      <c r="AG206" s="313">
        <v>124</v>
      </c>
      <c r="AH206" s="313">
        <v>122</v>
      </c>
      <c r="AI206" s="313">
        <v>101</v>
      </c>
      <c r="AJ206" s="312"/>
      <c r="AK206" s="312"/>
      <c r="AL206" s="312"/>
      <c r="AM206" s="312"/>
      <c r="AN206" s="312"/>
      <c r="AO206" s="312"/>
      <c r="AP206" s="312"/>
      <c r="AQ206" s="312"/>
      <c r="AR206" s="312"/>
      <c r="AS206" s="312"/>
      <c r="AT206" s="312"/>
      <c r="AU206" s="314">
        <v>873</v>
      </c>
      <c r="AV206" s="313">
        <v>730</v>
      </c>
      <c r="AW206" s="312"/>
      <c r="AX206" s="312"/>
      <c r="AY206" s="313">
        <v>51</v>
      </c>
      <c r="AZ206" s="313">
        <v>54</v>
      </c>
      <c r="BA206" s="313">
        <v>60</v>
      </c>
      <c r="BB206" s="313">
        <v>65</v>
      </c>
      <c r="BC206" s="313">
        <v>65</v>
      </c>
      <c r="BD206" s="313">
        <v>61</v>
      </c>
      <c r="BE206" s="312"/>
      <c r="BF206" s="313">
        <v>69</v>
      </c>
      <c r="BG206" s="313">
        <v>68</v>
      </c>
      <c r="BH206" s="313">
        <v>58</v>
      </c>
      <c r="BI206" s="313">
        <v>68</v>
      </c>
      <c r="BJ206" s="313">
        <v>59</v>
      </c>
      <c r="BK206" s="313">
        <v>52</v>
      </c>
      <c r="BL206" s="312"/>
      <c r="BM206" s="312"/>
      <c r="BN206" s="312"/>
      <c r="BO206" s="312"/>
      <c r="BP206" s="312"/>
      <c r="BQ206" s="312"/>
      <c r="BR206" s="312"/>
      <c r="BS206" s="312"/>
      <c r="BT206" s="312"/>
      <c r="BU206" s="315"/>
      <c r="BV206" s="315"/>
      <c r="BW206" s="314">
        <v>873</v>
      </c>
      <c r="BX206" s="313">
        <v>739</v>
      </c>
      <c r="BY206" s="312"/>
      <c r="BZ206" s="312"/>
      <c r="CA206" s="313">
        <v>54</v>
      </c>
      <c r="CB206" s="313">
        <v>60</v>
      </c>
      <c r="CC206" s="313">
        <v>62</v>
      </c>
      <c r="CD206" s="313">
        <v>55</v>
      </c>
      <c r="CE206" s="313">
        <v>65</v>
      </c>
      <c r="CF206" s="313">
        <v>72</v>
      </c>
      <c r="CG206" s="312"/>
      <c r="CH206" s="313">
        <v>65</v>
      </c>
      <c r="CI206" s="313">
        <v>66</v>
      </c>
      <c r="CJ206" s="313">
        <v>72</v>
      </c>
      <c r="CK206" s="313">
        <v>56</v>
      </c>
      <c r="CL206" s="313">
        <v>63</v>
      </c>
      <c r="CM206" s="313">
        <v>49</v>
      </c>
      <c r="CN206" s="312"/>
      <c r="CO206" s="312"/>
      <c r="CP206" s="312"/>
      <c r="CQ206" s="312"/>
      <c r="CR206" s="312"/>
      <c r="CS206" s="312"/>
      <c r="CT206" s="312"/>
      <c r="CU206" s="312"/>
      <c r="CV206" s="312"/>
      <c r="CW206" s="315"/>
      <c r="CX206" s="315"/>
    </row>
    <row r="207" spans="1:102" ht="18.75" x14ac:dyDescent="0.3">
      <c r="A207" s="298">
        <v>194</v>
      </c>
      <c r="B207" s="299" t="s">
        <v>1433</v>
      </c>
      <c r="C207" s="300" t="s">
        <v>351</v>
      </c>
      <c r="D207" s="300" t="s">
        <v>137</v>
      </c>
      <c r="E207" s="300" t="s">
        <v>129</v>
      </c>
      <c r="F207" s="300" t="s">
        <v>129</v>
      </c>
      <c r="G207" s="301" t="s">
        <v>1434</v>
      </c>
      <c r="H207" s="302" t="s">
        <v>1435</v>
      </c>
      <c r="I207" s="303">
        <v>6</v>
      </c>
      <c r="J207" s="300" t="s">
        <v>1429</v>
      </c>
      <c r="K207" s="300" t="s">
        <v>1436</v>
      </c>
      <c r="L207" s="304">
        <v>113001800123</v>
      </c>
      <c r="M207" s="303">
        <v>887</v>
      </c>
      <c r="N207" s="298">
        <v>887</v>
      </c>
      <c r="O207" s="298" t="s">
        <v>1437</v>
      </c>
      <c r="P207" s="305">
        <v>0</v>
      </c>
      <c r="Q207" s="305" t="s">
        <v>357</v>
      </c>
      <c r="R207" s="305">
        <v>3137148476</v>
      </c>
      <c r="S207" s="306" t="s">
        <v>1438</v>
      </c>
      <c r="T207" s="313">
        <v>1352</v>
      </c>
      <c r="U207" s="312"/>
      <c r="V207" s="312"/>
      <c r="W207" s="313">
        <v>100</v>
      </c>
      <c r="X207" s="313">
        <v>98</v>
      </c>
      <c r="Y207" s="313">
        <v>103</v>
      </c>
      <c r="Z207" s="313">
        <v>109</v>
      </c>
      <c r="AA207" s="313">
        <v>104</v>
      </c>
      <c r="AB207" s="313">
        <v>104</v>
      </c>
      <c r="AC207" s="312"/>
      <c r="AD207" s="313">
        <v>124</v>
      </c>
      <c r="AE207" s="313">
        <v>124</v>
      </c>
      <c r="AF207" s="313">
        <v>118</v>
      </c>
      <c r="AG207" s="313">
        <v>148</v>
      </c>
      <c r="AH207" s="313">
        <v>115</v>
      </c>
      <c r="AI207" s="313">
        <v>105</v>
      </c>
      <c r="AJ207" s="312"/>
      <c r="AK207" s="312"/>
      <c r="AL207" s="312"/>
      <c r="AM207" s="312"/>
      <c r="AN207" s="312"/>
      <c r="AO207" s="312"/>
      <c r="AP207" s="312"/>
      <c r="AQ207" s="312"/>
      <c r="AR207" s="312"/>
      <c r="AS207" s="312"/>
      <c r="AT207" s="312"/>
      <c r="AU207" s="314">
        <v>887</v>
      </c>
      <c r="AV207" s="313">
        <v>647</v>
      </c>
      <c r="AW207" s="312"/>
      <c r="AX207" s="312"/>
      <c r="AY207" s="313">
        <v>48</v>
      </c>
      <c r="AZ207" s="313">
        <v>54</v>
      </c>
      <c r="BA207" s="313">
        <v>53</v>
      </c>
      <c r="BB207" s="313">
        <v>44</v>
      </c>
      <c r="BC207" s="313">
        <v>55</v>
      </c>
      <c r="BD207" s="313">
        <v>50</v>
      </c>
      <c r="BE207" s="312"/>
      <c r="BF207" s="313">
        <v>53</v>
      </c>
      <c r="BG207" s="313">
        <v>61</v>
      </c>
      <c r="BH207" s="313">
        <v>50</v>
      </c>
      <c r="BI207" s="313">
        <v>70</v>
      </c>
      <c r="BJ207" s="313">
        <v>52</v>
      </c>
      <c r="BK207" s="313">
        <v>57</v>
      </c>
      <c r="BL207" s="312"/>
      <c r="BM207" s="312"/>
      <c r="BN207" s="312"/>
      <c r="BO207" s="312"/>
      <c r="BP207" s="312"/>
      <c r="BQ207" s="312"/>
      <c r="BR207" s="312"/>
      <c r="BS207" s="312"/>
      <c r="BT207" s="312"/>
      <c r="BU207" s="315"/>
      <c r="BV207" s="315"/>
      <c r="BW207" s="314">
        <v>887</v>
      </c>
      <c r="BX207" s="313">
        <v>705</v>
      </c>
      <c r="BY207" s="312"/>
      <c r="BZ207" s="312"/>
      <c r="CA207" s="313">
        <v>52</v>
      </c>
      <c r="CB207" s="313">
        <v>44</v>
      </c>
      <c r="CC207" s="313">
        <v>50</v>
      </c>
      <c r="CD207" s="313">
        <v>65</v>
      </c>
      <c r="CE207" s="313">
        <v>49</v>
      </c>
      <c r="CF207" s="313">
        <v>54</v>
      </c>
      <c r="CG207" s="312"/>
      <c r="CH207" s="313">
        <v>71</v>
      </c>
      <c r="CI207" s="313">
        <v>63</v>
      </c>
      <c r="CJ207" s="313">
        <v>68</v>
      </c>
      <c r="CK207" s="313">
        <v>78</v>
      </c>
      <c r="CL207" s="313">
        <v>63</v>
      </c>
      <c r="CM207" s="313">
        <v>48</v>
      </c>
      <c r="CN207" s="312"/>
      <c r="CO207" s="312"/>
      <c r="CP207" s="312"/>
      <c r="CQ207" s="312"/>
      <c r="CR207" s="312"/>
      <c r="CS207" s="312"/>
      <c r="CT207" s="312"/>
      <c r="CU207" s="312"/>
      <c r="CV207" s="312"/>
      <c r="CW207" s="315"/>
      <c r="CX207" s="315"/>
    </row>
    <row r="208" spans="1:102" ht="18.75" x14ac:dyDescent="0.3">
      <c r="A208" s="298">
        <v>195</v>
      </c>
      <c r="B208" s="299" t="s">
        <v>1439</v>
      </c>
      <c r="C208" s="300" t="s">
        <v>351</v>
      </c>
      <c r="D208" s="300" t="s">
        <v>137</v>
      </c>
      <c r="E208" s="300" t="s">
        <v>130</v>
      </c>
      <c r="F208" s="300" t="s">
        <v>130</v>
      </c>
      <c r="G208" s="301" t="s">
        <v>1440</v>
      </c>
      <c r="H208" s="302" t="s">
        <v>1441</v>
      </c>
      <c r="I208" s="303">
        <v>14</v>
      </c>
      <c r="J208" s="300" t="s">
        <v>1331</v>
      </c>
      <c r="K208" s="300" t="s">
        <v>1442</v>
      </c>
      <c r="L208" s="304">
        <v>113001800263</v>
      </c>
      <c r="M208" s="303">
        <v>892</v>
      </c>
      <c r="N208" s="298">
        <v>892</v>
      </c>
      <c r="O208" s="303" t="s">
        <v>1443</v>
      </c>
      <c r="P208" s="305">
        <v>3163507839</v>
      </c>
      <c r="Q208" s="305" t="s">
        <v>357</v>
      </c>
      <c r="R208" s="305">
        <v>3163507839</v>
      </c>
      <c r="S208" s="306" t="s">
        <v>1444</v>
      </c>
      <c r="T208" s="313">
        <v>836</v>
      </c>
      <c r="U208" s="312"/>
      <c r="V208" s="312"/>
      <c r="W208" s="313">
        <v>54</v>
      </c>
      <c r="X208" s="313">
        <v>71</v>
      </c>
      <c r="Y208" s="313">
        <v>70</v>
      </c>
      <c r="Z208" s="313">
        <v>63</v>
      </c>
      <c r="AA208" s="313">
        <v>62</v>
      </c>
      <c r="AB208" s="313">
        <v>68</v>
      </c>
      <c r="AC208" s="312"/>
      <c r="AD208" s="313">
        <v>72</v>
      </c>
      <c r="AE208" s="313">
        <v>62</v>
      </c>
      <c r="AF208" s="313">
        <v>78</v>
      </c>
      <c r="AG208" s="313">
        <v>76</v>
      </c>
      <c r="AH208" s="313">
        <v>82</v>
      </c>
      <c r="AI208" s="313">
        <v>78</v>
      </c>
      <c r="AJ208" s="312"/>
      <c r="AK208" s="312"/>
      <c r="AL208" s="312"/>
      <c r="AM208" s="312"/>
      <c r="AN208" s="312"/>
      <c r="AO208" s="312"/>
      <c r="AP208" s="312"/>
      <c r="AQ208" s="312"/>
      <c r="AR208" s="312"/>
      <c r="AS208" s="312"/>
      <c r="AT208" s="312"/>
      <c r="AU208" s="314">
        <v>892</v>
      </c>
      <c r="AV208" s="313">
        <v>416</v>
      </c>
      <c r="AW208" s="312"/>
      <c r="AX208" s="312"/>
      <c r="AY208" s="313">
        <v>32</v>
      </c>
      <c r="AZ208" s="313">
        <v>34</v>
      </c>
      <c r="BA208" s="313">
        <v>29</v>
      </c>
      <c r="BB208" s="313">
        <v>33</v>
      </c>
      <c r="BC208" s="313">
        <v>28</v>
      </c>
      <c r="BD208" s="313">
        <v>33</v>
      </c>
      <c r="BE208" s="312"/>
      <c r="BF208" s="313">
        <v>34</v>
      </c>
      <c r="BG208" s="313">
        <v>27</v>
      </c>
      <c r="BH208" s="313">
        <v>31</v>
      </c>
      <c r="BI208" s="313">
        <v>34</v>
      </c>
      <c r="BJ208" s="313">
        <v>51</v>
      </c>
      <c r="BK208" s="313">
        <v>50</v>
      </c>
      <c r="BL208" s="312"/>
      <c r="BM208" s="312"/>
      <c r="BN208" s="312"/>
      <c r="BO208" s="312"/>
      <c r="BP208" s="312"/>
      <c r="BQ208" s="312"/>
      <c r="BR208" s="312"/>
      <c r="BS208" s="312"/>
      <c r="BT208" s="312"/>
      <c r="BU208" s="315"/>
      <c r="BV208" s="315"/>
      <c r="BW208" s="314">
        <v>892</v>
      </c>
      <c r="BX208" s="313">
        <v>420</v>
      </c>
      <c r="BY208" s="312"/>
      <c r="BZ208" s="312"/>
      <c r="CA208" s="313">
        <v>22</v>
      </c>
      <c r="CB208" s="313">
        <v>37</v>
      </c>
      <c r="CC208" s="313">
        <v>41</v>
      </c>
      <c r="CD208" s="313">
        <v>30</v>
      </c>
      <c r="CE208" s="313">
        <v>34</v>
      </c>
      <c r="CF208" s="313">
        <v>35</v>
      </c>
      <c r="CG208" s="312"/>
      <c r="CH208" s="313">
        <v>38</v>
      </c>
      <c r="CI208" s="313">
        <v>35</v>
      </c>
      <c r="CJ208" s="313">
        <v>47</v>
      </c>
      <c r="CK208" s="313">
        <v>42</v>
      </c>
      <c r="CL208" s="313">
        <v>31</v>
      </c>
      <c r="CM208" s="313">
        <v>28</v>
      </c>
      <c r="CN208" s="312"/>
      <c r="CO208" s="312"/>
      <c r="CP208" s="312"/>
      <c r="CQ208" s="312"/>
      <c r="CR208" s="312"/>
      <c r="CS208" s="312"/>
      <c r="CT208" s="312"/>
      <c r="CU208" s="312"/>
      <c r="CV208" s="312"/>
      <c r="CW208" s="315"/>
      <c r="CX208" s="315"/>
    </row>
    <row r="209" spans="1:102" ht="18.75" x14ac:dyDescent="0.3">
      <c r="A209" s="298">
        <v>196</v>
      </c>
      <c r="B209" s="300" t="s">
        <v>1445</v>
      </c>
      <c r="C209" s="300" t="s">
        <v>134</v>
      </c>
      <c r="D209" s="300" t="s">
        <v>137</v>
      </c>
      <c r="E209" s="300" t="s">
        <v>129</v>
      </c>
      <c r="F209" s="300" t="s">
        <v>129</v>
      </c>
      <c r="G209" s="308" t="s">
        <v>1446</v>
      </c>
      <c r="H209" s="308" t="s">
        <v>1447</v>
      </c>
      <c r="I209" s="303">
        <v>6</v>
      </c>
      <c r="J209" s="300" t="s">
        <v>400</v>
      </c>
      <c r="K209" s="300" t="s">
        <v>1448</v>
      </c>
      <c r="L209" s="304" t="s">
        <v>1449</v>
      </c>
      <c r="M209" s="303">
        <v>892</v>
      </c>
      <c r="N209" s="298">
        <v>893</v>
      </c>
      <c r="O209" s="298" t="s">
        <v>1443</v>
      </c>
      <c r="P209" s="305">
        <v>3163507839</v>
      </c>
      <c r="Q209" s="305" t="s">
        <v>357</v>
      </c>
      <c r="R209" s="305">
        <v>3163507839</v>
      </c>
      <c r="S209" s="306" t="s">
        <v>1444</v>
      </c>
      <c r="T209" s="313">
        <v>382</v>
      </c>
      <c r="U209" s="312"/>
      <c r="V209" s="312"/>
      <c r="W209" s="313">
        <v>47</v>
      </c>
      <c r="X209" s="313">
        <v>41</v>
      </c>
      <c r="Y209" s="313">
        <v>47</v>
      </c>
      <c r="Z209" s="313">
        <v>45</v>
      </c>
      <c r="AA209" s="313">
        <v>46</v>
      </c>
      <c r="AB209" s="313">
        <v>44</v>
      </c>
      <c r="AC209" s="312"/>
      <c r="AD209" s="313">
        <v>38</v>
      </c>
      <c r="AE209" s="313">
        <v>38</v>
      </c>
      <c r="AF209" s="313">
        <v>36</v>
      </c>
      <c r="AG209" s="312"/>
      <c r="AH209" s="312"/>
      <c r="AI209" s="312"/>
      <c r="AJ209" s="312"/>
      <c r="AK209" s="312"/>
      <c r="AL209" s="312"/>
      <c r="AM209" s="312"/>
      <c r="AN209" s="312"/>
      <c r="AO209" s="312"/>
      <c r="AP209" s="312"/>
      <c r="AQ209" s="312"/>
      <c r="AR209" s="312"/>
      <c r="AS209" s="312"/>
      <c r="AT209" s="312"/>
      <c r="AU209" s="314">
        <v>893</v>
      </c>
      <c r="AV209" s="313">
        <v>189</v>
      </c>
      <c r="AW209" s="312"/>
      <c r="AX209" s="312"/>
      <c r="AY209" s="313">
        <v>22</v>
      </c>
      <c r="AZ209" s="313">
        <v>22</v>
      </c>
      <c r="BA209" s="313">
        <v>22</v>
      </c>
      <c r="BB209" s="313">
        <v>26</v>
      </c>
      <c r="BC209" s="313">
        <v>21</v>
      </c>
      <c r="BD209" s="313">
        <v>26</v>
      </c>
      <c r="BE209" s="312"/>
      <c r="BF209" s="313">
        <v>21</v>
      </c>
      <c r="BG209" s="313">
        <v>19</v>
      </c>
      <c r="BH209" s="313">
        <v>10</v>
      </c>
      <c r="BI209" s="312"/>
      <c r="BJ209" s="312"/>
      <c r="BK209" s="312"/>
      <c r="BL209" s="312"/>
      <c r="BM209" s="312"/>
      <c r="BN209" s="312"/>
      <c r="BO209" s="312"/>
      <c r="BP209" s="312"/>
      <c r="BQ209" s="312"/>
      <c r="BR209" s="312"/>
      <c r="BS209" s="312"/>
      <c r="BT209" s="312"/>
      <c r="BU209" s="315"/>
      <c r="BV209" s="315"/>
      <c r="BW209" s="314">
        <v>893</v>
      </c>
      <c r="BX209" s="313">
        <v>193</v>
      </c>
      <c r="BY209" s="312"/>
      <c r="BZ209" s="312"/>
      <c r="CA209" s="313">
        <v>25</v>
      </c>
      <c r="CB209" s="313">
        <v>19</v>
      </c>
      <c r="CC209" s="313">
        <v>25</v>
      </c>
      <c r="CD209" s="313">
        <v>19</v>
      </c>
      <c r="CE209" s="313">
        <v>25</v>
      </c>
      <c r="CF209" s="313">
        <v>18</v>
      </c>
      <c r="CG209" s="312"/>
      <c r="CH209" s="313">
        <v>17</v>
      </c>
      <c r="CI209" s="313">
        <v>19</v>
      </c>
      <c r="CJ209" s="313">
        <v>26</v>
      </c>
      <c r="CK209" s="312"/>
      <c r="CL209" s="312"/>
      <c r="CM209" s="312"/>
      <c r="CN209" s="312"/>
      <c r="CO209" s="312"/>
      <c r="CP209" s="312"/>
      <c r="CQ209" s="312"/>
      <c r="CR209" s="312"/>
      <c r="CS209" s="312"/>
      <c r="CT209" s="312"/>
      <c r="CU209" s="312"/>
      <c r="CV209" s="312"/>
      <c r="CW209" s="315"/>
      <c r="CX209" s="315"/>
    </row>
    <row r="210" spans="1:102" ht="18.75" x14ac:dyDescent="0.3">
      <c r="A210" s="298">
        <v>197</v>
      </c>
      <c r="B210" s="300" t="s">
        <v>1450</v>
      </c>
      <c r="C210" s="300" t="s">
        <v>134</v>
      </c>
      <c r="D210" s="300" t="s">
        <v>137</v>
      </c>
      <c r="E210" s="300" t="s">
        <v>130</v>
      </c>
      <c r="F210" s="300" t="s">
        <v>130</v>
      </c>
      <c r="G210" s="301" t="s">
        <v>1451</v>
      </c>
      <c r="H210" s="302" t="s">
        <v>1452</v>
      </c>
      <c r="I210" s="303">
        <v>14</v>
      </c>
      <c r="J210" s="300" t="s">
        <v>1331</v>
      </c>
      <c r="K210" s="300" t="s">
        <v>1453</v>
      </c>
      <c r="L210" s="304" t="s">
        <v>1454</v>
      </c>
      <c r="M210" s="303">
        <v>892</v>
      </c>
      <c r="N210" s="298">
        <v>894</v>
      </c>
      <c r="O210" s="303" t="s">
        <v>1443</v>
      </c>
      <c r="P210" s="305">
        <v>3163507839</v>
      </c>
      <c r="Q210" s="305" t="s">
        <v>357</v>
      </c>
      <c r="R210" s="305">
        <v>3163507839</v>
      </c>
      <c r="S210" s="306" t="s">
        <v>1444</v>
      </c>
      <c r="T210" s="313">
        <v>459</v>
      </c>
      <c r="U210" s="312"/>
      <c r="V210" s="312"/>
      <c r="W210" s="313">
        <v>52</v>
      </c>
      <c r="X210" s="313">
        <v>38</v>
      </c>
      <c r="Y210" s="313">
        <v>40</v>
      </c>
      <c r="Z210" s="313">
        <v>38</v>
      </c>
      <c r="AA210" s="313">
        <v>42</v>
      </c>
      <c r="AB210" s="313">
        <v>39</v>
      </c>
      <c r="AC210" s="312"/>
      <c r="AD210" s="313">
        <v>45</v>
      </c>
      <c r="AE210" s="313">
        <v>44</v>
      </c>
      <c r="AF210" s="313">
        <v>43</v>
      </c>
      <c r="AG210" s="313">
        <v>37</v>
      </c>
      <c r="AH210" s="313">
        <v>41</v>
      </c>
      <c r="AI210" s="312"/>
      <c r="AJ210" s="312"/>
      <c r="AK210" s="312"/>
      <c r="AL210" s="312"/>
      <c r="AM210" s="312"/>
      <c r="AN210" s="312"/>
      <c r="AO210" s="312"/>
      <c r="AP210" s="312"/>
      <c r="AQ210" s="312"/>
      <c r="AR210" s="312"/>
      <c r="AS210" s="312"/>
      <c r="AT210" s="312"/>
      <c r="AU210" s="314">
        <v>894</v>
      </c>
      <c r="AV210" s="313">
        <v>217</v>
      </c>
      <c r="AW210" s="312"/>
      <c r="AX210" s="312"/>
      <c r="AY210" s="313">
        <v>27</v>
      </c>
      <c r="AZ210" s="313">
        <v>17</v>
      </c>
      <c r="BA210" s="313">
        <v>19</v>
      </c>
      <c r="BB210" s="313">
        <v>19</v>
      </c>
      <c r="BC210" s="313">
        <v>13</v>
      </c>
      <c r="BD210" s="313">
        <v>16</v>
      </c>
      <c r="BE210" s="312"/>
      <c r="BF210" s="313">
        <v>21</v>
      </c>
      <c r="BG210" s="313">
        <v>21</v>
      </c>
      <c r="BH210" s="313">
        <v>25</v>
      </c>
      <c r="BI210" s="313">
        <v>18</v>
      </c>
      <c r="BJ210" s="313">
        <v>21</v>
      </c>
      <c r="BK210" s="312"/>
      <c r="BL210" s="312"/>
      <c r="BM210" s="312"/>
      <c r="BN210" s="312"/>
      <c r="BO210" s="312"/>
      <c r="BP210" s="312"/>
      <c r="BQ210" s="312"/>
      <c r="BR210" s="312"/>
      <c r="BS210" s="312"/>
      <c r="BT210" s="312"/>
      <c r="BU210" s="315"/>
      <c r="BV210" s="315"/>
      <c r="BW210" s="314">
        <v>894</v>
      </c>
      <c r="BX210" s="313">
        <v>242</v>
      </c>
      <c r="BY210" s="312"/>
      <c r="BZ210" s="312"/>
      <c r="CA210" s="313">
        <v>25</v>
      </c>
      <c r="CB210" s="313">
        <v>21</v>
      </c>
      <c r="CC210" s="313">
        <v>21</v>
      </c>
      <c r="CD210" s="313">
        <v>19</v>
      </c>
      <c r="CE210" s="313">
        <v>29</v>
      </c>
      <c r="CF210" s="313">
        <v>23</v>
      </c>
      <c r="CG210" s="312"/>
      <c r="CH210" s="313">
        <v>24</v>
      </c>
      <c r="CI210" s="313">
        <v>23</v>
      </c>
      <c r="CJ210" s="313">
        <v>18</v>
      </c>
      <c r="CK210" s="313">
        <v>19</v>
      </c>
      <c r="CL210" s="313">
        <v>20</v>
      </c>
      <c r="CM210" s="312"/>
      <c r="CN210" s="312"/>
      <c r="CO210" s="312"/>
      <c r="CP210" s="312"/>
      <c r="CQ210" s="312"/>
      <c r="CR210" s="312"/>
      <c r="CS210" s="312"/>
      <c r="CT210" s="312"/>
      <c r="CU210" s="312"/>
      <c r="CV210" s="312"/>
      <c r="CW210" s="315"/>
      <c r="CX210" s="315"/>
    </row>
    <row r="211" spans="1:102" ht="18.75" x14ac:dyDescent="0.3">
      <c r="A211" s="298">
        <v>198</v>
      </c>
      <c r="B211" s="300" t="s">
        <v>1455</v>
      </c>
      <c r="C211" s="300" t="s">
        <v>134</v>
      </c>
      <c r="D211" s="300" t="s">
        <v>137</v>
      </c>
      <c r="E211" s="300" t="s">
        <v>129</v>
      </c>
      <c r="F211" s="300" t="s">
        <v>129</v>
      </c>
      <c r="G211" s="301" t="s">
        <v>1456</v>
      </c>
      <c r="H211" s="302" t="s">
        <v>1457</v>
      </c>
      <c r="I211" s="303">
        <v>6</v>
      </c>
      <c r="J211" s="300" t="s">
        <v>400</v>
      </c>
      <c r="K211" s="300" t="s">
        <v>1458</v>
      </c>
      <c r="L211" s="304" t="s">
        <v>1459</v>
      </c>
      <c r="M211" s="303">
        <v>892</v>
      </c>
      <c r="N211" s="298">
        <v>895</v>
      </c>
      <c r="O211" s="298" t="s">
        <v>1443</v>
      </c>
      <c r="P211" s="305">
        <v>3163507839</v>
      </c>
      <c r="Q211" s="305" t="s">
        <v>357</v>
      </c>
      <c r="R211" s="305">
        <v>3163507839</v>
      </c>
      <c r="S211" s="306" t="s">
        <v>1444</v>
      </c>
      <c r="T211" s="313">
        <v>1263</v>
      </c>
      <c r="U211" s="312"/>
      <c r="V211" s="312"/>
      <c r="W211" s="313">
        <v>99</v>
      </c>
      <c r="X211" s="313">
        <v>98</v>
      </c>
      <c r="Y211" s="313">
        <v>107</v>
      </c>
      <c r="Z211" s="313">
        <v>101</v>
      </c>
      <c r="AA211" s="313">
        <v>111</v>
      </c>
      <c r="AB211" s="313">
        <v>99</v>
      </c>
      <c r="AC211" s="312"/>
      <c r="AD211" s="313">
        <v>105</v>
      </c>
      <c r="AE211" s="313">
        <v>106</v>
      </c>
      <c r="AF211" s="313">
        <v>115</v>
      </c>
      <c r="AG211" s="313">
        <v>108</v>
      </c>
      <c r="AH211" s="313">
        <v>122</v>
      </c>
      <c r="AI211" s="313">
        <v>92</v>
      </c>
      <c r="AJ211" s="312"/>
      <c r="AK211" s="312"/>
      <c r="AL211" s="312"/>
      <c r="AM211" s="312"/>
      <c r="AN211" s="312"/>
      <c r="AO211" s="312"/>
      <c r="AP211" s="312"/>
      <c r="AQ211" s="312"/>
      <c r="AR211" s="312"/>
      <c r="AS211" s="312"/>
      <c r="AT211" s="312"/>
      <c r="AU211" s="314">
        <v>895</v>
      </c>
      <c r="AV211" s="313">
        <v>631</v>
      </c>
      <c r="AW211" s="312"/>
      <c r="AX211" s="312"/>
      <c r="AY211" s="313">
        <v>41</v>
      </c>
      <c r="AZ211" s="313">
        <v>53</v>
      </c>
      <c r="BA211" s="313">
        <v>50</v>
      </c>
      <c r="BB211" s="313">
        <v>50</v>
      </c>
      <c r="BC211" s="313">
        <v>49</v>
      </c>
      <c r="BD211" s="313">
        <v>54</v>
      </c>
      <c r="BE211" s="312"/>
      <c r="BF211" s="313">
        <v>50</v>
      </c>
      <c r="BG211" s="313">
        <v>57</v>
      </c>
      <c r="BH211" s="313">
        <v>55</v>
      </c>
      <c r="BI211" s="313">
        <v>62</v>
      </c>
      <c r="BJ211" s="313">
        <v>68</v>
      </c>
      <c r="BK211" s="313">
        <v>42</v>
      </c>
      <c r="BL211" s="312"/>
      <c r="BM211" s="312"/>
      <c r="BN211" s="312"/>
      <c r="BO211" s="312"/>
      <c r="BP211" s="312"/>
      <c r="BQ211" s="312"/>
      <c r="BR211" s="312"/>
      <c r="BS211" s="312"/>
      <c r="BT211" s="312"/>
      <c r="BU211" s="315"/>
      <c r="BV211" s="315"/>
      <c r="BW211" s="314">
        <v>895</v>
      </c>
      <c r="BX211" s="313">
        <v>632</v>
      </c>
      <c r="BY211" s="312"/>
      <c r="BZ211" s="312"/>
      <c r="CA211" s="313">
        <v>58</v>
      </c>
      <c r="CB211" s="313">
        <v>45</v>
      </c>
      <c r="CC211" s="313">
        <v>57</v>
      </c>
      <c r="CD211" s="313">
        <v>51</v>
      </c>
      <c r="CE211" s="313">
        <v>62</v>
      </c>
      <c r="CF211" s="313">
        <v>45</v>
      </c>
      <c r="CG211" s="312"/>
      <c r="CH211" s="313">
        <v>55</v>
      </c>
      <c r="CI211" s="313">
        <v>49</v>
      </c>
      <c r="CJ211" s="313">
        <v>60</v>
      </c>
      <c r="CK211" s="313">
        <v>46</v>
      </c>
      <c r="CL211" s="313">
        <v>54</v>
      </c>
      <c r="CM211" s="313">
        <v>50</v>
      </c>
      <c r="CN211" s="312"/>
      <c r="CO211" s="312"/>
      <c r="CP211" s="312"/>
      <c r="CQ211" s="312"/>
      <c r="CR211" s="312"/>
      <c r="CS211" s="312"/>
      <c r="CT211" s="312"/>
      <c r="CU211" s="312"/>
      <c r="CV211" s="312"/>
      <c r="CW211" s="315"/>
      <c r="CX211" s="315"/>
    </row>
    <row r="212" spans="1:102" ht="18.75" x14ac:dyDescent="0.3">
      <c r="A212" s="298">
        <v>199</v>
      </c>
      <c r="B212" s="300" t="s">
        <v>1460</v>
      </c>
      <c r="C212" s="300" t="s">
        <v>134</v>
      </c>
      <c r="D212" s="300" t="s">
        <v>137</v>
      </c>
      <c r="E212" s="300" t="s">
        <v>130</v>
      </c>
      <c r="F212" s="300" t="s">
        <v>130</v>
      </c>
      <c r="G212" s="302" t="s">
        <v>1461</v>
      </c>
      <c r="H212" s="302" t="s">
        <v>1462</v>
      </c>
      <c r="I212" s="303">
        <v>15</v>
      </c>
      <c r="J212" s="300" t="s">
        <v>1120</v>
      </c>
      <c r="K212" s="300" t="s">
        <v>1463</v>
      </c>
      <c r="L212" s="304" t="s">
        <v>1464</v>
      </c>
      <c r="M212" s="303">
        <v>892</v>
      </c>
      <c r="N212" s="298">
        <v>896</v>
      </c>
      <c r="O212" s="303" t="s">
        <v>1443</v>
      </c>
      <c r="P212" s="305">
        <v>3163507839</v>
      </c>
      <c r="Q212" s="305" t="s">
        <v>357</v>
      </c>
      <c r="R212" s="305">
        <v>3163507839</v>
      </c>
      <c r="S212" s="306" t="s">
        <v>1444</v>
      </c>
      <c r="T212" s="313">
        <v>428</v>
      </c>
      <c r="U212" s="312"/>
      <c r="V212" s="312"/>
      <c r="W212" s="313">
        <v>30</v>
      </c>
      <c r="X212" s="313">
        <v>47</v>
      </c>
      <c r="Y212" s="313">
        <v>34</v>
      </c>
      <c r="Z212" s="313">
        <v>38</v>
      </c>
      <c r="AA212" s="313">
        <v>37</v>
      </c>
      <c r="AB212" s="313">
        <v>39</v>
      </c>
      <c r="AC212" s="312"/>
      <c r="AD212" s="313">
        <v>45</v>
      </c>
      <c r="AE212" s="313">
        <v>40</v>
      </c>
      <c r="AF212" s="313">
        <v>42</v>
      </c>
      <c r="AG212" s="313">
        <v>34</v>
      </c>
      <c r="AH212" s="313">
        <v>26</v>
      </c>
      <c r="AI212" s="313">
        <v>16</v>
      </c>
      <c r="AJ212" s="312"/>
      <c r="AK212" s="312"/>
      <c r="AL212" s="312"/>
      <c r="AM212" s="312"/>
      <c r="AN212" s="312"/>
      <c r="AO212" s="312"/>
      <c r="AP212" s="312"/>
      <c r="AQ212" s="312"/>
      <c r="AR212" s="312"/>
      <c r="AS212" s="312"/>
      <c r="AT212" s="312"/>
      <c r="AU212" s="314">
        <v>896</v>
      </c>
      <c r="AV212" s="313">
        <v>205</v>
      </c>
      <c r="AW212" s="312"/>
      <c r="AX212" s="312"/>
      <c r="AY212" s="313">
        <v>18</v>
      </c>
      <c r="AZ212" s="313">
        <v>23</v>
      </c>
      <c r="BA212" s="313">
        <v>13</v>
      </c>
      <c r="BB212" s="313">
        <v>13</v>
      </c>
      <c r="BC212" s="313">
        <v>13</v>
      </c>
      <c r="BD212" s="313">
        <v>20</v>
      </c>
      <c r="BE212" s="312"/>
      <c r="BF212" s="313">
        <v>23</v>
      </c>
      <c r="BG212" s="313">
        <v>18</v>
      </c>
      <c r="BH212" s="313">
        <v>28</v>
      </c>
      <c r="BI212" s="313">
        <v>15</v>
      </c>
      <c r="BJ212" s="313">
        <v>13</v>
      </c>
      <c r="BK212" s="313">
        <v>8</v>
      </c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5"/>
      <c r="BV212" s="315"/>
      <c r="BW212" s="314">
        <v>896</v>
      </c>
      <c r="BX212" s="313">
        <v>223</v>
      </c>
      <c r="BY212" s="312"/>
      <c r="BZ212" s="312"/>
      <c r="CA212" s="313">
        <v>12</v>
      </c>
      <c r="CB212" s="313">
        <v>24</v>
      </c>
      <c r="CC212" s="313">
        <v>21</v>
      </c>
      <c r="CD212" s="313">
        <v>25</v>
      </c>
      <c r="CE212" s="313">
        <v>24</v>
      </c>
      <c r="CF212" s="313">
        <v>19</v>
      </c>
      <c r="CG212" s="312"/>
      <c r="CH212" s="313">
        <v>22</v>
      </c>
      <c r="CI212" s="313">
        <v>22</v>
      </c>
      <c r="CJ212" s="313">
        <v>14</v>
      </c>
      <c r="CK212" s="313">
        <v>19</v>
      </c>
      <c r="CL212" s="313">
        <v>13</v>
      </c>
      <c r="CM212" s="313">
        <v>8</v>
      </c>
      <c r="CN212" s="312"/>
      <c r="CO212" s="312"/>
      <c r="CP212" s="312"/>
      <c r="CQ212" s="312"/>
      <c r="CR212" s="312"/>
      <c r="CS212" s="312"/>
      <c r="CT212" s="312"/>
      <c r="CU212" s="312"/>
      <c r="CV212" s="312"/>
      <c r="CW212" s="315"/>
      <c r="CX212" s="315"/>
    </row>
    <row r="213" spans="1:102" ht="18.75" x14ac:dyDescent="0.3">
      <c r="A213" s="298">
        <v>200</v>
      </c>
      <c r="B213" s="300" t="s">
        <v>1465</v>
      </c>
      <c r="C213" s="300" t="s">
        <v>134</v>
      </c>
      <c r="D213" s="300" t="s">
        <v>137</v>
      </c>
      <c r="E213" s="300" t="s">
        <v>129</v>
      </c>
      <c r="F213" s="300" t="s">
        <v>129</v>
      </c>
      <c r="G213" s="301" t="s">
        <v>1466</v>
      </c>
      <c r="H213" s="302" t="s">
        <v>1467</v>
      </c>
      <c r="I213" s="303">
        <v>14</v>
      </c>
      <c r="J213" s="300" t="s">
        <v>400</v>
      </c>
      <c r="K213" s="300" t="s">
        <v>1468</v>
      </c>
      <c r="L213" s="304" t="s">
        <v>1469</v>
      </c>
      <c r="M213" s="303">
        <v>892</v>
      </c>
      <c r="N213" s="298">
        <v>897</v>
      </c>
      <c r="O213" s="298" t="s">
        <v>1443</v>
      </c>
      <c r="P213" s="305">
        <v>3163507839</v>
      </c>
      <c r="Q213" s="305" t="s">
        <v>357</v>
      </c>
      <c r="R213" s="305">
        <v>3163507839</v>
      </c>
      <c r="S213" s="306" t="s">
        <v>1444</v>
      </c>
      <c r="T213" s="313">
        <v>492</v>
      </c>
      <c r="U213" s="312"/>
      <c r="V213" s="312"/>
      <c r="W213" s="313">
        <v>43</v>
      </c>
      <c r="X213" s="313">
        <v>59</v>
      </c>
      <c r="Y213" s="313">
        <v>56</v>
      </c>
      <c r="Z213" s="313">
        <v>37</v>
      </c>
      <c r="AA213" s="313">
        <v>62</v>
      </c>
      <c r="AB213" s="313">
        <v>38</v>
      </c>
      <c r="AC213" s="312"/>
      <c r="AD213" s="313">
        <v>40</v>
      </c>
      <c r="AE213" s="313">
        <v>39</v>
      </c>
      <c r="AF213" s="313">
        <v>42</v>
      </c>
      <c r="AG213" s="313">
        <v>29</v>
      </c>
      <c r="AH213" s="313">
        <v>23</v>
      </c>
      <c r="AI213" s="313">
        <v>24</v>
      </c>
      <c r="AJ213" s="312"/>
      <c r="AK213" s="312"/>
      <c r="AL213" s="312"/>
      <c r="AM213" s="312"/>
      <c r="AN213" s="312"/>
      <c r="AO213" s="312"/>
      <c r="AP213" s="312"/>
      <c r="AQ213" s="312"/>
      <c r="AR213" s="312"/>
      <c r="AS213" s="312"/>
      <c r="AT213" s="312"/>
      <c r="AU213" s="314">
        <v>897</v>
      </c>
      <c r="AV213" s="313">
        <v>236</v>
      </c>
      <c r="AW213" s="312"/>
      <c r="AX213" s="312"/>
      <c r="AY213" s="313">
        <v>28</v>
      </c>
      <c r="AZ213" s="313">
        <v>28</v>
      </c>
      <c r="BA213" s="313">
        <v>21</v>
      </c>
      <c r="BB213" s="313">
        <v>16</v>
      </c>
      <c r="BC213" s="313">
        <v>31</v>
      </c>
      <c r="BD213" s="313">
        <v>16</v>
      </c>
      <c r="BE213" s="312"/>
      <c r="BF213" s="313">
        <v>21</v>
      </c>
      <c r="BG213" s="313">
        <v>17</v>
      </c>
      <c r="BH213" s="313">
        <v>24</v>
      </c>
      <c r="BI213" s="313">
        <v>14</v>
      </c>
      <c r="BJ213" s="313">
        <v>9</v>
      </c>
      <c r="BK213" s="313">
        <v>11</v>
      </c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5"/>
      <c r="BV213" s="315"/>
      <c r="BW213" s="314">
        <v>897</v>
      </c>
      <c r="BX213" s="313">
        <v>256</v>
      </c>
      <c r="BY213" s="312"/>
      <c r="BZ213" s="312"/>
      <c r="CA213" s="313">
        <v>15</v>
      </c>
      <c r="CB213" s="313">
        <v>31</v>
      </c>
      <c r="CC213" s="313">
        <v>35</v>
      </c>
      <c r="CD213" s="313">
        <v>21</v>
      </c>
      <c r="CE213" s="313">
        <v>31</v>
      </c>
      <c r="CF213" s="313">
        <v>22</v>
      </c>
      <c r="CG213" s="312"/>
      <c r="CH213" s="313">
        <v>19</v>
      </c>
      <c r="CI213" s="313">
        <v>22</v>
      </c>
      <c r="CJ213" s="313">
        <v>18</v>
      </c>
      <c r="CK213" s="313">
        <v>15</v>
      </c>
      <c r="CL213" s="313">
        <v>14</v>
      </c>
      <c r="CM213" s="313">
        <v>13</v>
      </c>
      <c r="CN213" s="312"/>
      <c r="CO213" s="312"/>
      <c r="CP213" s="312"/>
      <c r="CQ213" s="312"/>
      <c r="CR213" s="312"/>
      <c r="CS213" s="312"/>
      <c r="CT213" s="312"/>
      <c r="CU213" s="312"/>
      <c r="CV213" s="312"/>
      <c r="CW213" s="315"/>
      <c r="CX213" s="315"/>
    </row>
    <row r="214" spans="1:102" ht="18.75" x14ac:dyDescent="0.3">
      <c r="A214" s="298">
        <v>201</v>
      </c>
      <c r="B214" s="300" t="s">
        <v>1470</v>
      </c>
      <c r="C214" s="300" t="s">
        <v>134</v>
      </c>
      <c r="D214" s="300" t="s">
        <v>137</v>
      </c>
      <c r="E214" s="300" t="s">
        <v>130</v>
      </c>
      <c r="F214" s="300" t="s">
        <v>130</v>
      </c>
      <c r="G214" s="301" t="s">
        <v>1471</v>
      </c>
      <c r="H214" s="302" t="s">
        <v>1472</v>
      </c>
      <c r="I214" s="303">
        <v>15</v>
      </c>
      <c r="J214" s="300" t="s">
        <v>1120</v>
      </c>
      <c r="K214" s="300" t="s">
        <v>1473</v>
      </c>
      <c r="L214" s="304">
        <v>113001800298</v>
      </c>
      <c r="M214" s="303">
        <v>892</v>
      </c>
      <c r="N214" s="298">
        <v>898</v>
      </c>
      <c r="O214" s="303" t="s">
        <v>1443</v>
      </c>
      <c r="P214" s="305">
        <v>3163507839</v>
      </c>
      <c r="Q214" s="305" t="s">
        <v>357</v>
      </c>
      <c r="R214" s="305">
        <v>3163507839</v>
      </c>
      <c r="S214" s="306" t="s">
        <v>1444</v>
      </c>
      <c r="T214" s="313">
        <v>368</v>
      </c>
      <c r="U214" s="312"/>
      <c r="V214" s="312"/>
      <c r="W214" s="313">
        <v>52</v>
      </c>
      <c r="X214" s="313">
        <v>53</v>
      </c>
      <c r="Y214" s="313">
        <v>55</v>
      </c>
      <c r="Z214" s="313">
        <v>60</v>
      </c>
      <c r="AA214" s="313">
        <v>45</v>
      </c>
      <c r="AB214" s="313">
        <v>42</v>
      </c>
      <c r="AC214" s="312"/>
      <c r="AD214" s="313">
        <v>38</v>
      </c>
      <c r="AE214" s="313">
        <v>23</v>
      </c>
      <c r="AF214" s="312"/>
      <c r="AG214" s="312"/>
      <c r="AH214" s="312"/>
      <c r="AI214" s="312"/>
      <c r="AJ214" s="312"/>
      <c r="AK214" s="312"/>
      <c r="AL214" s="312"/>
      <c r="AM214" s="312"/>
      <c r="AN214" s="312"/>
      <c r="AO214" s="312"/>
      <c r="AP214" s="312"/>
      <c r="AQ214" s="312"/>
      <c r="AR214" s="312"/>
      <c r="AS214" s="312"/>
      <c r="AT214" s="312"/>
      <c r="AU214" s="314">
        <v>898</v>
      </c>
      <c r="AV214" s="313">
        <v>177</v>
      </c>
      <c r="AW214" s="312"/>
      <c r="AX214" s="312"/>
      <c r="AY214" s="313">
        <v>23</v>
      </c>
      <c r="AZ214" s="313">
        <v>27</v>
      </c>
      <c r="BA214" s="313">
        <v>24</v>
      </c>
      <c r="BB214" s="313">
        <v>25</v>
      </c>
      <c r="BC214" s="313">
        <v>27</v>
      </c>
      <c r="BD214" s="313">
        <v>21</v>
      </c>
      <c r="BE214" s="312"/>
      <c r="BF214" s="313">
        <v>19</v>
      </c>
      <c r="BG214" s="313">
        <v>11</v>
      </c>
      <c r="BH214" s="312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  <c r="BT214" s="312"/>
      <c r="BU214" s="315"/>
      <c r="BV214" s="315"/>
      <c r="BW214" s="314">
        <v>898</v>
      </c>
      <c r="BX214" s="313">
        <v>191</v>
      </c>
      <c r="BY214" s="312"/>
      <c r="BZ214" s="312"/>
      <c r="CA214" s="313">
        <v>29</v>
      </c>
      <c r="CB214" s="313">
        <v>26</v>
      </c>
      <c r="CC214" s="313">
        <v>31</v>
      </c>
      <c r="CD214" s="313">
        <v>35</v>
      </c>
      <c r="CE214" s="313">
        <v>18</v>
      </c>
      <c r="CF214" s="313">
        <v>21</v>
      </c>
      <c r="CG214" s="312"/>
      <c r="CH214" s="313">
        <v>19</v>
      </c>
      <c r="CI214" s="313">
        <v>12</v>
      </c>
      <c r="CJ214" s="312"/>
      <c r="CK214" s="312"/>
      <c r="CL214" s="312"/>
      <c r="CM214" s="312"/>
      <c r="CN214" s="312"/>
      <c r="CO214" s="312"/>
      <c r="CP214" s="312"/>
      <c r="CQ214" s="312"/>
      <c r="CR214" s="312"/>
      <c r="CS214" s="312"/>
      <c r="CT214" s="312"/>
      <c r="CU214" s="312"/>
      <c r="CV214" s="312"/>
      <c r="CW214" s="315"/>
      <c r="CX214" s="315"/>
    </row>
    <row r="215" spans="1:102" ht="18.75" x14ac:dyDescent="0.3">
      <c r="A215" s="298">
        <v>202</v>
      </c>
      <c r="B215" s="300" t="s">
        <v>1474</v>
      </c>
      <c r="C215" s="300" t="s">
        <v>134</v>
      </c>
      <c r="D215" s="300" t="s">
        <v>137</v>
      </c>
      <c r="E215" s="300" t="s">
        <v>129</v>
      </c>
      <c r="F215" s="300" t="s">
        <v>129</v>
      </c>
      <c r="G215" s="301" t="s">
        <v>1475</v>
      </c>
      <c r="H215" s="302" t="s">
        <v>1476</v>
      </c>
      <c r="I215" s="303">
        <v>6</v>
      </c>
      <c r="J215" s="300" t="s">
        <v>400</v>
      </c>
      <c r="K215" s="300" t="s">
        <v>1477</v>
      </c>
      <c r="L215" s="304" t="s">
        <v>1478</v>
      </c>
      <c r="M215" s="303">
        <v>892</v>
      </c>
      <c r="N215" s="298">
        <v>899</v>
      </c>
      <c r="O215" s="298" t="s">
        <v>1443</v>
      </c>
      <c r="P215" s="305">
        <v>3163507839</v>
      </c>
      <c r="Q215" s="305" t="s">
        <v>357</v>
      </c>
      <c r="R215" s="305">
        <v>3163507839</v>
      </c>
      <c r="S215" s="306" t="s">
        <v>1444</v>
      </c>
      <c r="T215" s="313">
        <v>769</v>
      </c>
      <c r="U215" s="312"/>
      <c r="V215" s="312"/>
      <c r="W215" s="313">
        <v>51</v>
      </c>
      <c r="X215" s="313">
        <v>69</v>
      </c>
      <c r="Y215" s="313">
        <v>67</v>
      </c>
      <c r="Z215" s="313">
        <v>67</v>
      </c>
      <c r="AA215" s="313">
        <v>61</v>
      </c>
      <c r="AB215" s="313">
        <v>71</v>
      </c>
      <c r="AC215" s="312"/>
      <c r="AD215" s="313">
        <v>79</v>
      </c>
      <c r="AE215" s="313">
        <v>68</v>
      </c>
      <c r="AF215" s="313">
        <v>78</v>
      </c>
      <c r="AG215" s="313">
        <v>70</v>
      </c>
      <c r="AH215" s="313">
        <v>45</v>
      </c>
      <c r="AI215" s="313">
        <v>43</v>
      </c>
      <c r="AJ215" s="312"/>
      <c r="AK215" s="312"/>
      <c r="AL215" s="312"/>
      <c r="AM215" s="312"/>
      <c r="AN215" s="312"/>
      <c r="AO215" s="312"/>
      <c r="AP215" s="312"/>
      <c r="AQ215" s="312"/>
      <c r="AR215" s="312"/>
      <c r="AS215" s="312"/>
      <c r="AT215" s="312"/>
      <c r="AU215" s="314">
        <v>899</v>
      </c>
      <c r="AV215" s="313">
        <v>362</v>
      </c>
      <c r="AW215" s="312"/>
      <c r="AX215" s="312"/>
      <c r="AY215" s="313">
        <v>22</v>
      </c>
      <c r="AZ215" s="313">
        <v>31</v>
      </c>
      <c r="BA215" s="313">
        <v>31</v>
      </c>
      <c r="BB215" s="313">
        <v>33</v>
      </c>
      <c r="BC215" s="313">
        <v>32</v>
      </c>
      <c r="BD215" s="313">
        <v>29</v>
      </c>
      <c r="BE215" s="312"/>
      <c r="BF215" s="313">
        <v>38</v>
      </c>
      <c r="BG215" s="313">
        <v>29</v>
      </c>
      <c r="BH215" s="313">
        <v>46</v>
      </c>
      <c r="BI215" s="313">
        <v>28</v>
      </c>
      <c r="BJ215" s="313">
        <v>20</v>
      </c>
      <c r="BK215" s="313">
        <v>23</v>
      </c>
      <c r="BL215" s="312"/>
      <c r="BM215" s="312"/>
      <c r="BN215" s="312"/>
      <c r="BO215" s="312"/>
      <c r="BP215" s="312"/>
      <c r="BQ215" s="312"/>
      <c r="BR215" s="312"/>
      <c r="BS215" s="312"/>
      <c r="BT215" s="312"/>
      <c r="BU215" s="315"/>
      <c r="BV215" s="315"/>
      <c r="BW215" s="314">
        <v>899</v>
      </c>
      <c r="BX215" s="313">
        <v>407</v>
      </c>
      <c r="BY215" s="312"/>
      <c r="BZ215" s="312"/>
      <c r="CA215" s="313">
        <v>29</v>
      </c>
      <c r="CB215" s="313">
        <v>38</v>
      </c>
      <c r="CC215" s="313">
        <v>36</v>
      </c>
      <c r="CD215" s="313">
        <v>34</v>
      </c>
      <c r="CE215" s="313">
        <v>29</v>
      </c>
      <c r="CF215" s="313">
        <v>42</v>
      </c>
      <c r="CG215" s="312"/>
      <c r="CH215" s="313">
        <v>41</v>
      </c>
      <c r="CI215" s="313">
        <v>39</v>
      </c>
      <c r="CJ215" s="313">
        <v>32</v>
      </c>
      <c r="CK215" s="313">
        <v>42</v>
      </c>
      <c r="CL215" s="313">
        <v>25</v>
      </c>
      <c r="CM215" s="313">
        <v>20</v>
      </c>
      <c r="CN215" s="312"/>
      <c r="CO215" s="312"/>
      <c r="CP215" s="312"/>
      <c r="CQ215" s="312"/>
      <c r="CR215" s="312"/>
      <c r="CS215" s="312"/>
      <c r="CT215" s="312"/>
      <c r="CU215" s="312"/>
      <c r="CV215" s="312"/>
      <c r="CW215" s="315"/>
      <c r="CX215" s="315"/>
    </row>
    <row r="216" spans="1:102" ht="18.75" x14ac:dyDescent="0.3">
      <c r="A216" s="298">
        <v>203</v>
      </c>
      <c r="B216" s="300" t="s">
        <v>1479</v>
      </c>
      <c r="C216" s="300" t="s">
        <v>134</v>
      </c>
      <c r="D216" s="300" t="s">
        <v>137</v>
      </c>
      <c r="E216" s="300" t="s">
        <v>130</v>
      </c>
      <c r="F216" s="300" t="s">
        <v>130</v>
      </c>
      <c r="G216" s="301" t="s">
        <v>1480</v>
      </c>
      <c r="H216" s="302" t="s">
        <v>1481</v>
      </c>
      <c r="I216" s="303">
        <v>15</v>
      </c>
      <c r="J216" s="300" t="s">
        <v>1482</v>
      </c>
      <c r="K216" s="300" t="s">
        <v>1483</v>
      </c>
      <c r="L216" s="304" t="s">
        <v>1484</v>
      </c>
      <c r="M216" s="303">
        <v>892</v>
      </c>
      <c r="N216" s="298">
        <v>900</v>
      </c>
      <c r="O216" s="303" t="s">
        <v>1443</v>
      </c>
      <c r="P216" s="305">
        <v>3163507839</v>
      </c>
      <c r="Q216" s="305" t="s">
        <v>357</v>
      </c>
      <c r="R216" s="305">
        <v>3163507839</v>
      </c>
      <c r="S216" s="306" t="s">
        <v>1444</v>
      </c>
      <c r="T216" s="313">
        <v>430</v>
      </c>
      <c r="U216" s="312"/>
      <c r="V216" s="312"/>
      <c r="W216" s="313">
        <v>25</v>
      </c>
      <c r="X216" s="313">
        <v>29</v>
      </c>
      <c r="Y216" s="313">
        <v>32</v>
      </c>
      <c r="Z216" s="313">
        <v>47</v>
      </c>
      <c r="AA216" s="313">
        <v>42</v>
      </c>
      <c r="AB216" s="313">
        <v>57</v>
      </c>
      <c r="AC216" s="312"/>
      <c r="AD216" s="313">
        <v>54</v>
      </c>
      <c r="AE216" s="313">
        <v>42</v>
      </c>
      <c r="AF216" s="313">
        <v>29</v>
      </c>
      <c r="AG216" s="313">
        <v>39</v>
      </c>
      <c r="AH216" s="313">
        <v>23</v>
      </c>
      <c r="AI216" s="313">
        <v>11</v>
      </c>
      <c r="AJ216" s="312"/>
      <c r="AK216" s="312"/>
      <c r="AL216" s="312"/>
      <c r="AM216" s="312"/>
      <c r="AN216" s="312"/>
      <c r="AO216" s="312"/>
      <c r="AP216" s="312"/>
      <c r="AQ216" s="312"/>
      <c r="AR216" s="312"/>
      <c r="AS216" s="312"/>
      <c r="AT216" s="312"/>
      <c r="AU216" s="314">
        <v>900</v>
      </c>
      <c r="AV216" s="313">
        <v>214</v>
      </c>
      <c r="AW216" s="312"/>
      <c r="AX216" s="312"/>
      <c r="AY216" s="313">
        <v>10</v>
      </c>
      <c r="AZ216" s="313">
        <v>14</v>
      </c>
      <c r="BA216" s="313">
        <v>21</v>
      </c>
      <c r="BB216" s="313">
        <v>20</v>
      </c>
      <c r="BC216" s="313">
        <v>13</v>
      </c>
      <c r="BD216" s="313">
        <v>31</v>
      </c>
      <c r="BE216" s="312"/>
      <c r="BF216" s="313">
        <v>27</v>
      </c>
      <c r="BG216" s="313">
        <v>21</v>
      </c>
      <c r="BH216" s="313">
        <v>17</v>
      </c>
      <c r="BI216" s="313">
        <v>20</v>
      </c>
      <c r="BJ216" s="313">
        <v>12</v>
      </c>
      <c r="BK216" s="313">
        <v>8</v>
      </c>
      <c r="BL216" s="312"/>
      <c r="BM216" s="312"/>
      <c r="BN216" s="312"/>
      <c r="BO216" s="312"/>
      <c r="BP216" s="312"/>
      <c r="BQ216" s="312"/>
      <c r="BR216" s="312"/>
      <c r="BS216" s="312"/>
      <c r="BT216" s="312"/>
      <c r="BU216" s="315"/>
      <c r="BV216" s="315"/>
      <c r="BW216" s="314">
        <v>900</v>
      </c>
      <c r="BX216" s="313">
        <v>216</v>
      </c>
      <c r="BY216" s="312"/>
      <c r="BZ216" s="312"/>
      <c r="CA216" s="313">
        <v>15</v>
      </c>
      <c r="CB216" s="313">
        <v>15</v>
      </c>
      <c r="CC216" s="313">
        <v>11</v>
      </c>
      <c r="CD216" s="313">
        <v>27</v>
      </c>
      <c r="CE216" s="313">
        <v>29</v>
      </c>
      <c r="CF216" s="313">
        <v>26</v>
      </c>
      <c r="CG216" s="312"/>
      <c r="CH216" s="313">
        <v>27</v>
      </c>
      <c r="CI216" s="313">
        <v>21</v>
      </c>
      <c r="CJ216" s="313">
        <v>12</v>
      </c>
      <c r="CK216" s="313">
        <v>19</v>
      </c>
      <c r="CL216" s="313">
        <v>11</v>
      </c>
      <c r="CM216" s="313">
        <v>3</v>
      </c>
      <c r="CN216" s="312"/>
      <c r="CO216" s="312"/>
      <c r="CP216" s="312"/>
      <c r="CQ216" s="312"/>
      <c r="CR216" s="312"/>
      <c r="CS216" s="312"/>
      <c r="CT216" s="312"/>
      <c r="CU216" s="312"/>
      <c r="CV216" s="312"/>
      <c r="CW216" s="315"/>
      <c r="CX216" s="315"/>
    </row>
    <row r="217" spans="1:102" ht="18.75" x14ac:dyDescent="0.3">
      <c r="A217" s="298">
        <v>204</v>
      </c>
      <c r="B217" s="300" t="s">
        <v>1485</v>
      </c>
      <c r="C217" s="300" t="s">
        <v>134</v>
      </c>
      <c r="D217" s="300" t="s">
        <v>137</v>
      </c>
      <c r="E217" s="300" t="s">
        <v>130</v>
      </c>
      <c r="F217" s="300" t="s">
        <v>130</v>
      </c>
      <c r="G217" s="301" t="s">
        <v>1486</v>
      </c>
      <c r="H217" s="302" t="s">
        <v>1487</v>
      </c>
      <c r="I217" s="303">
        <v>14</v>
      </c>
      <c r="J217" s="300" t="s">
        <v>1331</v>
      </c>
      <c r="K217" s="300" t="s">
        <v>1488</v>
      </c>
      <c r="L217" s="304">
        <v>113001800301</v>
      </c>
      <c r="M217" s="303">
        <v>892</v>
      </c>
      <c r="N217" s="298">
        <v>901</v>
      </c>
      <c r="O217" s="303" t="s">
        <v>1443</v>
      </c>
      <c r="P217" s="305">
        <v>3163507839</v>
      </c>
      <c r="Q217" s="305" t="s">
        <v>357</v>
      </c>
      <c r="R217" s="305">
        <v>3163507839</v>
      </c>
      <c r="S217" s="306" t="s">
        <v>1444</v>
      </c>
      <c r="T217" s="313">
        <v>401</v>
      </c>
      <c r="U217" s="312"/>
      <c r="V217" s="312"/>
      <c r="W217" s="313">
        <v>50</v>
      </c>
      <c r="X217" s="313">
        <v>32</v>
      </c>
      <c r="Y217" s="313">
        <v>35</v>
      </c>
      <c r="Z217" s="313">
        <v>29</v>
      </c>
      <c r="AA217" s="313">
        <v>28</v>
      </c>
      <c r="AB217" s="313">
        <v>37</v>
      </c>
      <c r="AC217" s="312"/>
      <c r="AD217" s="313">
        <v>39</v>
      </c>
      <c r="AE217" s="313">
        <v>28</v>
      </c>
      <c r="AF217" s="313">
        <v>31</v>
      </c>
      <c r="AG217" s="313">
        <v>30</v>
      </c>
      <c r="AH217" s="313">
        <v>33</v>
      </c>
      <c r="AI217" s="313">
        <v>29</v>
      </c>
      <c r="AJ217" s="312"/>
      <c r="AK217" s="312"/>
      <c r="AL217" s="312"/>
      <c r="AM217" s="312"/>
      <c r="AN217" s="312"/>
      <c r="AO217" s="312"/>
      <c r="AP217" s="312"/>
      <c r="AQ217" s="312"/>
      <c r="AR217" s="312"/>
      <c r="AS217" s="312"/>
      <c r="AT217" s="312"/>
      <c r="AU217" s="314">
        <v>901</v>
      </c>
      <c r="AV217" s="313">
        <v>217</v>
      </c>
      <c r="AW217" s="312"/>
      <c r="AX217" s="312"/>
      <c r="AY217" s="313">
        <v>18</v>
      </c>
      <c r="AZ217" s="313">
        <v>19</v>
      </c>
      <c r="BA217" s="313">
        <v>24</v>
      </c>
      <c r="BB217" s="313">
        <v>14</v>
      </c>
      <c r="BC217" s="313">
        <v>18</v>
      </c>
      <c r="BD217" s="313">
        <v>18</v>
      </c>
      <c r="BE217" s="312"/>
      <c r="BF217" s="313">
        <v>21</v>
      </c>
      <c r="BG217" s="313">
        <v>15</v>
      </c>
      <c r="BH217" s="313">
        <v>23</v>
      </c>
      <c r="BI217" s="313">
        <v>17</v>
      </c>
      <c r="BJ217" s="313">
        <v>17</v>
      </c>
      <c r="BK217" s="313">
        <v>13</v>
      </c>
      <c r="BL217" s="312"/>
      <c r="BM217" s="312"/>
      <c r="BN217" s="312"/>
      <c r="BO217" s="312"/>
      <c r="BP217" s="312"/>
      <c r="BQ217" s="312"/>
      <c r="BR217" s="312"/>
      <c r="BS217" s="312"/>
      <c r="BT217" s="312"/>
      <c r="BU217" s="315"/>
      <c r="BV217" s="315"/>
      <c r="BW217" s="314">
        <v>901</v>
      </c>
      <c r="BX217" s="313">
        <v>184</v>
      </c>
      <c r="BY217" s="312"/>
      <c r="BZ217" s="312"/>
      <c r="CA217" s="313">
        <v>32</v>
      </c>
      <c r="CB217" s="313">
        <v>13</v>
      </c>
      <c r="CC217" s="313">
        <v>11</v>
      </c>
      <c r="CD217" s="313">
        <v>15</v>
      </c>
      <c r="CE217" s="313">
        <v>10</v>
      </c>
      <c r="CF217" s="313">
        <v>19</v>
      </c>
      <c r="CG217" s="312"/>
      <c r="CH217" s="313">
        <v>18</v>
      </c>
      <c r="CI217" s="313">
        <v>13</v>
      </c>
      <c r="CJ217" s="313">
        <v>8</v>
      </c>
      <c r="CK217" s="313">
        <v>13</v>
      </c>
      <c r="CL217" s="313">
        <v>16</v>
      </c>
      <c r="CM217" s="313">
        <v>16</v>
      </c>
      <c r="CN217" s="312"/>
      <c r="CO217" s="312"/>
      <c r="CP217" s="312"/>
      <c r="CQ217" s="312"/>
      <c r="CR217" s="312"/>
      <c r="CS217" s="312"/>
      <c r="CT217" s="312"/>
      <c r="CU217" s="312"/>
      <c r="CV217" s="312"/>
      <c r="CW217" s="315"/>
      <c r="CX217" s="315"/>
    </row>
    <row r="218" spans="1:102" ht="18.75" x14ac:dyDescent="0.3">
      <c r="A218" s="298">
        <v>205</v>
      </c>
      <c r="B218" s="299" t="s">
        <v>1489</v>
      </c>
      <c r="C218" s="300" t="s">
        <v>351</v>
      </c>
      <c r="D218" s="300" t="s">
        <v>137</v>
      </c>
      <c r="E218" s="300" t="s">
        <v>130</v>
      </c>
      <c r="F218" s="300" t="s">
        <v>130</v>
      </c>
      <c r="G218" s="301" t="s">
        <v>1490</v>
      </c>
      <c r="H218" s="302" t="s">
        <v>1491</v>
      </c>
      <c r="I218" s="303">
        <v>14</v>
      </c>
      <c r="J218" s="300" t="s">
        <v>1492</v>
      </c>
      <c r="K218" s="300" t="s">
        <v>1493</v>
      </c>
      <c r="L218" s="304">
        <v>113001800395</v>
      </c>
      <c r="M218" s="303">
        <v>907</v>
      </c>
      <c r="N218" s="298">
        <v>907</v>
      </c>
      <c r="O218" s="298" t="s">
        <v>1494</v>
      </c>
      <c r="P218" s="305">
        <v>3046743707</v>
      </c>
      <c r="Q218" s="305" t="s">
        <v>357</v>
      </c>
      <c r="R218" s="305">
        <v>3053247990</v>
      </c>
      <c r="S218" s="306" t="s">
        <v>1495</v>
      </c>
      <c r="T218" s="313">
        <v>507</v>
      </c>
      <c r="U218" s="312"/>
      <c r="V218" s="312"/>
      <c r="W218" s="313">
        <v>49</v>
      </c>
      <c r="X218" s="313">
        <v>60</v>
      </c>
      <c r="Y218" s="313">
        <v>43</v>
      </c>
      <c r="Z218" s="313">
        <v>42</v>
      </c>
      <c r="AA218" s="313">
        <v>53</v>
      </c>
      <c r="AB218" s="313">
        <v>62</v>
      </c>
      <c r="AC218" s="312"/>
      <c r="AD218" s="313">
        <v>66</v>
      </c>
      <c r="AE218" s="313">
        <v>54</v>
      </c>
      <c r="AF218" s="313">
        <v>40</v>
      </c>
      <c r="AG218" s="313">
        <v>38</v>
      </c>
      <c r="AH218" s="312"/>
      <c r="AI218" s="312"/>
      <c r="AJ218" s="312"/>
      <c r="AK218" s="312"/>
      <c r="AL218" s="312"/>
      <c r="AM218" s="312"/>
      <c r="AN218" s="312"/>
      <c r="AO218" s="312"/>
      <c r="AP218" s="312"/>
      <c r="AQ218" s="312"/>
      <c r="AR218" s="312"/>
      <c r="AS218" s="312"/>
      <c r="AT218" s="312"/>
      <c r="AU218" s="314">
        <v>907</v>
      </c>
      <c r="AV218" s="313">
        <v>254</v>
      </c>
      <c r="AW218" s="312"/>
      <c r="AX218" s="312"/>
      <c r="AY218" s="313">
        <v>25</v>
      </c>
      <c r="AZ218" s="313">
        <v>30</v>
      </c>
      <c r="BA218" s="313">
        <v>21</v>
      </c>
      <c r="BB218" s="313">
        <v>22</v>
      </c>
      <c r="BC218" s="313">
        <v>24</v>
      </c>
      <c r="BD218" s="313">
        <v>28</v>
      </c>
      <c r="BE218" s="312"/>
      <c r="BF218" s="313">
        <v>34</v>
      </c>
      <c r="BG218" s="313">
        <v>30</v>
      </c>
      <c r="BH218" s="313">
        <v>18</v>
      </c>
      <c r="BI218" s="313">
        <v>22</v>
      </c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  <c r="BT218" s="312"/>
      <c r="BU218" s="315"/>
      <c r="BV218" s="315"/>
      <c r="BW218" s="314">
        <v>907</v>
      </c>
      <c r="BX218" s="313">
        <v>253</v>
      </c>
      <c r="BY218" s="312"/>
      <c r="BZ218" s="312"/>
      <c r="CA218" s="313">
        <v>24</v>
      </c>
      <c r="CB218" s="313">
        <v>30</v>
      </c>
      <c r="CC218" s="313">
        <v>22</v>
      </c>
      <c r="CD218" s="313">
        <v>20</v>
      </c>
      <c r="CE218" s="313">
        <v>29</v>
      </c>
      <c r="CF218" s="313">
        <v>34</v>
      </c>
      <c r="CG218" s="312"/>
      <c r="CH218" s="313">
        <v>32</v>
      </c>
      <c r="CI218" s="313">
        <v>24</v>
      </c>
      <c r="CJ218" s="313">
        <v>22</v>
      </c>
      <c r="CK218" s="313">
        <v>16</v>
      </c>
      <c r="CL218" s="312"/>
      <c r="CM218" s="312"/>
      <c r="CN218" s="312"/>
      <c r="CO218" s="312"/>
      <c r="CP218" s="312"/>
      <c r="CQ218" s="312"/>
      <c r="CR218" s="312"/>
      <c r="CS218" s="312"/>
      <c r="CT218" s="312"/>
      <c r="CU218" s="312"/>
      <c r="CV218" s="312"/>
      <c r="CW218" s="315"/>
      <c r="CX218" s="315"/>
    </row>
    <row r="219" spans="1:102" ht="18.75" x14ac:dyDescent="0.3">
      <c r="A219" s="298">
        <v>206</v>
      </c>
      <c r="B219" s="300" t="s">
        <v>1496</v>
      </c>
      <c r="C219" s="300" t="s">
        <v>134</v>
      </c>
      <c r="D219" s="300" t="s">
        <v>137</v>
      </c>
      <c r="E219" s="300" t="s">
        <v>130</v>
      </c>
      <c r="F219" s="300" t="s">
        <v>130</v>
      </c>
      <c r="G219" s="302" t="s">
        <v>1497</v>
      </c>
      <c r="H219" s="302" t="s">
        <v>1498</v>
      </c>
      <c r="I219" s="303">
        <v>14</v>
      </c>
      <c r="J219" s="300" t="s">
        <v>1331</v>
      </c>
      <c r="K219" s="300" t="s">
        <v>1499</v>
      </c>
      <c r="L219" s="304">
        <v>113001800417</v>
      </c>
      <c r="M219" s="303">
        <v>907</v>
      </c>
      <c r="N219" s="298">
        <v>910</v>
      </c>
      <c r="O219" s="298" t="s">
        <v>1494</v>
      </c>
      <c r="P219" s="305">
        <v>3046743707</v>
      </c>
      <c r="Q219" s="305" t="s">
        <v>357</v>
      </c>
      <c r="R219" s="305">
        <v>3053247990</v>
      </c>
      <c r="S219" s="306" t="s">
        <v>1495</v>
      </c>
      <c r="T219" s="313">
        <v>249</v>
      </c>
      <c r="U219" s="312"/>
      <c r="V219" s="312"/>
      <c r="W219" s="313">
        <v>24</v>
      </c>
      <c r="X219" s="313">
        <v>32</v>
      </c>
      <c r="Y219" s="313">
        <v>35</v>
      </c>
      <c r="Z219" s="313">
        <v>28</v>
      </c>
      <c r="AA219" s="313">
        <v>33</v>
      </c>
      <c r="AB219" s="313">
        <v>39</v>
      </c>
      <c r="AC219" s="312"/>
      <c r="AD219" s="313">
        <v>33</v>
      </c>
      <c r="AE219" s="313">
        <v>25</v>
      </c>
      <c r="AF219" s="312"/>
      <c r="AG219" s="312"/>
      <c r="AH219" s="312"/>
      <c r="AI219" s="312"/>
      <c r="AJ219" s="312"/>
      <c r="AK219" s="312"/>
      <c r="AL219" s="312"/>
      <c r="AM219" s="312"/>
      <c r="AN219" s="312"/>
      <c r="AO219" s="312"/>
      <c r="AP219" s="312"/>
      <c r="AQ219" s="312"/>
      <c r="AR219" s="312"/>
      <c r="AS219" s="312"/>
      <c r="AT219" s="312"/>
      <c r="AU219" s="314">
        <v>910</v>
      </c>
      <c r="AV219" s="313">
        <v>133</v>
      </c>
      <c r="AW219" s="312"/>
      <c r="AX219" s="312"/>
      <c r="AY219" s="313">
        <v>11</v>
      </c>
      <c r="AZ219" s="313">
        <v>20</v>
      </c>
      <c r="BA219" s="313">
        <v>13</v>
      </c>
      <c r="BB219" s="313">
        <v>12</v>
      </c>
      <c r="BC219" s="313">
        <v>17</v>
      </c>
      <c r="BD219" s="313">
        <v>21</v>
      </c>
      <c r="BE219" s="312"/>
      <c r="BF219" s="313">
        <v>19</v>
      </c>
      <c r="BG219" s="313">
        <v>20</v>
      </c>
      <c r="BH219" s="312"/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  <c r="BT219" s="312"/>
      <c r="BU219" s="315"/>
      <c r="BV219" s="315"/>
      <c r="BW219" s="314">
        <v>910</v>
      </c>
      <c r="BX219" s="313">
        <v>116</v>
      </c>
      <c r="BY219" s="312"/>
      <c r="BZ219" s="312"/>
      <c r="CA219" s="313">
        <v>13</v>
      </c>
      <c r="CB219" s="313">
        <v>12</v>
      </c>
      <c r="CC219" s="313">
        <v>22</v>
      </c>
      <c r="CD219" s="313">
        <v>16</v>
      </c>
      <c r="CE219" s="313">
        <v>16</v>
      </c>
      <c r="CF219" s="313">
        <v>18</v>
      </c>
      <c r="CG219" s="312"/>
      <c r="CH219" s="313">
        <v>14</v>
      </c>
      <c r="CI219" s="313">
        <v>5</v>
      </c>
      <c r="CJ219" s="312"/>
      <c r="CK219" s="312"/>
      <c r="CL219" s="312"/>
      <c r="CM219" s="312"/>
      <c r="CN219" s="312"/>
      <c r="CO219" s="312"/>
      <c r="CP219" s="312"/>
      <c r="CQ219" s="312"/>
      <c r="CR219" s="312"/>
      <c r="CS219" s="312"/>
      <c r="CT219" s="312"/>
      <c r="CU219" s="312"/>
      <c r="CV219" s="312"/>
      <c r="CW219" s="315"/>
      <c r="CX219" s="315"/>
    </row>
    <row r="220" spans="1:102" ht="18.75" x14ac:dyDescent="0.3">
      <c r="A220" s="298">
        <v>207</v>
      </c>
      <c r="B220" s="299" t="s">
        <v>1500</v>
      </c>
      <c r="C220" s="300" t="s">
        <v>351</v>
      </c>
      <c r="D220" s="300" t="s">
        <v>137</v>
      </c>
      <c r="E220" s="300" t="s">
        <v>129</v>
      </c>
      <c r="F220" s="300" t="s">
        <v>129</v>
      </c>
      <c r="G220" s="308" t="s">
        <v>1501</v>
      </c>
      <c r="H220" s="308" t="s">
        <v>1502</v>
      </c>
      <c r="I220" s="303">
        <v>6</v>
      </c>
      <c r="J220" s="300" t="s">
        <v>400</v>
      </c>
      <c r="K220" s="300" t="s">
        <v>1503</v>
      </c>
      <c r="L220" s="304">
        <v>113001800990</v>
      </c>
      <c r="M220" s="303">
        <v>975</v>
      </c>
      <c r="N220" s="298">
        <v>975</v>
      </c>
      <c r="O220" s="298" t="s">
        <v>1504</v>
      </c>
      <c r="P220" s="305">
        <v>0</v>
      </c>
      <c r="Q220" s="305" t="s">
        <v>357</v>
      </c>
      <c r="R220" s="305">
        <v>3208504525</v>
      </c>
      <c r="S220" s="306" t="s">
        <v>1505</v>
      </c>
      <c r="T220" s="313">
        <v>955</v>
      </c>
      <c r="U220" s="312"/>
      <c r="V220" s="313">
        <v>42</v>
      </c>
      <c r="W220" s="313">
        <v>53</v>
      </c>
      <c r="X220" s="313">
        <v>79</v>
      </c>
      <c r="Y220" s="313">
        <v>78</v>
      </c>
      <c r="Z220" s="313">
        <v>78</v>
      </c>
      <c r="AA220" s="313">
        <v>82</v>
      </c>
      <c r="AB220" s="313">
        <v>82</v>
      </c>
      <c r="AC220" s="312"/>
      <c r="AD220" s="313">
        <v>105</v>
      </c>
      <c r="AE220" s="313">
        <v>78</v>
      </c>
      <c r="AF220" s="313">
        <v>79</v>
      </c>
      <c r="AG220" s="313">
        <v>80</v>
      </c>
      <c r="AH220" s="313">
        <v>79</v>
      </c>
      <c r="AI220" s="313">
        <v>40</v>
      </c>
      <c r="AJ220" s="312"/>
      <c r="AK220" s="312"/>
      <c r="AL220" s="312"/>
      <c r="AM220" s="312"/>
      <c r="AN220" s="312"/>
      <c r="AO220" s="312"/>
      <c r="AP220" s="312"/>
      <c r="AQ220" s="312"/>
      <c r="AR220" s="312"/>
      <c r="AS220" s="312"/>
      <c r="AT220" s="312"/>
      <c r="AU220" s="314">
        <v>975</v>
      </c>
      <c r="AV220" s="313">
        <v>458</v>
      </c>
      <c r="AW220" s="312"/>
      <c r="AX220" s="313">
        <v>25</v>
      </c>
      <c r="AY220" s="313">
        <v>22</v>
      </c>
      <c r="AZ220" s="313">
        <v>33</v>
      </c>
      <c r="BA220" s="313">
        <v>29</v>
      </c>
      <c r="BB220" s="313">
        <v>35</v>
      </c>
      <c r="BC220" s="313">
        <v>44</v>
      </c>
      <c r="BD220" s="313">
        <v>38</v>
      </c>
      <c r="BE220" s="312"/>
      <c r="BF220" s="313">
        <v>42</v>
      </c>
      <c r="BG220" s="313">
        <v>37</v>
      </c>
      <c r="BH220" s="313">
        <v>41</v>
      </c>
      <c r="BI220" s="313">
        <v>38</v>
      </c>
      <c r="BJ220" s="313">
        <v>47</v>
      </c>
      <c r="BK220" s="313">
        <v>27</v>
      </c>
      <c r="BL220" s="312"/>
      <c r="BM220" s="312"/>
      <c r="BN220" s="312"/>
      <c r="BO220" s="312"/>
      <c r="BP220" s="312"/>
      <c r="BQ220" s="312"/>
      <c r="BR220" s="312"/>
      <c r="BS220" s="312"/>
      <c r="BT220" s="312"/>
      <c r="BU220" s="315"/>
      <c r="BV220" s="315"/>
      <c r="BW220" s="314">
        <v>975</v>
      </c>
      <c r="BX220" s="313">
        <v>497</v>
      </c>
      <c r="BY220" s="312"/>
      <c r="BZ220" s="313">
        <v>17</v>
      </c>
      <c r="CA220" s="313">
        <v>31</v>
      </c>
      <c r="CB220" s="313">
        <v>46</v>
      </c>
      <c r="CC220" s="313">
        <v>49</v>
      </c>
      <c r="CD220" s="313">
        <v>43</v>
      </c>
      <c r="CE220" s="313">
        <v>38</v>
      </c>
      <c r="CF220" s="313">
        <v>44</v>
      </c>
      <c r="CG220" s="312"/>
      <c r="CH220" s="313">
        <v>63</v>
      </c>
      <c r="CI220" s="313">
        <v>41</v>
      </c>
      <c r="CJ220" s="313">
        <v>38</v>
      </c>
      <c r="CK220" s="313">
        <v>42</v>
      </c>
      <c r="CL220" s="313">
        <v>32</v>
      </c>
      <c r="CM220" s="313">
        <v>13</v>
      </c>
      <c r="CN220" s="312"/>
      <c r="CO220" s="312"/>
      <c r="CP220" s="312"/>
      <c r="CQ220" s="312"/>
      <c r="CR220" s="312"/>
      <c r="CS220" s="312"/>
      <c r="CT220" s="312"/>
      <c r="CU220" s="312"/>
      <c r="CV220" s="312"/>
      <c r="CW220" s="315"/>
      <c r="CX220" s="315"/>
    </row>
    <row r="221" spans="1:102" ht="18.75" x14ac:dyDescent="0.3">
      <c r="A221" s="298">
        <v>208</v>
      </c>
      <c r="B221" s="299" t="s">
        <v>1506</v>
      </c>
      <c r="C221" s="300" t="s">
        <v>351</v>
      </c>
      <c r="D221" s="300" t="s">
        <v>137</v>
      </c>
      <c r="E221" s="300" t="s">
        <v>129</v>
      </c>
      <c r="F221" s="300" t="s">
        <v>129</v>
      </c>
      <c r="G221" s="308" t="s">
        <v>1507</v>
      </c>
      <c r="H221" s="308" t="s">
        <v>1508</v>
      </c>
      <c r="I221" s="303"/>
      <c r="J221" s="300" t="s">
        <v>1509</v>
      </c>
      <c r="K221" s="300" t="s">
        <v>1510</v>
      </c>
      <c r="L221" s="304">
        <v>113001800019</v>
      </c>
      <c r="M221" s="303">
        <v>994</v>
      </c>
      <c r="N221" s="298">
        <v>994</v>
      </c>
      <c r="O221" s="298" t="s">
        <v>1511</v>
      </c>
      <c r="P221" s="305">
        <v>0</v>
      </c>
      <c r="Q221" s="305" t="s">
        <v>357</v>
      </c>
      <c r="R221" s="305">
        <v>3126821414</v>
      </c>
      <c r="S221" s="306">
        <v>0</v>
      </c>
      <c r="T221" s="313">
        <v>878</v>
      </c>
      <c r="U221" s="312"/>
      <c r="V221" s="313">
        <v>21</v>
      </c>
      <c r="W221" s="313">
        <v>40</v>
      </c>
      <c r="X221" s="313">
        <v>66</v>
      </c>
      <c r="Y221" s="313">
        <v>79</v>
      </c>
      <c r="Z221" s="313">
        <v>74</v>
      </c>
      <c r="AA221" s="313">
        <v>66</v>
      </c>
      <c r="AB221" s="313">
        <v>74</v>
      </c>
      <c r="AC221" s="312"/>
      <c r="AD221" s="313">
        <v>108</v>
      </c>
      <c r="AE221" s="313">
        <v>83</v>
      </c>
      <c r="AF221" s="313">
        <v>84</v>
      </c>
      <c r="AG221" s="313">
        <v>78</v>
      </c>
      <c r="AH221" s="313">
        <v>82</v>
      </c>
      <c r="AI221" s="313">
        <v>23</v>
      </c>
      <c r="AJ221" s="312"/>
      <c r="AK221" s="312"/>
      <c r="AL221" s="312"/>
      <c r="AM221" s="312"/>
      <c r="AN221" s="312"/>
      <c r="AO221" s="312"/>
      <c r="AP221" s="312"/>
      <c r="AQ221" s="312"/>
      <c r="AR221" s="312"/>
      <c r="AS221" s="312"/>
      <c r="AT221" s="312"/>
      <c r="AU221" s="314">
        <v>994</v>
      </c>
      <c r="AV221" s="313">
        <v>469</v>
      </c>
      <c r="AW221" s="312"/>
      <c r="AX221" s="313">
        <v>12</v>
      </c>
      <c r="AY221" s="313">
        <v>19</v>
      </c>
      <c r="AZ221" s="313">
        <v>31</v>
      </c>
      <c r="BA221" s="313">
        <v>41</v>
      </c>
      <c r="BB221" s="313">
        <v>37</v>
      </c>
      <c r="BC221" s="313">
        <v>35</v>
      </c>
      <c r="BD221" s="313">
        <v>38</v>
      </c>
      <c r="BE221" s="312"/>
      <c r="BF221" s="313">
        <v>62</v>
      </c>
      <c r="BG221" s="313">
        <v>49</v>
      </c>
      <c r="BH221" s="313">
        <v>47</v>
      </c>
      <c r="BI221" s="313">
        <v>38</v>
      </c>
      <c r="BJ221" s="313">
        <v>49</v>
      </c>
      <c r="BK221" s="313">
        <v>11</v>
      </c>
      <c r="BL221" s="312"/>
      <c r="BM221" s="312"/>
      <c r="BN221" s="312"/>
      <c r="BO221" s="312"/>
      <c r="BP221" s="312"/>
      <c r="BQ221" s="312"/>
      <c r="BR221" s="312"/>
      <c r="BS221" s="312"/>
      <c r="BT221" s="312"/>
      <c r="BU221" s="315"/>
      <c r="BV221" s="315"/>
      <c r="BW221" s="314">
        <v>994</v>
      </c>
      <c r="BX221" s="313">
        <v>409</v>
      </c>
      <c r="BY221" s="312"/>
      <c r="BZ221" s="313">
        <v>9</v>
      </c>
      <c r="CA221" s="313">
        <v>21</v>
      </c>
      <c r="CB221" s="313">
        <v>35</v>
      </c>
      <c r="CC221" s="313">
        <v>38</v>
      </c>
      <c r="CD221" s="313">
        <v>37</v>
      </c>
      <c r="CE221" s="313">
        <v>31</v>
      </c>
      <c r="CF221" s="313">
        <v>36</v>
      </c>
      <c r="CG221" s="312"/>
      <c r="CH221" s="313">
        <v>46</v>
      </c>
      <c r="CI221" s="313">
        <v>34</v>
      </c>
      <c r="CJ221" s="313">
        <v>37</v>
      </c>
      <c r="CK221" s="313">
        <v>40</v>
      </c>
      <c r="CL221" s="313">
        <v>33</v>
      </c>
      <c r="CM221" s="313">
        <v>12</v>
      </c>
      <c r="CN221" s="312"/>
      <c r="CO221" s="312"/>
      <c r="CP221" s="312"/>
      <c r="CQ221" s="312"/>
      <c r="CR221" s="312"/>
      <c r="CS221" s="312"/>
      <c r="CT221" s="312"/>
      <c r="CU221" s="312"/>
      <c r="CV221" s="312"/>
      <c r="CW221" s="315"/>
      <c r="CX221" s="315"/>
    </row>
    <row r="222" spans="1:102" ht="18.75" x14ac:dyDescent="0.3">
      <c r="A222" s="270">
        <v>210</v>
      </c>
      <c r="B222" s="285" t="s">
        <v>1512</v>
      </c>
      <c r="C222" s="285" t="s">
        <v>351</v>
      </c>
      <c r="D222" s="285" t="s">
        <v>139</v>
      </c>
      <c r="E222" s="285" t="s">
        <v>130</v>
      </c>
      <c r="F222" s="285" t="s">
        <v>130</v>
      </c>
      <c r="G222" s="286" t="s">
        <v>1513</v>
      </c>
      <c r="H222" s="286" t="s">
        <v>1514</v>
      </c>
      <c r="I222" s="287">
        <v>15</v>
      </c>
      <c r="J222" s="285" t="s">
        <v>822</v>
      </c>
      <c r="K222" s="285" t="s">
        <v>1515</v>
      </c>
      <c r="L222" s="272">
        <v>313001000142</v>
      </c>
      <c r="M222" s="271">
        <v>207</v>
      </c>
      <c r="N222" s="270">
        <v>207</v>
      </c>
      <c r="O222" s="270" t="s">
        <v>1516</v>
      </c>
      <c r="P222" s="273">
        <v>6634666</v>
      </c>
      <c r="Q222" s="273" t="s">
        <v>357</v>
      </c>
      <c r="R222" s="273">
        <v>3136013712</v>
      </c>
      <c r="S222" s="274" t="s">
        <v>1517</v>
      </c>
      <c r="T222" s="313">
        <v>270</v>
      </c>
      <c r="U222" s="313">
        <v>6</v>
      </c>
      <c r="V222" s="313">
        <v>17</v>
      </c>
      <c r="W222" s="313">
        <v>23</v>
      </c>
      <c r="X222" s="313">
        <v>14</v>
      </c>
      <c r="Y222" s="313">
        <v>18</v>
      </c>
      <c r="Z222" s="313">
        <v>21</v>
      </c>
      <c r="AA222" s="313">
        <v>17</v>
      </c>
      <c r="AB222" s="313">
        <v>21</v>
      </c>
      <c r="AC222" s="312"/>
      <c r="AD222" s="313">
        <v>24</v>
      </c>
      <c r="AE222" s="313">
        <v>29</v>
      </c>
      <c r="AF222" s="313">
        <v>20</v>
      </c>
      <c r="AG222" s="313">
        <v>24</v>
      </c>
      <c r="AH222" s="313">
        <v>24</v>
      </c>
      <c r="AI222" s="313">
        <v>12</v>
      </c>
      <c r="AJ222" s="312"/>
      <c r="AK222" s="312"/>
      <c r="AL222" s="312"/>
      <c r="AM222" s="312"/>
      <c r="AN222" s="312"/>
      <c r="AO222" s="312"/>
      <c r="AP222" s="312"/>
      <c r="AQ222" s="312"/>
      <c r="AR222" s="312"/>
      <c r="AS222" s="312"/>
      <c r="AT222" s="312"/>
      <c r="AU222" s="314">
        <v>207</v>
      </c>
      <c r="AV222" s="313">
        <v>134</v>
      </c>
      <c r="AW222" s="313">
        <v>4</v>
      </c>
      <c r="AX222" s="313">
        <v>7</v>
      </c>
      <c r="AY222" s="313">
        <v>14</v>
      </c>
      <c r="AZ222" s="313">
        <v>9</v>
      </c>
      <c r="BA222" s="313">
        <v>12</v>
      </c>
      <c r="BB222" s="313">
        <v>9</v>
      </c>
      <c r="BC222" s="313">
        <v>11</v>
      </c>
      <c r="BD222" s="313">
        <v>8</v>
      </c>
      <c r="BE222" s="312"/>
      <c r="BF222" s="313">
        <v>8</v>
      </c>
      <c r="BG222" s="313">
        <v>18</v>
      </c>
      <c r="BH222" s="313">
        <v>11</v>
      </c>
      <c r="BI222" s="313">
        <v>12</v>
      </c>
      <c r="BJ222" s="313">
        <v>7</v>
      </c>
      <c r="BK222" s="313">
        <v>4</v>
      </c>
      <c r="BL222" s="312"/>
      <c r="BM222" s="312"/>
      <c r="BN222" s="312"/>
      <c r="BO222" s="312"/>
      <c r="BP222" s="312"/>
      <c r="BQ222" s="312"/>
      <c r="BR222" s="312"/>
      <c r="BS222" s="312"/>
      <c r="BT222" s="312"/>
      <c r="BU222" s="315"/>
      <c r="BV222" s="315"/>
      <c r="BW222" s="314">
        <v>207</v>
      </c>
      <c r="BX222" s="313">
        <v>136</v>
      </c>
      <c r="BY222" s="313">
        <v>2</v>
      </c>
      <c r="BZ222" s="313">
        <v>10</v>
      </c>
      <c r="CA222" s="313">
        <v>9</v>
      </c>
      <c r="CB222" s="313">
        <v>5</v>
      </c>
      <c r="CC222" s="313">
        <v>6</v>
      </c>
      <c r="CD222" s="313">
        <v>12</v>
      </c>
      <c r="CE222" s="313">
        <v>6</v>
      </c>
      <c r="CF222" s="313">
        <v>13</v>
      </c>
      <c r="CG222" s="312"/>
      <c r="CH222" s="313">
        <v>16</v>
      </c>
      <c r="CI222" s="313">
        <v>11</v>
      </c>
      <c r="CJ222" s="313">
        <v>9</v>
      </c>
      <c r="CK222" s="313">
        <v>12</v>
      </c>
      <c r="CL222" s="313">
        <v>17</v>
      </c>
      <c r="CM222" s="313">
        <v>8</v>
      </c>
      <c r="CN222" s="312"/>
      <c r="CO222" s="312"/>
      <c r="CP222" s="312"/>
      <c r="CQ222" s="312"/>
      <c r="CR222" s="312"/>
      <c r="CS222" s="312"/>
      <c r="CT222" s="312"/>
      <c r="CU222" s="312"/>
      <c r="CV222" s="312"/>
      <c r="CW222" s="315"/>
      <c r="CX222" s="315"/>
    </row>
    <row r="223" spans="1:102" ht="18.75" x14ac:dyDescent="0.3">
      <c r="A223" s="270">
        <v>211</v>
      </c>
      <c r="B223" s="285" t="s">
        <v>1518</v>
      </c>
      <c r="C223" s="285" t="s">
        <v>351</v>
      </c>
      <c r="D223" s="285" t="s">
        <v>139</v>
      </c>
      <c r="E223" s="285" t="s">
        <v>128</v>
      </c>
      <c r="F223" s="285" t="s">
        <v>145</v>
      </c>
      <c r="G223" s="286" t="s">
        <v>1519</v>
      </c>
      <c r="H223" s="286" t="s">
        <v>1520</v>
      </c>
      <c r="I223" s="287">
        <v>10</v>
      </c>
      <c r="J223" s="285" t="s">
        <v>971</v>
      </c>
      <c r="K223" s="285" t="s">
        <v>1521</v>
      </c>
      <c r="L223" s="272">
        <v>313001000185</v>
      </c>
      <c r="M223" s="271">
        <v>208</v>
      </c>
      <c r="N223" s="270">
        <v>208</v>
      </c>
      <c r="O223" s="270" t="s">
        <v>1522</v>
      </c>
      <c r="P223" s="273">
        <v>6675169</v>
      </c>
      <c r="Q223" s="273" t="s">
        <v>357</v>
      </c>
      <c r="R223" s="273" t="s">
        <v>1523</v>
      </c>
      <c r="S223" s="274" t="s">
        <v>1524</v>
      </c>
      <c r="T223" s="313">
        <v>78</v>
      </c>
      <c r="U223" s="312"/>
      <c r="V223" s="313">
        <v>12</v>
      </c>
      <c r="W223" s="313">
        <v>11</v>
      </c>
      <c r="X223" s="313">
        <v>7</v>
      </c>
      <c r="Y223" s="313">
        <v>16</v>
      </c>
      <c r="Z223" s="313">
        <v>16</v>
      </c>
      <c r="AA223" s="313">
        <v>11</v>
      </c>
      <c r="AB223" s="313">
        <v>5</v>
      </c>
      <c r="AC223" s="312"/>
      <c r="AD223" s="312"/>
      <c r="AE223" s="312"/>
      <c r="AF223" s="312"/>
      <c r="AG223" s="312"/>
      <c r="AH223" s="312"/>
      <c r="AI223" s="312"/>
      <c r="AJ223" s="312"/>
      <c r="AK223" s="312"/>
      <c r="AL223" s="312"/>
      <c r="AM223" s="312"/>
      <c r="AN223" s="312"/>
      <c r="AO223" s="312"/>
      <c r="AP223" s="312"/>
      <c r="AQ223" s="312"/>
      <c r="AR223" s="312"/>
      <c r="AS223" s="312"/>
      <c r="AT223" s="312"/>
      <c r="AU223" s="314">
        <v>208</v>
      </c>
      <c r="AV223" s="313">
        <v>34</v>
      </c>
      <c r="AW223" s="312"/>
      <c r="AX223" s="313">
        <v>2</v>
      </c>
      <c r="AY223" s="313">
        <v>4</v>
      </c>
      <c r="AZ223" s="313">
        <v>3</v>
      </c>
      <c r="BA223" s="313">
        <v>10</v>
      </c>
      <c r="BB223" s="313">
        <v>5</v>
      </c>
      <c r="BC223" s="313">
        <v>5</v>
      </c>
      <c r="BD223" s="313">
        <v>5</v>
      </c>
      <c r="BE223" s="312"/>
      <c r="BF223" s="312"/>
      <c r="BG223" s="312"/>
      <c r="BH223" s="312"/>
      <c r="BI223" s="312"/>
      <c r="BJ223" s="312"/>
      <c r="BK223" s="312"/>
      <c r="BL223" s="312"/>
      <c r="BM223" s="312"/>
      <c r="BN223" s="312"/>
      <c r="BO223" s="312"/>
      <c r="BP223" s="312"/>
      <c r="BQ223" s="312"/>
      <c r="BR223" s="312"/>
      <c r="BS223" s="312"/>
      <c r="BT223" s="312"/>
      <c r="BU223" s="315"/>
      <c r="BV223" s="315"/>
      <c r="BW223" s="314">
        <v>208</v>
      </c>
      <c r="BX223" s="313">
        <v>44</v>
      </c>
      <c r="BY223" s="312"/>
      <c r="BZ223" s="313">
        <v>10</v>
      </c>
      <c r="CA223" s="313">
        <v>7</v>
      </c>
      <c r="CB223" s="313">
        <v>4</v>
      </c>
      <c r="CC223" s="313">
        <v>6</v>
      </c>
      <c r="CD223" s="313">
        <v>11</v>
      </c>
      <c r="CE223" s="313">
        <v>6</v>
      </c>
      <c r="CF223" s="312"/>
      <c r="CG223" s="312"/>
      <c r="CH223" s="312"/>
      <c r="CI223" s="312"/>
      <c r="CJ223" s="312"/>
      <c r="CK223" s="312"/>
      <c r="CL223" s="312"/>
      <c r="CM223" s="312"/>
      <c r="CN223" s="312"/>
      <c r="CO223" s="312"/>
      <c r="CP223" s="312"/>
      <c r="CQ223" s="312"/>
      <c r="CR223" s="312"/>
      <c r="CS223" s="312"/>
      <c r="CT223" s="312"/>
      <c r="CU223" s="312"/>
      <c r="CV223" s="312"/>
      <c r="CW223" s="315"/>
      <c r="CX223" s="315"/>
    </row>
    <row r="224" spans="1:102" ht="18.75" x14ac:dyDescent="0.3">
      <c r="A224" s="270">
        <v>212</v>
      </c>
      <c r="B224" s="285" t="s">
        <v>1525</v>
      </c>
      <c r="C224" s="285" t="s">
        <v>351</v>
      </c>
      <c r="D224" s="285" t="s">
        <v>139</v>
      </c>
      <c r="E224" s="285" t="s">
        <v>128</v>
      </c>
      <c r="F224" s="285" t="s">
        <v>145</v>
      </c>
      <c r="G224" s="286" t="s">
        <v>1526</v>
      </c>
      <c r="H224" s="286" t="s">
        <v>1527</v>
      </c>
      <c r="I224" s="287">
        <v>10</v>
      </c>
      <c r="J224" s="285" t="s">
        <v>971</v>
      </c>
      <c r="K224" s="285" t="s">
        <v>1528</v>
      </c>
      <c r="L224" s="272">
        <v>313001000193</v>
      </c>
      <c r="M224" s="271">
        <v>209</v>
      </c>
      <c r="N224" s="270">
        <v>209</v>
      </c>
      <c r="O224" s="270" t="s">
        <v>1529</v>
      </c>
      <c r="P224" s="273">
        <v>6360635</v>
      </c>
      <c r="Q224" s="273" t="s">
        <v>357</v>
      </c>
      <c r="R224" s="273">
        <v>3114011687</v>
      </c>
      <c r="S224" s="274" t="s">
        <v>1530</v>
      </c>
      <c r="T224" s="313">
        <v>137</v>
      </c>
      <c r="U224" s="313">
        <v>8</v>
      </c>
      <c r="V224" s="313">
        <v>13</v>
      </c>
      <c r="W224" s="313">
        <v>23</v>
      </c>
      <c r="X224" s="313">
        <v>22</v>
      </c>
      <c r="Y224" s="313">
        <v>21</v>
      </c>
      <c r="Z224" s="313">
        <v>18</v>
      </c>
      <c r="AA224" s="313">
        <v>17</v>
      </c>
      <c r="AB224" s="313">
        <v>15</v>
      </c>
      <c r="AC224" s="312"/>
      <c r="AD224" s="312"/>
      <c r="AE224" s="312"/>
      <c r="AF224" s="312"/>
      <c r="AG224" s="312"/>
      <c r="AH224" s="312"/>
      <c r="AI224" s="312"/>
      <c r="AJ224" s="312"/>
      <c r="AK224" s="312"/>
      <c r="AL224" s="312"/>
      <c r="AM224" s="312"/>
      <c r="AN224" s="312"/>
      <c r="AO224" s="312"/>
      <c r="AP224" s="312"/>
      <c r="AQ224" s="312"/>
      <c r="AR224" s="312"/>
      <c r="AS224" s="312"/>
      <c r="AT224" s="312"/>
      <c r="AU224" s="314">
        <v>209</v>
      </c>
      <c r="AV224" s="313">
        <v>77</v>
      </c>
      <c r="AW224" s="313">
        <v>4</v>
      </c>
      <c r="AX224" s="313">
        <v>11</v>
      </c>
      <c r="AY224" s="313">
        <v>11</v>
      </c>
      <c r="AZ224" s="313">
        <v>13</v>
      </c>
      <c r="BA224" s="313">
        <v>11</v>
      </c>
      <c r="BB224" s="313">
        <v>10</v>
      </c>
      <c r="BC224" s="313">
        <v>8</v>
      </c>
      <c r="BD224" s="313">
        <v>9</v>
      </c>
      <c r="BE224" s="312"/>
      <c r="BF224" s="312"/>
      <c r="BG224" s="312"/>
      <c r="BH224" s="312"/>
      <c r="BI224" s="312"/>
      <c r="BJ224" s="312"/>
      <c r="BK224" s="312"/>
      <c r="BL224" s="312"/>
      <c r="BM224" s="312"/>
      <c r="BN224" s="312"/>
      <c r="BO224" s="312"/>
      <c r="BP224" s="312"/>
      <c r="BQ224" s="312"/>
      <c r="BR224" s="312"/>
      <c r="BS224" s="312"/>
      <c r="BT224" s="312"/>
      <c r="BU224" s="315"/>
      <c r="BV224" s="315"/>
      <c r="BW224" s="314">
        <v>209</v>
      </c>
      <c r="BX224" s="313">
        <v>60</v>
      </c>
      <c r="BY224" s="313">
        <v>4</v>
      </c>
      <c r="BZ224" s="313">
        <v>2</v>
      </c>
      <c r="CA224" s="313">
        <v>12</v>
      </c>
      <c r="CB224" s="313">
        <v>9</v>
      </c>
      <c r="CC224" s="313">
        <v>10</v>
      </c>
      <c r="CD224" s="313">
        <v>8</v>
      </c>
      <c r="CE224" s="313">
        <v>9</v>
      </c>
      <c r="CF224" s="313">
        <v>6</v>
      </c>
      <c r="CG224" s="312"/>
      <c r="CH224" s="312"/>
      <c r="CI224" s="312"/>
      <c r="CJ224" s="312"/>
      <c r="CK224" s="312"/>
      <c r="CL224" s="312"/>
      <c r="CM224" s="312"/>
      <c r="CN224" s="312"/>
      <c r="CO224" s="312"/>
      <c r="CP224" s="312"/>
      <c r="CQ224" s="312"/>
      <c r="CR224" s="312"/>
      <c r="CS224" s="312"/>
      <c r="CT224" s="312"/>
      <c r="CU224" s="312"/>
      <c r="CV224" s="312"/>
      <c r="CW224" s="315"/>
      <c r="CX224" s="315"/>
    </row>
    <row r="225" spans="1:102" ht="18.75" x14ac:dyDescent="0.3">
      <c r="A225" s="270">
        <v>213</v>
      </c>
      <c r="B225" s="285" t="s">
        <v>1531</v>
      </c>
      <c r="C225" s="285" t="s">
        <v>351</v>
      </c>
      <c r="D225" s="285" t="s">
        <v>139</v>
      </c>
      <c r="E225" s="285" t="s">
        <v>128</v>
      </c>
      <c r="F225" s="285" t="s">
        <v>148</v>
      </c>
      <c r="G225" s="286" t="s">
        <v>1532</v>
      </c>
      <c r="H225" s="286" t="s">
        <v>1533</v>
      </c>
      <c r="I225" s="287">
        <v>1</v>
      </c>
      <c r="J225" s="285" t="s">
        <v>1350</v>
      </c>
      <c r="K225" s="285" t="s">
        <v>1534</v>
      </c>
      <c r="L225" s="272">
        <v>313001000215</v>
      </c>
      <c r="M225" s="271">
        <v>211</v>
      </c>
      <c r="N225" s="270">
        <v>211</v>
      </c>
      <c r="O225" s="270" t="s">
        <v>1535</v>
      </c>
      <c r="P225" s="273" t="s">
        <v>1536</v>
      </c>
      <c r="Q225" s="273" t="s">
        <v>357</v>
      </c>
      <c r="R225" s="273">
        <v>3116854757</v>
      </c>
      <c r="S225" s="274" t="s">
        <v>1537</v>
      </c>
      <c r="T225" s="313">
        <v>207</v>
      </c>
      <c r="U225" s="313">
        <v>5</v>
      </c>
      <c r="V225" s="313">
        <v>2</v>
      </c>
      <c r="W225" s="313">
        <v>6</v>
      </c>
      <c r="X225" s="313">
        <v>13</v>
      </c>
      <c r="Y225" s="313">
        <v>10</v>
      </c>
      <c r="Z225" s="313">
        <v>13</v>
      </c>
      <c r="AA225" s="313">
        <v>12</v>
      </c>
      <c r="AB225" s="313">
        <v>13</v>
      </c>
      <c r="AC225" s="312"/>
      <c r="AD225" s="313">
        <v>20</v>
      </c>
      <c r="AE225" s="313">
        <v>22</v>
      </c>
      <c r="AF225" s="313">
        <v>22</v>
      </c>
      <c r="AG225" s="313">
        <v>21</v>
      </c>
      <c r="AH225" s="313">
        <v>25</v>
      </c>
      <c r="AI225" s="313">
        <v>23</v>
      </c>
      <c r="AJ225" s="312"/>
      <c r="AK225" s="312"/>
      <c r="AL225" s="312"/>
      <c r="AM225" s="312"/>
      <c r="AN225" s="312"/>
      <c r="AO225" s="312"/>
      <c r="AP225" s="312"/>
      <c r="AQ225" s="312"/>
      <c r="AR225" s="312"/>
      <c r="AS225" s="312"/>
      <c r="AT225" s="312"/>
      <c r="AU225" s="314">
        <v>211</v>
      </c>
      <c r="AV225" s="313">
        <v>103</v>
      </c>
      <c r="AW225" s="313">
        <v>2</v>
      </c>
      <c r="AX225" s="313">
        <v>2</v>
      </c>
      <c r="AY225" s="313">
        <v>2</v>
      </c>
      <c r="AZ225" s="313">
        <v>10</v>
      </c>
      <c r="BA225" s="313">
        <v>4</v>
      </c>
      <c r="BB225" s="313">
        <v>9</v>
      </c>
      <c r="BC225" s="313">
        <v>5</v>
      </c>
      <c r="BD225" s="313">
        <v>6</v>
      </c>
      <c r="BE225" s="312"/>
      <c r="BF225" s="313">
        <v>9</v>
      </c>
      <c r="BG225" s="313">
        <v>11</v>
      </c>
      <c r="BH225" s="313">
        <v>12</v>
      </c>
      <c r="BI225" s="313">
        <v>8</v>
      </c>
      <c r="BJ225" s="313">
        <v>9</v>
      </c>
      <c r="BK225" s="313">
        <v>14</v>
      </c>
      <c r="BL225" s="312"/>
      <c r="BM225" s="312"/>
      <c r="BN225" s="312"/>
      <c r="BO225" s="312"/>
      <c r="BP225" s="312"/>
      <c r="BQ225" s="312"/>
      <c r="BR225" s="312"/>
      <c r="BS225" s="312"/>
      <c r="BT225" s="312"/>
      <c r="BU225" s="315"/>
      <c r="BV225" s="315"/>
      <c r="BW225" s="314">
        <v>211</v>
      </c>
      <c r="BX225" s="313">
        <v>104</v>
      </c>
      <c r="BY225" s="313">
        <v>3</v>
      </c>
      <c r="BZ225" s="312"/>
      <c r="CA225" s="313">
        <v>4</v>
      </c>
      <c r="CB225" s="313">
        <v>3</v>
      </c>
      <c r="CC225" s="313">
        <v>6</v>
      </c>
      <c r="CD225" s="313">
        <v>4</v>
      </c>
      <c r="CE225" s="313">
        <v>7</v>
      </c>
      <c r="CF225" s="313">
        <v>7</v>
      </c>
      <c r="CG225" s="312"/>
      <c r="CH225" s="313">
        <v>11</v>
      </c>
      <c r="CI225" s="313">
        <v>11</v>
      </c>
      <c r="CJ225" s="313">
        <v>10</v>
      </c>
      <c r="CK225" s="313">
        <v>13</v>
      </c>
      <c r="CL225" s="313">
        <v>16</v>
      </c>
      <c r="CM225" s="313">
        <v>9</v>
      </c>
      <c r="CN225" s="312"/>
      <c r="CO225" s="312"/>
      <c r="CP225" s="312"/>
      <c r="CQ225" s="312"/>
      <c r="CR225" s="312"/>
      <c r="CS225" s="312"/>
      <c r="CT225" s="312"/>
      <c r="CU225" s="312"/>
      <c r="CV225" s="312"/>
      <c r="CW225" s="315"/>
      <c r="CX225" s="315"/>
    </row>
    <row r="226" spans="1:102" ht="18.75" x14ac:dyDescent="0.3">
      <c r="A226" s="270">
        <v>214</v>
      </c>
      <c r="B226" s="285" t="s">
        <v>1538</v>
      </c>
      <c r="C226" s="285" t="s">
        <v>351</v>
      </c>
      <c r="D226" s="285" t="s">
        <v>139</v>
      </c>
      <c r="E226" s="285" t="s">
        <v>128</v>
      </c>
      <c r="F226" s="285" t="s">
        <v>145</v>
      </c>
      <c r="G226" s="286" t="s">
        <v>1539</v>
      </c>
      <c r="H226" s="286" t="s">
        <v>1540</v>
      </c>
      <c r="I226" s="287">
        <v>10</v>
      </c>
      <c r="J226" s="285" t="s">
        <v>971</v>
      </c>
      <c r="K226" s="285" t="s">
        <v>1541</v>
      </c>
      <c r="L226" s="272">
        <v>313001000240</v>
      </c>
      <c r="M226" s="271">
        <v>213</v>
      </c>
      <c r="N226" s="270">
        <v>213</v>
      </c>
      <c r="O226" s="270" t="s">
        <v>1542</v>
      </c>
      <c r="P226" s="273">
        <v>6773463</v>
      </c>
      <c r="Q226" s="273" t="s">
        <v>357</v>
      </c>
      <c r="R226" s="273">
        <v>3003616060</v>
      </c>
      <c r="S226" s="274" t="s">
        <v>1543</v>
      </c>
      <c r="T226" s="313">
        <v>713</v>
      </c>
      <c r="U226" s="313">
        <v>4</v>
      </c>
      <c r="V226" s="313">
        <v>11</v>
      </c>
      <c r="W226" s="313">
        <v>19</v>
      </c>
      <c r="X226" s="313">
        <v>25</v>
      </c>
      <c r="Y226" s="313">
        <v>34</v>
      </c>
      <c r="Z226" s="313">
        <v>47</v>
      </c>
      <c r="AA226" s="313">
        <v>49</v>
      </c>
      <c r="AB226" s="313">
        <v>50</v>
      </c>
      <c r="AC226" s="312"/>
      <c r="AD226" s="313">
        <v>100</v>
      </c>
      <c r="AE226" s="313">
        <v>97</v>
      </c>
      <c r="AF226" s="313">
        <v>98</v>
      </c>
      <c r="AG226" s="313">
        <v>59</v>
      </c>
      <c r="AH226" s="313">
        <v>61</v>
      </c>
      <c r="AI226" s="313">
        <v>59</v>
      </c>
      <c r="AJ226" s="312"/>
      <c r="AK226" s="312"/>
      <c r="AL226" s="312"/>
      <c r="AM226" s="312"/>
      <c r="AN226" s="312"/>
      <c r="AO226" s="312"/>
      <c r="AP226" s="312"/>
      <c r="AQ226" s="312"/>
      <c r="AR226" s="312"/>
      <c r="AS226" s="312"/>
      <c r="AT226" s="312"/>
      <c r="AU226" s="314">
        <v>213</v>
      </c>
      <c r="AV226" s="313">
        <v>356</v>
      </c>
      <c r="AW226" s="313">
        <v>1</v>
      </c>
      <c r="AX226" s="313">
        <v>3</v>
      </c>
      <c r="AY226" s="313">
        <v>7</v>
      </c>
      <c r="AZ226" s="313">
        <v>10</v>
      </c>
      <c r="BA226" s="313">
        <v>21</v>
      </c>
      <c r="BB226" s="313">
        <v>24</v>
      </c>
      <c r="BC226" s="313">
        <v>25</v>
      </c>
      <c r="BD226" s="313">
        <v>21</v>
      </c>
      <c r="BE226" s="312"/>
      <c r="BF226" s="313">
        <v>43</v>
      </c>
      <c r="BG226" s="313">
        <v>50</v>
      </c>
      <c r="BH226" s="313">
        <v>56</v>
      </c>
      <c r="BI226" s="313">
        <v>29</v>
      </c>
      <c r="BJ226" s="313">
        <v>32</v>
      </c>
      <c r="BK226" s="313">
        <v>34</v>
      </c>
      <c r="BL226" s="312"/>
      <c r="BM226" s="312"/>
      <c r="BN226" s="312"/>
      <c r="BO226" s="312"/>
      <c r="BP226" s="312"/>
      <c r="BQ226" s="312"/>
      <c r="BR226" s="312"/>
      <c r="BS226" s="312"/>
      <c r="BT226" s="312"/>
      <c r="BU226" s="315"/>
      <c r="BV226" s="315"/>
      <c r="BW226" s="314">
        <v>213</v>
      </c>
      <c r="BX226" s="313">
        <v>357</v>
      </c>
      <c r="BY226" s="313">
        <v>3</v>
      </c>
      <c r="BZ226" s="313">
        <v>8</v>
      </c>
      <c r="CA226" s="313">
        <v>12</v>
      </c>
      <c r="CB226" s="313">
        <v>15</v>
      </c>
      <c r="CC226" s="313">
        <v>13</v>
      </c>
      <c r="CD226" s="313">
        <v>23</v>
      </c>
      <c r="CE226" s="313">
        <v>24</v>
      </c>
      <c r="CF226" s="313">
        <v>29</v>
      </c>
      <c r="CG226" s="312"/>
      <c r="CH226" s="313">
        <v>57</v>
      </c>
      <c r="CI226" s="313">
        <v>47</v>
      </c>
      <c r="CJ226" s="313">
        <v>42</v>
      </c>
      <c r="CK226" s="313">
        <v>30</v>
      </c>
      <c r="CL226" s="313">
        <v>29</v>
      </c>
      <c r="CM226" s="313">
        <v>25</v>
      </c>
      <c r="CN226" s="312"/>
      <c r="CO226" s="312"/>
      <c r="CP226" s="312"/>
      <c r="CQ226" s="312"/>
      <c r="CR226" s="312"/>
      <c r="CS226" s="312"/>
      <c r="CT226" s="312"/>
      <c r="CU226" s="312"/>
      <c r="CV226" s="312"/>
      <c r="CW226" s="315"/>
      <c r="CX226" s="315"/>
    </row>
    <row r="227" spans="1:102" ht="18.75" x14ac:dyDescent="0.3">
      <c r="A227" s="270">
        <v>215</v>
      </c>
      <c r="B227" s="285" t="s">
        <v>1544</v>
      </c>
      <c r="C227" s="285" t="s">
        <v>351</v>
      </c>
      <c r="D227" s="285" t="s">
        <v>139</v>
      </c>
      <c r="E227" s="285" t="s">
        <v>129</v>
      </c>
      <c r="F227" s="285" t="s">
        <v>129</v>
      </c>
      <c r="G227" s="286" t="s">
        <v>1545</v>
      </c>
      <c r="H227" s="286" t="s">
        <v>1546</v>
      </c>
      <c r="I227" s="287">
        <v>9</v>
      </c>
      <c r="J227" s="285" t="s">
        <v>1157</v>
      </c>
      <c r="K227" s="285" t="s">
        <v>1547</v>
      </c>
      <c r="L227" s="272">
        <v>313001000495</v>
      </c>
      <c r="M227" s="271">
        <v>216</v>
      </c>
      <c r="N227" s="270">
        <v>216</v>
      </c>
      <c r="O227" s="270" t="s">
        <v>1548</v>
      </c>
      <c r="P227" s="273" t="s">
        <v>1549</v>
      </c>
      <c r="Q227" s="273" t="s">
        <v>357</v>
      </c>
      <c r="R227" s="273">
        <v>3163138978</v>
      </c>
      <c r="S227" s="274" t="s">
        <v>1550</v>
      </c>
      <c r="T227" s="313">
        <v>146</v>
      </c>
      <c r="U227" s="312"/>
      <c r="V227" s="312"/>
      <c r="W227" s="312"/>
      <c r="X227" s="312"/>
      <c r="Y227" s="312"/>
      <c r="Z227" s="312"/>
      <c r="AA227" s="312"/>
      <c r="AB227" s="312"/>
      <c r="AC227" s="312"/>
      <c r="AD227" s="313">
        <v>1</v>
      </c>
      <c r="AE227" s="312"/>
      <c r="AF227" s="312"/>
      <c r="AG227" s="312"/>
      <c r="AH227" s="312"/>
      <c r="AI227" s="312"/>
      <c r="AJ227" s="313">
        <v>3</v>
      </c>
      <c r="AK227" s="313">
        <v>4</v>
      </c>
      <c r="AL227" s="313">
        <v>26</v>
      </c>
      <c r="AM227" s="313">
        <v>46</v>
      </c>
      <c r="AN227" s="313">
        <v>42</v>
      </c>
      <c r="AO227" s="313">
        <v>24</v>
      </c>
      <c r="AP227" s="312"/>
      <c r="AQ227" s="312"/>
      <c r="AR227" s="312"/>
      <c r="AS227" s="312"/>
      <c r="AT227" s="312"/>
      <c r="AU227" s="314">
        <v>216</v>
      </c>
      <c r="AV227" s="313">
        <v>71</v>
      </c>
      <c r="AW227" s="312"/>
      <c r="AX227" s="312"/>
      <c r="AY227" s="312"/>
      <c r="AZ227" s="312"/>
      <c r="BA227" s="312"/>
      <c r="BB227" s="312"/>
      <c r="BC227" s="312"/>
      <c r="BD227" s="312"/>
      <c r="BE227" s="312"/>
      <c r="BF227" s="313">
        <v>1</v>
      </c>
      <c r="BG227" s="312"/>
      <c r="BH227" s="312"/>
      <c r="BI227" s="312"/>
      <c r="BJ227" s="312"/>
      <c r="BK227" s="312"/>
      <c r="BL227" s="313">
        <v>2</v>
      </c>
      <c r="BM227" s="313">
        <v>4</v>
      </c>
      <c r="BN227" s="313">
        <v>15</v>
      </c>
      <c r="BO227" s="313">
        <v>20</v>
      </c>
      <c r="BP227" s="313">
        <v>17</v>
      </c>
      <c r="BQ227" s="313">
        <v>12</v>
      </c>
      <c r="BR227" s="312"/>
      <c r="BS227" s="312"/>
      <c r="BT227" s="312"/>
      <c r="BU227" s="315"/>
      <c r="BV227" s="315"/>
      <c r="BW227" s="314">
        <v>216</v>
      </c>
      <c r="BX227" s="313">
        <v>75</v>
      </c>
      <c r="BY227" s="312"/>
      <c r="BZ227" s="312"/>
      <c r="CA227" s="312"/>
      <c r="CB227" s="312"/>
      <c r="CC227" s="312"/>
      <c r="CD227" s="312"/>
      <c r="CE227" s="312"/>
      <c r="CF227" s="312"/>
      <c r="CG227" s="312"/>
      <c r="CH227" s="312"/>
      <c r="CI227" s="312"/>
      <c r="CJ227" s="312"/>
      <c r="CK227" s="312"/>
      <c r="CL227" s="312"/>
      <c r="CM227" s="312"/>
      <c r="CN227" s="313">
        <v>1</v>
      </c>
      <c r="CO227" s="312"/>
      <c r="CP227" s="313">
        <v>11</v>
      </c>
      <c r="CQ227" s="313">
        <v>26</v>
      </c>
      <c r="CR227" s="313">
        <v>25</v>
      </c>
      <c r="CS227" s="313">
        <v>12</v>
      </c>
      <c r="CT227" s="312"/>
      <c r="CU227" s="312"/>
      <c r="CV227" s="312"/>
      <c r="CW227" s="315"/>
      <c r="CX227" s="315"/>
    </row>
    <row r="228" spans="1:102" ht="18.75" x14ac:dyDescent="0.3">
      <c r="A228" s="270">
        <v>216</v>
      </c>
      <c r="B228" s="285" t="s">
        <v>1551</v>
      </c>
      <c r="C228" s="285" t="s">
        <v>351</v>
      </c>
      <c r="D228" s="285" t="s">
        <v>139</v>
      </c>
      <c r="E228" s="285" t="s">
        <v>128</v>
      </c>
      <c r="F228" s="285" t="s">
        <v>148</v>
      </c>
      <c r="G228" s="286" t="s">
        <v>1552</v>
      </c>
      <c r="H228" s="286" t="s">
        <v>1553</v>
      </c>
      <c r="I228" s="287">
        <v>1</v>
      </c>
      <c r="J228" s="285" t="s">
        <v>1554</v>
      </c>
      <c r="K228" s="285" t="s">
        <v>1555</v>
      </c>
      <c r="L228" s="272">
        <v>313001000525</v>
      </c>
      <c r="M228" s="271">
        <v>217</v>
      </c>
      <c r="N228" s="270">
        <v>217</v>
      </c>
      <c r="O228" s="270" t="s">
        <v>1556</v>
      </c>
      <c r="P228" s="273" t="s">
        <v>1557</v>
      </c>
      <c r="Q228" s="273" t="s">
        <v>357</v>
      </c>
      <c r="R228" s="273">
        <v>3014595129</v>
      </c>
      <c r="S228" s="274" t="s">
        <v>1558</v>
      </c>
      <c r="T228" s="313">
        <v>192</v>
      </c>
      <c r="U228" s="312"/>
      <c r="V228" s="313">
        <v>1</v>
      </c>
      <c r="W228" s="313">
        <v>4</v>
      </c>
      <c r="X228" s="313">
        <v>4</v>
      </c>
      <c r="Y228" s="312"/>
      <c r="Z228" s="313">
        <v>10</v>
      </c>
      <c r="AA228" s="313">
        <v>14</v>
      </c>
      <c r="AB228" s="313">
        <v>17</v>
      </c>
      <c r="AC228" s="312"/>
      <c r="AD228" s="313">
        <v>25</v>
      </c>
      <c r="AE228" s="313">
        <v>24</v>
      </c>
      <c r="AF228" s="313">
        <v>19</v>
      </c>
      <c r="AG228" s="313">
        <v>21</v>
      </c>
      <c r="AH228" s="313">
        <v>21</v>
      </c>
      <c r="AI228" s="313">
        <v>32</v>
      </c>
      <c r="AJ228" s="312"/>
      <c r="AK228" s="312"/>
      <c r="AL228" s="312"/>
      <c r="AM228" s="312"/>
      <c r="AN228" s="312"/>
      <c r="AO228" s="312"/>
      <c r="AP228" s="312"/>
      <c r="AQ228" s="312"/>
      <c r="AR228" s="312"/>
      <c r="AS228" s="312"/>
      <c r="AT228" s="312"/>
      <c r="AU228" s="314">
        <v>217</v>
      </c>
      <c r="AV228" s="313">
        <v>77</v>
      </c>
      <c r="AW228" s="312"/>
      <c r="AX228" s="312"/>
      <c r="AY228" s="313">
        <v>2</v>
      </c>
      <c r="AZ228" s="313">
        <v>2</v>
      </c>
      <c r="BA228" s="312"/>
      <c r="BB228" s="313">
        <v>6</v>
      </c>
      <c r="BC228" s="313">
        <v>4</v>
      </c>
      <c r="BD228" s="313">
        <v>4</v>
      </c>
      <c r="BE228" s="312"/>
      <c r="BF228" s="313">
        <v>13</v>
      </c>
      <c r="BG228" s="313">
        <v>8</v>
      </c>
      <c r="BH228" s="313">
        <v>8</v>
      </c>
      <c r="BI228" s="313">
        <v>11</v>
      </c>
      <c r="BJ228" s="313">
        <v>7</v>
      </c>
      <c r="BK228" s="313">
        <v>12</v>
      </c>
      <c r="BL228" s="312"/>
      <c r="BM228" s="312"/>
      <c r="BN228" s="312"/>
      <c r="BO228" s="312"/>
      <c r="BP228" s="312"/>
      <c r="BQ228" s="312"/>
      <c r="BR228" s="312"/>
      <c r="BS228" s="312"/>
      <c r="BT228" s="312"/>
      <c r="BU228" s="315"/>
      <c r="BV228" s="315"/>
      <c r="BW228" s="314">
        <v>217</v>
      </c>
      <c r="BX228" s="313">
        <v>115</v>
      </c>
      <c r="BY228" s="312"/>
      <c r="BZ228" s="313">
        <v>1</v>
      </c>
      <c r="CA228" s="313">
        <v>2</v>
      </c>
      <c r="CB228" s="313">
        <v>2</v>
      </c>
      <c r="CC228" s="312"/>
      <c r="CD228" s="313">
        <v>4</v>
      </c>
      <c r="CE228" s="313">
        <v>10</v>
      </c>
      <c r="CF228" s="313">
        <v>13</v>
      </c>
      <c r="CG228" s="312"/>
      <c r="CH228" s="313">
        <v>12</v>
      </c>
      <c r="CI228" s="313">
        <v>16</v>
      </c>
      <c r="CJ228" s="313">
        <v>11</v>
      </c>
      <c r="CK228" s="313">
        <v>10</v>
      </c>
      <c r="CL228" s="313">
        <v>14</v>
      </c>
      <c r="CM228" s="313">
        <v>20</v>
      </c>
      <c r="CN228" s="312"/>
      <c r="CO228" s="312"/>
      <c r="CP228" s="312"/>
      <c r="CQ228" s="312"/>
      <c r="CR228" s="312"/>
      <c r="CS228" s="312"/>
      <c r="CT228" s="312"/>
      <c r="CU228" s="312"/>
      <c r="CV228" s="312"/>
      <c r="CW228" s="315"/>
      <c r="CX228" s="315"/>
    </row>
    <row r="229" spans="1:102" ht="18.75" x14ac:dyDescent="0.3">
      <c r="A229" s="270">
        <v>217</v>
      </c>
      <c r="B229" s="285" t="s">
        <v>1559</v>
      </c>
      <c r="C229" s="285" t="s">
        <v>351</v>
      </c>
      <c r="D229" s="285" t="s">
        <v>139</v>
      </c>
      <c r="E229" s="285" t="s">
        <v>128</v>
      </c>
      <c r="F229" s="285" t="s">
        <v>145</v>
      </c>
      <c r="G229" s="286" t="s">
        <v>1560</v>
      </c>
      <c r="H229" s="286" t="s">
        <v>1561</v>
      </c>
      <c r="I229" s="287">
        <v>9</v>
      </c>
      <c r="J229" s="285" t="s">
        <v>1562</v>
      </c>
      <c r="K229" s="285" t="s">
        <v>1563</v>
      </c>
      <c r="L229" s="272">
        <v>313001000541</v>
      </c>
      <c r="M229" s="271">
        <v>218</v>
      </c>
      <c r="N229" s="270">
        <v>218</v>
      </c>
      <c r="O229" s="270" t="s">
        <v>1564</v>
      </c>
      <c r="P229" s="273">
        <v>6690584</v>
      </c>
      <c r="Q229" s="273" t="s">
        <v>357</v>
      </c>
      <c r="R229" s="273">
        <v>3134990756</v>
      </c>
      <c r="S229" s="274" t="s">
        <v>1565</v>
      </c>
      <c r="T229" s="313">
        <v>632</v>
      </c>
      <c r="U229" s="313">
        <v>12</v>
      </c>
      <c r="V229" s="313">
        <v>18</v>
      </c>
      <c r="W229" s="313">
        <v>30</v>
      </c>
      <c r="X229" s="313">
        <v>31</v>
      </c>
      <c r="Y229" s="313">
        <v>54</v>
      </c>
      <c r="Z229" s="313">
        <v>70</v>
      </c>
      <c r="AA229" s="313">
        <v>57</v>
      </c>
      <c r="AB229" s="313">
        <v>62</v>
      </c>
      <c r="AC229" s="312"/>
      <c r="AD229" s="313">
        <v>72</v>
      </c>
      <c r="AE229" s="313">
        <v>60</v>
      </c>
      <c r="AF229" s="313">
        <v>41</v>
      </c>
      <c r="AG229" s="313">
        <v>41</v>
      </c>
      <c r="AH229" s="313">
        <v>37</v>
      </c>
      <c r="AI229" s="313">
        <v>47</v>
      </c>
      <c r="AJ229" s="312"/>
      <c r="AK229" s="312"/>
      <c r="AL229" s="312"/>
      <c r="AM229" s="312"/>
      <c r="AN229" s="312"/>
      <c r="AO229" s="312"/>
      <c r="AP229" s="312"/>
      <c r="AQ229" s="312"/>
      <c r="AR229" s="312"/>
      <c r="AS229" s="312"/>
      <c r="AT229" s="312"/>
      <c r="AU229" s="314">
        <v>218</v>
      </c>
      <c r="AV229" s="313">
        <v>520</v>
      </c>
      <c r="AW229" s="313">
        <v>7</v>
      </c>
      <c r="AX229" s="313">
        <v>12</v>
      </c>
      <c r="AY229" s="313">
        <v>20</v>
      </c>
      <c r="AZ229" s="313">
        <v>23</v>
      </c>
      <c r="BA229" s="313">
        <v>44</v>
      </c>
      <c r="BB229" s="313">
        <v>48</v>
      </c>
      <c r="BC229" s="313">
        <v>41</v>
      </c>
      <c r="BD229" s="313">
        <v>44</v>
      </c>
      <c r="BE229" s="312"/>
      <c r="BF229" s="313">
        <v>57</v>
      </c>
      <c r="BG229" s="313">
        <v>60</v>
      </c>
      <c r="BH229" s="313">
        <v>40</v>
      </c>
      <c r="BI229" s="313">
        <v>41</v>
      </c>
      <c r="BJ229" s="313">
        <v>37</v>
      </c>
      <c r="BK229" s="313">
        <v>46</v>
      </c>
      <c r="BL229" s="312"/>
      <c r="BM229" s="312"/>
      <c r="BN229" s="312"/>
      <c r="BO229" s="312"/>
      <c r="BP229" s="312"/>
      <c r="BQ229" s="312"/>
      <c r="BR229" s="312"/>
      <c r="BS229" s="312"/>
      <c r="BT229" s="312"/>
      <c r="BU229" s="315"/>
      <c r="BV229" s="315"/>
      <c r="BW229" s="314">
        <v>218</v>
      </c>
      <c r="BX229" s="313">
        <v>112</v>
      </c>
      <c r="BY229" s="313">
        <v>5</v>
      </c>
      <c r="BZ229" s="313">
        <v>6</v>
      </c>
      <c r="CA229" s="313">
        <v>10</v>
      </c>
      <c r="CB229" s="313">
        <v>8</v>
      </c>
      <c r="CC229" s="313">
        <v>10</v>
      </c>
      <c r="CD229" s="313">
        <v>22</v>
      </c>
      <c r="CE229" s="313">
        <v>16</v>
      </c>
      <c r="CF229" s="313">
        <v>18</v>
      </c>
      <c r="CG229" s="312"/>
      <c r="CH229" s="313">
        <v>15</v>
      </c>
      <c r="CI229" s="312"/>
      <c r="CJ229" s="313">
        <v>1</v>
      </c>
      <c r="CK229" s="312"/>
      <c r="CL229" s="312"/>
      <c r="CM229" s="313">
        <v>1</v>
      </c>
      <c r="CN229" s="312"/>
      <c r="CO229" s="312"/>
      <c r="CP229" s="312"/>
      <c r="CQ229" s="312"/>
      <c r="CR229" s="312"/>
      <c r="CS229" s="312"/>
      <c r="CT229" s="312"/>
      <c r="CU229" s="312"/>
      <c r="CV229" s="312"/>
      <c r="CW229" s="315"/>
      <c r="CX229" s="315"/>
    </row>
    <row r="230" spans="1:102" ht="18.75" x14ac:dyDescent="0.3">
      <c r="A230" s="270">
        <v>218</v>
      </c>
      <c r="B230" s="285" t="s">
        <v>1566</v>
      </c>
      <c r="C230" s="285" t="s">
        <v>351</v>
      </c>
      <c r="D230" s="285" t="s">
        <v>139</v>
      </c>
      <c r="E230" s="285" t="s">
        <v>128</v>
      </c>
      <c r="F230" s="285" t="s">
        <v>148</v>
      </c>
      <c r="G230" s="286" t="s">
        <v>1567</v>
      </c>
      <c r="H230" s="286" t="s">
        <v>1568</v>
      </c>
      <c r="I230" s="287">
        <v>1</v>
      </c>
      <c r="J230" s="285" t="s">
        <v>1569</v>
      </c>
      <c r="K230" s="285" t="s">
        <v>1570</v>
      </c>
      <c r="L230" s="272">
        <v>313001000592</v>
      </c>
      <c r="M230" s="271">
        <v>222</v>
      </c>
      <c r="N230" s="270">
        <v>222</v>
      </c>
      <c r="O230" s="270" t="s">
        <v>1571</v>
      </c>
      <c r="P230" s="273">
        <v>6604288</v>
      </c>
      <c r="Q230" s="273" t="s">
        <v>357</v>
      </c>
      <c r="R230" s="273">
        <v>3004972068</v>
      </c>
      <c r="S230" s="274" t="s">
        <v>1572</v>
      </c>
      <c r="T230" s="313">
        <v>122</v>
      </c>
      <c r="U230" s="312"/>
      <c r="V230" s="312"/>
      <c r="W230" s="312"/>
      <c r="X230" s="313">
        <v>8</v>
      </c>
      <c r="Y230" s="313">
        <v>9</v>
      </c>
      <c r="Z230" s="313">
        <v>12</v>
      </c>
      <c r="AA230" s="313">
        <v>6</v>
      </c>
      <c r="AB230" s="313">
        <v>6</v>
      </c>
      <c r="AC230" s="312"/>
      <c r="AD230" s="313">
        <v>12</v>
      </c>
      <c r="AE230" s="313">
        <v>5</v>
      </c>
      <c r="AF230" s="313">
        <v>16</v>
      </c>
      <c r="AG230" s="313">
        <v>14</v>
      </c>
      <c r="AH230" s="313">
        <v>15</v>
      </c>
      <c r="AI230" s="313">
        <v>19</v>
      </c>
      <c r="AJ230" s="312"/>
      <c r="AK230" s="312"/>
      <c r="AL230" s="312"/>
      <c r="AM230" s="312"/>
      <c r="AN230" s="312"/>
      <c r="AO230" s="312"/>
      <c r="AP230" s="312"/>
      <c r="AQ230" s="312"/>
      <c r="AR230" s="312"/>
      <c r="AS230" s="312"/>
      <c r="AT230" s="312"/>
      <c r="AU230" s="314">
        <v>222</v>
      </c>
      <c r="AV230" s="313">
        <v>45</v>
      </c>
      <c r="AW230" s="312"/>
      <c r="AX230" s="312"/>
      <c r="AY230" s="312"/>
      <c r="AZ230" s="313">
        <v>2</v>
      </c>
      <c r="BA230" s="313">
        <v>3</v>
      </c>
      <c r="BB230" s="313">
        <v>5</v>
      </c>
      <c r="BC230" s="313">
        <v>1</v>
      </c>
      <c r="BD230" s="313">
        <v>2</v>
      </c>
      <c r="BE230" s="312"/>
      <c r="BF230" s="313">
        <v>8</v>
      </c>
      <c r="BG230" s="313">
        <v>1</v>
      </c>
      <c r="BH230" s="313">
        <v>4</v>
      </c>
      <c r="BI230" s="313">
        <v>5</v>
      </c>
      <c r="BJ230" s="313">
        <v>6</v>
      </c>
      <c r="BK230" s="313">
        <v>8</v>
      </c>
      <c r="BL230" s="312"/>
      <c r="BM230" s="312"/>
      <c r="BN230" s="312"/>
      <c r="BO230" s="312"/>
      <c r="BP230" s="312"/>
      <c r="BQ230" s="312"/>
      <c r="BR230" s="312"/>
      <c r="BS230" s="312"/>
      <c r="BT230" s="312"/>
      <c r="BU230" s="315"/>
      <c r="BV230" s="315"/>
      <c r="BW230" s="314">
        <v>222</v>
      </c>
      <c r="BX230" s="313">
        <v>77</v>
      </c>
      <c r="BY230" s="312"/>
      <c r="BZ230" s="312"/>
      <c r="CA230" s="312"/>
      <c r="CB230" s="313">
        <v>6</v>
      </c>
      <c r="CC230" s="313">
        <v>6</v>
      </c>
      <c r="CD230" s="313">
        <v>7</v>
      </c>
      <c r="CE230" s="313">
        <v>5</v>
      </c>
      <c r="CF230" s="313">
        <v>4</v>
      </c>
      <c r="CG230" s="312"/>
      <c r="CH230" s="313">
        <v>4</v>
      </c>
      <c r="CI230" s="313">
        <v>4</v>
      </c>
      <c r="CJ230" s="313">
        <v>12</v>
      </c>
      <c r="CK230" s="313">
        <v>9</v>
      </c>
      <c r="CL230" s="313">
        <v>9</v>
      </c>
      <c r="CM230" s="313">
        <v>11</v>
      </c>
      <c r="CN230" s="312"/>
      <c r="CO230" s="312"/>
      <c r="CP230" s="312"/>
      <c r="CQ230" s="312"/>
      <c r="CR230" s="312"/>
      <c r="CS230" s="312"/>
      <c r="CT230" s="312"/>
      <c r="CU230" s="312"/>
      <c r="CV230" s="312"/>
      <c r="CW230" s="315"/>
      <c r="CX230" s="315"/>
    </row>
    <row r="231" spans="1:102" ht="18.75" x14ac:dyDescent="0.3">
      <c r="A231" s="270">
        <v>219</v>
      </c>
      <c r="B231" s="285" t="s">
        <v>1573</v>
      </c>
      <c r="C231" s="285" t="s">
        <v>351</v>
      </c>
      <c r="D231" s="285" t="s">
        <v>139</v>
      </c>
      <c r="E231" s="285" t="s">
        <v>128</v>
      </c>
      <c r="F231" s="285" t="s">
        <v>148</v>
      </c>
      <c r="G231" s="286" t="s">
        <v>1574</v>
      </c>
      <c r="H231" s="286" t="s">
        <v>1575</v>
      </c>
      <c r="I231" s="287">
        <v>2</v>
      </c>
      <c r="J231" s="285" t="s">
        <v>441</v>
      </c>
      <c r="K231" s="285" t="s">
        <v>1576</v>
      </c>
      <c r="L231" s="272">
        <v>313001000622</v>
      </c>
      <c r="M231" s="271">
        <v>223</v>
      </c>
      <c r="N231" s="270">
        <v>223</v>
      </c>
      <c r="O231" s="270" t="s">
        <v>1577</v>
      </c>
      <c r="P231" s="273" t="s">
        <v>1578</v>
      </c>
      <c r="Q231" s="273" t="s">
        <v>357</v>
      </c>
      <c r="R231" s="273">
        <v>3022261070</v>
      </c>
      <c r="S231" s="274" t="s">
        <v>1579</v>
      </c>
      <c r="T231" s="313">
        <v>427</v>
      </c>
      <c r="U231" s="313">
        <v>4</v>
      </c>
      <c r="V231" s="313">
        <v>8</v>
      </c>
      <c r="W231" s="313">
        <v>12</v>
      </c>
      <c r="X231" s="313">
        <v>17</v>
      </c>
      <c r="Y231" s="313">
        <v>20</v>
      </c>
      <c r="Z231" s="313">
        <v>23</v>
      </c>
      <c r="AA231" s="313">
        <v>22</v>
      </c>
      <c r="AB231" s="313">
        <v>32</v>
      </c>
      <c r="AC231" s="312"/>
      <c r="AD231" s="313">
        <v>34</v>
      </c>
      <c r="AE231" s="313">
        <v>32</v>
      </c>
      <c r="AF231" s="313">
        <v>63</v>
      </c>
      <c r="AG231" s="313">
        <v>48</v>
      </c>
      <c r="AH231" s="313">
        <v>54</v>
      </c>
      <c r="AI231" s="313">
        <v>58</v>
      </c>
      <c r="AJ231" s="312"/>
      <c r="AK231" s="312"/>
      <c r="AL231" s="312"/>
      <c r="AM231" s="312"/>
      <c r="AN231" s="312"/>
      <c r="AO231" s="312"/>
      <c r="AP231" s="312"/>
      <c r="AQ231" s="312"/>
      <c r="AR231" s="312"/>
      <c r="AS231" s="312"/>
      <c r="AT231" s="312"/>
      <c r="AU231" s="314">
        <v>223</v>
      </c>
      <c r="AV231" s="313">
        <v>186</v>
      </c>
      <c r="AW231" s="313">
        <v>1</v>
      </c>
      <c r="AX231" s="313">
        <v>5</v>
      </c>
      <c r="AY231" s="313">
        <v>8</v>
      </c>
      <c r="AZ231" s="313">
        <v>8</v>
      </c>
      <c r="BA231" s="313">
        <v>10</v>
      </c>
      <c r="BB231" s="313">
        <v>10</v>
      </c>
      <c r="BC231" s="313">
        <v>6</v>
      </c>
      <c r="BD231" s="313">
        <v>13</v>
      </c>
      <c r="BE231" s="312"/>
      <c r="BF231" s="313">
        <v>16</v>
      </c>
      <c r="BG231" s="313">
        <v>11</v>
      </c>
      <c r="BH231" s="313">
        <v>26</v>
      </c>
      <c r="BI231" s="313">
        <v>26</v>
      </c>
      <c r="BJ231" s="313">
        <v>21</v>
      </c>
      <c r="BK231" s="313">
        <v>25</v>
      </c>
      <c r="BL231" s="312"/>
      <c r="BM231" s="312"/>
      <c r="BN231" s="312"/>
      <c r="BO231" s="312"/>
      <c r="BP231" s="312"/>
      <c r="BQ231" s="312"/>
      <c r="BR231" s="312"/>
      <c r="BS231" s="312"/>
      <c r="BT231" s="312"/>
      <c r="BU231" s="315"/>
      <c r="BV231" s="315"/>
      <c r="BW231" s="314">
        <v>223</v>
      </c>
      <c r="BX231" s="313">
        <v>241</v>
      </c>
      <c r="BY231" s="313">
        <v>3</v>
      </c>
      <c r="BZ231" s="313">
        <v>3</v>
      </c>
      <c r="CA231" s="313">
        <v>4</v>
      </c>
      <c r="CB231" s="313">
        <v>9</v>
      </c>
      <c r="CC231" s="313">
        <v>10</v>
      </c>
      <c r="CD231" s="313">
        <v>13</v>
      </c>
      <c r="CE231" s="313">
        <v>16</v>
      </c>
      <c r="CF231" s="313">
        <v>19</v>
      </c>
      <c r="CG231" s="312"/>
      <c r="CH231" s="313">
        <v>18</v>
      </c>
      <c r="CI231" s="313">
        <v>21</v>
      </c>
      <c r="CJ231" s="313">
        <v>37</v>
      </c>
      <c r="CK231" s="313">
        <v>22</v>
      </c>
      <c r="CL231" s="313">
        <v>33</v>
      </c>
      <c r="CM231" s="313">
        <v>33</v>
      </c>
      <c r="CN231" s="312"/>
      <c r="CO231" s="312"/>
      <c r="CP231" s="312"/>
      <c r="CQ231" s="312"/>
      <c r="CR231" s="312"/>
      <c r="CS231" s="312"/>
      <c r="CT231" s="312"/>
      <c r="CU231" s="312"/>
      <c r="CV231" s="312"/>
      <c r="CW231" s="315"/>
      <c r="CX231" s="315"/>
    </row>
    <row r="232" spans="1:102" ht="18.75" x14ac:dyDescent="0.3">
      <c r="A232" s="270">
        <v>220</v>
      </c>
      <c r="B232" s="285" t="s">
        <v>1580</v>
      </c>
      <c r="C232" s="285" t="s">
        <v>351</v>
      </c>
      <c r="D232" s="285" t="s">
        <v>139</v>
      </c>
      <c r="E232" s="285" t="s">
        <v>128</v>
      </c>
      <c r="F232" s="285" t="s">
        <v>148</v>
      </c>
      <c r="G232" s="286" t="s">
        <v>1581</v>
      </c>
      <c r="H232" s="286" t="s">
        <v>1582</v>
      </c>
      <c r="I232" s="287">
        <v>1</v>
      </c>
      <c r="J232" s="285" t="s">
        <v>1350</v>
      </c>
      <c r="K232" s="285" t="s">
        <v>1583</v>
      </c>
      <c r="L232" s="272">
        <v>313001000916</v>
      </c>
      <c r="M232" s="271">
        <v>227</v>
      </c>
      <c r="N232" s="270">
        <v>227</v>
      </c>
      <c r="O232" s="270" t="s">
        <v>1584</v>
      </c>
      <c r="P232" s="273">
        <v>6516294</v>
      </c>
      <c r="Q232" s="273" t="s">
        <v>357</v>
      </c>
      <c r="R232" s="273">
        <v>3126709145</v>
      </c>
      <c r="S232" s="274" t="s">
        <v>1585</v>
      </c>
      <c r="T232" s="313">
        <v>310</v>
      </c>
      <c r="U232" s="313">
        <v>5</v>
      </c>
      <c r="V232" s="313">
        <v>9</v>
      </c>
      <c r="W232" s="313">
        <v>18</v>
      </c>
      <c r="X232" s="313">
        <v>26</v>
      </c>
      <c r="Y232" s="313">
        <v>21</v>
      </c>
      <c r="Z232" s="313">
        <v>41</v>
      </c>
      <c r="AA232" s="313">
        <v>22</v>
      </c>
      <c r="AB232" s="313">
        <v>24</v>
      </c>
      <c r="AC232" s="312"/>
      <c r="AD232" s="313">
        <v>26</v>
      </c>
      <c r="AE232" s="313">
        <v>21</v>
      </c>
      <c r="AF232" s="313">
        <v>28</v>
      </c>
      <c r="AG232" s="313">
        <v>24</v>
      </c>
      <c r="AH232" s="313">
        <v>24</v>
      </c>
      <c r="AI232" s="313">
        <v>21</v>
      </c>
      <c r="AJ232" s="312"/>
      <c r="AK232" s="312"/>
      <c r="AL232" s="312"/>
      <c r="AM232" s="312"/>
      <c r="AN232" s="312"/>
      <c r="AO232" s="312"/>
      <c r="AP232" s="312"/>
      <c r="AQ232" s="312"/>
      <c r="AR232" s="312"/>
      <c r="AS232" s="312"/>
      <c r="AT232" s="312"/>
      <c r="AU232" s="314">
        <v>227</v>
      </c>
      <c r="AV232" s="313">
        <v>133</v>
      </c>
      <c r="AW232" s="313">
        <v>3</v>
      </c>
      <c r="AX232" s="313">
        <v>6</v>
      </c>
      <c r="AY232" s="313">
        <v>9</v>
      </c>
      <c r="AZ232" s="313">
        <v>12</v>
      </c>
      <c r="BA232" s="313">
        <v>10</v>
      </c>
      <c r="BB232" s="313">
        <v>16</v>
      </c>
      <c r="BC232" s="313">
        <v>8</v>
      </c>
      <c r="BD232" s="313">
        <v>9</v>
      </c>
      <c r="BE232" s="312"/>
      <c r="BF232" s="313">
        <v>7</v>
      </c>
      <c r="BG232" s="313">
        <v>11</v>
      </c>
      <c r="BH232" s="313">
        <v>15</v>
      </c>
      <c r="BI232" s="313">
        <v>9</v>
      </c>
      <c r="BJ232" s="313">
        <v>10</v>
      </c>
      <c r="BK232" s="313">
        <v>8</v>
      </c>
      <c r="BL232" s="312"/>
      <c r="BM232" s="312"/>
      <c r="BN232" s="312"/>
      <c r="BO232" s="312"/>
      <c r="BP232" s="312"/>
      <c r="BQ232" s="312"/>
      <c r="BR232" s="312"/>
      <c r="BS232" s="312"/>
      <c r="BT232" s="312"/>
      <c r="BU232" s="315"/>
      <c r="BV232" s="315"/>
      <c r="BW232" s="314">
        <v>227</v>
      </c>
      <c r="BX232" s="313">
        <v>177</v>
      </c>
      <c r="BY232" s="313">
        <v>2</v>
      </c>
      <c r="BZ232" s="313">
        <v>3</v>
      </c>
      <c r="CA232" s="313">
        <v>9</v>
      </c>
      <c r="CB232" s="313">
        <v>14</v>
      </c>
      <c r="CC232" s="313">
        <v>11</v>
      </c>
      <c r="CD232" s="313">
        <v>25</v>
      </c>
      <c r="CE232" s="313">
        <v>14</v>
      </c>
      <c r="CF232" s="313">
        <v>15</v>
      </c>
      <c r="CG232" s="312"/>
      <c r="CH232" s="313">
        <v>19</v>
      </c>
      <c r="CI232" s="313">
        <v>10</v>
      </c>
      <c r="CJ232" s="313">
        <v>13</v>
      </c>
      <c r="CK232" s="313">
        <v>15</v>
      </c>
      <c r="CL232" s="313">
        <v>14</v>
      </c>
      <c r="CM232" s="313">
        <v>13</v>
      </c>
      <c r="CN232" s="312"/>
      <c r="CO232" s="312"/>
      <c r="CP232" s="312"/>
      <c r="CQ232" s="312"/>
      <c r="CR232" s="312"/>
      <c r="CS232" s="312"/>
      <c r="CT232" s="312"/>
      <c r="CU232" s="312"/>
      <c r="CV232" s="312"/>
      <c r="CW232" s="315"/>
      <c r="CX232" s="315"/>
    </row>
    <row r="233" spans="1:102" ht="18.75" x14ac:dyDescent="0.3">
      <c r="A233" s="270">
        <v>221</v>
      </c>
      <c r="B233" s="285" t="s">
        <v>1586</v>
      </c>
      <c r="C233" s="285" t="s">
        <v>351</v>
      </c>
      <c r="D233" s="285" t="s">
        <v>139</v>
      </c>
      <c r="E233" s="285" t="s">
        <v>128</v>
      </c>
      <c r="F233" s="285" t="s">
        <v>148</v>
      </c>
      <c r="G233" s="286" t="s">
        <v>1587</v>
      </c>
      <c r="H233" s="286" t="s">
        <v>1588</v>
      </c>
      <c r="I233" s="287">
        <v>1</v>
      </c>
      <c r="J233" s="285" t="s">
        <v>1589</v>
      </c>
      <c r="K233" s="285" t="s">
        <v>1590</v>
      </c>
      <c r="L233" s="272">
        <v>313001000924</v>
      </c>
      <c r="M233" s="271">
        <v>228</v>
      </c>
      <c r="N233" s="270">
        <v>228</v>
      </c>
      <c r="O233" s="270" t="s">
        <v>1591</v>
      </c>
      <c r="P233" s="273">
        <v>6600094</v>
      </c>
      <c r="Q233" s="273" t="s">
        <v>357</v>
      </c>
      <c r="R233" s="273">
        <v>3104053327</v>
      </c>
      <c r="S233" s="274" t="s">
        <v>1592</v>
      </c>
      <c r="T233" s="313">
        <v>882</v>
      </c>
      <c r="U233" s="313">
        <v>3</v>
      </c>
      <c r="V233" s="313">
        <v>10</v>
      </c>
      <c r="W233" s="313">
        <v>16</v>
      </c>
      <c r="X233" s="313">
        <v>31</v>
      </c>
      <c r="Y233" s="313">
        <v>33</v>
      </c>
      <c r="Z233" s="313">
        <v>54</v>
      </c>
      <c r="AA233" s="313">
        <v>57</v>
      </c>
      <c r="AB233" s="313">
        <v>65</v>
      </c>
      <c r="AC233" s="312"/>
      <c r="AD233" s="313">
        <v>68</v>
      </c>
      <c r="AE233" s="313">
        <v>80</v>
      </c>
      <c r="AF233" s="313">
        <v>96</v>
      </c>
      <c r="AG233" s="313">
        <v>106</v>
      </c>
      <c r="AH233" s="313">
        <v>132</v>
      </c>
      <c r="AI233" s="313">
        <v>131</v>
      </c>
      <c r="AJ233" s="312"/>
      <c r="AK233" s="312"/>
      <c r="AL233" s="312"/>
      <c r="AM233" s="312"/>
      <c r="AN233" s="312"/>
      <c r="AO233" s="312"/>
      <c r="AP233" s="312"/>
      <c r="AQ233" s="312"/>
      <c r="AR233" s="312"/>
      <c r="AS233" s="312"/>
      <c r="AT233" s="312"/>
      <c r="AU233" s="314">
        <v>228</v>
      </c>
      <c r="AV233" s="313">
        <v>300</v>
      </c>
      <c r="AW233" s="313">
        <v>1</v>
      </c>
      <c r="AX233" s="313">
        <v>3</v>
      </c>
      <c r="AY233" s="313">
        <v>7</v>
      </c>
      <c r="AZ233" s="313">
        <v>9</v>
      </c>
      <c r="BA233" s="313">
        <v>11</v>
      </c>
      <c r="BB233" s="313">
        <v>20</v>
      </c>
      <c r="BC233" s="313">
        <v>22</v>
      </c>
      <c r="BD233" s="313">
        <v>24</v>
      </c>
      <c r="BE233" s="312"/>
      <c r="BF233" s="313">
        <v>17</v>
      </c>
      <c r="BG233" s="313">
        <v>33</v>
      </c>
      <c r="BH233" s="313">
        <v>33</v>
      </c>
      <c r="BI233" s="313">
        <v>40</v>
      </c>
      <c r="BJ233" s="313">
        <v>43</v>
      </c>
      <c r="BK233" s="313">
        <v>37</v>
      </c>
      <c r="BL233" s="312"/>
      <c r="BM233" s="312"/>
      <c r="BN233" s="312"/>
      <c r="BO233" s="312"/>
      <c r="BP233" s="312"/>
      <c r="BQ233" s="312"/>
      <c r="BR233" s="312"/>
      <c r="BS233" s="312"/>
      <c r="BT233" s="312"/>
      <c r="BU233" s="315"/>
      <c r="BV233" s="315"/>
      <c r="BW233" s="314">
        <v>228</v>
      </c>
      <c r="BX233" s="313">
        <v>582</v>
      </c>
      <c r="BY233" s="313">
        <v>2</v>
      </c>
      <c r="BZ233" s="313">
        <v>7</v>
      </c>
      <c r="CA233" s="313">
        <v>9</v>
      </c>
      <c r="CB233" s="313">
        <v>22</v>
      </c>
      <c r="CC233" s="313">
        <v>22</v>
      </c>
      <c r="CD233" s="313">
        <v>34</v>
      </c>
      <c r="CE233" s="313">
        <v>35</v>
      </c>
      <c r="CF233" s="313">
        <v>41</v>
      </c>
      <c r="CG233" s="312"/>
      <c r="CH233" s="313">
        <v>51</v>
      </c>
      <c r="CI233" s="313">
        <v>47</v>
      </c>
      <c r="CJ233" s="313">
        <v>63</v>
      </c>
      <c r="CK233" s="313">
        <v>66</v>
      </c>
      <c r="CL233" s="313">
        <v>89</v>
      </c>
      <c r="CM233" s="313">
        <v>94</v>
      </c>
      <c r="CN233" s="312"/>
      <c r="CO233" s="312"/>
      <c r="CP233" s="312"/>
      <c r="CQ233" s="312"/>
      <c r="CR233" s="312"/>
      <c r="CS233" s="312"/>
      <c r="CT233" s="312"/>
      <c r="CU233" s="312"/>
      <c r="CV233" s="312"/>
      <c r="CW233" s="315"/>
      <c r="CX233" s="315"/>
    </row>
    <row r="234" spans="1:102" ht="18.75" x14ac:dyDescent="0.3">
      <c r="A234" s="270">
        <v>222</v>
      </c>
      <c r="B234" s="285" t="s">
        <v>1593</v>
      </c>
      <c r="C234" s="285" t="s">
        <v>351</v>
      </c>
      <c r="D234" s="285" t="s">
        <v>139</v>
      </c>
      <c r="E234" s="285" t="s">
        <v>130</v>
      </c>
      <c r="F234" s="285" t="s">
        <v>130</v>
      </c>
      <c r="G234" s="286" t="s">
        <v>1594</v>
      </c>
      <c r="H234" s="286" t="s">
        <v>1595</v>
      </c>
      <c r="I234" s="287">
        <v>13</v>
      </c>
      <c r="J234" s="285" t="s">
        <v>1596</v>
      </c>
      <c r="K234" s="285" t="s">
        <v>1597</v>
      </c>
      <c r="L234" s="272">
        <v>313001001050</v>
      </c>
      <c r="M234" s="271">
        <v>233</v>
      </c>
      <c r="N234" s="270">
        <v>233</v>
      </c>
      <c r="O234" s="270" t="s">
        <v>1598</v>
      </c>
      <c r="P234" s="273" t="s">
        <v>1599</v>
      </c>
      <c r="Q234" s="273" t="s">
        <v>357</v>
      </c>
      <c r="R234" s="273">
        <v>3158968906</v>
      </c>
      <c r="S234" s="274" t="s">
        <v>1600</v>
      </c>
      <c r="T234" s="313">
        <v>1131</v>
      </c>
      <c r="U234" s="313">
        <v>35</v>
      </c>
      <c r="V234" s="313">
        <v>40</v>
      </c>
      <c r="W234" s="313">
        <v>51</v>
      </c>
      <c r="X234" s="313">
        <v>91</v>
      </c>
      <c r="Y234" s="313">
        <v>85</v>
      </c>
      <c r="Z234" s="313">
        <v>99</v>
      </c>
      <c r="AA234" s="313">
        <v>91</v>
      </c>
      <c r="AB234" s="313">
        <v>83</v>
      </c>
      <c r="AC234" s="312"/>
      <c r="AD234" s="313">
        <v>103</v>
      </c>
      <c r="AE234" s="313">
        <v>93</v>
      </c>
      <c r="AF234" s="313">
        <v>107</v>
      </c>
      <c r="AG234" s="313">
        <v>96</v>
      </c>
      <c r="AH234" s="313">
        <v>74</v>
      </c>
      <c r="AI234" s="313">
        <v>83</v>
      </c>
      <c r="AJ234" s="312"/>
      <c r="AK234" s="312"/>
      <c r="AL234" s="312"/>
      <c r="AM234" s="312"/>
      <c r="AN234" s="312"/>
      <c r="AO234" s="312"/>
      <c r="AP234" s="312"/>
      <c r="AQ234" s="312"/>
      <c r="AR234" s="312"/>
      <c r="AS234" s="312"/>
      <c r="AT234" s="312"/>
      <c r="AU234" s="314">
        <v>233</v>
      </c>
      <c r="AV234" s="313">
        <v>859</v>
      </c>
      <c r="AW234" s="313">
        <v>22</v>
      </c>
      <c r="AX234" s="313">
        <v>28</v>
      </c>
      <c r="AY234" s="313">
        <v>23</v>
      </c>
      <c r="AZ234" s="313">
        <v>64</v>
      </c>
      <c r="BA234" s="313">
        <v>53</v>
      </c>
      <c r="BB234" s="313">
        <v>77</v>
      </c>
      <c r="BC234" s="313">
        <v>69</v>
      </c>
      <c r="BD234" s="313">
        <v>69</v>
      </c>
      <c r="BE234" s="312"/>
      <c r="BF234" s="313">
        <v>75</v>
      </c>
      <c r="BG234" s="313">
        <v>70</v>
      </c>
      <c r="BH234" s="313">
        <v>83</v>
      </c>
      <c r="BI234" s="313">
        <v>79</v>
      </c>
      <c r="BJ234" s="313">
        <v>66</v>
      </c>
      <c r="BK234" s="313">
        <v>81</v>
      </c>
      <c r="BL234" s="312"/>
      <c r="BM234" s="312"/>
      <c r="BN234" s="312"/>
      <c r="BO234" s="312"/>
      <c r="BP234" s="312"/>
      <c r="BQ234" s="312"/>
      <c r="BR234" s="312"/>
      <c r="BS234" s="312"/>
      <c r="BT234" s="312"/>
      <c r="BU234" s="315"/>
      <c r="BV234" s="315"/>
      <c r="BW234" s="314">
        <v>233</v>
      </c>
      <c r="BX234" s="313">
        <v>272</v>
      </c>
      <c r="BY234" s="313">
        <v>13</v>
      </c>
      <c r="BZ234" s="313">
        <v>12</v>
      </c>
      <c r="CA234" s="313">
        <v>28</v>
      </c>
      <c r="CB234" s="313">
        <v>27</v>
      </c>
      <c r="CC234" s="313">
        <v>32</v>
      </c>
      <c r="CD234" s="313">
        <v>22</v>
      </c>
      <c r="CE234" s="313">
        <v>22</v>
      </c>
      <c r="CF234" s="313">
        <v>14</v>
      </c>
      <c r="CG234" s="312"/>
      <c r="CH234" s="313">
        <v>28</v>
      </c>
      <c r="CI234" s="313">
        <v>23</v>
      </c>
      <c r="CJ234" s="313">
        <v>24</v>
      </c>
      <c r="CK234" s="313">
        <v>17</v>
      </c>
      <c r="CL234" s="313">
        <v>8</v>
      </c>
      <c r="CM234" s="313">
        <v>2</v>
      </c>
      <c r="CN234" s="312"/>
      <c r="CO234" s="312"/>
      <c r="CP234" s="312"/>
      <c r="CQ234" s="312"/>
      <c r="CR234" s="312"/>
      <c r="CS234" s="312"/>
      <c r="CT234" s="312"/>
      <c r="CU234" s="312"/>
      <c r="CV234" s="312"/>
      <c r="CW234" s="315"/>
      <c r="CX234" s="315"/>
    </row>
    <row r="235" spans="1:102" ht="18.75" x14ac:dyDescent="0.3">
      <c r="A235" s="270">
        <v>223</v>
      </c>
      <c r="B235" s="285" t="s">
        <v>1601</v>
      </c>
      <c r="C235" s="285" t="s">
        <v>351</v>
      </c>
      <c r="D235" s="285" t="s">
        <v>139</v>
      </c>
      <c r="E235" s="285" t="s">
        <v>128</v>
      </c>
      <c r="F235" s="285" t="s">
        <v>148</v>
      </c>
      <c r="G235" s="286" t="s">
        <v>1602</v>
      </c>
      <c r="H235" s="286" t="s">
        <v>1603</v>
      </c>
      <c r="I235" s="287">
        <v>1</v>
      </c>
      <c r="J235" s="285" t="s">
        <v>1569</v>
      </c>
      <c r="K235" s="285" t="s">
        <v>1604</v>
      </c>
      <c r="L235" s="272">
        <v>313001001068</v>
      </c>
      <c r="M235" s="271">
        <v>234</v>
      </c>
      <c r="N235" s="270">
        <v>234</v>
      </c>
      <c r="O235" s="270" t="s">
        <v>1605</v>
      </c>
      <c r="P235" s="273" t="s">
        <v>1606</v>
      </c>
      <c r="Q235" s="273" t="s">
        <v>357</v>
      </c>
      <c r="R235" s="273">
        <v>3157833290</v>
      </c>
      <c r="S235" s="274" t="s">
        <v>1607</v>
      </c>
      <c r="T235" s="313">
        <v>215</v>
      </c>
      <c r="U235" s="313">
        <v>2</v>
      </c>
      <c r="V235" s="313">
        <v>1</v>
      </c>
      <c r="W235" s="313">
        <v>10</v>
      </c>
      <c r="X235" s="313">
        <v>8</v>
      </c>
      <c r="Y235" s="313">
        <v>15</v>
      </c>
      <c r="Z235" s="313">
        <v>21</v>
      </c>
      <c r="AA235" s="313">
        <v>15</v>
      </c>
      <c r="AB235" s="313">
        <v>15</v>
      </c>
      <c r="AC235" s="312"/>
      <c r="AD235" s="313">
        <v>20</v>
      </c>
      <c r="AE235" s="313">
        <v>25</v>
      </c>
      <c r="AF235" s="313">
        <v>21</v>
      </c>
      <c r="AG235" s="313">
        <v>14</v>
      </c>
      <c r="AH235" s="313">
        <v>22</v>
      </c>
      <c r="AI235" s="313">
        <v>26</v>
      </c>
      <c r="AJ235" s="312"/>
      <c r="AK235" s="312"/>
      <c r="AL235" s="312"/>
      <c r="AM235" s="312"/>
      <c r="AN235" s="312"/>
      <c r="AO235" s="312"/>
      <c r="AP235" s="312"/>
      <c r="AQ235" s="312"/>
      <c r="AR235" s="312"/>
      <c r="AS235" s="312"/>
      <c r="AT235" s="312"/>
      <c r="AU235" s="314">
        <v>234</v>
      </c>
      <c r="AV235" s="313">
        <v>175</v>
      </c>
      <c r="AW235" s="313">
        <v>1</v>
      </c>
      <c r="AX235" s="313">
        <v>1</v>
      </c>
      <c r="AY235" s="313">
        <v>4</v>
      </c>
      <c r="AZ235" s="313">
        <v>6</v>
      </c>
      <c r="BA235" s="313">
        <v>10</v>
      </c>
      <c r="BB235" s="313">
        <v>13</v>
      </c>
      <c r="BC235" s="313">
        <v>11</v>
      </c>
      <c r="BD235" s="313">
        <v>14</v>
      </c>
      <c r="BE235" s="312"/>
      <c r="BF235" s="313">
        <v>14</v>
      </c>
      <c r="BG235" s="313">
        <v>21</v>
      </c>
      <c r="BH235" s="313">
        <v>21</v>
      </c>
      <c r="BI235" s="313">
        <v>11</v>
      </c>
      <c r="BJ235" s="313">
        <v>22</v>
      </c>
      <c r="BK235" s="313">
        <v>26</v>
      </c>
      <c r="BL235" s="312"/>
      <c r="BM235" s="312"/>
      <c r="BN235" s="312"/>
      <c r="BO235" s="312"/>
      <c r="BP235" s="312"/>
      <c r="BQ235" s="312"/>
      <c r="BR235" s="312"/>
      <c r="BS235" s="312"/>
      <c r="BT235" s="312"/>
      <c r="BU235" s="315"/>
      <c r="BV235" s="315"/>
      <c r="BW235" s="314">
        <v>234</v>
      </c>
      <c r="BX235" s="313">
        <v>40</v>
      </c>
      <c r="BY235" s="313">
        <v>1</v>
      </c>
      <c r="BZ235" s="312"/>
      <c r="CA235" s="313">
        <v>6</v>
      </c>
      <c r="CB235" s="313">
        <v>2</v>
      </c>
      <c r="CC235" s="313">
        <v>5</v>
      </c>
      <c r="CD235" s="313">
        <v>8</v>
      </c>
      <c r="CE235" s="313">
        <v>4</v>
      </c>
      <c r="CF235" s="313">
        <v>1</v>
      </c>
      <c r="CG235" s="312"/>
      <c r="CH235" s="313">
        <v>6</v>
      </c>
      <c r="CI235" s="313">
        <v>4</v>
      </c>
      <c r="CJ235" s="312"/>
      <c r="CK235" s="313">
        <v>3</v>
      </c>
      <c r="CL235" s="312"/>
      <c r="CM235" s="312"/>
      <c r="CN235" s="312"/>
      <c r="CO235" s="312"/>
      <c r="CP235" s="312"/>
      <c r="CQ235" s="312"/>
      <c r="CR235" s="312"/>
      <c r="CS235" s="312"/>
      <c r="CT235" s="312"/>
      <c r="CU235" s="312"/>
      <c r="CV235" s="312"/>
      <c r="CW235" s="315"/>
      <c r="CX235" s="315"/>
    </row>
    <row r="236" spans="1:102" ht="18.75" x14ac:dyDescent="0.3">
      <c r="A236" s="270">
        <v>224</v>
      </c>
      <c r="B236" s="285" t="s">
        <v>1608</v>
      </c>
      <c r="C236" s="285" t="s">
        <v>351</v>
      </c>
      <c r="D236" s="285" t="s">
        <v>139</v>
      </c>
      <c r="E236" s="285" t="s">
        <v>128</v>
      </c>
      <c r="F236" s="285" t="s">
        <v>148</v>
      </c>
      <c r="G236" s="286" t="s">
        <v>1609</v>
      </c>
      <c r="H236" s="286" t="s">
        <v>1610</v>
      </c>
      <c r="I236" s="287">
        <v>1</v>
      </c>
      <c r="J236" s="285" t="s">
        <v>1554</v>
      </c>
      <c r="K236" s="285" t="s">
        <v>1611</v>
      </c>
      <c r="L236" s="272">
        <v>313001001076</v>
      </c>
      <c r="M236" s="271">
        <v>235</v>
      </c>
      <c r="N236" s="270">
        <v>235</v>
      </c>
      <c r="O236" s="270" t="s">
        <v>1612</v>
      </c>
      <c r="P236" s="273">
        <v>6666662</v>
      </c>
      <c r="Q236" s="273" t="s">
        <v>357</v>
      </c>
      <c r="R236" s="273">
        <v>3135889799</v>
      </c>
      <c r="S236" s="274" t="s">
        <v>1613</v>
      </c>
      <c r="T236" s="313">
        <v>331</v>
      </c>
      <c r="U236" s="312"/>
      <c r="V236" s="313">
        <v>3</v>
      </c>
      <c r="W236" s="313">
        <v>9</v>
      </c>
      <c r="X236" s="313">
        <v>9</v>
      </c>
      <c r="Y236" s="313">
        <v>12</v>
      </c>
      <c r="Z236" s="313">
        <v>17</v>
      </c>
      <c r="AA236" s="313">
        <v>15</v>
      </c>
      <c r="AB236" s="313">
        <v>20</v>
      </c>
      <c r="AC236" s="312"/>
      <c r="AD236" s="313">
        <v>27</v>
      </c>
      <c r="AE236" s="313">
        <v>27</v>
      </c>
      <c r="AF236" s="313">
        <v>43</v>
      </c>
      <c r="AG236" s="313">
        <v>34</v>
      </c>
      <c r="AH236" s="313">
        <v>54</v>
      </c>
      <c r="AI236" s="313">
        <v>61</v>
      </c>
      <c r="AJ236" s="312"/>
      <c r="AK236" s="312"/>
      <c r="AL236" s="312"/>
      <c r="AM236" s="312"/>
      <c r="AN236" s="312"/>
      <c r="AO236" s="312"/>
      <c r="AP236" s="312"/>
      <c r="AQ236" s="312"/>
      <c r="AR236" s="312"/>
      <c r="AS236" s="312"/>
      <c r="AT236" s="312"/>
      <c r="AU236" s="314">
        <v>235</v>
      </c>
      <c r="AV236" s="313">
        <v>299</v>
      </c>
      <c r="AW236" s="312"/>
      <c r="AX236" s="313">
        <v>2</v>
      </c>
      <c r="AY236" s="313">
        <v>6</v>
      </c>
      <c r="AZ236" s="313">
        <v>8</v>
      </c>
      <c r="BA236" s="313">
        <v>11</v>
      </c>
      <c r="BB236" s="313">
        <v>13</v>
      </c>
      <c r="BC236" s="313">
        <v>14</v>
      </c>
      <c r="BD236" s="313">
        <v>14</v>
      </c>
      <c r="BE236" s="312"/>
      <c r="BF236" s="313">
        <v>22</v>
      </c>
      <c r="BG236" s="313">
        <v>27</v>
      </c>
      <c r="BH236" s="313">
        <v>41</v>
      </c>
      <c r="BI236" s="313">
        <v>30</v>
      </c>
      <c r="BJ236" s="313">
        <v>51</v>
      </c>
      <c r="BK236" s="313">
        <v>60</v>
      </c>
      <c r="BL236" s="312"/>
      <c r="BM236" s="312"/>
      <c r="BN236" s="312"/>
      <c r="BO236" s="312"/>
      <c r="BP236" s="312"/>
      <c r="BQ236" s="312"/>
      <c r="BR236" s="312"/>
      <c r="BS236" s="312"/>
      <c r="BT236" s="312"/>
      <c r="BU236" s="315"/>
      <c r="BV236" s="315"/>
      <c r="BW236" s="314">
        <v>235</v>
      </c>
      <c r="BX236" s="313">
        <v>32</v>
      </c>
      <c r="BY236" s="312"/>
      <c r="BZ236" s="313">
        <v>1</v>
      </c>
      <c r="CA236" s="313">
        <v>3</v>
      </c>
      <c r="CB236" s="313">
        <v>1</v>
      </c>
      <c r="CC236" s="313">
        <v>1</v>
      </c>
      <c r="CD236" s="313">
        <v>4</v>
      </c>
      <c r="CE236" s="313">
        <v>1</v>
      </c>
      <c r="CF236" s="313">
        <v>6</v>
      </c>
      <c r="CG236" s="312"/>
      <c r="CH236" s="313">
        <v>5</v>
      </c>
      <c r="CI236" s="312"/>
      <c r="CJ236" s="313">
        <v>2</v>
      </c>
      <c r="CK236" s="313">
        <v>4</v>
      </c>
      <c r="CL236" s="313">
        <v>3</v>
      </c>
      <c r="CM236" s="313">
        <v>1</v>
      </c>
      <c r="CN236" s="312"/>
      <c r="CO236" s="312"/>
      <c r="CP236" s="312"/>
      <c r="CQ236" s="312"/>
      <c r="CR236" s="312"/>
      <c r="CS236" s="312"/>
      <c r="CT236" s="312"/>
      <c r="CU236" s="312"/>
      <c r="CV236" s="312"/>
      <c r="CW236" s="315"/>
      <c r="CX236" s="315"/>
    </row>
    <row r="237" spans="1:102" ht="18.75" x14ac:dyDescent="0.3">
      <c r="A237" s="270">
        <v>225</v>
      </c>
      <c r="B237" s="285" t="s">
        <v>1614</v>
      </c>
      <c r="C237" s="285" t="s">
        <v>351</v>
      </c>
      <c r="D237" s="285" t="s">
        <v>139</v>
      </c>
      <c r="E237" s="285" t="s">
        <v>128</v>
      </c>
      <c r="F237" s="285" t="s">
        <v>148</v>
      </c>
      <c r="G237" s="286" t="s">
        <v>1615</v>
      </c>
      <c r="H237" s="286" t="s">
        <v>1616</v>
      </c>
      <c r="I237" s="287">
        <v>1</v>
      </c>
      <c r="J237" s="285" t="s">
        <v>1350</v>
      </c>
      <c r="K237" s="285" t="s">
        <v>1617</v>
      </c>
      <c r="L237" s="272">
        <v>313001001165</v>
      </c>
      <c r="M237" s="271">
        <v>239</v>
      </c>
      <c r="N237" s="270">
        <v>239</v>
      </c>
      <c r="O237" s="270" t="s">
        <v>1618</v>
      </c>
      <c r="P237" s="273" t="s">
        <v>1619</v>
      </c>
      <c r="Q237" s="273" t="s">
        <v>357</v>
      </c>
      <c r="R237" s="273">
        <v>3133359747</v>
      </c>
      <c r="S237" s="274" t="s">
        <v>1620</v>
      </c>
      <c r="T237" s="313">
        <v>221</v>
      </c>
      <c r="U237" s="313">
        <v>3</v>
      </c>
      <c r="V237" s="313">
        <v>7</v>
      </c>
      <c r="W237" s="313">
        <v>8</v>
      </c>
      <c r="X237" s="313">
        <v>13</v>
      </c>
      <c r="Y237" s="313">
        <v>16</v>
      </c>
      <c r="Z237" s="313">
        <v>16</v>
      </c>
      <c r="AA237" s="313">
        <v>13</v>
      </c>
      <c r="AB237" s="313">
        <v>18</v>
      </c>
      <c r="AC237" s="312"/>
      <c r="AD237" s="313">
        <v>18</v>
      </c>
      <c r="AE237" s="313">
        <v>19</v>
      </c>
      <c r="AF237" s="313">
        <v>19</v>
      </c>
      <c r="AG237" s="313">
        <v>28</v>
      </c>
      <c r="AH237" s="313">
        <v>30</v>
      </c>
      <c r="AI237" s="313">
        <v>13</v>
      </c>
      <c r="AJ237" s="312"/>
      <c r="AK237" s="312"/>
      <c r="AL237" s="312"/>
      <c r="AM237" s="312"/>
      <c r="AN237" s="312"/>
      <c r="AO237" s="312"/>
      <c r="AP237" s="312"/>
      <c r="AQ237" s="312"/>
      <c r="AR237" s="312"/>
      <c r="AS237" s="312"/>
      <c r="AT237" s="312"/>
      <c r="AU237" s="314">
        <v>239</v>
      </c>
      <c r="AV237" s="313">
        <v>121</v>
      </c>
      <c r="AW237" s="313">
        <v>2</v>
      </c>
      <c r="AX237" s="313">
        <v>4</v>
      </c>
      <c r="AY237" s="313">
        <v>5</v>
      </c>
      <c r="AZ237" s="313">
        <v>9</v>
      </c>
      <c r="BA237" s="313">
        <v>9</v>
      </c>
      <c r="BB237" s="313">
        <v>6</v>
      </c>
      <c r="BC237" s="313">
        <v>8</v>
      </c>
      <c r="BD237" s="313">
        <v>7</v>
      </c>
      <c r="BE237" s="312"/>
      <c r="BF237" s="313">
        <v>13</v>
      </c>
      <c r="BG237" s="313">
        <v>10</v>
      </c>
      <c r="BH237" s="313">
        <v>10</v>
      </c>
      <c r="BI237" s="313">
        <v>14</v>
      </c>
      <c r="BJ237" s="313">
        <v>17</v>
      </c>
      <c r="BK237" s="313">
        <v>7</v>
      </c>
      <c r="BL237" s="312"/>
      <c r="BM237" s="312"/>
      <c r="BN237" s="312"/>
      <c r="BO237" s="312"/>
      <c r="BP237" s="312"/>
      <c r="BQ237" s="312"/>
      <c r="BR237" s="312"/>
      <c r="BS237" s="312"/>
      <c r="BT237" s="312"/>
      <c r="BU237" s="315"/>
      <c r="BV237" s="315"/>
      <c r="BW237" s="314">
        <v>239</v>
      </c>
      <c r="BX237" s="313">
        <v>100</v>
      </c>
      <c r="BY237" s="313">
        <v>1</v>
      </c>
      <c r="BZ237" s="313">
        <v>3</v>
      </c>
      <c r="CA237" s="313">
        <v>3</v>
      </c>
      <c r="CB237" s="313">
        <v>4</v>
      </c>
      <c r="CC237" s="313">
        <v>7</v>
      </c>
      <c r="CD237" s="313">
        <v>10</v>
      </c>
      <c r="CE237" s="313">
        <v>5</v>
      </c>
      <c r="CF237" s="313">
        <v>11</v>
      </c>
      <c r="CG237" s="312"/>
      <c r="CH237" s="313">
        <v>5</v>
      </c>
      <c r="CI237" s="313">
        <v>9</v>
      </c>
      <c r="CJ237" s="313">
        <v>9</v>
      </c>
      <c r="CK237" s="313">
        <v>14</v>
      </c>
      <c r="CL237" s="313">
        <v>13</v>
      </c>
      <c r="CM237" s="313">
        <v>6</v>
      </c>
      <c r="CN237" s="312"/>
      <c r="CO237" s="312"/>
      <c r="CP237" s="312"/>
      <c r="CQ237" s="312"/>
      <c r="CR237" s="312"/>
      <c r="CS237" s="312"/>
      <c r="CT237" s="312"/>
      <c r="CU237" s="312"/>
      <c r="CV237" s="312"/>
      <c r="CW237" s="315"/>
      <c r="CX237" s="315"/>
    </row>
    <row r="238" spans="1:102" ht="18.75" x14ac:dyDescent="0.3">
      <c r="A238" s="270">
        <v>226</v>
      </c>
      <c r="B238" s="285" t="s">
        <v>1621</v>
      </c>
      <c r="C238" s="285" t="s">
        <v>351</v>
      </c>
      <c r="D238" s="285" t="s">
        <v>139</v>
      </c>
      <c r="E238" s="285" t="s">
        <v>128</v>
      </c>
      <c r="F238" s="285" t="s">
        <v>145</v>
      </c>
      <c r="G238" s="286" t="s">
        <v>1622</v>
      </c>
      <c r="H238" s="286" t="s">
        <v>1623</v>
      </c>
      <c r="I238" s="287">
        <v>9</v>
      </c>
      <c r="J238" s="285" t="s">
        <v>1562</v>
      </c>
      <c r="K238" s="285" t="s">
        <v>1624</v>
      </c>
      <c r="L238" s="272">
        <v>313001001190</v>
      </c>
      <c r="M238" s="271">
        <v>241</v>
      </c>
      <c r="N238" s="270">
        <v>241</v>
      </c>
      <c r="O238" s="270" t="s">
        <v>1625</v>
      </c>
      <c r="P238" s="273">
        <v>3183308499</v>
      </c>
      <c r="Q238" s="273" t="s">
        <v>357</v>
      </c>
      <c r="R238" s="273">
        <v>3183308499</v>
      </c>
      <c r="S238" s="274" t="s">
        <v>1626</v>
      </c>
      <c r="T238" s="313">
        <v>558</v>
      </c>
      <c r="U238" s="312"/>
      <c r="V238" s="313">
        <v>7</v>
      </c>
      <c r="W238" s="313">
        <v>14</v>
      </c>
      <c r="X238" s="313">
        <v>27</v>
      </c>
      <c r="Y238" s="313">
        <v>22</v>
      </c>
      <c r="Z238" s="313">
        <v>51</v>
      </c>
      <c r="AA238" s="313">
        <v>41</v>
      </c>
      <c r="AB238" s="313">
        <v>51</v>
      </c>
      <c r="AC238" s="312"/>
      <c r="AD238" s="313">
        <v>72</v>
      </c>
      <c r="AE238" s="313">
        <v>71</v>
      </c>
      <c r="AF238" s="313">
        <v>55</v>
      </c>
      <c r="AG238" s="313">
        <v>63</v>
      </c>
      <c r="AH238" s="313">
        <v>45</v>
      </c>
      <c r="AI238" s="313">
        <v>39</v>
      </c>
      <c r="AJ238" s="312"/>
      <c r="AK238" s="312"/>
      <c r="AL238" s="312"/>
      <c r="AM238" s="312"/>
      <c r="AN238" s="312"/>
      <c r="AO238" s="312"/>
      <c r="AP238" s="312"/>
      <c r="AQ238" s="312"/>
      <c r="AR238" s="312"/>
      <c r="AS238" s="312"/>
      <c r="AT238" s="312"/>
      <c r="AU238" s="314">
        <v>241</v>
      </c>
      <c r="AV238" s="313">
        <v>260</v>
      </c>
      <c r="AW238" s="312"/>
      <c r="AX238" s="313">
        <v>5</v>
      </c>
      <c r="AY238" s="313">
        <v>6</v>
      </c>
      <c r="AZ238" s="313">
        <v>16</v>
      </c>
      <c r="BA238" s="313">
        <v>8</v>
      </c>
      <c r="BB238" s="313">
        <v>24</v>
      </c>
      <c r="BC238" s="313">
        <v>18</v>
      </c>
      <c r="BD238" s="313">
        <v>22</v>
      </c>
      <c r="BE238" s="312"/>
      <c r="BF238" s="313">
        <v>33</v>
      </c>
      <c r="BG238" s="313">
        <v>35</v>
      </c>
      <c r="BH238" s="313">
        <v>29</v>
      </c>
      <c r="BI238" s="313">
        <v>26</v>
      </c>
      <c r="BJ238" s="313">
        <v>21</v>
      </c>
      <c r="BK238" s="313">
        <v>17</v>
      </c>
      <c r="BL238" s="312"/>
      <c r="BM238" s="312"/>
      <c r="BN238" s="312"/>
      <c r="BO238" s="312"/>
      <c r="BP238" s="312"/>
      <c r="BQ238" s="312"/>
      <c r="BR238" s="312"/>
      <c r="BS238" s="312"/>
      <c r="BT238" s="312"/>
      <c r="BU238" s="315"/>
      <c r="BV238" s="315"/>
      <c r="BW238" s="314">
        <v>241</v>
      </c>
      <c r="BX238" s="313">
        <v>298</v>
      </c>
      <c r="BY238" s="312"/>
      <c r="BZ238" s="313">
        <v>2</v>
      </c>
      <c r="CA238" s="313">
        <v>8</v>
      </c>
      <c r="CB238" s="313">
        <v>11</v>
      </c>
      <c r="CC238" s="313">
        <v>14</v>
      </c>
      <c r="CD238" s="313">
        <v>27</v>
      </c>
      <c r="CE238" s="313">
        <v>23</v>
      </c>
      <c r="CF238" s="313">
        <v>29</v>
      </c>
      <c r="CG238" s="312"/>
      <c r="CH238" s="313">
        <v>39</v>
      </c>
      <c r="CI238" s="313">
        <v>36</v>
      </c>
      <c r="CJ238" s="313">
        <v>26</v>
      </c>
      <c r="CK238" s="313">
        <v>37</v>
      </c>
      <c r="CL238" s="313">
        <v>24</v>
      </c>
      <c r="CM238" s="313">
        <v>22</v>
      </c>
      <c r="CN238" s="312"/>
      <c r="CO238" s="312"/>
      <c r="CP238" s="312"/>
      <c r="CQ238" s="312"/>
      <c r="CR238" s="312"/>
      <c r="CS238" s="312"/>
      <c r="CT238" s="312"/>
      <c r="CU238" s="312"/>
      <c r="CV238" s="312"/>
      <c r="CW238" s="315"/>
      <c r="CX238" s="315"/>
    </row>
    <row r="239" spans="1:102" ht="18.75" x14ac:dyDescent="0.3">
      <c r="A239" s="270">
        <v>227</v>
      </c>
      <c r="B239" s="285" t="s">
        <v>1627</v>
      </c>
      <c r="C239" s="285" t="s">
        <v>351</v>
      </c>
      <c r="D239" s="285" t="s">
        <v>139</v>
      </c>
      <c r="E239" s="285" t="s">
        <v>129</v>
      </c>
      <c r="F239" s="285" t="s">
        <v>129</v>
      </c>
      <c r="G239" s="286" t="s">
        <v>1628</v>
      </c>
      <c r="H239" s="286" t="s">
        <v>1629</v>
      </c>
      <c r="I239" s="287">
        <v>5</v>
      </c>
      <c r="J239" s="285" t="s">
        <v>606</v>
      </c>
      <c r="K239" s="285" t="s">
        <v>1630</v>
      </c>
      <c r="L239" s="272">
        <v>313001001211</v>
      </c>
      <c r="M239" s="271">
        <v>242</v>
      </c>
      <c r="N239" s="270">
        <v>242</v>
      </c>
      <c r="O239" s="270" t="s">
        <v>1631</v>
      </c>
      <c r="P239" s="273" t="s">
        <v>1632</v>
      </c>
      <c r="Q239" s="273" t="s">
        <v>357</v>
      </c>
      <c r="R239" s="273">
        <v>3145480574</v>
      </c>
      <c r="S239" s="274" t="s">
        <v>1633</v>
      </c>
      <c r="T239" s="313">
        <v>605</v>
      </c>
      <c r="U239" s="312"/>
      <c r="V239" s="312"/>
      <c r="W239" s="313">
        <v>25</v>
      </c>
      <c r="X239" s="313">
        <v>60</v>
      </c>
      <c r="Y239" s="313">
        <v>33</v>
      </c>
      <c r="Z239" s="313">
        <v>52</v>
      </c>
      <c r="AA239" s="313">
        <v>54</v>
      </c>
      <c r="AB239" s="313">
        <v>41</v>
      </c>
      <c r="AC239" s="312"/>
      <c r="AD239" s="313">
        <v>47</v>
      </c>
      <c r="AE239" s="313">
        <v>65</v>
      </c>
      <c r="AF239" s="313">
        <v>66</v>
      </c>
      <c r="AG239" s="313">
        <v>56</v>
      </c>
      <c r="AH239" s="313">
        <v>51</v>
      </c>
      <c r="AI239" s="313">
        <v>55</v>
      </c>
      <c r="AJ239" s="312"/>
      <c r="AK239" s="312"/>
      <c r="AL239" s="312"/>
      <c r="AM239" s="312"/>
      <c r="AN239" s="312"/>
      <c r="AO239" s="312"/>
      <c r="AP239" s="312"/>
      <c r="AQ239" s="312"/>
      <c r="AR239" s="312"/>
      <c r="AS239" s="312"/>
      <c r="AT239" s="312"/>
      <c r="AU239" s="314">
        <v>242</v>
      </c>
      <c r="AV239" s="313">
        <v>299</v>
      </c>
      <c r="AW239" s="312"/>
      <c r="AX239" s="312"/>
      <c r="AY239" s="313">
        <v>18</v>
      </c>
      <c r="AZ239" s="313">
        <v>21</v>
      </c>
      <c r="BA239" s="313">
        <v>15</v>
      </c>
      <c r="BB239" s="313">
        <v>31</v>
      </c>
      <c r="BC239" s="313">
        <v>26</v>
      </c>
      <c r="BD239" s="313">
        <v>21</v>
      </c>
      <c r="BE239" s="312"/>
      <c r="BF239" s="313">
        <v>22</v>
      </c>
      <c r="BG239" s="313">
        <v>36</v>
      </c>
      <c r="BH239" s="313">
        <v>26</v>
      </c>
      <c r="BI239" s="313">
        <v>23</v>
      </c>
      <c r="BJ239" s="313">
        <v>25</v>
      </c>
      <c r="BK239" s="313">
        <v>35</v>
      </c>
      <c r="BL239" s="312"/>
      <c r="BM239" s="312"/>
      <c r="BN239" s="312"/>
      <c r="BO239" s="312"/>
      <c r="BP239" s="312"/>
      <c r="BQ239" s="312"/>
      <c r="BR239" s="312"/>
      <c r="BS239" s="312"/>
      <c r="BT239" s="312"/>
      <c r="BU239" s="315"/>
      <c r="BV239" s="315"/>
      <c r="BW239" s="314">
        <v>242</v>
      </c>
      <c r="BX239" s="313">
        <v>306</v>
      </c>
      <c r="BY239" s="312"/>
      <c r="BZ239" s="312"/>
      <c r="CA239" s="313">
        <v>7</v>
      </c>
      <c r="CB239" s="313">
        <v>39</v>
      </c>
      <c r="CC239" s="313">
        <v>18</v>
      </c>
      <c r="CD239" s="313">
        <v>21</v>
      </c>
      <c r="CE239" s="313">
        <v>28</v>
      </c>
      <c r="CF239" s="313">
        <v>20</v>
      </c>
      <c r="CG239" s="312"/>
      <c r="CH239" s="313">
        <v>25</v>
      </c>
      <c r="CI239" s="313">
        <v>29</v>
      </c>
      <c r="CJ239" s="313">
        <v>40</v>
      </c>
      <c r="CK239" s="313">
        <v>33</v>
      </c>
      <c r="CL239" s="313">
        <v>26</v>
      </c>
      <c r="CM239" s="313">
        <v>20</v>
      </c>
      <c r="CN239" s="312"/>
      <c r="CO239" s="312"/>
      <c r="CP239" s="312"/>
      <c r="CQ239" s="312"/>
      <c r="CR239" s="312"/>
      <c r="CS239" s="312"/>
      <c r="CT239" s="312"/>
      <c r="CU239" s="312"/>
      <c r="CV239" s="312"/>
      <c r="CW239" s="315"/>
      <c r="CX239" s="315"/>
    </row>
    <row r="240" spans="1:102" ht="18.75" x14ac:dyDescent="0.3">
      <c r="A240" s="270">
        <v>228</v>
      </c>
      <c r="B240" s="285" t="s">
        <v>1634</v>
      </c>
      <c r="C240" s="285" t="s">
        <v>351</v>
      </c>
      <c r="D240" s="285" t="s">
        <v>139</v>
      </c>
      <c r="E240" s="285" t="s">
        <v>128</v>
      </c>
      <c r="F240" s="285" t="s">
        <v>148</v>
      </c>
      <c r="G240" s="286" t="s">
        <v>1635</v>
      </c>
      <c r="H240" s="286" t="s">
        <v>1636</v>
      </c>
      <c r="I240" s="287">
        <v>1</v>
      </c>
      <c r="J240" s="285" t="s">
        <v>1569</v>
      </c>
      <c r="K240" s="285" t="s">
        <v>1637</v>
      </c>
      <c r="L240" s="272">
        <v>313001002277</v>
      </c>
      <c r="M240" s="271">
        <v>250</v>
      </c>
      <c r="N240" s="270">
        <v>250</v>
      </c>
      <c r="O240" s="270" t="s">
        <v>1638</v>
      </c>
      <c r="P240" s="273" t="s">
        <v>1639</v>
      </c>
      <c r="Q240" s="273" t="s">
        <v>357</v>
      </c>
      <c r="R240" s="273">
        <v>3106203025</v>
      </c>
      <c r="S240" s="274" t="s">
        <v>1640</v>
      </c>
      <c r="T240" s="313">
        <v>682</v>
      </c>
      <c r="U240" s="313">
        <v>15</v>
      </c>
      <c r="V240" s="313">
        <v>27</v>
      </c>
      <c r="W240" s="313">
        <v>33</v>
      </c>
      <c r="X240" s="313">
        <v>50</v>
      </c>
      <c r="Y240" s="313">
        <v>44</v>
      </c>
      <c r="Z240" s="313">
        <v>62</v>
      </c>
      <c r="AA240" s="313">
        <v>57</v>
      </c>
      <c r="AB240" s="313">
        <v>51</v>
      </c>
      <c r="AC240" s="312"/>
      <c r="AD240" s="313">
        <v>56</v>
      </c>
      <c r="AE240" s="313">
        <v>67</v>
      </c>
      <c r="AF240" s="313">
        <v>48</v>
      </c>
      <c r="AG240" s="313">
        <v>52</v>
      </c>
      <c r="AH240" s="313">
        <v>49</v>
      </c>
      <c r="AI240" s="313">
        <v>71</v>
      </c>
      <c r="AJ240" s="312"/>
      <c r="AK240" s="312"/>
      <c r="AL240" s="312"/>
      <c r="AM240" s="312"/>
      <c r="AN240" s="312"/>
      <c r="AO240" s="312"/>
      <c r="AP240" s="312"/>
      <c r="AQ240" s="312"/>
      <c r="AR240" s="312"/>
      <c r="AS240" s="312"/>
      <c r="AT240" s="312"/>
      <c r="AU240" s="314">
        <v>250</v>
      </c>
      <c r="AV240" s="313">
        <v>353</v>
      </c>
      <c r="AW240" s="313">
        <v>3</v>
      </c>
      <c r="AX240" s="313">
        <v>17</v>
      </c>
      <c r="AY240" s="313">
        <v>23</v>
      </c>
      <c r="AZ240" s="313">
        <v>24</v>
      </c>
      <c r="BA240" s="313">
        <v>13</v>
      </c>
      <c r="BB240" s="313">
        <v>35</v>
      </c>
      <c r="BC240" s="313">
        <v>29</v>
      </c>
      <c r="BD240" s="313">
        <v>23</v>
      </c>
      <c r="BE240" s="312"/>
      <c r="BF240" s="313">
        <v>36</v>
      </c>
      <c r="BG240" s="313">
        <v>33</v>
      </c>
      <c r="BH240" s="313">
        <v>21</v>
      </c>
      <c r="BI240" s="313">
        <v>30</v>
      </c>
      <c r="BJ240" s="313">
        <v>26</v>
      </c>
      <c r="BK240" s="313">
        <v>40</v>
      </c>
      <c r="BL240" s="312"/>
      <c r="BM240" s="312"/>
      <c r="BN240" s="312"/>
      <c r="BO240" s="312"/>
      <c r="BP240" s="312"/>
      <c r="BQ240" s="312"/>
      <c r="BR240" s="312"/>
      <c r="BS240" s="312"/>
      <c r="BT240" s="312"/>
      <c r="BU240" s="315"/>
      <c r="BV240" s="315"/>
      <c r="BW240" s="314">
        <v>250</v>
      </c>
      <c r="BX240" s="313">
        <v>329</v>
      </c>
      <c r="BY240" s="313">
        <v>12</v>
      </c>
      <c r="BZ240" s="313">
        <v>10</v>
      </c>
      <c r="CA240" s="313">
        <v>10</v>
      </c>
      <c r="CB240" s="313">
        <v>26</v>
      </c>
      <c r="CC240" s="313">
        <v>31</v>
      </c>
      <c r="CD240" s="313">
        <v>27</v>
      </c>
      <c r="CE240" s="313">
        <v>28</v>
      </c>
      <c r="CF240" s="313">
        <v>28</v>
      </c>
      <c r="CG240" s="312"/>
      <c r="CH240" s="313">
        <v>20</v>
      </c>
      <c r="CI240" s="313">
        <v>34</v>
      </c>
      <c r="CJ240" s="313">
        <v>27</v>
      </c>
      <c r="CK240" s="313">
        <v>22</v>
      </c>
      <c r="CL240" s="313">
        <v>23</v>
      </c>
      <c r="CM240" s="313">
        <v>31</v>
      </c>
      <c r="CN240" s="312"/>
      <c r="CO240" s="312"/>
      <c r="CP240" s="312"/>
      <c r="CQ240" s="312"/>
      <c r="CR240" s="312"/>
      <c r="CS240" s="312"/>
      <c r="CT240" s="312"/>
      <c r="CU240" s="312"/>
      <c r="CV240" s="312"/>
      <c r="CW240" s="315"/>
      <c r="CX240" s="315"/>
    </row>
    <row r="241" spans="1:102" ht="18.75" x14ac:dyDescent="0.3">
      <c r="A241" s="270">
        <v>229</v>
      </c>
      <c r="B241" s="285" t="s">
        <v>1641</v>
      </c>
      <c r="C241" s="285" t="s">
        <v>351</v>
      </c>
      <c r="D241" s="285" t="s">
        <v>139</v>
      </c>
      <c r="E241" s="285" t="s">
        <v>129</v>
      </c>
      <c r="F241" s="285" t="s">
        <v>129</v>
      </c>
      <c r="G241" s="288" t="s">
        <v>1642</v>
      </c>
      <c r="H241" s="289" t="s">
        <v>1643</v>
      </c>
      <c r="I241" s="287">
        <v>4</v>
      </c>
      <c r="J241" s="285" t="s">
        <v>517</v>
      </c>
      <c r="K241" s="285" t="s">
        <v>1644</v>
      </c>
      <c r="L241" s="272">
        <v>313001002307</v>
      </c>
      <c r="M241" s="271">
        <v>251</v>
      </c>
      <c r="N241" s="270">
        <v>251</v>
      </c>
      <c r="O241" s="270" t="s">
        <v>1645</v>
      </c>
      <c r="P241" s="273">
        <v>6691813</v>
      </c>
      <c r="Q241" s="273" t="s">
        <v>357</v>
      </c>
      <c r="R241" s="273">
        <v>3217391382</v>
      </c>
      <c r="S241" s="274" t="s">
        <v>1646</v>
      </c>
      <c r="T241" s="313">
        <v>312</v>
      </c>
      <c r="U241" s="312"/>
      <c r="V241" s="313">
        <v>3</v>
      </c>
      <c r="W241" s="313">
        <v>8</v>
      </c>
      <c r="X241" s="313">
        <v>8</v>
      </c>
      <c r="Y241" s="313">
        <v>20</v>
      </c>
      <c r="Z241" s="313">
        <v>18</v>
      </c>
      <c r="AA241" s="313">
        <v>20</v>
      </c>
      <c r="AB241" s="313">
        <v>19</v>
      </c>
      <c r="AC241" s="312"/>
      <c r="AD241" s="313">
        <v>35</v>
      </c>
      <c r="AE241" s="313">
        <v>45</v>
      </c>
      <c r="AF241" s="313">
        <v>34</v>
      </c>
      <c r="AG241" s="313">
        <v>30</v>
      </c>
      <c r="AH241" s="313">
        <v>35</v>
      </c>
      <c r="AI241" s="313">
        <v>37</v>
      </c>
      <c r="AJ241" s="312"/>
      <c r="AK241" s="312"/>
      <c r="AL241" s="312"/>
      <c r="AM241" s="312"/>
      <c r="AN241" s="312"/>
      <c r="AO241" s="312"/>
      <c r="AP241" s="312"/>
      <c r="AQ241" s="312"/>
      <c r="AR241" s="312"/>
      <c r="AS241" s="312"/>
      <c r="AT241" s="312"/>
      <c r="AU241" s="314">
        <v>251</v>
      </c>
      <c r="AV241" s="313">
        <v>160</v>
      </c>
      <c r="AW241" s="312"/>
      <c r="AX241" s="313">
        <v>2</v>
      </c>
      <c r="AY241" s="313">
        <v>5</v>
      </c>
      <c r="AZ241" s="313">
        <v>3</v>
      </c>
      <c r="BA241" s="313">
        <v>11</v>
      </c>
      <c r="BB241" s="313">
        <v>7</v>
      </c>
      <c r="BC241" s="313">
        <v>11</v>
      </c>
      <c r="BD241" s="313">
        <v>9</v>
      </c>
      <c r="BE241" s="312"/>
      <c r="BF241" s="313">
        <v>21</v>
      </c>
      <c r="BG241" s="313">
        <v>21</v>
      </c>
      <c r="BH241" s="313">
        <v>17</v>
      </c>
      <c r="BI241" s="313">
        <v>17</v>
      </c>
      <c r="BJ241" s="313">
        <v>16</v>
      </c>
      <c r="BK241" s="313">
        <v>20</v>
      </c>
      <c r="BL241" s="312"/>
      <c r="BM241" s="312"/>
      <c r="BN241" s="312"/>
      <c r="BO241" s="312"/>
      <c r="BP241" s="312"/>
      <c r="BQ241" s="312"/>
      <c r="BR241" s="312"/>
      <c r="BS241" s="312"/>
      <c r="BT241" s="312"/>
      <c r="BU241" s="315"/>
      <c r="BV241" s="315"/>
      <c r="BW241" s="314">
        <v>251</v>
      </c>
      <c r="BX241" s="313">
        <v>152</v>
      </c>
      <c r="BY241" s="312"/>
      <c r="BZ241" s="313">
        <v>1</v>
      </c>
      <c r="CA241" s="313">
        <v>3</v>
      </c>
      <c r="CB241" s="313">
        <v>5</v>
      </c>
      <c r="CC241" s="313">
        <v>9</v>
      </c>
      <c r="CD241" s="313">
        <v>11</v>
      </c>
      <c r="CE241" s="313">
        <v>9</v>
      </c>
      <c r="CF241" s="313">
        <v>10</v>
      </c>
      <c r="CG241" s="312"/>
      <c r="CH241" s="313">
        <v>14</v>
      </c>
      <c r="CI241" s="313">
        <v>24</v>
      </c>
      <c r="CJ241" s="313">
        <v>17</v>
      </c>
      <c r="CK241" s="313">
        <v>13</v>
      </c>
      <c r="CL241" s="313">
        <v>19</v>
      </c>
      <c r="CM241" s="313">
        <v>17</v>
      </c>
      <c r="CN241" s="312"/>
      <c r="CO241" s="312"/>
      <c r="CP241" s="312"/>
      <c r="CQ241" s="312"/>
      <c r="CR241" s="312"/>
      <c r="CS241" s="312"/>
      <c r="CT241" s="312"/>
      <c r="CU241" s="312"/>
      <c r="CV241" s="312"/>
      <c r="CW241" s="315"/>
      <c r="CX241" s="315"/>
    </row>
    <row r="242" spans="1:102" ht="18.75" x14ac:dyDescent="0.3">
      <c r="A242" s="270">
        <v>230</v>
      </c>
      <c r="B242" s="285" t="s">
        <v>1647</v>
      </c>
      <c r="C242" s="285" t="s">
        <v>351</v>
      </c>
      <c r="D242" s="285" t="s">
        <v>139</v>
      </c>
      <c r="E242" s="285" t="s">
        <v>128</v>
      </c>
      <c r="F242" s="285" t="s">
        <v>145</v>
      </c>
      <c r="G242" s="286" t="s">
        <v>1648</v>
      </c>
      <c r="H242" s="286" t="s">
        <v>1649</v>
      </c>
      <c r="I242" s="287">
        <v>8</v>
      </c>
      <c r="J242" s="285" t="s">
        <v>433</v>
      </c>
      <c r="K242" s="285" t="s">
        <v>1650</v>
      </c>
      <c r="L242" s="272">
        <v>313001002340</v>
      </c>
      <c r="M242" s="271">
        <v>252</v>
      </c>
      <c r="N242" s="270">
        <v>252</v>
      </c>
      <c r="O242" s="270" t="s">
        <v>1651</v>
      </c>
      <c r="P242" s="273" t="s">
        <v>1652</v>
      </c>
      <c r="Q242" s="273" t="s">
        <v>357</v>
      </c>
      <c r="R242" s="273">
        <v>3226392402</v>
      </c>
      <c r="S242" s="274" t="s">
        <v>1653</v>
      </c>
      <c r="T242" s="313">
        <v>167</v>
      </c>
      <c r="U242" s="313">
        <v>2</v>
      </c>
      <c r="V242" s="313">
        <v>3</v>
      </c>
      <c r="W242" s="313">
        <v>3</v>
      </c>
      <c r="X242" s="313">
        <v>5</v>
      </c>
      <c r="Y242" s="313">
        <v>12</v>
      </c>
      <c r="Z242" s="313">
        <v>12</v>
      </c>
      <c r="AA242" s="313">
        <v>9</v>
      </c>
      <c r="AB242" s="313">
        <v>7</v>
      </c>
      <c r="AC242" s="312"/>
      <c r="AD242" s="313">
        <v>7</v>
      </c>
      <c r="AE242" s="313">
        <v>13</v>
      </c>
      <c r="AF242" s="313">
        <v>15</v>
      </c>
      <c r="AG242" s="313">
        <v>17</v>
      </c>
      <c r="AH242" s="313">
        <v>32</v>
      </c>
      <c r="AI242" s="313">
        <v>30</v>
      </c>
      <c r="AJ242" s="312"/>
      <c r="AK242" s="312"/>
      <c r="AL242" s="312"/>
      <c r="AM242" s="312"/>
      <c r="AN242" s="312"/>
      <c r="AO242" s="312"/>
      <c r="AP242" s="312"/>
      <c r="AQ242" s="312"/>
      <c r="AR242" s="312"/>
      <c r="AS242" s="312"/>
      <c r="AT242" s="312"/>
      <c r="AU242" s="314">
        <v>252</v>
      </c>
      <c r="AV242" s="313">
        <v>80</v>
      </c>
      <c r="AW242" s="313">
        <v>1</v>
      </c>
      <c r="AX242" s="313">
        <v>1</v>
      </c>
      <c r="AY242" s="313">
        <v>2</v>
      </c>
      <c r="AZ242" s="313">
        <v>2</v>
      </c>
      <c r="BA242" s="313">
        <v>5</v>
      </c>
      <c r="BB242" s="313">
        <v>5</v>
      </c>
      <c r="BC242" s="313">
        <v>4</v>
      </c>
      <c r="BD242" s="313">
        <v>3</v>
      </c>
      <c r="BE242" s="312"/>
      <c r="BF242" s="312"/>
      <c r="BG242" s="313">
        <v>8</v>
      </c>
      <c r="BH242" s="313">
        <v>8</v>
      </c>
      <c r="BI242" s="313">
        <v>9</v>
      </c>
      <c r="BJ242" s="313">
        <v>18</v>
      </c>
      <c r="BK242" s="313">
        <v>14</v>
      </c>
      <c r="BL242" s="312"/>
      <c r="BM242" s="312"/>
      <c r="BN242" s="312"/>
      <c r="BO242" s="312"/>
      <c r="BP242" s="312"/>
      <c r="BQ242" s="312"/>
      <c r="BR242" s="312"/>
      <c r="BS242" s="312"/>
      <c r="BT242" s="312"/>
      <c r="BU242" s="315"/>
      <c r="BV242" s="315"/>
      <c r="BW242" s="314">
        <v>252</v>
      </c>
      <c r="BX242" s="313">
        <v>87</v>
      </c>
      <c r="BY242" s="313">
        <v>1</v>
      </c>
      <c r="BZ242" s="313">
        <v>2</v>
      </c>
      <c r="CA242" s="313">
        <v>1</v>
      </c>
      <c r="CB242" s="313">
        <v>3</v>
      </c>
      <c r="CC242" s="313">
        <v>7</v>
      </c>
      <c r="CD242" s="313">
        <v>7</v>
      </c>
      <c r="CE242" s="313">
        <v>5</v>
      </c>
      <c r="CF242" s="313">
        <v>4</v>
      </c>
      <c r="CG242" s="312"/>
      <c r="CH242" s="313">
        <v>7</v>
      </c>
      <c r="CI242" s="313">
        <v>5</v>
      </c>
      <c r="CJ242" s="313">
        <v>7</v>
      </c>
      <c r="CK242" s="313">
        <v>8</v>
      </c>
      <c r="CL242" s="313">
        <v>14</v>
      </c>
      <c r="CM242" s="313">
        <v>16</v>
      </c>
      <c r="CN242" s="312"/>
      <c r="CO242" s="312"/>
      <c r="CP242" s="312"/>
      <c r="CQ242" s="312"/>
      <c r="CR242" s="312"/>
      <c r="CS242" s="312"/>
      <c r="CT242" s="312"/>
      <c r="CU242" s="312"/>
      <c r="CV242" s="312"/>
      <c r="CW242" s="315"/>
      <c r="CX242" s="315"/>
    </row>
    <row r="243" spans="1:102" ht="18.75" x14ac:dyDescent="0.3">
      <c r="A243" s="270">
        <v>231</v>
      </c>
      <c r="B243" s="285" t="s">
        <v>1654</v>
      </c>
      <c r="C243" s="285" t="s">
        <v>351</v>
      </c>
      <c r="D243" s="285" t="s">
        <v>139</v>
      </c>
      <c r="E243" s="285" t="s">
        <v>128</v>
      </c>
      <c r="F243" s="285" t="s">
        <v>145</v>
      </c>
      <c r="G243" s="286" t="s">
        <v>1655</v>
      </c>
      <c r="H243" s="286" t="s">
        <v>1656</v>
      </c>
      <c r="I243" s="287">
        <v>8</v>
      </c>
      <c r="J243" s="285" t="s">
        <v>647</v>
      </c>
      <c r="K243" s="285" t="s">
        <v>1657</v>
      </c>
      <c r="L243" s="272">
        <v>313001003095</v>
      </c>
      <c r="M243" s="271">
        <v>259</v>
      </c>
      <c r="N243" s="270">
        <v>259</v>
      </c>
      <c r="O243" s="270" t="s">
        <v>1658</v>
      </c>
      <c r="P243" s="273" t="s">
        <v>1659</v>
      </c>
      <c r="Q243" s="273" t="s">
        <v>357</v>
      </c>
      <c r="R243" s="273">
        <v>3006273652</v>
      </c>
      <c r="S243" s="274" t="s">
        <v>1660</v>
      </c>
      <c r="T243" s="313">
        <v>2385</v>
      </c>
      <c r="U243" s="313">
        <v>50</v>
      </c>
      <c r="V243" s="313">
        <v>101</v>
      </c>
      <c r="W243" s="313">
        <v>172</v>
      </c>
      <c r="X243" s="313">
        <v>152</v>
      </c>
      <c r="Y243" s="313">
        <v>160</v>
      </c>
      <c r="Z243" s="313">
        <v>158</v>
      </c>
      <c r="AA243" s="313">
        <v>183</v>
      </c>
      <c r="AB243" s="313">
        <v>179</v>
      </c>
      <c r="AC243" s="312"/>
      <c r="AD243" s="313">
        <v>199</v>
      </c>
      <c r="AE243" s="313">
        <v>258</v>
      </c>
      <c r="AF243" s="313">
        <v>216</v>
      </c>
      <c r="AG243" s="313">
        <v>227</v>
      </c>
      <c r="AH243" s="313">
        <v>183</v>
      </c>
      <c r="AI243" s="313">
        <v>147</v>
      </c>
      <c r="AJ243" s="312"/>
      <c r="AK243" s="312"/>
      <c r="AL243" s="312"/>
      <c r="AM243" s="312"/>
      <c r="AN243" s="312"/>
      <c r="AO243" s="312"/>
      <c r="AP243" s="312"/>
      <c r="AQ243" s="312"/>
      <c r="AR243" s="312"/>
      <c r="AS243" s="312"/>
      <c r="AT243" s="312"/>
      <c r="AU243" s="314">
        <v>259</v>
      </c>
      <c r="AV243" s="313">
        <v>1215</v>
      </c>
      <c r="AW243" s="313">
        <v>23</v>
      </c>
      <c r="AX243" s="313">
        <v>51</v>
      </c>
      <c r="AY243" s="313">
        <v>93</v>
      </c>
      <c r="AZ243" s="313">
        <v>74</v>
      </c>
      <c r="BA243" s="313">
        <v>78</v>
      </c>
      <c r="BB243" s="313">
        <v>79</v>
      </c>
      <c r="BC243" s="313">
        <v>87</v>
      </c>
      <c r="BD243" s="313">
        <v>92</v>
      </c>
      <c r="BE243" s="312"/>
      <c r="BF243" s="313">
        <v>96</v>
      </c>
      <c r="BG243" s="313">
        <v>137</v>
      </c>
      <c r="BH243" s="313">
        <v>115</v>
      </c>
      <c r="BI243" s="313">
        <v>117</v>
      </c>
      <c r="BJ243" s="313">
        <v>101</v>
      </c>
      <c r="BK243" s="313">
        <v>72</v>
      </c>
      <c r="BL243" s="312"/>
      <c r="BM243" s="312"/>
      <c r="BN243" s="312"/>
      <c r="BO243" s="312"/>
      <c r="BP243" s="312"/>
      <c r="BQ243" s="312"/>
      <c r="BR243" s="312"/>
      <c r="BS243" s="312"/>
      <c r="BT243" s="312"/>
      <c r="BU243" s="315"/>
      <c r="BV243" s="315"/>
      <c r="BW243" s="314">
        <v>259</v>
      </c>
      <c r="BX243" s="313">
        <v>1170</v>
      </c>
      <c r="BY243" s="313">
        <v>27</v>
      </c>
      <c r="BZ243" s="313">
        <v>50</v>
      </c>
      <c r="CA243" s="313">
        <v>79</v>
      </c>
      <c r="CB243" s="313">
        <v>78</v>
      </c>
      <c r="CC243" s="313">
        <v>82</v>
      </c>
      <c r="CD243" s="313">
        <v>79</v>
      </c>
      <c r="CE243" s="313">
        <v>96</v>
      </c>
      <c r="CF243" s="313">
        <v>87</v>
      </c>
      <c r="CG243" s="312"/>
      <c r="CH243" s="313">
        <v>103</v>
      </c>
      <c r="CI243" s="313">
        <v>121</v>
      </c>
      <c r="CJ243" s="313">
        <v>101</v>
      </c>
      <c r="CK243" s="313">
        <v>110</v>
      </c>
      <c r="CL243" s="313">
        <v>82</v>
      </c>
      <c r="CM243" s="313">
        <v>75</v>
      </c>
      <c r="CN243" s="312"/>
      <c r="CO243" s="312"/>
      <c r="CP243" s="312"/>
      <c r="CQ243" s="312"/>
      <c r="CR243" s="312"/>
      <c r="CS243" s="312"/>
      <c r="CT243" s="312"/>
      <c r="CU243" s="312"/>
      <c r="CV243" s="312"/>
      <c r="CW243" s="315"/>
      <c r="CX243" s="315"/>
    </row>
    <row r="244" spans="1:102" ht="18.75" x14ac:dyDescent="0.3">
      <c r="A244" s="270">
        <v>232</v>
      </c>
      <c r="B244" s="285" t="s">
        <v>1661</v>
      </c>
      <c r="C244" s="285" t="s">
        <v>351</v>
      </c>
      <c r="D244" s="285" t="s">
        <v>139</v>
      </c>
      <c r="E244" s="285" t="s">
        <v>130</v>
      </c>
      <c r="F244" s="285" t="s">
        <v>130</v>
      </c>
      <c r="G244" s="290" t="s">
        <v>1662</v>
      </c>
      <c r="H244" s="290" t="s">
        <v>1663</v>
      </c>
      <c r="I244" s="291">
        <v>12</v>
      </c>
      <c r="J244" s="285" t="s">
        <v>589</v>
      </c>
      <c r="K244" s="285" t="s">
        <v>1664</v>
      </c>
      <c r="L244" s="272" t="s">
        <v>1665</v>
      </c>
      <c r="M244" s="271">
        <v>260</v>
      </c>
      <c r="N244" s="270">
        <v>260</v>
      </c>
      <c r="O244" s="270" t="s">
        <v>1666</v>
      </c>
      <c r="P244" s="273">
        <v>6616948</v>
      </c>
      <c r="Q244" s="273" t="s">
        <v>357</v>
      </c>
      <c r="R244" s="273">
        <v>3012444383</v>
      </c>
      <c r="S244" s="274" t="s">
        <v>1667</v>
      </c>
      <c r="T244" s="313">
        <v>175</v>
      </c>
      <c r="U244" s="312"/>
      <c r="V244" s="313">
        <v>2</v>
      </c>
      <c r="W244" s="313">
        <v>4</v>
      </c>
      <c r="X244" s="313">
        <v>10</v>
      </c>
      <c r="Y244" s="313">
        <v>15</v>
      </c>
      <c r="Z244" s="313">
        <v>12</v>
      </c>
      <c r="AA244" s="313">
        <v>11</v>
      </c>
      <c r="AB244" s="313">
        <v>16</v>
      </c>
      <c r="AC244" s="312"/>
      <c r="AD244" s="313">
        <v>13</v>
      </c>
      <c r="AE244" s="313">
        <v>7</v>
      </c>
      <c r="AF244" s="313">
        <v>15</v>
      </c>
      <c r="AG244" s="313">
        <v>12</v>
      </c>
      <c r="AH244" s="313">
        <v>24</v>
      </c>
      <c r="AI244" s="313">
        <v>34</v>
      </c>
      <c r="AJ244" s="312"/>
      <c r="AK244" s="312"/>
      <c r="AL244" s="312"/>
      <c r="AM244" s="312"/>
      <c r="AN244" s="312"/>
      <c r="AO244" s="312"/>
      <c r="AP244" s="312"/>
      <c r="AQ244" s="312"/>
      <c r="AR244" s="312"/>
      <c r="AS244" s="312"/>
      <c r="AT244" s="312"/>
      <c r="AU244" s="314">
        <v>260</v>
      </c>
      <c r="AV244" s="313">
        <v>71</v>
      </c>
      <c r="AW244" s="312"/>
      <c r="AX244" s="313">
        <v>1</v>
      </c>
      <c r="AY244" s="313">
        <v>1</v>
      </c>
      <c r="AZ244" s="313">
        <v>5</v>
      </c>
      <c r="BA244" s="313">
        <v>8</v>
      </c>
      <c r="BB244" s="313">
        <v>3</v>
      </c>
      <c r="BC244" s="313">
        <v>5</v>
      </c>
      <c r="BD244" s="313">
        <v>7</v>
      </c>
      <c r="BE244" s="312"/>
      <c r="BF244" s="313">
        <v>6</v>
      </c>
      <c r="BG244" s="313">
        <v>1</v>
      </c>
      <c r="BH244" s="313">
        <v>4</v>
      </c>
      <c r="BI244" s="313">
        <v>5</v>
      </c>
      <c r="BJ244" s="313">
        <v>11</v>
      </c>
      <c r="BK244" s="313">
        <v>14</v>
      </c>
      <c r="BL244" s="312"/>
      <c r="BM244" s="312"/>
      <c r="BN244" s="312"/>
      <c r="BO244" s="312"/>
      <c r="BP244" s="312"/>
      <c r="BQ244" s="312"/>
      <c r="BR244" s="312"/>
      <c r="BS244" s="312"/>
      <c r="BT244" s="312"/>
      <c r="BU244" s="315"/>
      <c r="BV244" s="315"/>
      <c r="BW244" s="314">
        <v>260</v>
      </c>
      <c r="BX244" s="313">
        <v>104</v>
      </c>
      <c r="BY244" s="312"/>
      <c r="BZ244" s="313">
        <v>1</v>
      </c>
      <c r="CA244" s="313">
        <v>3</v>
      </c>
      <c r="CB244" s="313">
        <v>5</v>
      </c>
      <c r="CC244" s="313">
        <v>7</v>
      </c>
      <c r="CD244" s="313">
        <v>9</v>
      </c>
      <c r="CE244" s="313">
        <v>6</v>
      </c>
      <c r="CF244" s="313">
        <v>9</v>
      </c>
      <c r="CG244" s="312"/>
      <c r="CH244" s="313">
        <v>7</v>
      </c>
      <c r="CI244" s="313">
        <v>6</v>
      </c>
      <c r="CJ244" s="313">
        <v>11</v>
      </c>
      <c r="CK244" s="313">
        <v>7</v>
      </c>
      <c r="CL244" s="313">
        <v>13</v>
      </c>
      <c r="CM244" s="313">
        <v>20</v>
      </c>
      <c r="CN244" s="312"/>
      <c r="CO244" s="312"/>
      <c r="CP244" s="312"/>
      <c r="CQ244" s="312"/>
      <c r="CR244" s="312"/>
      <c r="CS244" s="312"/>
      <c r="CT244" s="312"/>
      <c r="CU244" s="312"/>
      <c r="CV244" s="312"/>
      <c r="CW244" s="315"/>
      <c r="CX244" s="315"/>
    </row>
    <row r="245" spans="1:102" ht="18.75" x14ac:dyDescent="0.3">
      <c r="A245" s="270">
        <v>233</v>
      </c>
      <c r="B245" s="285" t="s">
        <v>1668</v>
      </c>
      <c r="C245" s="285" t="s">
        <v>351</v>
      </c>
      <c r="D245" s="285" t="s">
        <v>139</v>
      </c>
      <c r="E245" s="285" t="s">
        <v>128</v>
      </c>
      <c r="F245" s="285" t="s">
        <v>148</v>
      </c>
      <c r="G245" s="288" t="s">
        <v>1669</v>
      </c>
      <c r="H245" s="289" t="s">
        <v>1670</v>
      </c>
      <c r="I245" s="287">
        <v>3</v>
      </c>
      <c r="J245" s="285" t="s">
        <v>492</v>
      </c>
      <c r="K245" s="285" t="s">
        <v>1671</v>
      </c>
      <c r="L245" s="272">
        <v>313001003842</v>
      </c>
      <c r="M245" s="271">
        <v>264</v>
      </c>
      <c r="N245" s="270">
        <v>264</v>
      </c>
      <c r="O245" s="270" t="s">
        <v>1672</v>
      </c>
      <c r="P245" s="273" t="s">
        <v>1673</v>
      </c>
      <c r="Q245" s="273" t="s">
        <v>357</v>
      </c>
      <c r="R245" s="273">
        <v>3008092109</v>
      </c>
      <c r="S245" s="274" t="s">
        <v>1674</v>
      </c>
      <c r="T245" s="313">
        <v>305</v>
      </c>
      <c r="U245" s="313">
        <v>4</v>
      </c>
      <c r="V245" s="313">
        <v>7</v>
      </c>
      <c r="W245" s="313">
        <v>15</v>
      </c>
      <c r="X245" s="313">
        <v>14</v>
      </c>
      <c r="Y245" s="313">
        <v>15</v>
      </c>
      <c r="Z245" s="313">
        <v>17</v>
      </c>
      <c r="AA245" s="313">
        <v>16</v>
      </c>
      <c r="AB245" s="313">
        <v>19</v>
      </c>
      <c r="AC245" s="312"/>
      <c r="AD245" s="313">
        <v>34</v>
      </c>
      <c r="AE245" s="313">
        <v>37</v>
      </c>
      <c r="AF245" s="313">
        <v>36</v>
      </c>
      <c r="AG245" s="313">
        <v>41</v>
      </c>
      <c r="AH245" s="313">
        <v>24</v>
      </c>
      <c r="AI245" s="313">
        <v>26</v>
      </c>
      <c r="AJ245" s="312"/>
      <c r="AK245" s="312"/>
      <c r="AL245" s="312"/>
      <c r="AM245" s="312"/>
      <c r="AN245" s="312"/>
      <c r="AO245" s="312"/>
      <c r="AP245" s="312"/>
      <c r="AQ245" s="312"/>
      <c r="AR245" s="312"/>
      <c r="AS245" s="312"/>
      <c r="AT245" s="312"/>
      <c r="AU245" s="314">
        <v>264</v>
      </c>
      <c r="AV245" s="313">
        <v>135</v>
      </c>
      <c r="AW245" s="313">
        <v>2</v>
      </c>
      <c r="AX245" s="313">
        <v>3</v>
      </c>
      <c r="AY245" s="313">
        <v>7</v>
      </c>
      <c r="AZ245" s="313">
        <v>7</v>
      </c>
      <c r="BA245" s="313">
        <v>3</v>
      </c>
      <c r="BB245" s="313">
        <v>8</v>
      </c>
      <c r="BC245" s="313">
        <v>9</v>
      </c>
      <c r="BD245" s="313">
        <v>6</v>
      </c>
      <c r="BE245" s="312"/>
      <c r="BF245" s="313">
        <v>22</v>
      </c>
      <c r="BG245" s="313">
        <v>14</v>
      </c>
      <c r="BH245" s="313">
        <v>13</v>
      </c>
      <c r="BI245" s="313">
        <v>20</v>
      </c>
      <c r="BJ245" s="313">
        <v>8</v>
      </c>
      <c r="BK245" s="313">
        <v>13</v>
      </c>
      <c r="BL245" s="312"/>
      <c r="BM245" s="312"/>
      <c r="BN245" s="312"/>
      <c r="BO245" s="312"/>
      <c r="BP245" s="312"/>
      <c r="BQ245" s="312"/>
      <c r="BR245" s="312"/>
      <c r="BS245" s="312"/>
      <c r="BT245" s="312"/>
      <c r="BU245" s="315"/>
      <c r="BV245" s="315"/>
      <c r="BW245" s="314">
        <v>264</v>
      </c>
      <c r="BX245" s="313">
        <v>170</v>
      </c>
      <c r="BY245" s="313">
        <v>2</v>
      </c>
      <c r="BZ245" s="313">
        <v>4</v>
      </c>
      <c r="CA245" s="313">
        <v>8</v>
      </c>
      <c r="CB245" s="313">
        <v>7</v>
      </c>
      <c r="CC245" s="313">
        <v>12</v>
      </c>
      <c r="CD245" s="313">
        <v>9</v>
      </c>
      <c r="CE245" s="313">
        <v>7</v>
      </c>
      <c r="CF245" s="313">
        <v>13</v>
      </c>
      <c r="CG245" s="312"/>
      <c r="CH245" s="313">
        <v>12</v>
      </c>
      <c r="CI245" s="313">
        <v>23</v>
      </c>
      <c r="CJ245" s="313">
        <v>23</v>
      </c>
      <c r="CK245" s="313">
        <v>21</v>
      </c>
      <c r="CL245" s="313">
        <v>16</v>
      </c>
      <c r="CM245" s="313">
        <v>13</v>
      </c>
      <c r="CN245" s="312"/>
      <c r="CO245" s="312"/>
      <c r="CP245" s="312"/>
      <c r="CQ245" s="312"/>
      <c r="CR245" s="312"/>
      <c r="CS245" s="312"/>
      <c r="CT245" s="312"/>
      <c r="CU245" s="312"/>
      <c r="CV245" s="312"/>
      <c r="CW245" s="315"/>
      <c r="CX245" s="315"/>
    </row>
    <row r="246" spans="1:102" ht="18.75" x14ac:dyDescent="0.3">
      <c r="A246" s="270">
        <v>234</v>
      </c>
      <c r="B246" s="285" t="s">
        <v>1675</v>
      </c>
      <c r="C246" s="285" t="s">
        <v>351</v>
      </c>
      <c r="D246" s="285" t="s">
        <v>139</v>
      </c>
      <c r="E246" s="285" t="s">
        <v>129</v>
      </c>
      <c r="F246" s="285" t="s">
        <v>144</v>
      </c>
      <c r="G246" s="286" t="s">
        <v>1676</v>
      </c>
      <c r="H246" s="286" t="s">
        <v>1677</v>
      </c>
      <c r="I246" s="287" t="s">
        <v>367</v>
      </c>
      <c r="J246" s="285" t="s">
        <v>1678</v>
      </c>
      <c r="K246" s="285" t="s">
        <v>1679</v>
      </c>
      <c r="L246" s="272">
        <v>313001003931</v>
      </c>
      <c r="M246" s="271">
        <v>266</v>
      </c>
      <c r="N246" s="270">
        <v>266</v>
      </c>
      <c r="O246" s="270" t="s">
        <v>1680</v>
      </c>
      <c r="P246" s="273" t="s">
        <v>1681</v>
      </c>
      <c r="Q246" s="273" t="s">
        <v>357</v>
      </c>
      <c r="R246" s="273" t="s">
        <v>1682</v>
      </c>
      <c r="S246" s="274" t="s">
        <v>1683</v>
      </c>
      <c r="T246" s="313">
        <v>610</v>
      </c>
      <c r="U246" s="313">
        <v>29</v>
      </c>
      <c r="V246" s="313">
        <v>37</v>
      </c>
      <c r="W246" s="313">
        <v>54</v>
      </c>
      <c r="X246" s="313">
        <v>42</v>
      </c>
      <c r="Y246" s="313">
        <v>50</v>
      </c>
      <c r="Z246" s="313">
        <v>35</v>
      </c>
      <c r="AA246" s="313">
        <v>35</v>
      </c>
      <c r="AB246" s="313">
        <v>58</v>
      </c>
      <c r="AC246" s="312"/>
      <c r="AD246" s="313">
        <v>55</v>
      </c>
      <c r="AE246" s="313">
        <v>32</v>
      </c>
      <c r="AF246" s="313">
        <v>51</v>
      </c>
      <c r="AG246" s="313">
        <v>55</v>
      </c>
      <c r="AH246" s="313">
        <v>31</v>
      </c>
      <c r="AI246" s="313">
        <v>46</v>
      </c>
      <c r="AJ246" s="312"/>
      <c r="AK246" s="312"/>
      <c r="AL246" s="312"/>
      <c r="AM246" s="312"/>
      <c r="AN246" s="312"/>
      <c r="AO246" s="312"/>
      <c r="AP246" s="312"/>
      <c r="AQ246" s="312"/>
      <c r="AR246" s="312"/>
      <c r="AS246" s="312"/>
      <c r="AT246" s="312"/>
      <c r="AU246" s="314">
        <v>266</v>
      </c>
      <c r="AV246" s="313">
        <v>301</v>
      </c>
      <c r="AW246" s="313">
        <v>15</v>
      </c>
      <c r="AX246" s="313">
        <v>19</v>
      </c>
      <c r="AY246" s="313">
        <v>30</v>
      </c>
      <c r="AZ246" s="313">
        <v>24</v>
      </c>
      <c r="BA246" s="313">
        <v>28</v>
      </c>
      <c r="BB246" s="313">
        <v>15</v>
      </c>
      <c r="BC246" s="313">
        <v>16</v>
      </c>
      <c r="BD246" s="313">
        <v>28</v>
      </c>
      <c r="BE246" s="312"/>
      <c r="BF246" s="313">
        <v>33</v>
      </c>
      <c r="BG246" s="313">
        <v>12</v>
      </c>
      <c r="BH246" s="313">
        <v>21</v>
      </c>
      <c r="BI246" s="313">
        <v>25</v>
      </c>
      <c r="BJ246" s="313">
        <v>13</v>
      </c>
      <c r="BK246" s="313">
        <v>22</v>
      </c>
      <c r="BL246" s="312"/>
      <c r="BM246" s="312"/>
      <c r="BN246" s="312"/>
      <c r="BO246" s="312"/>
      <c r="BP246" s="312"/>
      <c r="BQ246" s="312"/>
      <c r="BR246" s="312"/>
      <c r="BS246" s="312"/>
      <c r="BT246" s="312"/>
      <c r="BU246" s="315"/>
      <c r="BV246" s="315"/>
      <c r="BW246" s="314">
        <v>266</v>
      </c>
      <c r="BX246" s="313">
        <v>309</v>
      </c>
      <c r="BY246" s="313">
        <v>14</v>
      </c>
      <c r="BZ246" s="313">
        <v>18</v>
      </c>
      <c r="CA246" s="313">
        <v>24</v>
      </c>
      <c r="CB246" s="313">
        <v>18</v>
      </c>
      <c r="CC246" s="313">
        <v>22</v>
      </c>
      <c r="CD246" s="313">
        <v>20</v>
      </c>
      <c r="CE246" s="313">
        <v>19</v>
      </c>
      <c r="CF246" s="313">
        <v>30</v>
      </c>
      <c r="CG246" s="312"/>
      <c r="CH246" s="313">
        <v>22</v>
      </c>
      <c r="CI246" s="313">
        <v>20</v>
      </c>
      <c r="CJ246" s="313">
        <v>30</v>
      </c>
      <c r="CK246" s="313">
        <v>30</v>
      </c>
      <c r="CL246" s="313">
        <v>18</v>
      </c>
      <c r="CM246" s="313">
        <v>24</v>
      </c>
      <c r="CN246" s="312"/>
      <c r="CO246" s="312"/>
      <c r="CP246" s="312"/>
      <c r="CQ246" s="312"/>
      <c r="CR246" s="312"/>
      <c r="CS246" s="312"/>
      <c r="CT246" s="312"/>
      <c r="CU246" s="312"/>
      <c r="CV246" s="312"/>
      <c r="CW246" s="315"/>
      <c r="CX246" s="315"/>
    </row>
    <row r="247" spans="1:102" ht="18.75" x14ac:dyDescent="0.3">
      <c r="A247" s="270">
        <v>235</v>
      </c>
      <c r="B247" s="285" t="s">
        <v>1684</v>
      </c>
      <c r="C247" s="285" t="s">
        <v>351</v>
      </c>
      <c r="D247" s="285" t="s">
        <v>139</v>
      </c>
      <c r="E247" s="285" t="s">
        <v>129</v>
      </c>
      <c r="F247" s="285" t="s">
        <v>144</v>
      </c>
      <c r="G247" s="286" t="s">
        <v>1685</v>
      </c>
      <c r="H247" s="286" t="s">
        <v>1686</v>
      </c>
      <c r="I247" s="287" t="s">
        <v>367</v>
      </c>
      <c r="J247" s="285" t="s">
        <v>1064</v>
      </c>
      <c r="K247" s="285" t="s">
        <v>1687</v>
      </c>
      <c r="L247" s="272">
        <v>313001004768</v>
      </c>
      <c r="M247" s="271">
        <v>271</v>
      </c>
      <c r="N247" s="270">
        <v>271</v>
      </c>
      <c r="O247" s="270" t="s">
        <v>1688</v>
      </c>
      <c r="P247" s="273">
        <v>3022591603</v>
      </c>
      <c r="Q247" s="273" t="s">
        <v>357</v>
      </c>
      <c r="R247" s="273">
        <v>3212096116</v>
      </c>
      <c r="S247" s="274" t="s">
        <v>1689</v>
      </c>
      <c r="T247" s="313">
        <v>685</v>
      </c>
      <c r="U247" s="313">
        <v>54</v>
      </c>
      <c r="V247" s="313">
        <v>43</v>
      </c>
      <c r="W247" s="313">
        <v>54</v>
      </c>
      <c r="X247" s="313">
        <v>72</v>
      </c>
      <c r="Y247" s="313">
        <v>65</v>
      </c>
      <c r="Z247" s="313">
        <v>51</v>
      </c>
      <c r="AA247" s="313">
        <v>43</v>
      </c>
      <c r="AB247" s="313">
        <v>50</v>
      </c>
      <c r="AC247" s="312"/>
      <c r="AD247" s="313">
        <v>63</v>
      </c>
      <c r="AE247" s="313">
        <v>45</v>
      </c>
      <c r="AF247" s="313">
        <v>33</v>
      </c>
      <c r="AG247" s="313">
        <v>48</v>
      </c>
      <c r="AH247" s="313">
        <v>26</v>
      </c>
      <c r="AI247" s="313">
        <v>38</v>
      </c>
      <c r="AJ247" s="312"/>
      <c r="AK247" s="312"/>
      <c r="AL247" s="312"/>
      <c r="AM247" s="312"/>
      <c r="AN247" s="312"/>
      <c r="AO247" s="312"/>
      <c r="AP247" s="312"/>
      <c r="AQ247" s="312"/>
      <c r="AR247" s="312"/>
      <c r="AS247" s="312"/>
      <c r="AT247" s="312"/>
      <c r="AU247" s="314">
        <v>271</v>
      </c>
      <c r="AV247" s="313">
        <v>340</v>
      </c>
      <c r="AW247" s="313">
        <v>29</v>
      </c>
      <c r="AX247" s="313">
        <v>25</v>
      </c>
      <c r="AY247" s="313">
        <v>24</v>
      </c>
      <c r="AZ247" s="313">
        <v>36</v>
      </c>
      <c r="BA247" s="313">
        <v>25</v>
      </c>
      <c r="BB247" s="313">
        <v>27</v>
      </c>
      <c r="BC247" s="313">
        <v>23</v>
      </c>
      <c r="BD247" s="313">
        <v>21</v>
      </c>
      <c r="BE247" s="312"/>
      <c r="BF247" s="313">
        <v>30</v>
      </c>
      <c r="BG247" s="313">
        <v>23</v>
      </c>
      <c r="BH247" s="313">
        <v>15</v>
      </c>
      <c r="BI247" s="313">
        <v>28</v>
      </c>
      <c r="BJ247" s="313">
        <v>9</v>
      </c>
      <c r="BK247" s="313">
        <v>25</v>
      </c>
      <c r="BL247" s="312"/>
      <c r="BM247" s="312"/>
      <c r="BN247" s="312"/>
      <c r="BO247" s="312"/>
      <c r="BP247" s="312"/>
      <c r="BQ247" s="312"/>
      <c r="BR247" s="312"/>
      <c r="BS247" s="312"/>
      <c r="BT247" s="312"/>
      <c r="BU247" s="315"/>
      <c r="BV247" s="315"/>
      <c r="BW247" s="314">
        <v>271</v>
      </c>
      <c r="BX247" s="313">
        <v>345</v>
      </c>
      <c r="BY247" s="313">
        <v>25</v>
      </c>
      <c r="BZ247" s="313">
        <v>18</v>
      </c>
      <c r="CA247" s="313">
        <v>30</v>
      </c>
      <c r="CB247" s="313">
        <v>36</v>
      </c>
      <c r="CC247" s="313">
        <v>40</v>
      </c>
      <c r="CD247" s="313">
        <v>24</v>
      </c>
      <c r="CE247" s="313">
        <v>20</v>
      </c>
      <c r="CF247" s="313">
        <v>29</v>
      </c>
      <c r="CG247" s="312"/>
      <c r="CH247" s="313">
        <v>33</v>
      </c>
      <c r="CI247" s="313">
        <v>22</v>
      </c>
      <c r="CJ247" s="313">
        <v>18</v>
      </c>
      <c r="CK247" s="313">
        <v>20</v>
      </c>
      <c r="CL247" s="313">
        <v>17</v>
      </c>
      <c r="CM247" s="313">
        <v>13</v>
      </c>
      <c r="CN247" s="312"/>
      <c r="CO247" s="312"/>
      <c r="CP247" s="312"/>
      <c r="CQ247" s="312"/>
      <c r="CR247" s="312"/>
      <c r="CS247" s="312"/>
      <c r="CT247" s="312"/>
      <c r="CU247" s="312"/>
      <c r="CV247" s="312"/>
      <c r="CW247" s="315"/>
      <c r="CX247" s="315"/>
    </row>
    <row r="248" spans="1:102" ht="18.75" x14ac:dyDescent="0.3">
      <c r="A248" s="270">
        <v>236</v>
      </c>
      <c r="B248" s="285" t="s">
        <v>1690</v>
      </c>
      <c r="C248" s="285" t="s">
        <v>351</v>
      </c>
      <c r="D248" s="285" t="s">
        <v>139</v>
      </c>
      <c r="E248" s="285" t="s">
        <v>130</v>
      </c>
      <c r="F248" s="285" t="s">
        <v>130</v>
      </c>
      <c r="G248" s="286" t="s">
        <v>1691</v>
      </c>
      <c r="H248" s="286" t="s">
        <v>1692</v>
      </c>
      <c r="I248" s="287">
        <v>12</v>
      </c>
      <c r="J248" s="285" t="s">
        <v>433</v>
      </c>
      <c r="K248" s="285" t="s">
        <v>1693</v>
      </c>
      <c r="L248" s="272">
        <v>313001004857</v>
      </c>
      <c r="M248" s="271">
        <v>274</v>
      </c>
      <c r="N248" s="270">
        <v>274</v>
      </c>
      <c r="O248" s="270" t="s">
        <v>1694</v>
      </c>
      <c r="P248" s="273">
        <v>6534139</v>
      </c>
      <c r="Q248" s="273" t="s">
        <v>357</v>
      </c>
      <c r="R248" s="273">
        <v>3113450088</v>
      </c>
      <c r="S248" s="274" t="s">
        <v>1695</v>
      </c>
      <c r="T248" s="313">
        <v>50</v>
      </c>
      <c r="U248" s="312"/>
      <c r="V248" s="313">
        <v>2</v>
      </c>
      <c r="W248" s="313">
        <v>3</v>
      </c>
      <c r="X248" s="313">
        <v>5</v>
      </c>
      <c r="Y248" s="313">
        <v>11</v>
      </c>
      <c r="Z248" s="313">
        <v>6</v>
      </c>
      <c r="AA248" s="313">
        <v>5</v>
      </c>
      <c r="AB248" s="313">
        <v>4</v>
      </c>
      <c r="AC248" s="312"/>
      <c r="AD248" s="313">
        <v>14</v>
      </c>
      <c r="AE248" s="312"/>
      <c r="AF248" s="312"/>
      <c r="AG248" s="312"/>
      <c r="AH248" s="312"/>
      <c r="AI248" s="312"/>
      <c r="AJ248" s="312"/>
      <c r="AK248" s="312"/>
      <c r="AL248" s="312"/>
      <c r="AM248" s="312"/>
      <c r="AN248" s="312"/>
      <c r="AO248" s="312"/>
      <c r="AP248" s="312"/>
      <c r="AQ248" s="312"/>
      <c r="AR248" s="312"/>
      <c r="AS248" s="312"/>
      <c r="AT248" s="312"/>
      <c r="AU248" s="314">
        <v>274</v>
      </c>
      <c r="AV248" s="313">
        <v>23</v>
      </c>
      <c r="AW248" s="312"/>
      <c r="AX248" s="313">
        <v>1</v>
      </c>
      <c r="AY248" s="313">
        <v>1</v>
      </c>
      <c r="AZ248" s="313">
        <v>3</v>
      </c>
      <c r="BA248" s="313">
        <v>7</v>
      </c>
      <c r="BB248" s="313">
        <v>1</v>
      </c>
      <c r="BC248" s="313">
        <v>3</v>
      </c>
      <c r="BD248" s="313">
        <v>3</v>
      </c>
      <c r="BE248" s="312"/>
      <c r="BF248" s="313">
        <v>4</v>
      </c>
      <c r="BG248" s="312"/>
      <c r="BH248" s="312"/>
      <c r="BI248" s="312"/>
      <c r="BJ248" s="312"/>
      <c r="BK248" s="312"/>
      <c r="BL248" s="312"/>
      <c r="BM248" s="312"/>
      <c r="BN248" s="312"/>
      <c r="BO248" s="312"/>
      <c r="BP248" s="312"/>
      <c r="BQ248" s="312"/>
      <c r="BR248" s="312"/>
      <c r="BS248" s="312"/>
      <c r="BT248" s="312"/>
      <c r="BU248" s="315"/>
      <c r="BV248" s="315"/>
      <c r="BW248" s="314">
        <v>274</v>
      </c>
      <c r="BX248" s="313">
        <v>27</v>
      </c>
      <c r="BY248" s="312"/>
      <c r="BZ248" s="313">
        <v>1</v>
      </c>
      <c r="CA248" s="313">
        <v>2</v>
      </c>
      <c r="CB248" s="313">
        <v>2</v>
      </c>
      <c r="CC248" s="313">
        <v>4</v>
      </c>
      <c r="CD248" s="313">
        <v>5</v>
      </c>
      <c r="CE248" s="313">
        <v>2</v>
      </c>
      <c r="CF248" s="313">
        <v>1</v>
      </c>
      <c r="CG248" s="312"/>
      <c r="CH248" s="313">
        <v>10</v>
      </c>
      <c r="CI248" s="312"/>
      <c r="CJ248" s="312"/>
      <c r="CK248" s="312"/>
      <c r="CL248" s="312"/>
      <c r="CM248" s="312"/>
      <c r="CN248" s="312"/>
      <c r="CO248" s="312"/>
      <c r="CP248" s="312"/>
      <c r="CQ248" s="312"/>
      <c r="CR248" s="312"/>
      <c r="CS248" s="312"/>
      <c r="CT248" s="312"/>
      <c r="CU248" s="312"/>
      <c r="CV248" s="312"/>
      <c r="CW248" s="315"/>
      <c r="CX248" s="315"/>
    </row>
    <row r="249" spans="1:102" ht="18.75" x14ac:dyDescent="0.3">
      <c r="A249" s="270">
        <v>237</v>
      </c>
      <c r="B249" s="285" t="s">
        <v>1696</v>
      </c>
      <c r="C249" s="285" t="s">
        <v>351</v>
      </c>
      <c r="D249" s="285" t="s">
        <v>139</v>
      </c>
      <c r="E249" s="285" t="s">
        <v>130</v>
      </c>
      <c r="F249" s="285" t="s">
        <v>130</v>
      </c>
      <c r="G249" s="286" t="s">
        <v>1697</v>
      </c>
      <c r="H249" s="286" t="s">
        <v>1698</v>
      </c>
      <c r="I249" s="287">
        <v>14</v>
      </c>
      <c r="J249" s="285" t="s">
        <v>529</v>
      </c>
      <c r="K249" s="285" t="s">
        <v>1699</v>
      </c>
      <c r="L249" s="272">
        <v>313001005098</v>
      </c>
      <c r="M249" s="271">
        <v>276</v>
      </c>
      <c r="N249" s="270">
        <v>276</v>
      </c>
      <c r="O249" s="270" t="s">
        <v>1700</v>
      </c>
      <c r="P249" s="273">
        <v>6931995</v>
      </c>
      <c r="Q249" s="273" t="s">
        <v>357</v>
      </c>
      <c r="R249" s="273">
        <v>3104054352</v>
      </c>
      <c r="S249" s="274" t="s">
        <v>1701</v>
      </c>
      <c r="T249" s="313">
        <v>840</v>
      </c>
      <c r="U249" s="313">
        <v>8</v>
      </c>
      <c r="V249" s="313">
        <v>22</v>
      </c>
      <c r="W249" s="313">
        <v>26</v>
      </c>
      <c r="X249" s="313">
        <v>42</v>
      </c>
      <c r="Y249" s="313">
        <v>56</v>
      </c>
      <c r="Z249" s="313">
        <v>63</v>
      </c>
      <c r="AA249" s="313">
        <v>74</v>
      </c>
      <c r="AB249" s="313">
        <v>76</v>
      </c>
      <c r="AC249" s="312"/>
      <c r="AD249" s="313">
        <v>75</v>
      </c>
      <c r="AE249" s="313">
        <v>85</v>
      </c>
      <c r="AF249" s="313">
        <v>69</v>
      </c>
      <c r="AG249" s="313">
        <v>80</v>
      </c>
      <c r="AH249" s="313">
        <v>79</v>
      </c>
      <c r="AI249" s="313">
        <v>85</v>
      </c>
      <c r="AJ249" s="312"/>
      <c r="AK249" s="312"/>
      <c r="AL249" s="312"/>
      <c r="AM249" s="312"/>
      <c r="AN249" s="312"/>
      <c r="AO249" s="312"/>
      <c r="AP249" s="312"/>
      <c r="AQ249" s="312"/>
      <c r="AR249" s="312"/>
      <c r="AS249" s="312"/>
      <c r="AT249" s="312"/>
      <c r="AU249" s="314">
        <v>276</v>
      </c>
      <c r="AV249" s="313">
        <v>441</v>
      </c>
      <c r="AW249" s="313">
        <v>2</v>
      </c>
      <c r="AX249" s="313">
        <v>13</v>
      </c>
      <c r="AY249" s="313">
        <v>17</v>
      </c>
      <c r="AZ249" s="313">
        <v>16</v>
      </c>
      <c r="BA249" s="313">
        <v>35</v>
      </c>
      <c r="BB249" s="313">
        <v>35</v>
      </c>
      <c r="BC249" s="313">
        <v>51</v>
      </c>
      <c r="BD249" s="313">
        <v>41</v>
      </c>
      <c r="BE249" s="312"/>
      <c r="BF249" s="313">
        <v>43</v>
      </c>
      <c r="BG249" s="313">
        <v>41</v>
      </c>
      <c r="BH249" s="313">
        <v>29</v>
      </c>
      <c r="BI249" s="313">
        <v>34</v>
      </c>
      <c r="BJ249" s="313">
        <v>36</v>
      </c>
      <c r="BK249" s="313">
        <v>48</v>
      </c>
      <c r="BL249" s="312"/>
      <c r="BM249" s="312"/>
      <c r="BN249" s="312"/>
      <c r="BO249" s="312"/>
      <c r="BP249" s="312"/>
      <c r="BQ249" s="312"/>
      <c r="BR249" s="312"/>
      <c r="BS249" s="312"/>
      <c r="BT249" s="312"/>
      <c r="BU249" s="315"/>
      <c r="BV249" s="315"/>
      <c r="BW249" s="314">
        <v>276</v>
      </c>
      <c r="BX249" s="313">
        <v>399</v>
      </c>
      <c r="BY249" s="313">
        <v>6</v>
      </c>
      <c r="BZ249" s="313">
        <v>9</v>
      </c>
      <c r="CA249" s="313">
        <v>9</v>
      </c>
      <c r="CB249" s="313">
        <v>26</v>
      </c>
      <c r="CC249" s="313">
        <v>21</v>
      </c>
      <c r="CD249" s="313">
        <v>28</v>
      </c>
      <c r="CE249" s="313">
        <v>23</v>
      </c>
      <c r="CF249" s="313">
        <v>35</v>
      </c>
      <c r="CG249" s="312"/>
      <c r="CH249" s="313">
        <v>32</v>
      </c>
      <c r="CI249" s="313">
        <v>44</v>
      </c>
      <c r="CJ249" s="313">
        <v>40</v>
      </c>
      <c r="CK249" s="313">
        <v>46</v>
      </c>
      <c r="CL249" s="313">
        <v>43</v>
      </c>
      <c r="CM249" s="313">
        <v>37</v>
      </c>
      <c r="CN249" s="312"/>
      <c r="CO249" s="312"/>
      <c r="CP249" s="312"/>
      <c r="CQ249" s="312"/>
      <c r="CR249" s="312"/>
      <c r="CS249" s="312"/>
      <c r="CT249" s="312"/>
      <c r="CU249" s="312"/>
      <c r="CV249" s="312"/>
      <c r="CW249" s="315"/>
      <c r="CX249" s="315"/>
    </row>
    <row r="250" spans="1:102" ht="18.75" x14ac:dyDescent="0.3">
      <c r="A250" s="270">
        <v>238</v>
      </c>
      <c r="B250" s="285" t="s">
        <v>1702</v>
      </c>
      <c r="C250" s="285" t="s">
        <v>351</v>
      </c>
      <c r="D250" s="285" t="s">
        <v>139</v>
      </c>
      <c r="E250" s="285" t="s">
        <v>128</v>
      </c>
      <c r="F250" s="285" t="s">
        <v>148</v>
      </c>
      <c r="G250" s="286" t="s">
        <v>1703</v>
      </c>
      <c r="H250" s="286" t="s">
        <v>1704</v>
      </c>
      <c r="I250" s="287">
        <v>1</v>
      </c>
      <c r="J250" s="285" t="s">
        <v>1569</v>
      </c>
      <c r="K250" s="285" t="s">
        <v>1705</v>
      </c>
      <c r="L250" s="272">
        <v>313001005136</v>
      </c>
      <c r="M250" s="271">
        <v>278</v>
      </c>
      <c r="N250" s="270">
        <v>278</v>
      </c>
      <c r="O250" s="270" t="s">
        <v>1706</v>
      </c>
      <c r="P250" s="273">
        <v>6932211</v>
      </c>
      <c r="Q250" s="273" t="s">
        <v>357</v>
      </c>
      <c r="R250" s="273">
        <v>3017649090</v>
      </c>
      <c r="S250" s="274" t="s">
        <v>1707</v>
      </c>
      <c r="T250" s="313">
        <v>161</v>
      </c>
      <c r="U250" s="313">
        <v>5</v>
      </c>
      <c r="V250" s="313">
        <v>9</v>
      </c>
      <c r="W250" s="313">
        <v>12</v>
      </c>
      <c r="X250" s="313">
        <v>13</v>
      </c>
      <c r="Y250" s="313">
        <v>18</v>
      </c>
      <c r="Z250" s="313">
        <v>13</v>
      </c>
      <c r="AA250" s="313">
        <v>15</v>
      </c>
      <c r="AB250" s="313">
        <v>16</v>
      </c>
      <c r="AC250" s="312"/>
      <c r="AD250" s="313">
        <v>7</v>
      </c>
      <c r="AE250" s="313">
        <v>11</v>
      </c>
      <c r="AF250" s="313">
        <v>12</v>
      </c>
      <c r="AG250" s="313">
        <v>9</v>
      </c>
      <c r="AH250" s="313">
        <v>13</v>
      </c>
      <c r="AI250" s="313">
        <v>8</v>
      </c>
      <c r="AJ250" s="312"/>
      <c r="AK250" s="312"/>
      <c r="AL250" s="312"/>
      <c r="AM250" s="312"/>
      <c r="AN250" s="312"/>
      <c r="AO250" s="312"/>
      <c r="AP250" s="312"/>
      <c r="AQ250" s="312"/>
      <c r="AR250" s="312"/>
      <c r="AS250" s="312"/>
      <c r="AT250" s="312"/>
      <c r="AU250" s="314">
        <v>278</v>
      </c>
      <c r="AV250" s="313">
        <v>68</v>
      </c>
      <c r="AW250" s="313">
        <v>2</v>
      </c>
      <c r="AX250" s="313">
        <v>4</v>
      </c>
      <c r="AY250" s="313">
        <v>7</v>
      </c>
      <c r="AZ250" s="313">
        <v>5</v>
      </c>
      <c r="BA250" s="313">
        <v>9</v>
      </c>
      <c r="BB250" s="313">
        <v>5</v>
      </c>
      <c r="BC250" s="313">
        <v>8</v>
      </c>
      <c r="BD250" s="313">
        <v>3</v>
      </c>
      <c r="BE250" s="312"/>
      <c r="BF250" s="313">
        <v>1</v>
      </c>
      <c r="BG250" s="313">
        <v>4</v>
      </c>
      <c r="BH250" s="313">
        <v>5</v>
      </c>
      <c r="BI250" s="313">
        <v>4</v>
      </c>
      <c r="BJ250" s="313">
        <v>8</v>
      </c>
      <c r="BK250" s="313">
        <v>3</v>
      </c>
      <c r="BL250" s="312"/>
      <c r="BM250" s="312"/>
      <c r="BN250" s="312"/>
      <c r="BO250" s="312"/>
      <c r="BP250" s="312"/>
      <c r="BQ250" s="312"/>
      <c r="BR250" s="312"/>
      <c r="BS250" s="312"/>
      <c r="BT250" s="312"/>
      <c r="BU250" s="315"/>
      <c r="BV250" s="315"/>
      <c r="BW250" s="314">
        <v>278</v>
      </c>
      <c r="BX250" s="313">
        <v>93</v>
      </c>
      <c r="BY250" s="313">
        <v>3</v>
      </c>
      <c r="BZ250" s="313">
        <v>5</v>
      </c>
      <c r="CA250" s="313">
        <v>5</v>
      </c>
      <c r="CB250" s="313">
        <v>8</v>
      </c>
      <c r="CC250" s="313">
        <v>9</v>
      </c>
      <c r="CD250" s="313">
        <v>8</v>
      </c>
      <c r="CE250" s="313">
        <v>7</v>
      </c>
      <c r="CF250" s="313">
        <v>13</v>
      </c>
      <c r="CG250" s="312"/>
      <c r="CH250" s="313">
        <v>6</v>
      </c>
      <c r="CI250" s="313">
        <v>7</v>
      </c>
      <c r="CJ250" s="313">
        <v>7</v>
      </c>
      <c r="CK250" s="313">
        <v>5</v>
      </c>
      <c r="CL250" s="313">
        <v>5</v>
      </c>
      <c r="CM250" s="313">
        <v>5</v>
      </c>
      <c r="CN250" s="312"/>
      <c r="CO250" s="312"/>
      <c r="CP250" s="312"/>
      <c r="CQ250" s="312"/>
      <c r="CR250" s="312"/>
      <c r="CS250" s="312"/>
      <c r="CT250" s="312"/>
      <c r="CU250" s="312"/>
      <c r="CV250" s="312"/>
      <c r="CW250" s="315"/>
      <c r="CX250" s="315"/>
    </row>
    <row r="251" spans="1:102" ht="18.75" x14ac:dyDescent="0.3">
      <c r="A251" s="270">
        <v>239</v>
      </c>
      <c r="B251" s="285" t="s">
        <v>1708</v>
      </c>
      <c r="C251" s="285" t="s">
        <v>351</v>
      </c>
      <c r="D251" s="285" t="s">
        <v>139</v>
      </c>
      <c r="E251" s="285" t="s">
        <v>130</v>
      </c>
      <c r="F251" s="285" t="s">
        <v>130</v>
      </c>
      <c r="G251" s="286" t="s">
        <v>1709</v>
      </c>
      <c r="H251" s="286" t="s">
        <v>1710</v>
      </c>
      <c r="I251" s="287">
        <v>13</v>
      </c>
      <c r="J251" s="285" t="s">
        <v>407</v>
      </c>
      <c r="K251" s="285" t="s">
        <v>1711</v>
      </c>
      <c r="L251" s="272">
        <v>313001005276</v>
      </c>
      <c r="M251" s="271">
        <v>283</v>
      </c>
      <c r="N251" s="270">
        <v>283</v>
      </c>
      <c r="O251" s="270" t="s">
        <v>1712</v>
      </c>
      <c r="P251" s="273">
        <v>6539213</v>
      </c>
      <c r="Q251" s="273" t="s">
        <v>357</v>
      </c>
      <c r="R251" s="273">
        <v>3002260458</v>
      </c>
      <c r="S251" s="274" t="s">
        <v>1713</v>
      </c>
      <c r="T251" s="313">
        <v>1543</v>
      </c>
      <c r="U251" s="313">
        <v>37</v>
      </c>
      <c r="V251" s="313">
        <v>68</v>
      </c>
      <c r="W251" s="313">
        <v>82</v>
      </c>
      <c r="X251" s="313">
        <v>111</v>
      </c>
      <c r="Y251" s="313">
        <v>116</v>
      </c>
      <c r="Z251" s="313">
        <v>93</v>
      </c>
      <c r="AA251" s="313">
        <v>96</v>
      </c>
      <c r="AB251" s="313">
        <v>102</v>
      </c>
      <c r="AC251" s="312"/>
      <c r="AD251" s="313">
        <v>109</v>
      </c>
      <c r="AE251" s="313">
        <v>151</v>
      </c>
      <c r="AF251" s="313">
        <v>147</v>
      </c>
      <c r="AG251" s="313">
        <v>151</v>
      </c>
      <c r="AH251" s="313">
        <v>142</v>
      </c>
      <c r="AI251" s="313">
        <v>138</v>
      </c>
      <c r="AJ251" s="312"/>
      <c r="AK251" s="312"/>
      <c r="AL251" s="312"/>
      <c r="AM251" s="312"/>
      <c r="AN251" s="312"/>
      <c r="AO251" s="312"/>
      <c r="AP251" s="312"/>
      <c r="AQ251" s="312"/>
      <c r="AR251" s="312"/>
      <c r="AS251" s="312"/>
      <c r="AT251" s="312"/>
      <c r="AU251" s="314">
        <v>283</v>
      </c>
      <c r="AV251" s="313">
        <v>725</v>
      </c>
      <c r="AW251" s="313">
        <v>16</v>
      </c>
      <c r="AX251" s="313">
        <v>41</v>
      </c>
      <c r="AY251" s="313">
        <v>45</v>
      </c>
      <c r="AZ251" s="313">
        <v>58</v>
      </c>
      <c r="BA251" s="313">
        <v>42</v>
      </c>
      <c r="BB251" s="313">
        <v>48</v>
      </c>
      <c r="BC251" s="313">
        <v>50</v>
      </c>
      <c r="BD251" s="313">
        <v>52</v>
      </c>
      <c r="BE251" s="312"/>
      <c r="BF251" s="313">
        <v>43</v>
      </c>
      <c r="BG251" s="313">
        <v>71</v>
      </c>
      <c r="BH251" s="313">
        <v>75</v>
      </c>
      <c r="BI251" s="313">
        <v>65</v>
      </c>
      <c r="BJ251" s="313">
        <v>59</v>
      </c>
      <c r="BK251" s="313">
        <v>60</v>
      </c>
      <c r="BL251" s="312"/>
      <c r="BM251" s="312"/>
      <c r="BN251" s="312"/>
      <c r="BO251" s="312"/>
      <c r="BP251" s="312"/>
      <c r="BQ251" s="312"/>
      <c r="BR251" s="312"/>
      <c r="BS251" s="312"/>
      <c r="BT251" s="312"/>
      <c r="BU251" s="315"/>
      <c r="BV251" s="315"/>
      <c r="BW251" s="314">
        <v>283</v>
      </c>
      <c r="BX251" s="313">
        <v>818</v>
      </c>
      <c r="BY251" s="313">
        <v>21</v>
      </c>
      <c r="BZ251" s="313">
        <v>27</v>
      </c>
      <c r="CA251" s="313">
        <v>37</v>
      </c>
      <c r="CB251" s="313">
        <v>53</v>
      </c>
      <c r="CC251" s="313">
        <v>74</v>
      </c>
      <c r="CD251" s="313">
        <v>45</v>
      </c>
      <c r="CE251" s="313">
        <v>46</v>
      </c>
      <c r="CF251" s="313">
        <v>50</v>
      </c>
      <c r="CG251" s="312"/>
      <c r="CH251" s="313">
        <v>66</v>
      </c>
      <c r="CI251" s="313">
        <v>80</v>
      </c>
      <c r="CJ251" s="313">
        <v>72</v>
      </c>
      <c r="CK251" s="313">
        <v>86</v>
      </c>
      <c r="CL251" s="313">
        <v>83</v>
      </c>
      <c r="CM251" s="313">
        <v>78</v>
      </c>
      <c r="CN251" s="312"/>
      <c r="CO251" s="312"/>
      <c r="CP251" s="312"/>
      <c r="CQ251" s="312"/>
      <c r="CR251" s="312"/>
      <c r="CS251" s="312"/>
      <c r="CT251" s="312"/>
      <c r="CU251" s="312"/>
      <c r="CV251" s="312"/>
      <c r="CW251" s="315"/>
      <c r="CX251" s="315"/>
    </row>
    <row r="252" spans="1:102" ht="18.75" x14ac:dyDescent="0.3">
      <c r="A252" s="270">
        <v>240</v>
      </c>
      <c r="B252" s="285" t="s">
        <v>1714</v>
      </c>
      <c r="C252" s="285" t="s">
        <v>351</v>
      </c>
      <c r="D252" s="285" t="s">
        <v>139</v>
      </c>
      <c r="E252" s="285" t="s">
        <v>128</v>
      </c>
      <c r="F252" s="285" t="s">
        <v>145</v>
      </c>
      <c r="G252" s="286" t="s">
        <v>1715</v>
      </c>
      <c r="H252" s="286" t="s">
        <v>1716</v>
      </c>
      <c r="I252" s="287">
        <v>10</v>
      </c>
      <c r="J252" s="285" t="s">
        <v>584</v>
      </c>
      <c r="K252" s="285" t="s">
        <v>1717</v>
      </c>
      <c r="L252" s="272">
        <v>313001005284</v>
      </c>
      <c r="M252" s="271">
        <v>284</v>
      </c>
      <c r="N252" s="270">
        <v>284</v>
      </c>
      <c r="O252" s="270" t="s">
        <v>1718</v>
      </c>
      <c r="P252" s="273">
        <v>6467015</v>
      </c>
      <c r="Q252" s="273" t="s">
        <v>357</v>
      </c>
      <c r="R252" s="273">
        <v>3215060159</v>
      </c>
      <c r="S252" s="274" t="s">
        <v>1719</v>
      </c>
      <c r="T252" s="313">
        <v>110</v>
      </c>
      <c r="U252" s="312"/>
      <c r="V252" s="312"/>
      <c r="W252" s="313">
        <v>6</v>
      </c>
      <c r="X252" s="313">
        <v>16</v>
      </c>
      <c r="Y252" s="313">
        <v>24</v>
      </c>
      <c r="Z252" s="313">
        <v>20</v>
      </c>
      <c r="AA252" s="313">
        <v>21</v>
      </c>
      <c r="AB252" s="313">
        <v>23</v>
      </c>
      <c r="AC252" s="312"/>
      <c r="AD252" s="312"/>
      <c r="AE252" s="312"/>
      <c r="AF252" s="312"/>
      <c r="AG252" s="312"/>
      <c r="AH252" s="312"/>
      <c r="AI252" s="312"/>
      <c r="AJ252" s="312"/>
      <c r="AK252" s="312"/>
      <c r="AL252" s="312"/>
      <c r="AM252" s="312"/>
      <c r="AN252" s="312"/>
      <c r="AO252" s="312"/>
      <c r="AP252" s="312"/>
      <c r="AQ252" s="312"/>
      <c r="AR252" s="312"/>
      <c r="AS252" s="312"/>
      <c r="AT252" s="312"/>
      <c r="AU252" s="314">
        <v>284</v>
      </c>
      <c r="AV252" s="313">
        <v>55</v>
      </c>
      <c r="AW252" s="312"/>
      <c r="AX252" s="312"/>
      <c r="AY252" s="313">
        <v>4</v>
      </c>
      <c r="AZ252" s="313">
        <v>10</v>
      </c>
      <c r="BA252" s="313">
        <v>14</v>
      </c>
      <c r="BB252" s="313">
        <v>5</v>
      </c>
      <c r="BC252" s="313">
        <v>10</v>
      </c>
      <c r="BD252" s="313">
        <v>12</v>
      </c>
      <c r="BE252" s="312"/>
      <c r="BF252" s="312"/>
      <c r="BG252" s="312"/>
      <c r="BH252" s="312"/>
      <c r="BI252" s="312"/>
      <c r="BJ252" s="312"/>
      <c r="BK252" s="312"/>
      <c r="BL252" s="312"/>
      <c r="BM252" s="312"/>
      <c r="BN252" s="312"/>
      <c r="BO252" s="312"/>
      <c r="BP252" s="312"/>
      <c r="BQ252" s="312"/>
      <c r="BR252" s="312"/>
      <c r="BS252" s="312"/>
      <c r="BT252" s="312"/>
      <c r="BU252" s="315"/>
      <c r="BV252" s="315"/>
      <c r="BW252" s="314">
        <v>284</v>
      </c>
      <c r="BX252" s="313">
        <v>55</v>
      </c>
      <c r="BY252" s="312"/>
      <c r="BZ252" s="312"/>
      <c r="CA252" s="313">
        <v>2</v>
      </c>
      <c r="CB252" s="313">
        <v>6</v>
      </c>
      <c r="CC252" s="313">
        <v>10</v>
      </c>
      <c r="CD252" s="313">
        <v>15</v>
      </c>
      <c r="CE252" s="313">
        <v>11</v>
      </c>
      <c r="CF252" s="313">
        <v>11</v>
      </c>
      <c r="CG252" s="312"/>
      <c r="CH252" s="312"/>
      <c r="CI252" s="312"/>
      <c r="CJ252" s="312"/>
      <c r="CK252" s="312"/>
      <c r="CL252" s="312"/>
      <c r="CM252" s="312"/>
      <c r="CN252" s="312"/>
      <c r="CO252" s="312"/>
      <c r="CP252" s="312"/>
      <c r="CQ252" s="312"/>
      <c r="CR252" s="312"/>
      <c r="CS252" s="312"/>
      <c r="CT252" s="312"/>
      <c r="CU252" s="312"/>
      <c r="CV252" s="312"/>
      <c r="CW252" s="315"/>
      <c r="CX252" s="315"/>
    </row>
    <row r="253" spans="1:102" ht="18.75" x14ac:dyDescent="0.3">
      <c r="A253" s="270">
        <v>241</v>
      </c>
      <c r="B253" s="285" t="s">
        <v>1720</v>
      </c>
      <c r="C253" s="285" t="s">
        <v>351</v>
      </c>
      <c r="D253" s="285" t="s">
        <v>139</v>
      </c>
      <c r="E253" s="285" t="s">
        <v>128</v>
      </c>
      <c r="F253" s="285" t="s">
        <v>148</v>
      </c>
      <c r="G253" s="286" t="s">
        <v>1721</v>
      </c>
      <c r="H253" s="286" t="s">
        <v>1722</v>
      </c>
      <c r="I253" s="287">
        <v>1</v>
      </c>
      <c r="J253" s="285" t="s">
        <v>1569</v>
      </c>
      <c r="K253" s="285" t="s">
        <v>1723</v>
      </c>
      <c r="L253" s="272">
        <v>313001005411</v>
      </c>
      <c r="M253" s="271">
        <v>286</v>
      </c>
      <c r="N253" s="270">
        <v>286</v>
      </c>
      <c r="O253" s="270" t="s">
        <v>1724</v>
      </c>
      <c r="P253" s="273">
        <v>6792035</v>
      </c>
      <c r="Q253" s="273" t="s">
        <v>357</v>
      </c>
      <c r="R253" s="273">
        <v>3157758047</v>
      </c>
      <c r="S253" s="274">
        <v>0</v>
      </c>
      <c r="T253" s="313">
        <v>3</v>
      </c>
      <c r="U253" s="312"/>
      <c r="V253" s="312"/>
      <c r="W253" s="313">
        <v>1</v>
      </c>
      <c r="X253" s="312"/>
      <c r="Y253" s="312"/>
      <c r="Z253" s="313">
        <v>2</v>
      </c>
      <c r="AA253" s="312"/>
      <c r="AB253" s="312"/>
      <c r="AC253" s="312"/>
      <c r="AD253" s="312"/>
      <c r="AE253" s="312"/>
      <c r="AF253" s="312"/>
      <c r="AG253" s="312"/>
      <c r="AH253" s="312"/>
      <c r="AI253" s="312"/>
      <c r="AJ253" s="312"/>
      <c r="AK253" s="312"/>
      <c r="AL253" s="312"/>
      <c r="AM253" s="312"/>
      <c r="AN253" s="312"/>
      <c r="AO253" s="312"/>
      <c r="AP253" s="312"/>
      <c r="AQ253" s="312"/>
      <c r="AR253" s="312"/>
      <c r="AS253" s="312"/>
      <c r="AT253" s="312"/>
      <c r="AU253" s="314"/>
      <c r="AV253" s="313"/>
      <c r="AW253" s="313"/>
      <c r="AX253" s="313"/>
      <c r="AY253" s="313"/>
      <c r="AZ253" s="313"/>
      <c r="BA253" s="313"/>
      <c r="BB253" s="313"/>
      <c r="BC253" s="313"/>
      <c r="BD253" s="313"/>
      <c r="BE253" s="312"/>
      <c r="BF253" s="312"/>
      <c r="BG253" s="312"/>
      <c r="BH253" s="312"/>
      <c r="BI253" s="312"/>
      <c r="BJ253" s="312"/>
      <c r="BK253" s="312"/>
      <c r="BL253" s="312"/>
      <c r="BM253" s="312"/>
      <c r="BN253" s="312"/>
      <c r="BO253" s="312"/>
      <c r="BP253" s="312"/>
      <c r="BQ253" s="312"/>
      <c r="BR253" s="312"/>
      <c r="BS253" s="312"/>
      <c r="BT253" s="312"/>
      <c r="BU253" s="315"/>
      <c r="BV253" s="315"/>
      <c r="BW253" s="314">
        <v>286</v>
      </c>
      <c r="BX253" s="313">
        <v>3</v>
      </c>
      <c r="BY253" s="312"/>
      <c r="BZ253" s="312"/>
      <c r="CA253" s="313">
        <v>1</v>
      </c>
      <c r="CB253" s="312"/>
      <c r="CC253" s="312"/>
      <c r="CD253" s="313">
        <v>2</v>
      </c>
      <c r="CE253" s="312"/>
      <c r="CF253" s="312"/>
      <c r="CG253" s="312"/>
      <c r="CH253" s="312"/>
      <c r="CI253" s="312"/>
      <c r="CJ253" s="312"/>
      <c r="CK253" s="312"/>
      <c r="CL253" s="312"/>
      <c r="CM253" s="312"/>
      <c r="CN253" s="312"/>
      <c r="CO253" s="312"/>
      <c r="CP253" s="312"/>
      <c r="CQ253" s="312"/>
      <c r="CR253" s="312"/>
      <c r="CS253" s="312"/>
      <c r="CT253" s="312"/>
      <c r="CU253" s="312"/>
      <c r="CV253" s="312"/>
      <c r="CW253" s="315"/>
      <c r="CX253" s="315"/>
    </row>
    <row r="254" spans="1:102" ht="18.75" x14ac:dyDescent="0.3">
      <c r="A254" s="270">
        <v>242</v>
      </c>
      <c r="B254" s="285" t="s">
        <v>1725</v>
      </c>
      <c r="C254" s="285" t="s">
        <v>351</v>
      </c>
      <c r="D254" s="285" t="s">
        <v>139</v>
      </c>
      <c r="E254" s="285" t="s">
        <v>129</v>
      </c>
      <c r="F254" s="285" t="s">
        <v>144</v>
      </c>
      <c r="G254" s="286" t="s">
        <v>1726</v>
      </c>
      <c r="H254" s="286" t="s">
        <v>1727</v>
      </c>
      <c r="I254" s="287" t="s">
        <v>367</v>
      </c>
      <c r="J254" s="285" t="s">
        <v>1029</v>
      </c>
      <c r="K254" s="285" t="s">
        <v>1728</v>
      </c>
      <c r="L254" s="272">
        <v>313001005705</v>
      </c>
      <c r="M254" s="271">
        <v>293</v>
      </c>
      <c r="N254" s="270">
        <v>293</v>
      </c>
      <c r="O254" s="270" t="s">
        <v>1729</v>
      </c>
      <c r="P254" s="273">
        <v>6605220</v>
      </c>
      <c r="Q254" s="273" t="s">
        <v>357</v>
      </c>
      <c r="R254" s="273">
        <v>3135347053</v>
      </c>
      <c r="S254" s="274" t="s">
        <v>1730</v>
      </c>
      <c r="T254" s="313">
        <v>718</v>
      </c>
      <c r="U254" s="313">
        <v>39</v>
      </c>
      <c r="V254" s="313">
        <v>39</v>
      </c>
      <c r="W254" s="313">
        <v>53</v>
      </c>
      <c r="X254" s="313">
        <v>73</v>
      </c>
      <c r="Y254" s="313">
        <v>70</v>
      </c>
      <c r="Z254" s="313">
        <v>68</v>
      </c>
      <c r="AA254" s="313">
        <v>68</v>
      </c>
      <c r="AB254" s="313">
        <v>54</v>
      </c>
      <c r="AC254" s="312"/>
      <c r="AD254" s="313">
        <v>59</v>
      </c>
      <c r="AE254" s="313">
        <v>43</v>
      </c>
      <c r="AF254" s="313">
        <v>42</v>
      </c>
      <c r="AG254" s="313">
        <v>48</v>
      </c>
      <c r="AH254" s="313">
        <v>38</v>
      </c>
      <c r="AI254" s="313">
        <v>24</v>
      </c>
      <c r="AJ254" s="312"/>
      <c r="AK254" s="312"/>
      <c r="AL254" s="312"/>
      <c r="AM254" s="312"/>
      <c r="AN254" s="312"/>
      <c r="AO254" s="312"/>
      <c r="AP254" s="312"/>
      <c r="AQ254" s="312"/>
      <c r="AR254" s="312"/>
      <c r="AS254" s="312"/>
      <c r="AT254" s="312"/>
      <c r="AU254" s="314">
        <v>293</v>
      </c>
      <c r="AV254" s="313">
        <v>370</v>
      </c>
      <c r="AW254" s="313">
        <v>25</v>
      </c>
      <c r="AX254" s="313">
        <v>21</v>
      </c>
      <c r="AY254" s="313">
        <v>34</v>
      </c>
      <c r="AZ254" s="313">
        <v>33</v>
      </c>
      <c r="BA254" s="313">
        <v>36</v>
      </c>
      <c r="BB254" s="313">
        <v>35</v>
      </c>
      <c r="BC254" s="313">
        <v>31</v>
      </c>
      <c r="BD254" s="313">
        <v>25</v>
      </c>
      <c r="BE254" s="312"/>
      <c r="BF254" s="313">
        <v>32</v>
      </c>
      <c r="BG254" s="313">
        <v>24</v>
      </c>
      <c r="BH254" s="313">
        <v>15</v>
      </c>
      <c r="BI254" s="313">
        <v>27</v>
      </c>
      <c r="BJ254" s="313">
        <v>17</v>
      </c>
      <c r="BK254" s="313">
        <v>15</v>
      </c>
      <c r="BL254" s="312"/>
      <c r="BM254" s="312"/>
      <c r="BN254" s="312"/>
      <c r="BO254" s="312"/>
      <c r="BP254" s="312"/>
      <c r="BQ254" s="312"/>
      <c r="BR254" s="312"/>
      <c r="BS254" s="312"/>
      <c r="BT254" s="312"/>
      <c r="BU254" s="315"/>
      <c r="BV254" s="315"/>
      <c r="BW254" s="314">
        <v>293</v>
      </c>
      <c r="BX254" s="313">
        <v>348</v>
      </c>
      <c r="BY254" s="313">
        <v>14</v>
      </c>
      <c r="BZ254" s="313">
        <v>18</v>
      </c>
      <c r="CA254" s="313">
        <v>19</v>
      </c>
      <c r="CB254" s="313">
        <v>40</v>
      </c>
      <c r="CC254" s="313">
        <v>34</v>
      </c>
      <c r="CD254" s="313">
        <v>33</v>
      </c>
      <c r="CE254" s="313">
        <v>37</v>
      </c>
      <c r="CF254" s="313">
        <v>29</v>
      </c>
      <c r="CG254" s="312"/>
      <c r="CH254" s="313">
        <v>27</v>
      </c>
      <c r="CI254" s="313">
        <v>19</v>
      </c>
      <c r="CJ254" s="313">
        <v>27</v>
      </c>
      <c r="CK254" s="313">
        <v>21</v>
      </c>
      <c r="CL254" s="313">
        <v>21</v>
      </c>
      <c r="CM254" s="313">
        <v>9</v>
      </c>
      <c r="CN254" s="312"/>
      <c r="CO254" s="312"/>
      <c r="CP254" s="312"/>
      <c r="CQ254" s="312"/>
      <c r="CR254" s="312"/>
      <c r="CS254" s="312"/>
      <c r="CT254" s="312"/>
      <c r="CU254" s="312"/>
      <c r="CV254" s="312"/>
      <c r="CW254" s="315"/>
      <c r="CX254" s="315"/>
    </row>
    <row r="255" spans="1:102" ht="18.75" x14ac:dyDescent="0.3">
      <c r="A255" s="270">
        <v>243</v>
      </c>
      <c r="B255" s="285" t="s">
        <v>1731</v>
      </c>
      <c r="C255" s="285" t="s">
        <v>351</v>
      </c>
      <c r="D255" s="285" t="s">
        <v>139</v>
      </c>
      <c r="E255" s="285" t="s">
        <v>129</v>
      </c>
      <c r="F255" s="285" t="s">
        <v>144</v>
      </c>
      <c r="G255" s="286" t="s">
        <v>1732</v>
      </c>
      <c r="H255" s="286" t="s">
        <v>1733</v>
      </c>
      <c r="I255" s="287" t="s">
        <v>367</v>
      </c>
      <c r="J255" s="285" t="s">
        <v>1678</v>
      </c>
      <c r="K255" s="285" t="s">
        <v>1734</v>
      </c>
      <c r="L255" s="272">
        <v>313001005748</v>
      </c>
      <c r="M255" s="271">
        <v>294</v>
      </c>
      <c r="N255" s="270">
        <v>294</v>
      </c>
      <c r="O255" s="270" t="s">
        <v>1735</v>
      </c>
      <c r="P255" s="273">
        <v>6930162</v>
      </c>
      <c r="Q255" s="273" t="s">
        <v>357</v>
      </c>
      <c r="R255" s="273">
        <v>3135121234</v>
      </c>
      <c r="S255" s="274" t="s">
        <v>1736</v>
      </c>
      <c r="T255" s="313">
        <v>457</v>
      </c>
      <c r="U255" s="313">
        <v>28</v>
      </c>
      <c r="V255" s="313">
        <v>36</v>
      </c>
      <c r="W255" s="313">
        <v>40</v>
      </c>
      <c r="X255" s="313">
        <v>21</v>
      </c>
      <c r="Y255" s="313">
        <v>14</v>
      </c>
      <c r="Z255" s="313">
        <v>40</v>
      </c>
      <c r="AA255" s="313">
        <v>33</v>
      </c>
      <c r="AB255" s="313">
        <v>31</v>
      </c>
      <c r="AC255" s="312"/>
      <c r="AD255" s="313">
        <v>43</v>
      </c>
      <c r="AE255" s="313">
        <v>37</v>
      </c>
      <c r="AF255" s="313">
        <v>29</v>
      </c>
      <c r="AG255" s="313">
        <v>28</v>
      </c>
      <c r="AH255" s="313">
        <v>42</v>
      </c>
      <c r="AI255" s="313">
        <v>35</v>
      </c>
      <c r="AJ255" s="312"/>
      <c r="AK255" s="312"/>
      <c r="AL255" s="312"/>
      <c r="AM255" s="312"/>
      <c r="AN255" s="312"/>
      <c r="AO255" s="312"/>
      <c r="AP255" s="312"/>
      <c r="AQ255" s="312"/>
      <c r="AR255" s="312"/>
      <c r="AS255" s="312"/>
      <c r="AT255" s="312"/>
      <c r="AU255" s="314">
        <v>294</v>
      </c>
      <c r="AV255" s="313">
        <v>244</v>
      </c>
      <c r="AW255" s="313">
        <v>18</v>
      </c>
      <c r="AX255" s="313">
        <v>20</v>
      </c>
      <c r="AY255" s="313">
        <v>24</v>
      </c>
      <c r="AZ255" s="313">
        <v>9</v>
      </c>
      <c r="BA255" s="313">
        <v>5</v>
      </c>
      <c r="BB255" s="313">
        <v>20</v>
      </c>
      <c r="BC255" s="313">
        <v>17</v>
      </c>
      <c r="BD255" s="313">
        <v>16</v>
      </c>
      <c r="BE255" s="312"/>
      <c r="BF255" s="313">
        <v>26</v>
      </c>
      <c r="BG255" s="313">
        <v>18</v>
      </c>
      <c r="BH255" s="313">
        <v>21</v>
      </c>
      <c r="BI255" s="313">
        <v>11</v>
      </c>
      <c r="BJ255" s="313">
        <v>21</v>
      </c>
      <c r="BK255" s="313">
        <v>18</v>
      </c>
      <c r="BL255" s="312"/>
      <c r="BM255" s="312"/>
      <c r="BN255" s="312"/>
      <c r="BO255" s="312"/>
      <c r="BP255" s="312"/>
      <c r="BQ255" s="312"/>
      <c r="BR255" s="312"/>
      <c r="BS255" s="312"/>
      <c r="BT255" s="312"/>
      <c r="BU255" s="315"/>
      <c r="BV255" s="315"/>
      <c r="BW255" s="314">
        <v>294</v>
      </c>
      <c r="BX255" s="313">
        <v>213</v>
      </c>
      <c r="BY255" s="313">
        <v>10</v>
      </c>
      <c r="BZ255" s="313">
        <v>16</v>
      </c>
      <c r="CA255" s="313">
        <v>16</v>
      </c>
      <c r="CB255" s="313">
        <v>12</v>
      </c>
      <c r="CC255" s="313">
        <v>9</v>
      </c>
      <c r="CD255" s="313">
        <v>20</v>
      </c>
      <c r="CE255" s="313">
        <v>16</v>
      </c>
      <c r="CF255" s="313">
        <v>15</v>
      </c>
      <c r="CG255" s="312"/>
      <c r="CH255" s="313">
        <v>17</v>
      </c>
      <c r="CI255" s="313">
        <v>19</v>
      </c>
      <c r="CJ255" s="313">
        <v>8</v>
      </c>
      <c r="CK255" s="313">
        <v>17</v>
      </c>
      <c r="CL255" s="313">
        <v>21</v>
      </c>
      <c r="CM255" s="313">
        <v>17</v>
      </c>
      <c r="CN255" s="312"/>
      <c r="CO255" s="312"/>
      <c r="CP255" s="312"/>
      <c r="CQ255" s="312"/>
      <c r="CR255" s="312"/>
      <c r="CS255" s="312"/>
      <c r="CT255" s="312"/>
      <c r="CU255" s="312"/>
      <c r="CV255" s="312"/>
      <c r="CW255" s="315"/>
      <c r="CX255" s="315"/>
    </row>
    <row r="256" spans="1:102" ht="18.75" x14ac:dyDescent="0.3">
      <c r="A256" s="270">
        <v>244</v>
      </c>
      <c r="B256" s="285" t="s">
        <v>1737</v>
      </c>
      <c r="C256" s="285" t="s">
        <v>351</v>
      </c>
      <c r="D256" s="285" t="s">
        <v>139</v>
      </c>
      <c r="E256" s="285" t="s">
        <v>130</v>
      </c>
      <c r="F256" s="285" t="s">
        <v>130</v>
      </c>
      <c r="G256" s="286" t="s">
        <v>1738</v>
      </c>
      <c r="H256" s="286" t="s">
        <v>1739</v>
      </c>
      <c r="I256" s="287">
        <v>13</v>
      </c>
      <c r="J256" s="285" t="s">
        <v>1740</v>
      </c>
      <c r="K256" s="285" t="s">
        <v>1741</v>
      </c>
      <c r="L256" s="272">
        <v>313001005845</v>
      </c>
      <c r="M256" s="271">
        <v>298</v>
      </c>
      <c r="N256" s="270">
        <v>298</v>
      </c>
      <c r="O256" s="270" t="s">
        <v>1742</v>
      </c>
      <c r="P256" s="273">
        <v>6816460</v>
      </c>
      <c r="Q256" s="273" t="s">
        <v>357</v>
      </c>
      <c r="R256" s="273">
        <v>3003345371</v>
      </c>
      <c r="S256" s="274" t="s">
        <v>1743</v>
      </c>
      <c r="T256" s="313">
        <v>124</v>
      </c>
      <c r="U256" s="312"/>
      <c r="V256" s="312"/>
      <c r="W256" s="313">
        <v>1</v>
      </c>
      <c r="X256" s="313">
        <v>2</v>
      </c>
      <c r="Y256" s="313">
        <v>5</v>
      </c>
      <c r="Z256" s="313">
        <v>4</v>
      </c>
      <c r="AA256" s="313">
        <v>6</v>
      </c>
      <c r="AB256" s="313">
        <v>7</v>
      </c>
      <c r="AC256" s="312"/>
      <c r="AD256" s="313">
        <v>13</v>
      </c>
      <c r="AE256" s="313">
        <v>20</v>
      </c>
      <c r="AF256" s="313">
        <v>12</v>
      </c>
      <c r="AG256" s="313">
        <v>16</v>
      </c>
      <c r="AH256" s="313">
        <v>21</v>
      </c>
      <c r="AI256" s="313">
        <v>17</v>
      </c>
      <c r="AJ256" s="312"/>
      <c r="AK256" s="312"/>
      <c r="AL256" s="312"/>
      <c r="AM256" s="312"/>
      <c r="AN256" s="312"/>
      <c r="AO256" s="312"/>
      <c r="AP256" s="312"/>
      <c r="AQ256" s="312"/>
      <c r="AR256" s="312"/>
      <c r="AS256" s="312"/>
      <c r="AT256" s="312"/>
      <c r="AU256" s="314">
        <v>298</v>
      </c>
      <c r="AV256" s="313">
        <v>53</v>
      </c>
      <c r="AW256" s="312"/>
      <c r="AX256" s="312"/>
      <c r="AY256" s="313">
        <v>1</v>
      </c>
      <c r="AZ256" s="313">
        <v>1</v>
      </c>
      <c r="BA256" s="313">
        <v>4</v>
      </c>
      <c r="BB256" s="313">
        <v>2</v>
      </c>
      <c r="BC256" s="313">
        <v>3</v>
      </c>
      <c r="BD256" s="313">
        <v>2</v>
      </c>
      <c r="BE256" s="312"/>
      <c r="BF256" s="313">
        <v>4</v>
      </c>
      <c r="BG256" s="313">
        <v>10</v>
      </c>
      <c r="BH256" s="313">
        <v>5</v>
      </c>
      <c r="BI256" s="313">
        <v>7</v>
      </c>
      <c r="BJ256" s="313">
        <v>8</v>
      </c>
      <c r="BK256" s="313">
        <v>6</v>
      </c>
      <c r="BL256" s="312"/>
      <c r="BM256" s="312"/>
      <c r="BN256" s="312"/>
      <c r="BO256" s="312"/>
      <c r="BP256" s="312"/>
      <c r="BQ256" s="312"/>
      <c r="BR256" s="312"/>
      <c r="BS256" s="312"/>
      <c r="BT256" s="312"/>
      <c r="BU256" s="315"/>
      <c r="BV256" s="315"/>
      <c r="BW256" s="314">
        <v>298</v>
      </c>
      <c r="BX256" s="313">
        <v>71</v>
      </c>
      <c r="BY256" s="312"/>
      <c r="BZ256" s="312"/>
      <c r="CA256" s="312"/>
      <c r="CB256" s="313">
        <v>1</v>
      </c>
      <c r="CC256" s="313">
        <v>1</v>
      </c>
      <c r="CD256" s="313">
        <v>2</v>
      </c>
      <c r="CE256" s="313">
        <v>3</v>
      </c>
      <c r="CF256" s="313">
        <v>5</v>
      </c>
      <c r="CG256" s="312"/>
      <c r="CH256" s="313">
        <v>9</v>
      </c>
      <c r="CI256" s="313">
        <v>10</v>
      </c>
      <c r="CJ256" s="313">
        <v>7</v>
      </c>
      <c r="CK256" s="313">
        <v>9</v>
      </c>
      <c r="CL256" s="313">
        <v>13</v>
      </c>
      <c r="CM256" s="313">
        <v>11</v>
      </c>
      <c r="CN256" s="312"/>
      <c r="CO256" s="312"/>
      <c r="CP256" s="312"/>
      <c r="CQ256" s="312"/>
      <c r="CR256" s="312"/>
      <c r="CS256" s="312"/>
      <c r="CT256" s="312"/>
      <c r="CU256" s="312"/>
      <c r="CV256" s="312"/>
      <c r="CW256" s="315"/>
      <c r="CX256" s="315"/>
    </row>
    <row r="257" spans="1:102" ht="18.75" x14ac:dyDescent="0.3">
      <c r="A257" s="270">
        <v>245</v>
      </c>
      <c r="B257" s="285" t="s">
        <v>1744</v>
      </c>
      <c r="C257" s="285" t="s">
        <v>351</v>
      </c>
      <c r="D257" s="285" t="s">
        <v>139</v>
      </c>
      <c r="E257" s="285" t="s">
        <v>128</v>
      </c>
      <c r="F257" s="285" t="s">
        <v>145</v>
      </c>
      <c r="G257" s="286" t="s">
        <v>1745</v>
      </c>
      <c r="H257" s="286" t="s">
        <v>1746</v>
      </c>
      <c r="I257" s="287">
        <v>8</v>
      </c>
      <c r="J257" s="285" t="s">
        <v>1747</v>
      </c>
      <c r="K257" s="285" t="s">
        <v>1748</v>
      </c>
      <c r="L257" s="272">
        <v>313001005985</v>
      </c>
      <c r="M257" s="271">
        <v>299</v>
      </c>
      <c r="N257" s="270">
        <v>299</v>
      </c>
      <c r="O257" s="270" t="s">
        <v>1749</v>
      </c>
      <c r="P257" s="273" t="s">
        <v>1750</v>
      </c>
      <c r="Q257" s="273" t="s">
        <v>357</v>
      </c>
      <c r="R257" s="273">
        <v>3012787338</v>
      </c>
      <c r="S257" s="274" t="s">
        <v>1751</v>
      </c>
      <c r="T257" s="313">
        <v>389</v>
      </c>
      <c r="U257" s="313">
        <v>6</v>
      </c>
      <c r="V257" s="313">
        <v>6</v>
      </c>
      <c r="W257" s="313">
        <v>7</v>
      </c>
      <c r="X257" s="313">
        <v>13</v>
      </c>
      <c r="Y257" s="313">
        <v>16</v>
      </c>
      <c r="Z257" s="313">
        <v>29</v>
      </c>
      <c r="AA257" s="313">
        <v>26</v>
      </c>
      <c r="AB257" s="313">
        <v>30</v>
      </c>
      <c r="AC257" s="312"/>
      <c r="AD257" s="313">
        <v>49</v>
      </c>
      <c r="AE257" s="313">
        <v>49</v>
      </c>
      <c r="AF257" s="313">
        <v>49</v>
      </c>
      <c r="AG257" s="313">
        <v>45</v>
      </c>
      <c r="AH257" s="313">
        <v>37</v>
      </c>
      <c r="AI257" s="313">
        <v>27</v>
      </c>
      <c r="AJ257" s="312"/>
      <c r="AK257" s="312"/>
      <c r="AL257" s="312"/>
      <c r="AM257" s="312"/>
      <c r="AN257" s="312"/>
      <c r="AO257" s="312"/>
      <c r="AP257" s="312"/>
      <c r="AQ257" s="312"/>
      <c r="AR257" s="312"/>
      <c r="AS257" s="312"/>
      <c r="AT257" s="312"/>
      <c r="AU257" s="314">
        <v>299</v>
      </c>
      <c r="AV257" s="313">
        <v>205</v>
      </c>
      <c r="AW257" s="313">
        <v>3</v>
      </c>
      <c r="AX257" s="313">
        <v>2</v>
      </c>
      <c r="AY257" s="313">
        <v>5</v>
      </c>
      <c r="AZ257" s="313">
        <v>9</v>
      </c>
      <c r="BA257" s="313">
        <v>10</v>
      </c>
      <c r="BB257" s="313">
        <v>16</v>
      </c>
      <c r="BC257" s="313">
        <v>16</v>
      </c>
      <c r="BD257" s="313">
        <v>18</v>
      </c>
      <c r="BE257" s="312"/>
      <c r="BF257" s="313">
        <v>30</v>
      </c>
      <c r="BG257" s="313">
        <v>26</v>
      </c>
      <c r="BH257" s="313">
        <v>17</v>
      </c>
      <c r="BI257" s="313">
        <v>20</v>
      </c>
      <c r="BJ257" s="313">
        <v>20</v>
      </c>
      <c r="BK257" s="313">
        <v>13</v>
      </c>
      <c r="BL257" s="312"/>
      <c r="BM257" s="312"/>
      <c r="BN257" s="312"/>
      <c r="BO257" s="312"/>
      <c r="BP257" s="312"/>
      <c r="BQ257" s="312"/>
      <c r="BR257" s="312"/>
      <c r="BS257" s="312"/>
      <c r="BT257" s="312"/>
      <c r="BU257" s="315"/>
      <c r="BV257" s="315"/>
      <c r="BW257" s="314">
        <v>299</v>
      </c>
      <c r="BX257" s="313">
        <v>184</v>
      </c>
      <c r="BY257" s="313">
        <v>3</v>
      </c>
      <c r="BZ257" s="313">
        <v>4</v>
      </c>
      <c r="CA257" s="313">
        <v>2</v>
      </c>
      <c r="CB257" s="313">
        <v>4</v>
      </c>
      <c r="CC257" s="313">
        <v>6</v>
      </c>
      <c r="CD257" s="313">
        <v>13</v>
      </c>
      <c r="CE257" s="313">
        <v>10</v>
      </c>
      <c r="CF257" s="313">
        <v>12</v>
      </c>
      <c r="CG257" s="312"/>
      <c r="CH257" s="313">
        <v>19</v>
      </c>
      <c r="CI257" s="313">
        <v>23</v>
      </c>
      <c r="CJ257" s="313">
        <v>32</v>
      </c>
      <c r="CK257" s="313">
        <v>25</v>
      </c>
      <c r="CL257" s="313">
        <v>17</v>
      </c>
      <c r="CM257" s="313">
        <v>14</v>
      </c>
      <c r="CN257" s="312"/>
      <c r="CO257" s="312"/>
      <c r="CP257" s="312"/>
      <c r="CQ257" s="312"/>
      <c r="CR257" s="312"/>
      <c r="CS257" s="312"/>
      <c r="CT257" s="312"/>
      <c r="CU257" s="312"/>
      <c r="CV257" s="312"/>
      <c r="CW257" s="315"/>
      <c r="CX257" s="315"/>
    </row>
    <row r="258" spans="1:102" ht="18.75" x14ac:dyDescent="0.3">
      <c r="A258" s="270">
        <v>246</v>
      </c>
      <c r="B258" s="285" t="s">
        <v>1752</v>
      </c>
      <c r="C258" s="285" t="s">
        <v>351</v>
      </c>
      <c r="D258" s="285" t="s">
        <v>139</v>
      </c>
      <c r="E258" s="285" t="s">
        <v>129</v>
      </c>
      <c r="F258" s="285" t="s">
        <v>129</v>
      </c>
      <c r="G258" s="286" t="s">
        <v>1753</v>
      </c>
      <c r="H258" s="286" t="s">
        <v>1754</v>
      </c>
      <c r="I258" s="287">
        <v>7</v>
      </c>
      <c r="J258" s="285" t="s">
        <v>1755</v>
      </c>
      <c r="K258" s="285" t="s">
        <v>1756</v>
      </c>
      <c r="L258" s="272">
        <v>313001006281</v>
      </c>
      <c r="M258" s="271">
        <v>303</v>
      </c>
      <c r="N258" s="270">
        <v>303</v>
      </c>
      <c r="O258" s="270" t="s">
        <v>1757</v>
      </c>
      <c r="P258" s="273">
        <v>6416934</v>
      </c>
      <c r="Q258" s="273" t="s">
        <v>357</v>
      </c>
      <c r="R258" s="273">
        <v>3014572373</v>
      </c>
      <c r="S258" s="274" t="s">
        <v>1758</v>
      </c>
      <c r="T258" s="313">
        <v>136</v>
      </c>
      <c r="U258" s="312"/>
      <c r="V258" s="313">
        <v>8</v>
      </c>
      <c r="W258" s="313">
        <v>1</v>
      </c>
      <c r="X258" s="313">
        <v>7</v>
      </c>
      <c r="Y258" s="313">
        <v>8</v>
      </c>
      <c r="Z258" s="313">
        <v>11</v>
      </c>
      <c r="AA258" s="313">
        <v>5</v>
      </c>
      <c r="AB258" s="313">
        <v>17</v>
      </c>
      <c r="AC258" s="312"/>
      <c r="AD258" s="313">
        <v>14</v>
      </c>
      <c r="AE258" s="313">
        <v>11</v>
      </c>
      <c r="AF258" s="313">
        <v>13</v>
      </c>
      <c r="AG258" s="313">
        <v>14</v>
      </c>
      <c r="AH258" s="313">
        <v>10</v>
      </c>
      <c r="AI258" s="313">
        <v>17</v>
      </c>
      <c r="AJ258" s="312"/>
      <c r="AK258" s="312"/>
      <c r="AL258" s="312"/>
      <c r="AM258" s="312"/>
      <c r="AN258" s="312"/>
      <c r="AO258" s="312"/>
      <c r="AP258" s="312"/>
      <c r="AQ258" s="312"/>
      <c r="AR258" s="312"/>
      <c r="AS258" s="312"/>
      <c r="AT258" s="312"/>
      <c r="AU258" s="314">
        <v>303</v>
      </c>
      <c r="AV258" s="313">
        <v>52</v>
      </c>
      <c r="AW258" s="312"/>
      <c r="AX258" s="313">
        <v>3</v>
      </c>
      <c r="AY258" s="313">
        <v>1</v>
      </c>
      <c r="AZ258" s="313">
        <v>2</v>
      </c>
      <c r="BA258" s="313">
        <v>3</v>
      </c>
      <c r="BB258" s="313">
        <v>5</v>
      </c>
      <c r="BC258" s="313">
        <v>2</v>
      </c>
      <c r="BD258" s="313">
        <v>9</v>
      </c>
      <c r="BE258" s="312"/>
      <c r="BF258" s="313">
        <v>2</v>
      </c>
      <c r="BG258" s="313">
        <v>2</v>
      </c>
      <c r="BH258" s="313">
        <v>5</v>
      </c>
      <c r="BI258" s="313">
        <v>7</v>
      </c>
      <c r="BJ258" s="313">
        <v>3</v>
      </c>
      <c r="BK258" s="313">
        <v>8</v>
      </c>
      <c r="BL258" s="312"/>
      <c r="BM258" s="312"/>
      <c r="BN258" s="312"/>
      <c r="BO258" s="312"/>
      <c r="BP258" s="312"/>
      <c r="BQ258" s="312"/>
      <c r="BR258" s="312"/>
      <c r="BS258" s="312"/>
      <c r="BT258" s="312"/>
      <c r="BU258" s="315"/>
      <c r="BV258" s="315"/>
      <c r="BW258" s="314">
        <v>303</v>
      </c>
      <c r="BX258" s="313">
        <v>84</v>
      </c>
      <c r="BY258" s="312"/>
      <c r="BZ258" s="313">
        <v>5</v>
      </c>
      <c r="CA258" s="312"/>
      <c r="CB258" s="313">
        <v>5</v>
      </c>
      <c r="CC258" s="313">
        <v>5</v>
      </c>
      <c r="CD258" s="313">
        <v>6</v>
      </c>
      <c r="CE258" s="313">
        <v>3</v>
      </c>
      <c r="CF258" s="313">
        <v>8</v>
      </c>
      <c r="CG258" s="312"/>
      <c r="CH258" s="313">
        <v>12</v>
      </c>
      <c r="CI258" s="313">
        <v>9</v>
      </c>
      <c r="CJ258" s="313">
        <v>8</v>
      </c>
      <c r="CK258" s="313">
        <v>7</v>
      </c>
      <c r="CL258" s="313">
        <v>7</v>
      </c>
      <c r="CM258" s="313">
        <v>9</v>
      </c>
      <c r="CN258" s="312"/>
      <c r="CO258" s="312"/>
      <c r="CP258" s="312"/>
      <c r="CQ258" s="312"/>
      <c r="CR258" s="312"/>
      <c r="CS258" s="312"/>
      <c r="CT258" s="312"/>
      <c r="CU258" s="312"/>
      <c r="CV258" s="312"/>
      <c r="CW258" s="315"/>
      <c r="CX258" s="315"/>
    </row>
    <row r="259" spans="1:102" ht="18.75" x14ac:dyDescent="0.3">
      <c r="A259" s="270">
        <v>247</v>
      </c>
      <c r="B259" s="285" t="s">
        <v>1759</v>
      </c>
      <c r="C259" s="285" t="s">
        <v>351</v>
      </c>
      <c r="D259" s="285" t="s">
        <v>139</v>
      </c>
      <c r="E259" s="285" t="s">
        <v>128</v>
      </c>
      <c r="F259" s="285" t="s">
        <v>145</v>
      </c>
      <c r="G259" s="288" t="s">
        <v>1760</v>
      </c>
      <c r="H259" s="289" t="s">
        <v>1761</v>
      </c>
      <c r="I259" s="287">
        <v>10</v>
      </c>
      <c r="J259" s="285" t="s">
        <v>1762</v>
      </c>
      <c r="K259" s="285" t="s">
        <v>1763</v>
      </c>
      <c r="L259" s="272">
        <v>313001006337</v>
      </c>
      <c r="M259" s="271">
        <v>305</v>
      </c>
      <c r="N259" s="270">
        <v>305</v>
      </c>
      <c r="O259" s="270" t="s">
        <v>1764</v>
      </c>
      <c r="P259" s="273" t="s">
        <v>1765</v>
      </c>
      <c r="Q259" s="273" t="s">
        <v>357</v>
      </c>
      <c r="R259" s="273">
        <v>3182745025</v>
      </c>
      <c r="S259" s="274" t="s">
        <v>1766</v>
      </c>
      <c r="T259" s="313">
        <v>739</v>
      </c>
      <c r="U259" s="313">
        <v>18</v>
      </c>
      <c r="V259" s="313">
        <v>24</v>
      </c>
      <c r="W259" s="313">
        <v>41</v>
      </c>
      <c r="X259" s="313">
        <v>50</v>
      </c>
      <c r="Y259" s="313">
        <v>62</v>
      </c>
      <c r="Z259" s="313">
        <v>61</v>
      </c>
      <c r="AA259" s="313">
        <v>47</v>
      </c>
      <c r="AB259" s="313">
        <v>60</v>
      </c>
      <c r="AC259" s="312"/>
      <c r="AD259" s="313">
        <v>65</v>
      </c>
      <c r="AE259" s="313">
        <v>65</v>
      </c>
      <c r="AF259" s="313">
        <v>71</v>
      </c>
      <c r="AG259" s="313">
        <v>62</v>
      </c>
      <c r="AH259" s="313">
        <v>59</v>
      </c>
      <c r="AI259" s="313">
        <v>54</v>
      </c>
      <c r="AJ259" s="312"/>
      <c r="AK259" s="312"/>
      <c r="AL259" s="312"/>
      <c r="AM259" s="312"/>
      <c r="AN259" s="312"/>
      <c r="AO259" s="312"/>
      <c r="AP259" s="312"/>
      <c r="AQ259" s="312"/>
      <c r="AR259" s="312"/>
      <c r="AS259" s="312"/>
      <c r="AT259" s="312"/>
      <c r="AU259" s="314">
        <v>305</v>
      </c>
      <c r="AV259" s="313">
        <v>375</v>
      </c>
      <c r="AW259" s="313">
        <v>13</v>
      </c>
      <c r="AX259" s="313">
        <v>10</v>
      </c>
      <c r="AY259" s="313">
        <v>21</v>
      </c>
      <c r="AZ259" s="313">
        <v>25</v>
      </c>
      <c r="BA259" s="313">
        <v>33</v>
      </c>
      <c r="BB259" s="313">
        <v>25</v>
      </c>
      <c r="BC259" s="313">
        <v>28</v>
      </c>
      <c r="BD259" s="313">
        <v>26</v>
      </c>
      <c r="BE259" s="312"/>
      <c r="BF259" s="313">
        <v>34</v>
      </c>
      <c r="BG259" s="313">
        <v>40</v>
      </c>
      <c r="BH259" s="313">
        <v>40</v>
      </c>
      <c r="BI259" s="313">
        <v>24</v>
      </c>
      <c r="BJ259" s="313">
        <v>30</v>
      </c>
      <c r="BK259" s="313">
        <v>26</v>
      </c>
      <c r="BL259" s="312"/>
      <c r="BM259" s="312"/>
      <c r="BN259" s="312"/>
      <c r="BO259" s="312"/>
      <c r="BP259" s="312"/>
      <c r="BQ259" s="312"/>
      <c r="BR259" s="312"/>
      <c r="BS259" s="312"/>
      <c r="BT259" s="312"/>
      <c r="BU259" s="315"/>
      <c r="BV259" s="315"/>
      <c r="BW259" s="314">
        <v>305</v>
      </c>
      <c r="BX259" s="313">
        <v>364</v>
      </c>
      <c r="BY259" s="313">
        <v>5</v>
      </c>
      <c r="BZ259" s="313">
        <v>14</v>
      </c>
      <c r="CA259" s="313">
        <v>20</v>
      </c>
      <c r="CB259" s="313">
        <v>25</v>
      </c>
      <c r="CC259" s="313">
        <v>29</v>
      </c>
      <c r="CD259" s="313">
        <v>36</v>
      </c>
      <c r="CE259" s="313">
        <v>19</v>
      </c>
      <c r="CF259" s="313">
        <v>34</v>
      </c>
      <c r="CG259" s="312"/>
      <c r="CH259" s="313">
        <v>31</v>
      </c>
      <c r="CI259" s="313">
        <v>25</v>
      </c>
      <c r="CJ259" s="313">
        <v>31</v>
      </c>
      <c r="CK259" s="313">
        <v>38</v>
      </c>
      <c r="CL259" s="313">
        <v>29</v>
      </c>
      <c r="CM259" s="313">
        <v>28</v>
      </c>
      <c r="CN259" s="312"/>
      <c r="CO259" s="312"/>
      <c r="CP259" s="312"/>
      <c r="CQ259" s="312"/>
      <c r="CR259" s="312"/>
      <c r="CS259" s="312"/>
      <c r="CT259" s="312"/>
      <c r="CU259" s="312"/>
      <c r="CV259" s="312"/>
      <c r="CW259" s="315"/>
      <c r="CX259" s="315"/>
    </row>
    <row r="260" spans="1:102" ht="18.75" x14ac:dyDescent="0.3">
      <c r="A260" s="270">
        <v>248</v>
      </c>
      <c r="B260" s="285" t="s">
        <v>1767</v>
      </c>
      <c r="C260" s="285" t="s">
        <v>351</v>
      </c>
      <c r="D260" s="285" t="s">
        <v>139</v>
      </c>
      <c r="E260" s="285" t="s">
        <v>130</v>
      </c>
      <c r="F260" s="285" t="s">
        <v>130</v>
      </c>
      <c r="G260" s="286" t="s">
        <v>1768</v>
      </c>
      <c r="H260" s="286" t="s">
        <v>1769</v>
      </c>
      <c r="I260" s="287">
        <v>12</v>
      </c>
      <c r="J260" s="285" t="s">
        <v>792</v>
      </c>
      <c r="K260" s="285" t="s">
        <v>1770</v>
      </c>
      <c r="L260" s="272">
        <v>313001006621</v>
      </c>
      <c r="M260" s="271">
        <v>310</v>
      </c>
      <c r="N260" s="270">
        <v>310</v>
      </c>
      <c r="O260" s="270" t="s">
        <v>1771</v>
      </c>
      <c r="P260" s="273">
        <v>6670848</v>
      </c>
      <c r="Q260" s="273" t="s">
        <v>357</v>
      </c>
      <c r="R260" s="273">
        <v>3126524107</v>
      </c>
      <c r="S260" s="274" t="s">
        <v>1772</v>
      </c>
      <c r="T260" s="313">
        <v>324</v>
      </c>
      <c r="U260" s="313">
        <v>5</v>
      </c>
      <c r="V260" s="313">
        <v>7</v>
      </c>
      <c r="W260" s="313">
        <v>10</v>
      </c>
      <c r="X260" s="313">
        <v>27</v>
      </c>
      <c r="Y260" s="313">
        <v>26</v>
      </c>
      <c r="Z260" s="313">
        <v>48</v>
      </c>
      <c r="AA260" s="313">
        <v>37</v>
      </c>
      <c r="AB260" s="313">
        <v>41</v>
      </c>
      <c r="AC260" s="312"/>
      <c r="AD260" s="313">
        <v>30</v>
      </c>
      <c r="AE260" s="313">
        <v>31</v>
      </c>
      <c r="AF260" s="313">
        <v>35</v>
      </c>
      <c r="AG260" s="313">
        <v>27</v>
      </c>
      <c r="AH260" s="312"/>
      <c r="AI260" s="312"/>
      <c r="AJ260" s="312"/>
      <c r="AK260" s="312"/>
      <c r="AL260" s="312"/>
      <c r="AM260" s="312"/>
      <c r="AN260" s="312"/>
      <c r="AO260" s="312"/>
      <c r="AP260" s="312"/>
      <c r="AQ260" s="312"/>
      <c r="AR260" s="312"/>
      <c r="AS260" s="312"/>
      <c r="AT260" s="312"/>
      <c r="AU260" s="314">
        <v>310</v>
      </c>
      <c r="AV260" s="313">
        <v>151</v>
      </c>
      <c r="AW260" s="313">
        <v>3</v>
      </c>
      <c r="AX260" s="313">
        <v>2</v>
      </c>
      <c r="AY260" s="313">
        <v>6</v>
      </c>
      <c r="AZ260" s="313">
        <v>11</v>
      </c>
      <c r="BA260" s="313">
        <v>10</v>
      </c>
      <c r="BB260" s="313">
        <v>26</v>
      </c>
      <c r="BC260" s="313">
        <v>19</v>
      </c>
      <c r="BD260" s="313">
        <v>19</v>
      </c>
      <c r="BE260" s="312"/>
      <c r="BF260" s="313">
        <v>11</v>
      </c>
      <c r="BG260" s="313">
        <v>15</v>
      </c>
      <c r="BH260" s="313">
        <v>18</v>
      </c>
      <c r="BI260" s="313">
        <v>11</v>
      </c>
      <c r="BJ260" s="312"/>
      <c r="BK260" s="312"/>
      <c r="BL260" s="312"/>
      <c r="BM260" s="312"/>
      <c r="BN260" s="312"/>
      <c r="BO260" s="312"/>
      <c r="BP260" s="312"/>
      <c r="BQ260" s="312"/>
      <c r="BR260" s="312"/>
      <c r="BS260" s="312"/>
      <c r="BT260" s="312"/>
      <c r="BU260" s="315"/>
      <c r="BV260" s="315"/>
      <c r="BW260" s="314">
        <v>310</v>
      </c>
      <c r="BX260" s="313">
        <v>173</v>
      </c>
      <c r="BY260" s="313">
        <v>2</v>
      </c>
      <c r="BZ260" s="313">
        <v>5</v>
      </c>
      <c r="CA260" s="313">
        <v>4</v>
      </c>
      <c r="CB260" s="313">
        <v>16</v>
      </c>
      <c r="CC260" s="313">
        <v>16</v>
      </c>
      <c r="CD260" s="313">
        <v>22</v>
      </c>
      <c r="CE260" s="313">
        <v>18</v>
      </c>
      <c r="CF260" s="313">
        <v>22</v>
      </c>
      <c r="CG260" s="312"/>
      <c r="CH260" s="313">
        <v>19</v>
      </c>
      <c r="CI260" s="313">
        <v>16</v>
      </c>
      <c r="CJ260" s="313">
        <v>17</v>
      </c>
      <c r="CK260" s="313">
        <v>16</v>
      </c>
      <c r="CL260" s="312"/>
      <c r="CM260" s="312"/>
      <c r="CN260" s="312"/>
      <c r="CO260" s="312"/>
      <c r="CP260" s="312"/>
      <c r="CQ260" s="312"/>
      <c r="CR260" s="312"/>
      <c r="CS260" s="312"/>
      <c r="CT260" s="312"/>
      <c r="CU260" s="312"/>
      <c r="CV260" s="312"/>
      <c r="CW260" s="315"/>
      <c r="CX260" s="315"/>
    </row>
    <row r="261" spans="1:102" ht="18.75" x14ac:dyDescent="0.3">
      <c r="A261" s="270">
        <v>249</v>
      </c>
      <c r="B261" s="285" t="s">
        <v>1773</v>
      </c>
      <c r="C261" s="285" t="s">
        <v>351</v>
      </c>
      <c r="D261" s="285" t="s">
        <v>139</v>
      </c>
      <c r="E261" s="285" t="s">
        <v>128</v>
      </c>
      <c r="F261" s="285" t="s">
        <v>145</v>
      </c>
      <c r="G261" s="286" t="s">
        <v>1774</v>
      </c>
      <c r="H261" s="286" t="s">
        <v>1775</v>
      </c>
      <c r="I261" s="287">
        <v>10</v>
      </c>
      <c r="J261" s="285" t="s">
        <v>971</v>
      </c>
      <c r="K261" s="285" t="s">
        <v>1776</v>
      </c>
      <c r="L261" s="272">
        <v>313001006639</v>
      </c>
      <c r="M261" s="271">
        <v>311</v>
      </c>
      <c r="N261" s="270">
        <v>311</v>
      </c>
      <c r="O261" s="270" t="s">
        <v>1777</v>
      </c>
      <c r="P261" s="273">
        <v>3012875399</v>
      </c>
      <c r="Q261" s="273" t="s">
        <v>357</v>
      </c>
      <c r="R261" s="273">
        <v>3135774076</v>
      </c>
      <c r="S261" s="274" t="s">
        <v>1778</v>
      </c>
      <c r="T261" s="313">
        <v>338</v>
      </c>
      <c r="U261" s="312"/>
      <c r="V261" s="312"/>
      <c r="W261" s="313">
        <v>6</v>
      </c>
      <c r="X261" s="313">
        <v>11</v>
      </c>
      <c r="Y261" s="313">
        <v>14</v>
      </c>
      <c r="Z261" s="313">
        <v>16</v>
      </c>
      <c r="AA261" s="313">
        <v>25</v>
      </c>
      <c r="AB261" s="313">
        <v>19</v>
      </c>
      <c r="AC261" s="312"/>
      <c r="AD261" s="313">
        <v>26</v>
      </c>
      <c r="AE261" s="313">
        <v>39</v>
      </c>
      <c r="AF261" s="313">
        <v>38</v>
      </c>
      <c r="AG261" s="313">
        <v>52</v>
      </c>
      <c r="AH261" s="313">
        <v>49</v>
      </c>
      <c r="AI261" s="313">
        <v>43</v>
      </c>
      <c r="AJ261" s="312"/>
      <c r="AK261" s="312"/>
      <c r="AL261" s="312"/>
      <c r="AM261" s="312"/>
      <c r="AN261" s="312"/>
      <c r="AO261" s="312"/>
      <c r="AP261" s="312"/>
      <c r="AQ261" s="312"/>
      <c r="AR261" s="312"/>
      <c r="AS261" s="312"/>
      <c r="AT261" s="312"/>
      <c r="AU261" s="314">
        <v>311</v>
      </c>
      <c r="AV261" s="313">
        <v>155</v>
      </c>
      <c r="AW261" s="312"/>
      <c r="AX261" s="312"/>
      <c r="AY261" s="313">
        <v>2</v>
      </c>
      <c r="AZ261" s="313">
        <v>3</v>
      </c>
      <c r="BA261" s="313">
        <v>8</v>
      </c>
      <c r="BB261" s="313">
        <v>9</v>
      </c>
      <c r="BC261" s="313">
        <v>14</v>
      </c>
      <c r="BD261" s="313">
        <v>8</v>
      </c>
      <c r="BE261" s="312"/>
      <c r="BF261" s="313">
        <v>6</v>
      </c>
      <c r="BG261" s="313">
        <v>19</v>
      </c>
      <c r="BH261" s="313">
        <v>15</v>
      </c>
      <c r="BI261" s="313">
        <v>24</v>
      </c>
      <c r="BJ261" s="313">
        <v>24</v>
      </c>
      <c r="BK261" s="313">
        <v>23</v>
      </c>
      <c r="BL261" s="312"/>
      <c r="BM261" s="312"/>
      <c r="BN261" s="312"/>
      <c r="BO261" s="312"/>
      <c r="BP261" s="312"/>
      <c r="BQ261" s="312"/>
      <c r="BR261" s="312"/>
      <c r="BS261" s="312"/>
      <c r="BT261" s="312"/>
      <c r="BU261" s="315"/>
      <c r="BV261" s="315"/>
      <c r="BW261" s="314">
        <v>311</v>
      </c>
      <c r="BX261" s="313">
        <v>183</v>
      </c>
      <c r="BY261" s="312"/>
      <c r="BZ261" s="312"/>
      <c r="CA261" s="313">
        <v>4</v>
      </c>
      <c r="CB261" s="313">
        <v>8</v>
      </c>
      <c r="CC261" s="313">
        <v>6</v>
      </c>
      <c r="CD261" s="313">
        <v>7</v>
      </c>
      <c r="CE261" s="313">
        <v>11</v>
      </c>
      <c r="CF261" s="313">
        <v>11</v>
      </c>
      <c r="CG261" s="312"/>
      <c r="CH261" s="313">
        <v>20</v>
      </c>
      <c r="CI261" s="313">
        <v>20</v>
      </c>
      <c r="CJ261" s="313">
        <v>23</v>
      </c>
      <c r="CK261" s="313">
        <v>28</v>
      </c>
      <c r="CL261" s="313">
        <v>25</v>
      </c>
      <c r="CM261" s="313">
        <v>20</v>
      </c>
      <c r="CN261" s="312"/>
      <c r="CO261" s="312"/>
      <c r="CP261" s="312"/>
      <c r="CQ261" s="312"/>
      <c r="CR261" s="312"/>
      <c r="CS261" s="312"/>
      <c r="CT261" s="312"/>
      <c r="CU261" s="312"/>
      <c r="CV261" s="312"/>
      <c r="CW261" s="315"/>
      <c r="CX261" s="315"/>
    </row>
    <row r="262" spans="1:102" ht="18.75" x14ac:dyDescent="0.3">
      <c r="A262" s="270">
        <v>250</v>
      </c>
      <c r="B262" s="285" t="s">
        <v>1779</v>
      </c>
      <c r="C262" s="285" t="s">
        <v>351</v>
      </c>
      <c r="D262" s="285" t="s">
        <v>139</v>
      </c>
      <c r="E262" s="285" t="s">
        <v>128</v>
      </c>
      <c r="F262" s="285" t="s">
        <v>145</v>
      </c>
      <c r="G262" s="286" t="s">
        <v>1780</v>
      </c>
      <c r="H262" s="286" t="s">
        <v>1781</v>
      </c>
      <c r="I262" s="287">
        <v>8</v>
      </c>
      <c r="J262" s="285" t="s">
        <v>1782</v>
      </c>
      <c r="K262" s="285" t="s">
        <v>1783</v>
      </c>
      <c r="L262" s="272">
        <v>313001006647</v>
      </c>
      <c r="M262" s="271">
        <v>312</v>
      </c>
      <c r="N262" s="270">
        <v>312</v>
      </c>
      <c r="O262" s="270" t="s">
        <v>1784</v>
      </c>
      <c r="P262" s="273">
        <v>6677347</v>
      </c>
      <c r="Q262" s="273" t="s">
        <v>357</v>
      </c>
      <c r="R262" s="273">
        <v>3156481229</v>
      </c>
      <c r="S262" s="274" t="s">
        <v>1785</v>
      </c>
      <c r="T262" s="313">
        <v>145</v>
      </c>
      <c r="U262" s="313">
        <v>9</v>
      </c>
      <c r="V262" s="313">
        <v>14</v>
      </c>
      <c r="W262" s="313">
        <v>13</v>
      </c>
      <c r="X262" s="313">
        <v>22</v>
      </c>
      <c r="Y262" s="313">
        <v>17</v>
      </c>
      <c r="Z262" s="313">
        <v>23</v>
      </c>
      <c r="AA262" s="313">
        <v>28</v>
      </c>
      <c r="AB262" s="313">
        <v>19</v>
      </c>
      <c r="AC262" s="312"/>
      <c r="AD262" s="312"/>
      <c r="AE262" s="312"/>
      <c r="AF262" s="312"/>
      <c r="AG262" s="312"/>
      <c r="AH262" s="312"/>
      <c r="AI262" s="312"/>
      <c r="AJ262" s="312"/>
      <c r="AK262" s="312"/>
      <c r="AL262" s="312"/>
      <c r="AM262" s="312"/>
      <c r="AN262" s="312"/>
      <c r="AO262" s="312"/>
      <c r="AP262" s="312"/>
      <c r="AQ262" s="312"/>
      <c r="AR262" s="312"/>
      <c r="AS262" s="312"/>
      <c r="AT262" s="312"/>
      <c r="AU262" s="314">
        <v>312</v>
      </c>
      <c r="AV262" s="313">
        <v>66</v>
      </c>
      <c r="AW262" s="313">
        <v>7</v>
      </c>
      <c r="AX262" s="313">
        <v>5</v>
      </c>
      <c r="AY262" s="313">
        <v>8</v>
      </c>
      <c r="AZ262" s="313">
        <v>8</v>
      </c>
      <c r="BA262" s="313">
        <v>4</v>
      </c>
      <c r="BB262" s="313">
        <v>13</v>
      </c>
      <c r="BC262" s="313">
        <v>11</v>
      </c>
      <c r="BD262" s="313">
        <v>10</v>
      </c>
      <c r="BE262" s="312"/>
      <c r="BF262" s="312"/>
      <c r="BG262" s="312"/>
      <c r="BH262" s="312"/>
      <c r="BI262" s="312"/>
      <c r="BJ262" s="312"/>
      <c r="BK262" s="312"/>
      <c r="BL262" s="312"/>
      <c r="BM262" s="312"/>
      <c r="BN262" s="312"/>
      <c r="BO262" s="312"/>
      <c r="BP262" s="312"/>
      <c r="BQ262" s="312"/>
      <c r="BR262" s="312"/>
      <c r="BS262" s="312"/>
      <c r="BT262" s="312"/>
      <c r="BU262" s="315"/>
      <c r="BV262" s="315"/>
      <c r="BW262" s="314">
        <v>312</v>
      </c>
      <c r="BX262" s="313">
        <v>79</v>
      </c>
      <c r="BY262" s="313">
        <v>2</v>
      </c>
      <c r="BZ262" s="313">
        <v>9</v>
      </c>
      <c r="CA262" s="313">
        <v>5</v>
      </c>
      <c r="CB262" s="313">
        <v>14</v>
      </c>
      <c r="CC262" s="313">
        <v>13</v>
      </c>
      <c r="CD262" s="313">
        <v>10</v>
      </c>
      <c r="CE262" s="313">
        <v>17</v>
      </c>
      <c r="CF262" s="313">
        <v>9</v>
      </c>
      <c r="CG262" s="312"/>
      <c r="CH262" s="312"/>
      <c r="CI262" s="312"/>
      <c r="CJ262" s="312"/>
      <c r="CK262" s="312"/>
      <c r="CL262" s="312"/>
      <c r="CM262" s="312"/>
      <c r="CN262" s="312"/>
      <c r="CO262" s="312"/>
      <c r="CP262" s="312"/>
      <c r="CQ262" s="312"/>
      <c r="CR262" s="312"/>
      <c r="CS262" s="312"/>
      <c r="CT262" s="312"/>
      <c r="CU262" s="312"/>
      <c r="CV262" s="312"/>
      <c r="CW262" s="315"/>
      <c r="CX262" s="315"/>
    </row>
    <row r="263" spans="1:102" ht="18.75" x14ac:dyDescent="0.3">
      <c r="A263" s="270">
        <v>251</v>
      </c>
      <c r="B263" s="285" t="s">
        <v>1786</v>
      </c>
      <c r="C263" s="285" t="s">
        <v>351</v>
      </c>
      <c r="D263" s="285" t="s">
        <v>139</v>
      </c>
      <c r="E263" s="285" t="s">
        <v>130</v>
      </c>
      <c r="F263" s="285" t="s">
        <v>130</v>
      </c>
      <c r="G263" s="286" t="s">
        <v>1787</v>
      </c>
      <c r="H263" s="286" t="s">
        <v>1788</v>
      </c>
      <c r="I263" s="287">
        <v>12</v>
      </c>
      <c r="J263" s="285" t="s">
        <v>589</v>
      </c>
      <c r="K263" s="285" t="s">
        <v>1789</v>
      </c>
      <c r="L263" s="272">
        <v>313001006698</v>
      </c>
      <c r="M263" s="271">
        <v>313</v>
      </c>
      <c r="N263" s="270">
        <v>313</v>
      </c>
      <c r="O263" s="270" t="s">
        <v>1790</v>
      </c>
      <c r="P263" s="273">
        <v>6631911</v>
      </c>
      <c r="Q263" s="273" t="s">
        <v>357</v>
      </c>
      <c r="R263" s="273">
        <v>3174399062</v>
      </c>
      <c r="S263" s="274" t="s">
        <v>1791</v>
      </c>
      <c r="T263" s="313">
        <v>228</v>
      </c>
      <c r="U263" s="312"/>
      <c r="V263" s="312"/>
      <c r="W263" s="313">
        <v>4</v>
      </c>
      <c r="X263" s="313">
        <v>13</v>
      </c>
      <c r="Y263" s="313">
        <v>9</v>
      </c>
      <c r="Z263" s="313">
        <v>15</v>
      </c>
      <c r="AA263" s="313">
        <v>15</v>
      </c>
      <c r="AB263" s="313">
        <v>13</v>
      </c>
      <c r="AC263" s="312"/>
      <c r="AD263" s="313">
        <v>21</v>
      </c>
      <c r="AE263" s="313">
        <v>26</v>
      </c>
      <c r="AF263" s="313">
        <v>25</v>
      </c>
      <c r="AG263" s="313">
        <v>27</v>
      </c>
      <c r="AH263" s="313">
        <v>31</v>
      </c>
      <c r="AI263" s="313">
        <v>29</v>
      </c>
      <c r="AJ263" s="312"/>
      <c r="AK263" s="312"/>
      <c r="AL263" s="312"/>
      <c r="AM263" s="312"/>
      <c r="AN263" s="312"/>
      <c r="AO263" s="312"/>
      <c r="AP263" s="312"/>
      <c r="AQ263" s="312"/>
      <c r="AR263" s="312"/>
      <c r="AS263" s="312"/>
      <c r="AT263" s="312"/>
      <c r="AU263" s="314">
        <v>313</v>
      </c>
      <c r="AV263" s="313">
        <v>102</v>
      </c>
      <c r="AW263" s="312"/>
      <c r="AX263" s="312"/>
      <c r="AY263" s="313">
        <v>1</v>
      </c>
      <c r="AZ263" s="313">
        <v>8</v>
      </c>
      <c r="BA263" s="313">
        <v>4</v>
      </c>
      <c r="BB263" s="313">
        <v>3</v>
      </c>
      <c r="BC263" s="313">
        <v>6</v>
      </c>
      <c r="BD263" s="313">
        <v>8</v>
      </c>
      <c r="BE263" s="312"/>
      <c r="BF263" s="313">
        <v>9</v>
      </c>
      <c r="BG263" s="313">
        <v>14</v>
      </c>
      <c r="BH263" s="313">
        <v>11</v>
      </c>
      <c r="BI263" s="313">
        <v>8</v>
      </c>
      <c r="BJ263" s="313">
        <v>14</v>
      </c>
      <c r="BK263" s="313">
        <v>16</v>
      </c>
      <c r="BL263" s="312"/>
      <c r="BM263" s="312"/>
      <c r="BN263" s="312"/>
      <c r="BO263" s="312"/>
      <c r="BP263" s="312"/>
      <c r="BQ263" s="312"/>
      <c r="BR263" s="312"/>
      <c r="BS263" s="312"/>
      <c r="BT263" s="312"/>
      <c r="BU263" s="315"/>
      <c r="BV263" s="315"/>
      <c r="BW263" s="314">
        <v>313</v>
      </c>
      <c r="BX263" s="313">
        <v>126</v>
      </c>
      <c r="BY263" s="312"/>
      <c r="BZ263" s="312"/>
      <c r="CA263" s="313">
        <v>3</v>
      </c>
      <c r="CB263" s="313">
        <v>5</v>
      </c>
      <c r="CC263" s="313">
        <v>5</v>
      </c>
      <c r="CD263" s="313">
        <v>12</v>
      </c>
      <c r="CE263" s="313">
        <v>9</v>
      </c>
      <c r="CF263" s="313">
        <v>5</v>
      </c>
      <c r="CG263" s="312"/>
      <c r="CH263" s="313">
        <v>12</v>
      </c>
      <c r="CI263" s="313">
        <v>12</v>
      </c>
      <c r="CJ263" s="313">
        <v>14</v>
      </c>
      <c r="CK263" s="313">
        <v>19</v>
      </c>
      <c r="CL263" s="313">
        <v>17</v>
      </c>
      <c r="CM263" s="313">
        <v>13</v>
      </c>
      <c r="CN263" s="312"/>
      <c r="CO263" s="312"/>
      <c r="CP263" s="312"/>
      <c r="CQ263" s="312"/>
      <c r="CR263" s="312"/>
      <c r="CS263" s="312"/>
      <c r="CT263" s="312"/>
      <c r="CU263" s="312"/>
      <c r="CV263" s="312"/>
      <c r="CW263" s="315"/>
      <c r="CX263" s="315"/>
    </row>
    <row r="264" spans="1:102" ht="18.75" x14ac:dyDescent="0.3">
      <c r="A264" s="270">
        <v>252</v>
      </c>
      <c r="B264" s="285" t="s">
        <v>1792</v>
      </c>
      <c r="C264" s="285" t="s">
        <v>351</v>
      </c>
      <c r="D264" s="285" t="s">
        <v>139</v>
      </c>
      <c r="E264" s="285" t="s">
        <v>130</v>
      </c>
      <c r="F264" s="285" t="s">
        <v>130</v>
      </c>
      <c r="G264" s="286" t="s">
        <v>1793</v>
      </c>
      <c r="H264" s="286" t="s">
        <v>1794</v>
      </c>
      <c r="I264" s="287">
        <v>12</v>
      </c>
      <c r="J264" s="285" t="s">
        <v>785</v>
      </c>
      <c r="K264" s="285" t="s">
        <v>1795</v>
      </c>
      <c r="L264" s="272">
        <v>313001006701</v>
      </c>
      <c r="M264" s="271">
        <v>314</v>
      </c>
      <c r="N264" s="270">
        <v>314</v>
      </c>
      <c r="O264" s="271" t="s">
        <v>1796</v>
      </c>
      <c r="P264" s="273">
        <v>3330333543</v>
      </c>
      <c r="Q264" s="273" t="s">
        <v>357</v>
      </c>
      <c r="R264" s="273">
        <v>3330333543</v>
      </c>
      <c r="S264" s="274" t="s">
        <v>1797</v>
      </c>
      <c r="T264" s="313">
        <v>6585</v>
      </c>
      <c r="U264" s="313">
        <v>29</v>
      </c>
      <c r="V264" s="313">
        <v>115</v>
      </c>
      <c r="W264" s="313">
        <v>202</v>
      </c>
      <c r="X264" s="313">
        <v>331</v>
      </c>
      <c r="Y264" s="313">
        <v>354</v>
      </c>
      <c r="Z264" s="313">
        <v>431</v>
      </c>
      <c r="AA264" s="313">
        <v>434</v>
      </c>
      <c r="AB264" s="313">
        <v>480</v>
      </c>
      <c r="AC264" s="312"/>
      <c r="AD264" s="313">
        <v>673</v>
      </c>
      <c r="AE264" s="313">
        <v>738</v>
      </c>
      <c r="AF264" s="313">
        <v>723</v>
      </c>
      <c r="AG264" s="313">
        <v>714</v>
      </c>
      <c r="AH264" s="313">
        <v>716</v>
      </c>
      <c r="AI264" s="313">
        <v>645</v>
      </c>
      <c r="AJ264" s="312"/>
      <c r="AK264" s="312"/>
      <c r="AL264" s="312"/>
      <c r="AM264" s="312"/>
      <c r="AN264" s="312"/>
      <c r="AO264" s="312"/>
      <c r="AP264" s="312"/>
      <c r="AQ264" s="312"/>
      <c r="AR264" s="312"/>
      <c r="AS264" s="312"/>
      <c r="AT264" s="312"/>
      <c r="AU264" s="314">
        <v>314</v>
      </c>
      <c r="AV264" s="313">
        <v>2904</v>
      </c>
      <c r="AW264" s="313">
        <v>14</v>
      </c>
      <c r="AX264" s="313">
        <v>58</v>
      </c>
      <c r="AY264" s="313">
        <v>90</v>
      </c>
      <c r="AZ264" s="313">
        <v>143</v>
      </c>
      <c r="BA264" s="313">
        <v>169</v>
      </c>
      <c r="BB264" s="313">
        <v>187</v>
      </c>
      <c r="BC264" s="313">
        <v>202</v>
      </c>
      <c r="BD264" s="313">
        <v>205</v>
      </c>
      <c r="BE264" s="312"/>
      <c r="BF264" s="313">
        <v>280</v>
      </c>
      <c r="BG264" s="313">
        <v>303</v>
      </c>
      <c r="BH264" s="313">
        <v>316</v>
      </c>
      <c r="BI264" s="313">
        <v>309</v>
      </c>
      <c r="BJ264" s="313">
        <v>332</v>
      </c>
      <c r="BK264" s="313">
        <v>296</v>
      </c>
      <c r="BL264" s="312"/>
      <c r="BM264" s="312"/>
      <c r="BN264" s="312"/>
      <c r="BO264" s="312"/>
      <c r="BP264" s="312"/>
      <c r="BQ264" s="312"/>
      <c r="BR264" s="312"/>
      <c r="BS264" s="312"/>
      <c r="BT264" s="312"/>
      <c r="BU264" s="315"/>
      <c r="BV264" s="315"/>
      <c r="BW264" s="314">
        <v>314</v>
      </c>
      <c r="BX264" s="313">
        <v>3681</v>
      </c>
      <c r="BY264" s="313">
        <v>15</v>
      </c>
      <c r="BZ264" s="313">
        <v>57</v>
      </c>
      <c r="CA264" s="313">
        <v>112</v>
      </c>
      <c r="CB264" s="313">
        <v>188</v>
      </c>
      <c r="CC264" s="313">
        <v>185</v>
      </c>
      <c r="CD264" s="313">
        <v>244</v>
      </c>
      <c r="CE264" s="313">
        <v>232</v>
      </c>
      <c r="CF264" s="313">
        <v>275</v>
      </c>
      <c r="CG264" s="312"/>
      <c r="CH264" s="313">
        <v>393</v>
      </c>
      <c r="CI264" s="313">
        <v>435</v>
      </c>
      <c r="CJ264" s="313">
        <v>407</v>
      </c>
      <c r="CK264" s="313">
        <v>405</v>
      </c>
      <c r="CL264" s="313">
        <v>384</v>
      </c>
      <c r="CM264" s="313">
        <v>349</v>
      </c>
      <c r="CN264" s="312"/>
      <c r="CO264" s="312"/>
      <c r="CP264" s="312"/>
      <c r="CQ264" s="312"/>
      <c r="CR264" s="312"/>
      <c r="CS264" s="312"/>
      <c r="CT264" s="312"/>
      <c r="CU264" s="312"/>
      <c r="CV264" s="312"/>
      <c r="CW264" s="315"/>
      <c r="CX264" s="315"/>
    </row>
    <row r="265" spans="1:102" ht="18.75" x14ac:dyDescent="0.3">
      <c r="A265" s="270">
        <v>253</v>
      </c>
      <c r="B265" s="285" t="s">
        <v>1798</v>
      </c>
      <c r="C265" s="285" t="s">
        <v>351</v>
      </c>
      <c r="D265" s="285" t="s">
        <v>139</v>
      </c>
      <c r="E265" s="285" t="s">
        <v>129</v>
      </c>
      <c r="F265" s="285" t="s">
        <v>129</v>
      </c>
      <c r="G265" s="286" t="s">
        <v>1799</v>
      </c>
      <c r="H265" s="286" t="s">
        <v>1800</v>
      </c>
      <c r="I265" s="287">
        <v>6</v>
      </c>
      <c r="J265" s="285" t="s">
        <v>400</v>
      </c>
      <c r="K265" s="285" t="s">
        <v>1801</v>
      </c>
      <c r="L265" s="272">
        <v>313001007007</v>
      </c>
      <c r="M265" s="271">
        <v>319</v>
      </c>
      <c r="N265" s="270">
        <v>319</v>
      </c>
      <c r="O265" s="270" t="s">
        <v>1802</v>
      </c>
      <c r="P265" s="273">
        <v>6422396</v>
      </c>
      <c r="Q265" s="273" t="s">
        <v>357</v>
      </c>
      <c r="R265" s="273">
        <v>3114141899</v>
      </c>
      <c r="S265" s="274" t="s">
        <v>1803</v>
      </c>
      <c r="T265" s="313">
        <v>657</v>
      </c>
      <c r="U265" s="313">
        <v>9</v>
      </c>
      <c r="V265" s="313">
        <v>21</v>
      </c>
      <c r="W265" s="313">
        <v>49</v>
      </c>
      <c r="X265" s="313">
        <v>69</v>
      </c>
      <c r="Y265" s="313">
        <v>80</v>
      </c>
      <c r="Z265" s="313">
        <v>85</v>
      </c>
      <c r="AA265" s="313">
        <v>94</v>
      </c>
      <c r="AB265" s="313">
        <v>90</v>
      </c>
      <c r="AC265" s="312"/>
      <c r="AD265" s="313">
        <v>51</v>
      </c>
      <c r="AE265" s="313">
        <v>48</v>
      </c>
      <c r="AF265" s="313">
        <v>42</v>
      </c>
      <c r="AG265" s="313">
        <v>19</v>
      </c>
      <c r="AH265" s="312"/>
      <c r="AI265" s="312"/>
      <c r="AJ265" s="312"/>
      <c r="AK265" s="312"/>
      <c r="AL265" s="312"/>
      <c r="AM265" s="312"/>
      <c r="AN265" s="312"/>
      <c r="AO265" s="312"/>
      <c r="AP265" s="312"/>
      <c r="AQ265" s="312"/>
      <c r="AR265" s="312"/>
      <c r="AS265" s="312"/>
      <c r="AT265" s="312"/>
      <c r="AU265" s="314">
        <v>319</v>
      </c>
      <c r="AV265" s="313">
        <v>335</v>
      </c>
      <c r="AW265" s="313">
        <v>4</v>
      </c>
      <c r="AX265" s="313">
        <v>9</v>
      </c>
      <c r="AY265" s="313">
        <v>28</v>
      </c>
      <c r="AZ265" s="313">
        <v>30</v>
      </c>
      <c r="BA265" s="313">
        <v>38</v>
      </c>
      <c r="BB265" s="313">
        <v>45</v>
      </c>
      <c r="BC265" s="313">
        <v>52</v>
      </c>
      <c r="BD265" s="313">
        <v>45</v>
      </c>
      <c r="BE265" s="312"/>
      <c r="BF265" s="313">
        <v>27</v>
      </c>
      <c r="BG265" s="313">
        <v>24</v>
      </c>
      <c r="BH265" s="313">
        <v>22</v>
      </c>
      <c r="BI265" s="313">
        <v>11</v>
      </c>
      <c r="BJ265" s="312"/>
      <c r="BK265" s="312"/>
      <c r="BL265" s="312"/>
      <c r="BM265" s="312"/>
      <c r="BN265" s="312"/>
      <c r="BO265" s="312"/>
      <c r="BP265" s="312"/>
      <c r="BQ265" s="312"/>
      <c r="BR265" s="312"/>
      <c r="BS265" s="312"/>
      <c r="BT265" s="312"/>
      <c r="BU265" s="315"/>
      <c r="BV265" s="315"/>
      <c r="BW265" s="314">
        <v>319</v>
      </c>
      <c r="BX265" s="313">
        <v>322</v>
      </c>
      <c r="BY265" s="313">
        <v>5</v>
      </c>
      <c r="BZ265" s="313">
        <v>12</v>
      </c>
      <c r="CA265" s="313">
        <v>21</v>
      </c>
      <c r="CB265" s="313">
        <v>39</v>
      </c>
      <c r="CC265" s="313">
        <v>42</v>
      </c>
      <c r="CD265" s="313">
        <v>40</v>
      </c>
      <c r="CE265" s="313">
        <v>42</v>
      </c>
      <c r="CF265" s="313">
        <v>45</v>
      </c>
      <c r="CG265" s="312"/>
      <c r="CH265" s="313">
        <v>24</v>
      </c>
      <c r="CI265" s="313">
        <v>24</v>
      </c>
      <c r="CJ265" s="313">
        <v>20</v>
      </c>
      <c r="CK265" s="313">
        <v>8</v>
      </c>
      <c r="CL265" s="312"/>
      <c r="CM265" s="312"/>
      <c r="CN265" s="312"/>
      <c r="CO265" s="312"/>
      <c r="CP265" s="312"/>
      <c r="CQ265" s="312"/>
      <c r="CR265" s="312"/>
      <c r="CS265" s="312"/>
      <c r="CT265" s="312"/>
      <c r="CU265" s="312"/>
      <c r="CV265" s="312"/>
      <c r="CW265" s="315"/>
      <c r="CX265" s="315"/>
    </row>
    <row r="266" spans="1:102" ht="18.75" x14ac:dyDescent="0.3">
      <c r="A266" s="270">
        <v>254</v>
      </c>
      <c r="B266" s="285" t="s">
        <v>1804</v>
      </c>
      <c r="C266" s="285" t="s">
        <v>351</v>
      </c>
      <c r="D266" s="285" t="s">
        <v>139</v>
      </c>
      <c r="E266" s="285" t="s">
        <v>130</v>
      </c>
      <c r="F266" s="285" t="s">
        <v>130</v>
      </c>
      <c r="G266" s="288" t="s">
        <v>1805</v>
      </c>
      <c r="H266" s="289" t="s">
        <v>1806</v>
      </c>
      <c r="I266" s="287">
        <v>14</v>
      </c>
      <c r="J266" s="285" t="s">
        <v>1807</v>
      </c>
      <c r="K266" s="285" t="s">
        <v>1808</v>
      </c>
      <c r="L266" s="272">
        <v>313001007040</v>
      </c>
      <c r="M266" s="271">
        <v>320</v>
      </c>
      <c r="N266" s="270">
        <v>320</v>
      </c>
      <c r="O266" s="270" t="s">
        <v>1809</v>
      </c>
      <c r="P266" s="273">
        <v>6812301</v>
      </c>
      <c r="Q266" s="273" t="s">
        <v>357</v>
      </c>
      <c r="R266" s="273">
        <v>3008472297</v>
      </c>
      <c r="S266" s="274" t="s">
        <v>1810</v>
      </c>
      <c r="T266" s="313">
        <v>246</v>
      </c>
      <c r="U266" s="312"/>
      <c r="V266" s="312"/>
      <c r="W266" s="313">
        <v>10</v>
      </c>
      <c r="X266" s="313">
        <v>23</v>
      </c>
      <c r="Y266" s="313">
        <v>24</v>
      </c>
      <c r="Z266" s="313">
        <v>22</v>
      </c>
      <c r="AA266" s="313">
        <v>21</v>
      </c>
      <c r="AB266" s="313">
        <v>17</v>
      </c>
      <c r="AC266" s="312"/>
      <c r="AD266" s="313">
        <v>28</v>
      </c>
      <c r="AE266" s="313">
        <v>21</v>
      </c>
      <c r="AF266" s="313">
        <v>25</v>
      </c>
      <c r="AG266" s="313">
        <v>14</v>
      </c>
      <c r="AH266" s="313">
        <v>21</v>
      </c>
      <c r="AI266" s="313">
        <v>20</v>
      </c>
      <c r="AJ266" s="312"/>
      <c r="AK266" s="312"/>
      <c r="AL266" s="312"/>
      <c r="AM266" s="312"/>
      <c r="AN266" s="312"/>
      <c r="AO266" s="312"/>
      <c r="AP266" s="312"/>
      <c r="AQ266" s="312"/>
      <c r="AR266" s="312"/>
      <c r="AS266" s="312"/>
      <c r="AT266" s="312"/>
      <c r="AU266" s="314">
        <v>320</v>
      </c>
      <c r="AV266" s="313">
        <v>116</v>
      </c>
      <c r="AW266" s="312"/>
      <c r="AX266" s="312"/>
      <c r="AY266" s="313">
        <v>6</v>
      </c>
      <c r="AZ266" s="313">
        <v>10</v>
      </c>
      <c r="BA266" s="313">
        <v>7</v>
      </c>
      <c r="BB266" s="313">
        <v>10</v>
      </c>
      <c r="BC266" s="313">
        <v>11</v>
      </c>
      <c r="BD266" s="313">
        <v>9</v>
      </c>
      <c r="BE266" s="312"/>
      <c r="BF266" s="313">
        <v>14</v>
      </c>
      <c r="BG266" s="313">
        <v>11</v>
      </c>
      <c r="BH266" s="313">
        <v>14</v>
      </c>
      <c r="BI266" s="313">
        <v>6</v>
      </c>
      <c r="BJ266" s="313">
        <v>9</v>
      </c>
      <c r="BK266" s="313">
        <v>9</v>
      </c>
      <c r="BL266" s="312"/>
      <c r="BM266" s="312"/>
      <c r="BN266" s="312"/>
      <c r="BO266" s="312"/>
      <c r="BP266" s="312"/>
      <c r="BQ266" s="312"/>
      <c r="BR266" s="312"/>
      <c r="BS266" s="312"/>
      <c r="BT266" s="312"/>
      <c r="BU266" s="315"/>
      <c r="BV266" s="315"/>
      <c r="BW266" s="314">
        <v>320</v>
      </c>
      <c r="BX266" s="313">
        <v>130</v>
      </c>
      <c r="BY266" s="312"/>
      <c r="BZ266" s="312"/>
      <c r="CA266" s="313">
        <v>4</v>
      </c>
      <c r="CB266" s="313">
        <v>13</v>
      </c>
      <c r="CC266" s="313">
        <v>17</v>
      </c>
      <c r="CD266" s="313">
        <v>12</v>
      </c>
      <c r="CE266" s="313">
        <v>10</v>
      </c>
      <c r="CF266" s="313">
        <v>8</v>
      </c>
      <c r="CG266" s="312"/>
      <c r="CH266" s="313">
        <v>14</v>
      </c>
      <c r="CI266" s="313">
        <v>10</v>
      </c>
      <c r="CJ266" s="313">
        <v>11</v>
      </c>
      <c r="CK266" s="313">
        <v>8</v>
      </c>
      <c r="CL266" s="313">
        <v>12</v>
      </c>
      <c r="CM266" s="313">
        <v>11</v>
      </c>
      <c r="CN266" s="312"/>
      <c r="CO266" s="312"/>
      <c r="CP266" s="312"/>
      <c r="CQ266" s="312"/>
      <c r="CR266" s="312"/>
      <c r="CS266" s="312"/>
      <c r="CT266" s="312"/>
      <c r="CU266" s="312"/>
      <c r="CV266" s="312"/>
      <c r="CW266" s="315"/>
      <c r="CX266" s="315"/>
    </row>
    <row r="267" spans="1:102" ht="18.75" x14ac:dyDescent="0.3">
      <c r="A267" s="270">
        <v>255</v>
      </c>
      <c r="B267" s="285" t="s">
        <v>1811</v>
      </c>
      <c r="C267" s="285" t="s">
        <v>351</v>
      </c>
      <c r="D267" s="285" t="s">
        <v>139</v>
      </c>
      <c r="E267" s="285" t="s">
        <v>130</v>
      </c>
      <c r="F267" s="285" t="s">
        <v>130</v>
      </c>
      <c r="G267" s="288" t="s">
        <v>1812</v>
      </c>
      <c r="H267" s="289" t="s">
        <v>1813</v>
      </c>
      <c r="I267" s="287">
        <v>13</v>
      </c>
      <c r="J267" s="285" t="s">
        <v>1814</v>
      </c>
      <c r="K267" s="285" t="s">
        <v>1815</v>
      </c>
      <c r="L267" s="272">
        <v>313001007058</v>
      </c>
      <c r="M267" s="271">
        <v>321</v>
      </c>
      <c r="N267" s="270">
        <v>321</v>
      </c>
      <c r="O267" s="270" t="s">
        <v>1816</v>
      </c>
      <c r="P267" s="273" t="s">
        <v>1817</v>
      </c>
      <c r="Q267" s="273" t="s">
        <v>357</v>
      </c>
      <c r="R267" s="273">
        <v>3174045495</v>
      </c>
      <c r="S267" s="274" t="s">
        <v>1818</v>
      </c>
      <c r="T267" s="313">
        <v>372</v>
      </c>
      <c r="U267" s="313">
        <v>10</v>
      </c>
      <c r="V267" s="313">
        <v>12</v>
      </c>
      <c r="W267" s="313">
        <v>19</v>
      </c>
      <c r="X267" s="313">
        <v>23</v>
      </c>
      <c r="Y267" s="313">
        <v>30</v>
      </c>
      <c r="Z267" s="313">
        <v>28</v>
      </c>
      <c r="AA267" s="313">
        <v>32</v>
      </c>
      <c r="AB267" s="313">
        <v>30</v>
      </c>
      <c r="AC267" s="312"/>
      <c r="AD267" s="313">
        <v>31</v>
      </c>
      <c r="AE267" s="313">
        <v>33</v>
      </c>
      <c r="AF267" s="313">
        <v>34</v>
      </c>
      <c r="AG267" s="313">
        <v>33</v>
      </c>
      <c r="AH267" s="313">
        <v>33</v>
      </c>
      <c r="AI267" s="313">
        <v>24</v>
      </c>
      <c r="AJ267" s="312"/>
      <c r="AK267" s="312"/>
      <c r="AL267" s="312"/>
      <c r="AM267" s="312"/>
      <c r="AN267" s="312"/>
      <c r="AO267" s="312"/>
      <c r="AP267" s="312"/>
      <c r="AQ267" s="312"/>
      <c r="AR267" s="312"/>
      <c r="AS267" s="312"/>
      <c r="AT267" s="312"/>
      <c r="AU267" s="314">
        <v>321</v>
      </c>
      <c r="AV267" s="313">
        <v>178</v>
      </c>
      <c r="AW267" s="313">
        <v>7</v>
      </c>
      <c r="AX267" s="313">
        <v>5</v>
      </c>
      <c r="AY267" s="313">
        <v>7</v>
      </c>
      <c r="AZ267" s="313">
        <v>9</v>
      </c>
      <c r="BA267" s="313">
        <v>12</v>
      </c>
      <c r="BB267" s="313">
        <v>16</v>
      </c>
      <c r="BC267" s="313">
        <v>17</v>
      </c>
      <c r="BD267" s="313">
        <v>12</v>
      </c>
      <c r="BE267" s="312"/>
      <c r="BF267" s="313">
        <v>11</v>
      </c>
      <c r="BG267" s="313">
        <v>22</v>
      </c>
      <c r="BH267" s="313">
        <v>11</v>
      </c>
      <c r="BI267" s="313">
        <v>15</v>
      </c>
      <c r="BJ267" s="313">
        <v>22</v>
      </c>
      <c r="BK267" s="313">
        <v>12</v>
      </c>
      <c r="BL267" s="312"/>
      <c r="BM267" s="312"/>
      <c r="BN267" s="312"/>
      <c r="BO267" s="312"/>
      <c r="BP267" s="312"/>
      <c r="BQ267" s="312"/>
      <c r="BR267" s="312"/>
      <c r="BS267" s="312"/>
      <c r="BT267" s="312"/>
      <c r="BU267" s="315"/>
      <c r="BV267" s="315"/>
      <c r="BW267" s="314">
        <v>321</v>
      </c>
      <c r="BX267" s="313">
        <v>194</v>
      </c>
      <c r="BY267" s="313">
        <v>3</v>
      </c>
      <c r="BZ267" s="313">
        <v>7</v>
      </c>
      <c r="CA267" s="313">
        <v>12</v>
      </c>
      <c r="CB267" s="313">
        <v>14</v>
      </c>
      <c r="CC267" s="313">
        <v>18</v>
      </c>
      <c r="CD267" s="313">
        <v>12</v>
      </c>
      <c r="CE267" s="313">
        <v>15</v>
      </c>
      <c r="CF267" s="313">
        <v>18</v>
      </c>
      <c r="CG267" s="312"/>
      <c r="CH267" s="313">
        <v>20</v>
      </c>
      <c r="CI267" s="313">
        <v>11</v>
      </c>
      <c r="CJ267" s="313">
        <v>23</v>
      </c>
      <c r="CK267" s="313">
        <v>18</v>
      </c>
      <c r="CL267" s="313">
        <v>11</v>
      </c>
      <c r="CM267" s="313">
        <v>12</v>
      </c>
      <c r="CN267" s="312"/>
      <c r="CO267" s="312"/>
      <c r="CP267" s="312"/>
      <c r="CQ267" s="312"/>
      <c r="CR267" s="312"/>
      <c r="CS267" s="312"/>
      <c r="CT267" s="312"/>
      <c r="CU267" s="312"/>
      <c r="CV267" s="312"/>
      <c r="CW267" s="315"/>
      <c r="CX267" s="315"/>
    </row>
    <row r="268" spans="1:102" ht="18.75" x14ac:dyDescent="0.3">
      <c r="A268" s="270">
        <v>256</v>
      </c>
      <c r="B268" s="285" t="s">
        <v>1819</v>
      </c>
      <c r="C268" s="285" t="s">
        <v>351</v>
      </c>
      <c r="D268" s="285" t="s">
        <v>139</v>
      </c>
      <c r="E268" s="285" t="s">
        <v>128</v>
      </c>
      <c r="F268" s="285" t="s">
        <v>148</v>
      </c>
      <c r="G268" s="286" t="s">
        <v>1820</v>
      </c>
      <c r="H268" s="286" t="s">
        <v>1821</v>
      </c>
      <c r="I268" s="287">
        <v>3</v>
      </c>
      <c r="J268" s="285" t="s">
        <v>492</v>
      </c>
      <c r="K268" s="285" t="s">
        <v>1822</v>
      </c>
      <c r="L268" s="272">
        <v>313001007074</v>
      </c>
      <c r="M268" s="271">
        <v>323</v>
      </c>
      <c r="N268" s="270">
        <v>323</v>
      </c>
      <c r="O268" s="270" t="s">
        <v>1823</v>
      </c>
      <c r="P268" s="273">
        <v>6580319</v>
      </c>
      <c r="Q268" s="273" t="s">
        <v>357</v>
      </c>
      <c r="R268" s="273">
        <v>3053993144</v>
      </c>
      <c r="S268" s="274" t="s">
        <v>1824</v>
      </c>
      <c r="T268" s="313">
        <v>134</v>
      </c>
      <c r="U268" s="313">
        <v>5</v>
      </c>
      <c r="V268" s="313">
        <v>10</v>
      </c>
      <c r="W268" s="313">
        <v>16</v>
      </c>
      <c r="X268" s="313">
        <v>21</v>
      </c>
      <c r="Y268" s="313">
        <v>16</v>
      </c>
      <c r="Z268" s="313">
        <v>22</v>
      </c>
      <c r="AA268" s="313">
        <v>28</v>
      </c>
      <c r="AB268" s="313">
        <v>16</v>
      </c>
      <c r="AC268" s="312"/>
      <c r="AD268" s="312"/>
      <c r="AE268" s="312"/>
      <c r="AF268" s="312"/>
      <c r="AG268" s="312"/>
      <c r="AH268" s="312"/>
      <c r="AI268" s="312"/>
      <c r="AJ268" s="312"/>
      <c r="AK268" s="312"/>
      <c r="AL268" s="312"/>
      <c r="AM268" s="312"/>
      <c r="AN268" s="312"/>
      <c r="AO268" s="312"/>
      <c r="AP268" s="312"/>
      <c r="AQ268" s="312"/>
      <c r="AR268" s="312"/>
      <c r="AS268" s="312"/>
      <c r="AT268" s="312"/>
      <c r="AU268" s="314">
        <v>323</v>
      </c>
      <c r="AV268" s="313">
        <v>63</v>
      </c>
      <c r="AW268" s="313">
        <v>2</v>
      </c>
      <c r="AX268" s="313">
        <v>3</v>
      </c>
      <c r="AY268" s="313">
        <v>7</v>
      </c>
      <c r="AZ268" s="313">
        <v>12</v>
      </c>
      <c r="BA268" s="313">
        <v>10</v>
      </c>
      <c r="BB268" s="313">
        <v>9</v>
      </c>
      <c r="BC268" s="313">
        <v>12</v>
      </c>
      <c r="BD268" s="313">
        <v>8</v>
      </c>
      <c r="BE268" s="312"/>
      <c r="BF268" s="312"/>
      <c r="BG268" s="312"/>
      <c r="BH268" s="312"/>
      <c r="BI268" s="312"/>
      <c r="BJ268" s="312"/>
      <c r="BK268" s="312"/>
      <c r="BL268" s="312"/>
      <c r="BM268" s="312"/>
      <c r="BN268" s="312"/>
      <c r="BO268" s="312"/>
      <c r="BP268" s="312"/>
      <c r="BQ268" s="312"/>
      <c r="BR268" s="312"/>
      <c r="BS268" s="312"/>
      <c r="BT268" s="312"/>
      <c r="BU268" s="315"/>
      <c r="BV268" s="315"/>
      <c r="BW268" s="314">
        <v>323</v>
      </c>
      <c r="BX268" s="313">
        <v>71</v>
      </c>
      <c r="BY268" s="313">
        <v>3</v>
      </c>
      <c r="BZ268" s="313">
        <v>7</v>
      </c>
      <c r="CA268" s="313">
        <v>9</v>
      </c>
      <c r="CB268" s="313">
        <v>9</v>
      </c>
      <c r="CC268" s="313">
        <v>6</v>
      </c>
      <c r="CD268" s="313">
        <v>13</v>
      </c>
      <c r="CE268" s="313">
        <v>16</v>
      </c>
      <c r="CF268" s="313">
        <v>8</v>
      </c>
      <c r="CG268" s="312"/>
      <c r="CH268" s="312"/>
      <c r="CI268" s="312"/>
      <c r="CJ268" s="312"/>
      <c r="CK268" s="312"/>
      <c r="CL268" s="312"/>
      <c r="CM268" s="312"/>
      <c r="CN268" s="312"/>
      <c r="CO268" s="312"/>
      <c r="CP268" s="312"/>
      <c r="CQ268" s="312"/>
      <c r="CR268" s="312"/>
      <c r="CS268" s="312"/>
      <c r="CT268" s="312"/>
      <c r="CU268" s="312"/>
      <c r="CV268" s="312"/>
      <c r="CW268" s="315"/>
      <c r="CX268" s="315"/>
    </row>
    <row r="269" spans="1:102" ht="18.75" x14ac:dyDescent="0.3">
      <c r="A269" s="270">
        <v>257</v>
      </c>
      <c r="B269" s="285" t="s">
        <v>1825</v>
      </c>
      <c r="C269" s="285" t="s">
        <v>351</v>
      </c>
      <c r="D269" s="285" t="s">
        <v>139</v>
      </c>
      <c r="E269" s="285" t="s">
        <v>129</v>
      </c>
      <c r="F269" s="285" t="s">
        <v>129</v>
      </c>
      <c r="G269" s="286" t="s">
        <v>1826</v>
      </c>
      <c r="H269" s="286" t="s">
        <v>1827</v>
      </c>
      <c r="I269" s="287">
        <v>7</v>
      </c>
      <c r="J269" s="285" t="s">
        <v>1828</v>
      </c>
      <c r="K269" s="285" t="s">
        <v>1829</v>
      </c>
      <c r="L269" s="272">
        <v>313001007091</v>
      </c>
      <c r="M269" s="271">
        <v>324</v>
      </c>
      <c r="N269" s="270">
        <v>324</v>
      </c>
      <c r="O269" s="270" t="s">
        <v>1830</v>
      </c>
      <c r="P269" s="273">
        <v>6714530</v>
      </c>
      <c r="Q269" s="273" t="s">
        <v>357</v>
      </c>
      <c r="R269" s="273">
        <v>3164537924</v>
      </c>
      <c r="S269" s="274" t="s">
        <v>1831</v>
      </c>
      <c r="T269" s="313">
        <v>2066</v>
      </c>
      <c r="U269" s="312"/>
      <c r="V269" s="313">
        <v>10</v>
      </c>
      <c r="W269" s="313">
        <v>90</v>
      </c>
      <c r="X269" s="313">
        <v>144</v>
      </c>
      <c r="Y269" s="313">
        <v>159</v>
      </c>
      <c r="Z269" s="313">
        <v>131</v>
      </c>
      <c r="AA269" s="313">
        <v>146</v>
      </c>
      <c r="AB269" s="313">
        <v>190</v>
      </c>
      <c r="AC269" s="312"/>
      <c r="AD269" s="313">
        <v>226</v>
      </c>
      <c r="AE269" s="313">
        <v>223</v>
      </c>
      <c r="AF269" s="313">
        <v>212</v>
      </c>
      <c r="AG269" s="313">
        <v>179</v>
      </c>
      <c r="AH269" s="313">
        <v>193</v>
      </c>
      <c r="AI269" s="313">
        <v>163</v>
      </c>
      <c r="AJ269" s="312"/>
      <c r="AK269" s="312"/>
      <c r="AL269" s="312"/>
      <c r="AM269" s="312"/>
      <c r="AN269" s="312"/>
      <c r="AO269" s="312"/>
      <c r="AP269" s="312"/>
      <c r="AQ269" s="312"/>
      <c r="AR269" s="312"/>
      <c r="AS269" s="312"/>
      <c r="AT269" s="312"/>
      <c r="AU269" s="314">
        <v>324</v>
      </c>
      <c r="AV269" s="313">
        <v>1082</v>
      </c>
      <c r="AW269" s="312"/>
      <c r="AX269" s="313">
        <v>6</v>
      </c>
      <c r="AY269" s="313">
        <v>44</v>
      </c>
      <c r="AZ269" s="313">
        <v>71</v>
      </c>
      <c r="BA269" s="313">
        <v>83</v>
      </c>
      <c r="BB269" s="313">
        <v>71</v>
      </c>
      <c r="BC269" s="313">
        <v>70</v>
      </c>
      <c r="BD269" s="313">
        <v>92</v>
      </c>
      <c r="BE269" s="312"/>
      <c r="BF269" s="313">
        <v>124</v>
      </c>
      <c r="BG269" s="313">
        <v>103</v>
      </c>
      <c r="BH269" s="313">
        <v>119</v>
      </c>
      <c r="BI269" s="313">
        <v>107</v>
      </c>
      <c r="BJ269" s="313">
        <v>99</v>
      </c>
      <c r="BK269" s="313">
        <v>93</v>
      </c>
      <c r="BL269" s="312"/>
      <c r="BM269" s="312"/>
      <c r="BN269" s="312"/>
      <c r="BO269" s="312"/>
      <c r="BP269" s="312"/>
      <c r="BQ269" s="312"/>
      <c r="BR269" s="312"/>
      <c r="BS269" s="312"/>
      <c r="BT269" s="312"/>
      <c r="BU269" s="315"/>
      <c r="BV269" s="315"/>
      <c r="BW269" s="314">
        <v>324</v>
      </c>
      <c r="BX269" s="313">
        <v>984</v>
      </c>
      <c r="BY269" s="312"/>
      <c r="BZ269" s="313">
        <v>4</v>
      </c>
      <c r="CA269" s="313">
        <v>46</v>
      </c>
      <c r="CB269" s="313">
        <v>73</v>
      </c>
      <c r="CC269" s="313">
        <v>76</v>
      </c>
      <c r="CD269" s="313">
        <v>60</v>
      </c>
      <c r="CE269" s="313">
        <v>76</v>
      </c>
      <c r="CF269" s="313">
        <v>98</v>
      </c>
      <c r="CG269" s="312"/>
      <c r="CH269" s="313">
        <v>102</v>
      </c>
      <c r="CI269" s="313">
        <v>120</v>
      </c>
      <c r="CJ269" s="313">
        <v>93</v>
      </c>
      <c r="CK269" s="313">
        <v>72</v>
      </c>
      <c r="CL269" s="313">
        <v>94</v>
      </c>
      <c r="CM269" s="313">
        <v>70</v>
      </c>
      <c r="CN269" s="312"/>
      <c r="CO269" s="312"/>
      <c r="CP269" s="312"/>
      <c r="CQ269" s="312"/>
      <c r="CR269" s="312"/>
      <c r="CS269" s="312"/>
      <c r="CT269" s="312"/>
      <c r="CU269" s="312"/>
      <c r="CV269" s="312"/>
      <c r="CW269" s="315"/>
      <c r="CX269" s="315"/>
    </row>
    <row r="270" spans="1:102" ht="18.75" x14ac:dyDescent="0.3">
      <c r="A270" s="270">
        <v>258</v>
      </c>
      <c r="B270" s="285" t="s">
        <v>1832</v>
      </c>
      <c r="C270" s="285" t="s">
        <v>351</v>
      </c>
      <c r="D270" s="285" t="s">
        <v>139</v>
      </c>
      <c r="E270" s="285" t="s">
        <v>129</v>
      </c>
      <c r="F270" s="285" t="s">
        <v>129</v>
      </c>
      <c r="G270" s="286" t="s">
        <v>1833</v>
      </c>
      <c r="H270" s="286" t="s">
        <v>1834</v>
      </c>
      <c r="I270" s="287">
        <v>6</v>
      </c>
      <c r="J270" s="285" t="s">
        <v>479</v>
      </c>
      <c r="K270" s="285" t="s">
        <v>1835</v>
      </c>
      <c r="L270" s="272">
        <v>313001007228</v>
      </c>
      <c r="M270" s="271">
        <v>326</v>
      </c>
      <c r="N270" s="270">
        <v>326</v>
      </c>
      <c r="O270" s="270" t="s">
        <v>1836</v>
      </c>
      <c r="P270" s="273">
        <v>6531100</v>
      </c>
      <c r="Q270" s="273" t="s">
        <v>357</v>
      </c>
      <c r="R270" s="273">
        <v>3234227251</v>
      </c>
      <c r="S270" s="274" t="s">
        <v>1837</v>
      </c>
      <c r="T270" s="313">
        <v>26</v>
      </c>
      <c r="U270" s="312"/>
      <c r="V270" s="312"/>
      <c r="W270" s="313">
        <v>4</v>
      </c>
      <c r="X270" s="313">
        <v>3</v>
      </c>
      <c r="Y270" s="313">
        <v>3</v>
      </c>
      <c r="Z270" s="313">
        <v>2</v>
      </c>
      <c r="AA270" s="313">
        <v>3</v>
      </c>
      <c r="AB270" s="313">
        <v>8</v>
      </c>
      <c r="AC270" s="312"/>
      <c r="AD270" s="312"/>
      <c r="AE270" s="313">
        <v>3</v>
      </c>
      <c r="AF270" s="312"/>
      <c r="AG270" s="312"/>
      <c r="AH270" s="312"/>
      <c r="AI270" s="312"/>
      <c r="AJ270" s="312"/>
      <c r="AK270" s="312"/>
      <c r="AL270" s="312"/>
      <c r="AM270" s="312"/>
      <c r="AN270" s="312"/>
      <c r="AO270" s="312"/>
      <c r="AP270" s="312"/>
      <c r="AQ270" s="312"/>
      <c r="AR270" s="312"/>
      <c r="AS270" s="312"/>
      <c r="AT270" s="312"/>
      <c r="AU270" s="314">
        <v>326</v>
      </c>
      <c r="AV270" s="313">
        <v>9</v>
      </c>
      <c r="AW270" s="312"/>
      <c r="AX270" s="312"/>
      <c r="AY270" s="313">
        <v>3</v>
      </c>
      <c r="AZ270" s="313">
        <v>2</v>
      </c>
      <c r="BA270" s="312"/>
      <c r="BB270" s="313">
        <v>1</v>
      </c>
      <c r="BC270" s="312"/>
      <c r="BD270" s="313">
        <v>2</v>
      </c>
      <c r="BE270" s="312"/>
      <c r="BF270" s="312"/>
      <c r="BG270" s="313">
        <v>1</v>
      </c>
      <c r="BH270" s="312"/>
      <c r="BI270" s="312"/>
      <c r="BJ270" s="312"/>
      <c r="BK270" s="312"/>
      <c r="BL270" s="312"/>
      <c r="BM270" s="312"/>
      <c r="BN270" s="312"/>
      <c r="BO270" s="312"/>
      <c r="BP270" s="312"/>
      <c r="BQ270" s="312"/>
      <c r="BR270" s="312"/>
      <c r="BS270" s="312"/>
      <c r="BT270" s="312"/>
      <c r="BU270" s="315"/>
      <c r="BV270" s="315"/>
      <c r="BW270" s="314">
        <v>326</v>
      </c>
      <c r="BX270" s="313">
        <v>17</v>
      </c>
      <c r="BY270" s="312"/>
      <c r="BZ270" s="312"/>
      <c r="CA270" s="313">
        <v>1</v>
      </c>
      <c r="CB270" s="313">
        <v>1</v>
      </c>
      <c r="CC270" s="313">
        <v>3</v>
      </c>
      <c r="CD270" s="313">
        <v>1</v>
      </c>
      <c r="CE270" s="313">
        <v>3</v>
      </c>
      <c r="CF270" s="313">
        <v>6</v>
      </c>
      <c r="CG270" s="312"/>
      <c r="CH270" s="312"/>
      <c r="CI270" s="313">
        <v>2</v>
      </c>
      <c r="CJ270" s="312"/>
      <c r="CK270" s="312"/>
      <c r="CL270" s="312"/>
      <c r="CM270" s="312"/>
      <c r="CN270" s="312"/>
      <c r="CO270" s="312"/>
      <c r="CP270" s="312"/>
      <c r="CQ270" s="312"/>
      <c r="CR270" s="312"/>
      <c r="CS270" s="312"/>
      <c r="CT270" s="312"/>
      <c r="CU270" s="312"/>
      <c r="CV270" s="312"/>
      <c r="CW270" s="315"/>
      <c r="CX270" s="315"/>
    </row>
    <row r="271" spans="1:102" ht="18.75" x14ac:dyDescent="0.3">
      <c r="A271" s="270">
        <v>259</v>
      </c>
      <c r="B271" s="285" t="s">
        <v>1838</v>
      </c>
      <c r="C271" s="285" t="s">
        <v>351</v>
      </c>
      <c r="D271" s="285" t="s">
        <v>139</v>
      </c>
      <c r="E271" s="285" t="s">
        <v>130</v>
      </c>
      <c r="F271" s="285" t="s">
        <v>130</v>
      </c>
      <c r="G271" s="286" t="s">
        <v>1839</v>
      </c>
      <c r="H271" s="286" t="s">
        <v>1840</v>
      </c>
      <c r="I271" s="287">
        <v>12</v>
      </c>
      <c r="J271" s="285" t="s">
        <v>1841</v>
      </c>
      <c r="K271" s="285" t="s">
        <v>1842</v>
      </c>
      <c r="L271" s="272">
        <v>313001007244</v>
      </c>
      <c r="M271" s="271">
        <v>327</v>
      </c>
      <c r="N271" s="270">
        <v>327</v>
      </c>
      <c r="O271" s="271" t="s">
        <v>1843</v>
      </c>
      <c r="P271" s="273">
        <v>6671666</v>
      </c>
      <c r="Q271" s="273" t="s">
        <v>357</v>
      </c>
      <c r="R271" s="273">
        <v>3103688815</v>
      </c>
      <c r="S271" s="274">
        <v>0</v>
      </c>
      <c r="T271" s="313">
        <v>294</v>
      </c>
      <c r="U271" s="312"/>
      <c r="V271" s="312"/>
      <c r="W271" s="312"/>
      <c r="X271" s="313">
        <v>15</v>
      </c>
      <c r="Y271" s="313">
        <v>16</v>
      </c>
      <c r="Z271" s="313">
        <v>36</v>
      </c>
      <c r="AA271" s="313">
        <v>33</v>
      </c>
      <c r="AB271" s="313">
        <v>24</v>
      </c>
      <c r="AC271" s="312"/>
      <c r="AD271" s="313">
        <v>47</v>
      </c>
      <c r="AE271" s="313">
        <v>25</v>
      </c>
      <c r="AF271" s="313">
        <v>24</v>
      </c>
      <c r="AG271" s="313">
        <v>29</v>
      </c>
      <c r="AH271" s="313">
        <v>20</v>
      </c>
      <c r="AI271" s="313">
        <v>25</v>
      </c>
      <c r="AJ271" s="312"/>
      <c r="AK271" s="312"/>
      <c r="AL271" s="312"/>
      <c r="AM271" s="312"/>
      <c r="AN271" s="312"/>
      <c r="AO271" s="312"/>
      <c r="AP271" s="312"/>
      <c r="AQ271" s="312"/>
      <c r="AR271" s="312"/>
      <c r="AS271" s="312"/>
      <c r="AT271" s="312"/>
      <c r="AU271" s="314">
        <v>327</v>
      </c>
      <c r="AV271" s="313">
        <v>144</v>
      </c>
      <c r="AW271" s="312"/>
      <c r="AX271" s="312"/>
      <c r="AY271" s="312"/>
      <c r="AZ271" s="313">
        <v>10</v>
      </c>
      <c r="BA271" s="313">
        <v>9</v>
      </c>
      <c r="BB271" s="313">
        <v>18</v>
      </c>
      <c r="BC271" s="313">
        <v>19</v>
      </c>
      <c r="BD271" s="313">
        <v>11</v>
      </c>
      <c r="BE271" s="312"/>
      <c r="BF271" s="313">
        <v>18</v>
      </c>
      <c r="BG271" s="313">
        <v>11</v>
      </c>
      <c r="BH271" s="313">
        <v>10</v>
      </c>
      <c r="BI271" s="313">
        <v>14</v>
      </c>
      <c r="BJ271" s="313">
        <v>7</v>
      </c>
      <c r="BK271" s="313">
        <v>17</v>
      </c>
      <c r="BL271" s="312"/>
      <c r="BM271" s="312"/>
      <c r="BN271" s="312"/>
      <c r="BO271" s="312"/>
      <c r="BP271" s="312"/>
      <c r="BQ271" s="312"/>
      <c r="BR271" s="312"/>
      <c r="BS271" s="312"/>
      <c r="BT271" s="312"/>
      <c r="BU271" s="315"/>
      <c r="BV271" s="315"/>
      <c r="BW271" s="314">
        <v>327</v>
      </c>
      <c r="BX271" s="313">
        <v>150</v>
      </c>
      <c r="BY271" s="312"/>
      <c r="BZ271" s="312"/>
      <c r="CA271" s="312"/>
      <c r="CB271" s="313">
        <v>5</v>
      </c>
      <c r="CC271" s="313">
        <v>7</v>
      </c>
      <c r="CD271" s="313">
        <v>18</v>
      </c>
      <c r="CE271" s="313">
        <v>14</v>
      </c>
      <c r="CF271" s="313">
        <v>13</v>
      </c>
      <c r="CG271" s="312"/>
      <c r="CH271" s="313">
        <v>29</v>
      </c>
      <c r="CI271" s="313">
        <v>14</v>
      </c>
      <c r="CJ271" s="313">
        <v>14</v>
      </c>
      <c r="CK271" s="313">
        <v>15</v>
      </c>
      <c r="CL271" s="313">
        <v>13</v>
      </c>
      <c r="CM271" s="313">
        <v>8</v>
      </c>
      <c r="CN271" s="312"/>
      <c r="CO271" s="312"/>
      <c r="CP271" s="312"/>
      <c r="CQ271" s="312"/>
      <c r="CR271" s="312"/>
      <c r="CS271" s="312"/>
      <c r="CT271" s="312"/>
      <c r="CU271" s="312"/>
      <c r="CV271" s="312"/>
      <c r="CW271" s="315"/>
      <c r="CX271" s="315"/>
    </row>
    <row r="272" spans="1:102" ht="18.75" x14ac:dyDescent="0.3">
      <c r="A272" s="270">
        <v>260</v>
      </c>
      <c r="B272" s="285" t="s">
        <v>1844</v>
      </c>
      <c r="C272" s="285" t="s">
        <v>351</v>
      </c>
      <c r="D272" s="285" t="s">
        <v>139</v>
      </c>
      <c r="E272" s="285" t="s">
        <v>129</v>
      </c>
      <c r="F272" s="285" t="s">
        <v>129</v>
      </c>
      <c r="G272" s="286" t="s">
        <v>1845</v>
      </c>
      <c r="H272" s="286" t="s">
        <v>1846</v>
      </c>
      <c r="I272" s="287">
        <v>5</v>
      </c>
      <c r="J272" s="285" t="s">
        <v>1847</v>
      </c>
      <c r="K272" s="285" t="s">
        <v>1848</v>
      </c>
      <c r="L272" s="272">
        <v>313001007309</v>
      </c>
      <c r="M272" s="271">
        <v>328</v>
      </c>
      <c r="N272" s="270">
        <v>328</v>
      </c>
      <c r="O272" s="270" t="s">
        <v>1849</v>
      </c>
      <c r="P272" s="273">
        <v>6697480</v>
      </c>
      <c r="Q272" s="273" t="s">
        <v>357</v>
      </c>
      <c r="R272" s="273">
        <v>3182386414</v>
      </c>
      <c r="S272" s="274" t="s">
        <v>1850</v>
      </c>
      <c r="T272" s="313">
        <v>182</v>
      </c>
      <c r="U272" s="313">
        <v>10</v>
      </c>
      <c r="V272" s="313">
        <v>16</v>
      </c>
      <c r="W272" s="313">
        <v>15</v>
      </c>
      <c r="X272" s="313">
        <v>20</v>
      </c>
      <c r="Y272" s="313">
        <v>23</v>
      </c>
      <c r="Z272" s="313">
        <v>30</v>
      </c>
      <c r="AA272" s="313">
        <v>34</v>
      </c>
      <c r="AB272" s="313">
        <v>34</v>
      </c>
      <c r="AC272" s="312"/>
      <c r="AD272" s="312"/>
      <c r="AE272" s="312"/>
      <c r="AF272" s="312"/>
      <c r="AG272" s="312"/>
      <c r="AH272" s="312"/>
      <c r="AI272" s="312"/>
      <c r="AJ272" s="312"/>
      <c r="AK272" s="312"/>
      <c r="AL272" s="312"/>
      <c r="AM272" s="312"/>
      <c r="AN272" s="312"/>
      <c r="AO272" s="312"/>
      <c r="AP272" s="312"/>
      <c r="AQ272" s="312"/>
      <c r="AR272" s="312"/>
      <c r="AS272" s="312"/>
      <c r="AT272" s="312"/>
      <c r="AU272" s="314">
        <v>328</v>
      </c>
      <c r="AV272" s="313">
        <v>76</v>
      </c>
      <c r="AW272" s="313">
        <v>6</v>
      </c>
      <c r="AX272" s="313">
        <v>7</v>
      </c>
      <c r="AY272" s="313">
        <v>7</v>
      </c>
      <c r="AZ272" s="313">
        <v>9</v>
      </c>
      <c r="BA272" s="313">
        <v>9</v>
      </c>
      <c r="BB272" s="313">
        <v>13</v>
      </c>
      <c r="BC272" s="313">
        <v>9</v>
      </c>
      <c r="BD272" s="313">
        <v>16</v>
      </c>
      <c r="BE272" s="312"/>
      <c r="BF272" s="312"/>
      <c r="BG272" s="312"/>
      <c r="BH272" s="312"/>
      <c r="BI272" s="312"/>
      <c r="BJ272" s="312"/>
      <c r="BK272" s="312"/>
      <c r="BL272" s="312"/>
      <c r="BM272" s="312"/>
      <c r="BN272" s="312"/>
      <c r="BO272" s="312"/>
      <c r="BP272" s="312"/>
      <c r="BQ272" s="312"/>
      <c r="BR272" s="312"/>
      <c r="BS272" s="312"/>
      <c r="BT272" s="312"/>
      <c r="BU272" s="315"/>
      <c r="BV272" s="315"/>
      <c r="BW272" s="314">
        <v>328</v>
      </c>
      <c r="BX272" s="313">
        <v>106</v>
      </c>
      <c r="BY272" s="313">
        <v>4</v>
      </c>
      <c r="BZ272" s="313">
        <v>9</v>
      </c>
      <c r="CA272" s="313">
        <v>8</v>
      </c>
      <c r="CB272" s="313">
        <v>11</v>
      </c>
      <c r="CC272" s="313">
        <v>14</v>
      </c>
      <c r="CD272" s="313">
        <v>17</v>
      </c>
      <c r="CE272" s="313">
        <v>25</v>
      </c>
      <c r="CF272" s="313">
        <v>18</v>
      </c>
      <c r="CG272" s="312"/>
      <c r="CH272" s="312"/>
      <c r="CI272" s="312"/>
      <c r="CJ272" s="312"/>
      <c r="CK272" s="312"/>
      <c r="CL272" s="312"/>
      <c r="CM272" s="312"/>
      <c r="CN272" s="312"/>
      <c r="CO272" s="312"/>
      <c r="CP272" s="312"/>
      <c r="CQ272" s="312"/>
      <c r="CR272" s="312"/>
      <c r="CS272" s="312"/>
      <c r="CT272" s="312"/>
      <c r="CU272" s="312"/>
      <c r="CV272" s="312"/>
      <c r="CW272" s="315"/>
      <c r="CX272" s="315"/>
    </row>
    <row r="273" spans="1:102" ht="18.75" x14ac:dyDescent="0.3">
      <c r="A273" s="270">
        <v>261</v>
      </c>
      <c r="B273" s="285" t="s">
        <v>1851</v>
      </c>
      <c r="C273" s="285" t="s">
        <v>351</v>
      </c>
      <c r="D273" s="285" t="s">
        <v>139</v>
      </c>
      <c r="E273" s="285" t="s">
        <v>128</v>
      </c>
      <c r="F273" s="285" t="s">
        <v>148</v>
      </c>
      <c r="G273" s="286" t="s">
        <v>1852</v>
      </c>
      <c r="H273" s="286" t="s">
        <v>1853</v>
      </c>
      <c r="I273" s="287">
        <v>1</v>
      </c>
      <c r="J273" s="285" t="s">
        <v>1569</v>
      </c>
      <c r="K273" s="285" t="s">
        <v>1854</v>
      </c>
      <c r="L273" s="272">
        <v>313001007325</v>
      </c>
      <c r="M273" s="271">
        <v>329</v>
      </c>
      <c r="N273" s="270">
        <v>329</v>
      </c>
      <c r="O273" s="270" t="s">
        <v>1855</v>
      </c>
      <c r="P273" s="273">
        <v>6654295</v>
      </c>
      <c r="Q273" s="273" t="s">
        <v>357</v>
      </c>
      <c r="R273" s="273">
        <v>3008513639</v>
      </c>
      <c r="S273" s="274" t="s">
        <v>1856</v>
      </c>
      <c r="T273" s="313">
        <v>37</v>
      </c>
      <c r="U273" s="313">
        <v>12</v>
      </c>
      <c r="V273" s="313">
        <v>15</v>
      </c>
      <c r="W273" s="313">
        <v>10</v>
      </c>
      <c r="X273" s="312"/>
      <c r="Y273" s="312"/>
      <c r="Z273" s="312"/>
      <c r="AA273" s="312"/>
      <c r="AB273" s="312"/>
      <c r="AC273" s="312"/>
      <c r="AD273" s="312"/>
      <c r="AE273" s="312"/>
      <c r="AF273" s="312"/>
      <c r="AG273" s="312"/>
      <c r="AH273" s="312"/>
      <c r="AI273" s="312"/>
      <c r="AJ273" s="312"/>
      <c r="AK273" s="312"/>
      <c r="AL273" s="312"/>
      <c r="AM273" s="312"/>
      <c r="AN273" s="312"/>
      <c r="AO273" s="312"/>
      <c r="AP273" s="312"/>
      <c r="AQ273" s="312"/>
      <c r="AR273" s="312"/>
      <c r="AS273" s="312"/>
      <c r="AT273" s="312"/>
      <c r="AU273" s="314">
        <v>329</v>
      </c>
      <c r="AV273" s="313">
        <v>19</v>
      </c>
      <c r="AW273" s="313">
        <v>5</v>
      </c>
      <c r="AX273" s="313">
        <v>8</v>
      </c>
      <c r="AY273" s="313">
        <v>6</v>
      </c>
      <c r="AZ273" s="312"/>
      <c r="BA273" s="312"/>
      <c r="BB273" s="312"/>
      <c r="BC273" s="312"/>
      <c r="BD273" s="312"/>
      <c r="BE273" s="312"/>
      <c r="BF273" s="312"/>
      <c r="BG273" s="312"/>
      <c r="BH273" s="312"/>
      <c r="BI273" s="312"/>
      <c r="BJ273" s="312"/>
      <c r="BK273" s="312"/>
      <c r="BL273" s="312"/>
      <c r="BM273" s="312"/>
      <c r="BN273" s="312"/>
      <c r="BO273" s="312"/>
      <c r="BP273" s="312"/>
      <c r="BQ273" s="312"/>
      <c r="BR273" s="312"/>
      <c r="BS273" s="312"/>
      <c r="BT273" s="312"/>
      <c r="BU273" s="315"/>
      <c r="BV273" s="315"/>
      <c r="BW273" s="314">
        <v>329</v>
      </c>
      <c r="BX273" s="313">
        <v>18</v>
      </c>
      <c r="BY273" s="313">
        <v>7</v>
      </c>
      <c r="BZ273" s="313">
        <v>7</v>
      </c>
      <c r="CA273" s="313">
        <v>4</v>
      </c>
      <c r="CB273" s="312"/>
      <c r="CC273" s="312"/>
      <c r="CD273" s="312"/>
      <c r="CE273" s="312"/>
      <c r="CF273" s="312"/>
      <c r="CG273" s="312"/>
      <c r="CH273" s="312"/>
      <c r="CI273" s="312"/>
      <c r="CJ273" s="312"/>
      <c r="CK273" s="312"/>
      <c r="CL273" s="312"/>
      <c r="CM273" s="312"/>
      <c r="CN273" s="312"/>
      <c r="CO273" s="312"/>
      <c r="CP273" s="312"/>
      <c r="CQ273" s="312"/>
      <c r="CR273" s="312"/>
      <c r="CS273" s="312"/>
      <c r="CT273" s="312"/>
      <c r="CU273" s="312"/>
      <c r="CV273" s="312"/>
      <c r="CW273" s="315"/>
      <c r="CX273" s="315"/>
    </row>
    <row r="274" spans="1:102" ht="18.75" x14ac:dyDescent="0.3">
      <c r="A274" s="270">
        <v>262</v>
      </c>
      <c r="B274" s="285" t="s">
        <v>1857</v>
      </c>
      <c r="C274" s="285" t="s">
        <v>351</v>
      </c>
      <c r="D274" s="285" t="s">
        <v>139</v>
      </c>
      <c r="E274" s="285" t="s">
        <v>128</v>
      </c>
      <c r="F274" s="285" t="s">
        <v>145</v>
      </c>
      <c r="G274" s="286" t="s">
        <v>1858</v>
      </c>
      <c r="H274" s="286" t="s">
        <v>1859</v>
      </c>
      <c r="I274" s="287">
        <v>10</v>
      </c>
      <c r="J274" s="285" t="s">
        <v>971</v>
      </c>
      <c r="K274" s="285" t="s">
        <v>1860</v>
      </c>
      <c r="L274" s="272">
        <v>313001006515</v>
      </c>
      <c r="M274" s="271">
        <v>334</v>
      </c>
      <c r="N274" s="270">
        <v>334</v>
      </c>
      <c r="O274" s="270" t="s">
        <v>1861</v>
      </c>
      <c r="P274" s="273">
        <v>6674790</v>
      </c>
      <c r="Q274" s="273" t="s">
        <v>357</v>
      </c>
      <c r="R274" s="273">
        <v>3014887275</v>
      </c>
      <c r="S274" s="274" t="s">
        <v>1862</v>
      </c>
      <c r="T274" s="313">
        <v>68</v>
      </c>
      <c r="U274" s="312"/>
      <c r="V274" s="313">
        <v>7</v>
      </c>
      <c r="W274" s="313">
        <v>4</v>
      </c>
      <c r="X274" s="313">
        <v>11</v>
      </c>
      <c r="Y274" s="313">
        <v>13</v>
      </c>
      <c r="Z274" s="313">
        <v>13</v>
      </c>
      <c r="AA274" s="313">
        <v>14</v>
      </c>
      <c r="AB274" s="313">
        <v>6</v>
      </c>
      <c r="AC274" s="312"/>
      <c r="AD274" s="312"/>
      <c r="AE274" s="312"/>
      <c r="AF274" s="312"/>
      <c r="AG274" s="312"/>
      <c r="AH274" s="312"/>
      <c r="AI274" s="312"/>
      <c r="AJ274" s="312"/>
      <c r="AK274" s="312"/>
      <c r="AL274" s="312"/>
      <c r="AM274" s="312"/>
      <c r="AN274" s="312"/>
      <c r="AO274" s="312"/>
      <c r="AP274" s="312"/>
      <c r="AQ274" s="312"/>
      <c r="AR274" s="312"/>
      <c r="AS274" s="312"/>
      <c r="AT274" s="312"/>
      <c r="AU274" s="314">
        <v>334</v>
      </c>
      <c r="AV274" s="313">
        <v>27</v>
      </c>
      <c r="AW274" s="312"/>
      <c r="AX274" s="313">
        <v>4</v>
      </c>
      <c r="AY274" s="313">
        <v>1</v>
      </c>
      <c r="AZ274" s="313">
        <v>4</v>
      </c>
      <c r="BA274" s="313">
        <v>5</v>
      </c>
      <c r="BB274" s="313">
        <v>5</v>
      </c>
      <c r="BC274" s="313">
        <v>5</v>
      </c>
      <c r="BD274" s="313">
        <v>3</v>
      </c>
      <c r="BE274" s="312"/>
      <c r="BF274" s="312"/>
      <c r="BG274" s="312"/>
      <c r="BH274" s="312"/>
      <c r="BI274" s="312"/>
      <c r="BJ274" s="312"/>
      <c r="BK274" s="312"/>
      <c r="BL274" s="312"/>
      <c r="BM274" s="312"/>
      <c r="BN274" s="312"/>
      <c r="BO274" s="312"/>
      <c r="BP274" s="312"/>
      <c r="BQ274" s="312"/>
      <c r="BR274" s="312"/>
      <c r="BS274" s="312"/>
      <c r="BT274" s="312"/>
      <c r="BU274" s="315"/>
      <c r="BV274" s="315"/>
      <c r="BW274" s="314">
        <v>334</v>
      </c>
      <c r="BX274" s="313">
        <v>41</v>
      </c>
      <c r="BY274" s="312"/>
      <c r="BZ274" s="313">
        <v>3</v>
      </c>
      <c r="CA274" s="313">
        <v>3</v>
      </c>
      <c r="CB274" s="313">
        <v>7</v>
      </c>
      <c r="CC274" s="313">
        <v>8</v>
      </c>
      <c r="CD274" s="313">
        <v>8</v>
      </c>
      <c r="CE274" s="313">
        <v>9</v>
      </c>
      <c r="CF274" s="313">
        <v>3</v>
      </c>
      <c r="CG274" s="312"/>
      <c r="CH274" s="312"/>
      <c r="CI274" s="312"/>
      <c r="CJ274" s="312"/>
      <c r="CK274" s="312"/>
      <c r="CL274" s="312"/>
      <c r="CM274" s="312"/>
      <c r="CN274" s="312"/>
      <c r="CO274" s="312"/>
      <c r="CP274" s="312"/>
      <c r="CQ274" s="312"/>
      <c r="CR274" s="312"/>
      <c r="CS274" s="312"/>
      <c r="CT274" s="312"/>
      <c r="CU274" s="312"/>
      <c r="CV274" s="312"/>
      <c r="CW274" s="315"/>
      <c r="CX274" s="315"/>
    </row>
    <row r="275" spans="1:102" ht="18.75" x14ac:dyDescent="0.3">
      <c r="A275" s="270">
        <v>263</v>
      </c>
      <c r="B275" s="285" t="s">
        <v>1863</v>
      </c>
      <c r="C275" s="285" t="s">
        <v>351</v>
      </c>
      <c r="D275" s="285" t="s">
        <v>139</v>
      </c>
      <c r="E275" s="285" t="s">
        <v>130</v>
      </c>
      <c r="F275" s="285" t="s">
        <v>130</v>
      </c>
      <c r="G275" s="286" t="s">
        <v>1864</v>
      </c>
      <c r="H275" s="286" t="s">
        <v>1865</v>
      </c>
      <c r="I275" s="287">
        <v>12</v>
      </c>
      <c r="J275" s="285" t="s">
        <v>589</v>
      </c>
      <c r="K275" s="285" t="s">
        <v>1866</v>
      </c>
      <c r="L275" s="272">
        <v>313001007619</v>
      </c>
      <c r="M275" s="271">
        <v>335</v>
      </c>
      <c r="N275" s="270">
        <v>335</v>
      </c>
      <c r="O275" s="271" t="s">
        <v>1867</v>
      </c>
      <c r="P275" s="273">
        <v>6654276</v>
      </c>
      <c r="Q275" s="273" t="s">
        <v>357</v>
      </c>
      <c r="R275" s="273">
        <v>3014924686</v>
      </c>
      <c r="S275" s="274" t="s">
        <v>1868</v>
      </c>
      <c r="T275" s="313">
        <v>956</v>
      </c>
      <c r="U275" s="313">
        <v>5</v>
      </c>
      <c r="V275" s="313">
        <v>22</v>
      </c>
      <c r="W275" s="313">
        <v>51</v>
      </c>
      <c r="X275" s="313">
        <v>76</v>
      </c>
      <c r="Y275" s="313">
        <v>78</v>
      </c>
      <c r="Z275" s="313">
        <v>86</v>
      </c>
      <c r="AA275" s="313">
        <v>84</v>
      </c>
      <c r="AB275" s="313">
        <v>87</v>
      </c>
      <c r="AC275" s="312"/>
      <c r="AD275" s="313">
        <v>110</v>
      </c>
      <c r="AE275" s="313">
        <v>101</v>
      </c>
      <c r="AF275" s="313">
        <v>84</v>
      </c>
      <c r="AG275" s="313">
        <v>68</v>
      </c>
      <c r="AH275" s="313">
        <v>63</v>
      </c>
      <c r="AI275" s="313">
        <v>41</v>
      </c>
      <c r="AJ275" s="312"/>
      <c r="AK275" s="312"/>
      <c r="AL275" s="312"/>
      <c r="AM275" s="312"/>
      <c r="AN275" s="312"/>
      <c r="AO275" s="312"/>
      <c r="AP275" s="312"/>
      <c r="AQ275" s="312"/>
      <c r="AR275" s="312"/>
      <c r="AS275" s="312"/>
      <c r="AT275" s="312"/>
      <c r="AU275" s="314">
        <v>335</v>
      </c>
      <c r="AV275" s="313">
        <v>455</v>
      </c>
      <c r="AW275" s="313">
        <v>2</v>
      </c>
      <c r="AX275" s="313">
        <v>15</v>
      </c>
      <c r="AY275" s="313">
        <v>24</v>
      </c>
      <c r="AZ275" s="313">
        <v>39</v>
      </c>
      <c r="BA275" s="313">
        <v>34</v>
      </c>
      <c r="BB275" s="313">
        <v>31</v>
      </c>
      <c r="BC275" s="313">
        <v>41</v>
      </c>
      <c r="BD275" s="313">
        <v>34</v>
      </c>
      <c r="BE275" s="312"/>
      <c r="BF275" s="313">
        <v>50</v>
      </c>
      <c r="BG275" s="313">
        <v>50</v>
      </c>
      <c r="BH275" s="313">
        <v>43</v>
      </c>
      <c r="BI275" s="313">
        <v>39</v>
      </c>
      <c r="BJ275" s="313">
        <v>35</v>
      </c>
      <c r="BK275" s="313">
        <v>18</v>
      </c>
      <c r="BL275" s="312"/>
      <c r="BM275" s="312"/>
      <c r="BN275" s="312"/>
      <c r="BO275" s="312"/>
      <c r="BP275" s="312"/>
      <c r="BQ275" s="312"/>
      <c r="BR275" s="312"/>
      <c r="BS275" s="312"/>
      <c r="BT275" s="312"/>
      <c r="BU275" s="315"/>
      <c r="BV275" s="315"/>
      <c r="BW275" s="314">
        <v>335</v>
      </c>
      <c r="BX275" s="313">
        <v>501</v>
      </c>
      <c r="BY275" s="313">
        <v>3</v>
      </c>
      <c r="BZ275" s="313">
        <v>7</v>
      </c>
      <c r="CA275" s="313">
        <v>27</v>
      </c>
      <c r="CB275" s="313">
        <v>37</v>
      </c>
      <c r="CC275" s="313">
        <v>44</v>
      </c>
      <c r="CD275" s="313">
        <v>55</v>
      </c>
      <c r="CE275" s="313">
        <v>43</v>
      </c>
      <c r="CF275" s="313">
        <v>53</v>
      </c>
      <c r="CG275" s="312"/>
      <c r="CH275" s="313">
        <v>60</v>
      </c>
      <c r="CI275" s="313">
        <v>51</v>
      </c>
      <c r="CJ275" s="313">
        <v>41</v>
      </c>
      <c r="CK275" s="313">
        <v>29</v>
      </c>
      <c r="CL275" s="313">
        <v>28</v>
      </c>
      <c r="CM275" s="313">
        <v>23</v>
      </c>
      <c r="CN275" s="312"/>
      <c r="CO275" s="312"/>
      <c r="CP275" s="312"/>
      <c r="CQ275" s="312"/>
      <c r="CR275" s="312"/>
      <c r="CS275" s="312"/>
      <c r="CT275" s="312"/>
      <c r="CU275" s="312"/>
      <c r="CV275" s="312"/>
      <c r="CW275" s="315"/>
      <c r="CX275" s="315"/>
    </row>
    <row r="276" spans="1:102" ht="18.75" x14ac:dyDescent="0.3">
      <c r="A276" s="270">
        <v>264</v>
      </c>
      <c r="B276" s="285" t="s">
        <v>1869</v>
      </c>
      <c r="C276" s="285" t="s">
        <v>351</v>
      </c>
      <c r="D276" s="285" t="s">
        <v>139</v>
      </c>
      <c r="E276" s="285" t="s">
        <v>128</v>
      </c>
      <c r="F276" s="285" t="s">
        <v>145</v>
      </c>
      <c r="G276" s="286" t="s">
        <v>1870</v>
      </c>
      <c r="H276" s="286" t="s">
        <v>1871</v>
      </c>
      <c r="I276" s="287">
        <v>8</v>
      </c>
      <c r="J276" s="285" t="s">
        <v>1872</v>
      </c>
      <c r="K276" s="285" t="s">
        <v>1873</v>
      </c>
      <c r="L276" s="272">
        <v>313001007627</v>
      </c>
      <c r="M276" s="271">
        <v>336</v>
      </c>
      <c r="N276" s="270">
        <v>336</v>
      </c>
      <c r="O276" s="270" t="s">
        <v>1874</v>
      </c>
      <c r="P276" s="273">
        <v>0</v>
      </c>
      <c r="Q276" s="273" t="s">
        <v>357</v>
      </c>
      <c r="R276" s="273">
        <v>3162446966</v>
      </c>
      <c r="S276" s="274" t="s">
        <v>1875</v>
      </c>
      <c r="T276" s="313">
        <v>18</v>
      </c>
      <c r="U276" s="312"/>
      <c r="V276" s="313">
        <v>2</v>
      </c>
      <c r="W276" s="313">
        <v>1</v>
      </c>
      <c r="X276" s="313">
        <v>2</v>
      </c>
      <c r="Y276" s="313">
        <v>4</v>
      </c>
      <c r="Z276" s="313">
        <v>4</v>
      </c>
      <c r="AA276" s="313">
        <v>1</v>
      </c>
      <c r="AB276" s="313">
        <v>4</v>
      </c>
      <c r="AC276" s="312"/>
      <c r="AD276" s="312"/>
      <c r="AE276" s="312"/>
      <c r="AF276" s="312"/>
      <c r="AG276" s="312"/>
      <c r="AH276" s="312"/>
      <c r="AI276" s="312"/>
      <c r="AJ276" s="312"/>
      <c r="AK276" s="312"/>
      <c r="AL276" s="312"/>
      <c r="AM276" s="312"/>
      <c r="AN276" s="312"/>
      <c r="AO276" s="312"/>
      <c r="AP276" s="312"/>
      <c r="AQ276" s="312"/>
      <c r="AR276" s="312"/>
      <c r="AS276" s="312"/>
      <c r="AT276" s="312"/>
      <c r="AU276" s="314">
        <v>336</v>
      </c>
      <c r="AV276" s="313">
        <v>5</v>
      </c>
      <c r="AW276" s="312"/>
      <c r="AX276" s="312"/>
      <c r="AY276" s="312"/>
      <c r="AZ276" s="313">
        <v>1</v>
      </c>
      <c r="BA276" s="312"/>
      <c r="BB276" s="312"/>
      <c r="BC276" s="313">
        <v>1</v>
      </c>
      <c r="BD276" s="313">
        <v>3</v>
      </c>
      <c r="BE276" s="312"/>
      <c r="BF276" s="312"/>
      <c r="BG276" s="312"/>
      <c r="BH276" s="312"/>
      <c r="BI276" s="312"/>
      <c r="BJ276" s="312"/>
      <c r="BK276" s="312"/>
      <c r="BL276" s="312"/>
      <c r="BM276" s="312"/>
      <c r="BN276" s="312"/>
      <c r="BO276" s="312"/>
      <c r="BP276" s="312"/>
      <c r="BQ276" s="312"/>
      <c r="BR276" s="312"/>
      <c r="BS276" s="312"/>
      <c r="BT276" s="312"/>
      <c r="BU276" s="315"/>
      <c r="BV276" s="315"/>
      <c r="BW276" s="314">
        <v>336</v>
      </c>
      <c r="BX276" s="313">
        <v>13</v>
      </c>
      <c r="BY276" s="312"/>
      <c r="BZ276" s="313">
        <v>2</v>
      </c>
      <c r="CA276" s="313">
        <v>1</v>
      </c>
      <c r="CB276" s="313">
        <v>1</v>
      </c>
      <c r="CC276" s="313">
        <v>4</v>
      </c>
      <c r="CD276" s="313">
        <v>4</v>
      </c>
      <c r="CE276" s="312"/>
      <c r="CF276" s="313">
        <v>1</v>
      </c>
      <c r="CG276" s="312"/>
      <c r="CH276" s="312"/>
      <c r="CI276" s="312"/>
      <c r="CJ276" s="312"/>
      <c r="CK276" s="312"/>
      <c r="CL276" s="312"/>
      <c r="CM276" s="312"/>
      <c r="CN276" s="312"/>
      <c r="CO276" s="312"/>
      <c r="CP276" s="312"/>
      <c r="CQ276" s="312"/>
      <c r="CR276" s="312"/>
      <c r="CS276" s="312"/>
      <c r="CT276" s="312"/>
      <c r="CU276" s="312"/>
      <c r="CV276" s="312"/>
      <c r="CW276" s="315"/>
      <c r="CX276" s="315"/>
    </row>
    <row r="277" spans="1:102" ht="18.75" x14ac:dyDescent="0.3">
      <c r="A277" s="270">
        <v>265</v>
      </c>
      <c r="B277" s="285" t="s">
        <v>1876</v>
      </c>
      <c r="C277" s="285" t="s">
        <v>351</v>
      </c>
      <c r="D277" s="285" t="s">
        <v>139</v>
      </c>
      <c r="E277" s="285" t="s">
        <v>130</v>
      </c>
      <c r="F277" s="285" t="s">
        <v>130</v>
      </c>
      <c r="G277" s="286" t="s">
        <v>1877</v>
      </c>
      <c r="H277" s="286" t="s">
        <v>1878</v>
      </c>
      <c r="I277" s="287">
        <v>14</v>
      </c>
      <c r="J277" s="285" t="s">
        <v>1492</v>
      </c>
      <c r="K277" s="285" t="s">
        <v>1879</v>
      </c>
      <c r="L277" s="272">
        <v>313001007651</v>
      </c>
      <c r="M277" s="271">
        <v>337</v>
      </c>
      <c r="N277" s="270">
        <v>337</v>
      </c>
      <c r="O277" s="271" t="s">
        <v>1880</v>
      </c>
      <c r="P277" s="273" t="s">
        <v>1881</v>
      </c>
      <c r="Q277" s="273" t="s">
        <v>357</v>
      </c>
      <c r="R277" s="273">
        <v>3008165209</v>
      </c>
      <c r="S277" s="274" t="s">
        <v>1882</v>
      </c>
      <c r="T277" s="313">
        <v>712</v>
      </c>
      <c r="U277" s="312"/>
      <c r="V277" s="312"/>
      <c r="W277" s="313">
        <v>53</v>
      </c>
      <c r="X277" s="313">
        <v>88</v>
      </c>
      <c r="Y277" s="313">
        <v>80</v>
      </c>
      <c r="Z277" s="313">
        <v>70</v>
      </c>
      <c r="AA277" s="313">
        <v>66</v>
      </c>
      <c r="AB277" s="313">
        <v>82</v>
      </c>
      <c r="AC277" s="312"/>
      <c r="AD277" s="313">
        <v>95</v>
      </c>
      <c r="AE277" s="313">
        <v>75</v>
      </c>
      <c r="AF277" s="313">
        <v>58</v>
      </c>
      <c r="AG277" s="313">
        <v>45</v>
      </c>
      <c r="AH277" s="312"/>
      <c r="AI277" s="312"/>
      <c r="AJ277" s="312"/>
      <c r="AK277" s="312"/>
      <c r="AL277" s="312"/>
      <c r="AM277" s="312"/>
      <c r="AN277" s="312"/>
      <c r="AO277" s="312"/>
      <c r="AP277" s="312"/>
      <c r="AQ277" s="312"/>
      <c r="AR277" s="312"/>
      <c r="AS277" s="312"/>
      <c r="AT277" s="312"/>
      <c r="AU277" s="314">
        <v>337</v>
      </c>
      <c r="AV277" s="313">
        <v>299</v>
      </c>
      <c r="AW277" s="312"/>
      <c r="AX277" s="312"/>
      <c r="AY277" s="313">
        <v>21</v>
      </c>
      <c r="AZ277" s="313">
        <v>39</v>
      </c>
      <c r="BA277" s="313">
        <v>28</v>
      </c>
      <c r="BB277" s="313">
        <v>31</v>
      </c>
      <c r="BC277" s="313">
        <v>35</v>
      </c>
      <c r="BD277" s="313">
        <v>40</v>
      </c>
      <c r="BE277" s="312"/>
      <c r="BF277" s="313">
        <v>39</v>
      </c>
      <c r="BG277" s="313">
        <v>26</v>
      </c>
      <c r="BH277" s="313">
        <v>25</v>
      </c>
      <c r="BI277" s="313">
        <v>15</v>
      </c>
      <c r="BJ277" s="312"/>
      <c r="BK277" s="312"/>
      <c r="BL277" s="312"/>
      <c r="BM277" s="312"/>
      <c r="BN277" s="312"/>
      <c r="BO277" s="312"/>
      <c r="BP277" s="312"/>
      <c r="BQ277" s="312"/>
      <c r="BR277" s="312"/>
      <c r="BS277" s="312"/>
      <c r="BT277" s="312"/>
      <c r="BU277" s="315"/>
      <c r="BV277" s="315"/>
      <c r="BW277" s="314">
        <v>337</v>
      </c>
      <c r="BX277" s="313">
        <v>413</v>
      </c>
      <c r="BY277" s="312"/>
      <c r="BZ277" s="312"/>
      <c r="CA277" s="313">
        <v>32</v>
      </c>
      <c r="CB277" s="313">
        <v>49</v>
      </c>
      <c r="CC277" s="313">
        <v>52</v>
      </c>
      <c r="CD277" s="313">
        <v>39</v>
      </c>
      <c r="CE277" s="313">
        <v>31</v>
      </c>
      <c r="CF277" s="313">
        <v>42</v>
      </c>
      <c r="CG277" s="312"/>
      <c r="CH277" s="313">
        <v>56</v>
      </c>
      <c r="CI277" s="313">
        <v>49</v>
      </c>
      <c r="CJ277" s="313">
        <v>33</v>
      </c>
      <c r="CK277" s="313">
        <v>30</v>
      </c>
      <c r="CL277" s="312"/>
      <c r="CM277" s="312"/>
      <c r="CN277" s="312"/>
      <c r="CO277" s="312"/>
      <c r="CP277" s="312"/>
      <c r="CQ277" s="312"/>
      <c r="CR277" s="312"/>
      <c r="CS277" s="312"/>
      <c r="CT277" s="312"/>
      <c r="CU277" s="312"/>
      <c r="CV277" s="312"/>
      <c r="CW277" s="315"/>
      <c r="CX277" s="315"/>
    </row>
    <row r="278" spans="1:102" ht="18.75" x14ac:dyDescent="0.3">
      <c r="A278" s="270">
        <v>266</v>
      </c>
      <c r="B278" s="285" t="s">
        <v>1883</v>
      </c>
      <c r="C278" s="285" t="s">
        <v>351</v>
      </c>
      <c r="D278" s="285" t="s">
        <v>139</v>
      </c>
      <c r="E278" s="285" t="s">
        <v>128</v>
      </c>
      <c r="F278" s="285" t="s">
        <v>148</v>
      </c>
      <c r="G278" s="286" t="s">
        <v>1884</v>
      </c>
      <c r="H278" s="286" t="s">
        <v>1885</v>
      </c>
      <c r="I278" s="287">
        <v>1</v>
      </c>
      <c r="J278" s="285" t="s">
        <v>1886</v>
      </c>
      <c r="K278" s="285" t="s">
        <v>1887</v>
      </c>
      <c r="L278" s="272">
        <v>313001007686</v>
      </c>
      <c r="M278" s="271">
        <v>339</v>
      </c>
      <c r="N278" s="270">
        <v>339</v>
      </c>
      <c r="O278" s="270" t="s">
        <v>1888</v>
      </c>
      <c r="P278" s="273" t="s">
        <v>1889</v>
      </c>
      <c r="Q278" s="273" t="s">
        <v>357</v>
      </c>
      <c r="R278" s="273">
        <v>3106231425</v>
      </c>
      <c r="S278" s="274" t="s">
        <v>1890</v>
      </c>
      <c r="T278" s="313">
        <v>66</v>
      </c>
      <c r="U278" s="313">
        <v>33</v>
      </c>
      <c r="V278" s="313">
        <v>33</v>
      </c>
      <c r="W278" s="312"/>
      <c r="X278" s="312"/>
      <c r="Y278" s="312"/>
      <c r="Z278" s="312"/>
      <c r="AA278" s="312"/>
      <c r="AB278" s="312"/>
      <c r="AC278" s="312"/>
      <c r="AD278" s="312"/>
      <c r="AE278" s="312"/>
      <c r="AF278" s="312"/>
      <c r="AG278" s="312"/>
      <c r="AH278" s="312"/>
      <c r="AI278" s="312"/>
      <c r="AJ278" s="312"/>
      <c r="AK278" s="312"/>
      <c r="AL278" s="312"/>
      <c r="AM278" s="312"/>
      <c r="AN278" s="312"/>
      <c r="AO278" s="312"/>
      <c r="AP278" s="312"/>
      <c r="AQ278" s="312"/>
      <c r="AR278" s="312"/>
      <c r="AS278" s="312"/>
      <c r="AT278" s="312"/>
      <c r="AU278" s="314">
        <v>339</v>
      </c>
      <c r="AV278" s="313">
        <v>30</v>
      </c>
      <c r="AW278" s="313">
        <v>14</v>
      </c>
      <c r="AX278" s="313">
        <v>16</v>
      </c>
      <c r="AY278" s="312"/>
      <c r="AZ278" s="312"/>
      <c r="BA278" s="312"/>
      <c r="BB278" s="312"/>
      <c r="BC278" s="312"/>
      <c r="BD278" s="312"/>
      <c r="BE278" s="312"/>
      <c r="BF278" s="312"/>
      <c r="BG278" s="312"/>
      <c r="BH278" s="312"/>
      <c r="BI278" s="312"/>
      <c r="BJ278" s="312"/>
      <c r="BK278" s="312"/>
      <c r="BL278" s="312"/>
      <c r="BM278" s="312"/>
      <c r="BN278" s="312"/>
      <c r="BO278" s="312"/>
      <c r="BP278" s="312"/>
      <c r="BQ278" s="312"/>
      <c r="BR278" s="312"/>
      <c r="BS278" s="312"/>
      <c r="BT278" s="312"/>
      <c r="BU278" s="315"/>
      <c r="BV278" s="315"/>
      <c r="BW278" s="314">
        <v>339</v>
      </c>
      <c r="BX278" s="313">
        <v>36</v>
      </c>
      <c r="BY278" s="313">
        <v>19</v>
      </c>
      <c r="BZ278" s="313">
        <v>17</v>
      </c>
      <c r="CA278" s="312"/>
      <c r="CB278" s="312"/>
      <c r="CC278" s="312"/>
      <c r="CD278" s="312"/>
      <c r="CE278" s="312"/>
      <c r="CF278" s="312"/>
      <c r="CG278" s="312"/>
      <c r="CH278" s="312"/>
      <c r="CI278" s="312"/>
      <c r="CJ278" s="312"/>
      <c r="CK278" s="312"/>
      <c r="CL278" s="312"/>
      <c r="CM278" s="312"/>
      <c r="CN278" s="312"/>
      <c r="CO278" s="312"/>
      <c r="CP278" s="312"/>
      <c r="CQ278" s="312"/>
      <c r="CR278" s="312"/>
      <c r="CS278" s="312"/>
      <c r="CT278" s="312"/>
      <c r="CU278" s="312"/>
      <c r="CV278" s="312"/>
      <c r="CW278" s="315"/>
      <c r="CX278" s="315"/>
    </row>
    <row r="279" spans="1:102" ht="18.75" x14ac:dyDescent="0.3">
      <c r="A279" s="270">
        <v>267</v>
      </c>
      <c r="B279" s="285" t="s">
        <v>1891</v>
      </c>
      <c r="C279" s="285" t="s">
        <v>351</v>
      </c>
      <c r="D279" s="285" t="s">
        <v>139</v>
      </c>
      <c r="E279" s="285" t="s">
        <v>130</v>
      </c>
      <c r="F279" s="285" t="s">
        <v>130</v>
      </c>
      <c r="G279" s="286" t="s">
        <v>1892</v>
      </c>
      <c r="H279" s="286" t="s">
        <v>1893</v>
      </c>
      <c r="I279" s="287">
        <v>12</v>
      </c>
      <c r="J279" s="285" t="s">
        <v>1253</v>
      </c>
      <c r="K279" s="285" t="s">
        <v>1894</v>
      </c>
      <c r="L279" s="272">
        <v>313001007741</v>
      </c>
      <c r="M279" s="271">
        <v>340</v>
      </c>
      <c r="N279" s="270">
        <v>340</v>
      </c>
      <c r="O279" s="270" t="s">
        <v>1895</v>
      </c>
      <c r="P279" s="273">
        <v>0</v>
      </c>
      <c r="Q279" s="273" t="s">
        <v>357</v>
      </c>
      <c r="R279" s="273">
        <v>3157410557</v>
      </c>
      <c r="S279" s="274" t="s">
        <v>1896</v>
      </c>
      <c r="T279" s="313">
        <v>47</v>
      </c>
      <c r="U279" s="312"/>
      <c r="V279" s="313">
        <v>1</v>
      </c>
      <c r="W279" s="313">
        <v>5</v>
      </c>
      <c r="X279" s="313">
        <v>8</v>
      </c>
      <c r="Y279" s="313">
        <v>8</v>
      </c>
      <c r="Z279" s="313">
        <v>10</v>
      </c>
      <c r="AA279" s="313">
        <v>4</v>
      </c>
      <c r="AB279" s="313">
        <v>11</v>
      </c>
      <c r="AC279" s="312"/>
      <c r="AD279" s="312"/>
      <c r="AE279" s="312"/>
      <c r="AF279" s="312"/>
      <c r="AG279" s="312"/>
      <c r="AH279" s="312"/>
      <c r="AI279" s="312"/>
      <c r="AJ279" s="312"/>
      <c r="AK279" s="312"/>
      <c r="AL279" s="312"/>
      <c r="AM279" s="312"/>
      <c r="AN279" s="312"/>
      <c r="AO279" s="312"/>
      <c r="AP279" s="312"/>
      <c r="AQ279" s="312"/>
      <c r="AR279" s="312"/>
      <c r="AS279" s="312"/>
      <c r="AT279" s="312"/>
      <c r="AU279" s="314">
        <v>340</v>
      </c>
      <c r="AV279" s="313">
        <v>19</v>
      </c>
      <c r="AW279" s="312"/>
      <c r="AX279" s="313">
        <v>1</v>
      </c>
      <c r="AY279" s="313">
        <v>2</v>
      </c>
      <c r="AZ279" s="313">
        <v>2</v>
      </c>
      <c r="BA279" s="313">
        <v>5</v>
      </c>
      <c r="BB279" s="313">
        <v>3</v>
      </c>
      <c r="BC279" s="313">
        <v>1</v>
      </c>
      <c r="BD279" s="313">
        <v>5</v>
      </c>
      <c r="BE279" s="312"/>
      <c r="BF279" s="312"/>
      <c r="BG279" s="312"/>
      <c r="BH279" s="312"/>
      <c r="BI279" s="312"/>
      <c r="BJ279" s="312"/>
      <c r="BK279" s="312"/>
      <c r="BL279" s="312"/>
      <c r="BM279" s="312"/>
      <c r="BN279" s="312"/>
      <c r="BO279" s="312"/>
      <c r="BP279" s="312"/>
      <c r="BQ279" s="312"/>
      <c r="BR279" s="312"/>
      <c r="BS279" s="312"/>
      <c r="BT279" s="312"/>
      <c r="BU279" s="315"/>
      <c r="BV279" s="315"/>
      <c r="BW279" s="314">
        <v>340</v>
      </c>
      <c r="BX279" s="313">
        <v>28</v>
      </c>
      <c r="BY279" s="312"/>
      <c r="BZ279" s="312"/>
      <c r="CA279" s="313">
        <v>3</v>
      </c>
      <c r="CB279" s="313">
        <v>6</v>
      </c>
      <c r="CC279" s="313">
        <v>3</v>
      </c>
      <c r="CD279" s="313">
        <v>7</v>
      </c>
      <c r="CE279" s="313">
        <v>3</v>
      </c>
      <c r="CF279" s="313">
        <v>6</v>
      </c>
      <c r="CG279" s="312"/>
      <c r="CH279" s="312"/>
      <c r="CI279" s="312"/>
      <c r="CJ279" s="312"/>
      <c r="CK279" s="312"/>
      <c r="CL279" s="312"/>
      <c r="CM279" s="312"/>
      <c r="CN279" s="312"/>
      <c r="CO279" s="312"/>
      <c r="CP279" s="312"/>
      <c r="CQ279" s="312"/>
      <c r="CR279" s="312"/>
      <c r="CS279" s="312"/>
      <c r="CT279" s="312"/>
      <c r="CU279" s="312"/>
      <c r="CV279" s="312"/>
      <c r="CW279" s="315"/>
      <c r="CX279" s="315"/>
    </row>
    <row r="280" spans="1:102" ht="18.75" x14ac:dyDescent="0.3">
      <c r="A280" s="270">
        <v>268</v>
      </c>
      <c r="B280" s="285" t="s">
        <v>1897</v>
      </c>
      <c r="C280" s="285" t="s">
        <v>351</v>
      </c>
      <c r="D280" s="285" t="s">
        <v>139</v>
      </c>
      <c r="E280" s="285" t="s">
        <v>129</v>
      </c>
      <c r="F280" s="285" t="s">
        <v>129</v>
      </c>
      <c r="G280" s="286" t="s">
        <v>1898</v>
      </c>
      <c r="H280" s="286" t="s">
        <v>1899</v>
      </c>
      <c r="I280" s="287">
        <v>5</v>
      </c>
      <c r="J280" s="285" t="s">
        <v>479</v>
      </c>
      <c r="K280" s="285" t="s">
        <v>1900</v>
      </c>
      <c r="L280" s="272">
        <v>313001007821</v>
      </c>
      <c r="M280" s="271">
        <v>342</v>
      </c>
      <c r="N280" s="270">
        <v>342</v>
      </c>
      <c r="O280" s="270" t="s">
        <v>1901</v>
      </c>
      <c r="P280" s="273" t="s">
        <v>1902</v>
      </c>
      <c r="Q280" s="273" t="s">
        <v>357</v>
      </c>
      <c r="R280" s="273">
        <v>3176579913</v>
      </c>
      <c r="S280" s="274" t="s">
        <v>1903</v>
      </c>
      <c r="T280" s="313">
        <v>66</v>
      </c>
      <c r="U280" s="312"/>
      <c r="V280" s="312"/>
      <c r="W280" s="313">
        <v>5</v>
      </c>
      <c r="X280" s="313">
        <v>7</v>
      </c>
      <c r="Y280" s="313">
        <v>14</v>
      </c>
      <c r="Z280" s="313">
        <v>11</v>
      </c>
      <c r="AA280" s="313">
        <v>19</v>
      </c>
      <c r="AB280" s="313">
        <v>10</v>
      </c>
      <c r="AC280" s="312"/>
      <c r="AD280" s="312"/>
      <c r="AE280" s="312"/>
      <c r="AF280" s="312"/>
      <c r="AG280" s="312"/>
      <c r="AH280" s="312"/>
      <c r="AI280" s="312"/>
      <c r="AJ280" s="312"/>
      <c r="AK280" s="312"/>
      <c r="AL280" s="312"/>
      <c r="AM280" s="312"/>
      <c r="AN280" s="312"/>
      <c r="AO280" s="312"/>
      <c r="AP280" s="312"/>
      <c r="AQ280" s="312"/>
      <c r="AR280" s="312"/>
      <c r="AS280" s="312"/>
      <c r="AT280" s="312"/>
      <c r="AU280" s="314">
        <v>342</v>
      </c>
      <c r="AV280" s="313">
        <v>21</v>
      </c>
      <c r="AW280" s="312"/>
      <c r="AX280" s="312"/>
      <c r="AY280" s="313">
        <v>2</v>
      </c>
      <c r="AZ280" s="313">
        <v>2</v>
      </c>
      <c r="BA280" s="313">
        <v>4</v>
      </c>
      <c r="BB280" s="313">
        <v>5</v>
      </c>
      <c r="BC280" s="313">
        <v>4</v>
      </c>
      <c r="BD280" s="313">
        <v>4</v>
      </c>
      <c r="BE280" s="312"/>
      <c r="BF280" s="312"/>
      <c r="BG280" s="312"/>
      <c r="BH280" s="312"/>
      <c r="BI280" s="312"/>
      <c r="BJ280" s="312"/>
      <c r="BK280" s="312"/>
      <c r="BL280" s="312"/>
      <c r="BM280" s="312"/>
      <c r="BN280" s="312"/>
      <c r="BO280" s="312"/>
      <c r="BP280" s="312"/>
      <c r="BQ280" s="312"/>
      <c r="BR280" s="312"/>
      <c r="BS280" s="312"/>
      <c r="BT280" s="312"/>
      <c r="BU280" s="315"/>
      <c r="BV280" s="315"/>
      <c r="BW280" s="314">
        <v>342</v>
      </c>
      <c r="BX280" s="313">
        <v>45</v>
      </c>
      <c r="BY280" s="312"/>
      <c r="BZ280" s="312"/>
      <c r="CA280" s="313">
        <v>3</v>
      </c>
      <c r="CB280" s="313">
        <v>5</v>
      </c>
      <c r="CC280" s="313">
        <v>10</v>
      </c>
      <c r="CD280" s="313">
        <v>6</v>
      </c>
      <c r="CE280" s="313">
        <v>15</v>
      </c>
      <c r="CF280" s="313">
        <v>6</v>
      </c>
      <c r="CG280" s="312"/>
      <c r="CH280" s="312"/>
      <c r="CI280" s="312"/>
      <c r="CJ280" s="312"/>
      <c r="CK280" s="312"/>
      <c r="CL280" s="312"/>
      <c r="CM280" s="312"/>
      <c r="CN280" s="312"/>
      <c r="CO280" s="312"/>
      <c r="CP280" s="312"/>
      <c r="CQ280" s="312"/>
      <c r="CR280" s="312"/>
      <c r="CS280" s="312"/>
      <c r="CT280" s="312"/>
      <c r="CU280" s="312"/>
      <c r="CV280" s="312"/>
      <c r="CW280" s="315"/>
      <c r="CX280" s="315"/>
    </row>
    <row r="281" spans="1:102" ht="18.75" x14ac:dyDescent="0.3">
      <c r="A281" s="270">
        <v>269</v>
      </c>
      <c r="B281" s="285" t="s">
        <v>1904</v>
      </c>
      <c r="C281" s="285" t="s">
        <v>351</v>
      </c>
      <c r="D281" s="285" t="s">
        <v>139</v>
      </c>
      <c r="E281" s="285" t="s">
        <v>128</v>
      </c>
      <c r="F281" s="285" t="s">
        <v>145</v>
      </c>
      <c r="G281" s="288" t="s">
        <v>1905</v>
      </c>
      <c r="H281" s="289" t="s">
        <v>1906</v>
      </c>
      <c r="I281" s="287">
        <v>9</v>
      </c>
      <c r="J281" s="285" t="s">
        <v>1157</v>
      </c>
      <c r="K281" s="285" t="s">
        <v>1907</v>
      </c>
      <c r="L281" s="272">
        <v>313001007872</v>
      </c>
      <c r="M281" s="271">
        <v>343</v>
      </c>
      <c r="N281" s="270">
        <v>343</v>
      </c>
      <c r="O281" s="270" t="s">
        <v>1908</v>
      </c>
      <c r="P281" s="273">
        <v>6056421825</v>
      </c>
      <c r="Q281" s="273" t="s">
        <v>357</v>
      </c>
      <c r="R281" s="273">
        <v>3135441808</v>
      </c>
      <c r="S281" s="274" t="s">
        <v>1909</v>
      </c>
      <c r="T281" s="313">
        <v>680</v>
      </c>
      <c r="U281" s="313">
        <v>17</v>
      </c>
      <c r="V281" s="313">
        <v>11</v>
      </c>
      <c r="W281" s="313">
        <v>27</v>
      </c>
      <c r="X281" s="313">
        <v>21</v>
      </c>
      <c r="Y281" s="313">
        <v>32</v>
      </c>
      <c r="Z281" s="313">
        <v>33</v>
      </c>
      <c r="AA281" s="313">
        <v>44</v>
      </c>
      <c r="AB281" s="313">
        <v>45</v>
      </c>
      <c r="AC281" s="312"/>
      <c r="AD281" s="313">
        <v>72</v>
      </c>
      <c r="AE281" s="313">
        <v>77</v>
      </c>
      <c r="AF281" s="313">
        <v>92</v>
      </c>
      <c r="AG281" s="313">
        <v>73</v>
      </c>
      <c r="AH281" s="313">
        <v>67</v>
      </c>
      <c r="AI281" s="313">
        <v>69</v>
      </c>
      <c r="AJ281" s="312"/>
      <c r="AK281" s="312"/>
      <c r="AL281" s="312"/>
      <c r="AM281" s="312"/>
      <c r="AN281" s="312"/>
      <c r="AO281" s="312"/>
      <c r="AP281" s="312"/>
      <c r="AQ281" s="312"/>
      <c r="AR281" s="312"/>
      <c r="AS281" s="312"/>
      <c r="AT281" s="312"/>
      <c r="AU281" s="314">
        <v>343</v>
      </c>
      <c r="AV281" s="313">
        <v>345</v>
      </c>
      <c r="AW281" s="313">
        <v>10</v>
      </c>
      <c r="AX281" s="313">
        <v>6</v>
      </c>
      <c r="AY281" s="313">
        <v>13</v>
      </c>
      <c r="AZ281" s="313">
        <v>13</v>
      </c>
      <c r="BA281" s="313">
        <v>18</v>
      </c>
      <c r="BB281" s="313">
        <v>14</v>
      </c>
      <c r="BC281" s="313">
        <v>19</v>
      </c>
      <c r="BD281" s="313">
        <v>20</v>
      </c>
      <c r="BE281" s="312"/>
      <c r="BF281" s="313">
        <v>39</v>
      </c>
      <c r="BG281" s="313">
        <v>43</v>
      </c>
      <c r="BH281" s="313">
        <v>44</v>
      </c>
      <c r="BI281" s="313">
        <v>28</v>
      </c>
      <c r="BJ281" s="313">
        <v>38</v>
      </c>
      <c r="BK281" s="313">
        <v>40</v>
      </c>
      <c r="BL281" s="312"/>
      <c r="BM281" s="312"/>
      <c r="BN281" s="312"/>
      <c r="BO281" s="312"/>
      <c r="BP281" s="312"/>
      <c r="BQ281" s="312"/>
      <c r="BR281" s="312"/>
      <c r="BS281" s="312"/>
      <c r="BT281" s="312"/>
      <c r="BU281" s="315"/>
      <c r="BV281" s="315"/>
      <c r="BW281" s="314">
        <v>343</v>
      </c>
      <c r="BX281" s="313">
        <v>335</v>
      </c>
      <c r="BY281" s="313">
        <v>7</v>
      </c>
      <c r="BZ281" s="313">
        <v>5</v>
      </c>
      <c r="CA281" s="313">
        <v>14</v>
      </c>
      <c r="CB281" s="313">
        <v>8</v>
      </c>
      <c r="CC281" s="313">
        <v>14</v>
      </c>
      <c r="CD281" s="313">
        <v>19</v>
      </c>
      <c r="CE281" s="313">
        <v>25</v>
      </c>
      <c r="CF281" s="313">
        <v>25</v>
      </c>
      <c r="CG281" s="312"/>
      <c r="CH281" s="313">
        <v>33</v>
      </c>
      <c r="CI281" s="313">
        <v>34</v>
      </c>
      <c r="CJ281" s="313">
        <v>48</v>
      </c>
      <c r="CK281" s="313">
        <v>45</v>
      </c>
      <c r="CL281" s="313">
        <v>29</v>
      </c>
      <c r="CM281" s="313">
        <v>29</v>
      </c>
      <c r="CN281" s="312"/>
      <c r="CO281" s="312"/>
      <c r="CP281" s="312"/>
      <c r="CQ281" s="312"/>
      <c r="CR281" s="312"/>
      <c r="CS281" s="312"/>
      <c r="CT281" s="312"/>
      <c r="CU281" s="312"/>
      <c r="CV281" s="312"/>
      <c r="CW281" s="315"/>
      <c r="CX281" s="315"/>
    </row>
    <row r="282" spans="1:102" ht="18.75" x14ac:dyDescent="0.3">
      <c r="A282" s="270">
        <v>270</v>
      </c>
      <c r="B282" s="285" t="s">
        <v>1910</v>
      </c>
      <c r="C282" s="285" t="s">
        <v>351</v>
      </c>
      <c r="D282" s="285" t="s">
        <v>139</v>
      </c>
      <c r="E282" s="285" t="s">
        <v>129</v>
      </c>
      <c r="F282" s="285" t="s">
        <v>129</v>
      </c>
      <c r="G282" s="286" t="s">
        <v>1911</v>
      </c>
      <c r="H282" s="286" t="s">
        <v>1912</v>
      </c>
      <c r="I282" s="287">
        <v>7</v>
      </c>
      <c r="J282" s="285" t="s">
        <v>1913</v>
      </c>
      <c r="K282" s="285" t="s">
        <v>1914</v>
      </c>
      <c r="L282" s="272">
        <v>313001007911</v>
      </c>
      <c r="M282" s="271">
        <v>345</v>
      </c>
      <c r="N282" s="270">
        <v>345</v>
      </c>
      <c r="O282" s="270" t="s">
        <v>1915</v>
      </c>
      <c r="P282" s="273">
        <v>6485288</v>
      </c>
      <c r="Q282" s="273" t="s">
        <v>357</v>
      </c>
      <c r="R282" s="273">
        <v>3215086901</v>
      </c>
      <c r="S282" s="274" t="s">
        <v>1916</v>
      </c>
      <c r="T282" s="313">
        <v>199</v>
      </c>
      <c r="U282" s="312"/>
      <c r="V282" s="312"/>
      <c r="W282" s="313">
        <v>35</v>
      </c>
      <c r="X282" s="313">
        <v>40</v>
      </c>
      <c r="Y282" s="313">
        <v>32</v>
      </c>
      <c r="Z282" s="313">
        <v>38</v>
      </c>
      <c r="AA282" s="313">
        <v>25</v>
      </c>
      <c r="AB282" s="313">
        <v>29</v>
      </c>
      <c r="AC282" s="312"/>
      <c r="AD282" s="312"/>
      <c r="AE282" s="312"/>
      <c r="AF282" s="312"/>
      <c r="AG282" s="312"/>
      <c r="AH282" s="312"/>
      <c r="AI282" s="312"/>
      <c r="AJ282" s="312"/>
      <c r="AK282" s="312"/>
      <c r="AL282" s="312"/>
      <c r="AM282" s="312"/>
      <c r="AN282" s="312"/>
      <c r="AO282" s="312"/>
      <c r="AP282" s="312"/>
      <c r="AQ282" s="312"/>
      <c r="AR282" s="312"/>
      <c r="AS282" s="312"/>
      <c r="AT282" s="312"/>
      <c r="AU282" s="314">
        <v>345</v>
      </c>
      <c r="AV282" s="313">
        <v>100</v>
      </c>
      <c r="AW282" s="312"/>
      <c r="AX282" s="312"/>
      <c r="AY282" s="313">
        <v>17</v>
      </c>
      <c r="AZ282" s="313">
        <v>18</v>
      </c>
      <c r="BA282" s="313">
        <v>19</v>
      </c>
      <c r="BB282" s="313">
        <v>25</v>
      </c>
      <c r="BC282" s="313">
        <v>12</v>
      </c>
      <c r="BD282" s="313">
        <v>9</v>
      </c>
      <c r="BE282" s="312"/>
      <c r="BF282" s="312"/>
      <c r="BG282" s="312"/>
      <c r="BH282" s="312"/>
      <c r="BI282" s="312"/>
      <c r="BJ282" s="312"/>
      <c r="BK282" s="312"/>
      <c r="BL282" s="312"/>
      <c r="BM282" s="312"/>
      <c r="BN282" s="312"/>
      <c r="BO282" s="312"/>
      <c r="BP282" s="312"/>
      <c r="BQ282" s="312"/>
      <c r="BR282" s="312"/>
      <c r="BS282" s="312"/>
      <c r="BT282" s="312"/>
      <c r="BU282" s="315"/>
      <c r="BV282" s="315"/>
      <c r="BW282" s="314">
        <v>345</v>
      </c>
      <c r="BX282" s="313">
        <v>99</v>
      </c>
      <c r="BY282" s="312"/>
      <c r="BZ282" s="312"/>
      <c r="CA282" s="313">
        <v>18</v>
      </c>
      <c r="CB282" s="313">
        <v>22</v>
      </c>
      <c r="CC282" s="313">
        <v>13</v>
      </c>
      <c r="CD282" s="313">
        <v>13</v>
      </c>
      <c r="CE282" s="313">
        <v>13</v>
      </c>
      <c r="CF282" s="313">
        <v>20</v>
      </c>
      <c r="CG282" s="312"/>
      <c r="CH282" s="312"/>
      <c r="CI282" s="312"/>
      <c r="CJ282" s="312"/>
      <c r="CK282" s="312"/>
      <c r="CL282" s="312"/>
      <c r="CM282" s="312"/>
      <c r="CN282" s="312"/>
      <c r="CO282" s="312"/>
      <c r="CP282" s="312"/>
      <c r="CQ282" s="312"/>
      <c r="CR282" s="312"/>
      <c r="CS282" s="312"/>
      <c r="CT282" s="312"/>
      <c r="CU282" s="312"/>
      <c r="CV282" s="312"/>
      <c r="CW282" s="315"/>
      <c r="CX282" s="315"/>
    </row>
    <row r="283" spans="1:102" ht="18.75" x14ac:dyDescent="0.3">
      <c r="A283" s="270">
        <v>271</v>
      </c>
      <c r="B283" s="285" t="s">
        <v>1917</v>
      </c>
      <c r="C283" s="285" t="s">
        <v>351</v>
      </c>
      <c r="D283" s="285" t="s">
        <v>139</v>
      </c>
      <c r="E283" s="285" t="s">
        <v>129</v>
      </c>
      <c r="F283" s="285" t="s">
        <v>129</v>
      </c>
      <c r="G283" s="286" t="s">
        <v>1918</v>
      </c>
      <c r="H283" s="286" t="s">
        <v>1919</v>
      </c>
      <c r="I283" s="287">
        <v>7</v>
      </c>
      <c r="J283" s="285" t="s">
        <v>1913</v>
      </c>
      <c r="K283" s="292" t="s">
        <v>1920</v>
      </c>
      <c r="L283" s="272">
        <v>313001007929</v>
      </c>
      <c r="M283" s="271">
        <v>346</v>
      </c>
      <c r="N283" s="270">
        <v>346</v>
      </c>
      <c r="O283" s="270" t="s">
        <v>1921</v>
      </c>
      <c r="P283" s="273">
        <v>6359463</v>
      </c>
      <c r="Q283" s="273" t="s">
        <v>357</v>
      </c>
      <c r="R283" s="273">
        <v>3164265047</v>
      </c>
      <c r="S283" s="274" t="s">
        <v>1922</v>
      </c>
      <c r="T283" s="313">
        <v>272</v>
      </c>
      <c r="U283" s="312"/>
      <c r="V283" s="312"/>
      <c r="W283" s="313">
        <v>10</v>
      </c>
      <c r="X283" s="313">
        <v>21</v>
      </c>
      <c r="Y283" s="313">
        <v>33</v>
      </c>
      <c r="Z283" s="313">
        <v>20</v>
      </c>
      <c r="AA283" s="313">
        <v>21</v>
      </c>
      <c r="AB283" s="313">
        <v>24</v>
      </c>
      <c r="AC283" s="312"/>
      <c r="AD283" s="313">
        <v>40</v>
      </c>
      <c r="AE283" s="313">
        <v>31</v>
      </c>
      <c r="AF283" s="313">
        <v>20</v>
      </c>
      <c r="AG283" s="313">
        <v>26</v>
      </c>
      <c r="AH283" s="312"/>
      <c r="AI283" s="312"/>
      <c r="AJ283" s="312"/>
      <c r="AK283" s="312"/>
      <c r="AL283" s="313">
        <v>1</v>
      </c>
      <c r="AM283" s="313">
        <v>5</v>
      </c>
      <c r="AN283" s="313">
        <v>20</v>
      </c>
      <c r="AO283" s="312"/>
      <c r="AP283" s="312"/>
      <c r="AQ283" s="312"/>
      <c r="AR283" s="312"/>
      <c r="AS283" s="312"/>
      <c r="AT283" s="312"/>
      <c r="AU283" s="314">
        <v>346</v>
      </c>
      <c r="AV283" s="313">
        <v>110</v>
      </c>
      <c r="AW283" s="312"/>
      <c r="AX283" s="312"/>
      <c r="AY283" s="313">
        <v>6</v>
      </c>
      <c r="AZ283" s="313">
        <v>10</v>
      </c>
      <c r="BA283" s="313">
        <v>15</v>
      </c>
      <c r="BB283" s="313">
        <v>7</v>
      </c>
      <c r="BC283" s="313">
        <v>10</v>
      </c>
      <c r="BD283" s="313">
        <v>13</v>
      </c>
      <c r="BE283" s="312"/>
      <c r="BF283" s="313">
        <v>13</v>
      </c>
      <c r="BG283" s="313">
        <v>13</v>
      </c>
      <c r="BH283" s="313">
        <v>8</v>
      </c>
      <c r="BI283" s="313">
        <v>11</v>
      </c>
      <c r="BJ283" s="312"/>
      <c r="BK283" s="312"/>
      <c r="BL283" s="312"/>
      <c r="BM283" s="312"/>
      <c r="BN283" s="313">
        <v>1</v>
      </c>
      <c r="BO283" s="313">
        <v>1</v>
      </c>
      <c r="BP283" s="313">
        <v>2</v>
      </c>
      <c r="BQ283" s="312"/>
      <c r="BR283" s="312"/>
      <c r="BS283" s="312"/>
      <c r="BT283" s="312"/>
      <c r="BU283" s="315"/>
      <c r="BV283" s="315"/>
      <c r="BW283" s="314">
        <v>346</v>
      </c>
      <c r="BX283" s="313">
        <v>162</v>
      </c>
      <c r="BY283" s="312"/>
      <c r="BZ283" s="312"/>
      <c r="CA283" s="313">
        <v>4</v>
      </c>
      <c r="CB283" s="313">
        <v>11</v>
      </c>
      <c r="CC283" s="313">
        <v>18</v>
      </c>
      <c r="CD283" s="313">
        <v>13</v>
      </c>
      <c r="CE283" s="313">
        <v>11</v>
      </c>
      <c r="CF283" s="313">
        <v>11</v>
      </c>
      <c r="CG283" s="312"/>
      <c r="CH283" s="313">
        <v>27</v>
      </c>
      <c r="CI283" s="313">
        <v>18</v>
      </c>
      <c r="CJ283" s="313">
        <v>12</v>
      </c>
      <c r="CK283" s="313">
        <v>15</v>
      </c>
      <c r="CL283" s="312"/>
      <c r="CM283" s="312"/>
      <c r="CN283" s="312"/>
      <c r="CO283" s="312"/>
      <c r="CP283" s="312"/>
      <c r="CQ283" s="313">
        <v>4</v>
      </c>
      <c r="CR283" s="313">
        <v>18</v>
      </c>
      <c r="CS283" s="312"/>
      <c r="CT283" s="312"/>
      <c r="CU283" s="312"/>
      <c r="CV283" s="312"/>
      <c r="CW283" s="315"/>
      <c r="CX283" s="315"/>
    </row>
    <row r="284" spans="1:102" ht="18.75" x14ac:dyDescent="0.3">
      <c r="A284" s="270">
        <v>272</v>
      </c>
      <c r="B284" s="285" t="s">
        <v>1923</v>
      </c>
      <c r="C284" s="285" t="s">
        <v>351</v>
      </c>
      <c r="D284" s="285" t="s">
        <v>139</v>
      </c>
      <c r="E284" s="285" t="s">
        <v>129</v>
      </c>
      <c r="F284" s="285" t="s">
        <v>129</v>
      </c>
      <c r="G284" s="288" t="s">
        <v>1924</v>
      </c>
      <c r="H284" s="289" t="s">
        <v>1925</v>
      </c>
      <c r="I284" s="287">
        <v>7</v>
      </c>
      <c r="J284" s="285" t="s">
        <v>1828</v>
      </c>
      <c r="K284" s="285" t="s">
        <v>1926</v>
      </c>
      <c r="L284" s="272">
        <v>313001008381</v>
      </c>
      <c r="M284" s="271">
        <v>352</v>
      </c>
      <c r="N284" s="270">
        <v>352</v>
      </c>
      <c r="O284" s="270" t="s">
        <v>1927</v>
      </c>
      <c r="P284" s="273">
        <v>6613767</v>
      </c>
      <c r="Q284" s="273" t="s">
        <v>357</v>
      </c>
      <c r="R284" s="273">
        <v>3012559467</v>
      </c>
      <c r="S284" s="274" t="s">
        <v>1928</v>
      </c>
      <c r="T284" s="313">
        <v>131</v>
      </c>
      <c r="U284" s="312"/>
      <c r="V284" s="312"/>
      <c r="W284" s="313">
        <v>7</v>
      </c>
      <c r="X284" s="313">
        <v>14</v>
      </c>
      <c r="Y284" s="313">
        <v>9</v>
      </c>
      <c r="Z284" s="313">
        <v>8</v>
      </c>
      <c r="AA284" s="313">
        <v>9</v>
      </c>
      <c r="AB284" s="313">
        <v>2</v>
      </c>
      <c r="AC284" s="312"/>
      <c r="AD284" s="313">
        <v>19</v>
      </c>
      <c r="AE284" s="313">
        <v>16</v>
      </c>
      <c r="AF284" s="313">
        <v>13</v>
      </c>
      <c r="AG284" s="313">
        <v>12</v>
      </c>
      <c r="AH284" s="313">
        <v>10</v>
      </c>
      <c r="AI284" s="313">
        <v>12</v>
      </c>
      <c r="AJ284" s="312"/>
      <c r="AK284" s="312"/>
      <c r="AL284" s="312"/>
      <c r="AM284" s="312"/>
      <c r="AN284" s="312"/>
      <c r="AO284" s="312"/>
      <c r="AP284" s="312"/>
      <c r="AQ284" s="312"/>
      <c r="AR284" s="312"/>
      <c r="AS284" s="312"/>
      <c r="AT284" s="312"/>
      <c r="AU284" s="314">
        <v>352</v>
      </c>
      <c r="AV284" s="313">
        <v>60</v>
      </c>
      <c r="AW284" s="312"/>
      <c r="AX284" s="312"/>
      <c r="AY284" s="313">
        <v>2</v>
      </c>
      <c r="AZ284" s="313">
        <v>8</v>
      </c>
      <c r="BA284" s="313">
        <v>4</v>
      </c>
      <c r="BB284" s="313">
        <v>6</v>
      </c>
      <c r="BC284" s="313">
        <v>3</v>
      </c>
      <c r="BD284" s="313">
        <v>1</v>
      </c>
      <c r="BE284" s="312"/>
      <c r="BF284" s="313">
        <v>6</v>
      </c>
      <c r="BG284" s="313">
        <v>8</v>
      </c>
      <c r="BH284" s="313">
        <v>6</v>
      </c>
      <c r="BI284" s="313">
        <v>3</v>
      </c>
      <c r="BJ284" s="313">
        <v>5</v>
      </c>
      <c r="BK284" s="313">
        <v>8</v>
      </c>
      <c r="BL284" s="312"/>
      <c r="BM284" s="312"/>
      <c r="BN284" s="312"/>
      <c r="BO284" s="312"/>
      <c r="BP284" s="312"/>
      <c r="BQ284" s="312"/>
      <c r="BR284" s="312"/>
      <c r="BS284" s="312"/>
      <c r="BT284" s="312"/>
      <c r="BU284" s="315"/>
      <c r="BV284" s="315"/>
      <c r="BW284" s="314">
        <v>352</v>
      </c>
      <c r="BX284" s="313">
        <v>71</v>
      </c>
      <c r="BY284" s="312"/>
      <c r="BZ284" s="312"/>
      <c r="CA284" s="313">
        <v>5</v>
      </c>
      <c r="CB284" s="313">
        <v>6</v>
      </c>
      <c r="CC284" s="313">
        <v>5</v>
      </c>
      <c r="CD284" s="313">
        <v>2</v>
      </c>
      <c r="CE284" s="313">
        <v>6</v>
      </c>
      <c r="CF284" s="313">
        <v>1</v>
      </c>
      <c r="CG284" s="312"/>
      <c r="CH284" s="313">
        <v>13</v>
      </c>
      <c r="CI284" s="313">
        <v>8</v>
      </c>
      <c r="CJ284" s="313">
        <v>7</v>
      </c>
      <c r="CK284" s="313">
        <v>9</v>
      </c>
      <c r="CL284" s="313">
        <v>5</v>
      </c>
      <c r="CM284" s="313">
        <v>4</v>
      </c>
      <c r="CN284" s="312"/>
      <c r="CO284" s="312"/>
      <c r="CP284" s="312"/>
      <c r="CQ284" s="312"/>
      <c r="CR284" s="312"/>
      <c r="CS284" s="312"/>
      <c r="CT284" s="312"/>
      <c r="CU284" s="312"/>
      <c r="CV284" s="312"/>
      <c r="CW284" s="315"/>
      <c r="CX284" s="315"/>
    </row>
    <row r="285" spans="1:102" ht="18.75" x14ac:dyDescent="0.3">
      <c r="A285" s="270">
        <v>273</v>
      </c>
      <c r="B285" s="285" t="s">
        <v>1929</v>
      </c>
      <c r="C285" s="285" t="s">
        <v>351</v>
      </c>
      <c r="D285" s="285" t="s">
        <v>139</v>
      </c>
      <c r="E285" s="285" t="s">
        <v>129</v>
      </c>
      <c r="F285" s="285" t="s">
        <v>129</v>
      </c>
      <c r="G285" s="286" t="s">
        <v>1930</v>
      </c>
      <c r="H285" s="286" t="s">
        <v>1931</v>
      </c>
      <c r="I285" s="287">
        <v>7</v>
      </c>
      <c r="J285" s="285" t="s">
        <v>1913</v>
      </c>
      <c r="K285" s="285" t="s">
        <v>1932</v>
      </c>
      <c r="L285" s="272">
        <v>313001008399</v>
      </c>
      <c r="M285" s="271">
        <v>353</v>
      </c>
      <c r="N285" s="270">
        <v>353</v>
      </c>
      <c r="O285" s="270" t="s">
        <v>1933</v>
      </c>
      <c r="P285" s="273">
        <v>6634244</v>
      </c>
      <c r="Q285" s="273" t="s">
        <v>357</v>
      </c>
      <c r="R285" s="273">
        <v>3185216778</v>
      </c>
      <c r="S285" s="274" t="s">
        <v>1934</v>
      </c>
      <c r="T285" s="313">
        <v>695</v>
      </c>
      <c r="U285" s="313">
        <v>1</v>
      </c>
      <c r="V285" s="313">
        <v>8</v>
      </c>
      <c r="W285" s="313">
        <v>24</v>
      </c>
      <c r="X285" s="313">
        <v>48</v>
      </c>
      <c r="Y285" s="313">
        <v>52</v>
      </c>
      <c r="Z285" s="313">
        <v>55</v>
      </c>
      <c r="AA285" s="313">
        <v>39</v>
      </c>
      <c r="AB285" s="313">
        <v>55</v>
      </c>
      <c r="AC285" s="312"/>
      <c r="AD285" s="313">
        <v>86</v>
      </c>
      <c r="AE285" s="313">
        <v>100</v>
      </c>
      <c r="AF285" s="313">
        <v>65</v>
      </c>
      <c r="AG285" s="313">
        <v>68</v>
      </c>
      <c r="AH285" s="313">
        <v>56</v>
      </c>
      <c r="AI285" s="313">
        <v>38</v>
      </c>
      <c r="AJ285" s="312"/>
      <c r="AK285" s="312"/>
      <c r="AL285" s="312"/>
      <c r="AM285" s="312"/>
      <c r="AN285" s="312"/>
      <c r="AO285" s="312"/>
      <c r="AP285" s="312"/>
      <c r="AQ285" s="312"/>
      <c r="AR285" s="312"/>
      <c r="AS285" s="312"/>
      <c r="AT285" s="312"/>
      <c r="AU285" s="314">
        <v>353</v>
      </c>
      <c r="AV285" s="313">
        <v>346</v>
      </c>
      <c r="AW285" s="312"/>
      <c r="AX285" s="313">
        <v>2</v>
      </c>
      <c r="AY285" s="313">
        <v>14</v>
      </c>
      <c r="AZ285" s="313">
        <v>23</v>
      </c>
      <c r="BA285" s="313">
        <v>24</v>
      </c>
      <c r="BB285" s="313">
        <v>28</v>
      </c>
      <c r="BC285" s="313">
        <v>21</v>
      </c>
      <c r="BD285" s="313">
        <v>25</v>
      </c>
      <c r="BE285" s="312"/>
      <c r="BF285" s="313">
        <v>43</v>
      </c>
      <c r="BG285" s="313">
        <v>45</v>
      </c>
      <c r="BH285" s="313">
        <v>29</v>
      </c>
      <c r="BI285" s="313">
        <v>45</v>
      </c>
      <c r="BJ285" s="313">
        <v>25</v>
      </c>
      <c r="BK285" s="313">
        <v>22</v>
      </c>
      <c r="BL285" s="312"/>
      <c r="BM285" s="312"/>
      <c r="BN285" s="312"/>
      <c r="BO285" s="312"/>
      <c r="BP285" s="312"/>
      <c r="BQ285" s="312"/>
      <c r="BR285" s="312"/>
      <c r="BS285" s="312"/>
      <c r="BT285" s="312"/>
      <c r="BU285" s="315"/>
      <c r="BV285" s="315"/>
      <c r="BW285" s="314">
        <v>353</v>
      </c>
      <c r="BX285" s="313">
        <v>349</v>
      </c>
      <c r="BY285" s="313">
        <v>1</v>
      </c>
      <c r="BZ285" s="313">
        <v>6</v>
      </c>
      <c r="CA285" s="313">
        <v>10</v>
      </c>
      <c r="CB285" s="313">
        <v>25</v>
      </c>
      <c r="CC285" s="313">
        <v>28</v>
      </c>
      <c r="CD285" s="313">
        <v>27</v>
      </c>
      <c r="CE285" s="313">
        <v>18</v>
      </c>
      <c r="CF285" s="313">
        <v>30</v>
      </c>
      <c r="CG285" s="312"/>
      <c r="CH285" s="313">
        <v>43</v>
      </c>
      <c r="CI285" s="313">
        <v>55</v>
      </c>
      <c r="CJ285" s="313">
        <v>36</v>
      </c>
      <c r="CK285" s="313">
        <v>23</v>
      </c>
      <c r="CL285" s="313">
        <v>31</v>
      </c>
      <c r="CM285" s="313">
        <v>16</v>
      </c>
      <c r="CN285" s="312"/>
      <c r="CO285" s="312"/>
      <c r="CP285" s="312"/>
      <c r="CQ285" s="312"/>
      <c r="CR285" s="312"/>
      <c r="CS285" s="312"/>
      <c r="CT285" s="312"/>
      <c r="CU285" s="312"/>
      <c r="CV285" s="312"/>
      <c r="CW285" s="315"/>
      <c r="CX285" s="315"/>
    </row>
    <row r="286" spans="1:102" ht="18.75" x14ac:dyDescent="0.3">
      <c r="A286" s="270">
        <v>274</v>
      </c>
      <c r="B286" s="285" t="s">
        <v>1935</v>
      </c>
      <c r="C286" s="285" t="s">
        <v>351</v>
      </c>
      <c r="D286" s="285" t="s">
        <v>139</v>
      </c>
      <c r="E286" s="285" t="s">
        <v>128</v>
      </c>
      <c r="F286" s="285" t="s">
        <v>145</v>
      </c>
      <c r="G286" s="286" t="s">
        <v>1936</v>
      </c>
      <c r="H286" s="286" t="s">
        <v>1937</v>
      </c>
      <c r="I286" s="287">
        <v>8</v>
      </c>
      <c r="J286" s="285" t="s">
        <v>1782</v>
      </c>
      <c r="K286" s="285" t="s">
        <v>1938</v>
      </c>
      <c r="L286" s="272">
        <v>313001008402</v>
      </c>
      <c r="M286" s="271">
        <v>354</v>
      </c>
      <c r="N286" s="270">
        <v>354</v>
      </c>
      <c r="O286" s="270" t="s">
        <v>1939</v>
      </c>
      <c r="P286" s="273">
        <v>6056584255</v>
      </c>
      <c r="Q286" s="273" t="s">
        <v>357</v>
      </c>
      <c r="R286" s="273">
        <v>3215495746</v>
      </c>
      <c r="S286" s="274" t="s">
        <v>1940</v>
      </c>
      <c r="T286" s="313">
        <v>143</v>
      </c>
      <c r="U286" s="313">
        <v>5</v>
      </c>
      <c r="V286" s="313">
        <v>19</v>
      </c>
      <c r="W286" s="313">
        <v>29</v>
      </c>
      <c r="X286" s="313">
        <v>17</v>
      </c>
      <c r="Y286" s="313">
        <v>24</v>
      </c>
      <c r="Z286" s="313">
        <v>18</v>
      </c>
      <c r="AA286" s="313">
        <v>15</v>
      </c>
      <c r="AB286" s="313">
        <v>16</v>
      </c>
      <c r="AC286" s="312"/>
      <c r="AD286" s="312"/>
      <c r="AE286" s="312"/>
      <c r="AF286" s="312"/>
      <c r="AG286" s="312"/>
      <c r="AH286" s="312"/>
      <c r="AI286" s="312"/>
      <c r="AJ286" s="312"/>
      <c r="AK286" s="312"/>
      <c r="AL286" s="312"/>
      <c r="AM286" s="312"/>
      <c r="AN286" s="312"/>
      <c r="AO286" s="312"/>
      <c r="AP286" s="312"/>
      <c r="AQ286" s="312"/>
      <c r="AR286" s="312"/>
      <c r="AS286" s="312"/>
      <c r="AT286" s="312"/>
      <c r="AU286" s="314">
        <v>354</v>
      </c>
      <c r="AV286" s="313">
        <v>67</v>
      </c>
      <c r="AW286" s="313">
        <v>3</v>
      </c>
      <c r="AX286" s="313">
        <v>10</v>
      </c>
      <c r="AY286" s="313">
        <v>17</v>
      </c>
      <c r="AZ286" s="313">
        <v>6</v>
      </c>
      <c r="BA286" s="313">
        <v>12</v>
      </c>
      <c r="BB286" s="313">
        <v>6</v>
      </c>
      <c r="BC286" s="313">
        <v>6</v>
      </c>
      <c r="BD286" s="313">
        <v>7</v>
      </c>
      <c r="BE286" s="312"/>
      <c r="BF286" s="312"/>
      <c r="BG286" s="312"/>
      <c r="BH286" s="312"/>
      <c r="BI286" s="312"/>
      <c r="BJ286" s="312"/>
      <c r="BK286" s="312"/>
      <c r="BL286" s="312"/>
      <c r="BM286" s="312"/>
      <c r="BN286" s="312"/>
      <c r="BO286" s="312"/>
      <c r="BP286" s="312"/>
      <c r="BQ286" s="312"/>
      <c r="BR286" s="312"/>
      <c r="BS286" s="312"/>
      <c r="BT286" s="312"/>
      <c r="BU286" s="315"/>
      <c r="BV286" s="315"/>
      <c r="BW286" s="314">
        <v>354</v>
      </c>
      <c r="BX286" s="313">
        <v>76</v>
      </c>
      <c r="BY286" s="313">
        <v>2</v>
      </c>
      <c r="BZ286" s="313">
        <v>9</v>
      </c>
      <c r="CA286" s="313">
        <v>12</v>
      </c>
      <c r="CB286" s="313">
        <v>11</v>
      </c>
      <c r="CC286" s="313">
        <v>12</v>
      </c>
      <c r="CD286" s="313">
        <v>12</v>
      </c>
      <c r="CE286" s="313">
        <v>9</v>
      </c>
      <c r="CF286" s="313">
        <v>9</v>
      </c>
      <c r="CG286" s="312"/>
      <c r="CH286" s="312"/>
      <c r="CI286" s="312"/>
      <c r="CJ286" s="312"/>
      <c r="CK286" s="312"/>
      <c r="CL286" s="312"/>
      <c r="CM286" s="312"/>
      <c r="CN286" s="312"/>
      <c r="CO286" s="312"/>
      <c r="CP286" s="312"/>
      <c r="CQ286" s="312"/>
      <c r="CR286" s="312"/>
      <c r="CS286" s="312"/>
      <c r="CT286" s="312"/>
      <c r="CU286" s="312"/>
      <c r="CV286" s="312"/>
      <c r="CW286" s="315"/>
      <c r="CX286" s="315"/>
    </row>
    <row r="287" spans="1:102" ht="18.75" x14ac:dyDescent="0.3">
      <c r="A287" s="270">
        <v>275</v>
      </c>
      <c r="B287" s="285" t="s">
        <v>1941</v>
      </c>
      <c r="C287" s="285" t="s">
        <v>351</v>
      </c>
      <c r="D287" s="285" t="s">
        <v>139</v>
      </c>
      <c r="E287" s="285" t="s">
        <v>130</v>
      </c>
      <c r="F287" s="285" t="s">
        <v>130</v>
      </c>
      <c r="G287" s="286" t="s">
        <v>1942</v>
      </c>
      <c r="H287" s="286" t="s">
        <v>1943</v>
      </c>
      <c r="I287" s="287">
        <v>11</v>
      </c>
      <c r="J287" s="285" t="s">
        <v>1944</v>
      </c>
      <c r="K287" s="285" t="s">
        <v>1945</v>
      </c>
      <c r="L287" s="272">
        <v>313001006485</v>
      </c>
      <c r="M287" s="271">
        <v>359</v>
      </c>
      <c r="N287" s="270">
        <v>359</v>
      </c>
      <c r="O287" s="270" t="s">
        <v>1946</v>
      </c>
      <c r="P287" s="273" t="s">
        <v>1947</v>
      </c>
      <c r="Q287" s="273" t="s">
        <v>357</v>
      </c>
      <c r="R287" s="273">
        <v>3104028298</v>
      </c>
      <c r="S287" s="274" t="s">
        <v>1948</v>
      </c>
      <c r="T287" s="313">
        <v>438</v>
      </c>
      <c r="U287" s="312"/>
      <c r="V287" s="313">
        <v>23</v>
      </c>
      <c r="W287" s="313">
        <v>27</v>
      </c>
      <c r="X287" s="313">
        <v>38</v>
      </c>
      <c r="Y287" s="313">
        <v>35</v>
      </c>
      <c r="Z287" s="313">
        <v>34</v>
      </c>
      <c r="AA287" s="313">
        <v>37</v>
      </c>
      <c r="AB287" s="313">
        <v>37</v>
      </c>
      <c r="AC287" s="312"/>
      <c r="AD287" s="313">
        <v>40</v>
      </c>
      <c r="AE287" s="313">
        <v>38</v>
      </c>
      <c r="AF287" s="313">
        <v>36</v>
      </c>
      <c r="AG287" s="313">
        <v>24</v>
      </c>
      <c r="AH287" s="313">
        <v>35</v>
      </c>
      <c r="AI287" s="313">
        <v>34</v>
      </c>
      <c r="AJ287" s="312"/>
      <c r="AK287" s="312"/>
      <c r="AL287" s="312"/>
      <c r="AM287" s="312"/>
      <c r="AN287" s="312"/>
      <c r="AO287" s="312"/>
      <c r="AP287" s="312"/>
      <c r="AQ287" s="312"/>
      <c r="AR287" s="312"/>
      <c r="AS287" s="312"/>
      <c r="AT287" s="312"/>
      <c r="AU287" s="314">
        <v>359</v>
      </c>
      <c r="AV287" s="313">
        <v>212</v>
      </c>
      <c r="AW287" s="312"/>
      <c r="AX287" s="313">
        <v>8</v>
      </c>
      <c r="AY287" s="313">
        <v>13</v>
      </c>
      <c r="AZ287" s="313">
        <v>22</v>
      </c>
      <c r="BA287" s="313">
        <v>23</v>
      </c>
      <c r="BB287" s="313">
        <v>15</v>
      </c>
      <c r="BC287" s="313">
        <v>14</v>
      </c>
      <c r="BD287" s="313">
        <v>15</v>
      </c>
      <c r="BE287" s="312"/>
      <c r="BF287" s="313">
        <v>18</v>
      </c>
      <c r="BG287" s="313">
        <v>23</v>
      </c>
      <c r="BH287" s="313">
        <v>19</v>
      </c>
      <c r="BI287" s="313">
        <v>11</v>
      </c>
      <c r="BJ287" s="313">
        <v>20</v>
      </c>
      <c r="BK287" s="313">
        <v>11</v>
      </c>
      <c r="BL287" s="312"/>
      <c r="BM287" s="312"/>
      <c r="BN287" s="312"/>
      <c r="BO287" s="312"/>
      <c r="BP287" s="312"/>
      <c r="BQ287" s="312"/>
      <c r="BR287" s="312"/>
      <c r="BS287" s="312"/>
      <c r="BT287" s="312"/>
      <c r="BU287" s="315"/>
      <c r="BV287" s="315"/>
      <c r="BW287" s="314">
        <v>359</v>
      </c>
      <c r="BX287" s="313">
        <v>226</v>
      </c>
      <c r="BY287" s="312"/>
      <c r="BZ287" s="313">
        <v>15</v>
      </c>
      <c r="CA287" s="313">
        <v>14</v>
      </c>
      <c r="CB287" s="313">
        <v>16</v>
      </c>
      <c r="CC287" s="313">
        <v>12</v>
      </c>
      <c r="CD287" s="313">
        <v>19</v>
      </c>
      <c r="CE287" s="313">
        <v>23</v>
      </c>
      <c r="CF287" s="313">
        <v>22</v>
      </c>
      <c r="CG287" s="312"/>
      <c r="CH287" s="313">
        <v>22</v>
      </c>
      <c r="CI287" s="313">
        <v>15</v>
      </c>
      <c r="CJ287" s="313">
        <v>17</v>
      </c>
      <c r="CK287" s="313">
        <v>13</v>
      </c>
      <c r="CL287" s="313">
        <v>15</v>
      </c>
      <c r="CM287" s="313">
        <v>23</v>
      </c>
      <c r="CN287" s="312"/>
      <c r="CO287" s="312"/>
      <c r="CP287" s="312"/>
      <c r="CQ287" s="312"/>
      <c r="CR287" s="312"/>
      <c r="CS287" s="312"/>
      <c r="CT287" s="312"/>
      <c r="CU287" s="312"/>
      <c r="CV287" s="312"/>
      <c r="CW287" s="315"/>
      <c r="CX287" s="315"/>
    </row>
    <row r="288" spans="1:102" ht="18.75" x14ac:dyDescent="0.3">
      <c r="A288" s="270">
        <v>276</v>
      </c>
      <c r="B288" s="285" t="s">
        <v>1949</v>
      </c>
      <c r="C288" s="285" t="s">
        <v>351</v>
      </c>
      <c r="D288" s="285" t="s">
        <v>139</v>
      </c>
      <c r="E288" s="285" t="s">
        <v>128</v>
      </c>
      <c r="F288" s="285" t="s">
        <v>145</v>
      </c>
      <c r="G288" s="286" t="s">
        <v>1950</v>
      </c>
      <c r="H288" s="286" t="s">
        <v>1951</v>
      </c>
      <c r="I288" s="287">
        <v>9</v>
      </c>
      <c r="J288" s="285" t="s">
        <v>1277</v>
      </c>
      <c r="K288" s="285" t="s">
        <v>1952</v>
      </c>
      <c r="L288" s="272">
        <v>313001008500</v>
      </c>
      <c r="M288" s="271">
        <v>362</v>
      </c>
      <c r="N288" s="270">
        <v>362</v>
      </c>
      <c r="O288" s="270" t="s">
        <v>1953</v>
      </c>
      <c r="P288" s="273">
        <v>6690137</v>
      </c>
      <c r="Q288" s="273" t="s">
        <v>357</v>
      </c>
      <c r="R288" s="273">
        <v>3182002196</v>
      </c>
      <c r="S288" s="274" t="s">
        <v>1954</v>
      </c>
      <c r="T288" s="313">
        <v>36</v>
      </c>
      <c r="U288" s="312"/>
      <c r="V288" s="312"/>
      <c r="W288" s="312"/>
      <c r="X288" s="312"/>
      <c r="Y288" s="312"/>
      <c r="Z288" s="312"/>
      <c r="AA288" s="313">
        <v>1</v>
      </c>
      <c r="AB288" s="313">
        <v>1</v>
      </c>
      <c r="AC288" s="312"/>
      <c r="AD288" s="313">
        <v>9</v>
      </c>
      <c r="AE288" s="313">
        <v>8</v>
      </c>
      <c r="AF288" s="313">
        <v>7</v>
      </c>
      <c r="AG288" s="313">
        <v>4</v>
      </c>
      <c r="AH288" s="313">
        <v>5</v>
      </c>
      <c r="AI288" s="313">
        <v>1</v>
      </c>
      <c r="AJ288" s="312"/>
      <c r="AK288" s="312"/>
      <c r="AL288" s="312"/>
      <c r="AM288" s="312"/>
      <c r="AN288" s="312"/>
      <c r="AO288" s="312"/>
      <c r="AP288" s="312"/>
      <c r="AQ288" s="312"/>
      <c r="AR288" s="312"/>
      <c r="AS288" s="312"/>
      <c r="AT288" s="312"/>
      <c r="AU288" s="314">
        <v>362</v>
      </c>
      <c r="AV288" s="313">
        <v>12</v>
      </c>
      <c r="AW288" s="312"/>
      <c r="AX288" s="312"/>
      <c r="AY288" s="312"/>
      <c r="AZ288" s="312"/>
      <c r="BA288" s="312"/>
      <c r="BB288" s="312"/>
      <c r="BC288" s="312"/>
      <c r="BD288" s="312"/>
      <c r="BE288" s="312"/>
      <c r="BF288" s="313">
        <v>3</v>
      </c>
      <c r="BG288" s="313">
        <v>5</v>
      </c>
      <c r="BH288" s="313">
        <v>1</v>
      </c>
      <c r="BI288" s="313">
        <v>3</v>
      </c>
      <c r="BJ288" s="312"/>
      <c r="BK288" s="312"/>
      <c r="BL288" s="312"/>
      <c r="BM288" s="312"/>
      <c r="BN288" s="312"/>
      <c r="BO288" s="312"/>
      <c r="BP288" s="312"/>
      <c r="BQ288" s="312"/>
      <c r="BR288" s="312"/>
      <c r="BS288" s="312"/>
      <c r="BT288" s="312"/>
      <c r="BU288" s="315"/>
      <c r="BV288" s="315"/>
      <c r="BW288" s="314">
        <v>362</v>
      </c>
      <c r="BX288" s="313">
        <v>24</v>
      </c>
      <c r="BY288" s="312"/>
      <c r="BZ288" s="312"/>
      <c r="CA288" s="312"/>
      <c r="CB288" s="312"/>
      <c r="CC288" s="312"/>
      <c r="CD288" s="312"/>
      <c r="CE288" s="313">
        <v>1</v>
      </c>
      <c r="CF288" s="313">
        <v>1</v>
      </c>
      <c r="CG288" s="312"/>
      <c r="CH288" s="313">
        <v>6</v>
      </c>
      <c r="CI288" s="313">
        <v>3</v>
      </c>
      <c r="CJ288" s="313">
        <v>6</v>
      </c>
      <c r="CK288" s="313">
        <v>1</v>
      </c>
      <c r="CL288" s="313">
        <v>5</v>
      </c>
      <c r="CM288" s="313">
        <v>1</v>
      </c>
      <c r="CN288" s="312"/>
      <c r="CO288" s="312"/>
      <c r="CP288" s="312"/>
      <c r="CQ288" s="312"/>
      <c r="CR288" s="312"/>
      <c r="CS288" s="312"/>
      <c r="CT288" s="312"/>
      <c r="CU288" s="312"/>
      <c r="CV288" s="312"/>
      <c r="CW288" s="315"/>
      <c r="CX288" s="315"/>
    </row>
    <row r="289" spans="1:102" ht="18.75" x14ac:dyDescent="0.3">
      <c r="A289" s="270">
        <v>277</v>
      </c>
      <c r="B289" s="285" t="s">
        <v>1955</v>
      </c>
      <c r="C289" s="285" t="s">
        <v>351</v>
      </c>
      <c r="D289" s="285" t="s">
        <v>139</v>
      </c>
      <c r="E289" s="285" t="s">
        <v>129</v>
      </c>
      <c r="F289" s="285" t="s">
        <v>129</v>
      </c>
      <c r="G289" s="286" t="s">
        <v>1622</v>
      </c>
      <c r="H289" s="286" t="s">
        <v>1956</v>
      </c>
      <c r="I289" s="287">
        <v>7</v>
      </c>
      <c r="J289" s="285" t="s">
        <v>1828</v>
      </c>
      <c r="K289" s="285" t="s">
        <v>1957</v>
      </c>
      <c r="L289" s="272">
        <v>313001008518</v>
      </c>
      <c r="M289" s="271">
        <v>363</v>
      </c>
      <c r="N289" s="270">
        <v>363</v>
      </c>
      <c r="O289" s="271" t="s">
        <v>1958</v>
      </c>
      <c r="P289" s="273">
        <v>6437616</v>
      </c>
      <c r="Q289" s="273" t="s">
        <v>357</v>
      </c>
      <c r="R289" s="273">
        <v>3114329202</v>
      </c>
      <c r="S289" s="274" t="s">
        <v>1959</v>
      </c>
      <c r="T289" s="313">
        <v>1023</v>
      </c>
      <c r="U289" s="312"/>
      <c r="V289" s="312"/>
      <c r="W289" s="312"/>
      <c r="X289" s="313">
        <v>18</v>
      </c>
      <c r="Y289" s="313">
        <v>20</v>
      </c>
      <c r="Z289" s="313">
        <v>42</v>
      </c>
      <c r="AA289" s="313">
        <v>46</v>
      </c>
      <c r="AB289" s="313">
        <v>43</v>
      </c>
      <c r="AC289" s="312"/>
      <c r="AD289" s="313">
        <v>180</v>
      </c>
      <c r="AE289" s="313">
        <v>167</v>
      </c>
      <c r="AF289" s="313">
        <v>184</v>
      </c>
      <c r="AG289" s="313">
        <v>108</v>
      </c>
      <c r="AH289" s="313">
        <v>109</v>
      </c>
      <c r="AI289" s="313">
        <v>106</v>
      </c>
      <c r="AJ289" s="312"/>
      <c r="AK289" s="312"/>
      <c r="AL289" s="312"/>
      <c r="AM289" s="312"/>
      <c r="AN289" s="312"/>
      <c r="AO289" s="312"/>
      <c r="AP289" s="312"/>
      <c r="AQ289" s="312"/>
      <c r="AR289" s="312"/>
      <c r="AS289" s="312"/>
      <c r="AT289" s="312"/>
      <c r="AU289" s="314">
        <v>363</v>
      </c>
      <c r="AV289" s="313">
        <v>442</v>
      </c>
      <c r="AW289" s="312"/>
      <c r="AX289" s="312"/>
      <c r="AY289" s="312"/>
      <c r="AZ289" s="313">
        <v>10</v>
      </c>
      <c r="BA289" s="313">
        <v>13</v>
      </c>
      <c r="BB289" s="313">
        <v>16</v>
      </c>
      <c r="BC289" s="313">
        <v>22</v>
      </c>
      <c r="BD289" s="313">
        <v>16</v>
      </c>
      <c r="BE289" s="312"/>
      <c r="BF289" s="313">
        <v>83</v>
      </c>
      <c r="BG289" s="313">
        <v>80</v>
      </c>
      <c r="BH289" s="313">
        <v>70</v>
      </c>
      <c r="BI289" s="313">
        <v>37</v>
      </c>
      <c r="BJ289" s="313">
        <v>50</v>
      </c>
      <c r="BK289" s="313">
        <v>45</v>
      </c>
      <c r="BL289" s="312"/>
      <c r="BM289" s="312"/>
      <c r="BN289" s="312"/>
      <c r="BO289" s="312"/>
      <c r="BP289" s="312"/>
      <c r="BQ289" s="312"/>
      <c r="BR289" s="312"/>
      <c r="BS289" s="312"/>
      <c r="BT289" s="312"/>
      <c r="BU289" s="315"/>
      <c r="BV289" s="315"/>
      <c r="BW289" s="314">
        <v>363</v>
      </c>
      <c r="BX289" s="313">
        <v>581</v>
      </c>
      <c r="BY289" s="312"/>
      <c r="BZ289" s="312"/>
      <c r="CA289" s="312"/>
      <c r="CB289" s="313">
        <v>8</v>
      </c>
      <c r="CC289" s="313">
        <v>7</v>
      </c>
      <c r="CD289" s="313">
        <v>26</v>
      </c>
      <c r="CE289" s="313">
        <v>24</v>
      </c>
      <c r="CF289" s="313">
        <v>27</v>
      </c>
      <c r="CG289" s="312"/>
      <c r="CH289" s="313">
        <v>97</v>
      </c>
      <c r="CI289" s="313">
        <v>87</v>
      </c>
      <c r="CJ289" s="313">
        <v>114</v>
      </c>
      <c r="CK289" s="313">
        <v>71</v>
      </c>
      <c r="CL289" s="313">
        <v>59</v>
      </c>
      <c r="CM289" s="313">
        <v>61</v>
      </c>
      <c r="CN289" s="312"/>
      <c r="CO289" s="312"/>
      <c r="CP289" s="312"/>
      <c r="CQ289" s="312"/>
      <c r="CR289" s="312"/>
      <c r="CS289" s="312"/>
      <c r="CT289" s="312"/>
      <c r="CU289" s="312"/>
      <c r="CV289" s="312"/>
      <c r="CW289" s="315"/>
      <c r="CX289" s="315"/>
    </row>
    <row r="290" spans="1:102" ht="18.75" x14ac:dyDescent="0.3">
      <c r="A290" s="270">
        <v>278</v>
      </c>
      <c r="B290" s="285" t="s">
        <v>1960</v>
      </c>
      <c r="C290" s="285" t="s">
        <v>351</v>
      </c>
      <c r="D290" s="285" t="s">
        <v>139</v>
      </c>
      <c r="E290" s="285" t="s">
        <v>128</v>
      </c>
      <c r="F290" s="285" t="s">
        <v>145</v>
      </c>
      <c r="G290" s="286" t="s">
        <v>1961</v>
      </c>
      <c r="H290" s="286" t="s">
        <v>1962</v>
      </c>
      <c r="I290" s="287">
        <v>10</v>
      </c>
      <c r="J290" s="285" t="s">
        <v>1762</v>
      </c>
      <c r="K290" s="285" t="s">
        <v>1963</v>
      </c>
      <c r="L290" s="272">
        <v>313001008526</v>
      </c>
      <c r="M290" s="271">
        <v>364</v>
      </c>
      <c r="N290" s="270">
        <v>364</v>
      </c>
      <c r="O290" s="270" t="s">
        <v>1964</v>
      </c>
      <c r="P290" s="273" t="s">
        <v>1965</v>
      </c>
      <c r="Q290" s="273" t="s">
        <v>357</v>
      </c>
      <c r="R290" s="273">
        <v>3043662085</v>
      </c>
      <c r="S290" s="274" t="s">
        <v>1966</v>
      </c>
      <c r="T290" s="313">
        <v>643</v>
      </c>
      <c r="U290" s="312"/>
      <c r="V290" s="313">
        <v>2</v>
      </c>
      <c r="W290" s="313">
        <v>19</v>
      </c>
      <c r="X290" s="313">
        <v>31</v>
      </c>
      <c r="Y290" s="313">
        <v>41</v>
      </c>
      <c r="Z290" s="313">
        <v>44</v>
      </c>
      <c r="AA290" s="313">
        <v>49</v>
      </c>
      <c r="AB290" s="313">
        <v>60</v>
      </c>
      <c r="AC290" s="312"/>
      <c r="AD290" s="313">
        <v>63</v>
      </c>
      <c r="AE290" s="313">
        <v>62</v>
      </c>
      <c r="AF290" s="313">
        <v>52</v>
      </c>
      <c r="AG290" s="313">
        <v>77</v>
      </c>
      <c r="AH290" s="313">
        <v>73</v>
      </c>
      <c r="AI290" s="313">
        <v>70</v>
      </c>
      <c r="AJ290" s="312"/>
      <c r="AK290" s="312"/>
      <c r="AL290" s="312"/>
      <c r="AM290" s="312"/>
      <c r="AN290" s="312"/>
      <c r="AO290" s="312"/>
      <c r="AP290" s="312"/>
      <c r="AQ290" s="312"/>
      <c r="AR290" s="312"/>
      <c r="AS290" s="312"/>
      <c r="AT290" s="312"/>
      <c r="AU290" s="314">
        <v>364</v>
      </c>
      <c r="AV290" s="313">
        <v>317</v>
      </c>
      <c r="AW290" s="312"/>
      <c r="AX290" s="313">
        <v>1</v>
      </c>
      <c r="AY290" s="313">
        <v>9</v>
      </c>
      <c r="AZ290" s="313">
        <v>8</v>
      </c>
      <c r="BA290" s="313">
        <v>21</v>
      </c>
      <c r="BB290" s="313">
        <v>22</v>
      </c>
      <c r="BC290" s="313">
        <v>23</v>
      </c>
      <c r="BD290" s="313">
        <v>29</v>
      </c>
      <c r="BE290" s="312"/>
      <c r="BF290" s="313">
        <v>29</v>
      </c>
      <c r="BG290" s="313">
        <v>35</v>
      </c>
      <c r="BH290" s="313">
        <v>24</v>
      </c>
      <c r="BI290" s="313">
        <v>45</v>
      </c>
      <c r="BJ290" s="313">
        <v>34</v>
      </c>
      <c r="BK290" s="313">
        <v>37</v>
      </c>
      <c r="BL290" s="312"/>
      <c r="BM290" s="312"/>
      <c r="BN290" s="312"/>
      <c r="BO290" s="312"/>
      <c r="BP290" s="312"/>
      <c r="BQ290" s="312"/>
      <c r="BR290" s="312"/>
      <c r="BS290" s="312"/>
      <c r="BT290" s="312"/>
      <c r="BU290" s="315"/>
      <c r="BV290" s="315"/>
      <c r="BW290" s="314">
        <v>364</v>
      </c>
      <c r="BX290" s="313">
        <v>326</v>
      </c>
      <c r="BY290" s="312"/>
      <c r="BZ290" s="313">
        <v>1</v>
      </c>
      <c r="CA290" s="313">
        <v>10</v>
      </c>
      <c r="CB290" s="313">
        <v>23</v>
      </c>
      <c r="CC290" s="313">
        <v>20</v>
      </c>
      <c r="CD290" s="313">
        <v>22</v>
      </c>
      <c r="CE290" s="313">
        <v>26</v>
      </c>
      <c r="CF290" s="313">
        <v>31</v>
      </c>
      <c r="CG290" s="312"/>
      <c r="CH290" s="313">
        <v>34</v>
      </c>
      <c r="CI290" s="313">
        <v>27</v>
      </c>
      <c r="CJ290" s="313">
        <v>28</v>
      </c>
      <c r="CK290" s="313">
        <v>32</v>
      </c>
      <c r="CL290" s="313">
        <v>39</v>
      </c>
      <c r="CM290" s="313">
        <v>33</v>
      </c>
      <c r="CN290" s="312"/>
      <c r="CO290" s="312"/>
      <c r="CP290" s="312"/>
      <c r="CQ290" s="312"/>
      <c r="CR290" s="312"/>
      <c r="CS290" s="312"/>
      <c r="CT290" s="312"/>
      <c r="CU290" s="312"/>
      <c r="CV290" s="312"/>
      <c r="CW290" s="315"/>
      <c r="CX290" s="315"/>
    </row>
    <row r="291" spans="1:102" ht="18.75" x14ac:dyDescent="0.3">
      <c r="A291" s="270">
        <v>279</v>
      </c>
      <c r="B291" s="285" t="s">
        <v>1967</v>
      </c>
      <c r="C291" s="285" t="s">
        <v>351</v>
      </c>
      <c r="D291" s="285" t="s">
        <v>139</v>
      </c>
      <c r="E291" s="285" t="s">
        <v>129</v>
      </c>
      <c r="F291" s="285" t="s">
        <v>129</v>
      </c>
      <c r="G291" s="286" t="s">
        <v>1968</v>
      </c>
      <c r="H291" s="286" t="s">
        <v>1969</v>
      </c>
      <c r="I291" s="287">
        <v>7</v>
      </c>
      <c r="J291" s="285" t="s">
        <v>801</v>
      </c>
      <c r="K291" s="285" t="s">
        <v>1970</v>
      </c>
      <c r="L291" s="272">
        <v>313001008534</v>
      </c>
      <c r="M291" s="271">
        <v>365</v>
      </c>
      <c r="N291" s="270">
        <v>365</v>
      </c>
      <c r="O291" s="270" t="s">
        <v>1971</v>
      </c>
      <c r="P291" s="273">
        <v>6714140</v>
      </c>
      <c r="Q291" s="273" t="s">
        <v>357</v>
      </c>
      <c r="R291" s="273">
        <v>6714140</v>
      </c>
      <c r="S291" s="274" t="s">
        <v>1972</v>
      </c>
      <c r="T291" s="313">
        <v>169</v>
      </c>
      <c r="U291" s="313">
        <v>5</v>
      </c>
      <c r="V291" s="313">
        <v>13</v>
      </c>
      <c r="W291" s="313">
        <v>18</v>
      </c>
      <c r="X291" s="313">
        <v>22</v>
      </c>
      <c r="Y291" s="313">
        <v>30</v>
      </c>
      <c r="Z291" s="313">
        <v>25</v>
      </c>
      <c r="AA291" s="313">
        <v>29</v>
      </c>
      <c r="AB291" s="313">
        <v>27</v>
      </c>
      <c r="AC291" s="312"/>
      <c r="AD291" s="312"/>
      <c r="AE291" s="312"/>
      <c r="AF291" s="312"/>
      <c r="AG291" s="312"/>
      <c r="AH291" s="312"/>
      <c r="AI291" s="312"/>
      <c r="AJ291" s="312"/>
      <c r="AK291" s="312"/>
      <c r="AL291" s="312"/>
      <c r="AM291" s="312"/>
      <c r="AN291" s="312"/>
      <c r="AO291" s="312"/>
      <c r="AP291" s="312"/>
      <c r="AQ291" s="312"/>
      <c r="AR291" s="312"/>
      <c r="AS291" s="312"/>
      <c r="AT291" s="312"/>
      <c r="AU291" s="314">
        <v>365</v>
      </c>
      <c r="AV291" s="313">
        <v>88</v>
      </c>
      <c r="AW291" s="313">
        <v>3</v>
      </c>
      <c r="AX291" s="313">
        <v>10</v>
      </c>
      <c r="AY291" s="313">
        <v>10</v>
      </c>
      <c r="AZ291" s="313">
        <v>9</v>
      </c>
      <c r="BA291" s="313">
        <v>17</v>
      </c>
      <c r="BB291" s="313">
        <v>11</v>
      </c>
      <c r="BC291" s="313">
        <v>13</v>
      </c>
      <c r="BD291" s="313">
        <v>15</v>
      </c>
      <c r="BE291" s="312"/>
      <c r="BF291" s="312"/>
      <c r="BG291" s="312"/>
      <c r="BH291" s="312"/>
      <c r="BI291" s="312"/>
      <c r="BJ291" s="312"/>
      <c r="BK291" s="312"/>
      <c r="BL291" s="312"/>
      <c r="BM291" s="312"/>
      <c r="BN291" s="312"/>
      <c r="BO291" s="312"/>
      <c r="BP291" s="312"/>
      <c r="BQ291" s="312"/>
      <c r="BR291" s="312"/>
      <c r="BS291" s="312"/>
      <c r="BT291" s="312"/>
      <c r="BU291" s="315"/>
      <c r="BV291" s="315"/>
      <c r="BW291" s="314">
        <v>365</v>
      </c>
      <c r="BX291" s="313">
        <v>81</v>
      </c>
      <c r="BY291" s="313">
        <v>2</v>
      </c>
      <c r="BZ291" s="313">
        <v>3</v>
      </c>
      <c r="CA291" s="313">
        <v>8</v>
      </c>
      <c r="CB291" s="313">
        <v>13</v>
      </c>
      <c r="CC291" s="313">
        <v>13</v>
      </c>
      <c r="CD291" s="313">
        <v>14</v>
      </c>
      <c r="CE291" s="313">
        <v>16</v>
      </c>
      <c r="CF291" s="313">
        <v>12</v>
      </c>
      <c r="CG291" s="312"/>
      <c r="CH291" s="312"/>
      <c r="CI291" s="312"/>
      <c r="CJ291" s="312"/>
      <c r="CK291" s="312"/>
      <c r="CL291" s="312"/>
      <c r="CM291" s="312"/>
      <c r="CN291" s="312"/>
      <c r="CO291" s="312"/>
      <c r="CP291" s="312"/>
      <c r="CQ291" s="312"/>
      <c r="CR291" s="312"/>
      <c r="CS291" s="312"/>
      <c r="CT291" s="312"/>
      <c r="CU291" s="312"/>
      <c r="CV291" s="312"/>
      <c r="CW291" s="315"/>
      <c r="CX291" s="315"/>
    </row>
    <row r="292" spans="1:102" ht="18.75" x14ac:dyDescent="0.3">
      <c r="A292" s="270">
        <v>280</v>
      </c>
      <c r="B292" s="285" t="s">
        <v>1973</v>
      </c>
      <c r="C292" s="285" t="s">
        <v>351</v>
      </c>
      <c r="D292" s="285" t="s">
        <v>139</v>
      </c>
      <c r="E292" s="285" t="s">
        <v>130</v>
      </c>
      <c r="F292" s="285" t="s">
        <v>130</v>
      </c>
      <c r="G292" s="286" t="s">
        <v>1974</v>
      </c>
      <c r="H292" s="286" t="s">
        <v>1975</v>
      </c>
      <c r="I292" s="287">
        <v>12</v>
      </c>
      <c r="J292" s="285" t="s">
        <v>433</v>
      </c>
      <c r="K292" s="285" t="s">
        <v>1976</v>
      </c>
      <c r="L292" s="272">
        <v>313001008542</v>
      </c>
      <c r="M292" s="271">
        <v>366</v>
      </c>
      <c r="N292" s="270">
        <v>366</v>
      </c>
      <c r="O292" s="270" t="s">
        <v>1977</v>
      </c>
      <c r="P292" s="273">
        <v>6789700</v>
      </c>
      <c r="Q292" s="273" t="s">
        <v>357</v>
      </c>
      <c r="R292" s="273">
        <v>3155657559</v>
      </c>
      <c r="S292" s="274" t="s">
        <v>1978</v>
      </c>
      <c r="T292" s="313">
        <v>68</v>
      </c>
      <c r="U292" s="312"/>
      <c r="V292" s="313">
        <v>7</v>
      </c>
      <c r="W292" s="313">
        <v>9</v>
      </c>
      <c r="X292" s="313">
        <v>13</v>
      </c>
      <c r="Y292" s="313">
        <v>10</v>
      </c>
      <c r="Z292" s="313">
        <v>11</v>
      </c>
      <c r="AA292" s="313">
        <v>6</v>
      </c>
      <c r="AB292" s="313">
        <v>12</v>
      </c>
      <c r="AC292" s="312"/>
      <c r="AD292" s="312"/>
      <c r="AE292" s="312"/>
      <c r="AF292" s="312"/>
      <c r="AG292" s="312"/>
      <c r="AH292" s="312"/>
      <c r="AI292" s="312"/>
      <c r="AJ292" s="312"/>
      <c r="AK292" s="312"/>
      <c r="AL292" s="312"/>
      <c r="AM292" s="312"/>
      <c r="AN292" s="312"/>
      <c r="AO292" s="312"/>
      <c r="AP292" s="312"/>
      <c r="AQ292" s="312"/>
      <c r="AR292" s="312"/>
      <c r="AS292" s="312"/>
      <c r="AT292" s="312"/>
      <c r="AU292" s="314">
        <v>366</v>
      </c>
      <c r="AV292" s="313">
        <v>36</v>
      </c>
      <c r="AW292" s="312"/>
      <c r="AX292" s="313">
        <v>4</v>
      </c>
      <c r="AY292" s="313">
        <v>4</v>
      </c>
      <c r="AZ292" s="313">
        <v>9</v>
      </c>
      <c r="BA292" s="313">
        <v>6</v>
      </c>
      <c r="BB292" s="313">
        <v>4</v>
      </c>
      <c r="BC292" s="313">
        <v>3</v>
      </c>
      <c r="BD292" s="313">
        <v>6</v>
      </c>
      <c r="BE292" s="312"/>
      <c r="BF292" s="312"/>
      <c r="BG292" s="312"/>
      <c r="BH292" s="312"/>
      <c r="BI292" s="312"/>
      <c r="BJ292" s="312"/>
      <c r="BK292" s="312"/>
      <c r="BL292" s="312"/>
      <c r="BM292" s="312"/>
      <c r="BN292" s="312"/>
      <c r="BO292" s="312"/>
      <c r="BP292" s="312"/>
      <c r="BQ292" s="312"/>
      <c r="BR292" s="312"/>
      <c r="BS292" s="312"/>
      <c r="BT292" s="312"/>
      <c r="BU292" s="315"/>
      <c r="BV292" s="315"/>
      <c r="BW292" s="314">
        <v>366</v>
      </c>
      <c r="BX292" s="313">
        <v>32</v>
      </c>
      <c r="BY292" s="312"/>
      <c r="BZ292" s="313">
        <v>3</v>
      </c>
      <c r="CA292" s="313">
        <v>5</v>
      </c>
      <c r="CB292" s="313">
        <v>4</v>
      </c>
      <c r="CC292" s="313">
        <v>4</v>
      </c>
      <c r="CD292" s="313">
        <v>7</v>
      </c>
      <c r="CE292" s="313">
        <v>3</v>
      </c>
      <c r="CF292" s="313">
        <v>6</v>
      </c>
      <c r="CG292" s="312"/>
      <c r="CH292" s="312"/>
      <c r="CI292" s="312"/>
      <c r="CJ292" s="312"/>
      <c r="CK292" s="312"/>
      <c r="CL292" s="312"/>
      <c r="CM292" s="312"/>
      <c r="CN292" s="312"/>
      <c r="CO292" s="312"/>
      <c r="CP292" s="312"/>
      <c r="CQ292" s="312"/>
      <c r="CR292" s="312"/>
      <c r="CS292" s="312"/>
      <c r="CT292" s="312"/>
      <c r="CU292" s="312"/>
      <c r="CV292" s="312"/>
      <c r="CW292" s="315"/>
      <c r="CX292" s="315"/>
    </row>
    <row r="293" spans="1:102" ht="18.75" x14ac:dyDescent="0.3">
      <c r="A293" s="270">
        <v>281</v>
      </c>
      <c r="B293" s="285" t="s">
        <v>1979</v>
      </c>
      <c r="C293" s="285" t="s">
        <v>351</v>
      </c>
      <c r="D293" s="285" t="s">
        <v>139</v>
      </c>
      <c r="E293" s="285" t="s">
        <v>130</v>
      </c>
      <c r="F293" s="285" t="s">
        <v>130</v>
      </c>
      <c r="G293" s="286" t="s">
        <v>1980</v>
      </c>
      <c r="H293" s="286" t="s">
        <v>1981</v>
      </c>
      <c r="I293" s="287"/>
      <c r="J293" s="285" t="s">
        <v>589</v>
      </c>
      <c r="K293" s="285" t="s">
        <v>1982</v>
      </c>
      <c r="L293" s="272">
        <v>313001008585</v>
      </c>
      <c r="M293" s="271">
        <v>370</v>
      </c>
      <c r="N293" s="270">
        <v>370</v>
      </c>
      <c r="O293" s="270" t="s">
        <v>1983</v>
      </c>
      <c r="P293" s="271">
        <v>3114033411</v>
      </c>
      <c r="Q293" s="273" t="s">
        <v>357</v>
      </c>
      <c r="R293" s="271">
        <v>3114033411</v>
      </c>
      <c r="S293" s="271" t="s">
        <v>1984</v>
      </c>
      <c r="T293" s="313">
        <v>38</v>
      </c>
      <c r="U293" s="312"/>
      <c r="V293" s="312"/>
      <c r="W293" s="313">
        <v>3</v>
      </c>
      <c r="X293" s="313">
        <v>9</v>
      </c>
      <c r="Y293" s="313">
        <v>10</v>
      </c>
      <c r="Z293" s="313">
        <v>8</v>
      </c>
      <c r="AA293" s="313">
        <v>8</v>
      </c>
      <c r="AB293" s="312"/>
      <c r="AC293" s="312"/>
      <c r="AD293" s="312"/>
      <c r="AE293" s="312"/>
      <c r="AF293" s="312"/>
      <c r="AG293" s="312"/>
      <c r="AH293" s="312"/>
      <c r="AI293" s="312"/>
      <c r="AJ293" s="312"/>
      <c r="AK293" s="312"/>
      <c r="AL293" s="312"/>
      <c r="AM293" s="312"/>
      <c r="AN293" s="312"/>
      <c r="AO293" s="312"/>
      <c r="AP293" s="312"/>
      <c r="AQ293" s="312"/>
      <c r="AR293" s="312"/>
      <c r="AS293" s="312"/>
      <c r="AT293" s="312"/>
      <c r="AU293" s="314">
        <v>370</v>
      </c>
      <c r="AV293" s="313">
        <v>19</v>
      </c>
      <c r="AW293" s="312"/>
      <c r="AX293" s="312"/>
      <c r="AY293" s="313">
        <v>2</v>
      </c>
      <c r="AZ293" s="313">
        <v>4</v>
      </c>
      <c r="BA293" s="313">
        <v>5</v>
      </c>
      <c r="BB293" s="313">
        <v>5</v>
      </c>
      <c r="BC293" s="313">
        <v>3</v>
      </c>
      <c r="BD293" s="312"/>
      <c r="BE293" s="312"/>
      <c r="BF293" s="312"/>
      <c r="BG293" s="312"/>
      <c r="BH293" s="312"/>
      <c r="BI293" s="312"/>
      <c r="BJ293" s="312"/>
      <c r="BK293" s="312"/>
      <c r="BL293" s="312"/>
      <c r="BM293" s="312"/>
      <c r="BN293" s="312"/>
      <c r="BO293" s="312"/>
      <c r="BP293" s="312"/>
      <c r="BQ293" s="312"/>
      <c r="BR293" s="312"/>
      <c r="BS293" s="312"/>
      <c r="BT293" s="312"/>
      <c r="BU293" s="315"/>
      <c r="BV293" s="315"/>
      <c r="BW293" s="314">
        <v>370</v>
      </c>
      <c r="BX293" s="313">
        <v>19</v>
      </c>
      <c r="BY293" s="312"/>
      <c r="BZ293" s="312"/>
      <c r="CA293" s="313">
        <v>1</v>
      </c>
      <c r="CB293" s="313">
        <v>5</v>
      </c>
      <c r="CC293" s="313">
        <v>5</v>
      </c>
      <c r="CD293" s="313">
        <v>3</v>
      </c>
      <c r="CE293" s="313">
        <v>5</v>
      </c>
      <c r="CF293" s="312"/>
      <c r="CG293" s="312"/>
      <c r="CH293" s="312"/>
      <c r="CI293" s="312"/>
      <c r="CJ293" s="312"/>
      <c r="CK293" s="312"/>
      <c r="CL293" s="312"/>
      <c r="CM293" s="312"/>
      <c r="CN293" s="312"/>
      <c r="CO293" s="312"/>
      <c r="CP293" s="312"/>
      <c r="CQ293" s="312"/>
      <c r="CR293" s="312"/>
      <c r="CS293" s="312"/>
      <c r="CT293" s="312"/>
      <c r="CU293" s="312"/>
      <c r="CV293" s="312"/>
      <c r="CW293" s="315"/>
      <c r="CX293" s="315"/>
    </row>
    <row r="294" spans="1:102" ht="18.75" x14ac:dyDescent="0.3">
      <c r="A294" s="270">
        <v>282</v>
      </c>
      <c r="B294" s="285" t="s">
        <v>1985</v>
      </c>
      <c r="C294" s="285" t="s">
        <v>351</v>
      </c>
      <c r="D294" s="285" t="s">
        <v>139</v>
      </c>
      <c r="E294" s="285" t="s">
        <v>129</v>
      </c>
      <c r="F294" s="285" t="s">
        <v>129</v>
      </c>
      <c r="G294" s="288" t="s">
        <v>1986</v>
      </c>
      <c r="H294" s="289" t="s">
        <v>1987</v>
      </c>
      <c r="I294" s="287">
        <v>6</v>
      </c>
      <c r="J294" s="285" t="s">
        <v>479</v>
      </c>
      <c r="K294" s="285" t="s">
        <v>1988</v>
      </c>
      <c r="L294" s="272">
        <v>313001008674</v>
      </c>
      <c r="M294" s="271">
        <v>374</v>
      </c>
      <c r="N294" s="270">
        <v>374</v>
      </c>
      <c r="O294" s="270" t="s">
        <v>1989</v>
      </c>
      <c r="P294" s="273">
        <v>6765315</v>
      </c>
      <c r="Q294" s="273" t="s">
        <v>357</v>
      </c>
      <c r="R294" s="273">
        <v>3166258437</v>
      </c>
      <c r="S294" s="274" t="s">
        <v>1990</v>
      </c>
      <c r="T294" s="313">
        <v>38</v>
      </c>
      <c r="U294" s="312"/>
      <c r="V294" s="312"/>
      <c r="W294" s="312"/>
      <c r="X294" s="313">
        <v>1</v>
      </c>
      <c r="Y294" s="313">
        <v>3</v>
      </c>
      <c r="Z294" s="313">
        <v>7</v>
      </c>
      <c r="AA294" s="313">
        <v>4</v>
      </c>
      <c r="AB294" s="313">
        <v>9</v>
      </c>
      <c r="AC294" s="312"/>
      <c r="AD294" s="313">
        <v>2</v>
      </c>
      <c r="AE294" s="313">
        <v>4</v>
      </c>
      <c r="AF294" s="313">
        <v>3</v>
      </c>
      <c r="AG294" s="313">
        <v>5</v>
      </c>
      <c r="AH294" s="312"/>
      <c r="AI294" s="312"/>
      <c r="AJ294" s="312"/>
      <c r="AK294" s="312"/>
      <c r="AL294" s="312"/>
      <c r="AM294" s="312"/>
      <c r="AN294" s="312"/>
      <c r="AO294" s="312"/>
      <c r="AP294" s="312"/>
      <c r="AQ294" s="312"/>
      <c r="AR294" s="312"/>
      <c r="AS294" s="312"/>
      <c r="AT294" s="312"/>
      <c r="AU294" s="314">
        <v>374</v>
      </c>
      <c r="AV294" s="313">
        <v>17</v>
      </c>
      <c r="AW294" s="312"/>
      <c r="AX294" s="312"/>
      <c r="AY294" s="312"/>
      <c r="AZ294" s="313">
        <v>1</v>
      </c>
      <c r="BA294" s="313">
        <v>2</v>
      </c>
      <c r="BB294" s="313">
        <v>2</v>
      </c>
      <c r="BC294" s="312"/>
      <c r="BD294" s="313">
        <v>5</v>
      </c>
      <c r="BE294" s="312"/>
      <c r="BF294" s="313">
        <v>1</v>
      </c>
      <c r="BG294" s="313">
        <v>1</v>
      </c>
      <c r="BH294" s="313">
        <v>1</v>
      </c>
      <c r="BI294" s="313">
        <v>4</v>
      </c>
      <c r="BJ294" s="312"/>
      <c r="BK294" s="312"/>
      <c r="BL294" s="312"/>
      <c r="BM294" s="312"/>
      <c r="BN294" s="312"/>
      <c r="BO294" s="312"/>
      <c r="BP294" s="312"/>
      <c r="BQ294" s="312"/>
      <c r="BR294" s="312"/>
      <c r="BS294" s="312"/>
      <c r="BT294" s="312"/>
      <c r="BU294" s="315"/>
      <c r="BV294" s="315"/>
      <c r="BW294" s="314">
        <v>374</v>
      </c>
      <c r="BX294" s="313">
        <v>21</v>
      </c>
      <c r="BY294" s="312"/>
      <c r="BZ294" s="312"/>
      <c r="CA294" s="312"/>
      <c r="CB294" s="312"/>
      <c r="CC294" s="313">
        <v>1</v>
      </c>
      <c r="CD294" s="313">
        <v>5</v>
      </c>
      <c r="CE294" s="313">
        <v>4</v>
      </c>
      <c r="CF294" s="313">
        <v>4</v>
      </c>
      <c r="CG294" s="312"/>
      <c r="CH294" s="313">
        <v>1</v>
      </c>
      <c r="CI294" s="313">
        <v>3</v>
      </c>
      <c r="CJ294" s="313">
        <v>2</v>
      </c>
      <c r="CK294" s="313">
        <v>1</v>
      </c>
      <c r="CL294" s="312"/>
      <c r="CM294" s="312"/>
      <c r="CN294" s="312"/>
      <c r="CO294" s="312"/>
      <c r="CP294" s="312"/>
      <c r="CQ294" s="312"/>
      <c r="CR294" s="312"/>
      <c r="CS294" s="312"/>
      <c r="CT294" s="312"/>
      <c r="CU294" s="312"/>
      <c r="CV294" s="312"/>
      <c r="CW294" s="315"/>
      <c r="CX294" s="315"/>
    </row>
    <row r="295" spans="1:102" ht="18.75" x14ac:dyDescent="0.3">
      <c r="A295" s="270">
        <v>283</v>
      </c>
      <c r="B295" s="285" t="s">
        <v>1991</v>
      </c>
      <c r="C295" s="285" t="s">
        <v>351</v>
      </c>
      <c r="D295" s="285" t="s">
        <v>139</v>
      </c>
      <c r="E295" s="285" t="s">
        <v>128</v>
      </c>
      <c r="F295" s="285" t="s">
        <v>148</v>
      </c>
      <c r="G295" s="286" t="s">
        <v>1992</v>
      </c>
      <c r="H295" s="286" t="s">
        <v>1993</v>
      </c>
      <c r="I295" s="287">
        <v>1</v>
      </c>
      <c r="J295" s="285" t="s">
        <v>1994</v>
      </c>
      <c r="K295" s="285" t="s">
        <v>1995</v>
      </c>
      <c r="L295" s="272">
        <v>313001008771</v>
      </c>
      <c r="M295" s="271">
        <v>381</v>
      </c>
      <c r="N295" s="270">
        <v>381</v>
      </c>
      <c r="O295" s="270" t="s">
        <v>1996</v>
      </c>
      <c r="P295" s="273" t="s">
        <v>1997</v>
      </c>
      <c r="Q295" s="273" t="s">
        <v>357</v>
      </c>
      <c r="R295" s="273">
        <v>3052533135</v>
      </c>
      <c r="S295" s="274" t="s">
        <v>1998</v>
      </c>
      <c r="T295" s="313">
        <v>184</v>
      </c>
      <c r="U295" s="312"/>
      <c r="V295" s="313">
        <v>5</v>
      </c>
      <c r="W295" s="313">
        <v>9</v>
      </c>
      <c r="X295" s="313">
        <v>13</v>
      </c>
      <c r="Y295" s="313">
        <v>10</v>
      </c>
      <c r="Z295" s="313">
        <v>13</v>
      </c>
      <c r="AA295" s="313">
        <v>12</v>
      </c>
      <c r="AB295" s="313">
        <v>12</v>
      </c>
      <c r="AC295" s="312"/>
      <c r="AD295" s="313">
        <v>11</v>
      </c>
      <c r="AE295" s="313">
        <v>21</v>
      </c>
      <c r="AF295" s="313">
        <v>23</v>
      </c>
      <c r="AG295" s="313">
        <v>24</v>
      </c>
      <c r="AH295" s="313">
        <v>16</v>
      </c>
      <c r="AI295" s="313">
        <v>15</v>
      </c>
      <c r="AJ295" s="312"/>
      <c r="AK295" s="312"/>
      <c r="AL295" s="312"/>
      <c r="AM295" s="312"/>
      <c r="AN295" s="312"/>
      <c r="AO295" s="312"/>
      <c r="AP295" s="312"/>
      <c r="AQ295" s="312"/>
      <c r="AR295" s="312"/>
      <c r="AS295" s="312"/>
      <c r="AT295" s="312"/>
      <c r="AU295" s="314">
        <v>381</v>
      </c>
      <c r="AV295" s="313">
        <v>108</v>
      </c>
      <c r="AW295" s="312"/>
      <c r="AX295" s="313">
        <v>2</v>
      </c>
      <c r="AY295" s="313">
        <v>3</v>
      </c>
      <c r="AZ295" s="313">
        <v>6</v>
      </c>
      <c r="BA295" s="313">
        <v>6</v>
      </c>
      <c r="BB295" s="313">
        <v>5</v>
      </c>
      <c r="BC295" s="313">
        <v>10</v>
      </c>
      <c r="BD295" s="313">
        <v>4</v>
      </c>
      <c r="BE295" s="312"/>
      <c r="BF295" s="313">
        <v>7</v>
      </c>
      <c r="BG295" s="313">
        <v>15</v>
      </c>
      <c r="BH295" s="313">
        <v>14</v>
      </c>
      <c r="BI295" s="313">
        <v>17</v>
      </c>
      <c r="BJ295" s="313">
        <v>10</v>
      </c>
      <c r="BK295" s="313">
        <v>9</v>
      </c>
      <c r="BL295" s="312"/>
      <c r="BM295" s="312"/>
      <c r="BN295" s="312"/>
      <c r="BO295" s="312"/>
      <c r="BP295" s="312"/>
      <c r="BQ295" s="312"/>
      <c r="BR295" s="312"/>
      <c r="BS295" s="312"/>
      <c r="BT295" s="312"/>
      <c r="BU295" s="315"/>
      <c r="BV295" s="315"/>
      <c r="BW295" s="314">
        <v>381</v>
      </c>
      <c r="BX295" s="313">
        <v>76</v>
      </c>
      <c r="BY295" s="312"/>
      <c r="BZ295" s="313">
        <v>3</v>
      </c>
      <c r="CA295" s="313">
        <v>6</v>
      </c>
      <c r="CB295" s="313">
        <v>7</v>
      </c>
      <c r="CC295" s="313">
        <v>4</v>
      </c>
      <c r="CD295" s="313">
        <v>8</v>
      </c>
      <c r="CE295" s="313">
        <v>2</v>
      </c>
      <c r="CF295" s="313">
        <v>8</v>
      </c>
      <c r="CG295" s="312"/>
      <c r="CH295" s="313">
        <v>4</v>
      </c>
      <c r="CI295" s="313">
        <v>6</v>
      </c>
      <c r="CJ295" s="313">
        <v>9</v>
      </c>
      <c r="CK295" s="313">
        <v>7</v>
      </c>
      <c r="CL295" s="313">
        <v>6</v>
      </c>
      <c r="CM295" s="313">
        <v>6</v>
      </c>
      <c r="CN295" s="312"/>
      <c r="CO295" s="312"/>
      <c r="CP295" s="312"/>
      <c r="CQ295" s="312"/>
      <c r="CR295" s="312"/>
      <c r="CS295" s="312"/>
      <c r="CT295" s="312"/>
      <c r="CU295" s="312"/>
      <c r="CV295" s="312"/>
      <c r="CW295" s="315"/>
      <c r="CX295" s="315"/>
    </row>
    <row r="296" spans="1:102" ht="18.75" x14ac:dyDescent="0.3">
      <c r="A296" s="270">
        <v>284</v>
      </c>
      <c r="B296" s="285" t="s">
        <v>1999</v>
      </c>
      <c r="C296" s="285" t="s">
        <v>351</v>
      </c>
      <c r="D296" s="285" t="s">
        <v>139</v>
      </c>
      <c r="E296" s="285" t="s">
        <v>130</v>
      </c>
      <c r="F296" s="285" t="s">
        <v>130</v>
      </c>
      <c r="G296" s="286" t="s">
        <v>2000</v>
      </c>
      <c r="H296" s="286" t="s">
        <v>2001</v>
      </c>
      <c r="I296" s="287">
        <v>14</v>
      </c>
      <c r="J296" s="285" t="s">
        <v>1331</v>
      </c>
      <c r="K296" s="285" t="s">
        <v>2002</v>
      </c>
      <c r="L296" s="272">
        <v>313001008933</v>
      </c>
      <c r="M296" s="271">
        <v>386</v>
      </c>
      <c r="N296" s="270">
        <v>386</v>
      </c>
      <c r="O296" s="271" t="s">
        <v>2003</v>
      </c>
      <c r="P296" s="273">
        <v>3012580332</v>
      </c>
      <c r="Q296" s="273" t="s">
        <v>357</v>
      </c>
      <c r="R296" s="273">
        <v>3003605717</v>
      </c>
      <c r="S296" s="274" t="s">
        <v>2004</v>
      </c>
      <c r="T296" s="313">
        <v>731</v>
      </c>
      <c r="U296" s="312"/>
      <c r="V296" s="312"/>
      <c r="W296" s="313">
        <v>38</v>
      </c>
      <c r="X296" s="313">
        <v>53</v>
      </c>
      <c r="Y296" s="313">
        <v>57</v>
      </c>
      <c r="Z296" s="313">
        <v>48</v>
      </c>
      <c r="AA296" s="313">
        <v>47</v>
      </c>
      <c r="AB296" s="313">
        <v>58</v>
      </c>
      <c r="AC296" s="312"/>
      <c r="AD296" s="313">
        <v>57</v>
      </c>
      <c r="AE296" s="313">
        <v>50</v>
      </c>
      <c r="AF296" s="313">
        <v>56</v>
      </c>
      <c r="AG296" s="313">
        <v>36</v>
      </c>
      <c r="AH296" s="313">
        <v>35</v>
      </c>
      <c r="AI296" s="313">
        <v>32</v>
      </c>
      <c r="AJ296" s="312"/>
      <c r="AK296" s="312"/>
      <c r="AL296" s="313">
        <v>57</v>
      </c>
      <c r="AM296" s="313">
        <v>52</v>
      </c>
      <c r="AN296" s="313">
        <v>55</v>
      </c>
      <c r="AO296" s="312"/>
      <c r="AP296" s="312"/>
      <c r="AQ296" s="312"/>
      <c r="AR296" s="312"/>
      <c r="AS296" s="312"/>
      <c r="AT296" s="312"/>
      <c r="AU296" s="314">
        <v>386</v>
      </c>
      <c r="AV296" s="313">
        <v>327</v>
      </c>
      <c r="AW296" s="312"/>
      <c r="AX296" s="312"/>
      <c r="AY296" s="313">
        <v>13</v>
      </c>
      <c r="AZ296" s="313">
        <v>23</v>
      </c>
      <c r="BA296" s="313">
        <v>27</v>
      </c>
      <c r="BB296" s="313">
        <v>28</v>
      </c>
      <c r="BC296" s="313">
        <v>22</v>
      </c>
      <c r="BD296" s="313">
        <v>29</v>
      </c>
      <c r="BE296" s="312"/>
      <c r="BF296" s="313">
        <v>22</v>
      </c>
      <c r="BG296" s="313">
        <v>25</v>
      </c>
      <c r="BH296" s="313">
        <v>28</v>
      </c>
      <c r="BI296" s="313">
        <v>18</v>
      </c>
      <c r="BJ296" s="313">
        <v>17</v>
      </c>
      <c r="BK296" s="313">
        <v>17</v>
      </c>
      <c r="BL296" s="312"/>
      <c r="BM296" s="312"/>
      <c r="BN296" s="313">
        <v>16</v>
      </c>
      <c r="BO296" s="313">
        <v>19</v>
      </c>
      <c r="BP296" s="313">
        <v>23</v>
      </c>
      <c r="BQ296" s="312"/>
      <c r="BR296" s="312"/>
      <c r="BS296" s="312"/>
      <c r="BT296" s="312"/>
      <c r="BU296" s="315"/>
      <c r="BV296" s="315"/>
      <c r="BW296" s="314">
        <v>386</v>
      </c>
      <c r="BX296" s="313">
        <v>404</v>
      </c>
      <c r="BY296" s="312"/>
      <c r="BZ296" s="312"/>
      <c r="CA296" s="313">
        <v>25</v>
      </c>
      <c r="CB296" s="313">
        <v>30</v>
      </c>
      <c r="CC296" s="313">
        <v>30</v>
      </c>
      <c r="CD296" s="313">
        <v>20</v>
      </c>
      <c r="CE296" s="313">
        <v>25</v>
      </c>
      <c r="CF296" s="313">
        <v>29</v>
      </c>
      <c r="CG296" s="312"/>
      <c r="CH296" s="313">
        <v>35</v>
      </c>
      <c r="CI296" s="313">
        <v>25</v>
      </c>
      <c r="CJ296" s="313">
        <v>28</v>
      </c>
      <c r="CK296" s="313">
        <v>18</v>
      </c>
      <c r="CL296" s="313">
        <v>18</v>
      </c>
      <c r="CM296" s="313">
        <v>15</v>
      </c>
      <c r="CN296" s="312"/>
      <c r="CO296" s="312"/>
      <c r="CP296" s="313">
        <v>41</v>
      </c>
      <c r="CQ296" s="313">
        <v>33</v>
      </c>
      <c r="CR296" s="313">
        <v>32</v>
      </c>
      <c r="CS296" s="312"/>
      <c r="CT296" s="312"/>
      <c r="CU296" s="312"/>
      <c r="CV296" s="312"/>
      <c r="CW296" s="315"/>
      <c r="CX296" s="315"/>
    </row>
    <row r="297" spans="1:102" ht="18.75" x14ac:dyDescent="0.3">
      <c r="A297" s="270">
        <v>285</v>
      </c>
      <c r="B297" s="285" t="s">
        <v>2005</v>
      </c>
      <c r="C297" s="285" t="s">
        <v>351</v>
      </c>
      <c r="D297" s="285" t="s">
        <v>139</v>
      </c>
      <c r="E297" s="285" t="s">
        <v>130</v>
      </c>
      <c r="F297" s="285" t="s">
        <v>130</v>
      </c>
      <c r="G297" s="286" t="s">
        <v>2006</v>
      </c>
      <c r="H297" s="286" t="s">
        <v>2007</v>
      </c>
      <c r="I297" s="287">
        <v>13</v>
      </c>
      <c r="J297" s="285" t="s">
        <v>730</v>
      </c>
      <c r="K297" s="285" t="s">
        <v>2008</v>
      </c>
      <c r="L297" s="272">
        <v>313001008941</v>
      </c>
      <c r="M297" s="271">
        <v>387</v>
      </c>
      <c r="N297" s="270">
        <v>387</v>
      </c>
      <c r="O297" s="270" t="s">
        <v>2009</v>
      </c>
      <c r="P297" s="273">
        <v>6478970</v>
      </c>
      <c r="Q297" s="273" t="s">
        <v>357</v>
      </c>
      <c r="R297" s="273">
        <v>3114369040</v>
      </c>
      <c r="S297" s="274" t="s">
        <v>2010</v>
      </c>
      <c r="T297" s="313">
        <v>246</v>
      </c>
      <c r="U297" s="312"/>
      <c r="V297" s="312"/>
      <c r="W297" s="313">
        <v>24</v>
      </c>
      <c r="X297" s="313">
        <v>35</v>
      </c>
      <c r="Y297" s="313">
        <v>40</v>
      </c>
      <c r="Z297" s="313">
        <v>47</v>
      </c>
      <c r="AA297" s="313">
        <v>37</v>
      </c>
      <c r="AB297" s="313">
        <v>29</v>
      </c>
      <c r="AC297" s="312"/>
      <c r="AD297" s="312"/>
      <c r="AE297" s="312"/>
      <c r="AF297" s="312"/>
      <c r="AG297" s="312"/>
      <c r="AH297" s="312"/>
      <c r="AI297" s="312"/>
      <c r="AJ297" s="312"/>
      <c r="AK297" s="312"/>
      <c r="AL297" s="313">
        <v>18</v>
      </c>
      <c r="AM297" s="313">
        <v>16</v>
      </c>
      <c r="AN297" s="312"/>
      <c r="AO297" s="312"/>
      <c r="AP297" s="312"/>
      <c r="AQ297" s="312"/>
      <c r="AR297" s="312"/>
      <c r="AS297" s="312"/>
      <c r="AT297" s="312"/>
      <c r="AU297" s="314">
        <v>387</v>
      </c>
      <c r="AV297" s="313">
        <v>85</v>
      </c>
      <c r="AW297" s="312"/>
      <c r="AX297" s="312"/>
      <c r="AY297" s="313">
        <v>10</v>
      </c>
      <c r="AZ297" s="313">
        <v>15</v>
      </c>
      <c r="BA297" s="313">
        <v>13</v>
      </c>
      <c r="BB297" s="313">
        <v>21</v>
      </c>
      <c r="BC297" s="313">
        <v>12</v>
      </c>
      <c r="BD297" s="313">
        <v>8</v>
      </c>
      <c r="BE297" s="312"/>
      <c r="BF297" s="312"/>
      <c r="BG297" s="312"/>
      <c r="BH297" s="312"/>
      <c r="BI297" s="312"/>
      <c r="BJ297" s="312"/>
      <c r="BK297" s="312"/>
      <c r="BL297" s="312"/>
      <c r="BM297" s="312"/>
      <c r="BN297" s="313">
        <v>4</v>
      </c>
      <c r="BO297" s="313">
        <v>2</v>
      </c>
      <c r="BP297" s="312"/>
      <c r="BQ297" s="312"/>
      <c r="BR297" s="312"/>
      <c r="BS297" s="312"/>
      <c r="BT297" s="312"/>
      <c r="BU297" s="315"/>
      <c r="BV297" s="315"/>
      <c r="BW297" s="314">
        <v>387</v>
      </c>
      <c r="BX297" s="313">
        <v>161</v>
      </c>
      <c r="BY297" s="312"/>
      <c r="BZ297" s="312"/>
      <c r="CA297" s="313">
        <v>14</v>
      </c>
      <c r="CB297" s="313">
        <v>20</v>
      </c>
      <c r="CC297" s="313">
        <v>27</v>
      </c>
      <c r="CD297" s="313">
        <v>26</v>
      </c>
      <c r="CE297" s="313">
        <v>25</v>
      </c>
      <c r="CF297" s="313">
        <v>21</v>
      </c>
      <c r="CG297" s="312"/>
      <c r="CH297" s="312"/>
      <c r="CI297" s="312"/>
      <c r="CJ297" s="312"/>
      <c r="CK297" s="312"/>
      <c r="CL297" s="312"/>
      <c r="CM297" s="312"/>
      <c r="CN297" s="312"/>
      <c r="CO297" s="312"/>
      <c r="CP297" s="313">
        <v>14</v>
      </c>
      <c r="CQ297" s="313">
        <v>14</v>
      </c>
      <c r="CR297" s="312"/>
      <c r="CS297" s="312"/>
      <c r="CT297" s="312"/>
      <c r="CU297" s="312"/>
      <c r="CV297" s="312"/>
      <c r="CW297" s="315"/>
      <c r="CX297" s="315"/>
    </row>
    <row r="298" spans="1:102" ht="18.75" x14ac:dyDescent="0.3">
      <c r="A298" s="270">
        <v>286</v>
      </c>
      <c r="B298" s="285" t="s">
        <v>2011</v>
      </c>
      <c r="C298" s="285" t="s">
        <v>351</v>
      </c>
      <c r="D298" s="285" t="s">
        <v>139</v>
      </c>
      <c r="E298" s="285" t="s">
        <v>128</v>
      </c>
      <c r="F298" s="285" t="s">
        <v>148</v>
      </c>
      <c r="G298" s="286" t="s">
        <v>2012</v>
      </c>
      <c r="H298" s="286" t="s">
        <v>2013</v>
      </c>
      <c r="I298" s="287">
        <v>2</v>
      </c>
      <c r="J298" s="285" t="s">
        <v>441</v>
      </c>
      <c r="K298" s="285" t="s">
        <v>2014</v>
      </c>
      <c r="L298" s="272">
        <v>313001008984</v>
      </c>
      <c r="M298" s="271">
        <v>389</v>
      </c>
      <c r="N298" s="270">
        <v>389</v>
      </c>
      <c r="O298" s="270" t="s">
        <v>2015</v>
      </c>
      <c r="P298" s="273">
        <v>6056392633</v>
      </c>
      <c r="Q298" s="273" t="s">
        <v>357</v>
      </c>
      <c r="R298" s="273">
        <v>3153512165</v>
      </c>
      <c r="S298" s="274" t="s">
        <v>2016</v>
      </c>
      <c r="T298" s="313">
        <v>82</v>
      </c>
      <c r="U298" s="312"/>
      <c r="V298" s="312"/>
      <c r="W298" s="313">
        <v>10</v>
      </c>
      <c r="X298" s="313">
        <v>12</v>
      </c>
      <c r="Y298" s="313">
        <v>14</v>
      </c>
      <c r="Z298" s="313">
        <v>6</v>
      </c>
      <c r="AA298" s="313">
        <v>23</v>
      </c>
      <c r="AB298" s="313">
        <v>17</v>
      </c>
      <c r="AC298" s="312"/>
      <c r="AD298" s="312"/>
      <c r="AE298" s="312"/>
      <c r="AF298" s="312"/>
      <c r="AG298" s="312"/>
      <c r="AH298" s="312"/>
      <c r="AI298" s="312"/>
      <c r="AJ298" s="312"/>
      <c r="AK298" s="312"/>
      <c r="AL298" s="312"/>
      <c r="AM298" s="312"/>
      <c r="AN298" s="312"/>
      <c r="AO298" s="312"/>
      <c r="AP298" s="312"/>
      <c r="AQ298" s="312"/>
      <c r="AR298" s="312"/>
      <c r="AS298" s="312"/>
      <c r="AT298" s="312"/>
      <c r="AU298" s="314">
        <v>389</v>
      </c>
      <c r="AV298" s="313">
        <v>32</v>
      </c>
      <c r="AW298" s="312"/>
      <c r="AX298" s="312"/>
      <c r="AY298" s="313">
        <v>5</v>
      </c>
      <c r="AZ298" s="313">
        <v>5</v>
      </c>
      <c r="BA298" s="313">
        <v>3</v>
      </c>
      <c r="BB298" s="313">
        <v>2</v>
      </c>
      <c r="BC298" s="313">
        <v>7</v>
      </c>
      <c r="BD298" s="313">
        <v>10</v>
      </c>
      <c r="BE298" s="312"/>
      <c r="BF298" s="312"/>
      <c r="BG298" s="312"/>
      <c r="BH298" s="312"/>
      <c r="BI298" s="312"/>
      <c r="BJ298" s="312"/>
      <c r="BK298" s="312"/>
      <c r="BL298" s="312"/>
      <c r="BM298" s="312"/>
      <c r="BN298" s="312"/>
      <c r="BO298" s="312"/>
      <c r="BP298" s="312"/>
      <c r="BQ298" s="312"/>
      <c r="BR298" s="312"/>
      <c r="BS298" s="312"/>
      <c r="BT298" s="312"/>
      <c r="BU298" s="315"/>
      <c r="BV298" s="315"/>
      <c r="BW298" s="314">
        <v>389</v>
      </c>
      <c r="BX298" s="313">
        <v>50</v>
      </c>
      <c r="BY298" s="312"/>
      <c r="BZ298" s="312"/>
      <c r="CA298" s="313">
        <v>5</v>
      </c>
      <c r="CB298" s="313">
        <v>7</v>
      </c>
      <c r="CC298" s="313">
        <v>11</v>
      </c>
      <c r="CD298" s="313">
        <v>4</v>
      </c>
      <c r="CE298" s="313">
        <v>16</v>
      </c>
      <c r="CF298" s="313">
        <v>7</v>
      </c>
      <c r="CG298" s="312"/>
      <c r="CH298" s="312"/>
      <c r="CI298" s="312"/>
      <c r="CJ298" s="312"/>
      <c r="CK298" s="312"/>
      <c r="CL298" s="312"/>
      <c r="CM298" s="312"/>
      <c r="CN298" s="312"/>
      <c r="CO298" s="312"/>
      <c r="CP298" s="312"/>
      <c r="CQ298" s="312"/>
      <c r="CR298" s="312"/>
      <c r="CS298" s="312"/>
      <c r="CT298" s="312"/>
      <c r="CU298" s="312"/>
      <c r="CV298" s="312"/>
      <c r="CW298" s="315"/>
      <c r="CX298" s="315"/>
    </row>
    <row r="299" spans="1:102" ht="18.75" x14ac:dyDescent="0.3">
      <c r="A299" s="270">
        <v>287</v>
      </c>
      <c r="B299" s="285" t="s">
        <v>2017</v>
      </c>
      <c r="C299" s="285" t="s">
        <v>351</v>
      </c>
      <c r="D299" s="285" t="s">
        <v>139</v>
      </c>
      <c r="E299" s="285" t="s">
        <v>128</v>
      </c>
      <c r="F299" s="285" t="s">
        <v>145</v>
      </c>
      <c r="G299" s="286" t="s">
        <v>344</v>
      </c>
      <c r="H299" s="286" t="s">
        <v>344</v>
      </c>
      <c r="I299" s="287">
        <v>10</v>
      </c>
      <c r="J299" s="285" t="s">
        <v>971</v>
      </c>
      <c r="K299" s="285" t="s">
        <v>2018</v>
      </c>
      <c r="L299" s="272">
        <v>313001012701</v>
      </c>
      <c r="M299" s="271">
        <v>394</v>
      </c>
      <c r="N299" s="270">
        <v>394</v>
      </c>
      <c r="O299" s="270" t="s">
        <v>2019</v>
      </c>
      <c r="P299" s="273">
        <v>6467477</v>
      </c>
      <c r="Q299" s="273" t="s">
        <v>357</v>
      </c>
      <c r="R299" s="273">
        <v>3126495608</v>
      </c>
      <c r="S299" s="274" t="s">
        <v>2020</v>
      </c>
      <c r="T299" s="313">
        <v>130</v>
      </c>
      <c r="U299" s="312"/>
      <c r="V299" s="313">
        <v>4</v>
      </c>
      <c r="W299" s="313">
        <v>9</v>
      </c>
      <c r="X299" s="313">
        <v>29</v>
      </c>
      <c r="Y299" s="313">
        <v>24</v>
      </c>
      <c r="Z299" s="313">
        <v>27</v>
      </c>
      <c r="AA299" s="313">
        <v>22</v>
      </c>
      <c r="AB299" s="313">
        <v>15</v>
      </c>
      <c r="AC299" s="312"/>
      <c r="AD299" s="312"/>
      <c r="AE299" s="312"/>
      <c r="AF299" s="312"/>
      <c r="AG299" s="312"/>
      <c r="AH299" s="312"/>
      <c r="AI299" s="312"/>
      <c r="AJ299" s="312"/>
      <c r="AK299" s="312"/>
      <c r="AL299" s="312"/>
      <c r="AM299" s="312"/>
      <c r="AN299" s="312"/>
      <c r="AO299" s="312"/>
      <c r="AP299" s="312"/>
      <c r="AQ299" s="312"/>
      <c r="AR299" s="312"/>
      <c r="AS299" s="312"/>
      <c r="AT299" s="312"/>
      <c r="AU299" s="314">
        <v>394</v>
      </c>
      <c r="AV299" s="313">
        <v>57</v>
      </c>
      <c r="AW299" s="312"/>
      <c r="AX299" s="313">
        <v>3</v>
      </c>
      <c r="AY299" s="313">
        <v>2</v>
      </c>
      <c r="AZ299" s="313">
        <v>15</v>
      </c>
      <c r="BA299" s="313">
        <v>9</v>
      </c>
      <c r="BB299" s="313">
        <v>12</v>
      </c>
      <c r="BC299" s="313">
        <v>10</v>
      </c>
      <c r="BD299" s="313">
        <v>6</v>
      </c>
      <c r="BE299" s="312"/>
      <c r="BF299" s="312"/>
      <c r="BG299" s="312"/>
      <c r="BH299" s="312"/>
      <c r="BI299" s="312"/>
      <c r="BJ299" s="312"/>
      <c r="BK299" s="312"/>
      <c r="BL299" s="312"/>
      <c r="BM299" s="312"/>
      <c r="BN299" s="312"/>
      <c r="BO299" s="312"/>
      <c r="BP299" s="312"/>
      <c r="BQ299" s="312"/>
      <c r="BR299" s="312"/>
      <c r="BS299" s="312"/>
      <c r="BT299" s="312"/>
      <c r="BU299" s="315"/>
      <c r="BV299" s="315"/>
      <c r="BW299" s="314">
        <v>394</v>
      </c>
      <c r="BX299" s="313">
        <v>73</v>
      </c>
      <c r="BY299" s="312"/>
      <c r="BZ299" s="313">
        <v>1</v>
      </c>
      <c r="CA299" s="313">
        <v>7</v>
      </c>
      <c r="CB299" s="313">
        <v>14</v>
      </c>
      <c r="CC299" s="313">
        <v>15</v>
      </c>
      <c r="CD299" s="313">
        <v>15</v>
      </c>
      <c r="CE299" s="313">
        <v>12</v>
      </c>
      <c r="CF299" s="313">
        <v>9</v>
      </c>
      <c r="CG299" s="312"/>
      <c r="CH299" s="312"/>
      <c r="CI299" s="312"/>
      <c r="CJ299" s="312"/>
      <c r="CK299" s="312"/>
      <c r="CL299" s="312"/>
      <c r="CM299" s="312"/>
      <c r="CN299" s="312"/>
      <c r="CO299" s="312"/>
      <c r="CP299" s="312"/>
      <c r="CQ299" s="312"/>
      <c r="CR299" s="312"/>
      <c r="CS299" s="312"/>
      <c r="CT299" s="312"/>
      <c r="CU299" s="312"/>
      <c r="CV299" s="312"/>
      <c r="CW299" s="315"/>
      <c r="CX299" s="315"/>
    </row>
    <row r="300" spans="1:102" ht="18.75" x14ac:dyDescent="0.3">
      <c r="A300" s="270">
        <v>288</v>
      </c>
      <c r="B300" s="285" t="s">
        <v>2021</v>
      </c>
      <c r="C300" s="285" t="s">
        <v>351</v>
      </c>
      <c r="D300" s="285" t="s">
        <v>139</v>
      </c>
      <c r="E300" s="285" t="s">
        <v>129</v>
      </c>
      <c r="F300" s="285" t="s">
        <v>129</v>
      </c>
      <c r="G300" s="286" t="s">
        <v>2022</v>
      </c>
      <c r="H300" s="286" t="s">
        <v>2023</v>
      </c>
      <c r="I300" s="287">
        <v>4</v>
      </c>
      <c r="J300" s="285" t="s">
        <v>737</v>
      </c>
      <c r="K300" s="285" t="s">
        <v>2024</v>
      </c>
      <c r="L300" s="272">
        <v>313001009204</v>
      </c>
      <c r="M300" s="271">
        <v>402</v>
      </c>
      <c r="N300" s="270">
        <v>402</v>
      </c>
      <c r="O300" s="270" t="s">
        <v>2025</v>
      </c>
      <c r="P300" s="273">
        <v>6693091</v>
      </c>
      <c r="Q300" s="273" t="s">
        <v>357</v>
      </c>
      <c r="R300" s="273">
        <v>6693091</v>
      </c>
      <c r="S300" s="274" t="s">
        <v>2026</v>
      </c>
      <c r="T300" s="313">
        <v>540</v>
      </c>
      <c r="U300" s="313">
        <v>4</v>
      </c>
      <c r="V300" s="313">
        <v>22</v>
      </c>
      <c r="W300" s="313">
        <v>27</v>
      </c>
      <c r="X300" s="313">
        <v>44</v>
      </c>
      <c r="Y300" s="313">
        <v>33</v>
      </c>
      <c r="Z300" s="313">
        <v>37</v>
      </c>
      <c r="AA300" s="313">
        <v>55</v>
      </c>
      <c r="AB300" s="313">
        <v>29</v>
      </c>
      <c r="AC300" s="312"/>
      <c r="AD300" s="313">
        <v>72</v>
      </c>
      <c r="AE300" s="313">
        <v>58</v>
      </c>
      <c r="AF300" s="313">
        <v>41</v>
      </c>
      <c r="AG300" s="313">
        <v>39</v>
      </c>
      <c r="AH300" s="313">
        <v>40</v>
      </c>
      <c r="AI300" s="313">
        <v>39</v>
      </c>
      <c r="AJ300" s="312"/>
      <c r="AK300" s="312"/>
      <c r="AL300" s="312"/>
      <c r="AM300" s="312"/>
      <c r="AN300" s="312"/>
      <c r="AO300" s="312"/>
      <c r="AP300" s="312"/>
      <c r="AQ300" s="312"/>
      <c r="AR300" s="312"/>
      <c r="AS300" s="312"/>
      <c r="AT300" s="312"/>
      <c r="AU300" s="314">
        <v>402</v>
      </c>
      <c r="AV300" s="313">
        <v>253</v>
      </c>
      <c r="AW300" s="313">
        <v>1</v>
      </c>
      <c r="AX300" s="313">
        <v>10</v>
      </c>
      <c r="AY300" s="313">
        <v>12</v>
      </c>
      <c r="AZ300" s="313">
        <v>23</v>
      </c>
      <c r="BA300" s="313">
        <v>14</v>
      </c>
      <c r="BB300" s="313">
        <v>21</v>
      </c>
      <c r="BC300" s="313">
        <v>30</v>
      </c>
      <c r="BD300" s="313">
        <v>15</v>
      </c>
      <c r="BE300" s="312"/>
      <c r="BF300" s="313">
        <v>29</v>
      </c>
      <c r="BG300" s="313">
        <v>20</v>
      </c>
      <c r="BH300" s="313">
        <v>15</v>
      </c>
      <c r="BI300" s="313">
        <v>24</v>
      </c>
      <c r="BJ300" s="313">
        <v>22</v>
      </c>
      <c r="BK300" s="313">
        <v>17</v>
      </c>
      <c r="BL300" s="312"/>
      <c r="BM300" s="312"/>
      <c r="BN300" s="312"/>
      <c r="BO300" s="312"/>
      <c r="BP300" s="312"/>
      <c r="BQ300" s="312"/>
      <c r="BR300" s="312"/>
      <c r="BS300" s="312"/>
      <c r="BT300" s="312"/>
      <c r="BU300" s="315"/>
      <c r="BV300" s="315"/>
      <c r="BW300" s="314">
        <v>402</v>
      </c>
      <c r="BX300" s="313">
        <v>287</v>
      </c>
      <c r="BY300" s="313">
        <v>3</v>
      </c>
      <c r="BZ300" s="313">
        <v>12</v>
      </c>
      <c r="CA300" s="313">
        <v>15</v>
      </c>
      <c r="CB300" s="313">
        <v>21</v>
      </c>
      <c r="CC300" s="313">
        <v>19</v>
      </c>
      <c r="CD300" s="313">
        <v>16</v>
      </c>
      <c r="CE300" s="313">
        <v>25</v>
      </c>
      <c r="CF300" s="313">
        <v>14</v>
      </c>
      <c r="CG300" s="312"/>
      <c r="CH300" s="313">
        <v>43</v>
      </c>
      <c r="CI300" s="313">
        <v>38</v>
      </c>
      <c r="CJ300" s="313">
        <v>26</v>
      </c>
      <c r="CK300" s="313">
        <v>15</v>
      </c>
      <c r="CL300" s="313">
        <v>18</v>
      </c>
      <c r="CM300" s="313">
        <v>22</v>
      </c>
      <c r="CN300" s="312"/>
      <c r="CO300" s="312"/>
      <c r="CP300" s="312"/>
      <c r="CQ300" s="312"/>
      <c r="CR300" s="312"/>
      <c r="CS300" s="312"/>
      <c r="CT300" s="312"/>
      <c r="CU300" s="312"/>
      <c r="CV300" s="312"/>
      <c r="CW300" s="315"/>
      <c r="CX300" s="315"/>
    </row>
    <row r="301" spans="1:102" ht="18.75" x14ac:dyDescent="0.3">
      <c r="A301" s="270">
        <v>289</v>
      </c>
      <c r="B301" s="285" t="s">
        <v>2027</v>
      </c>
      <c r="C301" s="285" t="s">
        <v>351</v>
      </c>
      <c r="D301" s="285" t="s">
        <v>139</v>
      </c>
      <c r="E301" s="285" t="s">
        <v>129</v>
      </c>
      <c r="F301" s="285" t="s">
        <v>129</v>
      </c>
      <c r="G301" s="286" t="s">
        <v>2028</v>
      </c>
      <c r="H301" s="286" t="s">
        <v>2029</v>
      </c>
      <c r="I301" s="287">
        <v>4</v>
      </c>
      <c r="J301" s="285" t="s">
        <v>354</v>
      </c>
      <c r="K301" s="285" t="s">
        <v>2030</v>
      </c>
      <c r="L301" s="272">
        <v>313001009247</v>
      </c>
      <c r="M301" s="271">
        <v>406</v>
      </c>
      <c r="N301" s="270">
        <v>406</v>
      </c>
      <c r="O301" s="270" t="s">
        <v>2031</v>
      </c>
      <c r="P301" s="273">
        <v>6747214</v>
      </c>
      <c r="Q301" s="273" t="s">
        <v>357</v>
      </c>
      <c r="R301" s="273">
        <v>3165549522</v>
      </c>
      <c r="S301" s="274" t="s">
        <v>2032</v>
      </c>
      <c r="T301" s="313">
        <v>27</v>
      </c>
      <c r="U301" s="312"/>
      <c r="V301" s="313">
        <v>2</v>
      </c>
      <c r="W301" s="313">
        <v>2</v>
      </c>
      <c r="X301" s="313">
        <v>3</v>
      </c>
      <c r="Y301" s="313">
        <v>6</v>
      </c>
      <c r="Z301" s="313">
        <v>4</v>
      </c>
      <c r="AA301" s="313">
        <v>5</v>
      </c>
      <c r="AB301" s="313">
        <v>5</v>
      </c>
      <c r="AC301" s="312"/>
      <c r="AD301" s="312"/>
      <c r="AE301" s="312"/>
      <c r="AF301" s="312"/>
      <c r="AG301" s="312"/>
      <c r="AH301" s="312"/>
      <c r="AI301" s="312"/>
      <c r="AJ301" s="312"/>
      <c r="AK301" s="312"/>
      <c r="AL301" s="312"/>
      <c r="AM301" s="312"/>
      <c r="AN301" s="312"/>
      <c r="AO301" s="312"/>
      <c r="AP301" s="312"/>
      <c r="AQ301" s="312"/>
      <c r="AR301" s="312"/>
      <c r="AS301" s="312"/>
      <c r="AT301" s="312"/>
      <c r="AU301" s="314">
        <v>406</v>
      </c>
      <c r="AV301" s="313">
        <v>9</v>
      </c>
      <c r="AW301" s="312"/>
      <c r="AX301" s="313">
        <v>1</v>
      </c>
      <c r="AY301" s="313">
        <v>1</v>
      </c>
      <c r="AZ301" s="313">
        <v>1</v>
      </c>
      <c r="BA301" s="313">
        <v>2</v>
      </c>
      <c r="BB301" s="312"/>
      <c r="BC301" s="313">
        <v>1</v>
      </c>
      <c r="BD301" s="313">
        <v>3</v>
      </c>
      <c r="BE301" s="312"/>
      <c r="BF301" s="312"/>
      <c r="BG301" s="312"/>
      <c r="BH301" s="312"/>
      <c r="BI301" s="312"/>
      <c r="BJ301" s="312"/>
      <c r="BK301" s="312"/>
      <c r="BL301" s="312"/>
      <c r="BM301" s="312"/>
      <c r="BN301" s="312"/>
      <c r="BO301" s="312"/>
      <c r="BP301" s="312"/>
      <c r="BQ301" s="312"/>
      <c r="BR301" s="312"/>
      <c r="BS301" s="312"/>
      <c r="BT301" s="312"/>
      <c r="BU301" s="315"/>
      <c r="BV301" s="315"/>
      <c r="BW301" s="314">
        <v>406</v>
      </c>
      <c r="BX301" s="313">
        <v>18</v>
      </c>
      <c r="BY301" s="312"/>
      <c r="BZ301" s="313">
        <v>1</v>
      </c>
      <c r="CA301" s="313">
        <v>1</v>
      </c>
      <c r="CB301" s="313">
        <v>2</v>
      </c>
      <c r="CC301" s="313">
        <v>4</v>
      </c>
      <c r="CD301" s="313">
        <v>4</v>
      </c>
      <c r="CE301" s="313">
        <v>4</v>
      </c>
      <c r="CF301" s="313">
        <v>2</v>
      </c>
      <c r="CG301" s="312"/>
      <c r="CH301" s="312"/>
      <c r="CI301" s="312"/>
      <c r="CJ301" s="312"/>
      <c r="CK301" s="312"/>
      <c r="CL301" s="312"/>
      <c r="CM301" s="312"/>
      <c r="CN301" s="312"/>
      <c r="CO301" s="312"/>
      <c r="CP301" s="312"/>
      <c r="CQ301" s="312"/>
      <c r="CR301" s="312"/>
      <c r="CS301" s="312"/>
      <c r="CT301" s="312"/>
      <c r="CU301" s="312"/>
      <c r="CV301" s="312"/>
      <c r="CW301" s="315"/>
      <c r="CX301" s="315"/>
    </row>
    <row r="302" spans="1:102" ht="18.75" x14ac:dyDescent="0.3">
      <c r="A302" s="270">
        <v>290</v>
      </c>
      <c r="B302" s="285" t="s">
        <v>2033</v>
      </c>
      <c r="C302" s="285" t="s">
        <v>351</v>
      </c>
      <c r="D302" s="285" t="s">
        <v>139</v>
      </c>
      <c r="E302" s="285" t="s">
        <v>128</v>
      </c>
      <c r="F302" s="285" t="s">
        <v>145</v>
      </c>
      <c r="G302" s="286" t="s">
        <v>2034</v>
      </c>
      <c r="H302" s="286" t="s">
        <v>2035</v>
      </c>
      <c r="I302" s="287">
        <v>10</v>
      </c>
      <c r="J302" s="285" t="s">
        <v>971</v>
      </c>
      <c r="K302" s="285" t="s">
        <v>2036</v>
      </c>
      <c r="L302" s="272">
        <v>313001009263</v>
      </c>
      <c r="M302" s="271">
        <v>408</v>
      </c>
      <c r="N302" s="270">
        <v>408</v>
      </c>
      <c r="O302" s="270" t="s">
        <v>2037</v>
      </c>
      <c r="P302" s="273">
        <v>6773244</v>
      </c>
      <c r="Q302" s="273" t="s">
        <v>357</v>
      </c>
      <c r="R302" s="273">
        <v>3136195491</v>
      </c>
      <c r="S302" s="274" t="s">
        <v>2038</v>
      </c>
      <c r="T302" s="313">
        <v>47</v>
      </c>
      <c r="U302" s="312"/>
      <c r="V302" s="313">
        <v>3</v>
      </c>
      <c r="W302" s="313">
        <v>13</v>
      </c>
      <c r="X302" s="312"/>
      <c r="Y302" s="313">
        <v>10</v>
      </c>
      <c r="Z302" s="313">
        <v>3</v>
      </c>
      <c r="AA302" s="313">
        <v>9</v>
      </c>
      <c r="AB302" s="313">
        <v>9</v>
      </c>
      <c r="AC302" s="312"/>
      <c r="AD302" s="312"/>
      <c r="AE302" s="312"/>
      <c r="AF302" s="312"/>
      <c r="AG302" s="312"/>
      <c r="AH302" s="312"/>
      <c r="AI302" s="312"/>
      <c r="AJ302" s="312"/>
      <c r="AK302" s="312"/>
      <c r="AL302" s="312"/>
      <c r="AM302" s="312"/>
      <c r="AN302" s="312"/>
      <c r="AO302" s="312"/>
      <c r="AP302" s="312"/>
      <c r="AQ302" s="312"/>
      <c r="AR302" s="312"/>
      <c r="AS302" s="312"/>
      <c r="AT302" s="312"/>
      <c r="AU302" s="314">
        <v>408</v>
      </c>
      <c r="AV302" s="313">
        <v>18</v>
      </c>
      <c r="AW302" s="312"/>
      <c r="AX302" s="313">
        <v>2</v>
      </c>
      <c r="AY302" s="313">
        <v>6</v>
      </c>
      <c r="AZ302" s="312"/>
      <c r="BA302" s="313">
        <v>1</v>
      </c>
      <c r="BB302" s="313">
        <v>2</v>
      </c>
      <c r="BC302" s="313">
        <v>5</v>
      </c>
      <c r="BD302" s="313">
        <v>2</v>
      </c>
      <c r="BE302" s="312"/>
      <c r="BF302" s="312"/>
      <c r="BG302" s="312"/>
      <c r="BH302" s="312"/>
      <c r="BI302" s="312"/>
      <c r="BJ302" s="312"/>
      <c r="BK302" s="312"/>
      <c r="BL302" s="312"/>
      <c r="BM302" s="312"/>
      <c r="BN302" s="312"/>
      <c r="BO302" s="312"/>
      <c r="BP302" s="312"/>
      <c r="BQ302" s="312"/>
      <c r="BR302" s="312"/>
      <c r="BS302" s="312"/>
      <c r="BT302" s="312"/>
      <c r="BU302" s="315"/>
      <c r="BV302" s="315"/>
      <c r="BW302" s="314">
        <v>408</v>
      </c>
      <c r="BX302" s="313">
        <v>29</v>
      </c>
      <c r="BY302" s="312"/>
      <c r="BZ302" s="313">
        <v>1</v>
      </c>
      <c r="CA302" s="313">
        <v>7</v>
      </c>
      <c r="CB302" s="312"/>
      <c r="CC302" s="313">
        <v>9</v>
      </c>
      <c r="CD302" s="313">
        <v>1</v>
      </c>
      <c r="CE302" s="313">
        <v>4</v>
      </c>
      <c r="CF302" s="313">
        <v>7</v>
      </c>
      <c r="CG302" s="312"/>
      <c r="CH302" s="312"/>
      <c r="CI302" s="312"/>
      <c r="CJ302" s="312"/>
      <c r="CK302" s="312"/>
      <c r="CL302" s="312"/>
      <c r="CM302" s="312"/>
      <c r="CN302" s="312"/>
      <c r="CO302" s="312"/>
      <c r="CP302" s="312"/>
      <c r="CQ302" s="312"/>
      <c r="CR302" s="312"/>
      <c r="CS302" s="312"/>
      <c r="CT302" s="312"/>
      <c r="CU302" s="312"/>
      <c r="CV302" s="312"/>
      <c r="CW302" s="315"/>
      <c r="CX302" s="315"/>
    </row>
    <row r="303" spans="1:102" ht="18.75" x14ac:dyDescent="0.3">
      <c r="A303" s="270">
        <v>291</v>
      </c>
      <c r="B303" s="285" t="s">
        <v>2039</v>
      </c>
      <c r="C303" s="285" t="s">
        <v>351</v>
      </c>
      <c r="D303" s="285" t="s">
        <v>139</v>
      </c>
      <c r="E303" s="285" t="s">
        <v>128</v>
      </c>
      <c r="F303" s="285" t="s">
        <v>148</v>
      </c>
      <c r="G303" s="286" t="s">
        <v>2040</v>
      </c>
      <c r="H303" s="286" t="s">
        <v>2041</v>
      </c>
      <c r="I303" s="287">
        <v>1</v>
      </c>
      <c r="J303" s="285" t="s">
        <v>1554</v>
      </c>
      <c r="K303" s="285" t="s">
        <v>2042</v>
      </c>
      <c r="L303" s="272">
        <v>313001009328</v>
      </c>
      <c r="M303" s="271">
        <v>409</v>
      </c>
      <c r="N303" s="270">
        <v>409</v>
      </c>
      <c r="O303" s="270" t="s">
        <v>2043</v>
      </c>
      <c r="P303" s="273">
        <v>6056550677</v>
      </c>
      <c r="Q303" s="273" t="s">
        <v>357</v>
      </c>
      <c r="R303" s="273">
        <v>3052163805</v>
      </c>
      <c r="S303" s="274" t="s">
        <v>2044</v>
      </c>
      <c r="T303" s="313">
        <v>278</v>
      </c>
      <c r="U303" s="313">
        <v>7</v>
      </c>
      <c r="V303" s="313">
        <v>13</v>
      </c>
      <c r="W303" s="313">
        <v>21</v>
      </c>
      <c r="X303" s="313">
        <v>13</v>
      </c>
      <c r="Y303" s="313">
        <v>24</v>
      </c>
      <c r="Z303" s="313">
        <v>15</v>
      </c>
      <c r="AA303" s="313">
        <v>18</v>
      </c>
      <c r="AB303" s="313">
        <v>19</v>
      </c>
      <c r="AC303" s="312"/>
      <c r="AD303" s="313">
        <v>16</v>
      </c>
      <c r="AE303" s="313">
        <v>26</v>
      </c>
      <c r="AF303" s="313">
        <v>28</v>
      </c>
      <c r="AG303" s="313">
        <v>23</v>
      </c>
      <c r="AH303" s="313">
        <v>32</v>
      </c>
      <c r="AI303" s="313">
        <v>23</v>
      </c>
      <c r="AJ303" s="312"/>
      <c r="AK303" s="312"/>
      <c r="AL303" s="312"/>
      <c r="AM303" s="312"/>
      <c r="AN303" s="312"/>
      <c r="AO303" s="312"/>
      <c r="AP303" s="312"/>
      <c r="AQ303" s="312"/>
      <c r="AR303" s="312"/>
      <c r="AS303" s="312"/>
      <c r="AT303" s="312"/>
      <c r="AU303" s="314">
        <v>409</v>
      </c>
      <c r="AV303" s="313">
        <v>144</v>
      </c>
      <c r="AW303" s="313">
        <v>3</v>
      </c>
      <c r="AX303" s="313">
        <v>5</v>
      </c>
      <c r="AY303" s="313">
        <v>12</v>
      </c>
      <c r="AZ303" s="313">
        <v>5</v>
      </c>
      <c r="BA303" s="313">
        <v>11</v>
      </c>
      <c r="BB303" s="313">
        <v>9</v>
      </c>
      <c r="BC303" s="313">
        <v>15</v>
      </c>
      <c r="BD303" s="313">
        <v>11</v>
      </c>
      <c r="BE303" s="312"/>
      <c r="BF303" s="313">
        <v>10</v>
      </c>
      <c r="BG303" s="313">
        <v>8</v>
      </c>
      <c r="BH303" s="313">
        <v>12</v>
      </c>
      <c r="BI303" s="313">
        <v>8</v>
      </c>
      <c r="BJ303" s="313">
        <v>18</v>
      </c>
      <c r="BK303" s="313">
        <v>17</v>
      </c>
      <c r="BL303" s="312"/>
      <c r="BM303" s="312"/>
      <c r="BN303" s="312"/>
      <c r="BO303" s="312"/>
      <c r="BP303" s="312"/>
      <c r="BQ303" s="312"/>
      <c r="BR303" s="312"/>
      <c r="BS303" s="312"/>
      <c r="BT303" s="312"/>
      <c r="BU303" s="315"/>
      <c r="BV303" s="315"/>
      <c r="BW303" s="314">
        <v>409</v>
      </c>
      <c r="BX303" s="313">
        <v>134</v>
      </c>
      <c r="BY303" s="313">
        <v>4</v>
      </c>
      <c r="BZ303" s="313">
        <v>8</v>
      </c>
      <c r="CA303" s="313">
        <v>9</v>
      </c>
      <c r="CB303" s="313">
        <v>8</v>
      </c>
      <c r="CC303" s="313">
        <v>13</v>
      </c>
      <c r="CD303" s="313">
        <v>6</v>
      </c>
      <c r="CE303" s="313">
        <v>3</v>
      </c>
      <c r="CF303" s="313">
        <v>8</v>
      </c>
      <c r="CG303" s="312"/>
      <c r="CH303" s="313">
        <v>6</v>
      </c>
      <c r="CI303" s="313">
        <v>18</v>
      </c>
      <c r="CJ303" s="313">
        <v>16</v>
      </c>
      <c r="CK303" s="313">
        <v>15</v>
      </c>
      <c r="CL303" s="313">
        <v>14</v>
      </c>
      <c r="CM303" s="313">
        <v>6</v>
      </c>
      <c r="CN303" s="312"/>
      <c r="CO303" s="312"/>
      <c r="CP303" s="312"/>
      <c r="CQ303" s="312"/>
      <c r="CR303" s="312"/>
      <c r="CS303" s="312"/>
      <c r="CT303" s="312"/>
      <c r="CU303" s="312"/>
      <c r="CV303" s="312"/>
      <c r="CW303" s="315"/>
      <c r="CX303" s="315"/>
    </row>
    <row r="304" spans="1:102" ht="18.75" x14ac:dyDescent="0.3">
      <c r="A304" s="270">
        <v>292</v>
      </c>
      <c r="B304" s="285" t="s">
        <v>2045</v>
      </c>
      <c r="C304" s="285" t="s">
        <v>351</v>
      </c>
      <c r="D304" s="285" t="s">
        <v>139</v>
      </c>
      <c r="E304" s="285" t="s">
        <v>128</v>
      </c>
      <c r="F304" s="285" t="s">
        <v>148</v>
      </c>
      <c r="G304" s="286" t="s">
        <v>2046</v>
      </c>
      <c r="H304" s="286" t="s">
        <v>2047</v>
      </c>
      <c r="I304" s="287">
        <v>1</v>
      </c>
      <c r="J304" s="285" t="s">
        <v>2048</v>
      </c>
      <c r="K304" s="285" t="s">
        <v>2049</v>
      </c>
      <c r="L304" s="272">
        <v>313001009361</v>
      </c>
      <c r="M304" s="271">
        <v>412</v>
      </c>
      <c r="N304" s="270">
        <v>412</v>
      </c>
      <c r="O304" s="270" t="s">
        <v>2050</v>
      </c>
      <c r="P304" s="273">
        <v>6644861</v>
      </c>
      <c r="Q304" s="273" t="s">
        <v>357</v>
      </c>
      <c r="R304" s="273">
        <v>3014627633</v>
      </c>
      <c r="S304" s="274" t="s">
        <v>2051</v>
      </c>
      <c r="T304" s="313">
        <v>329</v>
      </c>
      <c r="U304" s="312"/>
      <c r="V304" s="313">
        <v>3</v>
      </c>
      <c r="W304" s="313">
        <v>13</v>
      </c>
      <c r="X304" s="313">
        <v>16</v>
      </c>
      <c r="Y304" s="313">
        <v>20</v>
      </c>
      <c r="Z304" s="313">
        <v>21</v>
      </c>
      <c r="AA304" s="313">
        <v>26</v>
      </c>
      <c r="AB304" s="313">
        <v>30</v>
      </c>
      <c r="AC304" s="312"/>
      <c r="AD304" s="313">
        <v>34</v>
      </c>
      <c r="AE304" s="313">
        <v>35</v>
      </c>
      <c r="AF304" s="313">
        <v>42</v>
      </c>
      <c r="AG304" s="313">
        <v>43</v>
      </c>
      <c r="AH304" s="313">
        <v>22</v>
      </c>
      <c r="AI304" s="313">
        <v>24</v>
      </c>
      <c r="AJ304" s="312"/>
      <c r="AK304" s="312"/>
      <c r="AL304" s="312"/>
      <c r="AM304" s="312"/>
      <c r="AN304" s="312"/>
      <c r="AO304" s="312"/>
      <c r="AP304" s="312"/>
      <c r="AQ304" s="312"/>
      <c r="AR304" s="312"/>
      <c r="AS304" s="312"/>
      <c r="AT304" s="312"/>
      <c r="AU304" s="314">
        <v>412</v>
      </c>
      <c r="AV304" s="313">
        <v>168</v>
      </c>
      <c r="AW304" s="312"/>
      <c r="AX304" s="312"/>
      <c r="AY304" s="313">
        <v>5</v>
      </c>
      <c r="AZ304" s="313">
        <v>6</v>
      </c>
      <c r="BA304" s="313">
        <v>10</v>
      </c>
      <c r="BB304" s="313">
        <v>10</v>
      </c>
      <c r="BC304" s="313">
        <v>14</v>
      </c>
      <c r="BD304" s="313">
        <v>15</v>
      </c>
      <c r="BE304" s="312"/>
      <c r="BF304" s="313">
        <v>20</v>
      </c>
      <c r="BG304" s="313">
        <v>17</v>
      </c>
      <c r="BH304" s="313">
        <v>17</v>
      </c>
      <c r="BI304" s="313">
        <v>24</v>
      </c>
      <c r="BJ304" s="313">
        <v>14</v>
      </c>
      <c r="BK304" s="313">
        <v>16</v>
      </c>
      <c r="BL304" s="312"/>
      <c r="BM304" s="312"/>
      <c r="BN304" s="312"/>
      <c r="BO304" s="312"/>
      <c r="BP304" s="312"/>
      <c r="BQ304" s="312"/>
      <c r="BR304" s="312"/>
      <c r="BS304" s="312"/>
      <c r="BT304" s="312"/>
      <c r="BU304" s="315"/>
      <c r="BV304" s="315"/>
      <c r="BW304" s="314">
        <v>412</v>
      </c>
      <c r="BX304" s="313">
        <v>161</v>
      </c>
      <c r="BY304" s="312"/>
      <c r="BZ304" s="313">
        <v>3</v>
      </c>
      <c r="CA304" s="313">
        <v>8</v>
      </c>
      <c r="CB304" s="313">
        <v>10</v>
      </c>
      <c r="CC304" s="313">
        <v>10</v>
      </c>
      <c r="CD304" s="313">
        <v>11</v>
      </c>
      <c r="CE304" s="313">
        <v>12</v>
      </c>
      <c r="CF304" s="313">
        <v>15</v>
      </c>
      <c r="CG304" s="312"/>
      <c r="CH304" s="313">
        <v>14</v>
      </c>
      <c r="CI304" s="313">
        <v>18</v>
      </c>
      <c r="CJ304" s="313">
        <v>25</v>
      </c>
      <c r="CK304" s="313">
        <v>19</v>
      </c>
      <c r="CL304" s="313">
        <v>8</v>
      </c>
      <c r="CM304" s="313">
        <v>8</v>
      </c>
      <c r="CN304" s="312"/>
      <c r="CO304" s="312"/>
      <c r="CP304" s="312"/>
      <c r="CQ304" s="312"/>
      <c r="CR304" s="312"/>
      <c r="CS304" s="312"/>
      <c r="CT304" s="312"/>
      <c r="CU304" s="312"/>
      <c r="CV304" s="312"/>
      <c r="CW304" s="315"/>
      <c r="CX304" s="315"/>
    </row>
    <row r="305" spans="1:102" ht="18.75" x14ac:dyDescent="0.3">
      <c r="A305" s="270">
        <v>293</v>
      </c>
      <c r="B305" s="285" t="s">
        <v>2052</v>
      </c>
      <c r="C305" s="285" t="s">
        <v>351</v>
      </c>
      <c r="D305" s="285" t="s">
        <v>139</v>
      </c>
      <c r="E305" s="285" t="s">
        <v>130</v>
      </c>
      <c r="F305" s="285" t="s">
        <v>130</v>
      </c>
      <c r="G305" s="288" t="s">
        <v>2053</v>
      </c>
      <c r="H305" s="289" t="s">
        <v>2054</v>
      </c>
      <c r="I305" s="287">
        <v>14</v>
      </c>
      <c r="J305" s="285" t="s">
        <v>529</v>
      </c>
      <c r="K305" s="285" t="s">
        <v>2055</v>
      </c>
      <c r="L305" s="272">
        <v>313001012264</v>
      </c>
      <c r="M305" s="271">
        <v>417</v>
      </c>
      <c r="N305" s="270">
        <v>417</v>
      </c>
      <c r="O305" s="271" t="s">
        <v>2056</v>
      </c>
      <c r="P305" s="273">
        <v>6924202</v>
      </c>
      <c r="Q305" s="273" t="s">
        <v>357</v>
      </c>
      <c r="R305" s="273">
        <v>3135197206</v>
      </c>
      <c r="S305" s="274" t="s">
        <v>2057</v>
      </c>
      <c r="T305" s="313">
        <v>882</v>
      </c>
      <c r="U305" s="313">
        <v>1</v>
      </c>
      <c r="V305" s="313">
        <v>9</v>
      </c>
      <c r="W305" s="313">
        <v>67</v>
      </c>
      <c r="X305" s="313">
        <v>74</v>
      </c>
      <c r="Y305" s="313">
        <v>64</v>
      </c>
      <c r="Z305" s="313">
        <v>99</v>
      </c>
      <c r="AA305" s="313">
        <v>94</v>
      </c>
      <c r="AB305" s="313">
        <v>128</v>
      </c>
      <c r="AC305" s="312"/>
      <c r="AD305" s="313">
        <v>108</v>
      </c>
      <c r="AE305" s="313">
        <v>107</v>
      </c>
      <c r="AF305" s="313">
        <v>68</v>
      </c>
      <c r="AG305" s="313">
        <v>63</v>
      </c>
      <c r="AH305" s="312"/>
      <c r="AI305" s="312"/>
      <c r="AJ305" s="312"/>
      <c r="AK305" s="312"/>
      <c r="AL305" s="312"/>
      <c r="AM305" s="312"/>
      <c r="AN305" s="312"/>
      <c r="AO305" s="312"/>
      <c r="AP305" s="312"/>
      <c r="AQ305" s="312"/>
      <c r="AR305" s="312"/>
      <c r="AS305" s="312"/>
      <c r="AT305" s="312"/>
      <c r="AU305" s="314">
        <v>417</v>
      </c>
      <c r="AV305" s="313">
        <v>407</v>
      </c>
      <c r="AW305" s="313">
        <v>1</v>
      </c>
      <c r="AX305" s="313">
        <v>4</v>
      </c>
      <c r="AY305" s="313">
        <v>31</v>
      </c>
      <c r="AZ305" s="313">
        <v>30</v>
      </c>
      <c r="BA305" s="313">
        <v>31</v>
      </c>
      <c r="BB305" s="313">
        <v>43</v>
      </c>
      <c r="BC305" s="313">
        <v>47</v>
      </c>
      <c r="BD305" s="313">
        <v>60</v>
      </c>
      <c r="BE305" s="312"/>
      <c r="BF305" s="313">
        <v>54</v>
      </c>
      <c r="BG305" s="313">
        <v>46</v>
      </c>
      <c r="BH305" s="313">
        <v>34</v>
      </c>
      <c r="BI305" s="313">
        <v>26</v>
      </c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5"/>
      <c r="BV305" s="315"/>
      <c r="BW305" s="314">
        <v>417</v>
      </c>
      <c r="BX305" s="313">
        <v>475</v>
      </c>
      <c r="BY305" s="312"/>
      <c r="BZ305" s="313">
        <v>5</v>
      </c>
      <c r="CA305" s="313">
        <v>36</v>
      </c>
      <c r="CB305" s="313">
        <v>44</v>
      </c>
      <c r="CC305" s="313">
        <v>33</v>
      </c>
      <c r="CD305" s="313">
        <v>56</v>
      </c>
      <c r="CE305" s="313">
        <v>47</v>
      </c>
      <c r="CF305" s="313">
        <v>68</v>
      </c>
      <c r="CG305" s="312"/>
      <c r="CH305" s="313">
        <v>54</v>
      </c>
      <c r="CI305" s="313">
        <v>61</v>
      </c>
      <c r="CJ305" s="313">
        <v>34</v>
      </c>
      <c r="CK305" s="313">
        <v>37</v>
      </c>
      <c r="CL305" s="312"/>
      <c r="CM305" s="312"/>
      <c r="CN305" s="312"/>
      <c r="CO305" s="312"/>
      <c r="CP305" s="312"/>
      <c r="CQ305" s="312"/>
      <c r="CR305" s="312"/>
      <c r="CS305" s="312"/>
      <c r="CT305" s="312"/>
      <c r="CU305" s="312"/>
      <c r="CV305" s="312"/>
      <c r="CW305" s="315"/>
      <c r="CX305" s="315"/>
    </row>
    <row r="306" spans="1:102" ht="18.75" x14ac:dyDescent="0.3">
      <c r="A306" s="270">
        <v>294</v>
      </c>
      <c r="B306" s="285" t="s">
        <v>2058</v>
      </c>
      <c r="C306" s="285" t="s">
        <v>351</v>
      </c>
      <c r="D306" s="285" t="s">
        <v>139</v>
      </c>
      <c r="E306" s="285" t="s">
        <v>130</v>
      </c>
      <c r="F306" s="285" t="s">
        <v>130</v>
      </c>
      <c r="G306" s="286" t="s">
        <v>2059</v>
      </c>
      <c r="H306" s="286" t="s">
        <v>2060</v>
      </c>
      <c r="I306" s="287">
        <v>12</v>
      </c>
      <c r="J306" s="285" t="s">
        <v>2061</v>
      </c>
      <c r="K306" s="285" t="s">
        <v>2062</v>
      </c>
      <c r="L306" s="272">
        <v>313001012281</v>
      </c>
      <c r="M306" s="271">
        <v>418</v>
      </c>
      <c r="N306" s="270">
        <v>418</v>
      </c>
      <c r="O306" s="270" t="s">
        <v>2063</v>
      </c>
      <c r="P306" s="273">
        <v>6056926232</v>
      </c>
      <c r="Q306" s="273" t="s">
        <v>357</v>
      </c>
      <c r="R306" s="273">
        <v>3008619722</v>
      </c>
      <c r="S306" s="274" t="s">
        <v>2064</v>
      </c>
      <c r="T306" s="313">
        <v>367</v>
      </c>
      <c r="U306" s="312"/>
      <c r="V306" s="313">
        <v>10</v>
      </c>
      <c r="W306" s="313">
        <v>10</v>
      </c>
      <c r="X306" s="313">
        <v>15</v>
      </c>
      <c r="Y306" s="313">
        <v>20</v>
      </c>
      <c r="Z306" s="313">
        <v>22</v>
      </c>
      <c r="AA306" s="313">
        <v>21</v>
      </c>
      <c r="AB306" s="313">
        <v>40</v>
      </c>
      <c r="AC306" s="312"/>
      <c r="AD306" s="313">
        <v>33</v>
      </c>
      <c r="AE306" s="313">
        <v>59</v>
      </c>
      <c r="AF306" s="313">
        <v>45</v>
      </c>
      <c r="AG306" s="313">
        <v>39</v>
      </c>
      <c r="AH306" s="313">
        <v>19</v>
      </c>
      <c r="AI306" s="313">
        <v>34</v>
      </c>
      <c r="AJ306" s="312"/>
      <c r="AK306" s="312"/>
      <c r="AL306" s="312"/>
      <c r="AM306" s="312"/>
      <c r="AN306" s="312"/>
      <c r="AO306" s="312"/>
      <c r="AP306" s="312"/>
      <c r="AQ306" s="312"/>
      <c r="AR306" s="312"/>
      <c r="AS306" s="312"/>
      <c r="AT306" s="312"/>
      <c r="AU306" s="314">
        <v>418</v>
      </c>
      <c r="AV306" s="313">
        <v>178</v>
      </c>
      <c r="AW306" s="312"/>
      <c r="AX306" s="313">
        <v>5</v>
      </c>
      <c r="AY306" s="313">
        <v>6</v>
      </c>
      <c r="AZ306" s="313">
        <v>8</v>
      </c>
      <c r="BA306" s="313">
        <v>9</v>
      </c>
      <c r="BB306" s="313">
        <v>10</v>
      </c>
      <c r="BC306" s="313">
        <v>10</v>
      </c>
      <c r="BD306" s="313">
        <v>15</v>
      </c>
      <c r="BE306" s="312"/>
      <c r="BF306" s="313">
        <v>20</v>
      </c>
      <c r="BG306" s="313">
        <v>22</v>
      </c>
      <c r="BH306" s="313">
        <v>22</v>
      </c>
      <c r="BI306" s="313">
        <v>25</v>
      </c>
      <c r="BJ306" s="313">
        <v>9</v>
      </c>
      <c r="BK306" s="313">
        <v>17</v>
      </c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5"/>
      <c r="BV306" s="315"/>
      <c r="BW306" s="314">
        <v>418</v>
      </c>
      <c r="BX306" s="313">
        <v>189</v>
      </c>
      <c r="BY306" s="312"/>
      <c r="BZ306" s="313">
        <v>5</v>
      </c>
      <c r="CA306" s="313">
        <v>4</v>
      </c>
      <c r="CB306" s="313">
        <v>7</v>
      </c>
      <c r="CC306" s="313">
        <v>11</v>
      </c>
      <c r="CD306" s="313">
        <v>12</v>
      </c>
      <c r="CE306" s="313">
        <v>11</v>
      </c>
      <c r="CF306" s="313">
        <v>25</v>
      </c>
      <c r="CG306" s="312"/>
      <c r="CH306" s="313">
        <v>13</v>
      </c>
      <c r="CI306" s="313">
        <v>37</v>
      </c>
      <c r="CJ306" s="313">
        <v>23</v>
      </c>
      <c r="CK306" s="313">
        <v>14</v>
      </c>
      <c r="CL306" s="313">
        <v>10</v>
      </c>
      <c r="CM306" s="313">
        <v>17</v>
      </c>
      <c r="CN306" s="312"/>
      <c r="CO306" s="312"/>
      <c r="CP306" s="312"/>
      <c r="CQ306" s="312"/>
      <c r="CR306" s="312"/>
      <c r="CS306" s="312"/>
      <c r="CT306" s="312"/>
      <c r="CU306" s="312"/>
      <c r="CV306" s="312"/>
      <c r="CW306" s="315"/>
      <c r="CX306" s="315"/>
    </row>
    <row r="307" spans="1:102" ht="18.75" x14ac:dyDescent="0.3">
      <c r="A307" s="270">
        <v>295</v>
      </c>
      <c r="B307" s="285" t="s">
        <v>2065</v>
      </c>
      <c r="C307" s="285" t="s">
        <v>351</v>
      </c>
      <c r="D307" s="285" t="s">
        <v>139</v>
      </c>
      <c r="E307" s="285" t="s">
        <v>130</v>
      </c>
      <c r="F307" s="285" t="s">
        <v>130</v>
      </c>
      <c r="G307" s="286" t="s">
        <v>344</v>
      </c>
      <c r="H307" s="286" t="s">
        <v>344</v>
      </c>
      <c r="I307" s="287">
        <v>12</v>
      </c>
      <c r="J307" s="285" t="s">
        <v>2066</v>
      </c>
      <c r="K307" s="285" t="s">
        <v>2067</v>
      </c>
      <c r="L307" s="272">
        <v>313001012515</v>
      </c>
      <c r="M307" s="271">
        <v>420</v>
      </c>
      <c r="N307" s="270">
        <v>420</v>
      </c>
      <c r="O307" s="270" t="s">
        <v>2068</v>
      </c>
      <c r="P307" s="273">
        <v>6673449</v>
      </c>
      <c r="Q307" s="273" t="s">
        <v>357</v>
      </c>
      <c r="R307" s="273">
        <v>3015071553</v>
      </c>
      <c r="S307" s="274" t="s">
        <v>2069</v>
      </c>
      <c r="T307" s="313">
        <v>412</v>
      </c>
      <c r="U307" s="313">
        <v>8</v>
      </c>
      <c r="V307" s="313">
        <v>18</v>
      </c>
      <c r="W307" s="313">
        <v>30</v>
      </c>
      <c r="X307" s="313">
        <v>30</v>
      </c>
      <c r="Y307" s="313">
        <v>31</v>
      </c>
      <c r="Z307" s="313">
        <v>33</v>
      </c>
      <c r="AA307" s="313">
        <v>33</v>
      </c>
      <c r="AB307" s="313">
        <v>38</v>
      </c>
      <c r="AC307" s="312"/>
      <c r="AD307" s="313">
        <v>36</v>
      </c>
      <c r="AE307" s="313">
        <v>29</v>
      </c>
      <c r="AF307" s="313">
        <v>33</v>
      </c>
      <c r="AG307" s="313">
        <v>28</v>
      </c>
      <c r="AH307" s="313">
        <v>31</v>
      </c>
      <c r="AI307" s="313">
        <v>34</v>
      </c>
      <c r="AJ307" s="312"/>
      <c r="AK307" s="312"/>
      <c r="AL307" s="312"/>
      <c r="AM307" s="312"/>
      <c r="AN307" s="312"/>
      <c r="AO307" s="312"/>
      <c r="AP307" s="312"/>
      <c r="AQ307" s="312"/>
      <c r="AR307" s="312"/>
      <c r="AS307" s="312"/>
      <c r="AT307" s="312"/>
      <c r="AU307" s="314">
        <v>420</v>
      </c>
      <c r="AV307" s="313">
        <v>223</v>
      </c>
      <c r="AW307" s="313">
        <v>4</v>
      </c>
      <c r="AX307" s="313">
        <v>10</v>
      </c>
      <c r="AY307" s="313">
        <v>19</v>
      </c>
      <c r="AZ307" s="313">
        <v>11</v>
      </c>
      <c r="BA307" s="313">
        <v>17</v>
      </c>
      <c r="BB307" s="313">
        <v>19</v>
      </c>
      <c r="BC307" s="313">
        <v>22</v>
      </c>
      <c r="BD307" s="313">
        <v>19</v>
      </c>
      <c r="BE307" s="312"/>
      <c r="BF307" s="313">
        <v>19</v>
      </c>
      <c r="BG307" s="313">
        <v>20</v>
      </c>
      <c r="BH307" s="313">
        <v>16</v>
      </c>
      <c r="BI307" s="313">
        <v>14</v>
      </c>
      <c r="BJ307" s="313">
        <v>18</v>
      </c>
      <c r="BK307" s="313">
        <v>15</v>
      </c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5"/>
      <c r="BV307" s="315"/>
      <c r="BW307" s="314">
        <v>420</v>
      </c>
      <c r="BX307" s="313">
        <v>189</v>
      </c>
      <c r="BY307" s="313">
        <v>4</v>
      </c>
      <c r="BZ307" s="313">
        <v>8</v>
      </c>
      <c r="CA307" s="313">
        <v>11</v>
      </c>
      <c r="CB307" s="313">
        <v>19</v>
      </c>
      <c r="CC307" s="313">
        <v>14</v>
      </c>
      <c r="CD307" s="313">
        <v>14</v>
      </c>
      <c r="CE307" s="313">
        <v>11</v>
      </c>
      <c r="CF307" s="313">
        <v>19</v>
      </c>
      <c r="CG307" s="312"/>
      <c r="CH307" s="313">
        <v>17</v>
      </c>
      <c r="CI307" s="313">
        <v>9</v>
      </c>
      <c r="CJ307" s="313">
        <v>17</v>
      </c>
      <c r="CK307" s="313">
        <v>14</v>
      </c>
      <c r="CL307" s="313">
        <v>13</v>
      </c>
      <c r="CM307" s="313">
        <v>19</v>
      </c>
      <c r="CN307" s="312"/>
      <c r="CO307" s="312"/>
      <c r="CP307" s="312"/>
      <c r="CQ307" s="312"/>
      <c r="CR307" s="312"/>
      <c r="CS307" s="312"/>
      <c r="CT307" s="312"/>
      <c r="CU307" s="312"/>
      <c r="CV307" s="312"/>
      <c r="CW307" s="315"/>
      <c r="CX307" s="315"/>
    </row>
    <row r="308" spans="1:102" ht="18.75" x14ac:dyDescent="0.3">
      <c r="A308" s="270">
        <v>296</v>
      </c>
      <c r="B308" s="285" t="s">
        <v>2070</v>
      </c>
      <c r="C308" s="285" t="s">
        <v>351</v>
      </c>
      <c r="D308" s="285" t="s">
        <v>139</v>
      </c>
      <c r="E308" s="285" t="s">
        <v>128</v>
      </c>
      <c r="F308" s="285" t="s">
        <v>144</v>
      </c>
      <c r="G308" s="286" t="s">
        <v>2071</v>
      </c>
      <c r="H308" s="286" t="s">
        <v>2072</v>
      </c>
      <c r="I308" s="287" t="s">
        <v>367</v>
      </c>
      <c r="J308" s="285" t="s">
        <v>1234</v>
      </c>
      <c r="K308" s="285" t="s">
        <v>2073</v>
      </c>
      <c r="L308" s="272">
        <v>313001012744</v>
      </c>
      <c r="M308" s="271">
        <v>426</v>
      </c>
      <c r="N308" s="270">
        <v>426</v>
      </c>
      <c r="O308" s="270" t="s">
        <v>2074</v>
      </c>
      <c r="P308" s="273">
        <v>3003953982</v>
      </c>
      <c r="Q308" s="273" t="s">
        <v>357</v>
      </c>
      <c r="R308" s="273">
        <v>3126308109</v>
      </c>
      <c r="S308" s="274" t="s">
        <v>2075</v>
      </c>
      <c r="T308" s="313">
        <v>648</v>
      </c>
      <c r="U308" s="312"/>
      <c r="V308" s="312"/>
      <c r="W308" s="313">
        <v>43</v>
      </c>
      <c r="X308" s="313">
        <v>61</v>
      </c>
      <c r="Y308" s="313">
        <v>52</v>
      </c>
      <c r="Z308" s="313">
        <v>57</v>
      </c>
      <c r="AA308" s="313">
        <v>68</v>
      </c>
      <c r="AB308" s="313">
        <v>62</v>
      </c>
      <c r="AC308" s="312"/>
      <c r="AD308" s="313">
        <v>62</v>
      </c>
      <c r="AE308" s="313">
        <v>65</v>
      </c>
      <c r="AF308" s="313">
        <v>44</v>
      </c>
      <c r="AG308" s="313">
        <v>50</v>
      </c>
      <c r="AH308" s="313">
        <v>38</v>
      </c>
      <c r="AI308" s="313">
        <v>46</v>
      </c>
      <c r="AJ308" s="312"/>
      <c r="AK308" s="312"/>
      <c r="AL308" s="312"/>
      <c r="AM308" s="312"/>
      <c r="AN308" s="312"/>
      <c r="AO308" s="312"/>
      <c r="AP308" s="312"/>
      <c r="AQ308" s="312"/>
      <c r="AR308" s="312"/>
      <c r="AS308" s="312"/>
      <c r="AT308" s="312"/>
      <c r="AU308" s="314">
        <v>426</v>
      </c>
      <c r="AV308" s="313">
        <v>323</v>
      </c>
      <c r="AW308" s="312"/>
      <c r="AX308" s="312"/>
      <c r="AY308" s="313">
        <v>17</v>
      </c>
      <c r="AZ308" s="313">
        <v>33</v>
      </c>
      <c r="BA308" s="313">
        <v>27</v>
      </c>
      <c r="BB308" s="313">
        <v>26</v>
      </c>
      <c r="BC308" s="313">
        <v>37</v>
      </c>
      <c r="BD308" s="313">
        <v>31</v>
      </c>
      <c r="BE308" s="312"/>
      <c r="BF308" s="313">
        <v>26</v>
      </c>
      <c r="BG308" s="313">
        <v>26</v>
      </c>
      <c r="BH308" s="313">
        <v>22</v>
      </c>
      <c r="BI308" s="313">
        <v>32</v>
      </c>
      <c r="BJ308" s="313">
        <v>25</v>
      </c>
      <c r="BK308" s="313">
        <v>21</v>
      </c>
      <c r="BL308" s="312"/>
      <c r="BM308" s="312"/>
      <c r="BN308" s="312"/>
      <c r="BO308" s="312"/>
      <c r="BP308" s="312"/>
      <c r="BQ308" s="312"/>
      <c r="BR308" s="312"/>
      <c r="BS308" s="312"/>
      <c r="BT308" s="312"/>
      <c r="BU308" s="315"/>
      <c r="BV308" s="315"/>
      <c r="BW308" s="314">
        <v>426</v>
      </c>
      <c r="BX308" s="313">
        <v>325</v>
      </c>
      <c r="BY308" s="312"/>
      <c r="BZ308" s="312"/>
      <c r="CA308" s="313">
        <v>26</v>
      </c>
      <c r="CB308" s="313">
        <v>28</v>
      </c>
      <c r="CC308" s="313">
        <v>25</v>
      </c>
      <c r="CD308" s="313">
        <v>31</v>
      </c>
      <c r="CE308" s="313">
        <v>31</v>
      </c>
      <c r="CF308" s="313">
        <v>31</v>
      </c>
      <c r="CG308" s="312"/>
      <c r="CH308" s="313">
        <v>36</v>
      </c>
      <c r="CI308" s="313">
        <v>39</v>
      </c>
      <c r="CJ308" s="313">
        <v>22</v>
      </c>
      <c r="CK308" s="313">
        <v>18</v>
      </c>
      <c r="CL308" s="313">
        <v>13</v>
      </c>
      <c r="CM308" s="313">
        <v>25</v>
      </c>
      <c r="CN308" s="312"/>
      <c r="CO308" s="312"/>
      <c r="CP308" s="312"/>
      <c r="CQ308" s="312"/>
      <c r="CR308" s="312"/>
      <c r="CS308" s="312"/>
      <c r="CT308" s="312"/>
      <c r="CU308" s="312"/>
      <c r="CV308" s="312"/>
      <c r="CW308" s="315"/>
      <c r="CX308" s="315"/>
    </row>
    <row r="309" spans="1:102" ht="18.75" x14ac:dyDescent="0.3">
      <c r="A309" s="270">
        <v>297</v>
      </c>
      <c r="B309" s="285" t="s">
        <v>2076</v>
      </c>
      <c r="C309" s="285" t="s">
        <v>351</v>
      </c>
      <c r="D309" s="285" t="s">
        <v>139</v>
      </c>
      <c r="E309" s="285" t="s">
        <v>130</v>
      </c>
      <c r="F309" s="285" t="s">
        <v>130</v>
      </c>
      <c r="G309" s="286" t="s">
        <v>2077</v>
      </c>
      <c r="H309" s="286" t="s">
        <v>2078</v>
      </c>
      <c r="I309" s="287">
        <v>12</v>
      </c>
      <c r="J309" s="285" t="s">
        <v>433</v>
      </c>
      <c r="K309" s="285" t="s">
        <v>2079</v>
      </c>
      <c r="L309" s="272">
        <v>313001012833</v>
      </c>
      <c r="M309" s="271">
        <v>433</v>
      </c>
      <c r="N309" s="270">
        <v>433</v>
      </c>
      <c r="O309" s="270" t="s">
        <v>2080</v>
      </c>
      <c r="P309" s="273">
        <v>6550217</v>
      </c>
      <c r="Q309" s="273" t="s">
        <v>357</v>
      </c>
      <c r="R309" s="273">
        <v>3155213388</v>
      </c>
      <c r="S309" s="274" t="s">
        <v>2081</v>
      </c>
      <c r="T309" s="313">
        <v>54</v>
      </c>
      <c r="U309" s="313">
        <v>1</v>
      </c>
      <c r="V309" s="313">
        <v>3</v>
      </c>
      <c r="W309" s="313">
        <v>4</v>
      </c>
      <c r="X309" s="313">
        <v>10</v>
      </c>
      <c r="Y309" s="313">
        <v>10</v>
      </c>
      <c r="Z309" s="313">
        <v>7</v>
      </c>
      <c r="AA309" s="313">
        <v>13</v>
      </c>
      <c r="AB309" s="313">
        <v>6</v>
      </c>
      <c r="AC309" s="312"/>
      <c r="AD309" s="312"/>
      <c r="AE309" s="312"/>
      <c r="AF309" s="312"/>
      <c r="AG309" s="312"/>
      <c r="AH309" s="312"/>
      <c r="AI309" s="312"/>
      <c r="AJ309" s="312"/>
      <c r="AK309" s="312"/>
      <c r="AL309" s="312"/>
      <c r="AM309" s="312"/>
      <c r="AN309" s="312"/>
      <c r="AO309" s="312"/>
      <c r="AP309" s="312"/>
      <c r="AQ309" s="312"/>
      <c r="AR309" s="312"/>
      <c r="AS309" s="312"/>
      <c r="AT309" s="312"/>
      <c r="AU309" s="314">
        <v>433</v>
      </c>
      <c r="AV309" s="313">
        <v>18</v>
      </c>
      <c r="AW309" s="312"/>
      <c r="AX309" s="312"/>
      <c r="AY309" s="312"/>
      <c r="AZ309" s="313">
        <v>3</v>
      </c>
      <c r="BA309" s="313">
        <v>5</v>
      </c>
      <c r="BB309" s="313">
        <v>2</v>
      </c>
      <c r="BC309" s="313">
        <v>5</v>
      </c>
      <c r="BD309" s="313">
        <v>3</v>
      </c>
      <c r="BE309" s="312"/>
      <c r="BF309" s="312"/>
      <c r="BG309" s="312"/>
      <c r="BH309" s="312"/>
      <c r="BI309" s="312"/>
      <c r="BJ309" s="312"/>
      <c r="BK309" s="312"/>
      <c r="BL309" s="312"/>
      <c r="BM309" s="312"/>
      <c r="BN309" s="312"/>
      <c r="BO309" s="312"/>
      <c r="BP309" s="312"/>
      <c r="BQ309" s="312"/>
      <c r="BR309" s="312"/>
      <c r="BS309" s="312"/>
      <c r="BT309" s="312"/>
      <c r="BU309" s="315"/>
      <c r="BV309" s="315"/>
      <c r="BW309" s="314">
        <v>433</v>
      </c>
      <c r="BX309" s="313">
        <v>36</v>
      </c>
      <c r="BY309" s="313">
        <v>1</v>
      </c>
      <c r="BZ309" s="313">
        <v>3</v>
      </c>
      <c r="CA309" s="313">
        <v>4</v>
      </c>
      <c r="CB309" s="313">
        <v>7</v>
      </c>
      <c r="CC309" s="313">
        <v>5</v>
      </c>
      <c r="CD309" s="313">
        <v>5</v>
      </c>
      <c r="CE309" s="313">
        <v>8</v>
      </c>
      <c r="CF309" s="313">
        <v>3</v>
      </c>
      <c r="CG309" s="312"/>
      <c r="CH309" s="312"/>
      <c r="CI309" s="312"/>
      <c r="CJ309" s="312"/>
      <c r="CK309" s="312"/>
      <c r="CL309" s="312"/>
      <c r="CM309" s="312"/>
      <c r="CN309" s="312"/>
      <c r="CO309" s="312"/>
      <c r="CP309" s="312"/>
      <c r="CQ309" s="312"/>
      <c r="CR309" s="312"/>
      <c r="CS309" s="312"/>
      <c r="CT309" s="312"/>
      <c r="CU309" s="312"/>
      <c r="CV309" s="312"/>
      <c r="CW309" s="315"/>
      <c r="CX309" s="315"/>
    </row>
    <row r="310" spans="1:102" ht="18.75" x14ac:dyDescent="0.3">
      <c r="A310" s="270">
        <v>298</v>
      </c>
      <c r="B310" s="285" t="s">
        <v>2082</v>
      </c>
      <c r="C310" s="285" t="s">
        <v>351</v>
      </c>
      <c r="D310" s="285" t="s">
        <v>139</v>
      </c>
      <c r="E310" s="285" t="s">
        <v>128</v>
      </c>
      <c r="F310" s="285" t="s">
        <v>148</v>
      </c>
      <c r="G310" s="288" t="s">
        <v>2083</v>
      </c>
      <c r="H310" s="289" t="s">
        <v>2084</v>
      </c>
      <c r="I310" s="287">
        <v>3</v>
      </c>
      <c r="J310" s="285" t="s">
        <v>492</v>
      </c>
      <c r="K310" s="285" t="s">
        <v>2085</v>
      </c>
      <c r="L310" s="272">
        <v>313001012868</v>
      </c>
      <c r="M310" s="271">
        <v>435</v>
      </c>
      <c r="N310" s="270">
        <v>435</v>
      </c>
      <c r="O310" s="270" t="s">
        <v>2086</v>
      </c>
      <c r="P310" s="273">
        <v>6582890</v>
      </c>
      <c r="Q310" s="273" t="s">
        <v>357</v>
      </c>
      <c r="R310" s="273">
        <v>3106277019</v>
      </c>
      <c r="S310" s="274" t="s">
        <v>2087</v>
      </c>
      <c r="T310" s="313">
        <v>403</v>
      </c>
      <c r="U310" s="312"/>
      <c r="V310" s="313">
        <v>12</v>
      </c>
      <c r="W310" s="313">
        <v>25</v>
      </c>
      <c r="X310" s="313">
        <v>32</v>
      </c>
      <c r="Y310" s="313">
        <v>30</v>
      </c>
      <c r="Z310" s="313">
        <v>33</v>
      </c>
      <c r="AA310" s="313">
        <v>33</v>
      </c>
      <c r="AB310" s="313">
        <v>36</v>
      </c>
      <c r="AC310" s="312"/>
      <c r="AD310" s="313">
        <v>40</v>
      </c>
      <c r="AE310" s="313">
        <v>44</v>
      </c>
      <c r="AF310" s="313">
        <v>38</v>
      </c>
      <c r="AG310" s="313">
        <v>30</v>
      </c>
      <c r="AH310" s="313">
        <v>34</v>
      </c>
      <c r="AI310" s="313">
        <v>16</v>
      </c>
      <c r="AJ310" s="312"/>
      <c r="AK310" s="312"/>
      <c r="AL310" s="312"/>
      <c r="AM310" s="312"/>
      <c r="AN310" s="312"/>
      <c r="AO310" s="312"/>
      <c r="AP310" s="312"/>
      <c r="AQ310" s="312"/>
      <c r="AR310" s="312"/>
      <c r="AS310" s="312"/>
      <c r="AT310" s="312"/>
      <c r="AU310" s="314">
        <v>435</v>
      </c>
      <c r="AV310" s="313">
        <v>210</v>
      </c>
      <c r="AW310" s="312"/>
      <c r="AX310" s="313">
        <v>6</v>
      </c>
      <c r="AY310" s="313">
        <v>11</v>
      </c>
      <c r="AZ310" s="313">
        <v>16</v>
      </c>
      <c r="BA310" s="313">
        <v>13</v>
      </c>
      <c r="BB310" s="313">
        <v>18</v>
      </c>
      <c r="BC310" s="313">
        <v>14</v>
      </c>
      <c r="BD310" s="313">
        <v>20</v>
      </c>
      <c r="BE310" s="312"/>
      <c r="BF310" s="313">
        <v>22</v>
      </c>
      <c r="BG310" s="313">
        <v>24</v>
      </c>
      <c r="BH310" s="313">
        <v>28</v>
      </c>
      <c r="BI310" s="313">
        <v>15</v>
      </c>
      <c r="BJ310" s="313">
        <v>17</v>
      </c>
      <c r="BK310" s="313">
        <v>6</v>
      </c>
      <c r="BL310" s="312"/>
      <c r="BM310" s="312"/>
      <c r="BN310" s="312"/>
      <c r="BO310" s="312"/>
      <c r="BP310" s="312"/>
      <c r="BQ310" s="312"/>
      <c r="BR310" s="312"/>
      <c r="BS310" s="312"/>
      <c r="BT310" s="312"/>
      <c r="BU310" s="315"/>
      <c r="BV310" s="315"/>
      <c r="BW310" s="314">
        <v>435</v>
      </c>
      <c r="BX310" s="313">
        <v>193</v>
      </c>
      <c r="BY310" s="312"/>
      <c r="BZ310" s="313">
        <v>6</v>
      </c>
      <c r="CA310" s="313">
        <v>14</v>
      </c>
      <c r="CB310" s="313">
        <v>16</v>
      </c>
      <c r="CC310" s="313">
        <v>17</v>
      </c>
      <c r="CD310" s="313">
        <v>15</v>
      </c>
      <c r="CE310" s="313">
        <v>19</v>
      </c>
      <c r="CF310" s="313">
        <v>16</v>
      </c>
      <c r="CG310" s="312"/>
      <c r="CH310" s="313">
        <v>18</v>
      </c>
      <c r="CI310" s="313">
        <v>20</v>
      </c>
      <c r="CJ310" s="313">
        <v>10</v>
      </c>
      <c r="CK310" s="313">
        <v>15</v>
      </c>
      <c r="CL310" s="313">
        <v>17</v>
      </c>
      <c r="CM310" s="313">
        <v>10</v>
      </c>
      <c r="CN310" s="312"/>
      <c r="CO310" s="312"/>
      <c r="CP310" s="312"/>
      <c r="CQ310" s="312"/>
      <c r="CR310" s="312"/>
      <c r="CS310" s="312"/>
      <c r="CT310" s="312"/>
      <c r="CU310" s="312"/>
      <c r="CV310" s="312"/>
      <c r="CW310" s="315"/>
      <c r="CX310" s="315"/>
    </row>
    <row r="311" spans="1:102" ht="18.75" x14ac:dyDescent="0.3">
      <c r="A311" s="270">
        <v>299</v>
      </c>
      <c r="B311" s="285" t="s">
        <v>2088</v>
      </c>
      <c r="C311" s="285" t="s">
        <v>351</v>
      </c>
      <c r="D311" s="285" t="s">
        <v>139</v>
      </c>
      <c r="E311" s="285" t="s">
        <v>130</v>
      </c>
      <c r="F311" s="285" t="s">
        <v>130</v>
      </c>
      <c r="G311" s="286" t="s">
        <v>2089</v>
      </c>
      <c r="H311" s="286" t="s">
        <v>2090</v>
      </c>
      <c r="I311" s="287">
        <v>12</v>
      </c>
      <c r="J311" s="285" t="s">
        <v>433</v>
      </c>
      <c r="K311" s="285" t="s">
        <v>2091</v>
      </c>
      <c r="L311" s="272">
        <v>313001012876</v>
      </c>
      <c r="M311" s="271">
        <v>436</v>
      </c>
      <c r="N311" s="270">
        <v>436</v>
      </c>
      <c r="O311" s="270" t="s">
        <v>2092</v>
      </c>
      <c r="P311" s="273">
        <v>0</v>
      </c>
      <c r="Q311" s="273" t="s">
        <v>357</v>
      </c>
      <c r="R311" s="273">
        <v>3006381844</v>
      </c>
      <c r="S311" s="274" t="s">
        <v>2093</v>
      </c>
      <c r="T311" s="313">
        <v>380</v>
      </c>
      <c r="U311" s="313">
        <v>8</v>
      </c>
      <c r="V311" s="313">
        <v>9</v>
      </c>
      <c r="W311" s="313">
        <v>23</v>
      </c>
      <c r="X311" s="313">
        <v>21</v>
      </c>
      <c r="Y311" s="313">
        <v>16</v>
      </c>
      <c r="Z311" s="313">
        <v>36</v>
      </c>
      <c r="AA311" s="313">
        <v>32</v>
      </c>
      <c r="AB311" s="313">
        <v>25</v>
      </c>
      <c r="AC311" s="312"/>
      <c r="AD311" s="313">
        <v>42</v>
      </c>
      <c r="AE311" s="313">
        <v>38</v>
      </c>
      <c r="AF311" s="313">
        <v>30</v>
      </c>
      <c r="AG311" s="313">
        <v>40</v>
      </c>
      <c r="AH311" s="313">
        <v>40</v>
      </c>
      <c r="AI311" s="313">
        <v>20</v>
      </c>
      <c r="AJ311" s="312"/>
      <c r="AK311" s="312"/>
      <c r="AL311" s="312"/>
      <c r="AM311" s="312"/>
      <c r="AN311" s="312"/>
      <c r="AO311" s="312"/>
      <c r="AP311" s="312"/>
      <c r="AQ311" s="312"/>
      <c r="AR311" s="312"/>
      <c r="AS311" s="312"/>
      <c r="AT311" s="312"/>
      <c r="AU311" s="314">
        <v>436</v>
      </c>
      <c r="AV311" s="313">
        <v>199</v>
      </c>
      <c r="AW311" s="313">
        <v>2</v>
      </c>
      <c r="AX311" s="313">
        <v>2</v>
      </c>
      <c r="AY311" s="313">
        <v>18</v>
      </c>
      <c r="AZ311" s="313">
        <v>14</v>
      </c>
      <c r="BA311" s="313">
        <v>8</v>
      </c>
      <c r="BB311" s="313">
        <v>19</v>
      </c>
      <c r="BC311" s="313">
        <v>21</v>
      </c>
      <c r="BD311" s="313">
        <v>12</v>
      </c>
      <c r="BE311" s="312"/>
      <c r="BF311" s="313">
        <v>23</v>
      </c>
      <c r="BG311" s="313">
        <v>12</v>
      </c>
      <c r="BH311" s="313">
        <v>15</v>
      </c>
      <c r="BI311" s="313">
        <v>18</v>
      </c>
      <c r="BJ311" s="313">
        <v>23</v>
      </c>
      <c r="BK311" s="313">
        <v>12</v>
      </c>
      <c r="BL311" s="312"/>
      <c r="BM311" s="312"/>
      <c r="BN311" s="312"/>
      <c r="BO311" s="312"/>
      <c r="BP311" s="312"/>
      <c r="BQ311" s="312"/>
      <c r="BR311" s="312"/>
      <c r="BS311" s="312"/>
      <c r="BT311" s="312"/>
      <c r="BU311" s="315"/>
      <c r="BV311" s="315"/>
      <c r="BW311" s="314">
        <v>436</v>
      </c>
      <c r="BX311" s="313">
        <v>181</v>
      </c>
      <c r="BY311" s="313">
        <v>6</v>
      </c>
      <c r="BZ311" s="313">
        <v>7</v>
      </c>
      <c r="CA311" s="313">
        <v>5</v>
      </c>
      <c r="CB311" s="313">
        <v>7</v>
      </c>
      <c r="CC311" s="313">
        <v>8</v>
      </c>
      <c r="CD311" s="313">
        <v>17</v>
      </c>
      <c r="CE311" s="313">
        <v>11</v>
      </c>
      <c r="CF311" s="313">
        <v>13</v>
      </c>
      <c r="CG311" s="312"/>
      <c r="CH311" s="313">
        <v>19</v>
      </c>
      <c r="CI311" s="313">
        <v>26</v>
      </c>
      <c r="CJ311" s="313">
        <v>15</v>
      </c>
      <c r="CK311" s="313">
        <v>22</v>
      </c>
      <c r="CL311" s="313">
        <v>17</v>
      </c>
      <c r="CM311" s="313">
        <v>8</v>
      </c>
      <c r="CN311" s="312"/>
      <c r="CO311" s="312"/>
      <c r="CP311" s="312"/>
      <c r="CQ311" s="312"/>
      <c r="CR311" s="312"/>
      <c r="CS311" s="312"/>
      <c r="CT311" s="312"/>
      <c r="CU311" s="312"/>
      <c r="CV311" s="312"/>
      <c r="CW311" s="315"/>
      <c r="CX311" s="315"/>
    </row>
    <row r="312" spans="1:102" ht="18.75" x14ac:dyDescent="0.3">
      <c r="A312" s="270">
        <v>300</v>
      </c>
      <c r="B312" s="285" t="s">
        <v>2094</v>
      </c>
      <c r="C312" s="285" t="s">
        <v>351</v>
      </c>
      <c r="D312" s="285" t="s">
        <v>139</v>
      </c>
      <c r="E312" s="285" t="s">
        <v>128</v>
      </c>
      <c r="F312" s="285" t="s">
        <v>145</v>
      </c>
      <c r="G312" s="288" t="s">
        <v>2095</v>
      </c>
      <c r="H312" s="289" t="s">
        <v>2096</v>
      </c>
      <c r="I312" s="287">
        <v>9</v>
      </c>
      <c r="J312" s="285" t="s">
        <v>686</v>
      </c>
      <c r="K312" s="285" t="s">
        <v>2097</v>
      </c>
      <c r="L312" s="272">
        <v>313001012892</v>
      </c>
      <c r="M312" s="271">
        <v>437</v>
      </c>
      <c r="N312" s="270">
        <v>437</v>
      </c>
      <c r="O312" s="271" t="s">
        <v>2098</v>
      </c>
      <c r="P312" s="273">
        <v>6722701</v>
      </c>
      <c r="Q312" s="273" t="s">
        <v>357</v>
      </c>
      <c r="R312" s="273">
        <v>3153552528</v>
      </c>
      <c r="S312" s="274" t="s">
        <v>2099</v>
      </c>
      <c r="T312" s="313">
        <v>1286</v>
      </c>
      <c r="U312" s="312"/>
      <c r="V312" s="312"/>
      <c r="W312" s="313">
        <v>58</v>
      </c>
      <c r="X312" s="313">
        <v>85</v>
      </c>
      <c r="Y312" s="313">
        <v>95</v>
      </c>
      <c r="Z312" s="313">
        <v>124</v>
      </c>
      <c r="AA312" s="313">
        <v>113</v>
      </c>
      <c r="AB312" s="313">
        <v>133</v>
      </c>
      <c r="AC312" s="312"/>
      <c r="AD312" s="313">
        <v>126</v>
      </c>
      <c r="AE312" s="313">
        <v>124</v>
      </c>
      <c r="AF312" s="313">
        <v>118</v>
      </c>
      <c r="AG312" s="313">
        <v>91</v>
      </c>
      <c r="AH312" s="313">
        <v>109</v>
      </c>
      <c r="AI312" s="313">
        <v>110</v>
      </c>
      <c r="AJ312" s="312"/>
      <c r="AK312" s="312"/>
      <c r="AL312" s="312"/>
      <c r="AM312" s="312"/>
      <c r="AN312" s="312"/>
      <c r="AO312" s="312"/>
      <c r="AP312" s="312"/>
      <c r="AQ312" s="312"/>
      <c r="AR312" s="312"/>
      <c r="AS312" s="312"/>
      <c r="AT312" s="312"/>
      <c r="AU312" s="314">
        <v>437</v>
      </c>
      <c r="AV312" s="313">
        <v>554</v>
      </c>
      <c r="AW312" s="312"/>
      <c r="AX312" s="312"/>
      <c r="AY312" s="313">
        <v>26</v>
      </c>
      <c r="AZ312" s="313">
        <v>45</v>
      </c>
      <c r="BA312" s="313">
        <v>36</v>
      </c>
      <c r="BB312" s="313">
        <v>58</v>
      </c>
      <c r="BC312" s="313">
        <v>47</v>
      </c>
      <c r="BD312" s="313">
        <v>60</v>
      </c>
      <c r="BE312" s="312"/>
      <c r="BF312" s="313">
        <v>49</v>
      </c>
      <c r="BG312" s="313">
        <v>58</v>
      </c>
      <c r="BH312" s="313">
        <v>51</v>
      </c>
      <c r="BI312" s="313">
        <v>42</v>
      </c>
      <c r="BJ312" s="313">
        <v>45</v>
      </c>
      <c r="BK312" s="313">
        <v>37</v>
      </c>
      <c r="BL312" s="312"/>
      <c r="BM312" s="312"/>
      <c r="BN312" s="312"/>
      <c r="BO312" s="312"/>
      <c r="BP312" s="312"/>
      <c r="BQ312" s="312"/>
      <c r="BR312" s="312"/>
      <c r="BS312" s="312"/>
      <c r="BT312" s="312"/>
      <c r="BU312" s="315"/>
      <c r="BV312" s="315"/>
      <c r="BW312" s="314">
        <v>437</v>
      </c>
      <c r="BX312" s="313">
        <v>732</v>
      </c>
      <c r="BY312" s="312"/>
      <c r="BZ312" s="312"/>
      <c r="CA312" s="313">
        <v>32</v>
      </c>
      <c r="CB312" s="313">
        <v>40</v>
      </c>
      <c r="CC312" s="313">
        <v>59</v>
      </c>
      <c r="CD312" s="313">
        <v>66</v>
      </c>
      <c r="CE312" s="313">
        <v>66</v>
      </c>
      <c r="CF312" s="313">
        <v>73</v>
      </c>
      <c r="CG312" s="312"/>
      <c r="CH312" s="313">
        <v>77</v>
      </c>
      <c r="CI312" s="313">
        <v>66</v>
      </c>
      <c r="CJ312" s="313">
        <v>67</v>
      </c>
      <c r="CK312" s="313">
        <v>49</v>
      </c>
      <c r="CL312" s="313">
        <v>64</v>
      </c>
      <c r="CM312" s="313">
        <v>73</v>
      </c>
      <c r="CN312" s="312"/>
      <c r="CO312" s="312"/>
      <c r="CP312" s="312"/>
      <c r="CQ312" s="312"/>
      <c r="CR312" s="312"/>
      <c r="CS312" s="312"/>
      <c r="CT312" s="312"/>
      <c r="CU312" s="312"/>
      <c r="CV312" s="312"/>
      <c r="CW312" s="315"/>
      <c r="CX312" s="315"/>
    </row>
    <row r="313" spans="1:102" ht="18.75" x14ac:dyDescent="0.3">
      <c r="A313" s="270">
        <v>301</v>
      </c>
      <c r="B313" s="285" t="s">
        <v>2100</v>
      </c>
      <c r="C313" s="285" t="s">
        <v>351</v>
      </c>
      <c r="D313" s="285" t="s">
        <v>139</v>
      </c>
      <c r="E313" s="285" t="s">
        <v>130</v>
      </c>
      <c r="F313" s="285" t="s">
        <v>130</v>
      </c>
      <c r="G313" s="286" t="s">
        <v>2101</v>
      </c>
      <c r="H313" s="286" t="s">
        <v>2102</v>
      </c>
      <c r="I313" s="287">
        <v>12</v>
      </c>
      <c r="J313" s="285" t="s">
        <v>2066</v>
      </c>
      <c r="K313" s="285" t="s">
        <v>2103</v>
      </c>
      <c r="L313" s="272">
        <v>313001012931</v>
      </c>
      <c r="M313" s="271">
        <v>439</v>
      </c>
      <c r="N313" s="270">
        <v>439</v>
      </c>
      <c r="O313" s="270" t="s">
        <v>2104</v>
      </c>
      <c r="P313" s="273">
        <v>6788496</v>
      </c>
      <c r="Q313" s="273" t="s">
        <v>357</v>
      </c>
      <c r="R313" s="273">
        <v>3006632297</v>
      </c>
      <c r="S313" s="274" t="s">
        <v>2105</v>
      </c>
      <c r="T313" s="313">
        <v>29</v>
      </c>
      <c r="U313" s="313">
        <v>4</v>
      </c>
      <c r="V313" s="313">
        <v>4</v>
      </c>
      <c r="W313" s="313">
        <v>4</v>
      </c>
      <c r="X313" s="313">
        <v>1</v>
      </c>
      <c r="Y313" s="313">
        <v>2</v>
      </c>
      <c r="Z313" s="313">
        <v>7</v>
      </c>
      <c r="AA313" s="313">
        <v>3</v>
      </c>
      <c r="AB313" s="313">
        <v>4</v>
      </c>
      <c r="AC313" s="312"/>
      <c r="AD313" s="312"/>
      <c r="AE313" s="312"/>
      <c r="AF313" s="312"/>
      <c r="AG313" s="312"/>
      <c r="AH313" s="312"/>
      <c r="AI313" s="312"/>
      <c r="AJ313" s="312"/>
      <c r="AK313" s="312"/>
      <c r="AL313" s="312"/>
      <c r="AM313" s="312"/>
      <c r="AN313" s="312"/>
      <c r="AO313" s="312"/>
      <c r="AP313" s="312"/>
      <c r="AQ313" s="312"/>
      <c r="AR313" s="312"/>
      <c r="AS313" s="312"/>
      <c r="AT313" s="312"/>
      <c r="AU313" s="314">
        <v>439</v>
      </c>
      <c r="AV313" s="313">
        <v>16</v>
      </c>
      <c r="AW313" s="313">
        <v>3</v>
      </c>
      <c r="AX313" s="313">
        <v>1</v>
      </c>
      <c r="AY313" s="313">
        <v>2</v>
      </c>
      <c r="AZ313" s="313">
        <v>1</v>
      </c>
      <c r="BA313" s="313">
        <v>1</v>
      </c>
      <c r="BB313" s="313">
        <v>4</v>
      </c>
      <c r="BC313" s="313">
        <v>2</v>
      </c>
      <c r="BD313" s="313">
        <v>2</v>
      </c>
      <c r="BE313" s="312"/>
      <c r="BF313" s="312"/>
      <c r="BG313" s="312"/>
      <c r="BH313" s="312"/>
      <c r="BI313" s="312"/>
      <c r="BJ313" s="312"/>
      <c r="BK313" s="312"/>
      <c r="BL313" s="312"/>
      <c r="BM313" s="312"/>
      <c r="BN313" s="312"/>
      <c r="BO313" s="312"/>
      <c r="BP313" s="312"/>
      <c r="BQ313" s="312"/>
      <c r="BR313" s="312"/>
      <c r="BS313" s="312"/>
      <c r="BT313" s="312"/>
      <c r="BU313" s="315"/>
      <c r="BV313" s="315"/>
      <c r="BW313" s="314">
        <v>439</v>
      </c>
      <c r="BX313" s="313">
        <v>13</v>
      </c>
      <c r="BY313" s="313">
        <v>1</v>
      </c>
      <c r="BZ313" s="313">
        <v>3</v>
      </c>
      <c r="CA313" s="313">
        <v>2</v>
      </c>
      <c r="CB313" s="312"/>
      <c r="CC313" s="313">
        <v>1</v>
      </c>
      <c r="CD313" s="313">
        <v>3</v>
      </c>
      <c r="CE313" s="313">
        <v>1</v>
      </c>
      <c r="CF313" s="313">
        <v>2</v>
      </c>
      <c r="CG313" s="312"/>
      <c r="CH313" s="312"/>
      <c r="CI313" s="312"/>
      <c r="CJ313" s="312"/>
      <c r="CK313" s="312"/>
      <c r="CL313" s="312"/>
      <c r="CM313" s="312"/>
      <c r="CN313" s="312"/>
      <c r="CO313" s="312"/>
      <c r="CP313" s="312"/>
      <c r="CQ313" s="312"/>
      <c r="CR313" s="312"/>
      <c r="CS313" s="312"/>
      <c r="CT313" s="312"/>
      <c r="CU313" s="312"/>
      <c r="CV313" s="312"/>
      <c r="CW313" s="315"/>
      <c r="CX313" s="315"/>
    </row>
    <row r="314" spans="1:102" ht="18.75" x14ac:dyDescent="0.3">
      <c r="A314" s="270">
        <v>302</v>
      </c>
      <c r="B314" s="285" t="s">
        <v>2106</v>
      </c>
      <c r="C314" s="285" t="s">
        <v>351</v>
      </c>
      <c r="D314" s="285" t="s">
        <v>139</v>
      </c>
      <c r="E314" s="285" t="s">
        <v>128</v>
      </c>
      <c r="F314" s="285" t="s">
        <v>145</v>
      </c>
      <c r="G314" s="286" t="s">
        <v>2107</v>
      </c>
      <c r="H314" s="286" t="s">
        <v>2108</v>
      </c>
      <c r="I314" s="287">
        <v>10</v>
      </c>
      <c r="J314" s="285" t="s">
        <v>584</v>
      </c>
      <c r="K314" s="285" t="s">
        <v>2109</v>
      </c>
      <c r="L314" s="272">
        <v>313001012957</v>
      </c>
      <c r="M314" s="271">
        <v>440</v>
      </c>
      <c r="N314" s="270">
        <v>440</v>
      </c>
      <c r="O314" s="270" t="s">
        <v>2110</v>
      </c>
      <c r="P314" s="273">
        <v>6056523960</v>
      </c>
      <c r="Q314" s="273" t="s">
        <v>357</v>
      </c>
      <c r="R314" s="273">
        <v>3215239585</v>
      </c>
      <c r="S314" s="274" t="s">
        <v>2111</v>
      </c>
      <c r="T314" s="313">
        <v>144</v>
      </c>
      <c r="U314" s="313">
        <v>13</v>
      </c>
      <c r="V314" s="313">
        <v>17</v>
      </c>
      <c r="W314" s="313">
        <v>16</v>
      </c>
      <c r="X314" s="313">
        <v>22</v>
      </c>
      <c r="Y314" s="313">
        <v>19</v>
      </c>
      <c r="Z314" s="313">
        <v>19</v>
      </c>
      <c r="AA314" s="313">
        <v>23</v>
      </c>
      <c r="AB314" s="313">
        <v>15</v>
      </c>
      <c r="AC314" s="312"/>
      <c r="AD314" s="312"/>
      <c r="AE314" s="312"/>
      <c r="AF314" s="312"/>
      <c r="AG314" s="312"/>
      <c r="AH314" s="312"/>
      <c r="AI314" s="312"/>
      <c r="AJ314" s="312"/>
      <c r="AK314" s="312"/>
      <c r="AL314" s="312"/>
      <c r="AM314" s="312"/>
      <c r="AN314" s="312"/>
      <c r="AO314" s="312"/>
      <c r="AP314" s="312"/>
      <c r="AQ314" s="312"/>
      <c r="AR314" s="312"/>
      <c r="AS314" s="312"/>
      <c r="AT314" s="312"/>
      <c r="AU314" s="314">
        <v>440</v>
      </c>
      <c r="AV314" s="313">
        <v>51</v>
      </c>
      <c r="AW314" s="313">
        <v>6</v>
      </c>
      <c r="AX314" s="313">
        <v>4</v>
      </c>
      <c r="AY314" s="313">
        <v>5</v>
      </c>
      <c r="AZ314" s="313">
        <v>6</v>
      </c>
      <c r="BA314" s="313">
        <v>7</v>
      </c>
      <c r="BB314" s="313">
        <v>9</v>
      </c>
      <c r="BC314" s="313">
        <v>9</v>
      </c>
      <c r="BD314" s="313">
        <v>5</v>
      </c>
      <c r="BE314" s="312"/>
      <c r="BF314" s="312"/>
      <c r="BG314" s="312"/>
      <c r="BH314" s="312"/>
      <c r="BI314" s="312"/>
      <c r="BJ314" s="312"/>
      <c r="BK314" s="312"/>
      <c r="BL314" s="312"/>
      <c r="BM314" s="312"/>
      <c r="BN314" s="312"/>
      <c r="BO314" s="312"/>
      <c r="BP314" s="312"/>
      <c r="BQ314" s="312"/>
      <c r="BR314" s="312"/>
      <c r="BS314" s="312"/>
      <c r="BT314" s="312"/>
      <c r="BU314" s="315"/>
      <c r="BV314" s="315"/>
      <c r="BW314" s="314">
        <v>440</v>
      </c>
      <c r="BX314" s="313">
        <v>93</v>
      </c>
      <c r="BY314" s="313">
        <v>7</v>
      </c>
      <c r="BZ314" s="313">
        <v>13</v>
      </c>
      <c r="CA314" s="313">
        <v>11</v>
      </c>
      <c r="CB314" s="313">
        <v>16</v>
      </c>
      <c r="CC314" s="313">
        <v>12</v>
      </c>
      <c r="CD314" s="313">
        <v>10</v>
      </c>
      <c r="CE314" s="313">
        <v>14</v>
      </c>
      <c r="CF314" s="313">
        <v>10</v>
      </c>
      <c r="CG314" s="312"/>
      <c r="CH314" s="312"/>
      <c r="CI314" s="312"/>
      <c r="CJ314" s="312"/>
      <c r="CK314" s="312"/>
      <c r="CL314" s="312"/>
      <c r="CM314" s="312"/>
      <c r="CN314" s="312"/>
      <c r="CO314" s="312"/>
      <c r="CP314" s="312"/>
      <c r="CQ314" s="312"/>
      <c r="CR314" s="312"/>
      <c r="CS314" s="312"/>
      <c r="CT314" s="312"/>
      <c r="CU314" s="312"/>
      <c r="CV314" s="312"/>
      <c r="CW314" s="315"/>
      <c r="CX314" s="315"/>
    </row>
    <row r="315" spans="1:102" ht="18.75" x14ac:dyDescent="0.3">
      <c r="A315" s="270">
        <v>303</v>
      </c>
      <c r="B315" s="285" t="s">
        <v>2112</v>
      </c>
      <c r="C315" s="285" t="s">
        <v>351</v>
      </c>
      <c r="D315" s="285" t="s">
        <v>139</v>
      </c>
      <c r="E315" s="285" t="s">
        <v>128</v>
      </c>
      <c r="F315" s="285" t="s">
        <v>148</v>
      </c>
      <c r="G315" s="286" t="s">
        <v>2113</v>
      </c>
      <c r="H315" s="286" t="s">
        <v>2114</v>
      </c>
      <c r="I315" s="287">
        <v>3</v>
      </c>
      <c r="J315" s="285" t="s">
        <v>385</v>
      </c>
      <c r="K315" s="285" t="s">
        <v>2115</v>
      </c>
      <c r="L315" s="272">
        <v>313001012973</v>
      </c>
      <c r="M315" s="271">
        <v>441</v>
      </c>
      <c r="N315" s="270">
        <v>441</v>
      </c>
      <c r="O315" s="270" t="s">
        <v>2116</v>
      </c>
      <c r="P315" s="273">
        <v>6661992</v>
      </c>
      <c r="Q315" s="273" t="s">
        <v>357</v>
      </c>
      <c r="R315" s="273">
        <v>3008025573</v>
      </c>
      <c r="S315" s="274" t="s">
        <v>2117</v>
      </c>
      <c r="T315" s="313">
        <v>82</v>
      </c>
      <c r="U315" s="312"/>
      <c r="V315" s="313">
        <v>7</v>
      </c>
      <c r="W315" s="313">
        <v>11</v>
      </c>
      <c r="X315" s="313">
        <v>13</v>
      </c>
      <c r="Y315" s="313">
        <v>20</v>
      </c>
      <c r="Z315" s="313">
        <v>12</v>
      </c>
      <c r="AA315" s="313">
        <v>12</v>
      </c>
      <c r="AB315" s="313">
        <v>7</v>
      </c>
      <c r="AC315" s="312"/>
      <c r="AD315" s="312"/>
      <c r="AE315" s="312"/>
      <c r="AF315" s="312"/>
      <c r="AG315" s="312"/>
      <c r="AH315" s="312"/>
      <c r="AI315" s="312"/>
      <c r="AJ315" s="312"/>
      <c r="AK315" s="312"/>
      <c r="AL315" s="312"/>
      <c r="AM315" s="312"/>
      <c r="AN315" s="312"/>
      <c r="AO315" s="312"/>
      <c r="AP315" s="312"/>
      <c r="AQ315" s="312"/>
      <c r="AR315" s="312"/>
      <c r="AS315" s="312"/>
      <c r="AT315" s="312"/>
      <c r="AU315" s="314">
        <v>441</v>
      </c>
      <c r="AV315" s="313">
        <v>43</v>
      </c>
      <c r="AW315" s="312"/>
      <c r="AX315" s="313">
        <v>5</v>
      </c>
      <c r="AY315" s="313">
        <v>5</v>
      </c>
      <c r="AZ315" s="313">
        <v>10</v>
      </c>
      <c r="BA315" s="313">
        <v>9</v>
      </c>
      <c r="BB315" s="313">
        <v>3</v>
      </c>
      <c r="BC315" s="313">
        <v>8</v>
      </c>
      <c r="BD315" s="313">
        <v>3</v>
      </c>
      <c r="BE315" s="312"/>
      <c r="BF315" s="312"/>
      <c r="BG315" s="312"/>
      <c r="BH315" s="312"/>
      <c r="BI315" s="312"/>
      <c r="BJ315" s="312"/>
      <c r="BK315" s="312"/>
      <c r="BL315" s="312"/>
      <c r="BM315" s="312"/>
      <c r="BN315" s="312"/>
      <c r="BO315" s="312"/>
      <c r="BP315" s="312"/>
      <c r="BQ315" s="312"/>
      <c r="BR315" s="312"/>
      <c r="BS315" s="312"/>
      <c r="BT315" s="312"/>
      <c r="BU315" s="315"/>
      <c r="BV315" s="315"/>
      <c r="BW315" s="314">
        <v>441</v>
      </c>
      <c r="BX315" s="313">
        <v>39</v>
      </c>
      <c r="BY315" s="312"/>
      <c r="BZ315" s="313">
        <v>2</v>
      </c>
      <c r="CA315" s="313">
        <v>6</v>
      </c>
      <c r="CB315" s="313">
        <v>3</v>
      </c>
      <c r="CC315" s="313">
        <v>11</v>
      </c>
      <c r="CD315" s="313">
        <v>9</v>
      </c>
      <c r="CE315" s="313">
        <v>4</v>
      </c>
      <c r="CF315" s="313">
        <v>4</v>
      </c>
      <c r="CG315" s="312"/>
      <c r="CH315" s="312"/>
      <c r="CI315" s="312"/>
      <c r="CJ315" s="312"/>
      <c r="CK315" s="312"/>
      <c r="CL315" s="312"/>
      <c r="CM315" s="312"/>
      <c r="CN315" s="312"/>
      <c r="CO315" s="312"/>
      <c r="CP315" s="312"/>
      <c r="CQ315" s="312"/>
      <c r="CR315" s="312"/>
      <c r="CS315" s="312"/>
      <c r="CT315" s="312"/>
      <c r="CU315" s="312"/>
      <c r="CV315" s="312"/>
      <c r="CW315" s="315"/>
      <c r="CX315" s="315"/>
    </row>
    <row r="316" spans="1:102" ht="18.75" x14ac:dyDescent="0.3">
      <c r="A316" s="270">
        <v>304</v>
      </c>
      <c r="B316" s="285" t="s">
        <v>2118</v>
      </c>
      <c r="C316" s="285" t="s">
        <v>351</v>
      </c>
      <c r="D316" s="285" t="s">
        <v>139</v>
      </c>
      <c r="E316" s="285" t="s">
        <v>128</v>
      </c>
      <c r="F316" s="285" t="s">
        <v>145</v>
      </c>
      <c r="G316" s="286" t="s">
        <v>344</v>
      </c>
      <c r="H316" s="286" t="s">
        <v>344</v>
      </c>
      <c r="I316" s="287">
        <v>9</v>
      </c>
      <c r="J316" s="285" t="s">
        <v>1277</v>
      </c>
      <c r="K316" s="285" t="s">
        <v>2119</v>
      </c>
      <c r="L316" s="272">
        <v>313001013333</v>
      </c>
      <c r="M316" s="271">
        <v>465</v>
      </c>
      <c r="N316" s="270">
        <v>465</v>
      </c>
      <c r="O316" s="270" t="s">
        <v>2120</v>
      </c>
      <c r="P316" s="273" t="s">
        <v>2121</v>
      </c>
      <c r="Q316" s="273" t="s">
        <v>357</v>
      </c>
      <c r="R316" s="273">
        <v>3104217348</v>
      </c>
      <c r="S316" s="274" t="s">
        <v>2122</v>
      </c>
      <c r="T316" s="313">
        <v>170</v>
      </c>
      <c r="U316" s="313">
        <v>11</v>
      </c>
      <c r="V316" s="313">
        <v>22</v>
      </c>
      <c r="W316" s="313">
        <v>27</v>
      </c>
      <c r="X316" s="313">
        <v>27</v>
      </c>
      <c r="Y316" s="313">
        <v>21</v>
      </c>
      <c r="Z316" s="313">
        <v>25</v>
      </c>
      <c r="AA316" s="313">
        <v>20</v>
      </c>
      <c r="AB316" s="313">
        <v>17</v>
      </c>
      <c r="AC316" s="312"/>
      <c r="AD316" s="312"/>
      <c r="AE316" s="312"/>
      <c r="AF316" s="312"/>
      <c r="AG316" s="312"/>
      <c r="AH316" s="312"/>
      <c r="AI316" s="312"/>
      <c r="AJ316" s="312"/>
      <c r="AK316" s="312"/>
      <c r="AL316" s="312"/>
      <c r="AM316" s="312"/>
      <c r="AN316" s="312"/>
      <c r="AO316" s="312"/>
      <c r="AP316" s="312"/>
      <c r="AQ316" s="312"/>
      <c r="AR316" s="312"/>
      <c r="AS316" s="312"/>
      <c r="AT316" s="312"/>
      <c r="AU316" s="314">
        <v>465</v>
      </c>
      <c r="AV316" s="313">
        <v>83</v>
      </c>
      <c r="AW316" s="313">
        <v>6</v>
      </c>
      <c r="AX316" s="313">
        <v>9</v>
      </c>
      <c r="AY316" s="313">
        <v>13</v>
      </c>
      <c r="AZ316" s="313">
        <v>16</v>
      </c>
      <c r="BA316" s="313">
        <v>9</v>
      </c>
      <c r="BB316" s="313">
        <v>13</v>
      </c>
      <c r="BC316" s="313">
        <v>10</v>
      </c>
      <c r="BD316" s="313">
        <v>7</v>
      </c>
      <c r="BE316" s="312"/>
      <c r="BF316" s="312"/>
      <c r="BG316" s="312"/>
      <c r="BH316" s="312"/>
      <c r="BI316" s="312"/>
      <c r="BJ316" s="312"/>
      <c r="BK316" s="312"/>
      <c r="BL316" s="312"/>
      <c r="BM316" s="312"/>
      <c r="BN316" s="312"/>
      <c r="BO316" s="312"/>
      <c r="BP316" s="312"/>
      <c r="BQ316" s="312"/>
      <c r="BR316" s="312"/>
      <c r="BS316" s="312"/>
      <c r="BT316" s="312"/>
      <c r="BU316" s="315"/>
      <c r="BV316" s="315"/>
      <c r="BW316" s="314">
        <v>465</v>
      </c>
      <c r="BX316" s="313">
        <v>87</v>
      </c>
      <c r="BY316" s="313">
        <v>5</v>
      </c>
      <c r="BZ316" s="313">
        <v>13</v>
      </c>
      <c r="CA316" s="313">
        <v>14</v>
      </c>
      <c r="CB316" s="313">
        <v>11</v>
      </c>
      <c r="CC316" s="313">
        <v>12</v>
      </c>
      <c r="CD316" s="313">
        <v>12</v>
      </c>
      <c r="CE316" s="313">
        <v>10</v>
      </c>
      <c r="CF316" s="313">
        <v>10</v>
      </c>
      <c r="CG316" s="312"/>
      <c r="CH316" s="312"/>
      <c r="CI316" s="312"/>
      <c r="CJ316" s="312"/>
      <c r="CK316" s="312"/>
      <c r="CL316" s="312"/>
      <c r="CM316" s="312"/>
      <c r="CN316" s="312"/>
      <c r="CO316" s="312"/>
      <c r="CP316" s="312"/>
      <c r="CQ316" s="312"/>
      <c r="CR316" s="312"/>
      <c r="CS316" s="312"/>
      <c r="CT316" s="312"/>
      <c r="CU316" s="312"/>
      <c r="CV316" s="312"/>
      <c r="CW316" s="315"/>
      <c r="CX316" s="315"/>
    </row>
    <row r="317" spans="1:102" ht="18.75" x14ac:dyDescent="0.3">
      <c r="A317" s="270">
        <v>305</v>
      </c>
      <c r="B317" s="285" t="s">
        <v>2123</v>
      </c>
      <c r="C317" s="285" t="s">
        <v>351</v>
      </c>
      <c r="D317" s="285" t="s">
        <v>139</v>
      </c>
      <c r="E317" s="285" t="s">
        <v>128</v>
      </c>
      <c r="F317" s="285" t="s">
        <v>145</v>
      </c>
      <c r="G317" s="286" t="s">
        <v>2124</v>
      </c>
      <c r="H317" s="286" t="s">
        <v>2125</v>
      </c>
      <c r="I317" s="287">
        <v>9</v>
      </c>
      <c r="J317" s="285" t="s">
        <v>2126</v>
      </c>
      <c r="K317" s="285" t="s">
        <v>2127</v>
      </c>
      <c r="L317" s="272">
        <v>313001013341</v>
      </c>
      <c r="M317" s="271">
        <v>466</v>
      </c>
      <c r="N317" s="270">
        <v>466</v>
      </c>
      <c r="O317" s="270" t="s">
        <v>2128</v>
      </c>
      <c r="P317" s="273" t="s">
        <v>2129</v>
      </c>
      <c r="Q317" s="273" t="s">
        <v>357</v>
      </c>
      <c r="R317" s="273">
        <v>3176468143</v>
      </c>
      <c r="S317" s="274" t="s">
        <v>2130</v>
      </c>
      <c r="T317" s="313">
        <v>79</v>
      </c>
      <c r="U317" s="312"/>
      <c r="V317" s="313">
        <v>4</v>
      </c>
      <c r="W317" s="313">
        <v>5</v>
      </c>
      <c r="X317" s="313">
        <v>9</v>
      </c>
      <c r="Y317" s="313">
        <v>14</v>
      </c>
      <c r="Z317" s="313">
        <v>14</v>
      </c>
      <c r="AA317" s="313">
        <v>16</v>
      </c>
      <c r="AB317" s="313">
        <v>17</v>
      </c>
      <c r="AC317" s="312"/>
      <c r="AD317" s="312"/>
      <c r="AE317" s="312"/>
      <c r="AF317" s="312"/>
      <c r="AG317" s="312"/>
      <c r="AH317" s="312"/>
      <c r="AI317" s="312"/>
      <c r="AJ317" s="312"/>
      <c r="AK317" s="312"/>
      <c r="AL317" s="312"/>
      <c r="AM317" s="312"/>
      <c r="AN317" s="312"/>
      <c r="AO317" s="312"/>
      <c r="AP317" s="312"/>
      <c r="AQ317" s="312"/>
      <c r="AR317" s="312"/>
      <c r="AS317" s="312"/>
      <c r="AT317" s="312"/>
      <c r="AU317" s="314">
        <v>466</v>
      </c>
      <c r="AV317" s="313">
        <v>38</v>
      </c>
      <c r="AW317" s="312"/>
      <c r="AX317" s="313">
        <v>3</v>
      </c>
      <c r="AY317" s="313">
        <v>3</v>
      </c>
      <c r="AZ317" s="313">
        <v>4</v>
      </c>
      <c r="BA317" s="313">
        <v>7</v>
      </c>
      <c r="BB317" s="313">
        <v>5</v>
      </c>
      <c r="BC317" s="313">
        <v>9</v>
      </c>
      <c r="BD317" s="313">
        <v>7</v>
      </c>
      <c r="BE317" s="312"/>
      <c r="BF317" s="312"/>
      <c r="BG317" s="312"/>
      <c r="BH317" s="312"/>
      <c r="BI317" s="312"/>
      <c r="BJ317" s="312"/>
      <c r="BK317" s="312"/>
      <c r="BL317" s="312"/>
      <c r="BM317" s="312"/>
      <c r="BN317" s="312"/>
      <c r="BO317" s="312"/>
      <c r="BP317" s="312"/>
      <c r="BQ317" s="312"/>
      <c r="BR317" s="312"/>
      <c r="BS317" s="312"/>
      <c r="BT317" s="312"/>
      <c r="BU317" s="315"/>
      <c r="BV317" s="315"/>
      <c r="BW317" s="314">
        <v>466</v>
      </c>
      <c r="BX317" s="313">
        <v>41</v>
      </c>
      <c r="BY317" s="312"/>
      <c r="BZ317" s="313">
        <v>1</v>
      </c>
      <c r="CA317" s="313">
        <v>2</v>
      </c>
      <c r="CB317" s="313">
        <v>5</v>
      </c>
      <c r="CC317" s="313">
        <v>7</v>
      </c>
      <c r="CD317" s="313">
        <v>9</v>
      </c>
      <c r="CE317" s="313">
        <v>7</v>
      </c>
      <c r="CF317" s="313">
        <v>10</v>
      </c>
      <c r="CG317" s="312"/>
      <c r="CH317" s="312"/>
      <c r="CI317" s="312"/>
      <c r="CJ317" s="312"/>
      <c r="CK317" s="312"/>
      <c r="CL317" s="312"/>
      <c r="CM317" s="312"/>
      <c r="CN317" s="312"/>
      <c r="CO317" s="312"/>
      <c r="CP317" s="312"/>
      <c r="CQ317" s="312"/>
      <c r="CR317" s="312"/>
      <c r="CS317" s="312"/>
      <c r="CT317" s="312"/>
      <c r="CU317" s="312"/>
      <c r="CV317" s="312"/>
      <c r="CW317" s="315"/>
      <c r="CX317" s="315"/>
    </row>
    <row r="318" spans="1:102" ht="18.75" x14ac:dyDescent="0.3">
      <c r="A318" s="270">
        <v>306</v>
      </c>
      <c r="B318" s="285" t="s">
        <v>2131</v>
      </c>
      <c r="C318" s="285" t="s">
        <v>351</v>
      </c>
      <c r="D318" s="285" t="s">
        <v>139</v>
      </c>
      <c r="E318" s="285" t="s">
        <v>129</v>
      </c>
      <c r="F318" s="285" t="s">
        <v>129</v>
      </c>
      <c r="G318" s="286" t="s">
        <v>2132</v>
      </c>
      <c r="H318" s="286" t="s">
        <v>2133</v>
      </c>
      <c r="I318" s="287">
        <v>5</v>
      </c>
      <c r="J318" s="285" t="s">
        <v>479</v>
      </c>
      <c r="K318" s="285" t="s">
        <v>2134</v>
      </c>
      <c r="L318" s="272">
        <v>313001013406</v>
      </c>
      <c r="M318" s="271">
        <v>472</v>
      </c>
      <c r="N318" s="270">
        <v>472</v>
      </c>
      <c r="O318" s="270" t="s">
        <v>2135</v>
      </c>
      <c r="P318" s="273">
        <v>6532570</v>
      </c>
      <c r="Q318" s="273" t="s">
        <v>357</v>
      </c>
      <c r="R318" s="273">
        <v>3012146412</v>
      </c>
      <c r="S318" s="274" t="s">
        <v>2136</v>
      </c>
      <c r="T318" s="313">
        <v>542</v>
      </c>
      <c r="U318" s="312"/>
      <c r="V318" s="313">
        <v>41</v>
      </c>
      <c r="W318" s="313">
        <v>68</v>
      </c>
      <c r="X318" s="313">
        <v>104</v>
      </c>
      <c r="Y318" s="313">
        <v>94</v>
      </c>
      <c r="Z318" s="313">
        <v>83</v>
      </c>
      <c r="AA318" s="313">
        <v>85</v>
      </c>
      <c r="AB318" s="313">
        <v>67</v>
      </c>
      <c r="AC318" s="312"/>
      <c r="AD318" s="312"/>
      <c r="AE318" s="312"/>
      <c r="AF318" s="312"/>
      <c r="AG318" s="312"/>
      <c r="AH318" s="312"/>
      <c r="AI318" s="312"/>
      <c r="AJ318" s="312"/>
      <c r="AK318" s="312"/>
      <c r="AL318" s="312"/>
      <c r="AM318" s="312"/>
      <c r="AN318" s="312"/>
      <c r="AO318" s="312"/>
      <c r="AP318" s="312"/>
      <c r="AQ318" s="312"/>
      <c r="AR318" s="312"/>
      <c r="AS318" s="312"/>
      <c r="AT318" s="312"/>
      <c r="AU318" s="314">
        <v>472</v>
      </c>
      <c r="AV318" s="313">
        <v>275</v>
      </c>
      <c r="AW318" s="312"/>
      <c r="AX318" s="313">
        <v>22</v>
      </c>
      <c r="AY318" s="313">
        <v>38</v>
      </c>
      <c r="AZ318" s="313">
        <v>50</v>
      </c>
      <c r="BA318" s="313">
        <v>51</v>
      </c>
      <c r="BB318" s="313">
        <v>47</v>
      </c>
      <c r="BC318" s="313">
        <v>34</v>
      </c>
      <c r="BD318" s="313">
        <v>33</v>
      </c>
      <c r="BE318" s="312"/>
      <c r="BF318" s="312"/>
      <c r="BG318" s="312"/>
      <c r="BH318" s="312"/>
      <c r="BI318" s="312"/>
      <c r="BJ318" s="312"/>
      <c r="BK318" s="312"/>
      <c r="BL318" s="312"/>
      <c r="BM318" s="312"/>
      <c r="BN318" s="312"/>
      <c r="BO318" s="312"/>
      <c r="BP318" s="312"/>
      <c r="BQ318" s="312"/>
      <c r="BR318" s="312"/>
      <c r="BS318" s="312"/>
      <c r="BT318" s="312"/>
      <c r="BU318" s="315"/>
      <c r="BV318" s="315"/>
      <c r="BW318" s="314">
        <v>472</v>
      </c>
      <c r="BX318" s="313">
        <v>267</v>
      </c>
      <c r="BY318" s="312"/>
      <c r="BZ318" s="313">
        <v>19</v>
      </c>
      <c r="CA318" s="313">
        <v>30</v>
      </c>
      <c r="CB318" s="313">
        <v>54</v>
      </c>
      <c r="CC318" s="313">
        <v>43</v>
      </c>
      <c r="CD318" s="313">
        <v>36</v>
      </c>
      <c r="CE318" s="313">
        <v>51</v>
      </c>
      <c r="CF318" s="313">
        <v>34</v>
      </c>
      <c r="CG318" s="312"/>
      <c r="CH318" s="312"/>
      <c r="CI318" s="312"/>
      <c r="CJ318" s="312"/>
      <c r="CK318" s="312"/>
      <c r="CL318" s="312"/>
      <c r="CM318" s="312"/>
      <c r="CN318" s="312"/>
      <c r="CO318" s="312"/>
      <c r="CP318" s="312"/>
      <c r="CQ318" s="312"/>
      <c r="CR318" s="312"/>
      <c r="CS318" s="312"/>
      <c r="CT318" s="312"/>
      <c r="CU318" s="312"/>
      <c r="CV318" s="312"/>
      <c r="CW318" s="315"/>
      <c r="CX318" s="315"/>
    </row>
    <row r="319" spans="1:102" ht="18.75" x14ac:dyDescent="0.3">
      <c r="A319" s="270">
        <v>307</v>
      </c>
      <c r="B319" s="285" t="s">
        <v>2137</v>
      </c>
      <c r="C319" s="285" t="s">
        <v>351</v>
      </c>
      <c r="D319" s="285" t="s">
        <v>139</v>
      </c>
      <c r="E319" s="285" t="s">
        <v>130</v>
      </c>
      <c r="F319" s="285" t="s">
        <v>130</v>
      </c>
      <c r="G319" s="288" t="s">
        <v>2138</v>
      </c>
      <c r="H319" s="289" t="s">
        <v>2139</v>
      </c>
      <c r="I319" s="287">
        <v>15</v>
      </c>
      <c r="J319" s="285" t="s">
        <v>596</v>
      </c>
      <c r="K319" s="285" t="s">
        <v>2140</v>
      </c>
      <c r="L319" s="272">
        <v>313001013431</v>
      </c>
      <c r="M319" s="271">
        <v>475</v>
      </c>
      <c r="N319" s="270">
        <v>475</v>
      </c>
      <c r="O319" s="270" t="s">
        <v>2141</v>
      </c>
      <c r="P319" s="273">
        <v>6900441</v>
      </c>
      <c r="Q319" s="273" t="s">
        <v>357</v>
      </c>
      <c r="R319" s="273">
        <v>3245521644</v>
      </c>
      <c r="S319" s="274" t="s">
        <v>2142</v>
      </c>
      <c r="T319" s="313">
        <v>101</v>
      </c>
      <c r="U319" s="312"/>
      <c r="V319" s="312"/>
      <c r="W319" s="312"/>
      <c r="X319" s="312"/>
      <c r="Y319" s="313">
        <v>5</v>
      </c>
      <c r="Z319" s="313">
        <v>4</v>
      </c>
      <c r="AA319" s="313">
        <v>2</v>
      </c>
      <c r="AB319" s="313">
        <v>8</v>
      </c>
      <c r="AC319" s="312"/>
      <c r="AD319" s="313">
        <v>13</v>
      </c>
      <c r="AE319" s="313">
        <v>13</v>
      </c>
      <c r="AF319" s="313">
        <v>12</v>
      </c>
      <c r="AG319" s="313">
        <v>9</v>
      </c>
      <c r="AH319" s="313">
        <v>15</v>
      </c>
      <c r="AI319" s="313">
        <v>20</v>
      </c>
      <c r="AJ319" s="312"/>
      <c r="AK319" s="312"/>
      <c r="AL319" s="312"/>
      <c r="AM319" s="312"/>
      <c r="AN319" s="312"/>
      <c r="AO319" s="312"/>
      <c r="AP319" s="312"/>
      <c r="AQ319" s="312"/>
      <c r="AR319" s="312"/>
      <c r="AS319" s="312"/>
      <c r="AT319" s="312"/>
      <c r="AU319" s="314">
        <v>475</v>
      </c>
      <c r="AV319" s="313">
        <v>39</v>
      </c>
      <c r="AW319" s="312"/>
      <c r="AX319" s="312"/>
      <c r="AY319" s="312"/>
      <c r="AZ319" s="312"/>
      <c r="BA319" s="313">
        <v>1</v>
      </c>
      <c r="BB319" s="313">
        <v>2</v>
      </c>
      <c r="BC319" s="312"/>
      <c r="BD319" s="313">
        <v>3</v>
      </c>
      <c r="BE319" s="312"/>
      <c r="BF319" s="313">
        <v>6</v>
      </c>
      <c r="BG319" s="313">
        <v>2</v>
      </c>
      <c r="BH319" s="313">
        <v>6</v>
      </c>
      <c r="BI319" s="313">
        <v>5</v>
      </c>
      <c r="BJ319" s="313">
        <v>5</v>
      </c>
      <c r="BK319" s="313">
        <v>9</v>
      </c>
      <c r="BL319" s="312"/>
      <c r="BM319" s="312"/>
      <c r="BN319" s="312"/>
      <c r="BO319" s="312"/>
      <c r="BP319" s="312"/>
      <c r="BQ319" s="312"/>
      <c r="BR319" s="312"/>
      <c r="BS319" s="312"/>
      <c r="BT319" s="312"/>
      <c r="BU319" s="315"/>
      <c r="BV319" s="315"/>
      <c r="BW319" s="314">
        <v>475</v>
      </c>
      <c r="BX319" s="313">
        <v>62</v>
      </c>
      <c r="BY319" s="312"/>
      <c r="BZ319" s="312"/>
      <c r="CA319" s="312"/>
      <c r="CB319" s="312"/>
      <c r="CC319" s="313">
        <v>4</v>
      </c>
      <c r="CD319" s="313">
        <v>2</v>
      </c>
      <c r="CE319" s="313">
        <v>2</v>
      </c>
      <c r="CF319" s="313">
        <v>5</v>
      </c>
      <c r="CG319" s="312"/>
      <c r="CH319" s="313">
        <v>7</v>
      </c>
      <c r="CI319" s="313">
        <v>11</v>
      </c>
      <c r="CJ319" s="313">
        <v>6</v>
      </c>
      <c r="CK319" s="313">
        <v>4</v>
      </c>
      <c r="CL319" s="313">
        <v>10</v>
      </c>
      <c r="CM319" s="313">
        <v>11</v>
      </c>
      <c r="CN319" s="312"/>
      <c r="CO319" s="312"/>
      <c r="CP319" s="312"/>
      <c r="CQ319" s="312"/>
      <c r="CR319" s="312"/>
      <c r="CS319" s="312"/>
      <c r="CT319" s="312"/>
      <c r="CU319" s="312"/>
      <c r="CV319" s="312"/>
      <c r="CW319" s="315"/>
      <c r="CX319" s="315"/>
    </row>
    <row r="320" spans="1:102" ht="18.75" x14ac:dyDescent="0.3">
      <c r="A320" s="270">
        <v>308</v>
      </c>
      <c r="B320" s="285" t="s">
        <v>2143</v>
      </c>
      <c r="C320" s="285" t="s">
        <v>351</v>
      </c>
      <c r="D320" s="285" t="s">
        <v>139</v>
      </c>
      <c r="E320" s="285" t="s">
        <v>130</v>
      </c>
      <c r="F320" s="285" t="s">
        <v>130</v>
      </c>
      <c r="G320" s="286" t="s">
        <v>2144</v>
      </c>
      <c r="H320" s="286" t="s">
        <v>2145</v>
      </c>
      <c r="I320" s="287">
        <v>12</v>
      </c>
      <c r="J320" s="285" t="s">
        <v>1253</v>
      </c>
      <c r="K320" s="285" t="s">
        <v>2146</v>
      </c>
      <c r="L320" s="272">
        <v>313001013635</v>
      </c>
      <c r="M320" s="271">
        <v>476</v>
      </c>
      <c r="N320" s="270">
        <v>476</v>
      </c>
      <c r="O320" s="270" t="s">
        <v>2147</v>
      </c>
      <c r="P320" s="270">
        <v>6676042</v>
      </c>
      <c r="Q320" s="273" t="s">
        <v>357</v>
      </c>
      <c r="R320" s="270">
        <v>3008807564</v>
      </c>
      <c r="S320" s="270" t="s">
        <v>2148</v>
      </c>
      <c r="T320" s="313">
        <v>198</v>
      </c>
      <c r="U320" s="312"/>
      <c r="V320" s="313">
        <v>15</v>
      </c>
      <c r="W320" s="313">
        <v>15</v>
      </c>
      <c r="X320" s="313">
        <v>16</v>
      </c>
      <c r="Y320" s="313">
        <v>8</v>
      </c>
      <c r="Z320" s="313">
        <v>16</v>
      </c>
      <c r="AA320" s="313">
        <v>23</v>
      </c>
      <c r="AB320" s="313">
        <v>22</v>
      </c>
      <c r="AC320" s="312"/>
      <c r="AD320" s="313">
        <v>24</v>
      </c>
      <c r="AE320" s="313">
        <v>16</v>
      </c>
      <c r="AF320" s="313">
        <v>15</v>
      </c>
      <c r="AG320" s="313">
        <v>8</v>
      </c>
      <c r="AH320" s="313">
        <v>5</v>
      </c>
      <c r="AI320" s="313">
        <v>15</v>
      </c>
      <c r="AJ320" s="312"/>
      <c r="AK320" s="312"/>
      <c r="AL320" s="312"/>
      <c r="AM320" s="312"/>
      <c r="AN320" s="312"/>
      <c r="AO320" s="312"/>
      <c r="AP320" s="312"/>
      <c r="AQ320" s="312"/>
      <c r="AR320" s="312"/>
      <c r="AS320" s="312"/>
      <c r="AT320" s="312"/>
      <c r="AU320" s="314">
        <v>476</v>
      </c>
      <c r="AV320" s="313">
        <v>89</v>
      </c>
      <c r="AW320" s="312"/>
      <c r="AX320" s="313">
        <v>8</v>
      </c>
      <c r="AY320" s="313">
        <v>8</v>
      </c>
      <c r="AZ320" s="313">
        <v>10</v>
      </c>
      <c r="BA320" s="313">
        <v>5</v>
      </c>
      <c r="BB320" s="313">
        <v>10</v>
      </c>
      <c r="BC320" s="313">
        <v>10</v>
      </c>
      <c r="BD320" s="313">
        <v>7</v>
      </c>
      <c r="BE320" s="312"/>
      <c r="BF320" s="313">
        <v>12</v>
      </c>
      <c r="BG320" s="313">
        <v>6</v>
      </c>
      <c r="BH320" s="313">
        <v>7</v>
      </c>
      <c r="BI320" s="313">
        <v>2</v>
      </c>
      <c r="BJ320" s="312"/>
      <c r="BK320" s="313">
        <v>4</v>
      </c>
      <c r="BL320" s="312"/>
      <c r="BM320" s="312"/>
      <c r="BN320" s="312"/>
      <c r="BO320" s="312"/>
      <c r="BP320" s="312"/>
      <c r="BQ320" s="312"/>
      <c r="BR320" s="312"/>
      <c r="BS320" s="312"/>
      <c r="BT320" s="312"/>
      <c r="BU320" s="315"/>
      <c r="BV320" s="315"/>
      <c r="BW320" s="314">
        <v>476</v>
      </c>
      <c r="BX320" s="313">
        <v>109</v>
      </c>
      <c r="BY320" s="312"/>
      <c r="BZ320" s="313">
        <v>7</v>
      </c>
      <c r="CA320" s="313">
        <v>7</v>
      </c>
      <c r="CB320" s="313">
        <v>6</v>
      </c>
      <c r="CC320" s="313">
        <v>3</v>
      </c>
      <c r="CD320" s="313">
        <v>6</v>
      </c>
      <c r="CE320" s="313">
        <v>13</v>
      </c>
      <c r="CF320" s="313">
        <v>15</v>
      </c>
      <c r="CG320" s="312"/>
      <c r="CH320" s="313">
        <v>12</v>
      </c>
      <c r="CI320" s="313">
        <v>10</v>
      </c>
      <c r="CJ320" s="313">
        <v>8</v>
      </c>
      <c r="CK320" s="313">
        <v>6</v>
      </c>
      <c r="CL320" s="313">
        <v>5</v>
      </c>
      <c r="CM320" s="313">
        <v>11</v>
      </c>
      <c r="CN320" s="312"/>
      <c r="CO320" s="312"/>
      <c r="CP320" s="312"/>
      <c r="CQ320" s="312"/>
      <c r="CR320" s="312"/>
      <c r="CS320" s="312"/>
      <c r="CT320" s="312"/>
      <c r="CU320" s="312"/>
      <c r="CV320" s="312"/>
      <c r="CW320" s="315"/>
      <c r="CX320" s="315"/>
    </row>
    <row r="321" spans="1:102" ht="18.75" x14ac:dyDescent="0.3">
      <c r="A321" s="270">
        <v>309</v>
      </c>
      <c r="B321" s="285" t="s">
        <v>2149</v>
      </c>
      <c r="C321" s="285" t="s">
        <v>351</v>
      </c>
      <c r="D321" s="285" t="s">
        <v>139</v>
      </c>
      <c r="E321" s="285" t="s">
        <v>130</v>
      </c>
      <c r="F321" s="285" t="s">
        <v>130</v>
      </c>
      <c r="G321" s="286" t="s">
        <v>2150</v>
      </c>
      <c r="H321" s="286" t="s">
        <v>2151</v>
      </c>
      <c r="I321" s="287">
        <v>12</v>
      </c>
      <c r="J321" s="285" t="s">
        <v>2152</v>
      </c>
      <c r="K321" s="285" t="s">
        <v>2153</v>
      </c>
      <c r="L321" s="272">
        <v>313001013465</v>
      </c>
      <c r="M321" s="271">
        <v>478</v>
      </c>
      <c r="N321" s="270">
        <v>478</v>
      </c>
      <c r="O321" s="270" t="s">
        <v>2154</v>
      </c>
      <c r="P321" s="273">
        <v>6788261</v>
      </c>
      <c r="Q321" s="273" t="s">
        <v>357</v>
      </c>
      <c r="R321" s="273">
        <v>3226029746</v>
      </c>
      <c r="S321" s="274" t="s">
        <v>2155</v>
      </c>
      <c r="T321" s="313">
        <v>88</v>
      </c>
      <c r="U321" s="313">
        <v>5</v>
      </c>
      <c r="V321" s="313">
        <v>9</v>
      </c>
      <c r="W321" s="313">
        <v>8</v>
      </c>
      <c r="X321" s="313">
        <v>10</v>
      </c>
      <c r="Y321" s="313">
        <v>11</v>
      </c>
      <c r="Z321" s="313">
        <v>16</v>
      </c>
      <c r="AA321" s="313">
        <v>17</v>
      </c>
      <c r="AB321" s="313">
        <v>12</v>
      </c>
      <c r="AC321" s="312"/>
      <c r="AD321" s="312"/>
      <c r="AE321" s="312"/>
      <c r="AF321" s="312"/>
      <c r="AG321" s="312"/>
      <c r="AH321" s="312"/>
      <c r="AI321" s="312"/>
      <c r="AJ321" s="312"/>
      <c r="AK321" s="312"/>
      <c r="AL321" s="312"/>
      <c r="AM321" s="312"/>
      <c r="AN321" s="312"/>
      <c r="AO321" s="312"/>
      <c r="AP321" s="312"/>
      <c r="AQ321" s="312"/>
      <c r="AR321" s="312"/>
      <c r="AS321" s="312"/>
      <c r="AT321" s="312"/>
      <c r="AU321" s="314">
        <v>478</v>
      </c>
      <c r="AV321" s="313">
        <v>47</v>
      </c>
      <c r="AW321" s="313">
        <v>2</v>
      </c>
      <c r="AX321" s="313">
        <v>6</v>
      </c>
      <c r="AY321" s="313">
        <v>6</v>
      </c>
      <c r="AZ321" s="313">
        <v>6</v>
      </c>
      <c r="BA321" s="313">
        <v>6</v>
      </c>
      <c r="BB321" s="313">
        <v>6</v>
      </c>
      <c r="BC321" s="313">
        <v>10</v>
      </c>
      <c r="BD321" s="313">
        <v>5</v>
      </c>
      <c r="BE321" s="312"/>
      <c r="BF321" s="312"/>
      <c r="BG321" s="312"/>
      <c r="BH321" s="312"/>
      <c r="BI321" s="312"/>
      <c r="BJ321" s="312"/>
      <c r="BK321" s="312"/>
      <c r="BL321" s="312"/>
      <c r="BM321" s="312"/>
      <c r="BN321" s="312"/>
      <c r="BO321" s="312"/>
      <c r="BP321" s="312"/>
      <c r="BQ321" s="312"/>
      <c r="BR321" s="312"/>
      <c r="BS321" s="312"/>
      <c r="BT321" s="312"/>
      <c r="BU321" s="315"/>
      <c r="BV321" s="315"/>
      <c r="BW321" s="314">
        <v>478</v>
      </c>
      <c r="BX321" s="313">
        <v>41</v>
      </c>
      <c r="BY321" s="313">
        <v>3</v>
      </c>
      <c r="BZ321" s="313">
        <v>3</v>
      </c>
      <c r="CA321" s="313">
        <v>2</v>
      </c>
      <c r="CB321" s="313">
        <v>4</v>
      </c>
      <c r="CC321" s="313">
        <v>5</v>
      </c>
      <c r="CD321" s="313">
        <v>10</v>
      </c>
      <c r="CE321" s="313">
        <v>7</v>
      </c>
      <c r="CF321" s="313">
        <v>7</v>
      </c>
      <c r="CG321" s="312"/>
      <c r="CH321" s="312"/>
      <c r="CI321" s="312"/>
      <c r="CJ321" s="312"/>
      <c r="CK321" s="312"/>
      <c r="CL321" s="312"/>
      <c r="CM321" s="312"/>
      <c r="CN321" s="312"/>
      <c r="CO321" s="312"/>
      <c r="CP321" s="312"/>
      <c r="CQ321" s="312"/>
      <c r="CR321" s="312"/>
      <c r="CS321" s="312"/>
      <c r="CT321" s="312"/>
      <c r="CU321" s="312"/>
      <c r="CV321" s="312"/>
      <c r="CW321" s="315"/>
      <c r="CX321" s="315"/>
    </row>
    <row r="322" spans="1:102" ht="18.75" x14ac:dyDescent="0.3">
      <c r="A322" s="270">
        <v>310</v>
      </c>
      <c r="B322" s="285" t="s">
        <v>2156</v>
      </c>
      <c r="C322" s="285" t="s">
        <v>351</v>
      </c>
      <c r="D322" s="285" t="s">
        <v>139</v>
      </c>
      <c r="E322" s="285" t="s">
        <v>130</v>
      </c>
      <c r="F322" s="285" t="s">
        <v>130</v>
      </c>
      <c r="G322" s="286" t="s">
        <v>344</v>
      </c>
      <c r="H322" s="286" t="s">
        <v>344</v>
      </c>
      <c r="I322" s="287">
        <v>14</v>
      </c>
      <c r="J322" s="285" t="s">
        <v>1331</v>
      </c>
      <c r="K322" s="285" t="s">
        <v>2157</v>
      </c>
      <c r="L322" s="272">
        <v>313001013490</v>
      </c>
      <c r="M322" s="271">
        <v>481</v>
      </c>
      <c r="N322" s="270">
        <v>481</v>
      </c>
      <c r="O322" s="270" t="s">
        <v>2158</v>
      </c>
      <c r="P322" s="270">
        <v>0</v>
      </c>
      <c r="Q322" s="273" t="s">
        <v>357</v>
      </c>
      <c r="R322" s="270">
        <v>3116811790</v>
      </c>
      <c r="S322" s="270" t="s">
        <v>2159</v>
      </c>
      <c r="T322" s="313">
        <v>184</v>
      </c>
      <c r="U322" s="312"/>
      <c r="V322" s="313">
        <v>8</v>
      </c>
      <c r="W322" s="313">
        <v>17</v>
      </c>
      <c r="X322" s="313">
        <v>46</v>
      </c>
      <c r="Y322" s="313">
        <v>32</v>
      </c>
      <c r="Z322" s="313">
        <v>38</v>
      </c>
      <c r="AA322" s="313">
        <v>18</v>
      </c>
      <c r="AB322" s="313">
        <v>25</v>
      </c>
      <c r="AC322" s="312"/>
      <c r="AD322" s="312"/>
      <c r="AE322" s="312"/>
      <c r="AF322" s="312"/>
      <c r="AG322" s="312"/>
      <c r="AH322" s="312"/>
      <c r="AI322" s="312"/>
      <c r="AJ322" s="312"/>
      <c r="AK322" s="312"/>
      <c r="AL322" s="312"/>
      <c r="AM322" s="312"/>
      <c r="AN322" s="312"/>
      <c r="AO322" s="312"/>
      <c r="AP322" s="312"/>
      <c r="AQ322" s="312"/>
      <c r="AR322" s="312"/>
      <c r="AS322" s="312"/>
      <c r="AT322" s="312"/>
      <c r="AU322" s="314">
        <v>481</v>
      </c>
      <c r="AV322" s="313">
        <v>102</v>
      </c>
      <c r="AW322" s="312"/>
      <c r="AX322" s="313">
        <v>5</v>
      </c>
      <c r="AY322" s="313">
        <v>12</v>
      </c>
      <c r="AZ322" s="313">
        <v>28</v>
      </c>
      <c r="BA322" s="313">
        <v>21</v>
      </c>
      <c r="BB322" s="313">
        <v>14</v>
      </c>
      <c r="BC322" s="313">
        <v>9</v>
      </c>
      <c r="BD322" s="313">
        <v>13</v>
      </c>
      <c r="BE322" s="312"/>
      <c r="BF322" s="312"/>
      <c r="BG322" s="312"/>
      <c r="BH322" s="312"/>
      <c r="BI322" s="312"/>
      <c r="BJ322" s="312"/>
      <c r="BK322" s="312"/>
      <c r="BL322" s="312"/>
      <c r="BM322" s="312"/>
      <c r="BN322" s="312"/>
      <c r="BO322" s="312"/>
      <c r="BP322" s="312"/>
      <c r="BQ322" s="312"/>
      <c r="BR322" s="312"/>
      <c r="BS322" s="312"/>
      <c r="BT322" s="312"/>
      <c r="BU322" s="315"/>
      <c r="BV322" s="315"/>
      <c r="BW322" s="314">
        <v>481</v>
      </c>
      <c r="BX322" s="313">
        <v>82</v>
      </c>
      <c r="BY322" s="312"/>
      <c r="BZ322" s="313">
        <v>3</v>
      </c>
      <c r="CA322" s="313">
        <v>5</v>
      </c>
      <c r="CB322" s="313">
        <v>18</v>
      </c>
      <c r="CC322" s="313">
        <v>11</v>
      </c>
      <c r="CD322" s="313">
        <v>24</v>
      </c>
      <c r="CE322" s="313">
        <v>9</v>
      </c>
      <c r="CF322" s="313">
        <v>12</v>
      </c>
      <c r="CG322" s="312"/>
      <c r="CH322" s="312"/>
      <c r="CI322" s="312"/>
      <c r="CJ322" s="312"/>
      <c r="CK322" s="312"/>
      <c r="CL322" s="312"/>
      <c r="CM322" s="312"/>
      <c r="CN322" s="312"/>
      <c r="CO322" s="312"/>
      <c r="CP322" s="312"/>
      <c r="CQ322" s="312"/>
      <c r="CR322" s="312"/>
      <c r="CS322" s="312"/>
      <c r="CT322" s="312"/>
      <c r="CU322" s="312"/>
      <c r="CV322" s="312"/>
      <c r="CW322" s="315"/>
      <c r="CX322" s="315"/>
    </row>
    <row r="323" spans="1:102" ht="18.75" x14ac:dyDescent="0.3">
      <c r="A323" s="270">
        <v>311</v>
      </c>
      <c r="B323" s="285" t="s">
        <v>2160</v>
      </c>
      <c r="C323" s="285" t="s">
        <v>351</v>
      </c>
      <c r="D323" s="285" t="s">
        <v>139</v>
      </c>
      <c r="E323" s="285" t="s">
        <v>129</v>
      </c>
      <c r="F323" s="285" t="s">
        <v>129</v>
      </c>
      <c r="G323" s="286" t="s">
        <v>633</v>
      </c>
      <c r="H323" s="286" t="s">
        <v>2161</v>
      </c>
      <c r="I323" s="287">
        <v>7</v>
      </c>
      <c r="J323" s="285" t="s">
        <v>1203</v>
      </c>
      <c r="K323" s="285" t="s">
        <v>2162</v>
      </c>
      <c r="L323" s="272">
        <v>313001013554</v>
      </c>
      <c r="M323" s="271">
        <v>487</v>
      </c>
      <c r="N323" s="270">
        <v>487</v>
      </c>
      <c r="O323" s="270" t="s">
        <v>2163</v>
      </c>
      <c r="P323" s="270">
        <v>6904169</v>
      </c>
      <c r="Q323" s="273" t="s">
        <v>357</v>
      </c>
      <c r="R323" s="270">
        <v>3163549156</v>
      </c>
      <c r="S323" s="270" t="s">
        <v>2164</v>
      </c>
      <c r="T323" s="313">
        <v>63</v>
      </c>
      <c r="U323" s="313">
        <v>3</v>
      </c>
      <c r="V323" s="313">
        <v>6</v>
      </c>
      <c r="W323" s="313">
        <v>7</v>
      </c>
      <c r="X323" s="313">
        <v>12</v>
      </c>
      <c r="Y323" s="313">
        <v>14</v>
      </c>
      <c r="Z323" s="313">
        <v>7</v>
      </c>
      <c r="AA323" s="313">
        <v>7</v>
      </c>
      <c r="AB323" s="313">
        <v>7</v>
      </c>
      <c r="AC323" s="312"/>
      <c r="AD323" s="312"/>
      <c r="AE323" s="312"/>
      <c r="AF323" s="312"/>
      <c r="AG323" s="312"/>
      <c r="AH323" s="312"/>
      <c r="AI323" s="312"/>
      <c r="AJ323" s="312"/>
      <c r="AK323" s="312"/>
      <c r="AL323" s="312"/>
      <c r="AM323" s="312"/>
      <c r="AN323" s="312"/>
      <c r="AO323" s="312"/>
      <c r="AP323" s="312"/>
      <c r="AQ323" s="312"/>
      <c r="AR323" s="312"/>
      <c r="AS323" s="312"/>
      <c r="AT323" s="312"/>
      <c r="AU323" s="314">
        <v>487</v>
      </c>
      <c r="AV323" s="313">
        <v>33</v>
      </c>
      <c r="AW323" s="313">
        <v>2</v>
      </c>
      <c r="AX323" s="313">
        <v>4</v>
      </c>
      <c r="AY323" s="313">
        <v>4</v>
      </c>
      <c r="AZ323" s="313">
        <v>8</v>
      </c>
      <c r="BA323" s="313">
        <v>3</v>
      </c>
      <c r="BB323" s="313">
        <v>4</v>
      </c>
      <c r="BC323" s="313">
        <v>5</v>
      </c>
      <c r="BD323" s="313">
        <v>3</v>
      </c>
      <c r="BE323" s="312"/>
      <c r="BF323" s="312"/>
      <c r="BG323" s="312"/>
      <c r="BH323" s="312"/>
      <c r="BI323" s="312"/>
      <c r="BJ323" s="312"/>
      <c r="BK323" s="312"/>
      <c r="BL323" s="312"/>
      <c r="BM323" s="312"/>
      <c r="BN323" s="312"/>
      <c r="BO323" s="312"/>
      <c r="BP323" s="312"/>
      <c r="BQ323" s="312"/>
      <c r="BR323" s="312"/>
      <c r="BS323" s="312"/>
      <c r="BT323" s="312"/>
      <c r="BU323" s="315"/>
      <c r="BV323" s="315"/>
      <c r="BW323" s="314">
        <v>487</v>
      </c>
      <c r="BX323" s="313">
        <v>30</v>
      </c>
      <c r="BY323" s="313">
        <v>1</v>
      </c>
      <c r="BZ323" s="313">
        <v>2</v>
      </c>
      <c r="CA323" s="313">
        <v>3</v>
      </c>
      <c r="CB323" s="313">
        <v>4</v>
      </c>
      <c r="CC323" s="313">
        <v>11</v>
      </c>
      <c r="CD323" s="313">
        <v>3</v>
      </c>
      <c r="CE323" s="313">
        <v>2</v>
      </c>
      <c r="CF323" s="313">
        <v>4</v>
      </c>
      <c r="CG323" s="312"/>
      <c r="CH323" s="312"/>
      <c r="CI323" s="312"/>
      <c r="CJ323" s="312"/>
      <c r="CK323" s="312"/>
      <c r="CL323" s="312"/>
      <c r="CM323" s="312"/>
      <c r="CN323" s="312"/>
      <c r="CO323" s="312"/>
      <c r="CP323" s="312"/>
      <c r="CQ323" s="312"/>
      <c r="CR323" s="312"/>
      <c r="CS323" s="312"/>
      <c r="CT323" s="312"/>
      <c r="CU323" s="312"/>
      <c r="CV323" s="312"/>
      <c r="CW323" s="315"/>
      <c r="CX323" s="315"/>
    </row>
    <row r="324" spans="1:102" ht="18.75" x14ac:dyDescent="0.3">
      <c r="A324" s="270">
        <v>312</v>
      </c>
      <c r="B324" s="285" t="s">
        <v>2165</v>
      </c>
      <c r="C324" s="285" t="s">
        <v>351</v>
      </c>
      <c r="D324" s="285" t="s">
        <v>139</v>
      </c>
      <c r="E324" s="285" t="s">
        <v>130</v>
      </c>
      <c r="F324" s="285" t="s">
        <v>130</v>
      </c>
      <c r="G324" s="286"/>
      <c r="H324" s="286"/>
      <c r="I324" s="287"/>
      <c r="J324" s="285" t="s">
        <v>589</v>
      </c>
      <c r="K324" s="285" t="s">
        <v>2166</v>
      </c>
      <c r="L324" s="272">
        <v>313001013571</v>
      </c>
      <c r="M324" s="271">
        <v>488</v>
      </c>
      <c r="N324" s="270">
        <v>488</v>
      </c>
      <c r="O324" s="270" t="s">
        <v>2167</v>
      </c>
      <c r="P324" s="270">
        <v>3003822014</v>
      </c>
      <c r="Q324" s="273" t="s">
        <v>357</v>
      </c>
      <c r="R324" s="270">
        <v>3016206766</v>
      </c>
      <c r="S324" s="270" t="s">
        <v>2168</v>
      </c>
      <c r="T324" s="313">
        <v>65</v>
      </c>
      <c r="U324" s="312"/>
      <c r="V324" s="312"/>
      <c r="W324" s="312"/>
      <c r="X324" s="312"/>
      <c r="Y324" s="313">
        <v>15</v>
      </c>
      <c r="Z324" s="313">
        <v>17</v>
      </c>
      <c r="AA324" s="313">
        <v>16</v>
      </c>
      <c r="AB324" s="313">
        <v>17</v>
      </c>
      <c r="AC324" s="312"/>
      <c r="AD324" s="312"/>
      <c r="AE324" s="312"/>
      <c r="AF324" s="312"/>
      <c r="AG324" s="312"/>
      <c r="AH324" s="312"/>
      <c r="AI324" s="312"/>
      <c r="AJ324" s="312"/>
      <c r="AK324" s="312"/>
      <c r="AL324" s="312"/>
      <c r="AM324" s="312"/>
      <c r="AN324" s="312"/>
      <c r="AO324" s="312"/>
      <c r="AP324" s="312"/>
      <c r="AQ324" s="312"/>
      <c r="AR324" s="312"/>
      <c r="AS324" s="312"/>
      <c r="AT324" s="312"/>
      <c r="AU324" s="314">
        <v>488</v>
      </c>
      <c r="AV324" s="313">
        <v>24</v>
      </c>
      <c r="AW324" s="312"/>
      <c r="AX324" s="312"/>
      <c r="AY324" s="312"/>
      <c r="AZ324" s="312"/>
      <c r="BA324" s="313">
        <v>7</v>
      </c>
      <c r="BB324" s="313">
        <v>3</v>
      </c>
      <c r="BC324" s="313">
        <v>8</v>
      </c>
      <c r="BD324" s="313">
        <v>6</v>
      </c>
      <c r="BE324" s="312"/>
      <c r="BF324" s="312"/>
      <c r="BG324" s="312"/>
      <c r="BH324" s="312"/>
      <c r="BI324" s="312"/>
      <c r="BJ324" s="312"/>
      <c r="BK324" s="312"/>
      <c r="BL324" s="312"/>
      <c r="BM324" s="312"/>
      <c r="BN324" s="312"/>
      <c r="BO324" s="312"/>
      <c r="BP324" s="312"/>
      <c r="BQ324" s="312"/>
      <c r="BR324" s="312"/>
      <c r="BS324" s="312"/>
      <c r="BT324" s="312"/>
      <c r="BU324" s="315"/>
      <c r="BV324" s="315"/>
      <c r="BW324" s="314">
        <v>488</v>
      </c>
      <c r="BX324" s="313">
        <v>41</v>
      </c>
      <c r="BY324" s="312"/>
      <c r="BZ324" s="312"/>
      <c r="CA324" s="312"/>
      <c r="CB324" s="312"/>
      <c r="CC324" s="313">
        <v>8</v>
      </c>
      <c r="CD324" s="313">
        <v>14</v>
      </c>
      <c r="CE324" s="313">
        <v>8</v>
      </c>
      <c r="CF324" s="313">
        <v>11</v>
      </c>
      <c r="CG324" s="312"/>
      <c r="CH324" s="312"/>
      <c r="CI324" s="312"/>
      <c r="CJ324" s="312"/>
      <c r="CK324" s="312"/>
      <c r="CL324" s="312"/>
      <c r="CM324" s="312"/>
      <c r="CN324" s="312"/>
      <c r="CO324" s="312"/>
      <c r="CP324" s="312"/>
      <c r="CQ324" s="312"/>
      <c r="CR324" s="312"/>
      <c r="CS324" s="312"/>
      <c r="CT324" s="312"/>
      <c r="CU324" s="312"/>
      <c r="CV324" s="312"/>
      <c r="CW324" s="315"/>
      <c r="CX324" s="315"/>
    </row>
    <row r="325" spans="1:102" ht="18.75" x14ac:dyDescent="0.3">
      <c r="A325" s="270">
        <v>313</v>
      </c>
      <c r="B325" s="285" t="s">
        <v>2169</v>
      </c>
      <c r="C325" s="285" t="s">
        <v>351</v>
      </c>
      <c r="D325" s="285" t="s">
        <v>139</v>
      </c>
      <c r="E325" s="285" t="s">
        <v>130</v>
      </c>
      <c r="F325" s="285" t="s">
        <v>130</v>
      </c>
      <c r="G325" s="286" t="s">
        <v>2170</v>
      </c>
      <c r="H325" s="286" t="s">
        <v>2171</v>
      </c>
      <c r="I325" s="287">
        <v>12</v>
      </c>
      <c r="J325" s="285" t="s">
        <v>2066</v>
      </c>
      <c r="K325" s="285" t="s">
        <v>2172</v>
      </c>
      <c r="L325" s="272">
        <v>313001013589</v>
      </c>
      <c r="M325" s="271">
        <v>489</v>
      </c>
      <c r="N325" s="270">
        <v>489</v>
      </c>
      <c r="O325" s="270" t="s">
        <v>2173</v>
      </c>
      <c r="P325" s="270">
        <v>3007897726</v>
      </c>
      <c r="Q325" s="273" t="s">
        <v>357</v>
      </c>
      <c r="R325" s="270">
        <v>3152817250</v>
      </c>
      <c r="S325" s="270" t="s">
        <v>2174</v>
      </c>
      <c r="T325" s="313">
        <v>70</v>
      </c>
      <c r="U325" s="312"/>
      <c r="V325" s="313">
        <v>8</v>
      </c>
      <c r="W325" s="313">
        <v>6</v>
      </c>
      <c r="X325" s="313">
        <v>14</v>
      </c>
      <c r="Y325" s="313">
        <v>11</v>
      </c>
      <c r="Z325" s="313">
        <v>7</v>
      </c>
      <c r="AA325" s="313">
        <v>13</v>
      </c>
      <c r="AB325" s="313">
        <v>11</v>
      </c>
      <c r="AC325" s="312"/>
      <c r="AD325" s="312"/>
      <c r="AE325" s="312"/>
      <c r="AF325" s="312"/>
      <c r="AG325" s="312"/>
      <c r="AH325" s="312"/>
      <c r="AI325" s="312"/>
      <c r="AJ325" s="312"/>
      <c r="AK325" s="312"/>
      <c r="AL325" s="312"/>
      <c r="AM325" s="312"/>
      <c r="AN325" s="312"/>
      <c r="AO325" s="312"/>
      <c r="AP325" s="312"/>
      <c r="AQ325" s="312"/>
      <c r="AR325" s="312"/>
      <c r="AS325" s="312"/>
      <c r="AT325" s="312"/>
      <c r="AU325" s="314">
        <v>489</v>
      </c>
      <c r="AV325" s="313">
        <v>43</v>
      </c>
      <c r="AW325" s="312"/>
      <c r="AX325" s="313">
        <v>7</v>
      </c>
      <c r="AY325" s="313">
        <v>2</v>
      </c>
      <c r="AZ325" s="313">
        <v>4</v>
      </c>
      <c r="BA325" s="313">
        <v>7</v>
      </c>
      <c r="BB325" s="313">
        <v>6</v>
      </c>
      <c r="BC325" s="313">
        <v>10</v>
      </c>
      <c r="BD325" s="313">
        <v>7</v>
      </c>
      <c r="BE325" s="312"/>
      <c r="BF325" s="312"/>
      <c r="BG325" s="312"/>
      <c r="BH325" s="312"/>
      <c r="BI325" s="312"/>
      <c r="BJ325" s="312"/>
      <c r="BK325" s="312"/>
      <c r="BL325" s="312"/>
      <c r="BM325" s="312"/>
      <c r="BN325" s="312"/>
      <c r="BO325" s="312"/>
      <c r="BP325" s="312"/>
      <c r="BQ325" s="312"/>
      <c r="BR325" s="312"/>
      <c r="BS325" s="312"/>
      <c r="BT325" s="312"/>
      <c r="BU325" s="315"/>
      <c r="BV325" s="315"/>
      <c r="BW325" s="314">
        <v>489</v>
      </c>
      <c r="BX325" s="313">
        <v>27</v>
      </c>
      <c r="BY325" s="312"/>
      <c r="BZ325" s="313">
        <v>1</v>
      </c>
      <c r="CA325" s="313">
        <v>4</v>
      </c>
      <c r="CB325" s="313">
        <v>10</v>
      </c>
      <c r="CC325" s="313">
        <v>4</v>
      </c>
      <c r="CD325" s="313">
        <v>1</v>
      </c>
      <c r="CE325" s="313">
        <v>3</v>
      </c>
      <c r="CF325" s="313">
        <v>4</v>
      </c>
      <c r="CG325" s="312"/>
      <c r="CH325" s="312"/>
      <c r="CI325" s="312"/>
      <c r="CJ325" s="312"/>
      <c r="CK325" s="312"/>
      <c r="CL325" s="312"/>
      <c r="CM325" s="312"/>
      <c r="CN325" s="312"/>
      <c r="CO325" s="312"/>
      <c r="CP325" s="312"/>
      <c r="CQ325" s="312"/>
      <c r="CR325" s="312"/>
      <c r="CS325" s="312"/>
      <c r="CT325" s="312"/>
      <c r="CU325" s="312"/>
      <c r="CV325" s="312"/>
      <c r="CW325" s="315"/>
      <c r="CX325" s="315"/>
    </row>
    <row r="326" spans="1:102" ht="18.75" x14ac:dyDescent="0.3">
      <c r="A326" s="270">
        <v>314</v>
      </c>
      <c r="B326" s="285" t="s">
        <v>2175</v>
      </c>
      <c r="C326" s="285" t="s">
        <v>351</v>
      </c>
      <c r="D326" s="285" t="s">
        <v>139</v>
      </c>
      <c r="E326" s="285" t="s">
        <v>129</v>
      </c>
      <c r="F326" s="285" t="s">
        <v>144</v>
      </c>
      <c r="G326" s="286" t="s">
        <v>2176</v>
      </c>
      <c r="H326" s="286" t="s">
        <v>2177</v>
      </c>
      <c r="I326" s="287" t="s">
        <v>367</v>
      </c>
      <c r="J326" s="285" t="s">
        <v>1678</v>
      </c>
      <c r="K326" s="285" t="s">
        <v>2178</v>
      </c>
      <c r="L326" s="272">
        <v>313836000348</v>
      </c>
      <c r="M326" s="271">
        <v>490</v>
      </c>
      <c r="N326" s="270">
        <v>490</v>
      </c>
      <c r="O326" s="270" t="s">
        <v>2179</v>
      </c>
      <c r="P326" s="273" t="s">
        <v>2180</v>
      </c>
      <c r="Q326" s="273" t="s">
        <v>357</v>
      </c>
      <c r="R326" s="273">
        <v>3107272572</v>
      </c>
      <c r="S326" s="274">
        <v>0</v>
      </c>
      <c r="T326" s="313">
        <v>420</v>
      </c>
      <c r="U326" s="313">
        <v>13</v>
      </c>
      <c r="V326" s="313">
        <v>17</v>
      </c>
      <c r="W326" s="313">
        <v>23</v>
      </c>
      <c r="X326" s="313">
        <v>37</v>
      </c>
      <c r="Y326" s="313">
        <v>22</v>
      </c>
      <c r="Z326" s="313">
        <v>28</v>
      </c>
      <c r="AA326" s="313">
        <v>31</v>
      </c>
      <c r="AB326" s="313">
        <v>34</v>
      </c>
      <c r="AC326" s="312"/>
      <c r="AD326" s="313">
        <v>38</v>
      </c>
      <c r="AE326" s="313">
        <v>49</v>
      </c>
      <c r="AF326" s="313">
        <v>32</v>
      </c>
      <c r="AG326" s="313">
        <v>33</v>
      </c>
      <c r="AH326" s="313">
        <v>27</v>
      </c>
      <c r="AI326" s="313">
        <v>36</v>
      </c>
      <c r="AJ326" s="312"/>
      <c r="AK326" s="312"/>
      <c r="AL326" s="312"/>
      <c r="AM326" s="312"/>
      <c r="AN326" s="312"/>
      <c r="AO326" s="312"/>
      <c r="AP326" s="312"/>
      <c r="AQ326" s="312"/>
      <c r="AR326" s="312"/>
      <c r="AS326" s="312"/>
      <c r="AT326" s="312"/>
      <c r="AU326" s="314">
        <v>490</v>
      </c>
      <c r="AV326" s="313">
        <v>406</v>
      </c>
      <c r="AW326" s="313">
        <v>8</v>
      </c>
      <c r="AX326" s="313">
        <v>11</v>
      </c>
      <c r="AY326" s="313">
        <v>23</v>
      </c>
      <c r="AZ326" s="313">
        <v>36</v>
      </c>
      <c r="BA326" s="313">
        <v>21</v>
      </c>
      <c r="BB326" s="313">
        <v>28</v>
      </c>
      <c r="BC326" s="313">
        <v>31</v>
      </c>
      <c r="BD326" s="313">
        <v>34</v>
      </c>
      <c r="BE326" s="312"/>
      <c r="BF326" s="313">
        <v>37</v>
      </c>
      <c r="BG326" s="313">
        <v>49</v>
      </c>
      <c r="BH326" s="313">
        <v>32</v>
      </c>
      <c r="BI326" s="313">
        <v>33</v>
      </c>
      <c r="BJ326" s="313">
        <v>27</v>
      </c>
      <c r="BK326" s="313">
        <v>36</v>
      </c>
      <c r="BL326" s="312"/>
      <c r="BM326" s="312"/>
      <c r="BN326" s="312"/>
      <c r="BO326" s="312"/>
      <c r="BP326" s="312"/>
      <c r="BQ326" s="312"/>
      <c r="BR326" s="312"/>
      <c r="BS326" s="312"/>
      <c r="BT326" s="312"/>
      <c r="BU326" s="315"/>
      <c r="BV326" s="315"/>
      <c r="BW326" s="314">
        <v>490</v>
      </c>
      <c r="BX326" s="313">
        <v>14</v>
      </c>
      <c r="BY326" s="313">
        <v>5</v>
      </c>
      <c r="BZ326" s="313">
        <v>6</v>
      </c>
      <c r="CA326" s="312"/>
      <c r="CB326" s="313">
        <v>1</v>
      </c>
      <c r="CC326" s="313">
        <v>1</v>
      </c>
      <c r="CD326" s="312"/>
      <c r="CE326" s="312"/>
      <c r="CF326" s="312"/>
      <c r="CG326" s="312"/>
      <c r="CH326" s="313">
        <v>1</v>
      </c>
      <c r="CI326" s="312"/>
      <c r="CJ326" s="312"/>
      <c r="CK326" s="312"/>
      <c r="CL326" s="312"/>
      <c r="CM326" s="312"/>
      <c r="CN326" s="312"/>
      <c r="CO326" s="312"/>
      <c r="CP326" s="312"/>
      <c r="CQ326" s="312"/>
      <c r="CR326" s="312"/>
      <c r="CS326" s="312"/>
      <c r="CT326" s="312"/>
      <c r="CU326" s="312"/>
      <c r="CV326" s="312"/>
      <c r="CW326" s="315"/>
      <c r="CX326" s="315"/>
    </row>
    <row r="327" spans="1:102" ht="18.75" x14ac:dyDescent="0.3">
      <c r="A327" s="270">
        <v>315</v>
      </c>
      <c r="B327" s="285" t="s">
        <v>2181</v>
      </c>
      <c r="C327" s="285" t="s">
        <v>351</v>
      </c>
      <c r="D327" s="285" t="s">
        <v>139</v>
      </c>
      <c r="E327" s="285" t="s">
        <v>130</v>
      </c>
      <c r="F327" s="285" t="s">
        <v>130</v>
      </c>
      <c r="G327" s="286" t="s">
        <v>2182</v>
      </c>
      <c r="H327" s="286" t="s">
        <v>2183</v>
      </c>
      <c r="I327" s="287">
        <v>14</v>
      </c>
      <c r="J327" s="285" t="s">
        <v>529</v>
      </c>
      <c r="K327" s="285" t="s">
        <v>2184</v>
      </c>
      <c r="L327" s="272">
        <v>413001008024</v>
      </c>
      <c r="M327" s="271">
        <v>498</v>
      </c>
      <c r="N327" s="270">
        <v>498</v>
      </c>
      <c r="O327" s="270" t="s">
        <v>2185</v>
      </c>
      <c r="P327" s="273">
        <v>6619013</v>
      </c>
      <c r="Q327" s="273" t="s">
        <v>357</v>
      </c>
      <c r="R327" s="273">
        <v>3106020566</v>
      </c>
      <c r="S327" s="274" t="s">
        <v>2186</v>
      </c>
      <c r="T327" s="313">
        <v>282</v>
      </c>
      <c r="U327" s="313">
        <v>5</v>
      </c>
      <c r="V327" s="313">
        <v>17</v>
      </c>
      <c r="W327" s="313">
        <v>16</v>
      </c>
      <c r="X327" s="313">
        <v>19</v>
      </c>
      <c r="Y327" s="313">
        <v>18</v>
      </c>
      <c r="Z327" s="313">
        <v>18</v>
      </c>
      <c r="AA327" s="313">
        <v>13</v>
      </c>
      <c r="AB327" s="313">
        <v>19</v>
      </c>
      <c r="AC327" s="312"/>
      <c r="AD327" s="313">
        <v>34</v>
      </c>
      <c r="AE327" s="313">
        <v>28</v>
      </c>
      <c r="AF327" s="313">
        <v>24</v>
      </c>
      <c r="AG327" s="313">
        <v>19</v>
      </c>
      <c r="AH327" s="313">
        <v>23</v>
      </c>
      <c r="AI327" s="313">
        <v>29</v>
      </c>
      <c r="AJ327" s="312"/>
      <c r="AK327" s="312"/>
      <c r="AL327" s="312"/>
      <c r="AM327" s="312"/>
      <c r="AN327" s="312"/>
      <c r="AO327" s="312"/>
      <c r="AP327" s="312"/>
      <c r="AQ327" s="312"/>
      <c r="AR327" s="312"/>
      <c r="AS327" s="312"/>
      <c r="AT327" s="312"/>
      <c r="AU327" s="314">
        <v>498</v>
      </c>
      <c r="AV327" s="313">
        <v>136</v>
      </c>
      <c r="AW327" s="313">
        <v>3</v>
      </c>
      <c r="AX327" s="313">
        <v>11</v>
      </c>
      <c r="AY327" s="313">
        <v>5</v>
      </c>
      <c r="AZ327" s="313">
        <v>12</v>
      </c>
      <c r="BA327" s="313">
        <v>10</v>
      </c>
      <c r="BB327" s="313">
        <v>9</v>
      </c>
      <c r="BC327" s="313">
        <v>3</v>
      </c>
      <c r="BD327" s="313">
        <v>8</v>
      </c>
      <c r="BE327" s="312"/>
      <c r="BF327" s="313">
        <v>14</v>
      </c>
      <c r="BG327" s="313">
        <v>15</v>
      </c>
      <c r="BH327" s="313">
        <v>13</v>
      </c>
      <c r="BI327" s="313">
        <v>10</v>
      </c>
      <c r="BJ327" s="313">
        <v>12</v>
      </c>
      <c r="BK327" s="313">
        <v>11</v>
      </c>
      <c r="BL327" s="312"/>
      <c r="BM327" s="312"/>
      <c r="BN327" s="312"/>
      <c r="BO327" s="312"/>
      <c r="BP327" s="312"/>
      <c r="BQ327" s="312"/>
      <c r="BR327" s="312"/>
      <c r="BS327" s="312"/>
      <c r="BT327" s="312"/>
      <c r="BU327" s="315"/>
      <c r="BV327" s="315"/>
      <c r="BW327" s="314">
        <v>498</v>
      </c>
      <c r="BX327" s="313">
        <v>146</v>
      </c>
      <c r="BY327" s="313">
        <v>2</v>
      </c>
      <c r="BZ327" s="313">
        <v>6</v>
      </c>
      <c r="CA327" s="313">
        <v>11</v>
      </c>
      <c r="CB327" s="313">
        <v>7</v>
      </c>
      <c r="CC327" s="313">
        <v>8</v>
      </c>
      <c r="CD327" s="313">
        <v>9</v>
      </c>
      <c r="CE327" s="313">
        <v>10</v>
      </c>
      <c r="CF327" s="313">
        <v>11</v>
      </c>
      <c r="CG327" s="312"/>
      <c r="CH327" s="313">
        <v>20</v>
      </c>
      <c r="CI327" s="313">
        <v>13</v>
      </c>
      <c r="CJ327" s="313">
        <v>11</v>
      </c>
      <c r="CK327" s="313">
        <v>9</v>
      </c>
      <c r="CL327" s="313">
        <v>11</v>
      </c>
      <c r="CM327" s="313">
        <v>18</v>
      </c>
      <c r="CN327" s="312"/>
      <c r="CO327" s="312"/>
      <c r="CP327" s="312"/>
      <c r="CQ327" s="312"/>
      <c r="CR327" s="312"/>
      <c r="CS327" s="312"/>
      <c r="CT327" s="312"/>
      <c r="CU327" s="312"/>
      <c r="CV327" s="312"/>
      <c r="CW327" s="315"/>
      <c r="CX327" s="315"/>
    </row>
    <row r="328" spans="1:102" ht="18.75" x14ac:dyDescent="0.3">
      <c r="A328" s="270">
        <v>316</v>
      </c>
      <c r="B328" s="285" t="s">
        <v>2187</v>
      </c>
      <c r="C328" s="285" t="s">
        <v>351</v>
      </c>
      <c r="D328" s="285" t="s">
        <v>139</v>
      </c>
      <c r="E328" s="285" t="s">
        <v>130</v>
      </c>
      <c r="F328" s="285" t="s">
        <v>130</v>
      </c>
      <c r="G328" s="286" t="s">
        <v>2188</v>
      </c>
      <c r="H328" s="286" t="s">
        <v>2189</v>
      </c>
      <c r="I328" s="287">
        <v>14</v>
      </c>
      <c r="J328" s="285" t="s">
        <v>2190</v>
      </c>
      <c r="K328" s="285" t="s">
        <v>2191</v>
      </c>
      <c r="L328" s="272">
        <v>413001007648</v>
      </c>
      <c r="M328" s="271">
        <v>500</v>
      </c>
      <c r="N328" s="270">
        <v>500</v>
      </c>
      <c r="O328" s="270" t="s">
        <v>2192</v>
      </c>
      <c r="P328" s="273" t="s">
        <v>2193</v>
      </c>
      <c r="Q328" s="273" t="s">
        <v>357</v>
      </c>
      <c r="R328" s="273">
        <v>3015243294</v>
      </c>
      <c r="S328" s="274">
        <v>0</v>
      </c>
      <c r="T328" s="313">
        <v>295</v>
      </c>
      <c r="U328" s="313">
        <v>3</v>
      </c>
      <c r="V328" s="313">
        <v>7</v>
      </c>
      <c r="W328" s="313">
        <v>12</v>
      </c>
      <c r="X328" s="313">
        <v>4</v>
      </c>
      <c r="Y328" s="313">
        <v>10</v>
      </c>
      <c r="Z328" s="313">
        <v>10</v>
      </c>
      <c r="AA328" s="313">
        <v>22</v>
      </c>
      <c r="AB328" s="313">
        <v>21</v>
      </c>
      <c r="AC328" s="312"/>
      <c r="AD328" s="313">
        <v>21</v>
      </c>
      <c r="AE328" s="313">
        <v>27</v>
      </c>
      <c r="AF328" s="313">
        <v>30</v>
      </c>
      <c r="AG328" s="313">
        <v>25</v>
      </c>
      <c r="AH328" s="313">
        <v>50</v>
      </c>
      <c r="AI328" s="313">
        <v>53</v>
      </c>
      <c r="AJ328" s="312"/>
      <c r="AK328" s="312"/>
      <c r="AL328" s="312"/>
      <c r="AM328" s="312"/>
      <c r="AN328" s="312"/>
      <c r="AO328" s="312"/>
      <c r="AP328" s="312"/>
      <c r="AQ328" s="312"/>
      <c r="AR328" s="312"/>
      <c r="AS328" s="312"/>
      <c r="AT328" s="312"/>
      <c r="AU328" s="314">
        <v>500</v>
      </c>
      <c r="AV328" s="313">
        <v>120</v>
      </c>
      <c r="AW328" s="313">
        <v>3</v>
      </c>
      <c r="AX328" s="313">
        <v>2</v>
      </c>
      <c r="AY328" s="313">
        <v>7</v>
      </c>
      <c r="AZ328" s="313">
        <v>2</v>
      </c>
      <c r="BA328" s="313">
        <v>5</v>
      </c>
      <c r="BB328" s="313">
        <v>3</v>
      </c>
      <c r="BC328" s="313">
        <v>10</v>
      </c>
      <c r="BD328" s="313">
        <v>9</v>
      </c>
      <c r="BE328" s="312"/>
      <c r="BF328" s="313">
        <v>7</v>
      </c>
      <c r="BG328" s="313">
        <v>8</v>
      </c>
      <c r="BH328" s="313">
        <v>13</v>
      </c>
      <c r="BI328" s="313">
        <v>12</v>
      </c>
      <c r="BJ328" s="313">
        <v>17</v>
      </c>
      <c r="BK328" s="313">
        <v>22</v>
      </c>
      <c r="BL328" s="312"/>
      <c r="BM328" s="312"/>
      <c r="BN328" s="312"/>
      <c r="BO328" s="312"/>
      <c r="BP328" s="312"/>
      <c r="BQ328" s="312"/>
      <c r="BR328" s="312"/>
      <c r="BS328" s="312"/>
      <c r="BT328" s="312"/>
      <c r="BU328" s="315"/>
      <c r="BV328" s="315"/>
      <c r="BW328" s="314">
        <v>500</v>
      </c>
      <c r="BX328" s="313">
        <v>175</v>
      </c>
      <c r="BY328" s="312"/>
      <c r="BZ328" s="313">
        <v>5</v>
      </c>
      <c r="CA328" s="313">
        <v>5</v>
      </c>
      <c r="CB328" s="313">
        <v>2</v>
      </c>
      <c r="CC328" s="313">
        <v>5</v>
      </c>
      <c r="CD328" s="313">
        <v>7</v>
      </c>
      <c r="CE328" s="313">
        <v>12</v>
      </c>
      <c r="CF328" s="313">
        <v>12</v>
      </c>
      <c r="CG328" s="312"/>
      <c r="CH328" s="313">
        <v>14</v>
      </c>
      <c r="CI328" s="313">
        <v>19</v>
      </c>
      <c r="CJ328" s="313">
        <v>17</v>
      </c>
      <c r="CK328" s="313">
        <v>13</v>
      </c>
      <c r="CL328" s="313">
        <v>33</v>
      </c>
      <c r="CM328" s="313">
        <v>31</v>
      </c>
      <c r="CN328" s="312"/>
      <c r="CO328" s="312"/>
      <c r="CP328" s="312"/>
      <c r="CQ328" s="312"/>
      <c r="CR328" s="312"/>
      <c r="CS328" s="312"/>
      <c r="CT328" s="312"/>
      <c r="CU328" s="312"/>
      <c r="CV328" s="312"/>
      <c r="CW328" s="315"/>
      <c r="CX328" s="315"/>
    </row>
    <row r="329" spans="1:102" ht="18.75" x14ac:dyDescent="0.3">
      <c r="A329" s="270">
        <v>317</v>
      </c>
      <c r="B329" s="285" t="s">
        <v>2194</v>
      </c>
      <c r="C329" s="285" t="s">
        <v>351</v>
      </c>
      <c r="D329" s="285" t="s">
        <v>139</v>
      </c>
      <c r="E329" s="285" t="s">
        <v>130</v>
      </c>
      <c r="F329" s="285" t="s">
        <v>144</v>
      </c>
      <c r="G329" s="286" t="s">
        <v>2195</v>
      </c>
      <c r="H329" s="286" t="s">
        <v>2196</v>
      </c>
      <c r="I329" s="287" t="s">
        <v>991</v>
      </c>
      <c r="J329" s="285" t="s">
        <v>2197</v>
      </c>
      <c r="K329" s="285" t="s">
        <v>2198</v>
      </c>
      <c r="L329" s="272">
        <v>413001013176</v>
      </c>
      <c r="M329" s="271">
        <v>501</v>
      </c>
      <c r="N329" s="270">
        <v>501</v>
      </c>
      <c r="O329" s="270" t="s">
        <v>2199</v>
      </c>
      <c r="P329" s="273" t="s">
        <v>2200</v>
      </c>
      <c r="Q329" s="273" t="s">
        <v>357</v>
      </c>
      <c r="R329" s="273">
        <v>3165386959</v>
      </c>
      <c r="S329" s="274" t="s">
        <v>2201</v>
      </c>
      <c r="T329" s="313">
        <v>669</v>
      </c>
      <c r="U329" s="313">
        <v>23</v>
      </c>
      <c r="V329" s="313">
        <v>25</v>
      </c>
      <c r="W329" s="313">
        <v>51</v>
      </c>
      <c r="X329" s="313">
        <v>53</v>
      </c>
      <c r="Y329" s="313">
        <v>74</v>
      </c>
      <c r="Z329" s="313">
        <v>52</v>
      </c>
      <c r="AA329" s="313">
        <v>66</v>
      </c>
      <c r="AB329" s="313">
        <v>54</v>
      </c>
      <c r="AC329" s="312"/>
      <c r="AD329" s="313">
        <v>50</v>
      </c>
      <c r="AE329" s="313">
        <v>43</v>
      </c>
      <c r="AF329" s="313">
        <v>38</v>
      </c>
      <c r="AG329" s="313">
        <v>54</v>
      </c>
      <c r="AH329" s="313">
        <v>53</v>
      </c>
      <c r="AI329" s="313">
        <v>33</v>
      </c>
      <c r="AJ329" s="312"/>
      <c r="AK329" s="312"/>
      <c r="AL329" s="312"/>
      <c r="AM329" s="312"/>
      <c r="AN329" s="312"/>
      <c r="AO329" s="312"/>
      <c r="AP329" s="312"/>
      <c r="AQ329" s="312"/>
      <c r="AR329" s="312"/>
      <c r="AS329" s="312"/>
      <c r="AT329" s="312"/>
      <c r="AU329" s="314">
        <v>501</v>
      </c>
      <c r="AV329" s="313">
        <v>362</v>
      </c>
      <c r="AW329" s="313">
        <v>17</v>
      </c>
      <c r="AX329" s="313">
        <v>11</v>
      </c>
      <c r="AY329" s="313">
        <v>29</v>
      </c>
      <c r="AZ329" s="313">
        <v>38</v>
      </c>
      <c r="BA329" s="313">
        <v>34</v>
      </c>
      <c r="BB329" s="313">
        <v>28</v>
      </c>
      <c r="BC329" s="313">
        <v>30</v>
      </c>
      <c r="BD329" s="313">
        <v>37</v>
      </c>
      <c r="BE329" s="312"/>
      <c r="BF329" s="313">
        <v>22</v>
      </c>
      <c r="BG329" s="313">
        <v>23</v>
      </c>
      <c r="BH329" s="313">
        <v>23</v>
      </c>
      <c r="BI329" s="313">
        <v>25</v>
      </c>
      <c r="BJ329" s="313">
        <v>28</v>
      </c>
      <c r="BK329" s="313">
        <v>17</v>
      </c>
      <c r="BL329" s="312"/>
      <c r="BM329" s="312"/>
      <c r="BN329" s="312"/>
      <c r="BO329" s="312"/>
      <c r="BP329" s="312"/>
      <c r="BQ329" s="312"/>
      <c r="BR329" s="312"/>
      <c r="BS329" s="312"/>
      <c r="BT329" s="312"/>
      <c r="BU329" s="315"/>
      <c r="BV329" s="315"/>
      <c r="BW329" s="314">
        <v>501</v>
      </c>
      <c r="BX329" s="313">
        <v>307</v>
      </c>
      <c r="BY329" s="313">
        <v>6</v>
      </c>
      <c r="BZ329" s="313">
        <v>14</v>
      </c>
      <c r="CA329" s="313">
        <v>22</v>
      </c>
      <c r="CB329" s="313">
        <v>15</v>
      </c>
      <c r="CC329" s="313">
        <v>40</v>
      </c>
      <c r="CD329" s="313">
        <v>24</v>
      </c>
      <c r="CE329" s="313">
        <v>36</v>
      </c>
      <c r="CF329" s="313">
        <v>17</v>
      </c>
      <c r="CG329" s="312"/>
      <c r="CH329" s="313">
        <v>28</v>
      </c>
      <c r="CI329" s="313">
        <v>20</v>
      </c>
      <c r="CJ329" s="313">
        <v>15</v>
      </c>
      <c r="CK329" s="313">
        <v>29</v>
      </c>
      <c r="CL329" s="313">
        <v>25</v>
      </c>
      <c r="CM329" s="313">
        <v>16</v>
      </c>
      <c r="CN329" s="312"/>
      <c r="CO329" s="312"/>
      <c r="CP329" s="312"/>
      <c r="CQ329" s="312"/>
      <c r="CR329" s="312"/>
      <c r="CS329" s="312"/>
      <c r="CT329" s="312"/>
      <c r="CU329" s="312"/>
      <c r="CV329" s="312"/>
      <c r="CW329" s="315"/>
      <c r="CX329" s="315"/>
    </row>
    <row r="330" spans="1:102" ht="18.75" x14ac:dyDescent="0.3">
      <c r="A330" s="270">
        <v>318</v>
      </c>
      <c r="B330" s="285" t="s">
        <v>2202</v>
      </c>
      <c r="C330" s="285" t="s">
        <v>351</v>
      </c>
      <c r="D330" s="285" t="s">
        <v>139</v>
      </c>
      <c r="E330" s="285" t="s">
        <v>128</v>
      </c>
      <c r="F330" s="285" t="s">
        <v>148</v>
      </c>
      <c r="G330" s="286" t="s">
        <v>2203</v>
      </c>
      <c r="H330" s="286" t="s">
        <v>2204</v>
      </c>
      <c r="I330" s="287">
        <v>1</v>
      </c>
      <c r="J330" s="285" t="s">
        <v>1569</v>
      </c>
      <c r="K330" s="285" t="s">
        <v>2205</v>
      </c>
      <c r="L330" s="272">
        <v>313001013163</v>
      </c>
      <c r="M330" s="271">
        <v>505</v>
      </c>
      <c r="N330" s="270">
        <v>505</v>
      </c>
      <c r="O330" s="270" t="s">
        <v>2206</v>
      </c>
      <c r="P330" s="273" t="s">
        <v>2207</v>
      </c>
      <c r="Q330" s="273" t="s">
        <v>357</v>
      </c>
      <c r="R330" s="273">
        <v>3205635652</v>
      </c>
      <c r="S330" s="274" t="s">
        <v>2208</v>
      </c>
      <c r="T330" s="313">
        <v>331</v>
      </c>
      <c r="U330" s="312"/>
      <c r="V330" s="313">
        <v>6</v>
      </c>
      <c r="W330" s="313">
        <v>12</v>
      </c>
      <c r="X330" s="313">
        <v>15</v>
      </c>
      <c r="Y330" s="313">
        <v>24</v>
      </c>
      <c r="Z330" s="313">
        <v>26</v>
      </c>
      <c r="AA330" s="313">
        <v>25</v>
      </c>
      <c r="AB330" s="313">
        <v>33</v>
      </c>
      <c r="AC330" s="312"/>
      <c r="AD330" s="313">
        <v>39</v>
      </c>
      <c r="AE330" s="313">
        <v>32</v>
      </c>
      <c r="AF330" s="313">
        <v>31</v>
      </c>
      <c r="AG330" s="313">
        <v>36</v>
      </c>
      <c r="AH330" s="313">
        <v>32</v>
      </c>
      <c r="AI330" s="313">
        <v>20</v>
      </c>
      <c r="AJ330" s="312"/>
      <c r="AK330" s="312"/>
      <c r="AL330" s="312"/>
      <c r="AM330" s="312"/>
      <c r="AN330" s="312"/>
      <c r="AO330" s="312"/>
      <c r="AP330" s="312"/>
      <c r="AQ330" s="312"/>
      <c r="AR330" s="312"/>
      <c r="AS330" s="312"/>
      <c r="AT330" s="312"/>
      <c r="AU330" s="314">
        <v>505</v>
      </c>
      <c r="AV330" s="313">
        <v>118</v>
      </c>
      <c r="AW330" s="312"/>
      <c r="AX330" s="313">
        <v>3</v>
      </c>
      <c r="AY330" s="313">
        <v>6</v>
      </c>
      <c r="AZ330" s="313">
        <v>5</v>
      </c>
      <c r="BA330" s="313">
        <v>10</v>
      </c>
      <c r="BB330" s="313">
        <v>8</v>
      </c>
      <c r="BC330" s="313">
        <v>7</v>
      </c>
      <c r="BD330" s="313">
        <v>19</v>
      </c>
      <c r="BE330" s="312"/>
      <c r="BF330" s="313">
        <v>15</v>
      </c>
      <c r="BG330" s="313">
        <v>6</v>
      </c>
      <c r="BH330" s="313">
        <v>13</v>
      </c>
      <c r="BI330" s="313">
        <v>10</v>
      </c>
      <c r="BJ330" s="313">
        <v>11</v>
      </c>
      <c r="BK330" s="313">
        <v>5</v>
      </c>
      <c r="BL330" s="312"/>
      <c r="BM330" s="312"/>
      <c r="BN330" s="312"/>
      <c r="BO330" s="312"/>
      <c r="BP330" s="312"/>
      <c r="BQ330" s="312"/>
      <c r="BR330" s="312"/>
      <c r="BS330" s="312"/>
      <c r="BT330" s="312"/>
      <c r="BU330" s="315"/>
      <c r="BV330" s="315"/>
      <c r="BW330" s="314">
        <v>505</v>
      </c>
      <c r="BX330" s="313">
        <v>213</v>
      </c>
      <c r="BY330" s="312"/>
      <c r="BZ330" s="313">
        <v>3</v>
      </c>
      <c r="CA330" s="313">
        <v>6</v>
      </c>
      <c r="CB330" s="313">
        <v>10</v>
      </c>
      <c r="CC330" s="313">
        <v>14</v>
      </c>
      <c r="CD330" s="313">
        <v>18</v>
      </c>
      <c r="CE330" s="313">
        <v>18</v>
      </c>
      <c r="CF330" s="313">
        <v>14</v>
      </c>
      <c r="CG330" s="312"/>
      <c r="CH330" s="313">
        <v>24</v>
      </c>
      <c r="CI330" s="313">
        <v>26</v>
      </c>
      <c r="CJ330" s="313">
        <v>18</v>
      </c>
      <c r="CK330" s="313">
        <v>26</v>
      </c>
      <c r="CL330" s="313">
        <v>21</v>
      </c>
      <c r="CM330" s="313">
        <v>15</v>
      </c>
      <c r="CN330" s="312"/>
      <c r="CO330" s="312"/>
      <c r="CP330" s="312"/>
      <c r="CQ330" s="312"/>
      <c r="CR330" s="312"/>
      <c r="CS330" s="312"/>
      <c r="CT330" s="312"/>
      <c r="CU330" s="312"/>
      <c r="CV330" s="312"/>
      <c r="CW330" s="315"/>
      <c r="CX330" s="315"/>
    </row>
    <row r="331" spans="1:102" ht="18.75" x14ac:dyDescent="0.3">
      <c r="A331" s="270">
        <v>319</v>
      </c>
      <c r="B331" s="285" t="s">
        <v>2209</v>
      </c>
      <c r="C331" s="285" t="s">
        <v>351</v>
      </c>
      <c r="D331" s="285" t="s">
        <v>139</v>
      </c>
      <c r="E331" s="285" t="s">
        <v>128</v>
      </c>
      <c r="F331" s="285" t="s">
        <v>148</v>
      </c>
      <c r="G331" s="288" t="s">
        <v>2210</v>
      </c>
      <c r="H331" s="289" t="s">
        <v>2211</v>
      </c>
      <c r="I331" s="287">
        <v>2</v>
      </c>
      <c r="J331" s="285" t="s">
        <v>441</v>
      </c>
      <c r="K331" s="285" t="s">
        <v>2212</v>
      </c>
      <c r="L331" s="272">
        <v>313001027351</v>
      </c>
      <c r="M331" s="271">
        <v>506</v>
      </c>
      <c r="N331" s="270">
        <v>506</v>
      </c>
      <c r="O331" s="270" t="s">
        <v>2213</v>
      </c>
      <c r="P331" s="273">
        <v>6561730</v>
      </c>
      <c r="Q331" s="273" t="s">
        <v>357</v>
      </c>
      <c r="R331" s="273">
        <v>3007192920</v>
      </c>
      <c r="S331" s="274" t="s">
        <v>2214</v>
      </c>
      <c r="T331" s="313">
        <v>299</v>
      </c>
      <c r="U331" s="312"/>
      <c r="V331" s="312"/>
      <c r="W331" s="312"/>
      <c r="X331" s="313">
        <v>17</v>
      </c>
      <c r="Y331" s="313">
        <v>22</v>
      </c>
      <c r="Z331" s="313">
        <v>25</v>
      </c>
      <c r="AA331" s="313">
        <v>23</v>
      </c>
      <c r="AB331" s="313">
        <v>25</v>
      </c>
      <c r="AC331" s="312"/>
      <c r="AD331" s="313">
        <v>37</v>
      </c>
      <c r="AE331" s="313">
        <v>34</v>
      </c>
      <c r="AF331" s="313">
        <v>38</v>
      </c>
      <c r="AG331" s="313">
        <v>27</v>
      </c>
      <c r="AH331" s="313">
        <v>27</v>
      </c>
      <c r="AI331" s="313">
        <v>24</v>
      </c>
      <c r="AJ331" s="312"/>
      <c r="AK331" s="312"/>
      <c r="AL331" s="312"/>
      <c r="AM331" s="312"/>
      <c r="AN331" s="312"/>
      <c r="AO331" s="312"/>
      <c r="AP331" s="312"/>
      <c r="AQ331" s="312"/>
      <c r="AR331" s="312"/>
      <c r="AS331" s="312"/>
      <c r="AT331" s="312"/>
      <c r="AU331" s="314">
        <v>506</v>
      </c>
      <c r="AV331" s="313">
        <v>141</v>
      </c>
      <c r="AW331" s="312"/>
      <c r="AX331" s="312"/>
      <c r="AY331" s="312"/>
      <c r="AZ331" s="313">
        <v>8</v>
      </c>
      <c r="BA331" s="313">
        <v>13</v>
      </c>
      <c r="BB331" s="313">
        <v>11</v>
      </c>
      <c r="BC331" s="313">
        <v>5</v>
      </c>
      <c r="BD331" s="313">
        <v>15</v>
      </c>
      <c r="BE331" s="312"/>
      <c r="BF331" s="313">
        <v>19</v>
      </c>
      <c r="BG331" s="313">
        <v>17</v>
      </c>
      <c r="BH331" s="313">
        <v>13</v>
      </c>
      <c r="BI331" s="313">
        <v>12</v>
      </c>
      <c r="BJ331" s="313">
        <v>17</v>
      </c>
      <c r="BK331" s="313">
        <v>11</v>
      </c>
      <c r="BL331" s="312"/>
      <c r="BM331" s="312"/>
      <c r="BN331" s="312"/>
      <c r="BO331" s="312"/>
      <c r="BP331" s="312"/>
      <c r="BQ331" s="312"/>
      <c r="BR331" s="312"/>
      <c r="BS331" s="312"/>
      <c r="BT331" s="312"/>
      <c r="BU331" s="315"/>
      <c r="BV331" s="315"/>
      <c r="BW331" s="314">
        <v>506</v>
      </c>
      <c r="BX331" s="313">
        <v>158</v>
      </c>
      <c r="BY331" s="312"/>
      <c r="BZ331" s="312"/>
      <c r="CA331" s="312"/>
      <c r="CB331" s="313">
        <v>9</v>
      </c>
      <c r="CC331" s="313">
        <v>9</v>
      </c>
      <c r="CD331" s="313">
        <v>14</v>
      </c>
      <c r="CE331" s="313">
        <v>18</v>
      </c>
      <c r="CF331" s="313">
        <v>10</v>
      </c>
      <c r="CG331" s="312"/>
      <c r="CH331" s="313">
        <v>18</v>
      </c>
      <c r="CI331" s="313">
        <v>17</v>
      </c>
      <c r="CJ331" s="313">
        <v>25</v>
      </c>
      <c r="CK331" s="313">
        <v>15</v>
      </c>
      <c r="CL331" s="313">
        <v>10</v>
      </c>
      <c r="CM331" s="313">
        <v>13</v>
      </c>
      <c r="CN331" s="312"/>
      <c r="CO331" s="312"/>
      <c r="CP331" s="312"/>
      <c r="CQ331" s="312"/>
      <c r="CR331" s="312"/>
      <c r="CS331" s="312"/>
      <c r="CT331" s="312"/>
      <c r="CU331" s="312"/>
      <c r="CV331" s="312"/>
      <c r="CW331" s="315"/>
      <c r="CX331" s="315"/>
    </row>
    <row r="332" spans="1:102" ht="18.75" x14ac:dyDescent="0.3">
      <c r="A332" s="270">
        <v>320</v>
      </c>
      <c r="B332" s="285" t="s">
        <v>2215</v>
      </c>
      <c r="C332" s="285" t="s">
        <v>351</v>
      </c>
      <c r="D332" s="285" t="s">
        <v>139</v>
      </c>
      <c r="E332" s="285" t="s">
        <v>128</v>
      </c>
      <c r="F332" s="285" t="s">
        <v>148</v>
      </c>
      <c r="G332" s="286" t="s">
        <v>2216</v>
      </c>
      <c r="H332" s="286" t="s">
        <v>2217</v>
      </c>
      <c r="I332" s="287">
        <v>3</v>
      </c>
      <c r="J332" s="285" t="s">
        <v>492</v>
      </c>
      <c r="K332" s="285" t="s">
        <v>2218</v>
      </c>
      <c r="L332" s="272">
        <v>313001013619</v>
      </c>
      <c r="M332" s="271">
        <v>507</v>
      </c>
      <c r="N332" s="270">
        <v>507</v>
      </c>
      <c r="O332" s="270" t="s">
        <v>2219</v>
      </c>
      <c r="P332" s="270">
        <v>6908768</v>
      </c>
      <c r="Q332" s="273" t="s">
        <v>357</v>
      </c>
      <c r="R332" s="270">
        <v>3045459957</v>
      </c>
      <c r="S332" s="270" t="s">
        <v>2220</v>
      </c>
      <c r="T332" s="313">
        <v>59</v>
      </c>
      <c r="U332" s="312"/>
      <c r="V332" s="313">
        <v>3</v>
      </c>
      <c r="W332" s="313">
        <v>5</v>
      </c>
      <c r="X332" s="313">
        <v>9</v>
      </c>
      <c r="Y332" s="313">
        <v>12</v>
      </c>
      <c r="Z332" s="313">
        <v>9</v>
      </c>
      <c r="AA332" s="313">
        <v>11</v>
      </c>
      <c r="AB332" s="313">
        <v>10</v>
      </c>
      <c r="AC332" s="312"/>
      <c r="AD332" s="312"/>
      <c r="AE332" s="312"/>
      <c r="AF332" s="312"/>
      <c r="AG332" s="312"/>
      <c r="AH332" s="312"/>
      <c r="AI332" s="312"/>
      <c r="AJ332" s="312"/>
      <c r="AK332" s="312"/>
      <c r="AL332" s="312"/>
      <c r="AM332" s="312"/>
      <c r="AN332" s="312"/>
      <c r="AO332" s="312"/>
      <c r="AP332" s="312"/>
      <c r="AQ332" s="312"/>
      <c r="AR332" s="312"/>
      <c r="AS332" s="312"/>
      <c r="AT332" s="312"/>
      <c r="AU332" s="314">
        <v>507</v>
      </c>
      <c r="AV332" s="313">
        <v>21</v>
      </c>
      <c r="AW332" s="312"/>
      <c r="AX332" s="313">
        <v>1</v>
      </c>
      <c r="AY332" s="313">
        <v>1</v>
      </c>
      <c r="AZ332" s="313">
        <v>2</v>
      </c>
      <c r="BA332" s="313">
        <v>7</v>
      </c>
      <c r="BB332" s="313">
        <v>5</v>
      </c>
      <c r="BC332" s="313">
        <v>2</v>
      </c>
      <c r="BD332" s="313">
        <v>3</v>
      </c>
      <c r="BE332" s="312"/>
      <c r="BF332" s="312"/>
      <c r="BG332" s="312"/>
      <c r="BH332" s="312"/>
      <c r="BI332" s="312"/>
      <c r="BJ332" s="312"/>
      <c r="BK332" s="312"/>
      <c r="BL332" s="312"/>
      <c r="BM332" s="312"/>
      <c r="BN332" s="312"/>
      <c r="BO332" s="312"/>
      <c r="BP332" s="312"/>
      <c r="BQ332" s="312"/>
      <c r="BR332" s="312"/>
      <c r="BS332" s="312"/>
      <c r="BT332" s="312"/>
      <c r="BU332" s="315"/>
      <c r="BV332" s="315"/>
      <c r="BW332" s="314">
        <v>507</v>
      </c>
      <c r="BX332" s="313">
        <v>38</v>
      </c>
      <c r="BY332" s="312"/>
      <c r="BZ332" s="313">
        <v>2</v>
      </c>
      <c r="CA332" s="313">
        <v>4</v>
      </c>
      <c r="CB332" s="313">
        <v>7</v>
      </c>
      <c r="CC332" s="313">
        <v>5</v>
      </c>
      <c r="CD332" s="313">
        <v>4</v>
      </c>
      <c r="CE332" s="313">
        <v>9</v>
      </c>
      <c r="CF332" s="313">
        <v>7</v>
      </c>
      <c r="CG332" s="312"/>
      <c r="CH332" s="312"/>
      <c r="CI332" s="312"/>
      <c r="CJ332" s="312"/>
      <c r="CK332" s="312"/>
      <c r="CL332" s="312"/>
      <c r="CM332" s="312"/>
      <c r="CN332" s="312"/>
      <c r="CO332" s="312"/>
      <c r="CP332" s="312"/>
      <c r="CQ332" s="312"/>
      <c r="CR332" s="312"/>
      <c r="CS332" s="312"/>
      <c r="CT332" s="312"/>
      <c r="CU332" s="312"/>
      <c r="CV332" s="312"/>
      <c r="CW332" s="315"/>
      <c r="CX332" s="315"/>
    </row>
    <row r="333" spans="1:102" ht="18.75" x14ac:dyDescent="0.3">
      <c r="A333" s="270">
        <v>321</v>
      </c>
      <c r="B333" s="285" t="s">
        <v>2221</v>
      </c>
      <c r="C333" s="285" t="s">
        <v>351</v>
      </c>
      <c r="D333" s="285" t="s">
        <v>139</v>
      </c>
      <c r="E333" s="285" t="s">
        <v>129</v>
      </c>
      <c r="F333" s="285" t="s">
        <v>129</v>
      </c>
      <c r="G333" s="286" t="s">
        <v>2222</v>
      </c>
      <c r="H333" s="286" t="s">
        <v>963</v>
      </c>
      <c r="I333" s="287">
        <v>7</v>
      </c>
      <c r="J333" s="285" t="s">
        <v>1828</v>
      </c>
      <c r="K333" s="285" t="s">
        <v>2223</v>
      </c>
      <c r="L333" s="272">
        <v>313001013872</v>
      </c>
      <c r="M333" s="271">
        <v>514</v>
      </c>
      <c r="N333" s="270">
        <v>514</v>
      </c>
      <c r="O333" s="270" t="s">
        <v>2224</v>
      </c>
      <c r="P333" s="273">
        <v>6512759</v>
      </c>
      <c r="Q333" s="273" t="s">
        <v>357</v>
      </c>
      <c r="R333" s="273">
        <v>3005196510</v>
      </c>
      <c r="S333" s="274" t="s">
        <v>2225</v>
      </c>
      <c r="T333" s="313">
        <v>82</v>
      </c>
      <c r="U333" s="312"/>
      <c r="V333" s="313">
        <v>5</v>
      </c>
      <c r="W333" s="313">
        <v>9</v>
      </c>
      <c r="X333" s="313">
        <v>18</v>
      </c>
      <c r="Y333" s="313">
        <v>12</v>
      </c>
      <c r="Z333" s="313">
        <v>17</v>
      </c>
      <c r="AA333" s="313">
        <v>13</v>
      </c>
      <c r="AB333" s="313">
        <v>8</v>
      </c>
      <c r="AC333" s="312"/>
      <c r="AD333" s="312"/>
      <c r="AE333" s="312"/>
      <c r="AF333" s="312"/>
      <c r="AG333" s="312"/>
      <c r="AH333" s="312"/>
      <c r="AI333" s="312"/>
      <c r="AJ333" s="312"/>
      <c r="AK333" s="312"/>
      <c r="AL333" s="312"/>
      <c r="AM333" s="312"/>
      <c r="AN333" s="312"/>
      <c r="AO333" s="312"/>
      <c r="AP333" s="312"/>
      <c r="AQ333" s="312"/>
      <c r="AR333" s="312"/>
      <c r="AS333" s="312"/>
      <c r="AT333" s="312"/>
      <c r="AU333" s="314">
        <v>514</v>
      </c>
      <c r="AV333" s="313">
        <v>37</v>
      </c>
      <c r="AW333" s="312"/>
      <c r="AX333" s="313">
        <v>2</v>
      </c>
      <c r="AY333" s="313">
        <v>3</v>
      </c>
      <c r="AZ333" s="313">
        <v>8</v>
      </c>
      <c r="BA333" s="313">
        <v>5</v>
      </c>
      <c r="BB333" s="313">
        <v>8</v>
      </c>
      <c r="BC333" s="313">
        <v>7</v>
      </c>
      <c r="BD333" s="313">
        <v>4</v>
      </c>
      <c r="BE333" s="312"/>
      <c r="BF333" s="312"/>
      <c r="BG333" s="312"/>
      <c r="BH333" s="312"/>
      <c r="BI333" s="312"/>
      <c r="BJ333" s="312"/>
      <c r="BK333" s="312"/>
      <c r="BL333" s="312"/>
      <c r="BM333" s="312"/>
      <c r="BN333" s="312"/>
      <c r="BO333" s="312"/>
      <c r="BP333" s="312"/>
      <c r="BQ333" s="312"/>
      <c r="BR333" s="312"/>
      <c r="BS333" s="312"/>
      <c r="BT333" s="312"/>
      <c r="BU333" s="315"/>
      <c r="BV333" s="315"/>
      <c r="BW333" s="314">
        <v>514</v>
      </c>
      <c r="BX333" s="313">
        <v>45</v>
      </c>
      <c r="BY333" s="312"/>
      <c r="BZ333" s="313">
        <v>3</v>
      </c>
      <c r="CA333" s="313">
        <v>6</v>
      </c>
      <c r="CB333" s="313">
        <v>10</v>
      </c>
      <c r="CC333" s="313">
        <v>7</v>
      </c>
      <c r="CD333" s="313">
        <v>9</v>
      </c>
      <c r="CE333" s="313">
        <v>6</v>
      </c>
      <c r="CF333" s="313">
        <v>4</v>
      </c>
      <c r="CG333" s="312"/>
      <c r="CH333" s="312"/>
      <c r="CI333" s="312"/>
      <c r="CJ333" s="312"/>
      <c r="CK333" s="312"/>
      <c r="CL333" s="312"/>
      <c r="CM333" s="312"/>
      <c r="CN333" s="312"/>
      <c r="CO333" s="312"/>
      <c r="CP333" s="312"/>
      <c r="CQ333" s="312"/>
      <c r="CR333" s="312"/>
      <c r="CS333" s="312"/>
      <c r="CT333" s="312"/>
      <c r="CU333" s="312"/>
      <c r="CV333" s="312"/>
      <c r="CW333" s="315"/>
      <c r="CX333" s="315"/>
    </row>
    <row r="334" spans="1:102" ht="18.75" x14ac:dyDescent="0.3">
      <c r="A334" s="270">
        <v>322</v>
      </c>
      <c r="B334" s="285" t="s">
        <v>2226</v>
      </c>
      <c r="C334" s="285" t="s">
        <v>351</v>
      </c>
      <c r="D334" s="285" t="s">
        <v>139</v>
      </c>
      <c r="E334" s="285" t="s">
        <v>130</v>
      </c>
      <c r="F334" s="285" t="s">
        <v>130</v>
      </c>
      <c r="G334" s="286" t="s">
        <v>344</v>
      </c>
      <c r="H334" s="286" t="s">
        <v>344</v>
      </c>
      <c r="I334" s="287">
        <v>5</v>
      </c>
      <c r="J334" s="285" t="s">
        <v>479</v>
      </c>
      <c r="K334" s="285" t="s">
        <v>2227</v>
      </c>
      <c r="L334" s="272">
        <v>313001013643</v>
      </c>
      <c r="M334" s="271">
        <v>524</v>
      </c>
      <c r="N334" s="270">
        <v>524</v>
      </c>
      <c r="O334" s="270" t="s">
        <v>2228</v>
      </c>
      <c r="P334" s="270">
        <v>6613541</v>
      </c>
      <c r="Q334" s="273" t="s">
        <v>357</v>
      </c>
      <c r="R334" s="270">
        <v>3008493996</v>
      </c>
      <c r="S334" s="270" t="s">
        <v>2229</v>
      </c>
      <c r="T334" s="313">
        <v>1990</v>
      </c>
      <c r="U334" s="312"/>
      <c r="V334" s="312"/>
      <c r="W334" s="313">
        <v>225</v>
      </c>
      <c r="X334" s="313">
        <v>256</v>
      </c>
      <c r="Y334" s="313">
        <v>231</v>
      </c>
      <c r="Z334" s="313">
        <v>222</v>
      </c>
      <c r="AA334" s="313">
        <v>200</v>
      </c>
      <c r="AB334" s="313">
        <v>190</v>
      </c>
      <c r="AC334" s="312"/>
      <c r="AD334" s="313">
        <v>244</v>
      </c>
      <c r="AE334" s="313">
        <v>186</v>
      </c>
      <c r="AF334" s="313">
        <v>125</v>
      </c>
      <c r="AG334" s="313">
        <v>111</v>
      </c>
      <c r="AH334" s="312"/>
      <c r="AI334" s="312"/>
      <c r="AJ334" s="312"/>
      <c r="AK334" s="312"/>
      <c r="AL334" s="312"/>
      <c r="AM334" s="312"/>
      <c r="AN334" s="312"/>
      <c r="AO334" s="312"/>
      <c r="AP334" s="312"/>
      <c r="AQ334" s="312"/>
      <c r="AR334" s="312"/>
      <c r="AS334" s="312"/>
      <c r="AT334" s="312"/>
      <c r="AU334" s="314">
        <v>524</v>
      </c>
      <c r="AV334" s="313">
        <v>961</v>
      </c>
      <c r="AW334" s="312"/>
      <c r="AX334" s="312"/>
      <c r="AY334" s="313">
        <v>105</v>
      </c>
      <c r="AZ334" s="313">
        <v>119</v>
      </c>
      <c r="BA334" s="313">
        <v>101</v>
      </c>
      <c r="BB334" s="313">
        <v>106</v>
      </c>
      <c r="BC334" s="313">
        <v>109</v>
      </c>
      <c r="BD334" s="313">
        <v>97</v>
      </c>
      <c r="BE334" s="312"/>
      <c r="BF334" s="313">
        <v>113</v>
      </c>
      <c r="BG334" s="313">
        <v>90</v>
      </c>
      <c r="BH334" s="313">
        <v>57</v>
      </c>
      <c r="BI334" s="313">
        <v>64</v>
      </c>
      <c r="BJ334" s="312"/>
      <c r="BK334" s="312"/>
      <c r="BL334" s="312"/>
      <c r="BM334" s="312"/>
      <c r="BN334" s="312"/>
      <c r="BO334" s="312"/>
      <c r="BP334" s="312"/>
      <c r="BQ334" s="312"/>
      <c r="BR334" s="312"/>
      <c r="BS334" s="312"/>
      <c r="BT334" s="312"/>
      <c r="BU334" s="315"/>
      <c r="BV334" s="315"/>
      <c r="BW334" s="314">
        <v>524</v>
      </c>
      <c r="BX334" s="313">
        <v>1029</v>
      </c>
      <c r="BY334" s="312"/>
      <c r="BZ334" s="312"/>
      <c r="CA334" s="313">
        <v>120</v>
      </c>
      <c r="CB334" s="313">
        <v>137</v>
      </c>
      <c r="CC334" s="313">
        <v>130</v>
      </c>
      <c r="CD334" s="313">
        <v>116</v>
      </c>
      <c r="CE334" s="313">
        <v>91</v>
      </c>
      <c r="CF334" s="313">
        <v>93</v>
      </c>
      <c r="CG334" s="312"/>
      <c r="CH334" s="313">
        <v>131</v>
      </c>
      <c r="CI334" s="313">
        <v>96</v>
      </c>
      <c r="CJ334" s="313">
        <v>68</v>
      </c>
      <c r="CK334" s="313">
        <v>47</v>
      </c>
      <c r="CL334" s="312"/>
      <c r="CM334" s="312"/>
      <c r="CN334" s="312"/>
      <c r="CO334" s="312"/>
      <c r="CP334" s="312"/>
      <c r="CQ334" s="312"/>
      <c r="CR334" s="312"/>
      <c r="CS334" s="312"/>
      <c r="CT334" s="312"/>
      <c r="CU334" s="312"/>
      <c r="CV334" s="312"/>
      <c r="CW334" s="315"/>
      <c r="CX334" s="315"/>
    </row>
    <row r="335" spans="1:102" ht="18.75" x14ac:dyDescent="0.3">
      <c r="A335" s="270">
        <v>323</v>
      </c>
      <c r="B335" s="285" t="s">
        <v>2230</v>
      </c>
      <c r="C335" s="285" t="s">
        <v>351</v>
      </c>
      <c r="D335" s="285" t="s">
        <v>139</v>
      </c>
      <c r="E335" s="285" t="s">
        <v>130</v>
      </c>
      <c r="F335" s="285" t="s">
        <v>130</v>
      </c>
      <c r="G335" s="286" t="s">
        <v>2231</v>
      </c>
      <c r="H335" s="286" t="s">
        <v>2232</v>
      </c>
      <c r="I335" s="287">
        <v>13</v>
      </c>
      <c r="J335" s="285" t="s">
        <v>1814</v>
      </c>
      <c r="K335" s="285" t="s">
        <v>2233</v>
      </c>
      <c r="L335" s="272">
        <v>313001013651</v>
      </c>
      <c r="M335" s="271">
        <v>526</v>
      </c>
      <c r="N335" s="270">
        <v>526</v>
      </c>
      <c r="O335" s="270" t="s">
        <v>2234</v>
      </c>
      <c r="P335" s="270" t="s">
        <v>2235</v>
      </c>
      <c r="Q335" s="273" t="s">
        <v>357</v>
      </c>
      <c r="R335" s="270">
        <v>3008167427</v>
      </c>
      <c r="S335" s="270" t="s">
        <v>2236</v>
      </c>
      <c r="T335" s="313">
        <v>452</v>
      </c>
      <c r="U335" s="313">
        <v>7</v>
      </c>
      <c r="V335" s="313">
        <v>15</v>
      </c>
      <c r="W335" s="313">
        <v>27</v>
      </c>
      <c r="X335" s="313">
        <v>41</v>
      </c>
      <c r="Y335" s="313">
        <v>31</v>
      </c>
      <c r="Z335" s="313">
        <v>43</v>
      </c>
      <c r="AA335" s="313">
        <v>45</v>
      </c>
      <c r="AB335" s="313">
        <v>40</v>
      </c>
      <c r="AC335" s="312"/>
      <c r="AD335" s="313">
        <v>40</v>
      </c>
      <c r="AE335" s="313">
        <v>36</v>
      </c>
      <c r="AF335" s="313">
        <v>36</v>
      </c>
      <c r="AG335" s="313">
        <v>36</v>
      </c>
      <c r="AH335" s="313">
        <v>27</v>
      </c>
      <c r="AI335" s="313">
        <v>28</v>
      </c>
      <c r="AJ335" s="312"/>
      <c r="AK335" s="312"/>
      <c r="AL335" s="312"/>
      <c r="AM335" s="312"/>
      <c r="AN335" s="312"/>
      <c r="AO335" s="312"/>
      <c r="AP335" s="312"/>
      <c r="AQ335" s="312"/>
      <c r="AR335" s="312"/>
      <c r="AS335" s="312"/>
      <c r="AT335" s="312"/>
      <c r="AU335" s="314">
        <v>526</v>
      </c>
      <c r="AV335" s="313">
        <v>230</v>
      </c>
      <c r="AW335" s="313">
        <v>4</v>
      </c>
      <c r="AX335" s="313">
        <v>8</v>
      </c>
      <c r="AY335" s="313">
        <v>19</v>
      </c>
      <c r="AZ335" s="313">
        <v>23</v>
      </c>
      <c r="BA335" s="313">
        <v>13</v>
      </c>
      <c r="BB335" s="313">
        <v>24</v>
      </c>
      <c r="BC335" s="313">
        <v>23</v>
      </c>
      <c r="BD335" s="313">
        <v>14</v>
      </c>
      <c r="BE335" s="312"/>
      <c r="BF335" s="313">
        <v>20</v>
      </c>
      <c r="BG335" s="313">
        <v>18</v>
      </c>
      <c r="BH335" s="313">
        <v>17</v>
      </c>
      <c r="BI335" s="313">
        <v>17</v>
      </c>
      <c r="BJ335" s="313">
        <v>14</v>
      </c>
      <c r="BK335" s="313">
        <v>16</v>
      </c>
      <c r="BL335" s="312"/>
      <c r="BM335" s="312"/>
      <c r="BN335" s="312"/>
      <c r="BO335" s="312"/>
      <c r="BP335" s="312"/>
      <c r="BQ335" s="312"/>
      <c r="BR335" s="312"/>
      <c r="BS335" s="312"/>
      <c r="BT335" s="312"/>
      <c r="BU335" s="315"/>
      <c r="BV335" s="315"/>
      <c r="BW335" s="314">
        <v>526</v>
      </c>
      <c r="BX335" s="313">
        <v>222</v>
      </c>
      <c r="BY335" s="313">
        <v>3</v>
      </c>
      <c r="BZ335" s="313">
        <v>7</v>
      </c>
      <c r="CA335" s="313">
        <v>8</v>
      </c>
      <c r="CB335" s="313">
        <v>18</v>
      </c>
      <c r="CC335" s="313">
        <v>18</v>
      </c>
      <c r="CD335" s="313">
        <v>19</v>
      </c>
      <c r="CE335" s="313">
        <v>22</v>
      </c>
      <c r="CF335" s="313">
        <v>26</v>
      </c>
      <c r="CG335" s="312"/>
      <c r="CH335" s="313">
        <v>20</v>
      </c>
      <c r="CI335" s="313">
        <v>18</v>
      </c>
      <c r="CJ335" s="313">
        <v>19</v>
      </c>
      <c r="CK335" s="313">
        <v>19</v>
      </c>
      <c r="CL335" s="313">
        <v>13</v>
      </c>
      <c r="CM335" s="313">
        <v>12</v>
      </c>
      <c r="CN335" s="312"/>
      <c r="CO335" s="312"/>
      <c r="CP335" s="312"/>
      <c r="CQ335" s="312"/>
      <c r="CR335" s="312"/>
      <c r="CS335" s="312"/>
      <c r="CT335" s="312"/>
      <c r="CU335" s="312"/>
      <c r="CV335" s="312"/>
      <c r="CW335" s="315"/>
      <c r="CX335" s="315"/>
    </row>
    <row r="336" spans="1:102" ht="18.75" x14ac:dyDescent="0.3">
      <c r="A336" s="270">
        <v>324</v>
      </c>
      <c r="B336" s="285" t="s">
        <v>2237</v>
      </c>
      <c r="C336" s="285" t="s">
        <v>351</v>
      </c>
      <c r="D336" s="285" t="s">
        <v>139</v>
      </c>
      <c r="E336" s="285" t="s">
        <v>130</v>
      </c>
      <c r="F336" s="285" t="s">
        <v>130</v>
      </c>
      <c r="G336" s="286" t="s">
        <v>2238</v>
      </c>
      <c r="H336" s="286" t="s">
        <v>2239</v>
      </c>
      <c r="I336" s="287">
        <v>14</v>
      </c>
      <c r="J336" s="285" t="s">
        <v>2240</v>
      </c>
      <c r="K336" s="285" t="s">
        <v>2241</v>
      </c>
      <c r="L336" s="272">
        <v>313001013805</v>
      </c>
      <c r="M336" s="271">
        <v>528</v>
      </c>
      <c r="N336" s="270">
        <v>528</v>
      </c>
      <c r="O336" s="270" t="s">
        <v>2242</v>
      </c>
      <c r="P336" s="273">
        <v>6630814</v>
      </c>
      <c r="Q336" s="273" t="s">
        <v>357</v>
      </c>
      <c r="R336" s="273">
        <v>3157058376</v>
      </c>
      <c r="S336" s="274" t="s">
        <v>2243</v>
      </c>
      <c r="T336" s="313">
        <v>49</v>
      </c>
      <c r="U336" s="313">
        <v>4</v>
      </c>
      <c r="V336" s="313">
        <v>9</v>
      </c>
      <c r="W336" s="313">
        <v>7</v>
      </c>
      <c r="X336" s="313">
        <v>9</v>
      </c>
      <c r="Y336" s="313">
        <v>8</v>
      </c>
      <c r="Z336" s="313">
        <v>2</v>
      </c>
      <c r="AA336" s="313">
        <v>4</v>
      </c>
      <c r="AB336" s="313">
        <v>6</v>
      </c>
      <c r="AC336" s="312"/>
      <c r="AD336" s="312"/>
      <c r="AE336" s="312"/>
      <c r="AF336" s="312"/>
      <c r="AG336" s="312"/>
      <c r="AH336" s="312"/>
      <c r="AI336" s="312"/>
      <c r="AJ336" s="312"/>
      <c r="AK336" s="312"/>
      <c r="AL336" s="312"/>
      <c r="AM336" s="312"/>
      <c r="AN336" s="312"/>
      <c r="AO336" s="312"/>
      <c r="AP336" s="312"/>
      <c r="AQ336" s="312"/>
      <c r="AR336" s="312"/>
      <c r="AS336" s="312"/>
      <c r="AT336" s="312"/>
      <c r="AU336" s="314">
        <v>528</v>
      </c>
      <c r="AV336" s="313">
        <v>18</v>
      </c>
      <c r="AW336" s="313">
        <v>1</v>
      </c>
      <c r="AX336" s="313">
        <v>4</v>
      </c>
      <c r="AY336" s="313">
        <v>3</v>
      </c>
      <c r="AZ336" s="313">
        <v>3</v>
      </c>
      <c r="BA336" s="313">
        <v>3</v>
      </c>
      <c r="BB336" s="312"/>
      <c r="BC336" s="313">
        <v>1</v>
      </c>
      <c r="BD336" s="313">
        <v>3</v>
      </c>
      <c r="BE336" s="312"/>
      <c r="BF336" s="312"/>
      <c r="BG336" s="312"/>
      <c r="BH336" s="312"/>
      <c r="BI336" s="312"/>
      <c r="BJ336" s="312"/>
      <c r="BK336" s="312"/>
      <c r="BL336" s="312"/>
      <c r="BM336" s="312"/>
      <c r="BN336" s="312"/>
      <c r="BO336" s="312"/>
      <c r="BP336" s="312"/>
      <c r="BQ336" s="312"/>
      <c r="BR336" s="312"/>
      <c r="BS336" s="312"/>
      <c r="BT336" s="312"/>
      <c r="BU336" s="315"/>
      <c r="BV336" s="315"/>
      <c r="BW336" s="314">
        <v>528</v>
      </c>
      <c r="BX336" s="313">
        <v>31</v>
      </c>
      <c r="BY336" s="313">
        <v>3</v>
      </c>
      <c r="BZ336" s="313">
        <v>5</v>
      </c>
      <c r="CA336" s="313">
        <v>4</v>
      </c>
      <c r="CB336" s="313">
        <v>6</v>
      </c>
      <c r="CC336" s="313">
        <v>5</v>
      </c>
      <c r="CD336" s="313">
        <v>2</v>
      </c>
      <c r="CE336" s="313">
        <v>3</v>
      </c>
      <c r="CF336" s="313">
        <v>3</v>
      </c>
      <c r="CG336" s="312"/>
      <c r="CH336" s="312"/>
      <c r="CI336" s="312"/>
      <c r="CJ336" s="312"/>
      <c r="CK336" s="312"/>
      <c r="CL336" s="312"/>
      <c r="CM336" s="312"/>
      <c r="CN336" s="312"/>
      <c r="CO336" s="312"/>
      <c r="CP336" s="312"/>
      <c r="CQ336" s="312"/>
      <c r="CR336" s="312"/>
      <c r="CS336" s="312"/>
      <c r="CT336" s="312"/>
      <c r="CU336" s="312"/>
      <c r="CV336" s="312"/>
      <c r="CW336" s="315"/>
      <c r="CX336" s="315"/>
    </row>
    <row r="337" spans="1:102" ht="18.75" x14ac:dyDescent="0.3">
      <c r="A337" s="270">
        <v>325</v>
      </c>
      <c r="B337" s="285" t="s">
        <v>2244</v>
      </c>
      <c r="C337" s="285" t="s">
        <v>351</v>
      </c>
      <c r="D337" s="285" t="s">
        <v>139</v>
      </c>
      <c r="E337" s="285" t="s">
        <v>130</v>
      </c>
      <c r="F337" s="285" t="s">
        <v>130</v>
      </c>
      <c r="G337" s="286" t="s">
        <v>344</v>
      </c>
      <c r="H337" s="286" t="s">
        <v>344</v>
      </c>
      <c r="I337" s="287">
        <v>14</v>
      </c>
      <c r="J337" s="285" t="s">
        <v>1331</v>
      </c>
      <c r="K337" s="285" t="s">
        <v>2245</v>
      </c>
      <c r="L337" s="272">
        <v>313001013775</v>
      </c>
      <c r="M337" s="271">
        <v>530</v>
      </c>
      <c r="N337" s="270">
        <v>530</v>
      </c>
      <c r="O337" s="270" t="s">
        <v>2246</v>
      </c>
      <c r="P337" s="270">
        <v>6369549</v>
      </c>
      <c r="Q337" s="273" t="s">
        <v>357</v>
      </c>
      <c r="R337" s="270">
        <v>3187670786</v>
      </c>
      <c r="S337" s="270" t="s">
        <v>2247</v>
      </c>
      <c r="T337" s="313">
        <v>140</v>
      </c>
      <c r="U337" s="312"/>
      <c r="V337" s="312"/>
      <c r="W337" s="313">
        <v>18</v>
      </c>
      <c r="X337" s="313">
        <v>34</v>
      </c>
      <c r="Y337" s="313">
        <v>36</v>
      </c>
      <c r="Z337" s="313">
        <v>26</v>
      </c>
      <c r="AA337" s="313">
        <v>11</v>
      </c>
      <c r="AB337" s="313">
        <v>15</v>
      </c>
      <c r="AC337" s="312"/>
      <c r="AD337" s="312"/>
      <c r="AE337" s="312"/>
      <c r="AF337" s="312"/>
      <c r="AG337" s="312"/>
      <c r="AH337" s="312"/>
      <c r="AI337" s="312"/>
      <c r="AJ337" s="312"/>
      <c r="AK337" s="312"/>
      <c r="AL337" s="312"/>
      <c r="AM337" s="312"/>
      <c r="AN337" s="312"/>
      <c r="AO337" s="312"/>
      <c r="AP337" s="312"/>
      <c r="AQ337" s="312"/>
      <c r="AR337" s="312"/>
      <c r="AS337" s="312"/>
      <c r="AT337" s="312"/>
      <c r="AU337" s="314">
        <v>530</v>
      </c>
      <c r="AV337" s="313">
        <v>60</v>
      </c>
      <c r="AW337" s="312"/>
      <c r="AX337" s="312"/>
      <c r="AY337" s="313">
        <v>8</v>
      </c>
      <c r="AZ337" s="313">
        <v>16</v>
      </c>
      <c r="BA337" s="313">
        <v>16</v>
      </c>
      <c r="BB337" s="313">
        <v>11</v>
      </c>
      <c r="BC337" s="313">
        <v>5</v>
      </c>
      <c r="BD337" s="313">
        <v>4</v>
      </c>
      <c r="BE337" s="312"/>
      <c r="BF337" s="312"/>
      <c r="BG337" s="312"/>
      <c r="BH337" s="312"/>
      <c r="BI337" s="312"/>
      <c r="BJ337" s="312"/>
      <c r="BK337" s="312"/>
      <c r="BL337" s="312"/>
      <c r="BM337" s="312"/>
      <c r="BN337" s="312"/>
      <c r="BO337" s="312"/>
      <c r="BP337" s="312"/>
      <c r="BQ337" s="312"/>
      <c r="BR337" s="312"/>
      <c r="BS337" s="312"/>
      <c r="BT337" s="312"/>
      <c r="BU337" s="315"/>
      <c r="BV337" s="315"/>
      <c r="BW337" s="314">
        <v>530</v>
      </c>
      <c r="BX337" s="313">
        <v>80</v>
      </c>
      <c r="BY337" s="312"/>
      <c r="BZ337" s="312"/>
      <c r="CA337" s="313">
        <v>10</v>
      </c>
      <c r="CB337" s="313">
        <v>18</v>
      </c>
      <c r="CC337" s="313">
        <v>20</v>
      </c>
      <c r="CD337" s="313">
        <v>15</v>
      </c>
      <c r="CE337" s="313">
        <v>6</v>
      </c>
      <c r="CF337" s="313">
        <v>11</v>
      </c>
      <c r="CG337" s="312"/>
      <c r="CH337" s="312"/>
      <c r="CI337" s="312"/>
      <c r="CJ337" s="312"/>
      <c r="CK337" s="312"/>
      <c r="CL337" s="312"/>
      <c r="CM337" s="312"/>
      <c r="CN337" s="312"/>
      <c r="CO337" s="312"/>
      <c r="CP337" s="312"/>
      <c r="CQ337" s="312"/>
      <c r="CR337" s="312"/>
      <c r="CS337" s="312"/>
      <c r="CT337" s="312"/>
      <c r="CU337" s="312"/>
      <c r="CV337" s="312"/>
      <c r="CW337" s="315"/>
      <c r="CX337" s="315"/>
    </row>
    <row r="338" spans="1:102" ht="18.75" x14ac:dyDescent="0.3">
      <c r="A338" s="270">
        <v>326</v>
      </c>
      <c r="B338" s="285" t="s">
        <v>2248</v>
      </c>
      <c r="C338" s="285" t="s">
        <v>351</v>
      </c>
      <c r="D338" s="285" t="s">
        <v>139</v>
      </c>
      <c r="E338" s="285" t="s">
        <v>130</v>
      </c>
      <c r="F338" s="285" t="s">
        <v>130</v>
      </c>
      <c r="G338" s="286" t="s">
        <v>2249</v>
      </c>
      <c r="H338" s="286" t="s">
        <v>2250</v>
      </c>
      <c r="I338" s="287">
        <v>13</v>
      </c>
      <c r="J338" s="285" t="s">
        <v>407</v>
      </c>
      <c r="K338" s="285" t="s">
        <v>2251</v>
      </c>
      <c r="L338" s="272">
        <v>313001013937</v>
      </c>
      <c r="M338" s="271">
        <v>534</v>
      </c>
      <c r="N338" s="270">
        <v>534</v>
      </c>
      <c r="O338" s="270" t="s">
        <v>2252</v>
      </c>
      <c r="P338" s="273">
        <v>3114436861</v>
      </c>
      <c r="Q338" s="273" t="s">
        <v>357</v>
      </c>
      <c r="R338" s="273">
        <v>3114436861</v>
      </c>
      <c r="S338" s="274" t="s">
        <v>2253</v>
      </c>
      <c r="T338" s="313">
        <v>2</v>
      </c>
      <c r="U338" s="312"/>
      <c r="V338" s="312"/>
      <c r="W338" s="312"/>
      <c r="X338" s="312"/>
      <c r="Y338" s="312"/>
      <c r="Z338" s="312"/>
      <c r="AA338" s="312"/>
      <c r="AB338" s="312"/>
      <c r="AC338" s="312"/>
      <c r="AD338" s="312"/>
      <c r="AE338" s="313">
        <v>2</v>
      </c>
      <c r="AF338" s="312"/>
      <c r="AG338" s="312"/>
      <c r="AH338" s="312"/>
      <c r="AI338" s="312"/>
      <c r="AJ338" s="312"/>
      <c r="AK338" s="312"/>
      <c r="AL338" s="312"/>
      <c r="AM338" s="312"/>
      <c r="AN338" s="312"/>
      <c r="AO338" s="312"/>
      <c r="AP338" s="312"/>
      <c r="AQ338" s="312"/>
      <c r="AR338" s="312"/>
      <c r="AS338" s="312"/>
      <c r="AT338" s="312"/>
      <c r="AU338" s="314"/>
      <c r="AV338" s="313"/>
      <c r="AW338" s="312"/>
      <c r="AX338" s="312"/>
      <c r="AY338" s="313"/>
      <c r="AZ338" s="313"/>
      <c r="BA338" s="313"/>
      <c r="BB338" s="313"/>
      <c r="BC338" s="313"/>
      <c r="BD338" s="313"/>
      <c r="BE338" s="312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  <c r="BT338" s="312"/>
      <c r="BU338" s="315"/>
      <c r="BV338" s="315"/>
      <c r="BW338" s="314">
        <v>534</v>
      </c>
      <c r="BX338" s="313">
        <v>2</v>
      </c>
      <c r="BY338" s="312"/>
      <c r="BZ338" s="312"/>
      <c r="CA338" s="312"/>
      <c r="CB338" s="312"/>
      <c r="CC338" s="312"/>
      <c r="CD338" s="312"/>
      <c r="CE338" s="312"/>
      <c r="CF338" s="312"/>
      <c r="CG338" s="312"/>
      <c r="CH338" s="312"/>
      <c r="CI338" s="313">
        <v>2</v>
      </c>
      <c r="CJ338" s="312"/>
      <c r="CK338" s="312"/>
      <c r="CL338" s="312"/>
      <c r="CM338" s="312"/>
      <c r="CN338" s="312"/>
      <c r="CO338" s="312"/>
      <c r="CP338" s="312"/>
      <c r="CQ338" s="312"/>
      <c r="CR338" s="312"/>
      <c r="CS338" s="312"/>
      <c r="CT338" s="312"/>
      <c r="CU338" s="312"/>
      <c r="CV338" s="312"/>
      <c r="CW338" s="315"/>
      <c r="CX338" s="315"/>
    </row>
    <row r="339" spans="1:102" ht="18.75" x14ac:dyDescent="0.3">
      <c r="A339" s="270">
        <v>327</v>
      </c>
      <c r="B339" s="285" t="s">
        <v>2254</v>
      </c>
      <c r="C339" s="285" t="s">
        <v>351</v>
      </c>
      <c r="D339" s="285" t="s">
        <v>139</v>
      </c>
      <c r="E339" s="285" t="s">
        <v>130</v>
      </c>
      <c r="F339" s="285" t="s">
        <v>130</v>
      </c>
      <c r="G339" s="288" t="s">
        <v>2255</v>
      </c>
      <c r="H339" s="289" t="s">
        <v>2256</v>
      </c>
      <c r="I339" s="287">
        <v>14</v>
      </c>
      <c r="J339" s="285" t="s">
        <v>2257</v>
      </c>
      <c r="K339" s="285" t="s">
        <v>2258</v>
      </c>
      <c r="L339" s="272">
        <v>313001013856</v>
      </c>
      <c r="M339" s="271">
        <v>537</v>
      </c>
      <c r="N339" s="270">
        <v>537</v>
      </c>
      <c r="O339" s="270" t="s">
        <v>2259</v>
      </c>
      <c r="P339" s="273">
        <v>6419655</v>
      </c>
      <c r="Q339" s="273" t="s">
        <v>357</v>
      </c>
      <c r="R339" s="273">
        <v>3004054160</v>
      </c>
      <c r="S339" s="274" t="s">
        <v>2260</v>
      </c>
      <c r="T339" s="313">
        <v>180</v>
      </c>
      <c r="U339" s="313">
        <v>3</v>
      </c>
      <c r="V339" s="313">
        <v>17</v>
      </c>
      <c r="W339" s="313">
        <v>29</v>
      </c>
      <c r="X339" s="313">
        <v>19</v>
      </c>
      <c r="Y339" s="313">
        <v>23</v>
      </c>
      <c r="Z339" s="313">
        <v>25</v>
      </c>
      <c r="AA339" s="313">
        <v>19</v>
      </c>
      <c r="AB339" s="313">
        <v>20</v>
      </c>
      <c r="AC339" s="312"/>
      <c r="AD339" s="313">
        <v>16</v>
      </c>
      <c r="AE339" s="313">
        <v>9</v>
      </c>
      <c r="AF339" s="312"/>
      <c r="AG339" s="312"/>
      <c r="AH339" s="312"/>
      <c r="AI339" s="312"/>
      <c r="AJ339" s="312"/>
      <c r="AK339" s="312"/>
      <c r="AL339" s="312"/>
      <c r="AM339" s="312"/>
      <c r="AN339" s="312"/>
      <c r="AO339" s="312"/>
      <c r="AP339" s="312"/>
      <c r="AQ339" s="312"/>
      <c r="AR339" s="312"/>
      <c r="AS339" s="312"/>
      <c r="AT339" s="312"/>
      <c r="AU339" s="314">
        <v>537</v>
      </c>
      <c r="AV339" s="313">
        <v>93</v>
      </c>
      <c r="AW339" s="313">
        <v>1</v>
      </c>
      <c r="AX339" s="313">
        <v>10</v>
      </c>
      <c r="AY339" s="313">
        <v>17</v>
      </c>
      <c r="AZ339" s="313">
        <v>12</v>
      </c>
      <c r="BA339" s="313">
        <v>14</v>
      </c>
      <c r="BB339" s="313">
        <v>10</v>
      </c>
      <c r="BC339" s="313">
        <v>10</v>
      </c>
      <c r="BD339" s="313">
        <v>9</v>
      </c>
      <c r="BE339" s="312"/>
      <c r="BF339" s="313">
        <v>6</v>
      </c>
      <c r="BG339" s="313">
        <v>4</v>
      </c>
      <c r="BH339" s="312"/>
      <c r="BI339" s="312"/>
      <c r="BJ339" s="312"/>
      <c r="BK339" s="312"/>
      <c r="BL339" s="312"/>
      <c r="BM339" s="312"/>
      <c r="BN339" s="312"/>
      <c r="BO339" s="312"/>
      <c r="BP339" s="312"/>
      <c r="BQ339" s="312"/>
      <c r="BR339" s="312"/>
      <c r="BS339" s="312"/>
      <c r="BT339" s="312"/>
      <c r="BU339" s="315"/>
      <c r="BV339" s="315"/>
      <c r="BW339" s="314">
        <v>537</v>
      </c>
      <c r="BX339" s="313">
        <v>87</v>
      </c>
      <c r="BY339" s="313">
        <v>2</v>
      </c>
      <c r="BZ339" s="313">
        <v>7</v>
      </c>
      <c r="CA339" s="313">
        <v>12</v>
      </c>
      <c r="CB339" s="313">
        <v>7</v>
      </c>
      <c r="CC339" s="313">
        <v>9</v>
      </c>
      <c r="CD339" s="313">
        <v>15</v>
      </c>
      <c r="CE339" s="313">
        <v>9</v>
      </c>
      <c r="CF339" s="313">
        <v>11</v>
      </c>
      <c r="CG339" s="312"/>
      <c r="CH339" s="313">
        <v>10</v>
      </c>
      <c r="CI339" s="313">
        <v>5</v>
      </c>
      <c r="CJ339" s="312"/>
      <c r="CK339" s="312"/>
      <c r="CL339" s="312"/>
      <c r="CM339" s="312"/>
      <c r="CN339" s="312"/>
      <c r="CO339" s="312"/>
      <c r="CP339" s="312"/>
      <c r="CQ339" s="312"/>
      <c r="CR339" s="312"/>
      <c r="CS339" s="312"/>
      <c r="CT339" s="312"/>
      <c r="CU339" s="312"/>
      <c r="CV339" s="312"/>
      <c r="CW339" s="315"/>
      <c r="CX339" s="315"/>
    </row>
    <row r="340" spans="1:102" ht="18.75" x14ac:dyDescent="0.3">
      <c r="A340" s="270">
        <v>328</v>
      </c>
      <c r="B340" s="285" t="s">
        <v>2261</v>
      </c>
      <c r="C340" s="285" t="s">
        <v>351</v>
      </c>
      <c r="D340" s="285" t="s">
        <v>139</v>
      </c>
      <c r="E340" s="285" t="s">
        <v>130</v>
      </c>
      <c r="F340" s="285" t="s">
        <v>130</v>
      </c>
      <c r="G340" s="286" t="s">
        <v>2262</v>
      </c>
      <c r="H340" s="286" t="s">
        <v>2263</v>
      </c>
      <c r="I340" s="287">
        <v>14</v>
      </c>
      <c r="J340" s="285" t="s">
        <v>529</v>
      </c>
      <c r="K340" s="285" t="s">
        <v>2264</v>
      </c>
      <c r="L340" s="272">
        <v>113001012583</v>
      </c>
      <c r="M340" s="271">
        <v>544</v>
      </c>
      <c r="N340" s="270">
        <v>544</v>
      </c>
      <c r="O340" s="270" t="s">
        <v>2265</v>
      </c>
      <c r="P340" s="273" t="s">
        <v>2266</v>
      </c>
      <c r="Q340" s="273" t="s">
        <v>357</v>
      </c>
      <c r="R340" s="273">
        <v>3007212357</v>
      </c>
      <c r="S340" s="274" t="s">
        <v>2267</v>
      </c>
      <c r="T340" s="313">
        <v>227</v>
      </c>
      <c r="U340" s="312"/>
      <c r="V340" s="312"/>
      <c r="W340" s="313">
        <v>12</v>
      </c>
      <c r="X340" s="313">
        <v>27</v>
      </c>
      <c r="Y340" s="313">
        <v>36</v>
      </c>
      <c r="Z340" s="313">
        <v>37</v>
      </c>
      <c r="AA340" s="313">
        <v>57</v>
      </c>
      <c r="AB340" s="313">
        <v>58</v>
      </c>
      <c r="AC340" s="312"/>
      <c r="AD340" s="312"/>
      <c r="AE340" s="312"/>
      <c r="AF340" s="312"/>
      <c r="AG340" s="312"/>
      <c r="AH340" s="312"/>
      <c r="AI340" s="312"/>
      <c r="AJ340" s="312"/>
      <c r="AK340" s="312"/>
      <c r="AL340" s="312"/>
      <c r="AM340" s="312"/>
      <c r="AN340" s="312"/>
      <c r="AO340" s="312"/>
      <c r="AP340" s="312"/>
      <c r="AQ340" s="312"/>
      <c r="AR340" s="312"/>
      <c r="AS340" s="312"/>
      <c r="AT340" s="312"/>
      <c r="AU340" s="314">
        <v>544</v>
      </c>
      <c r="AV340" s="313">
        <v>65</v>
      </c>
      <c r="AW340" s="312"/>
      <c r="AX340" s="312"/>
      <c r="AY340" s="313">
        <v>2</v>
      </c>
      <c r="AZ340" s="313">
        <v>8</v>
      </c>
      <c r="BA340" s="313">
        <v>12</v>
      </c>
      <c r="BB340" s="313">
        <v>6</v>
      </c>
      <c r="BC340" s="313">
        <v>16</v>
      </c>
      <c r="BD340" s="313">
        <v>21</v>
      </c>
      <c r="BE340" s="312"/>
      <c r="BF340" s="312"/>
      <c r="BG340" s="312"/>
      <c r="BH340" s="312"/>
      <c r="BI340" s="312"/>
      <c r="BJ340" s="312"/>
      <c r="BK340" s="312"/>
      <c r="BL340" s="312"/>
      <c r="BM340" s="312"/>
      <c r="BN340" s="312"/>
      <c r="BO340" s="312"/>
      <c r="BP340" s="312"/>
      <c r="BQ340" s="312"/>
      <c r="BR340" s="312"/>
      <c r="BS340" s="312"/>
      <c r="BT340" s="312"/>
      <c r="BU340" s="315"/>
      <c r="BV340" s="315"/>
      <c r="BW340" s="314">
        <v>544</v>
      </c>
      <c r="BX340" s="313">
        <v>162</v>
      </c>
      <c r="BY340" s="312"/>
      <c r="BZ340" s="312"/>
      <c r="CA340" s="313">
        <v>10</v>
      </c>
      <c r="CB340" s="313">
        <v>19</v>
      </c>
      <c r="CC340" s="313">
        <v>24</v>
      </c>
      <c r="CD340" s="313">
        <v>31</v>
      </c>
      <c r="CE340" s="313">
        <v>41</v>
      </c>
      <c r="CF340" s="313">
        <v>37</v>
      </c>
      <c r="CG340" s="312"/>
      <c r="CH340" s="312"/>
      <c r="CI340" s="312"/>
      <c r="CJ340" s="312"/>
      <c r="CK340" s="312"/>
      <c r="CL340" s="312"/>
      <c r="CM340" s="312"/>
      <c r="CN340" s="312"/>
      <c r="CO340" s="312"/>
      <c r="CP340" s="312"/>
      <c r="CQ340" s="312"/>
      <c r="CR340" s="312"/>
      <c r="CS340" s="312"/>
      <c r="CT340" s="312"/>
      <c r="CU340" s="312"/>
      <c r="CV340" s="312"/>
      <c r="CW340" s="315"/>
      <c r="CX340" s="315"/>
    </row>
    <row r="341" spans="1:102" ht="18.75" x14ac:dyDescent="0.3">
      <c r="A341" s="270">
        <v>329</v>
      </c>
      <c r="B341" s="285" t="s">
        <v>2268</v>
      </c>
      <c r="C341" s="285" t="s">
        <v>351</v>
      </c>
      <c r="D341" s="285" t="s">
        <v>139</v>
      </c>
      <c r="E341" s="285" t="s">
        <v>129</v>
      </c>
      <c r="F341" s="285" t="s">
        <v>129</v>
      </c>
      <c r="G341" s="286" t="s">
        <v>344</v>
      </c>
      <c r="H341" s="286" t="s">
        <v>344</v>
      </c>
      <c r="I341" s="287">
        <v>4</v>
      </c>
      <c r="J341" s="285" t="s">
        <v>721</v>
      </c>
      <c r="K341" s="285" t="s">
        <v>2269</v>
      </c>
      <c r="L341" s="272">
        <v>313001013961</v>
      </c>
      <c r="M341" s="271">
        <v>562</v>
      </c>
      <c r="N341" s="270">
        <v>562</v>
      </c>
      <c r="O341" s="270" t="s">
        <v>2270</v>
      </c>
      <c r="P341" s="273">
        <v>6626653</v>
      </c>
      <c r="Q341" s="273" t="s">
        <v>357</v>
      </c>
      <c r="R341" s="273" t="s">
        <v>2271</v>
      </c>
      <c r="S341" s="274" t="s">
        <v>2272</v>
      </c>
      <c r="T341" s="313">
        <v>77</v>
      </c>
      <c r="U341" s="313">
        <v>1</v>
      </c>
      <c r="V341" s="313">
        <v>8</v>
      </c>
      <c r="W341" s="313">
        <v>7</v>
      </c>
      <c r="X341" s="313">
        <v>10</v>
      </c>
      <c r="Y341" s="313">
        <v>13</v>
      </c>
      <c r="Z341" s="313">
        <v>14</v>
      </c>
      <c r="AA341" s="313">
        <v>12</v>
      </c>
      <c r="AB341" s="313">
        <v>12</v>
      </c>
      <c r="AC341" s="312"/>
      <c r="AD341" s="312"/>
      <c r="AE341" s="312"/>
      <c r="AF341" s="312"/>
      <c r="AG341" s="312"/>
      <c r="AH341" s="312"/>
      <c r="AI341" s="312"/>
      <c r="AJ341" s="312"/>
      <c r="AK341" s="312"/>
      <c r="AL341" s="312"/>
      <c r="AM341" s="312"/>
      <c r="AN341" s="312"/>
      <c r="AO341" s="312"/>
      <c r="AP341" s="312"/>
      <c r="AQ341" s="312"/>
      <c r="AR341" s="312"/>
      <c r="AS341" s="312"/>
      <c r="AT341" s="312"/>
      <c r="AU341" s="314">
        <v>562</v>
      </c>
      <c r="AV341" s="313">
        <v>38</v>
      </c>
      <c r="AW341" s="313">
        <v>1</v>
      </c>
      <c r="AX341" s="313">
        <v>3</v>
      </c>
      <c r="AY341" s="313">
        <v>4</v>
      </c>
      <c r="AZ341" s="313">
        <v>7</v>
      </c>
      <c r="BA341" s="313">
        <v>6</v>
      </c>
      <c r="BB341" s="313">
        <v>4</v>
      </c>
      <c r="BC341" s="313">
        <v>7</v>
      </c>
      <c r="BD341" s="313">
        <v>6</v>
      </c>
      <c r="BE341" s="312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312"/>
      <c r="BP341" s="312"/>
      <c r="BQ341" s="312"/>
      <c r="BR341" s="312"/>
      <c r="BS341" s="312"/>
      <c r="BT341" s="312"/>
      <c r="BU341" s="315"/>
      <c r="BV341" s="315"/>
      <c r="BW341" s="314">
        <v>562</v>
      </c>
      <c r="BX341" s="313">
        <v>39</v>
      </c>
      <c r="BY341" s="312"/>
      <c r="BZ341" s="313">
        <v>5</v>
      </c>
      <c r="CA341" s="313">
        <v>3</v>
      </c>
      <c r="CB341" s="313">
        <v>3</v>
      </c>
      <c r="CC341" s="313">
        <v>7</v>
      </c>
      <c r="CD341" s="313">
        <v>10</v>
      </c>
      <c r="CE341" s="313">
        <v>5</v>
      </c>
      <c r="CF341" s="313">
        <v>6</v>
      </c>
      <c r="CG341" s="312"/>
      <c r="CH341" s="312"/>
      <c r="CI341" s="312"/>
      <c r="CJ341" s="312"/>
      <c r="CK341" s="312"/>
      <c r="CL341" s="312"/>
      <c r="CM341" s="312"/>
      <c r="CN341" s="312"/>
      <c r="CO341" s="312"/>
      <c r="CP341" s="312"/>
      <c r="CQ341" s="312"/>
      <c r="CR341" s="312"/>
      <c r="CS341" s="312"/>
      <c r="CT341" s="312"/>
      <c r="CU341" s="312"/>
      <c r="CV341" s="312"/>
      <c r="CW341" s="315"/>
      <c r="CX341" s="315"/>
    </row>
    <row r="342" spans="1:102" ht="18.75" x14ac:dyDescent="0.3">
      <c r="A342" s="270">
        <v>330</v>
      </c>
      <c r="B342" s="285" t="s">
        <v>2273</v>
      </c>
      <c r="C342" s="285" t="s">
        <v>351</v>
      </c>
      <c r="D342" s="285" t="s">
        <v>139</v>
      </c>
      <c r="E342" s="285" t="s">
        <v>129</v>
      </c>
      <c r="F342" s="285" t="s">
        <v>129</v>
      </c>
      <c r="G342" s="288" t="s">
        <v>2274</v>
      </c>
      <c r="H342" s="289" t="s">
        <v>2275</v>
      </c>
      <c r="I342" s="287">
        <v>6</v>
      </c>
      <c r="J342" s="285" t="s">
        <v>400</v>
      </c>
      <c r="K342" s="285" t="s">
        <v>2276</v>
      </c>
      <c r="L342" s="272">
        <v>313001027113</v>
      </c>
      <c r="M342" s="271">
        <v>564</v>
      </c>
      <c r="N342" s="270">
        <v>564</v>
      </c>
      <c r="O342" s="270" t="s">
        <v>2277</v>
      </c>
      <c r="P342" s="273">
        <v>3008012528</v>
      </c>
      <c r="Q342" s="273" t="s">
        <v>357</v>
      </c>
      <c r="R342" s="273">
        <v>3163106148</v>
      </c>
      <c r="S342" s="274" t="s">
        <v>2278</v>
      </c>
      <c r="T342" s="313">
        <v>238</v>
      </c>
      <c r="U342" s="312"/>
      <c r="V342" s="312"/>
      <c r="W342" s="313">
        <v>30</v>
      </c>
      <c r="X342" s="313">
        <v>53</v>
      </c>
      <c r="Y342" s="313">
        <v>43</v>
      </c>
      <c r="Z342" s="313">
        <v>48</v>
      </c>
      <c r="AA342" s="313">
        <v>36</v>
      </c>
      <c r="AB342" s="313">
        <v>28</v>
      </c>
      <c r="AC342" s="312"/>
      <c r="AD342" s="312"/>
      <c r="AE342" s="312"/>
      <c r="AF342" s="312"/>
      <c r="AG342" s="312"/>
      <c r="AH342" s="312"/>
      <c r="AI342" s="312"/>
      <c r="AJ342" s="312"/>
      <c r="AK342" s="312"/>
      <c r="AL342" s="312"/>
      <c r="AM342" s="312"/>
      <c r="AN342" s="312"/>
      <c r="AO342" s="312"/>
      <c r="AP342" s="312"/>
      <c r="AQ342" s="312"/>
      <c r="AR342" s="312"/>
      <c r="AS342" s="312"/>
      <c r="AT342" s="312"/>
      <c r="AU342" s="314">
        <v>564</v>
      </c>
      <c r="AV342" s="313">
        <v>125</v>
      </c>
      <c r="AW342" s="312"/>
      <c r="AX342" s="312"/>
      <c r="AY342" s="313">
        <v>18</v>
      </c>
      <c r="AZ342" s="313">
        <v>31</v>
      </c>
      <c r="BA342" s="313">
        <v>27</v>
      </c>
      <c r="BB342" s="313">
        <v>24</v>
      </c>
      <c r="BC342" s="313">
        <v>16</v>
      </c>
      <c r="BD342" s="313">
        <v>9</v>
      </c>
      <c r="BE342" s="312"/>
      <c r="BF342" s="312"/>
      <c r="BG342" s="312"/>
      <c r="BH342" s="312"/>
      <c r="BI342" s="312"/>
      <c r="BJ342" s="312"/>
      <c r="BK342" s="312"/>
      <c r="BL342" s="312"/>
      <c r="BM342" s="312"/>
      <c r="BN342" s="312"/>
      <c r="BO342" s="312"/>
      <c r="BP342" s="312"/>
      <c r="BQ342" s="312"/>
      <c r="BR342" s="312"/>
      <c r="BS342" s="312"/>
      <c r="BT342" s="312"/>
      <c r="BU342" s="315"/>
      <c r="BV342" s="315"/>
      <c r="BW342" s="314">
        <v>564</v>
      </c>
      <c r="BX342" s="313">
        <v>113</v>
      </c>
      <c r="BY342" s="312"/>
      <c r="BZ342" s="312"/>
      <c r="CA342" s="313">
        <v>12</v>
      </c>
      <c r="CB342" s="313">
        <v>22</v>
      </c>
      <c r="CC342" s="313">
        <v>16</v>
      </c>
      <c r="CD342" s="313">
        <v>24</v>
      </c>
      <c r="CE342" s="313">
        <v>20</v>
      </c>
      <c r="CF342" s="313">
        <v>19</v>
      </c>
      <c r="CG342" s="312"/>
      <c r="CH342" s="312"/>
      <c r="CI342" s="312"/>
      <c r="CJ342" s="312"/>
      <c r="CK342" s="312"/>
      <c r="CL342" s="312"/>
      <c r="CM342" s="312"/>
      <c r="CN342" s="312"/>
      <c r="CO342" s="312"/>
      <c r="CP342" s="312"/>
      <c r="CQ342" s="312"/>
      <c r="CR342" s="312"/>
      <c r="CS342" s="312"/>
      <c r="CT342" s="312"/>
      <c r="CU342" s="312"/>
      <c r="CV342" s="312"/>
      <c r="CW342" s="315"/>
      <c r="CX342" s="315"/>
    </row>
    <row r="343" spans="1:102" ht="18.75" x14ac:dyDescent="0.3">
      <c r="A343" s="270">
        <v>331</v>
      </c>
      <c r="B343" s="285" t="s">
        <v>2279</v>
      </c>
      <c r="C343" s="285" t="s">
        <v>351</v>
      </c>
      <c r="D343" s="285" t="s">
        <v>139</v>
      </c>
      <c r="E343" s="285" t="s">
        <v>129</v>
      </c>
      <c r="F343" s="285" t="s">
        <v>144</v>
      </c>
      <c r="G343" s="286" t="s">
        <v>344</v>
      </c>
      <c r="H343" s="286" t="s">
        <v>344</v>
      </c>
      <c r="I343" s="287" t="s">
        <v>367</v>
      </c>
      <c r="J343" s="285" t="s">
        <v>1234</v>
      </c>
      <c r="K343" s="285" t="s">
        <v>2280</v>
      </c>
      <c r="L343" s="272">
        <v>413001027126</v>
      </c>
      <c r="M343" s="271">
        <v>569</v>
      </c>
      <c r="N343" s="270">
        <v>569</v>
      </c>
      <c r="O343" s="270" t="s">
        <v>2281</v>
      </c>
      <c r="P343" s="273" t="s">
        <v>2282</v>
      </c>
      <c r="Q343" s="273" t="s">
        <v>357</v>
      </c>
      <c r="R343" s="273">
        <v>3106265876</v>
      </c>
      <c r="S343" s="274" t="s">
        <v>2283</v>
      </c>
      <c r="T343" s="313">
        <v>449</v>
      </c>
      <c r="U343" s="312"/>
      <c r="V343" s="312"/>
      <c r="W343" s="313">
        <v>49</v>
      </c>
      <c r="X343" s="313">
        <v>40</v>
      </c>
      <c r="Y343" s="313">
        <v>42</v>
      </c>
      <c r="Z343" s="313">
        <v>40</v>
      </c>
      <c r="AA343" s="313">
        <v>56</v>
      </c>
      <c r="AB343" s="313">
        <v>38</v>
      </c>
      <c r="AC343" s="312"/>
      <c r="AD343" s="313">
        <v>43</v>
      </c>
      <c r="AE343" s="313">
        <v>45</v>
      </c>
      <c r="AF343" s="313">
        <v>34</v>
      </c>
      <c r="AG343" s="313">
        <v>25</v>
      </c>
      <c r="AH343" s="313">
        <v>21</v>
      </c>
      <c r="AI343" s="313">
        <v>16</v>
      </c>
      <c r="AJ343" s="312"/>
      <c r="AK343" s="312"/>
      <c r="AL343" s="312"/>
      <c r="AM343" s="312"/>
      <c r="AN343" s="312"/>
      <c r="AO343" s="312"/>
      <c r="AP343" s="312"/>
      <c r="AQ343" s="312"/>
      <c r="AR343" s="312"/>
      <c r="AS343" s="312"/>
      <c r="AT343" s="312"/>
      <c r="AU343" s="314">
        <v>569</v>
      </c>
      <c r="AV343" s="313">
        <v>210</v>
      </c>
      <c r="AW343" s="312"/>
      <c r="AX343" s="312"/>
      <c r="AY343" s="313">
        <v>23</v>
      </c>
      <c r="AZ343" s="313">
        <v>18</v>
      </c>
      <c r="BA343" s="313">
        <v>18</v>
      </c>
      <c r="BB343" s="313">
        <v>21</v>
      </c>
      <c r="BC343" s="313">
        <v>27</v>
      </c>
      <c r="BD343" s="313">
        <v>20</v>
      </c>
      <c r="BE343" s="312"/>
      <c r="BF343" s="313">
        <v>21</v>
      </c>
      <c r="BG343" s="313">
        <v>19</v>
      </c>
      <c r="BH343" s="313">
        <v>19</v>
      </c>
      <c r="BI343" s="313">
        <v>9</v>
      </c>
      <c r="BJ343" s="313">
        <v>8</v>
      </c>
      <c r="BK343" s="313">
        <v>7</v>
      </c>
      <c r="BL343" s="312"/>
      <c r="BM343" s="312"/>
      <c r="BN343" s="312"/>
      <c r="BO343" s="312"/>
      <c r="BP343" s="312"/>
      <c r="BQ343" s="312"/>
      <c r="BR343" s="312"/>
      <c r="BS343" s="312"/>
      <c r="BT343" s="312"/>
      <c r="BU343" s="315"/>
      <c r="BV343" s="315"/>
      <c r="BW343" s="314">
        <v>569</v>
      </c>
      <c r="BX343" s="313">
        <v>239</v>
      </c>
      <c r="BY343" s="312"/>
      <c r="BZ343" s="312"/>
      <c r="CA343" s="313">
        <v>26</v>
      </c>
      <c r="CB343" s="313">
        <v>22</v>
      </c>
      <c r="CC343" s="313">
        <v>24</v>
      </c>
      <c r="CD343" s="313">
        <v>19</v>
      </c>
      <c r="CE343" s="313">
        <v>29</v>
      </c>
      <c r="CF343" s="313">
        <v>18</v>
      </c>
      <c r="CG343" s="312"/>
      <c r="CH343" s="313">
        <v>22</v>
      </c>
      <c r="CI343" s="313">
        <v>26</v>
      </c>
      <c r="CJ343" s="313">
        <v>15</v>
      </c>
      <c r="CK343" s="313">
        <v>16</v>
      </c>
      <c r="CL343" s="313">
        <v>13</v>
      </c>
      <c r="CM343" s="313">
        <v>9</v>
      </c>
      <c r="CN343" s="312"/>
      <c r="CO343" s="312"/>
      <c r="CP343" s="312"/>
      <c r="CQ343" s="312"/>
      <c r="CR343" s="312"/>
      <c r="CS343" s="312"/>
      <c r="CT343" s="312"/>
      <c r="CU343" s="312"/>
      <c r="CV343" s="312"/>
      <c r="CW343" s="315"/>
      <c r="CX343" s="315"/>
    </row>
    <row r="344" spans="1:102" ht="18.75" x14ac:dyDescent="0.3">
      <c r="A344" s="270">
        <v>332</v>
      </c>
      <c r="B344" s="285" t="s">
        <v>2284</v>
      </c>
      <c r="C344" s="285" t="s">
        <v>351</v>
      </c>
      <c r="D344" s="285" t="s">
        <v>139</v>
      </c>
      <c r="E344" s="285" t="s">
        <v>130</v>
      </c>
      <c r="F344" s="285" t="s">
        <v>130</v>
      </c>
      <c r="G344" s="286" t="s">
        <v>344</v>
      </c>
      <c r="H344" s="286" t="s">
        <v>344</v>
      </c>
      <c r="I344" s="287">
        <v>13</v>
      </c>
      <c r="J344" s="285" t="s">
        <v>407</v>
      </c>
      <c r="K344" s="285" t="s">
        <v>2285</v>
      </c>
      <c r="L344" s="272">
        <v>313001027237</v>
      </c>
      <c r="M344" s="271">
        <v>574</v>
      </c>
      <c r="N344" s="270">
        <v>574</v>
      </c>
      <c r="O344" s="270" t="s">
        <v>2286</v>
      </c>
      <c r="P344" s="273">
        <v>0</v>
      </c>
      <c r="Q344" s="273" t="s">
        <v>357</v>
      </c>
      <c r="R344" s="273">
        <v>3233830004</v>
      </c>
      <c r="S344" s="274" t="s">
        <v>2287</v>
      </c>
      <c r="T344" s="313">
        <v>542</v>
      </c>
      <c r="U344" s="312"/>
      <c r="V344" s="312"/>
      <c r="W344" s="313">
        <v>29</v>
      </c>
      <c r="X344" s="313">
        <v>42</v>
      </c>
      <c r="Y344" s="313">
        <v>61</v>
      </c>
      <c r="Z344" s="313">
        <v>51</v>
      </c>
      <c r="AA344" s="313">
        <v>55</v>
      </c>
      <c r="AB344" s="313">
        <v>68</v>
      </c>
      <c r="AC344" s="312"/>
      <c r="AD344" s="313">
        <v>82</v>
      </c>
      <c r="AE344" s="313">
        <v>66</v>
      </c>
      <c r="AF344" s="313">
        <v>55</v>
      </c>
      <c r="AG344" s="313">
        <v>33</v>
      </c>
      <c r="AH344" s="312"/>
      <c r="AI344" s="312"/>
      <c r="AJ344" s="312"/>
      <c r="AK344" s="312"/>
      <c r="AL344" s="312"/>
      <c r="AM344" s="312"/>
      <c r="AN344" s="312"/>
      <c r="AO344" s="312"/>
      <c r="AP344" s="312"/>
      <c r="AQ344" s="312"/>
      <c r="AR344" s="312"/>
      <c r="AS344" s="312"/>
      <c r="AT344" s="312"/>
      <c r="AU344" s="314">
        <v>574</v>
      </c>
      <c r="AV344" s="313">
        <v>280</v>
      </c>
      <c r="AW344" s="312"/>
      <c r="AX344" s="312"/>
      <c r="AY344" s="313">
        <v>11</v>
      </c>
      <c r="AZ344" s="313">
        <v>29</v>
      </c>
      <c r="BA344" s="313">
        <v>32</v>
      </c>
      <c r="BB344" s="313">
        <v>28</v>
      </c>
      <c r="BC344" s="313">
        <v>26</v>
      </c>
      <c r="BD344" s="313">
        <v>35</v>
      </c>
      <c r="BE344" s="312"/>
      <c r="BF344" s="313">
        <v>37</v>
      </c>
      <c r="BG344" s="313">
        <v>35</v>
      </c>
      <c r="BH344" s="313">
        <v>28</v>
      </c>
      <c r="BI344" s="313">
        <v>19</v>
      </c>
      <c r="BJ344" s="312"/>
      <c r="BK344" s="312"/>
      <c r="BL344" s="312"/>
      <c r="BM344" s="312"/>
      <c r="BN344" s="312"/>
      <c r="BO344" s="312"/>
      <c r="BP344" s="312"/>
      <c r="BQ344" s="312"/>
      <c r="BR344" s="312"/>
      <c r="BS344" s="312"/>
      <c r="BT344" s="312"/>
      <c r="BU344" s="315"/>
      <c r="BV344" s="315"/>
      <c r="BW344" s="314">
        <v>574</v>
      </c>
      <c r="BX344" s="313">
        <v>262</v>
      </c>
      <c r="BY344" s="312"/>
      <c r="BZ344" s="312"/>
      <c r="CA344" s="313">
        <v>18</v>
      </c>
      <c r="CB344" s="313">
        <v>13</v>
      </c>
      <c r="CC344" s="313">
        <v>29</v>
      </c>
      <c r="CD344" s="313">
        <v>23</v>
      </c>
      <c r="CE344" s="313">
        <v>29</v>
      </c>
      <c r="CF344" s="313">
        <v>33</v>
      </c>
      <c r="CG344" s="312"/>
      <c r="CH344" s="313">
        <v>45</v>
      </c>
      <c r="CI344" s="313">
        <v>31</v>
      </c>
      <c r="CJ344" s="313">
        <v>27</v>
      </c>
      <c r="CK344" s="313">
        <v>14</v>
      </c>
      <c r="CL344" s="312"/>
      <c r="CM344" s="312"/>
      <c r="CN344" s="312"/>
      <c r="CO344" s="312"/>
      <c r="CP344" s="312"/>
      <c r="CQ344" s="312"/>
      <c r="CR344" s="312"/>
      <c r="CS344" s="312"/>
      <c r="CT344" s="312"/>
      <c r="CU344" s="312"/>
      <c r="CV344" s="312"/>
      <c r="CW344" s="315"/>
      <c r="CX344" s="315"/>
    </row>
    <row r="345" spans="1:102" ht="18.75" x14ac:dyDescent="0.3">
      <c r="A345" s="270">
        <v>333</v>
      </c>
      <c r="B345" s="285" t="s">
        <v>2288</v>
      </c>
      <c r="C345" s="285" t="s">
        <v>351</v>
      </c>
      <c r="D345" s="285" t="s">
        <v>139</v>
      </c>
      <c r="E345" s="285" t="s">
        <v>130</v>
      </c>
      <c r="F345" s="285" t="s">
        <v>130</v>
      </c>
      <c r="G345" s="286" t="s">
        <v>344</v>
      </c>
      <c r="H345" s="286" t="s">
        <v>344</v>
      </c>
      <c r="I345" s="287">
        <v>11</v>
      </c>
      <c r="J345" s="285" t="s">
        <v>2289</v>
      </c>
      <c r="K345" s="285" t="s">
        <v>2290</v>
      </c>
      <c r="L345" s="272">
        <v>313001027261</v>
      </c>
      <c r="M345" s="271">
        <v>578</v>
      </c>
      <c r="N345" s="270">
        <v>578</v>
      </c>
      <c r="O345" s="270" t="s">
        <v>2291</v>
      </c>
      <c r="P345" s="273">
        <v>6675470</v>
      </c>
      <c r="Q345" s="273" t="s">
        <v>357</v>
      </c>
      <c r="R345" s="273">
        <v>3017665691</v>
      </c>
      <c r="S345" s="274" t="s">
        <v>2292</v>
      </c>
      <c r="T345" s="313">
        <v>31</v>
      </c>
      <c r="U345" s="312"/>
      <c r="V345" s="312"/>
      <c r="W345" s="312"/>
      <c r="X345" s="313">
        <v>5</v>
      </c>
      <c r="Y345" s="313">
        <v>6</v>
      </c>
      <c r="Z345" s="313">
        <v>11</v>
      </c>
      <c r="AA345" s="313">
        <v>5</v>
      </c>
      <c r="AB345" s="313">
        <v>4</v>
      </c>
      <c r="AC345" s="312"/>
      <c r="AD345" s="312"/>
      <c r="AE345" s="312"/>
      <c r="AF345" s="312"/>
      <c r="AG345" s="312"/>
      <c r="AH345" s="312"/>
      <c r="AI345" s="312"/>
      <c r="AJ345" s="312"/>
      <c r="AK345" s="312"/>
      <c r="AL345" s="312"/>
      <c r="AM345" s="312"/>
      <c r="AN345" s="312"/>
      <c r="AO345" s="312"/>
      <c r="AP345" s="312"/>
      <c r="AQ345" s="312"/>
      <c r="AR345" s="312"/>
      <c r="AS345" s="312"/>
      <c r="AT345" s="312"/>
      <c r="AU345" s="314">
        <v>578</v>
      </c>
      <c r="AV345" s="313">
        <v>14</v>
      </c>
      <c r="AW345" s="312"/>
      <c r="AX345" s="312"/>
      <c r="AY345" s="312"/>
      <c r="AZ345" s="312"/>
      <c r="BA345" s="313">
        <v>3</v>
      </c>
      <c r="BB345" s="313">
        <v>5</v>
      </c>
      <c r="BC345" s="313">
        <v>3</v>
      </c>
      <c r="BD345" s="313">
        <v>3</v>
      </c>
      <c r="BE345" s="312"/>
      <c r="BF345" s="312"/>
      <c r="BG345" s="312"/>
      <c r="BH345" s="312"/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  <c r="BT345" s="312"/>
      <c r="BU345" s="315"/>
      <c r="BV345" s="315"/>
      <c r="BW345" s="314">
        <v>578</v>
      </c>
      <c r="BX345" s="313">
        <v>17</v>
      </c>
      <c r="BY345" s="312"/>
      <c r="BZ345" s="312"/>
      <c r="CA345" s="312"/>
      <c r="CB345" s="313">
        <v>5</v>
      </c>
      <c r="CC345" s="313">
        <v>3</v>
      </c>
      <c r="CD345" s="313">
        <v>6</v>
      </c>
      <c r="CE345" s="313">
        <v>2</v>
      </c>
      <c r="CF345" s="313">
        <v>1</v>
      </c>
      <c r="CG345" s="312"/>
      <c r="CH345" s="312"/>
      <c r="CI345" s="312"/>
      <c r="CJ345" s="312"/>
      <c r="CK345" s="312"/>
      <c r="CL345" s="312"/>
      <c r="CM345" s="312"/>
      <c r="CN345" s="312"/>
      <c r="CO345" s="312"/>
      <c r="CP345" s="312"/>
      <c r="CQ345" s="312"/>
      <c r="CR345" s="312"/>
      <c r="CS345" s="312"/>
      <c r="CT345" s="312"/>
      <c r="CU345" s="312"/>
      <c r="CV345" s="312"/>
      <c r="CW345" s="315"/>
      <c r="CX345" s="315"/>
    </row>
    <row r="346" spans="1:102" ht="18.75" x14ac:dyDescent="0.3">
      <c r="A346" s="270">
        <v>334</v>
      </c>
      <c r="B346" s="285" t="s">
        <v>2293</v>
      </c>
      <c r="C346" s="285" t="s">
        <v>351</v>
      </c>
      <c r="D346" s="285" t="s">
        <v>139</v>
      </c>
      <c r="E346" s="285" t="s">
        <v>130</v>
      </c>
      <c r="F346" s="285" t="s">
        <v>130</v>
      </c>
      <c r="G346" s="286" t="s">
        <v>2294</v>
      </c>
      <c r="H346" s="286" t="s">
        <v>2295</v>
      </c>
      <c r="I346" s="287">
        <v>12</v>
      </c>
      <c r="J346" s="285" t="s">
        <v>589</v>
      </c>
      <c r="K346" s="285" t="s">
        <v>2296</v>
      </c>
      <c r="L346" s="272">
        <v>313001028012</v>
      </c>
      <c r="M346" s="271">
        <v>581</v>
      </c>
      <c r="N346" s="270">
        <v>581</v>
      </c>
      <c r="O346" s="270" t="s">
        <v>2297</v>
      </c>
      <c r="P346" s="273">
        <v>6799547</v>
      </c>
      <c r="Q346" s="273" t="s">
        <v>357</v>
      </c>
      <c r="R346" s="273">
        <v>3012000118</v>
      </c>
      <c r="S346" s="274" t="s">
        <v>2298</v>
      </c>
      <c r="T346" s="313">
        <v>145</v>
      </c>
      <c r="U346" s="312"/>
      <c r="V346" s="312"/>
      <c r="W346" s="312"/>
      <c r="X346" s="313">
        <v>4</v>
      </c>
      <c r="Y346" s="313">
        <v>11</v>
      </c>
      <c r="Z346" s="313">
        <v>19</v>
      </c>
      <c r="AA346" s="313">
        <v>11</v>
      </c>
      <c r="AB346" s="313">
        <v>14</v>
      </c>
      <c r="AC346" s="312"/>
      <c r="AD346" s="313">
        <v>32</v>
      </c>
      <c r="AE346" s="313">
        <v>33</v>
      </c>
      <c r="AF346" s="313">
        <v>17</v>
      </c>
      <c r="AG346" s="313">
        <v>4</v>
      </c>
      <c r="AH346" s="312"/>
      <c r="AI346" s="312"/>
      <c r="AJ346" s="312"/>
      <c r="AK346" s="312"/>
      <c r="AL346" s="312"/>
      <c r="AM346" s="312"/>
      <c r="AN346" s="312"/>
      <c r="AO346" s="312"/>
      <c r="AP346" s="312"/>
      <c r="AQ346" s="312"/>
      <c r="AR346" s="312"/>
      <c r="AS346" s="312"/>
      <c r="AT346" s="312"/>
      <c r="AU346" s="314">
        <v>581</v>
      </c>
      <c r="AV346" s="313">
        <v>45</v>
      </c>
      <c r="AW346" s="312"/>
      <c r="AX346" s="312"/>
      <c r="AY346" s="312"/>
      <c r="AZ346" s="312"/>
      <c r="BA346" s="313">
        <v>3</v>
      </c>
      <c r="BB346" s="313">
        <v>7</v>
      </c>
      <c r="BC346" s="313">
        <v>3</v>
      </c>
      <c r="BD346" s="313">
        <v>1</v>
      </c>
      <c r="BE346" s="312"/>
      <c r="BF346" s="313">
        <v>8</v>
      </c>
      <c r="BG346" s="313">
        <v>14</v>
      </c>
      <c r="BH346" s="313">
        <v>8</v>
      </c>
      <c r="BI346" s="313">
        <v>1</v>
      </c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5"/>
      <c r="BV346" s="315"/>
      <c r="BW346" s="314">
        <v>581</v>
      </c>
      <c r="BX346" s="313">
        <v>100</v>
      </c>
      <c r="BY346" s="312"/>
      <c r="BZ346" s="312"/>
      <c r="CA346" s="312"/>
      <c r="CB346" s="313">
        <v>4</v>
      </c>
      <c r="CC346" s="313">
        <v>8</v>
      </c>
      <c r="CD346" s="313">
        <v>12</v>
      </c>
      <c r="CE346" s="313">
        <v>8</v>
      </c>
      <c r="CF346" s="313">
        <v>13</v>
      </c>
      <c r="CG346" s="312"/>
      <c r="CH346" s="313">
        <v>24</v>
      </c>
      <c r="CI346" s="313">
        <v>19</v>
      </c>
      <c r="CJ346" s="313">
        <v>9</v>
      </c>
      <c r="CK346" s="313">
        <v>3</v>
      </c>
      <c r="CL346" s="312"/>
      <c r="CM346" s="312"/>
      <c r="CN346" s="312"/>
      <c r="CO346" s="312"/>
      <c r="CP346" s="312"/>
      <c r="CQ346" s="312"/>
      <c r="CR346" s="312"/>
      <c r="CS346" s="312"/>
      <c r="CT346" s="312"/>
      <c r="CU346" s="312"/>
      <c r="CV346" s="312"/>
      <c r="CW346" s="315"/>
      <c r="CX346" s="315"/>
    </row>
    <row r="347" spans="1:102" ht="18.75" x14ac:dyDescent="0.3">
      <c r="A347" s="270">
        <v>335</v>
      </c>
      <c r="B347" s="285" t="s">
        <v>2299</v>
      </c>
      <c r="C347" s="285" t="s">
        <v>351</v>
      </c>
      <c r="D347" s="285" t="s">
        <v>139</v>
      </c>
      <c r="E347" s="285" t="s">
        <v>129</v>
      </c>
      <c r="F347" s="285" t="s">
        <v>129</v>
      </c>
      <c r="G347" s="288" t="s">
        <v>2300</v>
      </c>
      <c r="H347" s="289" t="s">
        <v>2301</v>
      </c>
      <c r="I347" s="287">
        <v>6</v>
      </c>
      <c r="J347" s="285" t="s">
        <v>400</v>
      </c>
      <c r="K347" s="285" t="s">
        <v>2302</v>
      </c>
      <c r="L347" s="272">
        <v>313001027474</v>
      </c>
      <c r="M347" s="271">
        <v>588</v>
      </c>
      <c r="N347" s="270">
        <v>588</v>
      </c>
      <c r="O347" s="271" t="s">
        <v>2303</v>
      </c>
      <c r="P347" s="273">
        <v>6458029</v>
      </c>
      <c r="Q347" s="273" t="s">
        <v>357</v>
      </c>
      <c r="R347" s="273">
        <v>3102074783</v>
      </c>
      <c r="S347" s="274" t="s">
        <v>2304</v>
      </c>
      <c r="T347" s="313">
        <v>397</v>
      </c>
      <c r="U347" s="312"/>
      <c r="V347" s="312"/>
      <c r="W347" s="313">
        <v>25</v>
      </c>
      <c r="X347" s="313">
        <v>37</v>
      </c>
      <c r="Y347" s="313">
        <v>35</v>
      </c>
      <c r="Z347" s="313">
        <v>50</v>
      </c>
      <c r="AA347" s="313">
        <v>58</v>
      </c>
      <c r="AB347" s="313">
        <v>50</v>
      </c>
      <c r="AC347" s="312"/>
      <c r="AD347" s="313">
        <v>46</v>
      </c>
      <c r="AE347" s="313">
        <v>42</v>
      </c>
      <c r="AF347" s="313">
        <v>27</v>
      </c>
      <c r="AG347" s="313">
        <v>27</v>
      </c>
      <c r="AH347" s="312"/>
      <c r="AI347" s="312"/>
      <c r="AJ347" s="312"/>
      <c r="AK347" s="312"/>
      <c r="AL347" s="312"/>
      <c r="AM347" s="312"/>
      <c r="AN347" s="312"/>
      <c r="AO347" s="312"/>
      <c r="AP347" s="312"/>
      <c r="AQ347" s="312"/>
      <c r="AR347" s="312"/>
      <c r="AS347" s="312"/>
      <c r="AT347" s="312"/>
      <c r="AU347" s="314">
        <v>588</v>
      </c>
      <c r="AV347" s="313">
        <v>185</v>
      </c>
      <c r="AW347" s="312"/>
      <c r="AX347" s="312"/>
      <c r="AY347" s="313">
        <v>15</v>
      </c>
      <c r="AZ347" s="313">
        <v>20</v>
      </c>
      <c r="BA347" s="313">
        <v>13</v>
      </c>
      <c r="BB347" s="313">
        <v>27</v>
      </c>
      <c r="BC347" s="313">
        <v>26</v>
      </c>
      <c r="BD347" s="313">
        <v>20</v>
      </c>
      <c r="BE347" s="312"/>
      <c r="BF347" s="313">
        <v>22</v>
      </c>
      <c r="BG347" s="313">
        <v>17</v>
      </c>
      <c r="BH347" s="313">
        <v>13</v>
      </c>
      <c r="BI347" s="313">
        <v>12</v>
      </c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5"/>
      <c r="BV347" s="315"/>
      <c r="BW347" s="314">
        <v>588</v>
      </c>
      <c r="BX347" s="313">
        <v>212</v>
      </c>
      <c r="BY347" s="312"/>
      <c r="BZ347" s="312"/>
      <c r="CA347" s="313">
        <v>10</v>
      </c>
      <c r="CB347" s="313">
        <v>17</v>
      </c>
      <c r="CC347" s="313">
        <v>22</v>
      </c>
      <c r="CD347" s="313">
        <v>23</v>
      </c>
      <c r="CE347" s="313">
        <v>32</v>
      </c>
      <c r="CF347" s="313">
        <v>30</v>
      </c>
      <c r="CG347" s="312"/>
      <c r="CH347" s="313">
        <v>24</v>
      </c>
      <c r="CI347" s="313">
        <v>25</v>
      </c>
      <c r="CJ347" s="313">
        <v>14</v>
      </c>
      <c r="CK347" s="313">
        <v>15</v>
      </c>
      <c r="CL347" s="312"/>
      <c r="CM347" s="312"/>
      <c r="CN347" s="312"/>
      <c r="CO347" s="312"/>
      <c r="CP347" s="312"/>
      <c r="CQ347" s="312"/>
      <c r="CR347" s="312"/>
      <c r="CS347" s="312"/>
      <c r="CT347" s="312"/>
      <c r="CU347" s="312"/>
      <c r="CV347" s="312"/>
      <c r="CW347" s="315"/>
      <c r="CX347" s="315"/>
    </row>
    <row r="348" spans="1:102" ht="18.75" x14ac:dyDescent="0.3">
      <c r="A348" s="270">
        <v>336</v>
      </c>
      <c r="B348" s="285" t="s">
        <v>2305</v>
      </c>
      <c r="C348" s="285" t="s">
        <v>351</v>
      </c>
      <c r="D348" s="285" t="s">
        <v>139</v>
      </c>
      <c r="E348" s="285" t="s">
        <v>129</v>
      </c>
      <c r="F348" s="285" t="s">
        <v>145</v>
      </c>
      <c r="G348" s="286" t="s">
        <v>2306</v>
      </c>
      <c r="H348" s="286" t="s">
        <v>2307</v>
      </c>
      <c r="I348" s="287">
        <v>8</v>
      </c>
      <c r="J348" s="285" t="s">
        <v>2308</v>
      </c>
      <c r="K348" s="285" t="s">
        <v>2309</v>
      </c>
      <c r="L348" s="272">
        <v>313001028639</v>
      </c>
      <c r="M348" s="271">
        <v>591</v>
      </c>
      <c r="N348" s="270">
        <v>591</v>
      </c>
      <c r="O348" s="270" t="s">
        <v>2310</v>
      </c>
      <c r="P348" s="273">
        <v>6718527</v>
      </c>
      <c r="Q348" s="273" t="s">
        <v>357</v>
      </c>
      <c r="R348" s="273">
        <v>3013322166</v>
      </c>
      <c r="S348" s="274" t="s">
        <v>2311</v>
      </c>
      <c r="T348" s="313">
        <v>110</v>
      </c>
      <c r="U348" s="312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2"/>
      <c r="AH348" s="312"/>
      <c r="AI348" s="312"/>
      <c r="AJ348" s="312"/>
      <c r="AK348" s="312"/>
      <c r="AL348" s="313">
        <v>11</v>
      </c>
      <c r="AM348" s="313">
        <v>30</v>
      </c>
      <c r="AN348" s="313">
        <v>39</v>
      </c>
      <c r="AO348" s="313">
        <v>30</v>
      </c>
      <c r="AP348" s="312"/>
      <c r="AQ348" s="312"/>
      <c r="AR348" s="312"/>
      <c r="AS348" s="312"/>
      <c r="AT348" s="312"/>
      <c r="AU348" s="314">
        <v>591</v>
      </c>
      <c r="AV348" s="313">
        <v>33</v>
      </c>
      <c r="AW348" s="312"/>
      <c r="AX348" s="312"/>
      <c r="AY348" s="312"/>
      <c r="AZ348" s="312"/>
      <c r="BA348" s="312"/>
      <c r="BB348" s="312"/>
      <c r="BC348" s="312"/>
      <c r="BD348" s="312"/>
      <c r="BE348" s="312"/>
      <c r="BF348" s="312"/>
      <c r="BG348" s="312"/>
      <c r="BH348" s="312"/>
      <c r="BI348" s="312"/>
      <c r="BJ348" s="312"/>
      <c r="BK348" s="312"/>
      <c r="BL348" s="312"/>
      <c r="BM348" s="312"/>
      <c r="BN348" s="313">
        <v>2</v>
      </c>
      <c r="BO348" s="313">
        <v>11</v>
      </c>
      <c r="BP348" s="313">
        <v>12</v>
      </c>
      <c r="BQ348" s="313">
        <v>8</v>
      </c>
      <c r="BR348" s="312"/>
      <c r="BS348" s="312"/>
      <c r="BT348" s="312"/>
      <c r="BU348" s="315"/>
      <c r="BV348" s="315"/>
      <c r="BW348" s="314">
        <v>591</v>
      </c>
      <c r="BX348" s="313">
        <v>77</v>
      </c>
      <c r="BY348" s="312"/>
      <c r="BZ348" s="312"/>
      <c r="CA348" s="312"/>
      <c r="CB348" s="312"/>
      <c r="CC348" s="312"/>
      <c r="CD348" s="312"/>
      <c r="CE348" s="312"/>
      <c r="CF348" s="312"/>
      <c r="CG348" s="312"/>
      <c r="CH348" s="312"/>
      <c r="CI348" s="312"/>
      <c r="CJ348" s="312"/>
      <c r="CK348" s="312"/>
      <c r="CL348" s="312"/>
      <c r="CM348" s="312"/>
      <c r="CN348" s="312"/>
      <c r="CO348" s="312"/>
      <c r="CP348" s="313">
        <v>9</v>
      </c>
      <c r="CQ348" s="313">
        <v>19</v>
      </c>
      <c r="CR348" s="313">
        <v>27</v>
      </c>
      <c r="CS348" s="313">
        <v>22</v>
      </c>
      <c r="CT348" s="312"/>
      <c r="CU348" s="312"/>
      <c r="CV348" s="312"/>
      <c r="CW348" s="315"/>
      <c r="CX348" s="315"/>
    </row>
    <row r="349" spans="1:102" ht="18.75" x14ac:dyDescent="0.3">
      <c r="A349" s="270">
        <v>337</v>
      </c>
      <c r="B349" s="285" t="s">
        <v>2312</v>
      </c>
      <c r="C349" s="285" t="s">
        <v>351</v>
      </c>
      <c r="D349" s="285" t="s">
        <v>139</v>
      </c>
      <c r="E349" s="285" t="s">
        <v>128</v>
      </c>
      <c r="F349" s="285" t="s">
        <v>148</v>
      </c>
      <c r="G349" s="288" t="s">
        <v>2313</v>
      </c>
      <c r="H349" s="289" t="s">
        <v>2314</v>
      </c>
      <c r="I349" s="287">
        <v>13</v>
      </c>
      <c r="J349" s="285" t="s">
        <v>2315</v>
      </c>
      <c r="K349" s="285" t="s">
        <v>2316</v>
      </c>
      <c r="L349" s="272">
        <v>313001027539</v>
      </c>
      <c r="M349" s="271">
        <v>602</v>
      </c>
      <c r="N349" s="270">
        <v>602</v>
      </c>
      <c r="O349" s="271" t="s">
        <v>2317</v>
      </c>
      <c r="P349" s="273">
        <v>3017428272</v>
      </c>
      <c r="Q349" s="273" t="s">
        <v>357</v>
      </c>
      <c r="R349" s="273">
        <v>3017428272</v>
      </c>
      <c r="S349" s="274" t="s">
        <v>2318</v>
      </c>
      <c r="T349" s="313">
        <v>934</v>
      </c>
      <c r="U349" s="312"/>
      <c r="V349" s="312"/>
      <c r="W349" s="313">
        <v>94</v>
      </c>
      <c r="X349" s="313">
        <v>114</v>
      </c>
      <c r="Y349" s="313">
        <v>152</v>
      </c>
      <c r="Z349" s="313">
        <v>164</v>
      </c>
      <c r="AA349" s="313">
        <v>127</v>
      </c>
      <c r="AB349" s="313">
        <v>115</v>
      </c>
      <c r="AC349" s="312"/>
      <c r="AD349" s="313">
        <v>109</v>
      </c>
      <c r="AE349" s="313">
        <v>43</v>
      </c>
      <c r="AF349" s="313">
        <v>14</v>
      </c>
      <c r="AG349" s="313">
        <v>2</v>
      </c>
      <c r="AH349" s="312"/>
      <c r="AI349" s="312"/>
      <c r="AJ349" s="312"/>
      <c r="AK349" s="312"/>
      <c r="AL349" s="312"/>
      <c r="AM349" s="312"/>
      <c r="AN349" s="312"/>
      <c r="AO349" s="312"/>
      <c r="AP349" s="312"/>
      <c r="AQ349" s="312"/>
      <c r="AR349" s="312"/>
      <c r="AS349" s="312"/>
      <c r="AT349" s="312"/>
      <c r="AU349" s="314">
        <v>602</v>
      </c>
      <c r="AV349" s="313">
        <v>439</v>
      </c>
      <c r="AW349" s="312"/>
      <c r="AX349" s="312"/>
      <c r="AY349" s="313">
        <v>38</v>
      </c>
      <c r="AZ349" s="313">
        <v>64</v>
      </c>
      <c r="BA349" s="313">
        <v>73</v>
      </c>
      <c r="BB349" s="313">
        <v>74</v>
      </c>
      <c r="BC349" s="313">
        <v>54</v>
      </c>
      <c r="BD349" s="313">
        <v>55</v>
      </c>
      <c r="BE349" s="312"/>
      <c r="BF349" s="313">
        <v>55</v>
      </c>
      <c r="BG349" s="313">
        <v>18</v>
      </c>
      <c r="BH349" s="313">
        <v>7</v>
      </c>
      <c r="BI349" s="313">
        <v>1</v>
      </c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5"/>
      <c r="BV349" s="315"/>
      <c r="BW349" s="314">
        <v>602</v>
      </c>
      <c r="BX349" s="313">
        <v>495</v>
      </c>
      <c r="BY349" s="312"/>
      <c r="BZ349" s="312"/>
      <c r="CA349" s="313">
        <v>56</v>
      </c>
      <c r="CB349" s="313">
        <v>50</v>
      </c>
      <c r="CC349" s="313">
        <v>79</v>
      </c>
      <c r="CD349" s="313">
        <v>90</v>
      </c>
      <c r="CE349" s="313">
        <v>73</v>
      </c>
      <c r="CF349" s="313">
        <v>60</v>
      </c>
      <c r="CG349" s="312"/>
      <c r="CH349" s="313">
        <v>54</v>
      </c>
      <c r="CI349" s="313">
        <v>25</v>
      </c>
      <c r="CJ349" s="313">
        <v>7</v>
      </c>
      <c r="CK349" s="313">
        <v>1</v>
      </c>
      <c r="CL349" s="312"/>
      <c r="CM349" s="312"/>
      <c r="CN349" s="312"/>
      <c r="CO349" s="312"/>
      <c r="CP349" s="312"/>
      <c r="CQ349" s="312"/>
      <c r="CR349" s="312"/>
      <c r="CS349" s="312"/>
      <c r="CT349" s="312"/>
      <c r="CU349" s="312"/>
      <c r="CV349" s="312"/>
      <c r="CW349" s="315"/>
      <c r="CX349" s="315"/>
    </row>
    <row r="350" spans="1:102" ht="18.75" x14ac:dyDescent="0.3">
      <c r="A350" s="270">
        <v>338</v>
      </c>
      <c r="B350" s="285" t="s">
        <v>2319</v>
      </c>
      <c r="C350" s="285" t="s">
        <v>351</v>
      </c>
      <c r="D350" s="285" t="s">
        <v>139</v>
      </c>
      <c r="E350" s="285" t="s">
        <v>130</v>
      </c>
      <c r="F350" s="285" t="s">
        <v>130</v>
      </c>
      <c r="G350" s="286" t="s">
        <v>2320</v>
      </c>
      <c r="H350" s="286" t="s">
        <v>2321</v>
      </c>
      <c r="I350" s="287">
        <v>12</v>
      </c>
      <c r="J350" s="285" t="s">
        <v>433</v>
      </c>
      <c r="K350" s="285" t="s">
        <v>2322</v>
      </c>
      <c r="L350" s="272">
        <v>313001028039</v>
      </c>
      <c r="M350" s="271">
        <v>610</v>
      </c>
      <c r="N350" s="270">
        <v>610</v>
      </c>
      <c r="O350" s="270" t="s">
        <v>2323</v>
      </c>
      <c r="P350" s="273">
        <v>6904333</v>
      </c>
      <c r="Q350" s="273" t="s">
        <v>357</v>
      </c>
      <c r="R350" s="273">
        <v>3015293186</v>
      </c>
      <c r="S350" s="274" t="s">
        <v>2324</v>
      </c>
      <c r="T350" s="313">
        <v>94</v>
      </c>
      <c r="U350" s="313">
        <v>3</v>
      </c>
      <c r="V350" s="313">
        <v>5</v>
      </c>
      <c r="W350" s="313">
        <v>9</v>
      </c>
      <c r="X350" s="313">
        <v>12</v>
      </c>
      <c r="Y350" s="313">
        <v>13</v>
      </c>
      <c r="Z350" s="313">
        <v>19</v>
      </c>
      <c r="AA350" s="313">
        <v>15</v>
      </c>
      <c r="AB350" s="313">
        <v>18</v>
      </c>
      <c r="AC350" s="312"/>
      <c r="AD350" s="312"/>
      <c r="AE350" s="312"/>
      <c r="AF350" s="312"/>
      <c r="AG350" s="312"/>
      <c r="AH350" s="312"/>
      <c r="AI350" s="312"/>
      <c r="AJ350" s="312"/>
      <c r="AK350" s="312"/>
      <c r="AL350" s="312"/>
      <c r="AM350" s="312"/>
      <c r="AN350" s="312"/>
      <c r="AO350" s="312"/>
      <c r="AP350" s="312"/>
      <c r="AQ350" s="312"/>
      <c r="AR350" s="312"/>
      <c r="AS350" s="312"/>
      <c r="AT350" s="312"/>
      <c r="AU350" s="314">
        <v>610</v>
      </c>
      <c r="AV350" s="313">
        <v>37</v>
      </c>
      <c r="AW350" s="313">
        <v>2</v>
      </c>
      <c r="AX350" s="313">
        <v>2</v>
      </c>
      <c r="AY350" s="313">
        <v>5</v>
      </c>
      <c r="AZ350" s="313">
        <v>6</v>
      </c>
      <c r="BA350" s="313">
        <v>4</v>
      </c>
      <c r="BB350" s="313">
        <v>8</v>
      </c>
      <c r="BC350" s="313">
        <v>4</v>
      </c>
      <c r="BD350" s="313">
        <v>6</v>
      </c>
      <c r="BE350" s="312"/>
      <c r="BF350" s="312"/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5"/>
      <c r="BV350" s="315"/>
      <c r="BW350" s="314">
        <v>610</v>
      </c>
      <c r="BX350" s="313">
        <v>57</v>
      </c>
      <c r="BY350" s="313">
        <v>1</v>
      </c>
      <c r="BZ350" s="313">
        <v>3</v>
      </c>
      <c r="CA350" s="313">
        <v>4</v>
      </c>
      <c r="CB350" s="313">
        <v>6</v>
      </c>
      <c r="CC350" s="313">
        <v>9</v>
      </c>
      <c r="CD350" s="313">
        <v>11</v>
      </c>
      <c r="CE350" s="313">
        <v>11</v>
      </c>
      <c r="CF350" s="313">
        <v>12</v>
      </c>
      <c r="CG350" s="312"/>
      <c r="CH350" s="312"/>
      <c r="CI350" s="312"/>
      <c r="CJ350" s="312"/>
      <c r="CK350" s="312"/>
      <c r="CL350" s="312"/>
      <c r="CM350" s="312"/>
      <c r="CN350" s="312"/>
      <c r="CO350" s="312"/>
      <c r="CP350" s="312"/>
      <c r="CQ350" s="312"/>
      <c r="CR350" s="312"/>
      <c r="CS350" s="312"/>
      <c r="CT350" s="312"/>
      <c r="CU350" s="312"/>
      <c r="CV350" s="312"/>
      <c r="CW350" s="315"/>
      <c r="CX350" s="315"/>
    </row>
    <row r="351" spans="1:102" ht="18.75" x14ac:dyDescent="0.3">
      <c r="A351" s="270">
        <v>339</v>
      </c>
      <c r="B351" s="285" t="s">
        <v>2325</v>
      </c>
      <c r="C351" s="285" t="s">
        <v>351</v>
      </c>
      <c r="D351" s="285" t="s">
        <v>139</v>
      </c>
      <c r="E351" s="285" t="s">
        <v>129</v>
      </c>
      <c r="F351" s="285" t="s">
        <v>129</v>
      </c>
      <c r="G351" s="286" t="s">
        <v>2326</v>
      </c>
      <c r="H351" s="286" t="s">
        <v>2327</v>
      </c>
      <c r="I351" s="287">
        <v>5</v>
      </c>
      <c r="J351" s="285" t="s">
        <v>2328</v>
      </c>
      <c r="K351" s="285" t="s">
        <v>2329</v>
      </c>
      <c r="L351" s="272">
        <v>313001028868</v>
      </c>
      <c r="M351" s="271">
        <v>614</v>
      </c>
      <c r="N351" s="270">
        <v>614</v>
      </c>
      <c r="O351" s="270" t="s">
        <v>1849</v>
      </c>
      <c r="P351" s="273">
        <v>6753078</v>
      </c>
      <c r="Q351" s="273" t="s">
        <v>357</v>
      </c>
      <c r="R351" s="273">
        <v>3166846621</v>
      </c>
      <c r="S351" s="274" t="s">
        <v>2330</v>
      </c>
      <c r="T351" s="313">
        <v>184</v>
      </c>
      <c r="U351" s="312"/>
      <c r="V351" s="312"/>
      <c r="W351" s="312"/>
      <c r="X351" s="312"/>
      <c r="Y351" s="312"/>
      <c r="Z351" s="312"/>
      <c r="AA351" s="312"/>
      <c r="AB351" s="312"/>
      <c r="AC351" s="312"/>
      <c r="AD351" s="313">
        <v>34</v>
      </c>
      <c r="AE351" s="313">
        <v>48</v>
      </c>
      <c r="AF351" s="313">
        <v>34</v>
      </c>
      <c r="AG351" s="313">
        <v>17</v>
      </c>
      <c r="AH351" s="313">
        <v>27</v>
      </c>
      <c r="AI351" s="313">
        <v>24</v>
      </c>
      <c r="AJ351" s="312"/>
      <c r="AK351" s="312"/>
      <c r="AL351" s="312"/>
      <c r="AM351" s="312"/>
      <c r="AN351" s="312"/>
      <c r="AO351" s="312"/>
      <c r="AP351" s="312"/>
      <c r="AQ351" s="312"/>
      <c r="AR351" s="312"/>
      <c r="AS351" s="312"/>
      <c r="AT351" s="312"/>
      <c r="AU351" s="314">
        <v>614</v>
      </c>
      <c r="AV351" s="313">
        <v>86</v>
      </c>
      <c r="AW351" s="312"/>
      <c r="AX351" s="312"/>
      <c r="AY351" s="312"/>
      <c r="AZ351" s="312"/>
      <c r="BA351" s="312"/>
      <c r="BB351" s="312"/>
      <c r="BC351" s="312"/>
      <c r="BD351" s="312"/>
      <c r="BE351" s="312"/>
      <c r="BF351" s="313">
        <v>16</v>
      </c>
      <c r="BG351" s="313">
        <v>19</v>
      </c>
      <c r="BH351" s="313">
        <v>17</v>
      </c>
      <c r="BI351" s="313">
        <v>8</v>
      </c>
      <c r="BJ351" s="313">
        <v>16</v>
      </c>
      <c r="BK351" s="313">
        <v>10</v>
      </c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5"/>
      <c r="BV351" s="315"/>
      <c r="BW351" s="314">
        <v>614</v>
      </c>
      <c r="BX351" s="313">
        <v>98</v>
      </c>
      <c r="BY351" s="312"/>
      <c r="BZ351" s="312"/>
      <c r="CA351" s="312"/>
      <c r="CB351" s="312"/>
      <c r="CC351" s="312"/>
      <c r="CD351" s="312"/>
      <c r="CE351" s="312"/>
      <c r="CF351" s="312"/>
      <c r="CG351" s="312"/>
      <c r="CH351" s="313">
        <v>18</v>
      </c>
      <c r="CI351" s="313">
        <v>29</v>
      </c>
      <c r="CJ351" s="313">
        <v>17</v>
      </c>
      <c r="CK351" s="313">
        <v>9</v>
      </c>
      <c r="CL351" s="313">
        <v>11</v>
      </c>
      <c r="CM351" s="313">
        <v>14</v>
      </c>
      <c r="CN351" s="312"/>
      <c r="CO351" s="312"/>
      <c r="CP351" s="312"/>
      <c r="CQ351" s="312"/>
      <c r="CR351" s="312"/>
      <c r="CS351" s="312"/>
      <c r="CT351" s="312"/>
      <c r="CU351" s="312"/>
      <c r="CV351" s="312"/>
      <c r="CW351" s="315"/>
      <c r="CX351" s="315"/>
    </row>
    <row r="352" spans="1:102" ht="18.75" x14ac:dyDescent="0.3">
      <c r="A352" s="270">
        <v>340</v>
      </c>
      <c r="B352" s="285" t="s">
        <v>2331</v>
      </c>
      <c r="C352" s="285" t="s">
        <v>351</v>
      </c>
      <c r="D352" s="285" t="s">
        <v>139</v>
      </c>
      <c r="E352" s="285" t="s">
        <v>129</v>
      </c>
      <c r="F352" s="285" t="s">
        <v>129</v>
      </c>
      <c r="G352" s="288" t="s">
        <v>2332</v>
      </c>
      <c r="H352" s="289" t="s">
        <v>2333</v>
      </c>
      <c r="I352" s="287">
        <v>6</v>
      </c>
      <c r="J352" s="285" t="s">
        <v>400</v>
      </c>
      <c r="K352" s="285" t="s">
        <v>2334</v>
      </c>
      <c r="L352" s="272">
        <v>313001028225</v>
      </c>
      <c r="M352" s="271">
        <v>615</v>
      </c>
      <c r="N352" s="270">
        <v>615</v>
      </c>
      <c r="O352" s="271" t="s">
        <v>2335</v>
      </c>
      <c r="P352" s="273">
        <v>6458029</v>
      </c>
      <c r="Q352" s="273" t="s">
        <v>357</v>
      </c>
      <c r="R352" s="273">
        <v>3145056723</v>
      </c>
      <c r="S352" s="274" t="s">
        <v>2336</v>
      </c>
      <c r="T352" s="313">
        <v>1688</v>
      </c>
      <c r="U352" s="312"/>
      <c r="V352" s="313">
        <v>3</v>
      </c>
      <c r="W352" s="313">
        <v>117</v>
      </c>
      <c r="X352" s="313">
        <v>148</v>
      </c>
      <c r="Y352" s="313">
        <v>251</v>
      </c>
      <c r="Z352" s="313">
        <v>193</v>
      </c>
      <c r="AA352" s="313">
        <v>161</v>
      </c>
      <c r="AB352" s="313">
        <v>168</v>
      </c>
      <c r="AC352" s="312"/>
      <c r="AD352" s="313">
        <v>192</v>
      </c>
      <c r="AE352" s="313">
        <v>168</v>
      </c>
      <c r="AF352" s="313">
        <v>163</v>
      </c>
      <c r="AG352" s="313">
        <v>124</v>
      </c>
      <c r="AH352" s="312"/>
      <c r="AI352" s="312"/>
      <c r="AJ352" s="312"/>
      <c r="AK352" s="312"/>
      <c r="AL352" s="312"/>
      <c r="AM352" s="312"/>
      <c r="AN352" s="312"/>
      <c r="AO352" s="312"/>
      <c r="AP352" s="312"/>
      <c r="AQ352" s="312"/>
      <c r="AR352" s="312"/>
      <c r="AS352" s="312"/>
      <c r="AT352" s="312"/>
      <c r="AU352" s="314">
        <v>615</v>
      </c>
      <c r="AV352" s="313">
        <v>739</v>
      </c>
      <c r="AW352" s="312"/>
      <c r="AX352" s="313">
        <v>1</v>
      </c>
      <c r="AY352" s="313">
        <v>55</v>
      </c>
      <c r="AZ352" s="313">
        <v>69</v>
      </c>
      <c r="BA352" s="313">
        <v>120</v>
      </c>
      <c r="BB352" s="313">
        <v>96</v>
      </c>
      <c r="BC352" s="313">
        <v>78</v>
      </c>
      <c r="BD352" s="313">
        <v>72</v>
      </c>
      <c r="BE352" s="312"/>
      <c r="BF352" s="313">
        <v>83</v>
      </c>
      <c r="BG352" s="313">
        <v>57</v>
      </c>
      <c r="BH352" s="313">
        <v>60</v>
      </c>
      <c r="BI352" s="313">
        <v>48</v>
      </c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5"/>
      <c r="BV352" s="315"/>
      <c r="BW352" s="314">
        <v>615</v>
      </c>
      <c r="BX352" s="313">
        <v>949</v>
      </c>
      <c r="BY352" s="312"/>
      <c r="BZ352" s="313">
        <v>2</v>
      </c>
      <c r="CA352" s="313">
        <v>62</v>
      </c>
      <c r="CB352" s="313">
        <v>79</v>
      </c>
      <c r="CC352" s="313">
        <v>131</v>
      </c>
      <c r="CD352" s="313">
        <v>97</v>
      </c>
      <c r="CE352" s="313">
        <v>83</v>
      </c>
      <c r="CF352" s="313">
        <v>96</v>
      </c>
      <c r="CG352" s="312"/>
      <c r="CH352" s="313">
        <v>109</v>
      </c>
      <c r="CI352" s="313">
        <v>111</v>
      </c>
      <c r="CJ352" s="313">
        <v>103</v>
      </c>
      <c r="CK352" s="313">
        <v>76</v>
      </c>
      <c r="CL352" s="312"/>
      <c r="CM352" s="312"/>
      <c r="CN352" s="312"/>
      <c r="CO352" s="312"/>
      <c r="CP352" s="312"/>
      <c r="CQ352" s="312"/>
      <c r="CR352" s="312"/>
      <c r="CS352" s="312"/>
      <c r="CT352" s="312"/>
      <c r="CU352" s="312"/>
      <c r="CV352" s="312"/>
      <c r="CW352" s="315"/>
      <c r="CX352" s="315"/>
    </row>
    <row r="353" spans="1:102" ht="18.75" x14ac:dyDescent="0.3">
      <c r="A353" s="270">
        <v>341</v>
      </c>
      <c r="B353" s="285" t="s">
        <v>2337</v>
      </c>
      <c r="C353" s="285" t="s">
        <v>351</v>
      </c>
      <c r="D353" s="285" t="s">
        <v>139</v>
      </c>
      <c r="E353" s="285" t="s">
        <v>130</v>
      </c>
      <c r="F353" s="285" t="s">
        <v>130</v>
      </c>
      <c r="G353" s="286" t="s">
        <v>344</v>
      </c>
      <c r="H353" s="286" t="s">
        <v>344</v>
      </c>
      <c r="I353" s="287">
        <v>12</v>
      </c>
      <c r="J353" s="285" t="s">
        <v>792</v>
      </c>
      <c r="K353" s="285" t="s">
        <v>2338</v>
      </c>
      <c r="L353" s="272">
        <v>313001028098</v>
      </c>
      <c r="M353" s="271">
        <v>618</v>
      </c>
      <c r="N353" s="270">
        <v>618</v>
      </c>
      <c r="O353" s="270" t="s">
        <v>2339</v>
      </c>
      <c r="P353" s="273">
        <v>6679425</v>
      </c>
      <c r="Q353" s="273" t="s">
        <v>357</v>
      </c>
      <c r="R353" s="273">
        <v>3165333763</v>
      </c>
      <c r="S353" s="274" t="s">
        <v>2340</v>
      </c>
      <c r="T353" s="313">
        <v>63</v>
      </c>
      <c r="U353" s="312"/>
      <c r="V353" s="312"/>
      <c r="W353" s="313">
        <v>1</v>
      </c>
      <c r="X353" s="313">
        <v>5</v>
      </c>
      <c r="Y353" s="313">
        <v>4</v>
      </c>
      <c r="Z353" s="313">
        <v>3</v>
      </c>
      <c r="AA353" s="313">
        <v>6</v>
      </c>
      <c r="AB353" s="313">
        <v>6</v>
      </c>
      <c r="AC353" s="312"/>
      <c r="AD353" s="313">
        <v>4</v>
      </c>
      <c r="AE353" s="313">
        <v>7</v>
      </c>
      <c r="AF353" s="313">
        <v>8</v>
      </c>
      <c r="AG353" s="313">
        <v>4</v>
      </c>
      <c r="AH353" s="313">
        <v>9</v>
      </c>
      <c r="AI353" s="313">
        <v>6</v>
      </c>
      <c r="AJ353" s="312"/>
      <c r="AK353" s="312"/>
      <c r="AL353" s="312"/>
      <c r="AM353" s="312"/>
      <c r="AN353" s="312"/>
      <c r="AO353" s="312"/>
      <c r="AP353" s="312"/>
      <c r="AQ353" s="312"/>
      <c r="AR353" s="312"/>
      <c r="AS353" s="312"/>
      <c r="AT353" s="312"/>
      <c r="AU353" s="314">
        <v>618</v>
      </c>
      <c r="AV353" s="313">
        <v>17</v>
      </c>
      <c r="AW353" s="312"/>
      <c r="AX353" s="312"/>
      <c r="AY353" s="313">
        <v>1</v>
      </c>
      <c r="AZ353" s="313">
        <v>3</v>
      </c>
      <c r="BA353" s="313">
        <v>3</v>
      </c>
      <c r="BB353" s="312"/>
      <c r="BC353" s="312"/>
      <c r="BD353" s="313">
        <v>4</v>
      </c>
      <c r="BE353" s="312"/>
      <c r="BF353" s="313">
        <v>1</v>
      </c>
      <c r="BG353" s="312"/>
      <c r="BH353" s="313">
        <v>1</v>
      </c>
      <c r="BI353" s="312"/>
      <c r="BJ353" s="313">
        <v>3</v>
      </c>
      <c r="BK353" s="313">
        <v>1</v>
      </c>
      <c r="BL353" s="312"/>
      <c r="BM353" s="312"/>
      <c r="BN353" s="312"/>
      <c r="BO353" s="312"/>
      <c r="BP353" s="312"/>
      <c r="BQ353" s="312"/>
      <c r="BR353" s="312"/>
      <c r="BS353" s="312"/>
      <c r="BT353" s="312"/>
      <c r="BU353" s="315"/>
      <c r="BV353" s="315"/>
      <c r="BW353" s="314">
        <v>618</v>
      </c>
      <c r="BX353" s="313">
        <v>46</v>
      </c>
      <c r="BY353" s="312"/>
      <c r="BZ353" s="312"/>
      <c r="CA353" s="312"/>
      <c r="CB353" s="313">
        <v>2</v>
      </c>
      <c r="CC353" s="313">
        <v>1</v>
      </c>
      <c r="CD353" s="313">
        <v>3</v>
      </c>
      <c r="CE353" s="313">
        <v>6</v>
      </c>
      <c r="CF353" s="313">
        <v>2</v>
      </c>
      <c r="CG353" s="312"/>
      <c r="CH353" s="313">
        <v>3</v>
      </c>
      <c r="CI353" s="313">
        <v>7</v>
      </c>
      <c r="CJ353" s="313">
        <v>7</v>
      </c>
      <c r="CK353" s="313">
        <v>4</v>
      </c>
      <c r="CL353" s="313">
        <v>6</v>
      </c>
      <c r="CM353" s="313">
        <v>5</v>
      </c>
      <c r="CN353" s="312"/>
      <c r="CO353" s="312"/>
      <c r="CP353" s="312"/>
      <c r="CQ353" s="312"/>
      <c r="CR353" s="312"/>
      <c r="CS353" s="312"/>
      <c r="CT353" s="312"/>
      <c r="CU353" s="312"/>
      <c r="CV353" s="312"/>
      <c r="CW353" s="315"/>
      <c r="CX353" s="315"/>
    </row>
    <row r="354" spans="1:102" ht="18.75" x14ac:dyDescent="0.3">
      <c r="A354" s="270">
        <v>342</v>
      </c>
      <c r="B354" s="285" t="s">
        <v>2341</v>
      </c>
      <c r="C354" s="285" t="s">
        <v>351</v>
      </c>
      <c r="D354" s="285" t="s">
        <v>139</v>
      </c>
      <c r="E354" s="285" t="s">
        <v>130</v>
      </c>
      <c r="F354" s="285" t="s">
        <v>130</v>
      </c>
      <c r="G354" s="286" t="s">
        <v>344</v>
      </c>
      <c r="H354" s="286" t="s">
        <v>344</v>
      </c>
      <c r="I354" s="287">
        <v>13</v>
      </c>
      <c r="J354" s="285" t="s">
        <v>407</v>
      </c>
      <c r="K354" s="285" t="s">
        <v>2342</v>
      </c>
      <c r="L354" s="272">
        <v>313001028829</v>
      </c>
      <c r="M354" s="271">
        <v>620</v>
      </c>
      <c r="N354" s="270">
        <v>620</v>
      </c>
      <c r="O354" s="270" t="s">
        <v>2343</v>
      </c>
      <c r="P354" s="273">
        <v>6719432</v>
      </c>
      <c r="Q354" s="273" t="s">
        <v>357</v>
      </c>
      <c r="R354" s="273">
        <v>3022743594</v>
      </c>
      <c r="S354" s="274" t="s">
        <v>2344</v>
      </c>
      <c r="T354" s="313">
        <v>358</v>
      </c>
      <c r="U354" s="312"/>
      <c r="V354" s="312"/>
      <c r="W354" s="313">
        <v>11</v>
      </c>
      <c r="X354" s="313">
        <v>21</v>
      </c>
      <c r="Y354" s="313">
        <v>21</v>
      </c>
      <c r="Z354" s="313">
        <v>39</v>
      </c>
      <c r="AA354" s="313">
        <v>38</v>
      </c>
      <c r="AB354" s="313">
        <v>33</v>
      </c>
      <c r="AC354" s="312"/>
      <c r="AD354" s="313">
        <v>44</v>
      </c>
      <c r="AE354" s="313">
        <v>29</v>
      </c>
      <c r="AF354" s="313">
        <v>37</v>
      </c>
      <c r="AG354" s="313">
        <v>36</v>
      </c>
      <c r="AH354" s="313">
        <v>29</v>
      </c>
      <c r="AI354" s="313">
        <v>20</v>
      </c>
      <c r="AJ354" s="312"/>
      <c r="AK354" s="312"/>
      <c r="AL354" s="312"/>
      <c r="AM354" s="312"/>
      <c r="AN354" s="312"/>
      <c r="AO354" s="312"/>
      <c r="AP354" s="312"/>
      <c r="AQ354" s="312"/>
      <c r="AR354" s="312"/>
      <c r="AS354" s="312"/>
      <c r="AT354" s="312"/>
      <c r="AU354" s="314">
        <v>620</v>
      </c>
      <c r="AV354" s="313">
        <v>172</v>
      </c>
      <c r="AW354" s="312"/>
      <c r="AX354" s="312"/>
      <c r="AY354" s="313">
        <v>3</v>
      </c>
      <c r="AZ354" s="313">
        <v>10</v>
      </c>
      <c r="BA354" s="313">
        <v>12</v>
      </c>
      <c r="BB354" s="313">
        <v>16</v>
      </c>
      <c r="BC354" s="313">
        <v>20</v>
      </c>
      <c r="BD354" s="313">
        <v>16</v>
      </c>
      <c r="BE354" s="312"/>
      <c r="BF354" s="313">
        <v>17</v>
      </c>
      <c r="BG354" s="313">
        <v>12</v>
      </c>
      <c r="BH354" s="313">
        <v>18</v>
      </c>
      <c r="BI354" s="313">
        <v>21</v>
      </c>
      <c r="BJ354" s="313">
        <v>18</v>
      </c>
      <c r="BK354" s="313">
        <v>9</v>
      </c>
      <c r="BL354" s="312"/>
      <c r="BM354" s="312"/>
      <c r="BN354" s="312"/>
      <c r="BO354" s="312"/>
      <c r="BP354" s="312"/>
      <c r="BQ354" s="312"/>
      <c r="BR354" s="312"/>
      <c r="BS354" s="312"/>
      <c r="BT354" s="312"/>
      <c r="BU354" s="315"/>
      <c r="BV354" s="315"/>
      <c r="BW354" s="314">
        <v>620</v>
      </c>
      <c r="BX354" s="313">
        <v>186</v>
      </c>
      <c r="BY354" s="312"/>
      <c r="BZ354" s="312"/>
      <c r="CA354" s="313">
        <v>8</v>
      </c>
      <c r="CB354" s="313">
        <v>11</v>
      </c>
      <c r="CC354" s="313">
        <v>9</v>
      </c>
      <c r="CD354" s="313">
        <v>23</v>
      </c>
      <c r="CE354" s="313">
        <v>18</v>
      </c>
      <c r="CF354" s="313">
        <v>17</v>
      </c>
      <c r="CG354" s="312"/>
      <c r="CH354" s="313">
        <v>27</v>
      </c>
      <c r="CI354" s="313">
        <v>17</v>
      </c>
      <c r="CJ354" s="313">
        <v>19</v>
      </c>
      <c r="CK354" s="313">
        <v>15</v>
      </c>
      <c r="CL354" s="313">
        <v>11</v>
      </c>
      <c r="CM354" s="313">
        <v>11</v>
      </c>
      <c r="CN354" s="312"/>
      <c r="CO354" s="312"/>
      <c r="CP354" s="312"/>
      <c r="CQ354" s="312"/>
      <c r="CR354" s="312"/>
      <c r="CS354" s="312"/>
      <c r="CT354" s="312"/>
      <c r="CU354" s="312"/>
      <c r="CV354" s="312"/>
      <c r="CW354" s="315"/>
      <c r="CX354" s="315"/>
    </row>
    <row r="355" spans="1:102" ht="18.75" x14ac:dyDescent="0.3">
      <c r="A355" s="270">
        <v>343</v>
      </c>
      <c r="B355" s="285" t="s">
        <v>2345</v>
      </c>
      <c r="C355" s="285" t="s">
        <v>351</v>
      </c>
      <c r="D355" s="285" t="s">
        <v>139</v>
      </c>
      <c r="E355" s="285" t="s">
        <v>130</v>
      </c>
      <c r="F355" s="285" t="s">
        <v>130</v>
      </c>
      <c r="G355" s="286" t="s">
        <v>790</v>
      </c>
      <c r="H355" s="286" t="s">
        <v>2346</v>
      </c>
      <c r="I355" s="287">
        <v>13</v>
      </c>
      <c r="J355" s="285" t="s">
        <v>1814</v>
      </c>
      <c r="K355" s="285" t="s">
        <v>2347</v>
      </c>
      <c r="L355" s="272">
        <v>313001028055</v>
      </c>
      <c r="M355" s="271">
        <v>621</v>
      </c>
      <c r="N355" s="270">
        <v>621</v>
      </c>
      <c r="O355" s="270" t="s">
        <v>2348</v>
      </c>
      <c r="P355" s="273">
        <v>6617961</v>
      </c>
      <c r="Q355" s="273" t="s">
        <v>357</v>
      </c>
      <c r="R355" s="273">
        <v>3114292496</v>
      </c>
      <c r="S355" s="274" t="s">
        <v>2349</v>
      </c>
      <c r="T355" s="313">
        <v>63</v>
      </c>
      <c r="U355" s="313">
        <v>9</v>
      </c>
      <c r="V355" s="313">
        <v>25</v>
      </c>
      <c r="W355" s="313">
        <v>29</v>
      </c>
      <c r="X355" s="312"/>
      <c r="Y355" s="312"/>
      <c r="Z355" s="312"/>
      <c r="AA355" s="312"/>
      <c r="AB355" s="312"/>
      <c r="AC355" s="312"/>
      <c r="AD355" s="312"/>
      <c r="AE355" s="312"/>
      <c r="AF355" s="312"/>
      <c r="AG355" s="312"/>
      <c r="AH355" s="312"/>
      <c r="AI355" s="312"/>
      <c r="AJ355" s="312"/>
      <c r="AK355" s="312"/>
      <c r="AL355" s="312"/>
      <c r="AM355" s="312"/>
      <c r="AN355" s="312"/>
      <c r="AO355" s="312"/>
      <c r="AP355" s="312"/>
      <c r="AQ355" s="312"/>
      <c r="AR355" s="312"/>
      <c r="AS355" s="312"/>
      <c r="AT355" s="312"/>
      <c r="AU355" s="314">
        <v>621</v>
      </c>
      <c r="AV355" s="313">
        <v>29</v>
      </c>
      <c r="AW355" s="313">
        <v>4</v>
      </c>
      <c r="AX355" s="313">
        <v>12</v>
      </c>
      <c r="AY355" s="313">
        <v>13</v>
      </c>
      <c r="AZ355" s="312"/>
      <c r="BA355" s="312"/>
      <c r="BB355" s="312"/>
      <c r="BC355" s="312"/>
      <c r="BD355" s="312"/>
      <c r="BE355" s="312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  <c r="BT355" s="312"/>
      <c r="BU355" s="315"/>
      <c r="BV355" s="315"/>
      <c r="BW355" s="314">
        <v>621</v>
      </c>
      <c r="BX355" s="313">
        <v>34</v>
      </c>
      <c r="BY355" s="313">
        <v>5</v>
      </c>
      <c r="BZ355" s="313">
        <v>13</v>
      </c>
      <c r="CA355" s="313">
        <v>16</v>
      </c>
      <c r="CB355" s="312"/>
      <c r="CC355" s="312"/>
      <c r="CD355" s="312"/>
      <c r="CE355" s="312"/>
      <c r="CF355" s="312"/>
      <c r="CG355" s="312"/>
      <c r="CH355" s="312"/>
      <c r="CI355" s="312"/>
      <c r="CJ355" s="312"/>
      <c r="CK355" s="312"/>
      <c r="CL355" s="312"/>
      <c r="CM355" s="312"/>
      <c r="CN355" s="312"/>
      <c r="CO355" s="312"/>
      <c r="CP355" s="312"/>
      <c r="CQ355" s="312"/>
      <c r="CR355" s="312"/>
      <c r="CS355" s="312"/>
      <c r="CT355" s="312"/>
      <c r="CU355" s="312"/>
      <c r="CV355" s="312"/>
      <c r="CW355" s="315"/>
      <c r="CX355" s="315"/>
    </row>
    <row r="356" spans="1:102" ht="18.75" x14ac:dyDescent="0.3">
      <c r="A356" s="270">
        <v>344</v>
      </c>
      <c r="B356" s="285" t="s">
        <v>2350</v>
      </c>
      <c r="C356" s="285" t="s">
        <v>351</v>
      </c>
      <c r="D356" s="285" t="s">
        <v>139</v>
      </c>
      <c r="E356" s="285" t="s">
        <v>130</v>
      </c>
      <c r="F356" s="285" t="s">
        <v>130</v>
      </c>
      <c r="G356" s="286" t="s">
        <v>2351</v>
      </c>
      <c r="H356" s="286" t="s">
        <v>2352</v>
      </c>
      <c r="I356" s="287">
        <v>12</v>
      </c>
      <c r="J356" s="285" t="s">
        <v>2353</v>
      </c>
      <c r="K356" s="285" t="s">
        <v>2354</v>
      </c>
      <c r="L356" s="272">
        <v>313001028789</v>
      </c>
      <c r="M356" s="271">
        <v>630</v>
      </c>
      <c r="N356" s="270">
        <v>630</v>
      </c>
      <c r="O356" s="270" t="s">
        <v>2355</v>
      </c>
      <c r="P356" s="273">
        <v>6511255</v>
      </c>
      <c r="Q356" s="273" t="s">
        <v>357</v>
      </c>
      <c r="R356" s="273">
        <v>3148737455</v>
      </c>
      <c r="S356" s="274" t="s">
        <v>2356</v>
      </c>
      <c r="T356" s="313">
        <v>279</v>
      </c>
      <c r="U356" s="312"/>
      <c r="V356" s="312"/>
      <c r="W356" s="313">
        <v>18</v>
      </c>
      <c r="X356" s="313">
        <v>42</v>
      </c>
      <c r="Y356" s="313">
        <v>55</v>
      </c>
      <c r="Z356" s="313">
        <v>62</v>
      </c>
      <c r="AA356" s="313">
        <v>56</v>
      </c>
      <c r="AB356" s="313">
        <v>46</v>
      </c>
      <c r="AC356" s="312"/>
      <c r="AD356" s="312"/>
      <c r="AE356" s="312"/>
      <c r="AF356" s="312"/>
      <c r="AG356" s="312"/>
      <c r="AH356" s="312"/>
      <c r="AI356" s="312"/>
      <c r="AJ356" s="312"/>
      <c r="AK356" s="312"/>
      <c r="AL356" s="312"/>
      <c r="AM356" s="312"/>
      <c r="AN356" s="312"/>
      <c r="AO356" s="312"/>
      <c r="AP356" s="312"/>
      <c r="AQ356" s="312"/>
      <c r="AR356" s="312"/>
      <c r="AS356" s="312"/>
      <c r="AT356" s="312"/>
      <c r="AU356" s="314">
        <v>630</v>
      </c>
      <c r="AV356" s="313">
        <v>70</v>
      </c>
      <c r="AW356" s="312"/>
      <c r="AX356" s="312"/>
      <c r="AY356" s="313">
        <v>4</v>
      </c>
      <c r="AZ356" s="313">
        <v>11</v>
      </c>
      <c r="BA356" s="313">
        <v>14</v>
      </c>
      <c r="BB356" s="313">
        <v>18</v>
      </c>
      <c r="BC356" s="313">
        <v>11</v>
      </c>
      <c r="BD356" s="313">
        <v>12</v>
      </c>
      <c r="BE356" s="312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  <c r="BT356" s="312"/>
      <c r="BU356" s="315"/>
      <c r="BV356" s="315"/>
      <c r="BW356" s="314">
        <v>630</v>
      </c>
      <c r="BX356" s="313">
        <v>209</v>
      </c>
      <c r="BY356" s="312"/>
      <c r="BZ356" s="312"/>
      <c r="CA356" s="313">
        <v>14</v>
      </c>
      <c r="CB356" s="313">
        <v>31</v>
      </c>
      <c r="CC356" s="313">
        <v>41</v>
      </c>
      <c r="CD356" s="313">
        <v>44</v>
      </c>
      <c r="CE356" s="313">
        <v>45</v>
      </c>
      <c r="CF356" s="313">
        <v>34</v>
      </c>
      <c r="CG356" s="312"/>
      <c r="CH356" s="312"/>
      <c r="CI356" s="312"/>
      <c r="CJ356" s="312"/>
      <c r="CK356" s="312"/>
      <c r="CL356" s="312"/>
      <c r="CM356" s="312"/>
      <c r="CN356" s="312"/>
      <c r="CO356" s="312"/>
      <c r="CP356" s="312"/>
      <c r="CQ356" s="312"/>
      <c r="CR356" s="312"/>
      <c r="CS356" s="312"/>
      <c r="CT356" s="312"/>
      <c r="CU356" s="312"/>
      <c r="CV356" s="312"/>
      <c r="CW356" s="315"/>
      <c r="CX356" s="315"/>
    </row>
    <row r="357" spans="1:102" ht="18.75" x14ac:dyDescent="0.3">
      <c r="A357" s="270">
        <v>345</v>
      </c>
      <c r="B357" s="285" t="s">
        <v>2357</v>
      </c>
      <c r="C357" s="285" t="s">
        <v>351</v>
      </c>
      <c r="D357" s="285" t="s">
        <v>139</v>
      </c>
      <c r="E357" s="285" t="s">
        <v>129</v>
      </c>
      <c r="F357" s="285" t="s">
        <v>129</v>
      </c>
      <c r="G357" s="286" t="s">
        <v>344</v>
      </c>
      <c r="H357" s="286" t="s">
        <v>344</v>
      </c>
      <c r="I357" s="287">
        <v>5</v>
      </c>
      <c r="J357" s="285" t="s">
        <v>479</v>
      </c>
      <c r="K357" s="285" t="s">
        <v>2358</v>
      </c>
      <c r="L357" s="272">
        <v>313001028875</v>
      </c>
      <c r="M357" s="271">
        <v>637</v>
      </c>
      <c r="N357" s="270">
        <v>637</v>
      </c>
      <c r="O357" s="270" t="s">
        <v>2359</v>
      </c>
      <c r="P357" s="273">
        <v>3057397007</v>
      </c>
      <c r="Q357" s="273" t="s">
        <v>357</v>
      </c>
      <c r="R357" s="273">
        <v>3057397007</v>
      </c>
      <c r="S357" s="274" t="s">
        <v>2360</v>
      </c>
      <c r="T357" s="313">
        <v>443</v>
      </c>
      <c r="U357" s="312"/>
      <c r="V357" s="313">
        <v>46</v>
      </c>
      <c r="W357" s="313">
        <v>73</v>
      </c>
      <c r="X357" s="313">
        <v>58</v>
      </c>
      <c r="Y357" s="313">
        <v>58</v>
      </c>
      <c r="Z357" s="313">
        <v>58</v>
      </c>
      <c r="AA357" s="313">
        <v>51</v>
      </c>
      <c r="AB357" s="313">
        <v>40</v>
      </c>
      <c r="AC357" s="312"/>
      <c r="AD357" s="313">
        <v>37</v>
      </c>
      <c r="AE357" s="313">
        <v>20</v>
      </c>
      <c r="AF357" s="313">
        <v>1</v>
      </c>
      <c r="AG357" s="313">
        <v>1</v>
      </c>
      <c r="AH357" s="312"/>
      <c r="AI357" s="312"/>
      <c r="AJ357" s="312"/>
      <c r="AK357" s="312"/>
      <c r="AL357" s="312"/>
      <c r="AM357" s="312"/>
      <c r="AN357" s="312"/>
      <c r="AO357" s="312"/>
      <c r="AP357" s="312"/>
      <c r="AQ357" s="312"/>
      <c r="AR357" s="312"/>
      <c r="AS357" s="312"/>
      <c r="AT357" s="312"/>
      <c r="AU357" s="314">
        <v>637</v>
      </c>
      <c r="AV357" s="313">
        <v>198</v>
      </c>
      <c r="AW357" s="312"/>
      <c r="AX357" s="313">
        <v>25</v>
      </c>
      <c r="AY357" s="313">
        <v>39</v>
      </c>
      <c r="AZ357" s="313">
        <v>21</v>
      </c>
      <c r="BA357" s="313">
        <v>26</v>
      </c>
      <c r="BB357" s="313">
        <v>23</v>
      </c>
      <c r="BC357" s="313">
        <v>20</v>
      </c>
      <c r="BD357" s="313">
        <v>19</v>
      </c>
      <c r="BE357" s="312"/>
      <c r="BF357" s="313">
        <v>18</v>
      </c>
      <c r="BG357" s="313">
        <v>6</v>
      </c>
      <c r="BH357" s="312"/>
      <c r="BI357" s="313">
        <v>1</v>
      </c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  <c r="BT357" s="312"/>
      <c r="BU357" s="315"/>
      <c r="BV357" s="315"/>
      <c r="BW357" s="314">
        <v>637</v>
      </c>
      <c r="BX357" s="313">
        <v>245</v>
      </c>
      <c r="BY357" s="312"/>
      <c r="BZ357" s="313">
        <v>21</v>
      </c>
      <c r="CA357" s="313">
        <v>34</v>
      </c>
      <c r="CB357" s="313">
        <v>37</v>
      </c>
      <c r="CC357" s="313">
        <v>32</v>
      </c>
      <c r="CD357" s="313">
        <v>35</v>
      </c>
      <c r="CE357" s="313">
        <v>31</v>
      </c>
      <c r="CF357" s="313">
        <v>21</v>
      </c>
      <c r="CG357" s="312"/>
      <c r="CH357" s="313">
        <v>19</v>
      </c>
      <c r="CI357" s="313">
        <v>14</v>
      </c>
      <c r="CJ357" s="313">
        <v>1</v>
      </c>
      <c r="CK357" s="312"/>
      <c r="CL357" s="312"/>
      <c r="CM357" s="312"/>
      <c r="CN357" s="312"/>
      <c r="CO357" s="312"/>
      <c r="CP357" s="312"/>
      <c r="CQ357" s="312"/>
      <c r="CR357" s="312"/>
      <c r="CS357" s="312"/>
      <c r="CT357" s="312"/>
      <c r="CU357" s="312"/>
      <c r="CV357" s="312"/>
      <c r="CW357" s="315"/>
      <c r="CX357" s="315"/>
    </row>
    <row r="358" spans="1:102" ht="18.75" x14ac:dyDescent="0.3">
      <c r="A358" s="270">
        <v>346</v>
      </c>
      <c r="B358" s="285" t="s">
        <v>2361</v>
      </c>
      <c r="C358" s="285" t="s">
        <v>351</v>
      </c>
      <c r="D358" s="285" t="s">
        <v>139</v>
      </c>
      <c r="E358" s="285" t="s">
        <v>129</v>
      </c>
      <c r="F358" s="285" t="s">
        <v>129</v>
      </c>
      <c r="G358" s="286" t="s">
        <v>2362</v>
      </c>
      <c r="H358" s="286" t="s">
        <v>2363</v>
      </c>
      <c r="I358" s="287">
        <v>7</v>
      </c>
      <c r="J358" s="285" t="s">
        <v>1913</v>
      </c>
      <c r="K358" s="285" t="s">
        <v>2364</v>
      </c>
      <c r="L358" s="272">
        <v>313001028771</v>
      </c>
      <c r="M358" s="271">
        <v>641</v>
      </c>
      <c r="N358" s="270">
        <v>641</v>
      </c>
      <c r="O358" s="270" t="s">
        <v>2365</v>
      </c>
      <c r="P358" s="273">
        <v>6419148</v>
      </c>
      <c r="Q358" s="273" t="s">
        <v>357</v>
      </c>
      <c r="R358" s="273">
        <v>3107181300</v>
      </c>
      <c r="S358" s="274" t="s">
        <v>2366</v>
      </c>
      <c r="T358" s="313">
        <v>58</v>
      </c>
      <c r="U358" s="312"/>
      <c r="V358" s="313">
        <v>9</v>
      </c>
      <c r="W358" s="313">
        <v>7</v>
      </c>
      <c r="X358" s="313">
        <v>8</v>
      </c>
      <c r="Y358" s="313">
        <v>10</v>
      </c>
      <c r="Z358" s="313">
        <v>9</v>
      </c>
      <c r="AA358" s="313">
        <v>7</v>
      </c>
      <c r="AB358" s="313">
        <v>8</v>
      </c>
      <c r="AC358" s="312"/>
      <c r="AD358" s="312"/>
      <c r="AE358" s="312"/>
      <c r="AF358" s="312"/>
      <c r="AG358" s="312"/>
      <c r="AH358" s="312"/>
      <c r="AI358" s="312"/>
      <c r="AJ358" s="312"/>
      <c r="AK358" s="312"/>
      <c r="AL358" s="312"/>
      <c r="AM358" s="312"/>
      <c r="AN358" s="312"/>
      <c r="AO358" s="312"/>
      <c r="AP358" s="312"/>
      <c r="AQ358" s="312"/>
      <c r="AR358" s="312"/>
      <c r="AS358" s="312"/>
      <c r="AT358" s="312"/>
      <c r="AU358" s="314">
        <v>641</v>
      </c>
      <c r="AV358" s="313">
        <v>22</v>
      </c>
      <c r="AW358" s="312"/>
      <c r="AX358" s="313">
        <v>2</v>
      </c>
      <c r="AY358" s="313">
        <v>3</v>
      </c>
      <c r="AZ358" s="313">
        <v>3</v>
      </c>
      <c r="BA358" s="313">
        <v>1</v>
      </c>
      <c r="BB358" s="313">
        <v>5</v>
      </c>
      <c r="BC358" s="313">
        <v>3</v>
      </c>
      <c r="BD358" s="313">
        <v>5</v>
      </c>
      <c r="BE358" s="312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  <c r="BT358" s="312"/>
      <c r="BU358" s="315"/>
      <c r="BV358" s="315"/>
      <c r="BW358" s="314">
        <v>641</v>
      </c>
      <c r="BX358" s="313">
        <v>36</v>
      </c>
      <c r="BY358" s="312"/>
      <c r="BZ358" s="313">
        <v>7</v>
      </c>
      <c r="CA358" s="313">
        <v>4</v>
      </c>
      <c r="CB358" s="313">
        <v>5</v>
      </c>
      <c r="CC358" s="313">
        <v>9</v>
      </c>
      <c r="CD358" s="313">
        <v>4</v>
      </c>
      <c r="CE358" s="313">
        <v>4</v>
      </c>
      <c r="CF358" s="313">
        <v>3</v>
      </c>
      <c r="CG358" s="312"/>
      <c r="CH358" s="312"/>
      <c r="CI358" s="312"/>
      <c r="CJ358" s="312"/>
      <c r="CK358" s="312"/>
      <c r="CL358" s="312"/>
      <c r="CM358" s="312"/>
      <c r="CN358" s="312"/>
      <c r="CO358" s="312"/>
      <c r="CP358" s="312"/>
      <c r="CQ358" s="312"/>
      <c r="CR358" s="312"/>
      <c r="CS358" s="312"/>
      <c r="CT358" s="312"/>
      <c r="CU358" s="312"/>
      <c r="CV358" s="312"/>
      <c r="CW358" s="315"/>
      <c r="CX358" s="315"/>
    </row>
    <row r="359" spans="1:102" ht="18.75" x14ac:dyDescent="0.3">
      <c r="A359" s="270">
        <v>347</v>
      </c>
      <c r="B359" s="285" t="s">
        <v>2367</v>
      </c>
      <c r="C359" s="285" t="s">
        <v>351</v>
      </c>
      <c r="D359" s="285" t="s">
        <v>139</v>
      </c>
      <c r="E359" s="285" t="s">
        <v>129</v>
      </c>
      <c r="F359" s="285" t="s">
        <v>129</v>
      </c>
      <c r="G359" s="289" t="s">
        <v>2368</v>
      </c>
      <c r="H359" s="289" t="s">
        <v>2369</v>
      </c>
      <c r="I359" s="287">
        <v>5</v>
      </c>
      <c r="J359" s="285" t="s">
        <v>479</v>
      </c>
      <c r="K359" s="285" t="s">
        <v>2370</v>
      </c>
      <c r="L359" s="272">
        <v>313001028843</v>
      </c>
      <c r="M359" s="271">
        <v>652</v>
      </c>
      <c r="N359" s="270">
        <v>652</v>
      </c>
      <c r="O359" s="270" t="s">
        <v>2371</v>
      </c>
      <c r="P359" s="273">
        <v>6698361</v>
      </c>
      <c r="Q359" s="273" t="s">
        <v>357</v>
      </c>
      <c r="R359" s="273">
        <v>3135852683</v>
      </c>
      <c r="S359" s="274" t="s">
        <v>2372</v>
      </c>
      <c r="T359" s="313">
        <v>708</v>
      </c>
      <c r="U359" s="313">
        <v>28</v>
      </c>
      <c r="V359" s="313">
        <v>48</v>
      </c>
      <c r="W359" s="313">
        <v>55</v>
      </c>
      <c r="X359" s="313">
        <v>57</v>
      </c>
      <c r="Y359" s="313">
        <v>65</v>
      </c>
      <c r="Z359" s="313">
        <v>39</v>
      </c>
      <c r="AA359" s="313">
        <v>52</v>
      </c>
      <c r="AB359" s="313">
        <v>48</v>
      </c>
      <c r="AC359" s="312"/>
      <c r="AD359" s="313">
        <v>65</v>
      </c>
      <c r="AE359" s="313">
        <v>55</v>
      </c>
      <c r="AF359" s="313">
        <v>47</v>
      </c>
      <c r="AG359" s="313">
        <v>55</v>
      </c>
      <c r="AH359" s="313">
        <v>43</v>
      </c>
      <c r="AI359" s="313">
        <v>51</v>
      </c>
      <c r="AJ359" s="312"/>
      <c r="AK359" s="312"/>
      <c r="AL359" s="312"/>
      <c r="AM359" s="312"/>
      <c r="AN359" s="312"/>
      <c r="AO359" s="312"/>
      <c r="AP359" s="312"/>
      <c r="AQ359" s="312"/>
      <c r="AR359" s="312"/>
      <c r="AS359" s="312"/>
      <c r="AT359" s="312"/>
      <c r="AU359" s="314">
        <v>652</v>
      </c>
      <c r="AV359" s="313">
        <v>360</v>
      </c>
      <c r="AW359" s="313">
        <v>18</v>
      </c>
      <c r="AX359" s="313">
        <v>23</v>
      </c>
      <c r="AY359" s="313">
        <v>28</v>
      </c>
      <c r="AZ359" s="313">
        <v>29</v>
      </c>
      <c r="BA359" s="313">
        <v>28</v>
      </c>
      <c r="BB359" s="313">
        <v>18</v>
      </c>
      <c r="BC359" s="313">
        <v>25</v>
      </c>
      <c r="BD359" s="313">
        <v>26</v>
      </c>
      <c r="BE359" s="312"/>
      <c r="BF359" s="313">
        <v>38</v>
      </c>
      <c r="BG359" s="313">
        <v>25</v>
      </c>
      <c r="BH359" s="313">
        <v>23</v>
      </c>
      <c r="BI359" s="313">
        <v>28</v>
      </c>
      <c r="BJ359" s="313">
        <v>22</v>
      </c>
      <c r="BK359" s="313">
        <v>29</v>
      </c>
      <c r="BL359" s="312"/>
      <c r="BM359" s="312"/>
      <c r="BN359" s="312"/>
      <c r="BO359" s="312"/>
      <c r="BP359" s="312"/>
      <c r="BQ359" s="312"/>
      <c r="BR359" s="312"/>
      <c r="BS359" s="312"/>
      <c r="BT359" s="312"/>
      <c r="BU359" s="315"/>
      <c r="BV359" s="315"/>
      <c r="BW359" s="314">
        <v>652</v>
      </c>
      <c r="BX359" s="313">
        <v>348</v>
      </c>
      <c r="BY359" s="313">
        <v>10</v>
      </c>
      <c r="BZ359" s="313">
        <v>25</v>
      </c>
      <c r="CA359" s="313">
        <v>27</v>
      </c>
      <c r="CB359" s="313">
        <v>28</v>
      </c>
      <c r="CC359" s="313">
        <v>37</v>
      </c>
      <c r="CD359" s="313">
        <v>21</v>
      </c>
      <c r="CE359" s="313">
        <v>27</v>
      </c>
      <c r="CF359" s="313">
        <v>22</v>
      </c>
      <c r="CG359" s="312"/>
      <c r="CH359" s="313">
        <v>27</v>
      </c>
      <c r="CI359" s="313">
        <v>30</v>
      </c>
      <c r="CJ359" s="313">
        <v>24</v>
      </c>
      <c r="CK359" s="313">
        <v>27</v>
      </c>
      <c r="CL359" s="313">
        <v>21</v>
      </c>
      <c r="CM359" s="313">
        <v>22</v>
      </c>
      <c r="CN359" s="312"/>
      <c r="CO359" s="312"/>
      <c r="CP359" s="312"/>
      <c r="CQ359" s="312"/>
      <c r="CR359" s="312"/>
      <c r="CS359" s="312"/>
      <c r="CT359" s="312"/>
      <c r="CU359" s="312"/>
      <c r="CV359" s="312"/>
      <c r="CW359" s="315"/>
      <c r="CX359" s="315"/>
    </row>
    <row r="360" spans="1:102" ht="18.75" x14ac:dyDescent="0.3">
      <c r="A360" s="270">
        <v>348</v>
      </c>
      <c r="B360" s="285" t="s">
        <v>2373</v>
      </c>
      <c r="C360" s="285" t="s">
        <v>351</v>
      </c>
      <c r="D360" s="285" t="s">
        <v>139</v>
      </c>
      <c r="E360" s="285" t="s">
        <v>129</v>
      </c>
      <c r="F360" s="285" t="s">
        <v>129</v>
      </c>
      <c r="G360" s="286" t="s">
        <v>2374</v>
      </c>
      <c r="H360" s="286" t="s">
        <v>2375</v>
      </c>
      <c r="I360" s="287">
        <v>6</v>
      </c>
      <c r="J360" s="285" t="s">
        <v>957</v>
      </c>
      <c r="K360" s="285" t="s">
        <v>2376</v>
      </c>
      <c r="L360" s="272">
        <v>313001028985</v>
      </c>
      <c r="M360" s="271">
        <v>654</v>
      </c>
      <c r="N360" s="270">
        <v>654</v>
      </c>
      <c r="O360" s="270" t="s">
        <v>2377</v>
      </c>
      <c r="P360" s="273">
        <v>3142960704</v>
      </c>
      <c r="Q360" s="273" t="s">
        <v>357</v>
      </c>
      <c r="R360" s="273">
        <v>3142960704</v>
      </c>
      <c r="S360" s="274" t="s">
        <v>2378</v>
      </c>
      <c r="T360" s="313">
        <v>949</v>
      </c>
      <c r="U360" s="313">
        <v>18</v>
      </c>
      <c r="V360" s="313">
        <v>22</v>
      </c>
      <c r="W360" s="313">
        <v>42</v>
      </c>
      <c r="X360" s="313">
        <v>56</v>
      </c>
      <c r="Y360" s="313">
        <v>71</v>
      </c>
      <c r="Z360" s="313">
        <v>78</v>
      </c>
      <c r="AA360" s="313">
        <v>67</v>
      </c>
      <c r="AB360" s="313">
        <v>73</v>
      </c>
      <c r="AC360" s="312"/>
      <c r="AD360" s="313">
        <v>104</v>
      </c>
      <c r="AE360" s="313">
        <v>92</v>
      </c>
      <c r="AF360" s="313">
        <v>80</v>
      </c>
      <c r="AG360" s="313">
        <v>80</v>
      </c>
      <c r="AH360" s="313">
        <v>83</v>
      </c>
      <c r="AI360" s="313">
        <v>83</v>
      </c>
      <c r="AJ360" s="312"/>
      <c r="AK360" s="312"/>
      <c r="AL360" s="312"/>
      <c r="AM360" s="312"/>
      <c r="AN360" s="312"/>
      <c r="AO360" s="312"/>
      <c r="AP360" s="312"/>
      <c r="AQ360" s="312"/>
      <c r="AR360" s="312"/>
      <c r="AS360" s="312"/>
      <c r="AT360" s="312"/>
      <c r="AU360" s="314">
        <v>654</v>
      </c>
      <c r="AV360" s="313">
        <v>437</v>
      </c>
      <c r="AW360" s="313">
        <v>10</v>
      </c>
      <c r="AX360" s="313">
        <v>8</v>
      </c>
      <c r="AY360" s="313">
        <v>21</v>
      </c>
      <c r="AZ360" s="313">
        <v>22</v>
      </c>
      <c r="BA360" s="313">
        <v>31</v>
      </c>
      <c r="BB360" s="313">
        <v>34</v>
      </c>
      <c r="BC360" s="313">
        <v>30</v>
      </c>
      <c r="BD360" s="313">
        <v>35</v>
      </c>
      <c r="BE360" s="312"/>
      <c r="BF360" s="313">
        <v>47</v>
      </c>
      <c r="BG360" s="313">
        <v>38</v>
      </c>
      <c r="BH360" s="313">
        <v>34</v>
      </c>
      <c r="BI360" s="313">
        <v>43</v>
      </c>
      <c r="BJ360" s="313">
        <v>39</v>
      </c>
      <c r="BK360" s="313">
        <v>45</v>
      </c>
      <c r="BL360" s="312"/>
      <c r="BM360" s="312"/>
      <c r="BN360" s="312"/>
      <c r="BO360" s="312"/>
      <c r="BP360" s="312"/>
      <c r="BQ360" s="312"/>
      <c r="BR360" s="312"/>
      <c r="BS360" s="312"/>
      <c r="BT360" s="312"/>
      <c r="BU360" s="315"/>
      <c r="BV360" s="315"/>
      <c r="BW360" s="314">
        <v>654</v>
      </c>
      <c r="BX360" s="313">
        <v>512</v>
      </c>
      <c r="BY360" s="313">
        <v>8</v>
      </c>
      <c r="BZ360" s="313">
        <v>14</v>
      </c>
      <c r="CA360" s="313">
        <v>21</v>
      </c>
      <c r="CB360" s="313">
        <v>34</v>
      </c>
      <c r="CC360" s="313">
        <v>40</v>
      </c>
      <c r="CD360" s="313">
        <v>44</v>
      </c>
      <c r="CE360" s="313">
        <v>37</v>
      </c>
      <c r="CF360" s="313">
        <v>38</v>
      </c>
      <c r="CG360" s="312"/>
      <c r="CH360" s="313">
        <v>57</v>
      </c>
      <c r="CI360" s="313">
        <v>54</v>
      </c>
      <c r="CJ360" s="313">
        <v>46</v>
      </c>
      <c r="CK360" s="313">
        <v>37</v>
      </c>
      <c r="CL360" s="313">
        <v>44</v>
      </c>
      <c r="CM360" s="313">
        <v>38</v>
      </c>
      <c r="CN360" s="312"/>
      <c r="CO360" s="312"/>
      <c r="CP360" s="312"/>
      <c r="CQ360" s="312"/>
      <c r="CR360" s="312"/>
      <c r="CS360" s="312"/>
      <c r="CT360" s="312"/>
      <c r="CU360" s="312"/>
      <c r="CV360" s="312"/>
      <c r="CW360" s="315"/>
      <c r="CX360" s="315"/>
    </row>
    <row r="361" spans="1:102" ht="18.75" x14ac:dyDescent="0.3">
      <c r="A361" s="270">
        <v>349</v>
      </c>
      <c r="B361" s="285" t="s">
        <v>2379</v>
      </c>
      <c r="C361" s="285" t="s">
        <v>351</v>
      </c>
      <c r="D361" s="285" t="s">
        <v>139</v>
      </c>
      <c r="E361" s="285" t="s">
        <v>128</v>
      </c>
      <c r="F361" s="285" t="s">
        <v>148</v>
      </c>
      <c r="G361" s="286" t="s">
        <v>2380</v>
      </c>
      <c r="H361" s="286" t="s">
        <v>2381</v>
      </c>
      <c r="I361" s="287">
        <v>1</v>
      </c>
      <c r="J361" s="285" t="s">
        <v>1554</v>
      </c>
      <c r="K361" s="285" t="s">
        <v>2382</v>
      </c>
      <c r="L361" s="272">
        <v>313001028891</v>
      </c>
      <c r="M361" s="271">
        <v>655</v>
      </c>
      <c r="N361" s="270">
        <v>655</v>
      </c>
      <c r="O361" s="270" t="s">
        <v>2383</v>
      </c>
      <c r="P361" s="273" t="s">
        <v>2384</v>
      </c>
      <c r="Q361" s="273" t="s">
        <v>357</v>
      </c>
      <c r="R361" s="273">
        <v>31668735484</v>
      </c>
      <c r="S361" s="274" t="s">
        <v>2385</v>
      </c>
      <c r="T361" s="313">
        <v>89</v>
      </c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2"/>
      <c r="AH361" s="312"/>
      <c r="AI361" s="312"/>
      <c r="AJ361" s="312"/>
      <c r="AK361" s="312"/>
      <c r="AL361" s="312"/>
      <c r="AM361" s="313">
        <v>3</v>
      </c>
      <c r="AN361" s="313">
        <v>66</v>
      </c>
      <c r="AO361" s="313">
        <v>20</v>
      </c>
      <c r="AP361" s="312"/>
      <c r="AQ361" s="312"/>
      <c r="AR361" s="312"/>
      <c r="AS361" s="312"/>
      <c r="AT361" s="312"/>
      <c r="AU361" s="314">
        <v>655</v>
      </c>
      <c r="AV361" s="313">
        <v>35</v>
      </c>
      <c r="AW361" s="312"/>
      <c r="AX361" s="312"/>
      <c r="AY361" s="312"/>
      <c r="AZ361" s="312"/>
      <c r="BA361" s="312"/>
      <c r="BB361" s="312"/>
      <c r="BC361" s="312"/>
      <c r="BD361" s="312"/>
      <c r="BE361" s="312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3">
        <v>26</v>
      </c>
      <c r="BQ361" s="313">
        <v>9</v>
      </c>
      <c r="BR361" s="312"/>
      <c r="BS361" s="312"/>
      <c r="BT361" s="312"/>
      <c r="BU361" s="315"/>
      <c r="BV361" s="315"/>
      <c r="BW361" s="314">
        <v>655</v>
      </c>
      <c r="BX361" s="313">
        <v>54</v>
      </c>
      <c r="BY361" s="312"/>
      <c r="BZ361" s="312"/>
      <c r="CA361" s="312"/>
      <c r="CB361" s="312"/>
      <c r="CC361" s="312"/>
      <c r="CD361" s="312"/>
      <c r="CE361" s="312"/>
      <c r="CF361" s="312"/>
      <c r="CG361" s="312"/>
      <c r="CH361" s="312"/>
      <c r="CI361" s="312"/>
      <c r="CJ361" s="312"/>
      <c r="CK361" s="312"/>
      <c r="CL361" s="312"/>
      <c r="CM361" s="312"/>
      <c r="CN361" s="312"/>
      <c r="CO361" s="312"/>
      <c r="CP361" s="312"/>
      <c r="CQ361" s="313">
        <v>3</v>
      </c>
      <c r="CR361" s="313">
        <v>40</v>
      </c>
      <c r="CS361" s="313">
        <v>11</v>
      </c>
      <c r="CT361" s="312"/>
      <c r="CU361" s="312"/>
      <c r="CV361" s="312"/>
      <c r="CW361" s="315"/>
      <c r="CX361" s="315"/>
    </row>
    <row r="362" spans="1:102" ht="18.75" x14ac:dyDescent="0.3">
      <c r="A362" s="270">
        <v>350</v>
      </c>
      <c r="B362" s="285" t="s">
        <v>2386</v>
      </c>
      <c r="C362" s="285" t="s">
        <v>351</v>
      </c>
      <c r="D362" s="285" t="s">
        <v>139</v>
      </c>
      <c r="E362" s="285" t="s">
        <v>128</v>
      </c>
      <c r="F362" s="285" t="s">
        <v>148</v>
      </c>
      <c r="G362" s="286" t="s">
        <v>344</v>
      </c>
      <c r="H362" s="286" t="s">
        <v>344</v>
      </c>
      <c r="I362" s="287">
        <v>2</v>
      </c>
      <c r="J362" s="285" t="s">
        <v>441</v>
      </c>
      <c r="K362" s="285" t="s">
        <v>2387</v>
      </c>
      <c r="L362" s="272">
        <v>313001029256</v>
      </c>
      <c r="M362" s="271">
        <v>680</v>
      </c>
      <c r="N362" s="270">
        <v>680</v>
      </c>
      <c r="O362" s="270" t="s">
        <v>2388</v>
      </c>
      <c r="P362" s="273">
        <v>6581629</v>
      </c>
      <c r="Q362" s="273" t="s">
        <v>357</v>
      </c>
      <c r="R362" s="273">
        <v>3015417631</v>
      </c>
      <c r="S362" s="274" t="s">
        <v>2389</v>
      </c>
      <c r="T362" s="313">
        <v>142</v>
      </c>
      <c r="U362" s="312"/>
      <c r="V362" s="313">
        <v>6</v>
      </c>
      <c r="W362" s="313">
        <v>18</v>
      </c>
      <c r="X362" s="313">
        <v>17</v>
      </c>
      <c r="Y362" s="313">
        <v>25</v>
      </c>
      <c r="Z362" s="313">
        <v>28</v>
      </c>
      <c r="AA362" s="313">
        <v>23</v>
      </c>
      <c r="AB362" s="313">
        <v>25</v>
      </c>
      <c r="AC362" s="312"/>
      <c r="AD362" s="312"/>
      <c r="AE362" s="312"/>
      <c r="AF362" s="312"/>
      <c r="AG362" s="312"/>
      <c r="AH362" s="312"/>
      <c r="AI362" s="312"/>
      <c r="AJ362" s="312"/>
      <c r="AK362" s="312"/>
      <c r="AL362" s="312"/>
      <c r="AM362" s="312"/>
      <c r="AN362" s="312"/>
      <c r="AO362" s="312"/>
      <c r="AP362" s="312"/>
      <c r="AQ362" s="312"/>
      <c r="AR362" s="312"/>
      <c r="AS362" s="312"/>
      <c r="AT362" s="312"/>
      <c r="AU362" s="314">
        <v>680</v>
      </c>
      <c r="AV362" s="313">
        <v>62</v>
      </c>
      <c r="AW362" s="312"/>
      <c r="AX362" s="313">
        <v>3</v>
      </c>
      <c r="AY362" s="313">
        <v>7</v>
      </c>
      <c r="AZ362" s="313">
        <v>4</v>
      </c>
      <c r="BA362" s="313">
        <v>15</v>
      </c>
      <c r="BB362" s="313">
        <v>10</v>
      </c>
      <c r="BC362" s="313">
        <v>12</v>
      </c>
      <c r="BD362" s="313">
        <v>11</v>
      </c>
      <c r="BE362" s="312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2"/>
      <c r="BP362" s="312"/>
      <c r="BQ362" s="312"/>
      <c r="BR362" s="312"/>
      <c r="BS362" s="312"/>
      <c r="BT362" s="312"/>
      <c r="BU362" s="315"/>
      <c r="BV362" s="315"/>
      <c r="BW362" s="314">
        <v>680</v>
      </c>
      <c r="BX362" s="313">
        <v>80</v>
      </c>
      <c r="BY362" s="312"/>
      <c r="BZ362" s="313">
        <v>3</v>
      </c>
      <c r="CA362" s="313">
        <v>11</v>
      </c>
      <c r="CB362" s="313">
        <v>13</v>
      </c>
      <c r="CC362" s="313">
        <v>10</v>
      </c>
      <c r="CD362" s="313">
        <v>18</v>
      </c>
      <c r="CE362" s="313">
        <v>11</v>
      </c>
      <c r="CF362" s="313">
        <v>14</v>
      </c>
      <c r="CG362" s="312"/>
      <c r="CH362" s="312"/>
      <c r="CI362" s="312"/>
      <c r="CJ362" s="312"/>
      <c r="CK362" s="312"/>
      <c r="CL362" s="312"/>
      <c r="CM362" s="312"/>
      <c r="CN362" s="312"/>
      <c r="CO362" s="312"/>
      <c r="CP362" s="312"/>
      <c r="CQ362" s="312"/>
      <c r="CR362" s="312"/>
      <c r="CS362" s="312"/>
      <c r="CT362" s="312"/>
      <c r="CU362" s="312"/>
      <c r="CV362" s="312"/>
      <c r="CW362" s="315"/>
      <c r="CX362" s="315"/>
    </row>
    <row r="363" spans="1:102" ht="18.75" x14ac:dyDescent="0.3">
      <c r="A363" s="270">
        <v>351</v>
      </c>
      <c r="B363" s="285" t="s">
        <v>2390</v>
      </c>
      <c r="C363" s="285" t="s">
        <v>351</v>
      </c>
      <c r="D363" s="285" t="s">
        <v>139</v>
      </c>
      <c r="E363" s="285" t="s">
        <v>130</v>
      </c>
      <c r="F363" s="285" t="s">
        <v>130</v>
      </c>
      <c r="G363" s="286" t="s">
        <v>2391</v>
      </c>
      <c r="H363" s="286" t="s">
        <v>2392</v>
      </c>
      <c r="I363" s="287">
        <v>11</v>
      </c>
      <c r="J363" s="285" t="s">
        <v>2393</v>
      </c>
      <c r="K363" s="285" t="s">
        <v>2394</v>
      </c>
      <c r="L363" s="272">
        <v>313001029116</v>
      </c>
      <c r="M363" s="271">
        <v>721</v>
      </c>
      <c r="N363" s="270">
        <v>721</v>
      </c>
      <c r="O363" s="270" t="s">
        <v>2395</v>
      </c>
      <c r="P363" s="273">
        <v>6377924</v>
      </c>
      <c r="Q363" s="273" t="s">
        <v>357</v>
      </c>
      <c r="R363" s="273">
        <v>3126379652</v>
      </c>
      <c r="S363" s="274" t="s">
        <v>2396</v>
      </c>
      <c r="T363" s="313">
        <v>286</v>
      </c>
      <c r="U363" s="312"/>
      <c r="V363" s="312"/>
      <c r="W363" s="313">
        <v>15</v>
      </c>
      <c r="X363" s="313">
        <v>26</v>
      </c>
      <c r="Y363" s="313">
        <v>21</v>
      </c>
      <c r="Z363" s="313">
        <v>20</v>
      </c>
      <c r="AA363" s="313">
        <v>24</v>
      </c>
      <c r="AB363" s="313">
        <v>21</v>
      </c>
      <c r="AC363" s="312"/>
      <c r="AD363" s="313">
        <v>53</v>
      </c>
      <c r="AE363" s="313">
        <v>38</v>
      </c>
      <c r="AF363" s="313">
        <v>23</v>
      </c>
      <c r="AG363" s="313">
        <v>15</v>
      </c>
      <c r="AH363" s="313">
        <v>17</v>
      </c>
      <c r="AI363" s="313">
        <v>13</v>
      </c>
      <c r="AJ363" s="312"/>
      <c r="AK363" s="312"/>
      <c r="AL363" s="312"/>
      <c r="AM363" s="312"/>
      <c r="AN363" s="312"/>
      <c r="AO363" s="312"/>
      <c r="AP363" s="312"/>
      <c r="AQ363" s="312"/>
      <c r="AR363" s="312"/>
      <c r="AS363" s="312"/>
      <c r="AT363" s="312"/>
      <c r="AU363" s="314">
        <v>721</v>
      </c>
      <c r="AV363" s="313">
        <v>113</v>
      </c>
      <c r="AW363" s="312"/>
      <c r="AX363" s="312"/>
      <c r="AY363" s="313">
        <v>7</v>
      </c>
      <c r="AZ363" s="313">
        <v>12</v>
      </c>
      <c r="BA363" s="313">
        <v>6</v>
      </c>
      <c r="BB363" s="313">
        <v>11</v>
      </c>
      <c r="BC363" s="313">
        <v>6</v>
      </c>
      <c r="BD363" s="313">
        <v>5</v>
      </c>
      <c r="BE363" s="312"/>
      <c r="BF363" s="313">
        <v>25</v>
      </c>
      <c r="BG363" s="313">
        <v>12</v>
      </c>
      <c r="BH363" s="313">
        <v>10</v>
      </c>
      <c r="BI363" s="313">
        <v>7</v>
      </c>
      <c r="BJ363" s="313">
        <v>5</v>
      </c>
      <c r="BK363" s="313">
        <v>7</v>
      </c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5"/>
      <c r="BV363" s="315"/>
      <c r="BW363" s="314">
        <v>721</v>
      </c>
      <c r="BX363" s="313">
        <v>173</v>
      </c>
      <c r="BY363" s="312"/>
      <c r="BZ363" s="312"/>
      <c r="CA363" s="313">
        <v>8</v>
      </c>
      <c r="CB363" s="313">
        <v>14</v>
      </c>
      <c r="CC363" s="313">
        <v>15</v>
      </c>
      <c r="CD363" s="313">
        <v>9</v>
      </c>
      <c r="CE363" s="313">
        <v>18</v>
      </c>
      <c r="CF363" s="313">
        <v>16</v>
      </c>
      <c r="CG363" s="312"/>
      <c r="CH363" s="313">
        <v>28</v>
      </c>
      <c r="CI363" s="313">
        <v>26</v>
      </c>
      <c r="CJ363" s="313">
        <v>13</v>
      </c>
      <c r="CK363" s="313">
        <v>8</v>
      </c>
      <c r="CL363" s="313">
        <v>12</v>
      </c>
      <c r="CM363" s="313">
        <v>6</v>
      </c>
      <c r="CN363" s="312"/>
      <c r="CO363" s="312"/>
      <c r="CP363" s="312"/>
      <c r="CQ363" s="312"/>
      <c r="CR363" s="312"/>
      <c r="CS363" s="312"/>
      <c r="CT363" s="312"/>
      <c r="CU363" s="312"/>
      <c r="CV363" s="312"/>
      <c r="CW363" s="315"/>
      <c r="CX363" s="315"/>
    </row>
    <row r="364" spans="1:102" ht="18.75" x14ac:dyDescent="0.3">
      <c r="A364" s="270">
        <v>352</v>
      </c>
      <c r="B364" s="285" t="s">
        <v>2397</v>
      </c>
      <c r="C364" s="285" t="s">
        <v>351</v>
      </c>
      <c r="D364" s="285" t="s">
        <v>139</v>
      </c>
      <c r="E364" s="285" t="s">
        <v>128</v>
      </c>
      <c r="F364" s="285" t="s">
        <v>148</v>
      </c>
      <c r="G364" s="286" t="s">
        <v>2398</v>
      </c>
      <c r="H364" s="286" t="s">
        <v>2399</v>
      </c>
      <c r="I364" s="287">
        <v>1</v>
      </c>
      <c r="J364" s="285" t="s">
        <v>1554</v>
      </c>
      <c r="K364" s="285" t="s">
        <v>2400</v>
      </c>
      <c r="L364" s="272">
        <v>313001029108</v>
      </c>
      <c r="M364" s="271">
        <v>722</v>
      </c>
      <c r="N364" s="270">
        <v>722</v>
      </c>
      <c r="O364" s="270" t="s">
        <v>2401</v>
      </c>
      <c r="P364" s="273" t="s">
        <v>2402</v>
      </c>
      <c r="Q364" s="273" t="s">
        <v>357</v>
      </c>
      <c r="R364" s="273">
        <v>3016353294</v>
      </c>
      <c r="S364" s="274" t="s">
        <v>2403</v>
      </c>
      <c r="T364" s="313">
        <v>161</v>
      </c>
      <c r="U364" s="312"/>
      <c r="V364" s="312"/>
      <c r="W364" s="312"/>
      <c r="X364" s="312"/>
      <c r="Y364" s="312"/>
      <c r="Z364" s="312"/>
      <c r="AA364" s="312"/>
      <c r="AB364" s="312"/>
      <c r="AC364" s="312"/>
      <c r="AD364" s="312"/>
      <c r="AE364" s="312"/>
      <c r="AF364" s="312"/>
      <c r="AG364" s="312"/>
      <c r="AH364" s="312"/>
      <c r="AI364" s="312"/>
      <c r="AJ364" s="312"/>
      <c r="AK364" s="312"/>
      <c r="AL364" s="313">
        <v>15</v>
      </c>
      <c r="AM364" s="313">
        <v>63</v>
      </c>
      <c r="AN364" s="313">
        <v>48</v>
      </c>
      <c r="AO364" s="313">
        <v>35</v>
      </c>
      <c r="AP364" s="312"/>
      <c r="AQ364" s="312"/>
      <c r="AR364" s="312"/>
      <c r="AS364" s="312"/>
      <c r="AT364" s="312"/>
      <c r="AU364" s="314">
        <v>722</v>
      </c>
      <c r="AV364" s="313">
        <v>60</v>
      </c>
      <c r="AW364" s="312"/>
      <c r="AX364" s="312"/>
      <c r="AY364" s="312"/>
      <c r="AZ364" s="312"/>
      <c r="BA364" s="312"/>
      <c r="BB364" s="312"/>
      <c r="BC364" s="312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3">
        <v>5</v>
      </c>
      <c r="BO364" s="313">
        <v>21</v>
      </c>
      <c r="BP364" s="313">
        <v>21</v>
      </c>
      <c r="BQ364" s="313">
        <v>13</v>
      </c>
      <c r="BR364" s="312"/>
      <c r="BS364" s="312"/>
      <c r="BT364" s="312"/>
      <c r="BU364" s="315"/>
      <c r="BV364" s="315"/>
      <c r="BW364" s="314">
        <v>722</v>
      </c>
      <c r="BX364" s="313">
        <v>101</v>
      </c>
      <c r="BY364" s="312"/>
      <c r="BZ364" s="312"/>
      <c r="CA364" s="312"/>
      <c r="CB364" s="312"/>
      <c r="CC364" s="312"/>
      <c r="CD364" s="312"/>
      <c r="CE364" s="312"/>
      <c r="CF364" s="312"/>
      <c r="CG364" s="312"/>
      <c r="CH364" s="312"/>
      <c r="CI364" s="312"/>
      <c r="CJ364" s="312"/>
      <c r="CK364" s="312"/>
      <c r="CL364" s="312"/>
      <c r="CM364" s="312"/>
      <c r="CN364" s="312"/>
      <c r="CO364" s="312"/>
      <c r="CP364" s="313">
        <v>10</v>
      </c>
      <c r="CQ364" s="313">
        <v>42</v>
      </c>
      <c r="CR364" s="313">
        <v>27</v>
      </c>
      <c r="CS364" s="313">
        <v>22</v>
      </c>
      <c r="CT364" s="312"/>
      <c r="CU364" s="312"/>
      <c r="CV364" s="312"/>
      <c r="CW364" s="315"/>
      <c r="CX364" s="315"/>
    </row>
    <row r="365" spans="1:102" ht="18.75" x14ac:dyDescent="0.3">
      <c r="A365" s="270">
        <v>353</v>
      </c>
      <c r="B365" s="285" t="s">
        <v>2404</v>
      </c>
      <c r="C365" s="285" t="s">
        <v>351</v>
      </c>
      <c r="D365" s="285" t="s">
        <v>139</v>
      </c>
      <c r="E365" s="285" t="s">
        <v>128</v>
      </c>
      <c r="F365" s="285" t="s">
        <v>148</v>
      </c>
      <c r="G365" s="286" t="s">
        <v>2405</v>
      </c>
      <c r="H365" s="286" t="s">
        <v>2406</v>
      </c>
      <c r="I365" s="287">
        <v>3</v>
      </c>
      <c r="J365" s="285" t="s">
        <v>2407</v>
      </c>
      <c r="K365" s="285" t="s">
        <v>2408</v>
      </c>
      <c r="L365" s="272">
        <v>313001029124</v>
      </c>
      <c r="M365" s="271">
        <v>731</v>
      </c>
      <c r="N365" s="270">
        <v>731</v>
      </c>
      <c r="O365" s="270" t="s">
        <v>2409</v>
      </c>
      <c r="P365" s="273">
        <v>6445329</v>
      </c>
      <c r="Q365" s="273" t="s">
        <v>357</v>
      </c>
      <c r="R365" s="273">
        <v>3207967902</v>
      </c>
      <c r="S365" s="274" t="s">
        <v>2410</v>
      </c>
      <c r="T365" s="313">
        <v>376</v>
      </c>
      <c r="U365" s="312"/>
      <c r="V365" s="313">
        <v>15</v>
      </c>
      <c r="W365" s="313">
        <v>43</v>
      </c>
      <c r="X365" s="313">
        <v>70</v>
      </c>
      <c r="Y365" s="313">
        <v>67</v>
      </c>
      <c r="Z365" s="313">
        <v>73</v>
      </c>
      <c r="AA365" s="313">
        <v>60</v>
      </c>
      <c r="AB365" s="313">
        <v>48</v>
      </c>
      <c r="AC365" s="312"/>
      <c r="AD365" s="312"/>
      <c r="AE365" s="312"/>
      <c r="AF365" s="312"/>
      <c r="AG365" s="312"/>
      <c r="AH365" s="312"/>
      <c r="AI365" s="312"/>
      <c r="AJ365" s="312"/>
      <c r="AK365" s="312"/>
      <c r="AL365" s="312"/>
      <c r="AM365" s="312"/>
      <c r="AN365" s="312"/>
      <c r="AO365" s="312"/>
      <c r="AP365" s="312"/>
      <c r="AQ365" s="312"/>
      <c r="AR365" s="312"/>
      <c r="AS365" s="312"/>
      <c r="AT365" s="312"/>
      <c r="AU365" s="314">
        <v>731</v>
      </c>
      <c r="AV365" s="313">
        <v>162</v>
      </c>
      <c r="AW365" s="312"/>
      <c r="AX365" s="313">
        <v>12</v>
      </c>
      <c r="AY365" s="313">
        <v>21</v>
      </c>
      <c r="AZ365" s="313">
        <v>19</v>
      </c>
      <c r="BA365" s="313">
        <v>36</v>
      </c>
      <c r="BB365" s="313">
        <v>33</v>
      </c>
      <c r="BC365" s="313">
        <v>24</v>
      </c>
      <c r="BD365" s="313">
        <v>17</v>
      </c>
      <c r="BE365" s="312"/>
      <c r="BF365" s="312"/>
      <c r="BG365" s="312"/>
      <c r="BH365" s="312"/>
      <c r="BI365" s="312"/>
      <c r="BJ365" s="312"/>
      <c r="BK365" s="312"/>
      <c r="BL365" s="312"/>
      <c r="BM365" s="312"/>
      <c r="BN365" s="312"/>
      <c r="BO365" s="312"/>
      <c r="BP365" s="312"/>
      <c r="BQ365" s="312"/>
      <c r="BR365" s="312"/>
      <c r="BS365" s="312"/>
      <c r="BT365" s="312"/>
      <c r="BU365" s="315"/>
      <c r="BV365" s="315"/>
      <c r="BW365" s="314">
        <v>731</v>
      </c>
      <c r="BX365" s="313">
        <v>214</v>
      </c>
      <c r="BY365" s="312"/>
      <c r="BZ365" s="313">
        <v>3</v>
      </c>
      <c r="CA365" s="313">
        <v>22</v>
      </c>
      <c r="CB365" s="313">
        <v>51</v>
      </c>
      <c r="CC365" s="313">
        <v>31</v>
      </c>
      <c r="CD365" s="313">
        <v>40</v>
      </c>
      <c r="CE365" s="313">
        <v>36</v>
      </c>
      <c r="CF365" s="313">
        <v>31</v>
      </c>
      <c r="CG365" s="312"/>
      <c r="CH365" s="312"/>
      <c r="CI365" s="312"/>
      <c r="CJ365" s="312"/>
      <c r="CK365" s="312"/>
      <c r="CL365" s="312"/>
      <c r="CM365" s="312"/>
      <c r="CN365" s="312"/>
      <c r="CO365" s="312"/>
      <c r="CP365" s="312"/>
      <c r="CQ365" s="312"/>
      <c r="CR365" s="312"/>
      <c r="CS365" s="312"/>
      <c r="CT365" s="312"/>
      <c r="CU365" s="312"/>
      <c r="CV365" s="312"/>
      <c r="CW365" s="315"/>
      <c r="CX365" s="315"/>
    </row>
    <row r="366" spans="1:102" ht="18.75" x14ac:dyDescent="0.3">
      <c r="A366" s="270">
        <v>354</v>
      </c>
      <c r="B366" s="285" t="s">
        <v>2411</v>
      </c>
      <c r="C366" s="285" t="s">
        <v>351</v>
      </c>
      <c r="D366" s="285" t="s">
        <v>139</v>
      </c>
      <c r="E366" s="285" t="s">
        <v>129</v>
      </c>
      <c r="F366" s="285" t="s">
        <v>129</v>
      </c>
      <c r="G366" s="286" t="s">
        <v>2412</v>
      </c>
      <c r="H366" s="286" t="s">
        <v>2413</v>
      </c>
      <c r="I366" s="287">
        <v>7</v>
      </c>
      <c r="J366" s="285" t="s">
        <v>479</v>
      </c>
      <c r="K366" s="285" t="s">
        <v>2414</v>
      </c>
      <c r="L366" s="272">
        <v>313001029281</v>
      </c>
      <c r="M366" s="271">
        <v>743</v>
      </c>
      <c r="N366" s="270">
        <v>743</v>
      </c>
      <c r="O366" s="270" t="s">
        <v>2415</v>
      </c>
      <c r="P366" s="273">
        <v>6615748</v>
      </c>
      <c r="Q366" s="273" t="s">
        <v>357</v>
      </c>
      <c r="R366" s="273">
        <v>3205321363</v>
      </c>
      <c r="S366" s="274" t="s">
        <v>2416</v>
      </c>
      <c r="T366" s="313">
        <v>173</v>
      </c>
      <c r="U366" s="313">
        <v>15</v>
      </c>
      <c r="V366" s="313">
        <v>13</v>
      </c>
      <c r="W366" s="313">
        <v>20</v>
      </c>
      <c r="X366" s="313">
        <v>19</v>
      </c>
      <c r="Y366" s="313">
        <v>23</v>
      </c>
      <c r="Z366" s="313">
        <v>28</v>
      </c>
      <c r="AA366" s="313">
        <v>28</v>
      </c>
      <c r="AB366" s="313">
        <v>27</v>
      </c>
      <c r="AC366" s="312"/>
      <c r="AD366" s="312"/>
      <c r="AE366" s="312"/>
      <c r="AF366" s="312"/>
      <c r="AG366" s="312"/>
      <c r="AH366" s="312"/>
      <c r="AI366" s="312"/>
      <c r="AJ366" s="312"/>
      <c r="AK366" s="312"/>
      <c r="AL366" s="312"/>
      <c r="AM366" s="312"/>
      <c r="AN366" s="312"/>
      <c r="AO366" s="312"/>
      <c r="AP366" s="312"/>
      <c r="AQ366" s="312"/>
      <c r="AR366" s="312"/>
      <c r="AS366" s="312"/>
      <c r="AT366" s="312"/>
      <c r="AU366" s="314">
        <v>743</v>
      </c>
      <c r="AV366" s="313">
        <v>79</v>
      </c>
      <c r="AW366" s="313">
        <v>8</v>
      </c>
      <c r="AX366" s="313">
        <v>6</v>
      </c>
      <c r="AY366" s="313">
        <v>9</v>
      </c>
      <c r="AZ366" s="313">
        <v>9</v>
      </c>
      <c r="BA366" s="313">
        <v>13</v>
      </c>
      <c r="BB366" s="313">
        <v>12</v>
      </c>
      <c r="BC366" s="313">
        <v>7</v>
      </c>
      <c r="BD366" s="313">
        <v>15</v>
      </c>
      <c r="BE366" s="312"/>
      <c r="BF366" s="312"/>
      <c r="BG366" s="312"/>
      <c r="BH366" s="312"/>
      <c r="BI366" s="312"/>
      <c r="BJ366" s="312"/>
      <c r="BK366" s="312"/>
      <c r="BL366" s="312"/>
      <c r="BM366" s="312"/>
      <c r="BN366" s="312"/>
      <c r="BO366" s="312"/>
      <c r="BP366" s="312"/>
      <c r="BQ366" s="312"/>
      <c r="BR366" s="312"/>
      <c r="BS366" s="312"/>
      <c r="BT366" s="312"/>
      <c r="BU366" s="315"/>
      <c r="BV366" s="315"/>
      <c r="BW366" s="314">
        <v>743</v>
      </c>
      <c r="BX366" s="313">
        <v>94</v>
      </c>
      <c r="BY366" s="313">
        <v>7</v>
      </c>
      <c r="BZ366" s="313">
        <v>7</v>
      </c>
      <c r="CA366" s="313">
        <v>11</v>
      </c>
      <c r="CB366" s="313">
        <v>10</v>
      </c>
      <c r="CC366" s="313">
        <v>10</v>
      </c>
      <c r="CD366" s="313">
        <v>16</v>
      </c>
      <c r="CE366" s="313">
        <v>21</v>
      </c>
      <c r="CF366" s="313">
        <v>12</v>
      </c>
      <c r="CG366" s="312"/>
      <c r="CH366" s="312"/>
      <c r="CI366" s="312"/>
      <c r="CJ366" s="312"/>
      <c r="CK366" s="312"/>
      <c r="CL366" s="312"/>
      <c r="CM366" s="312"/>
      <c r="CN366" s="312"/>
      <c r="CO366" s="312"/>
      <c r="CP366" s="312"/>
      <c r="CQ366" s="312"/>
      <c r="CR366" s="312"/>
      <c r="CS366" s="312"/>
      <c r="CT366" s="312"/>
      <c r="CU366" s="312"/>
      <c r="CV366" s="312"/>
      <c r="CW366" s="315"/>
      <c r="CX366" s="315"/>
    </row>
    <row r="367" spans="1:102" ht="18.75" x14ac:dyDescent="0.3">
      <c r="A367" s="270">
        <v>355</v>
      </c>
      <c r="B367" s="285" t="s">
        <v>2417</v>
      </c>
      <c r="C367" s="285" t="s">
        <v>351</v>
      </c>
      <c r="D367" s="285" t="s">
        <v>139</v>
      </c>
      <c r="E367" s="285" t="s">
        <v>130</v>
      </c>
      <c r="F367" s="285" t="s">
        <v>130</v>
      </c>
      <c r="G367" s="286" t="s">
        <v>2418</v>
      </c>
      <c r="H367" s="286" t="s">
        <v>2419</v>
      </c>
      <c r="I367" s="287">
        <v>12</v>
      </c>
      <c r="J367" s="285" t="s">
        <v>2061</v>
      </c>
      <c r="K367" s="285" t="s">
        <v>2420</v>
      </c>
      <c r="L367" s="272">
        <v>313001029337</v>
      </c>
      <c r="M367" s="271">
        <v>748</v>
      </c>
      <c r="N367" s="270">
        <v>748</v>
      </c>
      <c r="O367" s="270" t="s">
        <v>2421</v>
      </c>
      <c r="P367" s="273" t="s">
        <v>2422</v>
      </c>
      <c r="Q367" s="273" t="s">
        <v>357</v>
      </c>
      <c r="R367" s="273">
        <v>3005636278</v>
      </c>
      <c r="S367" s="274" t="s">
        <v>2423</v>
      </c>
      <c r="T367" s="313">
        <v>508</v>
      </c>
      <c r="U367" s="313">
        <v>14</v>
      </c>
      <c r="V367" s="313">
        <v>45</v>
      </c>
      <c r="W367" s="313">
        <v>37</v>
      </c>
      <c r="X367" s="313">
        <v>32</v>
      </c>
      <c r="Y367" s="313">
        <v>54</v>
      </c>
      <c r="Z367" s="313">
        <v>42</v>
      </c>
      <c r="AA367" s="313">
        <v>51</v>
      </c>
      <c r="AB367" s="313">
        <v>44</v>
      </c>
      <c r="AC367" s="312"/>
      <c r="AD367" s="313">
        <v>30</v>
      </c>
      <c r="AE367" s="313">
        <v>40</v>
      </c>
      <c r="AF367" s="313">
        <v>30</v>
      </c>
      <c r="AG367" s="313">
        <v>30</v>
      </c>
      <c r="AH367" s="313">
        <v>27</v>
      </c>
      <c r="AI367" s="313">
        <v>32</v>
      </c>
      <c r="AJ367" s="312"/>
      <c r="AK367" s="312"/>
      <c r="AL367" s="312"/>
      <c r="AM367" s="312"/>
      <c r="AN367" s="312"/>
      <c r="AO367" s="312"/>
      <c r="AP367" s="312"/>
      <c r="AQ367" s="312"/>
      <c r="AR367" s="312"/>
      <c r="AS367" s="312"/>
      <c r="AT367" s="312"/>
      <c r="AU367" s="314">
        <v>748</v>
      </c>
      <c r="AV367" s="313">
        <v>243</v>
      </c>
      <c r="AW367" s="313">
        <v>6</v>
      </c>
      <c r="AX367" s="313">
        <v>21</v>
      </c>
      <c r="AY367" s="313">
        <v>22</v>
      </c>
      <c r="AZ367" s="313">
        <v>15</v>
      </c>
      <c r="BA367" s="313">
        <v>27</v>
      </c>
      <c r="BB367" s="313">
        <v>19</v>
      </c>
      <c r="BC367" s="313">
        <v>30</v>
      </c>
      <c r="BD367" s="313">
        <v>23</v>
      </c>
      <c r="BE367" s="312"/>
      <c r="BF367" s="313">
        <v>16</v>
      </c>
      <c r="BG367" s="313">
        <v>21</v>
      </c>
      <c r="BH367" s="313">
        <v>10</v>
      </c>
      <c r="BI367" s="313">
        <v>13</v>
      </c>
      <c r="BJ367" s="313">
        <v>10</v>
      </c>
      <c r="BK367" s="313">
        <v>10</v>
      </c>
      <c r="BL367" s="312"/>
      <c r="BM367" s="312"/>
      <c r="BN367" s="312"/>
      <c r="BO367" s="312"/>
      <c r="BP367" s="312"/>
      <c r="BQ367" s="312"/>
      <c r="BR367" s="312"/>
      <c r="BS367" s="312"/>
      <c r="BT367" s="312"/>
      <c r="BU367" s="315"/>
      <c r="BV367" s="315"/>
      <c r="BW367" s="314">
        <v>748</v>
      </c>
      <c r="BX367" s="313">
        <v>265</v>
      </c>
      <c r="BY367" s="313">
        <v>8</v>
      </c>
      <c r="BZ367" s="313">
        <v>24</v>
      </c>
      <c r="CA367" s="313">
        <v>15</v>
      </c>
      <c r="CB367" s="313">
        <v>17</v>
      </c>
      <c r="CC367" s="313">
        <v>27</v>
      </c>
      <c r="CD367" s="313">
        <v>23</v>
      </c>
      <c r="CE367" s="313">
        <v>21</v>
      </c>
      <c r="CF367" s="313">
        <v>21</v>
      </c>
      <c r="CG367" s="312"/>
      <c r="CH367" s="313">
        <v>14</v>
      </c>
      <c r="CI367" s="313">
        <v>19</v>
      </c>
      <c r="CJ367" s="313">
        <v>20</v>
      </c>
      <c r="CK367" s="313">
        <v>17</v>
      </c>
      <c r="CL367" s="313">
        <v>17</v>
      </c>
      <c r="CM367" s="313">
        <v>22</v>
      </c>
      <c r="CN367" s="312"/>
      <c r="CO367" s="312"/>
      <c r="CP367" s="312"/>
      <c r="CQ367" s="312"/>
      <c r="CR367" s="312"/>
      <c r="CS367" s="312"/>
      <c r="CT367" s="312"/>
      <c r="CU367" s="312"/>
      <c r="CV367" s="312"/>
      <c r="CW367" s="315"/>
      <c r="CX367" s="315"/>
    </row>
    <row r="368" spans="1:102" ht="18.75" x14ac:dyDescent="0.3">
      <c r="A368" s="270">
        <v>356</v>
      </c>
      <c r="B368" s="285" t="s">
        <v>2424</v>
      </c>
      <c r="C368" s="285" t="s">
        <v>351</v>
      </c>
      <c r="D368" s="285" t="s">
        <v>139</v>
      </c>
      <c r="E368" s="285" t="s">
        <v>128</v>
      </c>
      <c r="F368" s="285" t="s">
        <v>148</v>
      </c>
      <c r="G368" s="286" t="s">
        <v>2425</v>
      </c>
      <c r="H368" s="286" t="s">
        <v>2426</v>
      </c>
      <c r="I368" s="287">
        <v>1</v>
      </c>
      <c r="J368" s="285" t="s">
        <v>1569</v>
      </c>
      <c r="K368" s="285" t="s">
        <v>2427</v>
      </c>
      <c r="L368" s="272">
        <v>313001029523</v>
      </c>
      <c r="M368" s="271">
        <v>789</v>
      </c>
      <c r="N368" s="270">
        <v>789</v>
      </c>
      <c r="O368" s="270" t="s">
        <v>2428</v>
      </c>
      <c r="P368" s="273" t="s">
        <v>2429</v>
      </c>
      <c r="Q368" s="273" t="s">
        <v>357</v>
      </c>
      <c r="R368" s="273">
        <v>3008373792</v>
      </c>
      <c r="S368" s="274" t="s">
        <v>2430</v>
      </c>
      <c r="T368" s="313">
        <v>695</v>
      </c>
      <c r="U368" s="313">
        <v>14</v>
      </c>
      <c r="V368" s="313">
        <v>26</v>
      </c>
      <c r="W368" s="313">
        <v>27</v>
      </c>
      <c r="X368" s="313">
        <v>43</v>
      </c>
      <c r="Y368" s="313">
        <v>48</v>
      </c>
      <c r="Z368" s="313">
        <v>54</v>
      </c>
      <c r="AA368" s="313">
        <v>62</v>
      </c>
      <c r="AB368" s="313">
        <v>76</v>
      </c>
      <c r="AC368" s="312"/>
      <c r="AD368" s="313">
        <v>74</v>
      </c>
      <c r="AE368" s="313">
        <v>63</v>
      </c>
      <c r="AF368" s="313">
        <v>53</v>
      </c>
      <c r="AG368" s="313">
        <v>62</v>
      </c>
      <c r="AH368" s="313">
        <v>46</v>
      </c>
      <c r="AI368" s="313">
        <v>47</v>
      </c>
      <c r="AJ368" s="312"/>
      <c r="AK368" s="312"/>
      <c r="AL368" s="312"/>
      <c r="AM368" s="312"/>
      <c r="AN368" s="312"/>
      <c r="AO368" s="312"/>
      <c r="AP368" s="312"/>
      <c r="AQ368" s="312"/>
      <c r="AR368" s="312"/>
      <c r="AS368" s="312"/>
      <c r="AT368" s="312"/>
      <c r="AU368" s="314">
        <v>789</v>
      </c>
      <c r="AV368" s="313">
        <v>362</v>
      </c>
      <c r="AW368" s="313">
        <v>5</v>
      </c>
      <c r="AX368" s="313">
        <v>13</v>
      </c>
      <c r="AY368" s="313">
        <v>15</v>
      </c>
      <c r="AZ368" s="313">
        <v>19</v>
      </c>
      <c r="BA368" s="313">
        <v>29</v>
      </c>
      <c r="BB368" s="313">
        <v>29</v>
      </c>
      <c r="BC368" s="313">
        <v>35</v>
      </c>
      <c r="BD368" s="313">
        <v>34</v>
      </c>
      <c r="BE368" s="312"/>
      <c r="BF368" s="313">
        <v>33</v>
      </c>
      <c r="BG368" s="313">
        <v>31</v>
      </c>
      <c r="BH368" s="313">
        <v>31</v>
      </c>
      <c r="BI368" s="313">
        <v>36</v>
      </c>
      <c r="BJ368" s="313">
        <v>24</v>
      </c>
      <c r="BK368" s="313">
        <v>28</v>
      </c>
      <c r="BL368" s="312"/>
      <c r="BM368" s="312"/>
      <c r="BN368" s="312"/>
      <c r="BO368" s="312"/>
      <c r="BP368" s="312"/>
      <c r="BQ368" s="312"/>
      <c r="BR368" s="312"/>
      <c r="BS368" s="312"/>
      <c r="BT368" s="312"/>
      <c r="BU368" s="315"/>
      <c r="BV368" s="315"/>
      <c r="BW368" s="314">
        <v>789</v>
      </c>
      <c r="BX368" s="313">
        <v>333</v>
      </c>
      <c r="BY368" s="313">
        <v>9</v>
      </c>
      <c r="BZ368" s="313">
        <v>13</v>
      </c>
      <c r="CA368" s="313">
        <v>12</v>
      </c>
      <c r="CB368" s="313">
        <v>24</v>
      </c>
      <c r="CC368" s="313">
        <v>19</v>
      </c>
      <c r="CD368" s="313">
        <v>25</v>
      </c>
      <c r="CE368" s="313">
        <v>27</v>
      </c>
      <c r="CF368" s="313">
        <v>42</v>
      </c>
      <c r="CG368" s="312"/>
      <c r="CH368" s="313">
        <v>41</v>
      </c>
      <c r="CI368" s="313">
        <v>32</v>
      </c>
      <c r="CJ368" s="313">
        <v>22</v>
      </c>
      <c r="CK368" s="313">
        <v>26</v>
      </c>
      <c r="CL368" s="313">
        <v>22</v>
      </c>
      <c r="CM368" s="313">
        <v>19</v>
      </c>
      <c r="CN368" s="312"/>
      <c r="CO368" s="312"/>
      <c r="CP368" s="312"/>
      <c r="CQ368" s="312"/>
      <c r="CR368" s="312"/>
      <c r="CS368" s="312"/>
      <c r="CT368" s="312"/>
      <c r="CU368" s="312"/>
      <c r="CV368" s="312"/>
      <c r="CW368" s="315"/>
      <c r="CX368" s="315"/>
    </row>
    <row r="369" spans="1:102" ht="18.75" x14ac:dyDescent="0.3">
      <c r="A369" s="270">
        <v>357</v>
      </c>
      <c r="B369" s="285" t="s">
        <v>2431</v>
      </c>
      <c r="C369" s="285" t="s">
        <v>351</v>
      </c>
      <c r="D369" s="285" t="s">
        <v>139</v>
      </c>
      <c r="E369" s="285" t="s">
        <v>129</v>
      </c>
      <c r="F369" s="285" t="s">
        <v>129</v>
      </c>
      <c r="G369" s="286" t="s">
        <v>2432</v>
      </c>
      <c r="H369" s="286" t="s">
        <v>2433</v>
      </c>
      <c r="I369" s="287">
        <v>7</v>
      </c>
      <c r="J369" s="285" t="s">
        <v>1913</v>
      </c>
      <c r="K369" s="285" t="s">
        <v>2434</v>
      </c>
      <c r="L369" s="272">
        <v>313001029426</v>
      </c>
      <c r="M369" s="271">
        <v>790</v>
      </c>
      <c r="N369" s="270">
        <v>790</v>
      </c>
      <c r="O369" s="270" t="s">
        <v>2435</v>
      </c>
      <c r="P369" s="273" t="s">
        <v>2436</v>
      </c>
      <c r="Q369" s="273" t="s">
        <v>357</v>
      </c>
      <c r="R369" s="273">
        <v>3164610424</v>
      </c>
      <c r="S369" s="274" t="s">
        <v>2437</v>
      </c>
      <c r="T369" s="313">
        <v>60</v>
      </c>
      <c r="U369" s="312"/>
      <c r="V369" s="313">
        <v>8</v>
      </c>
      <c r="W369" s="313">
        <v>6</v>
      </c>
      <c r="X369" s="313">
        <v>8</v>
      </c>
      <c r="Y369" s="313">
        <v>17</v>
      </c>
      <c r="Z369" s="313">
        <v>9</v>
      </c>
      <c r="AA369" s="313">
        <v>8</v>
      </c>
      <c r="AB369" s="313">
        <v>4</v>
      </c>
      <c r="AC369" s="312"/>
      <c r="AD369" s="312"/>
      <c r="AE369" s="312"/>
      <c r="AF369" s="312"/>
      <c r="AG369" s="312"/>
      <c r="AH369" s="312"/>
      <c r="AI369" s="312"/>
      <c r="AJ369" s="312"/>
      <c r="AK369" s="312"/>
      <c r="AL369" s="312"/>
      <c r="AM369" s="312"/>
      <c r="AN369" s="312"/>
      <c r="AO369" s="312"/>
      <c r="AP369" s="312"/>
      <c r="AQ369" s="312"/>
      <c r="AR369" s="312"/>
      <c r="AS369" s="312"/>
      <c r="AT369" s="312"/>
      <c r="AU369" s="314">
        <v>790</v>
      </c>
      <c r="AV369" s="313">
        <v>31</v>
      </c>
      <c r="AW369" s="312"/>
      <c r="AX369" s="313">
        <v>6</v>
      </c>
      <c r="AY369" s="313">
        <v>2</v>
      </c>
      <c r="AZ369" s="313">
        <v>5</v>
      </c>
      <c r="BA369" s="313">
        <v>7</v>
      </c>
      <c r="BB369" s="313">
        <v>3</v>
      </c>
      <c r="BC369" s="313">
        <v>5</v>
      </c>
      <c r="BD369" s="313">
        <v>3</v>
      </c>
      <c r="BE369" s="312"/>
      <c r="BF369" s="312"/>
      <c r="BG369" s="312"/>
      <c r="BH369" s="312"/>
      <c r="BI369" s="312"/>
      <c r="BJ369" s="312"/>
      <c r="BK369" s="312"/>
      <c r="BL369" s="312"/>
      <c r="BM369" s="312"/>
      <c r="BN369" s="312"/>
      <c r="BO369" s="312"/>
      <c r="BP369" s="312"/>
      <c r="BQ369" s="312"/>
      <c r="BR369" s="312"/>
      <c r="BS369" s="312"/>
      <c r="BT369" s="312"/>
      <c r="BU369" s="315"/>
      <c r="BV369" s="315"/>
      <c r="BW369" s="314">
        <v>790</v>
      </c>
      <c r="BX369" s="313">
        <v>29</v>
      </c>
      <c r="BY369" s="312"/>
      <c r="BZ369" s="313">
        <v>2</v>
      </c>
      <c r="CA369" s="313">
        <v>4</v>
      </c>
      <c r="CB369" s="313">
        <v>3</v>
      </c>
      <c r="CC369" s="313">
        <v>10</v>
      </c>
      <c r="CD369" s="313">
        <v>6</v>
      </c>
      <c r="CE369" s="313">
        <v>3</v>
      </c>
      <c r="CF369" s="313">
        <v>1</v>
      </c>
      <c r="CG369" s="312"/>
      <c r="CH369" s="312"/>
      <c r="CI369" s="312"/>
      <c r="CJ369" s="312"/>
      <c r="CK369" s="312"/>
      <c r="CL369" s="312"/>
      <c r="CM369" s="312"/>
      <c r="CN369" s="312"/>
      <c r="CO369" s="312"/>
      <c r="CP369" s="312"/>
      <c r="CQ369" s="312"/>
      <c r="CR369" s="312"/>
      <c r="CS369" s="312"/>
      <c r="CT369" s="312"/>
      <c r="CU369" s="312"/>
      <c r="CV369" s="312"/>
      <c r="CW369" s="315"/>
      <c r="CX369" s="315"/>
    </row>
    <row r="370" spans="1:102" ht="18.75" x14ac:dyDescent="0.3">
      <c r="A370" s="270">
        <v>358</v>
      </c>
      <c r="B370" s="285" t="s">
        <v>2438</v>
      </c>
      <c r="C370" s="285" t="s">
        <v>351</v>
      </c>
      <c r="D370" s="285" t="s">
        <v>139</v>
      </c>
      <c r="E370" s="285" t="s">
        <v>129</v>
      </c>
      <c r="F370" s="285" t="s">
        <v>129</v>
      </c>
      <c r="G370" s="286" t="s">
        <v>2439</v>
      </c>
      <c r="H370" s="286" t="s">
        <v>2440</v>
      </c>
      <c r="I370" s="287">
        <v>6</v>
      </c>
      <c r="J370" s="285" t="s">
        <v>400</v>
      </c>
      <c r="K370" s="285" t="s">
        <v>2441</v>
      </c>
      <c r="L370" s="272">
        <v>313001029418</v>
      </c>
      <c r="M370" s="271">
        <v>794</v>
      </c>
      <c r="N370" s="270">
        <v>794</v>
      </c>
      <c r="O370" s="270" t="s">
        <v>2442</v>
      </c>
      <c r="P370" s="273">
        <v>6635366</v>
      </c>
      <c r="Q370" s="273" t="s">
        <v>357</v>
      </c>
      <c r="R370" s="273">
        <v>3126618169</v>
      </c>
      <c r="S370" s="274" t="s">
        <v>2443</v>
      </c>
      <c r="T370" s="313">
        <v>136</v>
      </c>
      <c r="U370" s="313">
        <v>5</v>
      </c>
      <c r="V370" s="313">
        <v>20</v>
      </c>
      <c r="W370" s="313">
        <v>18</v>
      </c>
      <c r="X370" s="313">
        <v>21</v>
      </c>
      <c r="Y370" s="313">
        <v>18</v>
      </c>
      <c r="Z370" s="313">
        <v>20</v>
      </c>
      <c r="AA370" s="313">
        <v>16</v>
      </c>
      <c r="AB370" s="313">
        <v>18</v>
      </c>
      <c r="AC370" s="312"/>
      <c r="AD370" s="312"/>
      <c r="AE370" s="312"/>
      <c r="AF370" s="312"/>
      <c r="AG370" s="312"/>
      <c r="AH370" s="312"/>
      <c r="AI370" s="312"/>
      <c r="AJ370" s="312"/>
      <c r="AK370" s="312"/>
      <c r="AL370" s="312"/>
      <c r="AM370" s="312"/>
      <c r="AN370" s="312"/>
      <c r="AO370" s="312"/>
      <c r="AP370" s="312"/>
      <c r="AQ370" s="312"/>
      <c r="AR370" s="312"/>
      <c r="AS370" s="312"/>
      <c r="AT370" s="312"/>
      <c r="AU370" s="314">
        <v>794</v>
      </c>
      <c r="AV370" s="313">
        <v>65</v>
      </c>
      <c r="AW370" s="313">
        <v>2</v>
      </c>
      <c r="AX370" s="313">
        <v>7</v>
      </c>
      <c r="AY370" s="313">
        <v>10</v>
      </c>
      <c r="AZ370" s="313">
        <v>12</v>
      </c>
      <c r="BA370" s="313">
        <v>4</v>
      </c>
      <c r="BB370" s="313">
        <v>13</v>
      </c>
      <c r="BC370" s="313">
        <v>6</v>
      </c>
      <c r="BD370" s="313">
        <v>11</v>
      </c>
      <c r="BE370" s="312"/>
      <c r="BF370" s="312"/>
      <c r="BG370" s="312"/>
      <c r="BH370" s="312"/>
      <c r="BI370" s="312"/>
      <c r="BJ370" s="312"/>
      <c r="BK370" s="312"/>
      <c r="BL370" s="312"/>
      <c r="BM370" s="312"/>
      <c r="BN370" s="312"/>
      <c r="BO370" s="312"/>
      <c r="BP370" s="312"/>
      <c r="BQ370" s="312"/>
      <c r="BR370" s="312"/>
      <c r="BS370" s="312"/>
      <c r="BT370" s="312"/>
      <c r="BU370" s="315"/>
      <c r="BV370" s="315"/>
      <c r="BW370" s="314">
        <v>794</v>
      </c>
      <c r="BX370" s="313">
        <v>71</v>
      </c>
      <c r="BY370" s="313">
        <v>3</v>
      </c>
      <c r="BZ370" s="313">
        <v>13</v>
      </c>
      <c r="CA370" s="313">
        <v>8</v>
      </c>
      <c r="CB370" s="313">
        <v>9</v>
      </c>
      <c r="CC370" s="313">
        <v>14</v>
      </c>
      <c r="CD370" s="313">
        <v>7</v>
      </c>
      <c r="CE370" s="313">
        <v>10</v>
      </c>
      <c r="CF370" s="313">
        <v>7</v>
      </c>
      <c r="CG370" s="312"/>
      <c r="CH370" s="312"/>
      <c r="CI370" s="312"/>
      <c r="CJ370" s="312"/>
      <c r="CK370" s="312"/>
      <c r="CL370" s="312"/>
      <c r="CM370" s="312"/>
      <c r="CN370" s="312"/>
      <c r="CO370" s="312"/>
      <c r="CP370" s="312"/>
      <c r="CQ370" s="312"/>
      <c r="CR370" s="312"/>
      <c r="CS370" s="312"/>
      <c r="CT370" s="312"/>
      <c r="CU370" s="312"/>
      <c r="CV370" s="312"/>
      <c r="CW370" s="315"/>
      <c r="CX370" s="315"/>
    </row>
    <row r="371" spans="1:102" ht="18.75" x14ac:dyDescent="0.3">
      <c r="A371" s="270">
        <v>359</v>
      </c>
      <c r="B371" s="285" t="s">
        <v>2444</v>
      </c>
      <c r="C371" s="285" t="s">
        <v>351</v>
      </c>
      <c r="D371" s="285" t="s">
        <v>139</v>
      </c>
      <c r="E371" s="285" t="s">
        <v>128</v>
      </c>
      <c r="F371" s="285" t="s">
        <v>145</v>
      </c>
      <c r="G371" s="286" t="s">
        <v>344</v>
      </c>
      <c r="H371" s="286" t="s">
        <v>344</v>
      </c>
      <c r="I371" s="287">
        <v>9</v>
      </c>
      <c r="J371" s="285" t="s">
        <v>2445</v>
      </c>
      <c r="K371" s="285" t="s">
        <v>2446</v>
      </c>
      <c r="L371" s="272">
        <v>313001029507</v>
      </c>
      <c r="M371" s="271">
        <v>798</v>
      </c>
      <c r="N371" s="270">
        <v>798</v>
      </c>
      <c r="O371" s="270" t="s">
        <v>2447</v>
      </c>
      <c r="P371" s="273">
        <v>6384587</v>
      </c>
      <c r="Q371" s="273" t="s">
        <v>357</v>
      </c>
      <c r="R371" s="273">
        <v>3187953149</v>
      </c>
      <c r="S371" s="274" t="s">
        <v>2448</v>
      </c>
      <c r="T371" s="313">
        <v>346</v>
      </c>
      <c r="U371" s="312"/>
      <c r="V371" s="313">
        <v>47</v>
      </c>
      <c r="W371" s="313">
        <v>43</v>
      </c>
      <c r="X371" s="313">
        <v>49</v>
      </c>
      <c r="Y371" s="313">
        <v>44</v>
      </c>
      <c r="Z371" s="313">
        <v>54</v>
      </c>
      <c r="AA371" s="313">
        <v>63</v>
      </c>
      <c r="AB371" s="313">
        <v>46</v>
      </c>
      <c r="AC371" s="312"/>
      <c r="AD371" s="312"/>
      <c r="AE371" s="312"/>
      <c r="AF371" s="312"/>
      <c r="AG371" s="312"/>
      <c r="AH371" s="312"/>
      <c r="AI371" s="312"/>
      <c r="AJ371" s="312"/>
      <c r="AK371" s="312"/>
      <c r="AL371" s="312"/>
      <c r="AM371" s="312"/>
      <c r="AN371" s="312"/>
      <c r="AO371" s="312"/>
      <c r="AP371" s="312"/>
      <c r="AQ371" s="312"/>
      <c r="AR371" s="312"/>
      <c r="AS371" s="312"/>
      <c r="AT371" s="312"/>
      <c r="AU371" s="314">
        <v>798</v>
      </c>
      <c r="AV371" s="313">
        <v>153</v>
      </c>
      <c r="AW371" s="312"/>
      <c r="AX371" s="313">
        <v>18</v>
      </c>
      <c r="AY371" s="313">
        <v>21</v>
      </c>
      <c r="AZ371" s="313">
        <v>23</v>
      </c>
      <c r="BA371" s="313">
        <v>22</v>
      </c>
      <c r="BB371" s="313">
        <v>24</v>
      </c>
      <c r="BC371" s="313">
        <v>27</v>
      </c>
      <c r="BD371" s="313">
        <v>18</v>
      </c>
      <c r="BE371" s="312"/>
      <c r="BF371" s="312"/>
      <c r="BG371" s="312"/>
      <c r="BH371" s="312"/>
      <c r="BI371" s="312"/>
      <c r="BJ371" s="312"/>
      <c r="BK371" s="312"/>
      <c r="BL371" s="312"/>
      <c r="BM371" s="312"/>
      <c r="BN371" s="312"/>
      <c r="BO371" s="312"/>
      <c r="BP371" s="312"/>
      <c r="BQ371" s="312"/>
      <c r="BR371" s="312"/>
      <c r="BS371" s="312"/>
      <c r="BT371" s="312"/>
      <c r="BU371" s="315"/>
      <c r="BV371" s="315"/>
      <c r="BW371" s="314">
        <v>798</v>
      </c>
      <c r="BX371" s="313">
        <v>193</v>
      </c>
      <c r="BY371" s="312"/>
      <c r="BZ371" s="313">
        <v>29</v>
      </c>
      <c r="CA371" s="313">
        <v>22</v>
      </c>
      <c r="CB371" s="313">
        <v>26</v>
      </c>
      <c r="CC371" s="313">
        <v>22</v>
      </c>
      <c r="CD371" s="313">
        <v>30</v>
      </c>
      <c r="CE371" s="313">
        <v>36</v>
      </c>
      <c r="CF371" s="313">
        <v>28</v>
      </c>
      <c r="CG371" s="312"/>
      <c r="CH371" s="312"/>
      <c r="CI371" s="312"/>
      <c r="CJ371" s="312"/>
      <c r="CK371" s="312"/>
      <c r="CL371" s="312"/>
      <c r="CM371" s="312"/>
      <c r="CN371" s="312"/>
      <c r="CO371" s="312"/>
      <c r="CP371" s="312"/>
      <c r="CQ371" s="312"/>
      <c r="CR371" s="312"/>
      <c r="CS371" s="312"/>
      <c r="CT371" s="312"/>
      <c r="CU371" s="312"/>
      <c r="CV371" s="312"/>
      <c r="CW371" s="315"/>
      <c r="CX371" s="315"/>
    </row>
    <row r="372" spans="1:102" ht="18.75" x14ac:dyDescent="0.3">
      <c r="A372" s="270">
        <v>360</v>
      </c>
      <c r="B372" s="285" t="s">
        <v>2449</v>
      </c>
      <c r="C372" s="285" t="s">
        <v>351</v>
      </c>
      <c r="D372" s="285" t="s">
        <v>139</v>
      </c>
      <c r="E372" s="285" t="s">
        <v>130</v>
      </c>
      <c r="F372" s="285" t="s">
        <v>130</v>
      </c>
      <c r="G372" s="286" t="s">
        <v>2450</v>
      </c>
      <c r="H372" s="286" t="s">
        <v>2451</v>
      </c>
      <c r="I372" s="287">
        <v>13</v>
      </c>
      <c r="J372" s="285" t="s">
        <v>2452</v>
      </c>
      <c r="K372" s="285" t="s">
        <v>2453</v>
      </c>
      <c r="L372" s="272">
        <v>313001029469</v>
      </c>
      <c r="M372" s="271">
        <v>801</v>
      </c>
      <c r="N372" s="270">
        <v>801</v>
      </c>
      <c r="O372" s="270" t="s">
        <v>2454</v>
      </c>
      <c r="P372" s="273">
        <v>6916723</v>
      </c>
      <c r="Q372" s="273" t="s">
        <v>357</v>
      </c>
      <c r="R372" s="273">
        <v>3045526015</v>
      </c>
      <c r="S372" s="274" t="s">
        <v>2455</v>
      </c>
      <c r="T372" s="313">
        <v>56</v>
      </c>
      <c r="U372" s="313">
        <v>10</v>
      </c>
      <c r="V372" s="313">
        <v>8</v>
      </c>
      <c r="W372" s="313">
        <v>10</v>
      </c>
      <c r="X372" s="313">
        <v>12</v>
      </c>
      <c r="Y372" s="313">
        <v>3</v>
      </c>
      <c r="Z372" s="313">
        <v>5</v>
      </c>
      <c r="AA372" s="313">
        <v>5</v>
      </c>
      <c r="AB372" s="313">
        <v>3</v>
      </c>
      <c r="AC372" s="312"/>
      <c r="AD372" s="312"/>
      <c r="AE372" s="312"/>
      <c r="AF372" s="312"/>
      <c r="AG372" s="312"/>
      <c r="AH372" s="312"/>
      <c r="AI372" s="312"/>
      <c r="AJ372" s="312"/>
      <c r="AK372" s="312"/>
      <c r="AL372" s="312"/>
      <c r="AM372" s="312"/>
      <c r="AN372" s="312"/>
      <c r="AO372" s="312"/>
      <c r="AP372" s="312"/>
      <c r="AQ372" s="312"/>
      <c r="AR372" s="312"/>
      <c r="AS372" s="312"/>
      <c r="AT372" s="312"/>
      <c r="AU372" s="314">
        <v>801</v>
      </c>
      <c r="AV372" s="313">
        <v>24</v>
      </c>
      <c r="AW372" s="313">
        <v>5</v>
      </c>
      <c r="AX372" s="313">
        <v>3</v>
      </c>
      <c r="AY372" s="313">
        <v>4</v>
      </c>
      <c r="AZ372" s="313">
        <v>6</v>
      </c>
      <c r="BA372" s="313">
        <v>1</v>
      </c>
      <c r="BB372" s="313">
        <v>3</v>
      </c>
      <c r="BC372" s="313">
        <v>1</v>
      </c>
      <c r="BD372" s="313">
        <v>1</v>
      </c>
      <c r="BE372" s="312"/>
      <c r="BF372" s="312"/>
      <c r="BG372" s="312"/>
      <c r="BH372" s="312"/>
      <c r="BI372" s="312"/>
      <c r="BJ372" s="312"/>
      <c r="BK372" s="312"/>
      <c r="BL372" s="312"/>
      <c r="BM372" s="312"/>
      <c r="BN372" s="312"/>
      <c r="BO372" s="312"/>
      <c r="BP372" s="312"/>
      <c r="BQ372" s="312"/>
      <c r="BR372" s="312"/>
      <c r="BS372" s="312"/>
      <c r="BT372" s="312"/>
      <c r="BU372" s="315"/>
      <c r="BV372" s="315"/>
      <c r="BW372" s="314">
        <v>801</v>
      </c>
      <c r="BX372" s="313">
        <v>32</v>
      </c>
      <c r="BY372" s="313">
        <v>5</v>
      </c>
      <c r="BZ372" s="313">
        <v>5</v>
      </c>
      <c r="CA372" s="313">
        <v>6</v>
      </c>
      <c r="CB372" s="313">
        <v>6</v>
      </c>
      <c r="CC372" s="313">
        <v>2</v>
      </c>
      <c r="CD372" s="313">
        <v>2</v>
      </c>
      <c r="CE372" s="313">
        <v>4</v>
      </c>
      <c r="CF372" s="313">
        <v>2</v>
      </c>
      <c r="CG372" s="312"/>
      <c r="CH372" s="312"/>
      <c r="CI372" s="312"/>
      <c r="CJ372" s="312"/>
      <c r="CK372" s="312"/>
      <c r="CL372" s="312"/>
      <c r="CM372" s="312"/>
      <c r="CN372" s="312"/>
      <c r="CO372" s="312"/>
      <c r="CP372" s="312"/>
      <c r="CQ372" s="312"/>
      <c r="CR372" s="312"/>
      <c r="CS372" s="312"/>
      <c r="CT372" s="312"/>
      <c r="CU372" s="312"/>
      <c r="CV372" s="312"/>
      <c r="CW372" s="315"/>
      <c r="CX372" s="315"/>
    </row>
    <row r="373" spans="1:102" ht="18.75" x14ac:dyDescent="0.3">
      <c r="A373" s="270">
        <v>361</v>
      </c>
      <c r="B373" s="285" t="s">
        <v>2456</v>
      </c>
      <c r="C373" s="285" t="s">
        <v>351</v>
      </c>
      <c r="D373" s="285" t="s">
        <v>139</v>
      </c>
      <c r="E373" s="285" t="s">
        <v>128</v>
      </c>
      <c r="F373" s="285" t="s">
        <v>148</v>
      </c>
      <c r="G373" s="286" t="s">
        <v>2457</v>
      </c>
      <c r="H373" s="286" t="s">
        <v>2458</v>
      </c>
      <c r="I373" s="287">
        <v>1</v>
      </c>
      <c r="J373" s="285" t="s">
        <v>1350</v>
      </c>
      <c r="K373" s="285" t="s">
        <v>2459</v>
      </c>
      <c r="L373" s="272">
        <v>313001029353</v>
      </c>
      <c r="M373" s="271">
        <v>806</v>
      </c>
      <c r="N373" s="270">
        <v>806</v>
      </c>
      <c r="O373" s="270" t="s">
        <v>2460</v>
      </c>
      <c r="P373" s="273">
        <v>6670055</v>
      </c>
      <c r="Q373" s="273" t="s">
        <v>357</v>
      </c>
      <c r="R373" s="273">
        <v>3147757800</v>
      </c>
      <c r="S373" s="274" t="s">
        <v>2461</v>
      </c>
      <c r="T373" s="313">
        <v>574</v>
      </c>
      <c r="U373" s="313">
        <v>23</v>
      </c>
      <c r="V373" s="313">
        <v>42</v>
      </c>
      <c r="W373" s="313">
        <v>36</v>
      </c>
      <c r="X373" s="313">
        <v>57</v>
      </c>
      <c r="Y373" s="313">
        <v>52</v>
      </c>
      <c r="Z373" s="313">
        <v>59</v>
      </c>
      <c r="AA373" s="313">
        <v>49</v>
      </c>
      <c r="AB373" s="313">
        <v>48</v>
      </c>
      <c r="AC373" s="312"/>
      <c r="AD373" s="313">
        <v>48</v>
      </c>
      <c r="AE373" s="313">
        <v>46</v>
      </c>
      <c r="AF373" s="313">
        <v>27</v>
      </c>
      <c r="AG373" s="313">
        <v>29</v>
      </c>
      <c r="AH373" s="313">
        <v>26</v>
      </c>
      <c r="AI373" s="313">
        <v>32</v>
      </c>
      <c r="AJ373" s="312"/>
      <c r="AK373" s="312"/>
      <c r="AL373" s="312"/>
      <c r="AM373" s="312"/>
      <c r="AN373" s="312"/>
      <c r="AO373" s="312"/>
      <c r="AP373" s="312"/>
      <c r="AQ373" s="312"/>
      <c r="AR373" s="312"/>
      <c r="AS373" s="312"/>
      <c r="AT373" s="312"/>
      <c r="AU373" s="314">
        <v>806</v>
      </c>
      <c r="AV373" s="313">
        <v>300</v>
      </c>
      <c r="AW373" s="313">
        <v>16</v>
      </c>
      <c r="AX373" s="313">
        <v>27</v>
      </c>
      <c r="AY373" s="313">
        <v>20</v>
      </c>
      <c r="AZ373" s="313">
        <v>25</v>
      </c>
      <c r="BA373" s="313">
        <v>24</v>
      </c>
      <c r="BB373" s="313">
        <v>32</v>
      </c>
      <c r="BC373" s="313">
        <v>31</v>
      </c>
      <c r="BD373" s="313">
        <v>30</v>
      </c>
      <c r="BE373" s="312"/>
      <c r="BF373" s="313">
        <v>23</v>
      </c>
      <c r="BG373" s="313">
        <v>24</v>
      </c>
      <c r="BH373" s="313">
        <v>16</v>
      </c>
      <c r="BI373" s="313">
        <v>7</v>
      </c>
      <c r="BJ373" s="313">
        <v>8</v>
      </c>
      <c r="BK373" s="313">
        <v>17</v>
      </c>
      <c r="BL373" s="312"/>
      <c r="BM373" s="312"/>
      <c r="BN373" s="312"/>
      <c r="BO373" s="312"/>
      <c r="BP373" s="312"/>
      <c r="BQ373" s="312"/>
      <c r="BR373" s="312"/>
      <c r="BS373" s="312"/>
      <c r="BT373" s="312"/>
      <c r="BU373" s="315"/>
      <c r="BV373" s="315"/>
      <c r="BW373" s="314">
        <v>806</v>
      </c>
      <c r="BX373" s="313">
        <v>274</v>
      </c>
      <c r="BY373" s="313">
        <v>7</v>
      </c>
      <c r="BZ373" s="313">
        <v>15</v>
      </c>
      <c r="CA373" s="313">
        <v>16</v>
      </c>
      <c r="CB373" s="313">
        <v>32</v>
      </c>
      <c r="CC373" s="313">
        <v>28</v>
      </c>
      <c r="CD373" s="313">
        <v>27</v>
      </c>
      <c r="CE373" s="313">
        <v>18</v>
      </c>
      <c r="CF373" s="313">
        <v>18</v>
      </c>
      <c r="CG373" s="312"/>
      <c r="CH373" s="313">
        <v>25</v>
      </c>
      <c r="CI373" s="313">
        <v>22</v>
      </c>
      <c r="CJ373" s="313">
        <v>11</v>
      </c>
      <c r="CK373" s="313">
        <v>22</v>
      </c>
      <c r="CL373" s="313">
        <v>18</v>
      </c>
      <c r="CM373" s="313">
        <v>15</v>
      </c>
      <c r="CN373" s="312"/>
      <c r="CO373" s="312"/>
      <c r="CP373" s="312"/>
      <c r="CQ373" s="312"/>
      <c r="CR373" s="312"/>
      <c r="CS373" s="312"/>
      <c r="CT373" s="312"/>
      <c r="CU373" s="312"/>
      <c r="CV373" s="312"/>
      <c r="CW373" s="315"/>
      <c r="CX373" s="315"/>
    </row>
    <row r="374" spans="1:102" ht="18.75" x14ac:dyDescent="0.3">
      <c r="A374" s="270">
        <v>362</v>
      </c>
      <c r="B374" s="285" t="s">
        <v>2462</v>
      </c>
      <c r="C374" s="285" t="s">
        <v>351</v>
      </c>
      <c r="D374" s="285" t="s">
        <v>139</v>
      </c>
      <c r="E374" s="285" t="s">
        <v>128</v>
      </c>
      <c r="F374" s="285" t="s">
        <v>145</v>
      </c>
      <c r="G374" s="286" t="s">
        <v>2463</v>
      </c>
      <c r="H374" s="286" t="s">
        <v>2464</v>
      </c>
      <c r="I374" s="291">
        <v>10</v>
      </c>
      <c r="J374" s="285" t="s">
        <v>584</v>
      </c>
      <c r="K374" s="285" t="s">
        <v>2465</v>
      </c>
      <c r="L374" s="272">
        <v>313001029388</v>
      </c>
      <c r="M374" s="271">
        <v>808</v>
      </c>
      <c r="N374" s="270">
        <v>808</v>
      </c>
      <c r="O374" s="270" t="s">
        <v>2466</v>
      </c>
      <c r="P374" s="273" t="s">
        <v>2467</v>
      </c>
      <c r="Q374" s="273" t="s">
        <v>357</v>
      </c>
      <c r="R374" s="273">
        <v>3205492105</v>
      </c>
      <c r="S374" s="274" t="s">
        <v>2468</v>
      </c>
      <c r="T374" s="313">
        <v>10</v>
      </c>
      <c r="U374" s="312"/>
      <c r="V374" s="312"/>
      <c r="W374" s="313">
        <v>1</v>
      </c>
      <c r="X374" s="313">
        <v>1</v>
      </c>
      <c r="Y374" s="313">
        <v>4</v>
      </c>
      <c r="Z374" s="313">
        <v>4</v>
      </c>
      <c r="AA374" s="312"/>
      <c r="AB374" s="312"/>
      <c r="AC374" s="312"/>
      <c r="AD374" s="312"/>
      <c r="AE374" s="312"/>
      <c r="AF374" s="312"/>
      <c r="AG374" s="312"/>
      <c r="AH374" s="312"/>
      <c r="AI374" s="312"/>
      <c r="AJ374" s="312"/>
      <c r="AK374" s="312"/>
      <c r="AL374" s="312"/>
      <c r="AM374" s="312"/>
      <c r="AN374" s="312"/>
      <c r="AO374" s="312"/>
      <c r="AP374" s="312"/>
      <c r="AQ374" s="312"/>
      <c r="AR374" s="312"/>
      <c r="AS374" s="312"/>
      <c r="AT374" s="312"/>
      <c r="AU374" s="314">
        <v>808</v>
      </c>
      <c r="AV374" s="313">
        <v>3</v>
      </c>
      <c r="AW374" s="312"/>
      <c r="AX374" s="312"/>
      <c r="AY374" s="313">
        <v>1</v>
      </c>
      <c r="AZ374" s="312"/>
      <c r="BA374" s="313">
        <v>1</v>
      </c>
      <c r="BB374" s="313">
        <v>1</v>
      </c>
      <c r="BC374" s="312"/>
      <c r="BD374" s="312"/>
      <c r="BE374" s="312"/>
      <c r="BF374" s="312"/>
      <c r="BG374" s="312"/>
      <c r="BH374" s="312"/>
      <c r="BI374" s="312"/>
      <c r="BJ374" s="312"/>
      <c r="BK374" s="312"/>
      <c r="BL374" s="312"/>
      <c r="BM374" s="312"/>
      <c r="BN374" s="312"/>
      <c r="BO374" s="312"/>
      <c r="BP374" s="312"/>
      <c r="BQ374" s="312"/>
      <c r="BR374" s="312"/>
      <c r="BS374" s="312"/>
      <c r="BT374" s="312"/>
      <c r="BU374" s="315"/>
      <c r="BV374" s="315"/>
      <c r="BW374" s="314">
        <v>808</v>
      </c>
      <c r="BX374" s="313">
        <v>7</v>
      </c>
      <c r="BY374" s="312"/>
      <c r="BZ374" s="312"/>
      <c r="CA374" s="312"/>
      <c r="CB374" s="313">
        <v>1</v>
      </c>
      <c r="CC374" s="313">
        <v>3</v>
      </c>
      <c r="CD374" s="313">
        <v>3</v>
      </c>
      <c r="CE374" s="312"/>
      <c r="CF374" s="312"/>
      <c r="CG374" s="312"/>
      <c r="CH374" s="312"/>
      <c r="CI374" s="312"/>
      <c r="CJ374" s="312"/>
      <c r="CK374" s="312"/>
      <c r="CL374" s="312"/>
      <c r="CM374" s="312"/>
      <c r="CN374" s="312"/>
      <c r="CO374" s="312"/>
      <c r="CP374" s="312"/>
      <c r="CQ374" s="312"/>
      <c r="CR374" s="312"/>
      <c r="CS374" s="312"/>
      <c r="CT374" s="312"/>
      <c r="CU374" s="312"/>
      <c r="CV374" s="312"/>
      <c r="CW374" s="315"/>
      <c r="CX374" s="315"/>
    </row>
    <row r="375" spans="1:102" ht="18.75" x14ac:dyDescent="0.3">
      <c r="A375" s="270">
        <v>363</v>
      </c>
      <c r="B375" s="285" t="s">
        <v>2469</v>
      </c>
      <c r="C375" s="285" t="s">
        <v>351</v>
      </c>
      <c r="D375" s="285" t="s">
        <v>139</v>
      </c>
      <c r="E375" s="285" t="s">
        <v>129</v>
      </c>
      <c r="F375" s="285" t="s">
        <v>129</v>
      </c>
      <c r="G375" s="286" t="s">
        <v>2470</v>
      </c>
      <c r="H375" s="286" t="s">
        <v>2471</v>
      </c>
      <c r="I375" s="287">
        <v>7</v>
      </c>
      <c r="J375" s="285" t="s">
        <v>801</v>
      </c>
      <c r="K375" s="285" t="s">
        <v>2472</v>
      </c>
      <c r="L375" s="272">
        <v>313001013279</v>
      </c>
      <c r="M375" s="271">
        <v>809</v>
      </c>
      <c r="N375" s="270">
        <v>809</v>
      </c>
      <c r="O375" s="270" t="s">
        <v>2473</v>
      </c>
      <c r="P375" s="273" t="s">
        <v>2474</v>
      </c>
      <c r="Q375" s="273" t="s">
        <v>357</v>
      </c>
      <c r="R375" s="273">
        <v>3157773669</v>
      </c>
      <c r="S375" s="274" t="s">
        <v>2475</v>
      </c>
      <c r="T375" s="313">
        <v>738</v>
      </c>
      <c r="U375" s="313">
        <v>24</v>
      </c>
      <c r="V375" s="313">
        <v>34</v>
      </c>
      <c r="W375" s="313">
        <v>46</v>
      </c>
      <c r="X375" s="313">
        <v>40</v>
      </c>
      <c r="Y375" s="313">
        <v>50</v>
      </c>
      <c r="Z375" s="313">
        <v>57</v>
      </c>
      <c r="AA375" s="313">
        <v>49</v>
      </c>
      <c r="AB375" s="313">
        <v>66</v>
      </c>
      <c r="AC375" s="312"/>
      <c r="AD375" s="313">
        <v>70</v>
      </c>
      <c r="AE375" s="313">
        <v>71</v>
      </c>
      <c r="AF375" s="313">
        <v>60</v>
      </c>
      <c r="AG375" s="313">
        <v>66</v>
      </c>
      <c r="AH375" s="313">
        <v>45</v>
      </c>
      <c r="AI375" s="313">
        <v>60</v>
      </c>
      <c r="AJ375" s="312"/>
      <c r="AK375" s="312"/>
      <c r="AL375" s="312"/>
      <c r="AM375" s="312"/>
      <c r="AN375" s="312"/>
      <c r="AO375" s="312"/>
      <c r="AP375" s="312"/>
      <c r="AQ375" s="312"/>
      <c r="AR375" s="312"/>
      <c r="AS375" s="312"/>
      <c r="AT375" s="312"/>
      <c r="AU375" s="314">
        <v>809</v>
      </c>
      <c r="AV375" s="313">
        <v>354</v>
      </c>
      <c r="AW375" s="313">
        <v>13</v>
      </c>
      <c r="AX375" s="313">
        <v>15</v>
      </c>
      <c r="AY375" s="313">
        <v>21</v>
      </c>
      <c r="AZ375" s="313">
        <v>20</v>
      </c>
      <c r="BA375" s="313">
        <v>23</v>
      </c>
      <c r="BB375" s="313">
        <v>30</v>
      </c>
      <c r="BC375" s="313">
        <v>25</v>
      </c>
      <c r="BD375" s="313">
        <v>32</v>
      </c>
      <c r="BE375" s="312"/>
      <c r="BF375" s="313">
        <v>38</v>
      </c>
      <c r="BG375" s="313">
        <v>32</v>
      </c>
      <c r="BH375" s="313">
        <v>21</v>
      </c>
      <c r="BI375" s="313">
        <v>27</v>
      </c>
      <c r="BJ375" s="313">
        <v>26</v>
      </c>
      <c r="BK375" s="313">
        <v>31</v>
      </c>
      <c r="BL375" s="312"/>
      <c r="BM375" s="312"/>
      <c r="BN375" s="312"/>
      <c r="BO375" s="312"/>
      <c r="BP375" s="312"/>
      <c r="BQ375" s="312"/>
      <c r="BR375" s="312"/>
      <c r="BS375" s="312"/>
      <c r="BT375" s="312"/>
      <c r="BU375" s="315"/>
      <c r="BV375" s="315"/>
      <c r="BW375" s="314">
        <v>809</v>
      </c>
      <c r="BX375" s="313">
        <v>384</v>
      </c>
      <c r="BY375" s="313">
        <v>11</v>
      </c>
      <c r="BZ375" s="313">
        <v>19</v>
      </c>
      <c r="CA375" s="313">
        <v>25</v>
      </c>
      <c r="CB375" s="313">
        <v>20</v>
      </c>
      <c r="CC375" s="313">
        <v>27</v>
      </c>
      <c r="CD375" s="313">
        <v>27</v>
      </c>
      <c r="CE375" s="313">
        <v>24</v>
      </c>
      <c r="CF375" s="313">
        <v>34</v>
      </c>
      <c r="CG375" s="312"/>
      <c r="CH375" s="313">
        <v>32</v>
      </c>
      <c r="CI375" s="313">
        <v>39</v>
      </c>
      <c r="CJ375" s="313">
        <v>39</v>
      </c>
      <c r="CK375" s="313">
        <v>39</v>
      </c>
      <c r="CL375" s="313">
        <v>19</v>
      </c>
      <c r="CM375" s="313">
        <v>29</v>
      </c>
      <c r="CN375" s="312"/>
      <c r="CO375" s="312"/>
      <c r="CP375" s="312"/>
      <c r="CQ375" s="312"/>
      <c r="CR375" s="312"/>
      <c r="CS375" s="312"/>
      <c r="CT375" s="312"/>
      <c r="CU375" s="312"/>
      <c r="CV375" s="312"/>
      <c r="CW375" s="315"/>
      <c r="CX375" s="315"/>
    </row>
    <row r="376" spans="1:102" ht="18.75" x14ac:dyDescent="0.3">
      <c r="A376" s="270">
        <v>364</v>
      </c>
      <c r="B376" s="285" t="s">
        <v>2476</v>
      </c>
      <c r="C376" s="285" t="s">
        <v>351</v>
      </c>
      <c r="D376" s="285" t="s">
        <v>139</v>
      </c>
      <c r="E376" s="285" t="s">
        <v>129</v>
      </c>
      <c r="F376" s="285" t="s">
        <v>129</v>
      </c>
      <c r="G376" s="286" t="s">
        <v>2477</v>
      </c>
      <c r="H376" s="286" t="s">
        <v>2478</v>
      </c>
      <c r="I376" s="287">
        <v>6</v>
      </c>
      <c r="J376" s="285" t="s">
        <v>2479</v>
      </c>
      <c r="K376" s="285" t="s">
        <v>2480</v>
      </c>
      <c r="L376" s="272">
        <v>313001029612</v>
      </c>
      <c r="M376" s="271">
        <v>812</v>
      </c>
      <c r="N376" s="270">
        <v>812</v>
      </c>
      <c r="O376" s="270" t="s">
        <v>2481</v>
      </c>
      <c r="P376" s="273" t="s">
        <v>2482</v>
      </c>
      <c r="Q376" s="273" t="s">
        <v>357</v>
      </c>
      <c r="R376" s="273">
        <v>33253650</v>
      </c>
      <c r="S376" s="274" t="s">
        <v>2483</v>
      </c>
      <c r="T376" s="313">
        <v>239</v>
      </c>
      <c r="U376" s="313">
        <v>20</v>
      </c>
      <c r="V376" s="313">
        <v>16</v>
      </c>
      <c r="W376" s="313">
        <v>36</v>
      </c>
      <c r="X376" s="313">
        <v>31</v>
      </c>
      <c r="Y376" s="313">
        <v>50</v>
      </c>
      <c r="Z376" s="313">
        <v>33</v>
      </c>
      <c r="AA376" s="313">
        <v>29</v>
      </c>
      <c r="AB376" s="313">
        <v>24</v>
      </c>
      <c r="AC376" s="312"/>
      <c r="AD376" s="312"/>
      <c r="AE376" s="312"/>
      <c r="AF376" s="312"/>
      <c r="AG376" s="312"/>
      <c r="AH376" s="312"/>
      <c r="AI376" s="312"/>
      <c r="AJ376" s="312"/>
      <c r="AK376" s="312"/>
      <c r="AL376" s="312"/>
      <c r="AM376" s="312"/>
      <c r="AN376" s="312"/>
      <c r="AO376" s="312"/>
      <c r="AP376" s="312"/>
      <c r="AQ376" s="312"/>
      <c r="AR376" s="312"/>
      <c r="AS376" s="312"/>
      <c r="AT376" s="312"/>
      <c r="AU376" s="314">
        <v>812</v>
      </c>
      <c r="AV376" s="313">
        <v>109</v>
      </c>
      <c r="AW376" s="313">
        <v>14</v>
      </c>
      <c r="AX376" s="313">
        <v>8</v>
      </c>
      <c r="AY376" s="313">
        <v>16</v>
      </c>
      <c r="AZ376" s="313">
        <v>12</v>
      </c>
      <c r="BA376" s="313">
        <v>21</v>
      </c>
      <c r="BB376" s="313">
        <v>18</v>
      </c>
      <c r="BC376" s="313">
        <v>10</v>
      </c>
      <c r="BD376" s="313">
        <v>10</v>
      </c>
      <c r="BE376" s="312"/>
      <c r="BF376" s="312"/>
      <c r="BG376" s="312"/>
      <c r="BH376" s="312"/>
      <c r="BI376" s="312"/>
      <c r="BJ376" s="312"/>
      <c r="BK376" s="312"/>
      <c r="BL376" s="312"/>
      <c r="BM376" s="312"/>
      <c r="BN376" s="312"/>
      <c r="BO376" s="312"/>
      <c r="BP376" s="312"/>
      <c r="BQ376" s="312"/>
      <c r="BR376" s="312"/>
      <c r="BS376" s="312"/>
      <c r="BT376" s="312"/>
      <c r="BU376" s="315"/>
      <c r="BV376" s="315"/>
      <c r="BW376" s="314">
        <v>812</v>
      </c>
      <c r="BX376" s="313">
        <v>130</v>
      </c>
      <c r="BY376" s="313">
        <v>6</v>
      </c>
      <c r="BZ376" s="313">
        <v>8</v>
      </c>
      <c r="CA376" s="313">
        <v>20</v>
      </c>
      <c r="CB376" s="313">
        <v>19</v>
      </c>
      <c r="CC376" s="313">
        <v>29</v>
      </c>
      <c r="CD376" s="313">
        <v>15</v>
      </c>
      <c r="CE376" s="313">
        <v>19</v>
      </c>
      <c r="CF376" s="313">
        <v>14</v>
      </c>
      <c r="CG376" s="312"/>
      <c r="CH376" s="312"/>
      <c r="CI376" s="312"/>
      <c r="CJ376" s="312"/>
      <c r="CK376" s="312"/>
      <c r="CL376" s="312"/>
      <c r="CM376" s="312"/>
      <c r="CN376" s="312"/>
      <c r="CO376" s="312"/>
      <c r="CP376" s="312"/>
      <c r="CQ376" s="312"/>
      <c r="CR376" s="312"/>
      <c r="CS376" s="312"/>
      <c r="CT376" s="312"/>
      <c r="CU376" s="312"/>
      <c r="CV376" s="312"/>
      <c r="CW376" s="315"/>
      <c r="CX376" s="315"/>
    </row>
    <row r="377" spans="1:102" ht="18.75" x14ac:dyDescent="0.3">
      <c r="A377" s="270">
        <v>365</v>
      </c>
      <c r="B377" s="285" t="s">
        <v>2484</v>
      </c>
      <c r="C377" s="285" t="s">
        <v>351</v>
      </c>
      <c r="D377" s="285" t="s">
        <v>139</v>
      </c>
      <c r="E377" s="285" t="s">
        <v>130</v>
      </c>
      <c r="F377" s="285" t="s">
        <v>130</v>
      </c>
      <c r="G377" s="286" t="s">
        <v>2485</v>
      </c>
      <c r="H377" s="286" t="s">
        <v>2486</v>
      </c>
      <c r="I377" s="287">
        <v>12</v>
      </c>
      <c r="J377" s="285" t="s">
        <v>589</v>
      </c>
      <c r="K377" s="285" t="s">
        <v>2487</v>
      </c>
      <c r="L377" s="272">
        <v>313001029540</v>
      </c>
      <c r="M377" s="271">
        <v>816</v>
      </c>
      <c r="N377" s="270">
        <v>816</v>
      </c>
      <c r="O377" s="270" t="s">
        <v>2488</v>
      </c>
      <c r="P377" s="273" t="s">
        <v>2489</v>
      </c>
      <c r="Q377" s="273" t="s">
        <v>357</v>
      </c>
      <c r="R377" s="273">
        <v>3058265512</v>
      </c>
      <c r="S377" s="274" t="s">
        <v>2490</v>
      </c>
      <c r="T377" s="313">
        <v>54</v>
      </c>
      <c r="U377" s="313">
        <v>9</v>
      </c>
      <c r="V377" s="313">
        <v>2</v>
      </c>
      <c r="W377" s="313">
        <v>7</v>
      </c>
      <c r="X377" s="313">
        <v>12</v>
      </c>
      <c r="Y377" s="313">
        <v>8</v>
      </c>
      <c r="Z377" s="313">
        <v>4</v>
      </c>
      <c r="AA377" s="313">
        <v>5</v>
      </c>
      <c r="AB377" s="313">
        <v>7</v>
      </c>
      <c r="AC377" s="312"/>
      <c r="AD377" s="312"/>
      <c r="AE377" s="312"/>
      <c r="AF377" s="312"/>
      <c r="AG377" s="312"/>
      <c r="AH377" s="312"/>
      <c r="AI377" s="312"/>
      <c r="AJ377" s="312"/>
      <c r="AK377" s="312"/>
      <c r="AL377" s="312"/>
      <c r="AM377" s="312"/>
      <c r="AN377" s="312"/>
      <c r="AO377" s="312"/>
      <c r="AP377" s="312"/>
      <c r="AQ377" s="312"/>
      <c r="AR377" s="312"/>
      <c r="AS377" s="312"/>
      <c r="AT377" s="312"/>
      <c r="AU377" s="314">
        <v>816</v>
      </c>
      <c r="AV377" s="313">
        <v>26</v>
      </c>
      <c r="AW377" s="313">
        <v>7</v>
      </c>
      <c r="AX377" s="312"/>
      <c r="AY377" s="313">
        <v>1</v>
      </c>
      <c r="AZ377" s="313">
        <v>9</v>
      </c>
      <c r="BA377" s="313">
        <v>3</v>
      </c>
      <c r="BB377" s="313">
        <v>2</v>
      </c>
      <c r="BC377" s="313">
        <v>1</v>
      </c>
      <c r="BD377" s="313">
        <v>3</v>
      </c>
      <c r="BE377" s="312"/>
      <c r="BF377" s="312"/>
      <c r="BG377" s="312"/>
      <c r="BH377" s="312"/>
      <c r="BI377" s="312"/>
      <c r="BJ377" s="312"/>
      <c r="BK377" s="312"/>
      <c r="BL377" s="312"/>
      <c r="BM377" s="312"/>
      <c r="BN377" s="312"/>
      <c r="BO377" s="312"/>
      <c r="BP377" s="312"/>
      <c r="BQ377" s="312"/>
      <c r="BR377" s="312"/>
      <c r="BS377" s="312"/>
      <c r="BT377" s="312"/>
      <c r="BU377" s="315"/>
      <c r="BV377" s="315"/>
      <c r="BW377" s="314">
        <v>816</v>
      </c>
      <c r="BX377" s="313">
        <v>28</v>
      </c>
      <c r="BY377" s="313">
        <v>2</v>
      </c>
      <c r="BZ377" s="313">
        <v>2</v>
      </c>
      <c r="CA377" s="313">
        <v>6</v>
      </c>
      <c r="CB377" s="313">
        <v>3</v>
      </c>
      <c r="CC377" s="313">
        <v>5</v>
      </c>
      <c r="CD377" s="313">
        <v>2</v>
      </c>
      <c r="CE377" s="313">
        <v>4</v>
      </c>
      <c r="CF377" s="313">
        <v>4</v>
      </c>
      <c r="CG377" s="312"/>
      <c r="CH377" s="312"/>
      <c r="CI377" s="312"/>
      <c r="CJ377" s="312"/>
      <c r="CK377" s="312"/>
      <c r="CL377" s="312"/>
      <c r="CM377" s="312"/>
      <c r="CN377" s="312"/>
      <c r="CO377" s="312"/>
      <c r="CP377" s="312"/>
      <c r="CQ377" s="312"/>
      <c r="CR377" s="312"/>
      <c r="CS377" s="312"/>
      <c r="CT377" s="312"/>
      <c r="CU377" s="312"/>
      <c r="CV377" s="312"/>
      <c r="CW377" s="315"/>
      <c r="CX377" s="315"/>
    </row>
    <row r="378" spans="1:102" ht="18.75" x14ac:dyDescent="0.3">
      <c r="A378" s="270">
        <v>366</v>
      </c>
      <c r="B378" s="285" t="s">
        <v>2491</v>
      </c>
      <c r="C378" s="285" t="s">
        <v>351</v>
      </c>
      <c r="D378" s="285" t="s">
        <v>139</v>
      </c>
      <c r="E378" s="285" t="s">
        <v>130</v>
      </c>
      <c r="F378" s="285" t="s">
        <v>130</v>
      </c>
      <c r="G378" s="286" t="s">
        <v>2492</v>
      </c>
      <c r="H378" s="286" t="s">
        <v>2493</v>
      </c>
      <c r="I378" s="287">
        <v>13</v>
      </c>
      <c r="J378" s="285" t="s">
        <v>2494</v>
      </c>
      <c r="K378" s="285" t="s">
        <v>2495</v>
      </c>
      <c r="L378" s="272">
        <v>313001029680</v>
      </c>
      <c r="M378" s="271">
        <v>819</v>
      </c>
      <c r="N378" s="270">
        <v>819</v>
      </c>
      <c r="O378" s="270" t="s">
        <v>2496</v>
      </c>
      <c r="P378" s="273">
        <v>6436098</v>
      </c>
      <c r="Q378" s="273" t="s">
        <v>357</v>
      </c>
      <c r="R378" s="273">
        <v>3106175739</v>
      </c>
      <c r="S378" s="274" t="s">
        <v>2497</v>
      </c>
      <c r="T378" s="313">
        <v>258</v>
      </c>
      <c r="U378" s="312"/>
      <c r="V378" s="313">
        <v>7</v>
      </c>
      <c r="W378" s="313">
        <v>5</v>
      </c>
      <c r="X378" s="313">
        <v>8</v>
      </c>
      <c r="Y378" s="313">
        <v>6</v>
      </c>
      <c r="Z378" s="313">
        <v>12</v>
      </c>
      <c r="AA378" s="313">
        <v>15</v>
      </c>
      <c r="AB378" s="313">
        <v>26</v>
      </c>
      <c r="AC378" s="312"/>
      <c r="AD378" s="313">
        <v>33</v>
      </c>
      <c r="AE378" s="313">
        <v>37</v>
      </c>
      <c r="AF378" s="313">
        <v>39</v>
      </c>
      <c r="AG378" s="313">
        <v>26</v>
      </c>
      <c r="AH378" s="313">
        <v>21</v>
      </c>
      <c r="AI378" s="313">
        <v>23</v>
      </c>
      <c r="AJ378" s="312"/>
      <c r="AK378" s="312"/>
      <c r="AL378" s="312"/>
      <c r="AM378" s="312"/>
      <c r="AN378" s="312"/>
      <c r="AO378" s="312"/>
      <c r="AP378" s="312"/>
      <c r="AQ378" s="312"/>
      <c r="AR378" s="312"/>
      <c r="AS378" s="312"/>
      <c r="AT378" s="312"/>
      <c r="AU378" s="314">
        <v>819</v>
      </c>
      <c r="AV378" s="313">
        <v>127</v>
      </c>
      <c r="AW378" s="312"/>
      <c r="AX378" s="313">
        <v>4</v>
      </c>
      <c r="AY378" s="313">
        <v>3</v>
      </c>
      <c r="AZ378" s="313">
        <v>6</v>
      </c>
      <c r="BA378" s="313">
        <v>4</v>
      </c>
      <c r="BB378" s="313">
        <v>6</v>
      </c>
      <c r="BC378" s="313">
        <v>9</v>
      </c>
      <c r="BD378" s="313">
        <v>16</v>
      </c>
      <c r="BE378" s="312"/>
      <c r="BF378" s="313">
        <v>13</v>
      </c>
      <c r="BG378" s="313">
        <v>15</v>
      </c>
      <c r="BH378" s="313">
        <v>20</v>
      </c>
      <c r="BI378" s="313">
        <v>15</v>
      </c>
      <c r="BJ378" s="313">
        <v>8</v>
      </c>
      <c r="BK378" s="313">
        <v>8</v>
      </c>
      <c r="BL378" s="312"/>
      <c r="BM378" s="312"/>
      <c r="BN378" s="312"/>
      <c r="BO378" s="312"/>
      <c r="BP378" s="312"/>
      <c r="BQ378" s="312"/>
      <c r="BR378" s="312"/>
      <c r="BS378" s="312"/>
      <c r="BT378" s="312"/>
      <c r="BU378" s="315"/>
      <c r="BV378" s="315"/>
      <c r="BW378" s="314">
        <v>819</v>
      </c>
      <c r="BX378" s="313">
        <v>131</v>
      </c>
      <c r="BY378" s="312"/>
      <c r="BZ378" s="313">
        <v>3</v>
      </c>
      <c r="CA378" s="313">
        <v>2</v>
      </c>
      <c r="CB378" s="313">
        <v>2</v>
      </c>
      <c r="CC378" s="313">
        <v>2</v>
      </c>
      <c r="CD378" s="313">
        <v>6</v>
      </c>
      <c r="CE378" s="313">
        <v>6</v>
      </c>
      <c r="CF378" s="313">
        <v>10</v>
      </c>
      <c r="CG378" s="312"/>
      <c r="CH378" s="313">
        <v>20</v>
      </c>
      <c r="CI378" s="313">
        <v>22</v>
      </c>
      <c r="CJ378" s="313">
        <v>19</v>
      </c>
      <c r="CK378" s="313">
        <v>11</v>
      </c>
      <c r="CL378" s="313">
        <v>13</v>
      </c>
      <c r="CM378" s="313">
        <v>15</v>
      </c>
      <c r="CN378" s="312"/>
      <c r="CO378" s="312"/>
      <c r="CP378" s="312"/>
      <c r="CQ378" s="312"/>
      <c r="CR378" s="312"/>
      <c r="CS378" s="312"/>
      <c r="CT378" s="312"/>
      <c r="CU378" s="312"/>
      <c r="CV378" s="312"/>
      <c r="CW378" s="315"/>
      <c r="CX378" s="315"/>
    </row>
    <row r="379" spans="1:102" ht="18.75" x14ac:dyDescent="0.3">
      <c r="A379" s="270">
        <v>367</v>
      </c>
      <c r="B379" s="285" t="s">
        <v>2498</v>
      </c>
      <c r="C379" s="285" t="s">
        <v>351</v>
      </c>
      <c r="D379" s="285" t="s">
        <v>139</v>
      </c>
      <c r="E379" s="285" t="s">
        <v>130</v>
      </c>
      <c r="F379" s="285" t="s">
        <v>130</v>
      </c>
      <c r="G379" s="286" t="s">
        <v>344</v>
      </c>
      <c r="H379" s="286" t="s">
        <v>344</v>
      </c>
      <c r="I379" s="287">
        <v>12</v>
      </c>
      <c r="J379" s="285" t="s">
        <v>1253</v>
      </c>
      <c r="K379" s="285" t="s">
        <v>2499</v>
      </c>
      <c r="L379" s="272">
        <v>313001029655</v>
      </c>
      <c r="M379" s="271">
        <v>820</v>
      </c>
      <c r="N379" s="270">
        <v>820</v>
      </c>
      <c r="O379" s="270" t="s">
        <v>2500</v>
      </c>
      <c r="P379" s="273">
        <v>6676386</v>
      </c>
      <c r="Q379" s="273" t="s">
        <v>357</v>
      </c>
      <c r="R379" s="273">
        <v>3163856452</v>
      </c>
      <c r="S379" s="274" t="s">
        <v>2501</v>
      </c>
      <c r="T379" s="313">
        <v>95</v>
      </c>
      <c r="U379" s="313">
        <v>10</v>
      </c>
      <c r="V379" s="313">
        <v>13</v>
      </c>
      <c r="W379" s="313">
        <v>11</v>
      </c>
      <c r="X379" s="313">
        <v>14</v>
      </c>
      <c r="Y379" s="313">
        <v>11</v>
      </c>
      <c r="Z379" s="313">
        <v>13</v>
      </c>
      <c r="AA379" s="313">
        <v>12</v>
      </c>
      <c r="AB379" s="313">
        <v>11</v>
      </c>
      <c r="AC379" s="312"/>
      <c r="AD379" s="312"/>
      <c r="AE379" s="312"/>
      <c r="AF379" s="312"/>
      <c r="AG379" s="312"/>
      <c r="AH379" s="312"/>
      <c r="AI379" s="312"/>
      <c r="AJ379" s="312"/>
      <c r="AK379" s="312"/>
      <c r="AL379" s="312"/>
      <c r="AM379" s="312"/>
      <c r="AN379" s="312"/>
      <c r="AO379" s="312"/>
      <c r="AP379" s="312"/>
      <c r="AQ379" s="312"/>
      <c r="AR379" s="312"/>
      <c r="AS379" s="312"/>
      <c r="AT379" s="312"/>
      <c r="AU379" s="314">
        <v>820</v>
      </c>
      <c r="AV379" s="313">
        <v>45</v>
      </c>
      <c r="AW379" s="313">
        <v>4</v>
      </c>
      <c r="AX379" s="313">
        <v>7</v>
      </c>
      <c r="AY379" s="313">
        <v>2</v>
      </c>
      <c r="AZ379" s="313">
        <v>7</v>
      </c>
      <c r="BA379" s="313">
        <v>9</v>
      </c>
      <c r="BB379" s="313">
        <v>4</v>
      </c>
      <c r="BC379" s="313">
        <v>5</v>
      </c>
      <c r="BD379" s="313">
        <v>7</v>
      </c>
      <c r="BE379" s="312"/>
      <c r="BF379" s="312"/>
      <c r="BG379" s="312"/>
      <c r="BH379" s="312"/>
      <c r="BI379" s="312"/>
      <c r="BJ379" s="312"/>
      <c r="BK379" s="312"/>
      <c r="BL379" s="312"/>
      <c r="BM379" s="312"/>
      <c r="BN379" s="312"/>
      <c r="BO379" s="312"/>
      <c r="BP379" s="312"/>
      <c r="BQ379" s="312"/>
      <c r="BR379" s="312"/>
      <c r="BS379" s="312"/>
      <c r="BT379" s="312"/>
      <c r="BU379" s="315"/>
      <c r="BV379" s="315"/>
      <c r="BW379" s="314">
        <v>820</v>
      </c>
      <c r="BX379" s="313">
        <v>50</v>
      </c>
      <c r="BY379" s="313">
        <v>6</v>
      </c>
      <c r="BZ379" s="313">
        <v>6</v>
      </c>
      <c r="CA379" s="313">
        <v>9</v>
      </c>
      <c r="CB379" s="313">
        <v>7</v>
      </c>
      <c r="CC379" s="313">
        <v>2</v>
      </c>
      <c r="CD379" s="313">
        <v>9</v>
      </c>
      <c r="CE379" s="313">
        <v>7</v>
      </c>
      <c r="CF379" s="313">
        <v>4</v>
      </c>
      <c r="CG379" s="312"/>
      <c r="CH379" s="312"/>
      <c r="CI379" s="312"/>
      <c r="CJ379" s="312"/>
      <c r="CK379" s="312"/>
      <c r="CL379" s="312"/>
      <c r="CM379" s="312"/>
      <c r="CN379" s="312"/>
      <c r="CO379" s="312"/>
      <c r="CP379" s="312"/>
      <c r="CQ379" s="312"/>
      <c r="CR379" s="312"/>
      <c r="CS379" s="312"/>
      <c r="CT379" s="312"/>
      <c r="CU379" s="312"/>
      <c r="CV379" s="312"/>
      <c r="CW379" s="315"/>
      <c r="CX379" s="315"/>
    </row>
    <row r="380" spans="1:102" ht="18.75" x14ac:dyDescent="0.3">
      <c r="A380" s="270">
        <v>368</v>
      </c>
      <c r="B380" s="285" t="s">
        <v>2502</v>
      </c>
      <c r="C380" s="285" t="s">
        <v>351</v>
      </c>
      <c r="D380" s="285" t="s">
        <v>139</v>
      </c>
      <c r="E380" s="285" t="s">
        <v>130</v>
      </c>
      <c r="F380" s="285" t="s">
        <v>130</v>
      </c>
      <c r="G380" s="286" t="s">
        <v>2503</v>
      </c>
      <c r="H380" s="286" t="s">
        <v>2504</v>
      </c>
      <c r="I380" s="287">
        <v>12</v>
      </c>
      <c r="J380" s="285" t="s">
        <v>1253</v>
      </c>
      <c r="K380" s="285" t="s">
        <v>2505</v>
      </c>
      <c r="L380" s="272">
        <v>313001029752</v>
      </c>
      <c r="M380" s="271">
        <v>822</v>
      </c>
      <c r="N380" s="270">
        <v>822</v>
      </c>
      <c r="O380" s="270" t="s">
        <v>2506</v>
      </c>
      <c r="P380" s="273">
        <v>6766615</v>
      </c>
      <c r="Q380" s="273" t="s">
        <v>357</v>
      </c>
      <c r="R380" s="273">
        <v>3005230398</v>
      </c>
      <c r="S380" s="274" t="s">
        <v>2507</v>
      </c>
      <c r="T380" s="313">
        <v>29</v>
      </c>
      <c r="U380" s="312"/>
      <c r="V380" s="313">
        <v>8</v>
      </c>
      <c r="W380" s="313">
        <v>2</v>
      </c>
      <c r="X380" s="313">
        <v>7</v>
      </c>
      <c r="Y380" s="313">
        <v>6</v>
      </c>
      <c r="Z380" s="313">
        <v>4</v>
      </c>
      <c r="AA380" s="313">
        <v>2</v>
      </c>
      <c r="AB380" s="312"/>
      <c r="AC380" s="312"/>
      <c r="AD380" s="312"/>
      <c r="AE380" s="312"/>
      <c r="AF380" s="312"/>
      <c r="AG380" s="312"/>
      <c r="AH380" s="312"/>
      <c r="AI380" s="312"/>
      <c r="AJ380" s="312"/>
      <c r="AK380" s="312"/>
      <c r="AL380" s="312"/>
      <c r="AM380" s="312"/>
      <c r="AN380" s="312"/>
      <c r="AO380" s="312"/>
      <c r="AP380" s="312"/>
      <c r="AQ380" s="312"/>
      <c r="AR380" s="312"/>
      <c r="AS380" s="312"/>
      <c r="AT380" s="312"/>
      <c r="AU380" s="314">
        <v>822</v>
      </c>
      <c r="AV380" s="313">
        <v>16</v>
      </c>
      <c r="AW380" s="312"/>
      <c r="AX380" s="313">
        <v>5</v>
      </c>
      <c r="AY380" s="312"/>
      <c r="AZ380" s="313">
        <v>4</v>
      </c>
      <c r="BA380" s="313">
        <v>3</v>
      </c>
      <c r="BB380" s="313">
        <v>2</v>
      </c>
      <c r="BC380" s="313">
        <v>2</v>
      </c>
      <c r="BD380" s="312"/>
      <c r="BE380" s="312"/>
      <c r="BF380" s="312"/>
      <c r="BG380" s="312"/>
      <c r="BH380" s="312"/>
      <c r="BI380" s="312"/>
      <c r="BJ380" s="312"/>
      <c r="BK380" s="312"/>
      <c r="BL380" s="312"/>
      <c r="BM380" s="312"/>
      <c r="BN380" s="312"/>
      <c r="BO380" s="312"/>
      <c r="BP380" s="312"/>
      <c r="BQ380" s="312"/>
      <c r="BR380" s="312"/>
      <c r="BS380" s="312"/>
      <c r="BT380" s="312"/>
      <c r="BU380" s="315"/>
      <c r="BV380" s="315"/>
      <c r="BW380" s="314">
        <v>822</v>
      </c>
      <c r="BX380" s="313">
        <v>13</v>
      </c>
      <c r="BY380" s="312"/>
      <c r="BZ380" s="313">
        <v>3</v>
      </c>
      <c r="CA380" s="313">
        <v>2</v>
      </c>
      <c r="CB380" s="313">
        <v>3</v>
      </c>
      <c r="CC380" s="313">
        <v>3</v>
      </c>
      <c r="CD380" s="313">
        <v>2</v>
      </c>
      <c r="CE380" s="312"/>
      <c r="CF380" s="312"/>
      <c r="CG380" s="312"/>
      <c r="CH380" s="312"/>
      <c r="CI380" s="312"/>
      <c r="CJ380" s="312"/>
      <c r="CK380" s="312"/>
      <c r="CL380" s="312"/>
      <c r="CM380" s="312"/>
      <c r="CN380" s="312"/>
      <c r="CO380" s="312"/>
      <c r="CP380" s="312"/>
      <c r="CQ380" s="312"/>
      <c r="CR380" s="312"/>
      <c r="CS380" s="312"/>
      <c r="CT380" s="312"/>
      <c r="CU380" s="312"/>
      <c r="CV380" s="312"/>
      <c r="CW380" s="315"/>
      <c r="CX380" s="315"/>
    </row>
    <row r="381" spans="1:102" ht="18.75" x14ac:dyDescent="0.3">
      <c r="A381" s="270">
        <v>369</v>
      </c>
      <c r="B381" s="285" t="s">
        <v>2508</v>
      </c>
      <c r="C381" s="285" t="s">
        <v>351</v>
      </c>
      <c r="D381" s="285" t="s">
        <v>139</v>
      </c>
      <c r="E381" s="285" t="s">
        <v>130</v>
      </c>
      <c r="F381" s="285" t="s">
        <v>130</v>
      </c>
      <c r="G381" s="286" t="s">
        <v>2509</v>
      </c>
      <c r="H381" s="286" t="s">
        <v>2510</v>
      </c>
      <c r="I381" s="287">
        <v>11</v>
      </c>
      <c r="J381" s="285" t="s">
        <v>1944</v>
      </c>
      <c r="K381" s="285" t="s">
        <v>2511</v>
      </c>
      <c r="L381" s="272">
        <v>313001029701</v>
      </c>
      <c r="M381" s="271">
        <v>825</v>
      </c>
      <c r="N381" s="270">
        <v>825</v>
      </c>
      <c r="O381" s="270" t="s">
        <v>2512</v>
      </c>
      <c r="P381" s="273">
        <v>6673250</v>
      </c>
      <c r="Q381" s="273" t="s">
        <v>357</v>
      </c>
      <c r="R381" s="273">
        <v>3106623270</v>
      </c>
      <c r="S381" s="274" t="s">
        <v>2513</v>
      </c>
      <c r="T381" s="313">
        <v>74</v>
      </c>
      <c r="U381" s="313">
        <v>3</v>
      </c>
      <c r="V381" s="313">
        <v>3</v>
      </c>
      <c r="W381" s="313">
        <v>10</v>
      </c>
      <c r="X381" s="313">
        <v>17</v>
      </c>
      <c r="Y381" s="313">
        <v>11</v>
      </c>
      <c r="Z381" s="313">
        <v>10</v>
      </c>
      <c r="AA381" s="313">
        <v>11</v>
      </c>
      <c r="AB381" s="313">
        <v>9</v>
      </c>
      <c r="AC381" s="312"/>
      <c r="AD381" s="312"/>
      <c r="AE381" s="312"/>
      <c r="AF381" s="312"/>
      <c r="AG381" s="312"/>
      <c r="AH381" s="312"/>
      <c r="AI381" s="312"/>
      <c r="AJ381" s="312"/>
      <c r="AK381" s="312"/>
      <c r="AL381" s="312"/>
      <c r="AM381" s="312"/>
      <c r="AN381" s="312"/>
      <c r="AO381" s="312"/>
      <c r="AP381" s="312"/>
      <c r="AQ381" s="312"/>
      <c r="AR381" s="312"/>
      <c r="AS381" s="312"/>
      <c r="AT381" s="312"/>
      <c r="AU381" s="314">
        <v>825</v>
      </c>
      <c r="AV381" s="313">
        <v>34</v>
      </c>
      <c r="AW381" s="313">
        <v>2</v>
      </c>
      <c r="AX381" s="313">
        <v>1</v>
      </c>
      <c r="AY381" s="313">
        <v>7</v>
      </c>
      <c r="AZ381" s="313">
        <v>6</v>
      </c>
      <c r="BA381" s="313">
        <v>5</v>
      </c>
      <c r="BB381" s="313">
        <v>4</v>
      </c>
      <c r="BC381" s="313">
        <v>4</v>
      </c>
      <c r="BD381" s="313">
        <v>5</v>
      </c>
      <c r="BE381" s="312"/>
      <c r="BF381" s="312"/>
      <c r="BG381" s="312"/>
      <c r="BH381" s="312"/>
      <c r="BI381" s="312"/>
      <c r="BJ381" s="312"/>
      <c r="BK381" s="312"/>
      <c r="BL381" s="312"/>
      <c r="BM381" s="312"/>
      <c r="BN381" s="312"/>
      <c r="BO381" s="312"/>
      <c r="BP381" s="312"/>
      <c r="BQ381" s="312"/>
      <c r="BR381" s="312"/>
      <c r="BS381" s="312"/>
      <c r="BT381" s="312"/>
      <c r="BU381" s="315"/>
      <c r="BV381" s="315"/>
      <c r="BW381" s="314">
        <v>825</v>
      </c>
      <c r="BX381" s="313">
        <v>40</v>
      </c>
      <c r="BY381" s="313">
        <v>1</v>
      </c>
      <c r="BZ381" s="313">
        <v>2</v>
      </c>
      <c r="CA381" s="313">
        <v>3</v>
      </c>
      <c r="CB381" s="313">
        <v>11</v>
      </c>
      <c r="CC381" s="313">
        <v>6</v>
      </c>
      <c r="CD381" s="313">
        <v>6</v>
      </c>
      <c r="CE381" s="313">
        <v>7</v>
      </c>
      <c r="CF381" s="313">
        <v>4</v>
      </c>
      <c r="CG381" s="312"/>
      <c r="CH381" s="312"/>
      <c r="CI381" s="312"/>
      <c r="CJ381" s="312"/>
      <c r="CK381" s="312"/>
      <c r="CL381" s="312"/>
      <c r="CM381" s="312"/>
      <c r="CN381" s="312"/>
      <c r="CO381" s="312"/>
      <c r="CP381" s="312"/>
      <c r="CQ381" s="312"/>
      <c r="CR381" s="312"/>
      <c r="CS381" s="312"/>
      <c r="CT381" s="312"/>
      <c r="CU381" s="312"/>
      <c r="CV381" s="312"/>
      <c r="CW381" s="315"/>
      <c r="CX381" s="315"/>
    </row>
    <row r="382" spans="1:102" ht="18.75" x14ac:dyDescent="0.3">
      <c r="A382" s="270">
        <v>370</v>
      </c>
      <c r="B382" s="285" t="s">
        <v>2514</v>
      </c>
      <c r="C382" s="285" t="s">
        <v>351</v>
      </c>
      <c r="D382" s="285" t="s">
        <v>139</v>
      </c>
      <c r="E382" s="285" t="s">
        <v>130</v>
      </c>
      <c r="F382" s="285" t="s">
        <v>130</v>
      </c>
      <c r="G382" s="286" t="s">
        <v>2515</v>
      </c>
      <c r="H382" s="286" t="s">
        <v>2516</v>
      </c>
      <c r="I382" s="287">
        <v>12</v>
      </c>
      <c r="J382" s="285" t="s">
        <v>785</v>
      </c>
      <c r="K382" s="285" t="s">
        <v>2517</v>
      </c>
      <c r="L382" s="272">
        <v>313001029671</v>
      </c>
      <c r="M382" s="271">
        <v>834</v>
      </c>
      <c r="N382" s="270">
        <v>834</v>
      </c>
      <c r="O382" s="270" t="s">
        <v>2518</v>
      </c>
      <c r="P382" s="273">
        <v>6651010</v>
      </c>
      <c r="Q382" s="273" t="s">
        <v>357</v>
      </c>
      <c r="R382" s="273">
        <v>3178062501</v>
      </c>
      <c r="S382" s="274" t="s">
        <v>2519</v>
      </c>
      <c r="T382" s="313">
        <v>218</v>
      </c>
      <c r="U382" s="313">
        <v>3</v>
      </c>
      <c r="V382" s="313">
        <v>3</v>
      </c>
      <c r="W382" s="313">
        <v>10</v>
      </c>
      <c r="X382" s="313">
        <v>15</v>
      </c>
      <c r="Y382" s="313">
        <v>19</v>
      </c>
      <c r="Z382" s="313">
        <v>12</v>
      </c>
      <c r="AA382" s="313">
        <v>12</v>
      </c>
      <c r="AB382" s="313">
        <v>14</v>
      </c>
      <c r="AC382" s="312"/>
      <c r="AD382" s="313">
        <v>28</v>
      </c>
      <c r="AE382" s="313">
        <v>20</v>
      </c>
      <c r="AF382" s="313">
        <v>15</v>
      </c>
      <c r="AG382" s="313">
        <v>9</v>
      </c>
      <c r="AH382" s="313">
        <v>13</v>
      </c>
      <c r="AI382" s="313">
        <v>11</v>
      </c>
      <c r="AJ382" s="312"/>
      <c r="AK382" s="312"/>
      <c r="AL382" s="313">
        <v>2</v>
      </c>
      <c r="AM382" s="313">
        <v>6</v>
      </c>
      <c r="AN382" s="313">
        <v>16</v>
      </c>
      <c r="AO382" s="313">
        <v>10</v>
      </c>
      <c r="AP382" s="312"/>
      <c r="AQ382" s="312"/>
      <c r="AR382" s="312"/>
      <c r="AS382" s="312"/>
      <c r="AT382" s="312"/>
      <c r="AU382" s="314">
        <v>834</v>
      </c>
      <c r="AV382" s="313">
        <v>89</v>
      </c>
      <c r="AW382" s="312"/>
      <c r="AX382" s="313">
        <v>1</v>
      </c>
      <c r="AY382" s="313">
        <v>6</v>
      </c>
      <c r="AZ382" s="313">
        <v>5</v>
      </c>
      <c r="BA382" s="313">
        <v>9</v>
      </c>
      <c r="BB382" s="313">
        <v>10</v>
      </c>
      <c r="BC382" s="313">
        <v>6</v>
      </c>
      <c r="BD382" s="313">
        <v>9</v>
      </c>
      <c r="BE382" s="312"/>
      <c r="BF382" s="313">
        <v>12</v>
      </c>
      <c r="BG382" s="313">
        <v>9</v>
      </c>
      <c r="BH382" s="313">
        <v>6</v>
      </c>
      <c r="BI382" s="313">
        <v>4</v>
      </c>
      <c r="BJ382" s="313">
        <v>7</v>
      </c>
      <c r="BK382" s="313">
        <v>5</v>
      </c>
      <c r="BL382" s="312"/>
      <c r="BM382" s="312"/>
      <c r="BN382" s="312"/>
      <c r="BO382" s="312"/>
      <c r="BP382" s="312"/>
      <c r="BQ382" s="312"/>
      <c r="BR382" s="312"/>
      <c r="BS382" s="312"/>
      <c r="BT382" s="312"/>
      <c r="BU382" s="315"/>
      <c r="BV382" s="315"/>
      <c r="BW382" s="314">
        <v>834</v>
      </c>
      <c r="BX382" s="313">
        <v>129</v>
      </c>
      <c r="BY382" s="313">
        <v>3</v>
      </c>
      <c r="BZ382" s="313">
        <v>2</v>
      </c>
      <c r="CA382" s="313">
        <v>4</v>
      </c>
      <c r="CB382" s="313">
        <v>10</v>
      </c>
      <c r="CC382" s="313">
        <v>10</v>
      </c>
      <c r="CD382" s="313">
        <v>2</v>
      </c>
      <c r="CE382" s="313">
        <v>6</v>
      </c>
      <c r="CF382" s="313">
        <v>5</v>
      </c>
      <c r="CG382" s="312"/>
      <c r="CH382" s="313">
        <v>16</v>
      </c>
      <c r="CI382" s="313">
        <v>11</v>
      </c>
      <c r="CJ382" s="313">
        <v>9</v>
      </c>
      <c r="CK382" s="313">
        <v>5</v>
      </c>
      <c r="CL382" s="313">
        <v>6</v>
      </c>
      <c r="CM382" s="313">
        <v>6</v>
      </c>
      <c r="CN382" s="312"/>
      <c r="CO382" s="312"/>
      <c r="CP382" s="313">
        <v>2</v>
      </c>
      <c r="CQ382" s="313">
        <v>6</v>
      </c>
      <c r="CR382" s="313">
        <v>16</v>
      </c>
      <c r="CS382" s="313">
        <v>10</v>
      </c>
      <c r="CT382" s="312"/>
      <c r="CU382" s="312"/>
      <c r="CV382" s="312"/>
      <c r="CW382" s="315"/>
      <c r="CX382" s="315"/>
    </row>
    <row r="383" spans="1:102" ht="18.75" x14ac:dyDescent="0.3">
      <c r="A383" s="270">
        <v>371</v>
      </c>
      <c r="B383" s="285" t="s">
        <v>2520</v>
      </c>
      <c r="C383" s="285" t="s">
        <v>351</v>
      </c>
      <c r="D383" s="285" t="s">
        <v>139</v>
      </c>
      <c r="E383" s="285" t="s">
        <v>130</v>
      </c>
      <c r="F383" s="285" t="s">
        <v>130</v>
      </c>
      <c r="G383" s="286" t="s">
        <v>2521</v>
      </c>
      <c r="H383" s="286" t="s">
        <v>2522</v>
      </c>
      <c r="I383" s="287">
        <v>13</v>
      </c>
      <c r="J383" s="285" t="s">
        <v>2523</v>
      </c>
      <c r="K383" s="285" t="s">
        <v>2524</v>
      </c>
      <c r="L383" s="272">
        <v>313001029833</v>
      </c>
      <c r="M383" s="271">
        <v>836</v>
      </c>
      <c r="N383" s="270">
        <v>836</v>
      </c>
      <c r="O383" s="270" t="s">
        <v>2525</v>
      </c>
      <c r="P383" s="273">
        <v>6908103</v>
      </c>
      <c r="Q383" s="273" t="s">
        <v>357</v>
      </c>
      <c r="R383" s="273">
        <v>3022915575</v>
      </c>
      <c r="S383" s="274" t="s">
        <v>2526</v>
      </c>
      <c r="T383" s="313">
        <v>419</v>
      </c>
      <c r="U383" s="313">
        <v>70</v>
      </c>
      <c r="V383" s="313">
        <v>97</v>
      </c>
      <c r="W383" s="313">
        <v>76</v>
      </c>
      <c r="X383" s="313">
        <v>60</v>
      </c>
      <c r="Y383" s="313">
        <v>47</v>
      </c>
      <c r="Z383" s="313">
        <v>47</v>
      </c>
      <c r="AA383" s="313">
        <v>22</v>
      </c>
      <c r="AB383" s="312"/>
      <c r="AC383" s="312"/>
      <c r="AD383" s="312"/>
      <c r="AE383" s="312"/>
      <c r="AF383" s="312"/>
      <c r="AG383" s="312"/>
      <c r="AH383" s="312"/>
      <c r="AI383" s="312"/>
      <c r="AJ383" s="312"/>
      <c r="AK383" s="312"/>
      <c r="AL383" s="312"/>
      <c r="AM383" s="312"/>
      <c r="AN383" s="312"/>
      <c r="AO383" s="312"/>
      <c r="AP383" s="312"/>
      <c r="AQ383" s="312"/>
      <c r="AR383" s="312"/>
      <c r="AS383" s="312"/>
      <c r="AT383" s="312"/>
      <c r="AU383" s="314">
        <v>836</v>
      </c>
      <c r="AV383" s="313">
        <v>201</v>
      </c>
      <c r="AW383" s="313">
        <v>36</v>
      </c>
      <c r="AX383" s="313">
        <v>48</v>
      </c>
      <c r="AY383" s="313">
        <v>40</v>
      </c>
      <c r="AZ383" s="313">
        <v>26</v>
      </c>
      <c r="BA383" s="313">
        <v>22</v>
      </c>
      <c r="BB383" s="313">
        <v>21</v>
      </c>
      <c r="BC383" s="313">
        <v>8</v>
      </c>
      <c r="BD383" s="312"/>
      <c r="BE383" s="312"/>
      <c r="BF383" s="312"/>
      <c r="BG383" s="312"/>
      <c r="BH383" s="312"/>
      <c r="BI383" s="312"/>
      <c r="BJ383" s="312"/>
      <c r="BK383" s="312"/>
      <c r="BL383" s="312"/>
      <c r="BM383" s="312"/>
      <c r="BN383" s="312"/>
      <c r="BO383" s="312"/>
      <c r="BP383" s="312"/>
      <c r="BQ383" s="312"/>
      <c r="BR383" s="312"/>
      <c r="BS383" s="312"/>
      <c r="BT383" s="312"/>
      <c r="BU383" s="315"/>
      <c r="BV383" s="315"/>
      <c r="BW383" s="314">
        <v>836</v>
      </c>
      <c r="BX383" s="313">
        <v>218</v>
      </c>
      <c r="BY383" s="313">
        <v>34</v>
      </c>
      <c r="BZ383" s="313">
        <v>49</v>
      </c>
      <c r="CA383" s="313">
        <v>36</v>
      </c>
      <c r="CB383" s="313">
        <v>34</v>
      </c>
      <c r="CC383" s="313">
        <v>25</v>
      </c>
      <c r="CD383" s="313">
        <v>26</v>
      </c>
      <c r="CE383" s="313">
        <v>14</v>
      </c>
      <c r="CF383" s="312"/>
      <c r="CG383" s="312"/>
      <c r="CH383" s="312"/>
      <c r="CI383" s="312"/>
      <c r="CJ383" s="312"/>
      <c r="CK383" s="312"/>
      <c r="CL383" s="312"/>
      <c r="CM383" s="312"/>
      <c r="CN383" s="312"/>
      <c r="CO383" s="312"/>
      <c r="CP383" s="312"/>
      <c r="CQ383" s="312"/>
      <c r="CR383" s="312"/>
      <c r="CS383" s="312"/>
      <c r="CT383" s="312"/>
      <c r="CU383" s="312"/>
      <c r="CV383" s="312"/>
      <c r="CW383" s="315"/>
      <c r="CX383" s="315"/>
    </row>
    <row r="384" spans="1:102" ht="18.75" x14ac:dyDescent="0.3">
      <c r="A384" s="270">
        <v>372</v>
      </c>
      <c r="B384" s="285" t="s">
        <v>2527</v>
      </c>
      <c r="C384" s="285" t="s">
        <v>351</v>
      </c>
      <c r="D384" s="285" t="s">
        <v>139</v>
      </c>
      <c r="E384" s="285" t="s">
        <v>128</v>
      </c>
      <c r="F384" s="285" t="s">
        <v>148</v>
      </c>
      <c r="G384" s="286" t="s">
        <v>2528</v>
      </c>
      <c r="H384" s="286" t="s">
        <v>2529</v>
      </c>
      <c r="I384" s="287">
        <v>2</v>
      </c>
      <c r="J384" s="285" t="s">
        <v>441</v>
      </c>
      <c r="K384" s="285" t="s">
        <v>2530</v>
      </c>
      <c r="L384" s="272">
        <v>313001029841</v>
      </c>
      <c r="M384" s="271">
        <v>837</v>
      </c>
      <c r="N384" s="270">
        <v>837</v>
      </c>
      <c r="O384" s="270" t="s">
        <v>2531</v>
      </c>
      <c r="P384" s="273">
        <v>6564988</v>
      </c>
      <c r="Q384" s="273" t="s">
        <v>357</v>
      </c>
      <c r="R384" s="273">
        <v>3005641411</v>
      </c>
      <c r="S384" s="274" t="s">
        <v>2532</v>
      </c>
      <c r="T384" s="313">
        <v>28</v>
      </c>
      <c r="U384" s="313">
        <v>13</v>
      </c>
      <c r="V384" s="313">
        <v>8</v>
      </c>
      <c r="W384" s="313">
        <v>7</v>
      </c>
      <c r="X384" s="312"/>
      <c r="Y384" s="312"/>
      <c r="Z384" s="312"/>
      <c r="AA384" s="312"/>
      <c r="AB384" s="312"/>
      <c r="AC384" s="312"/>
      <c r="AD384" s="312"/>
      <c r="AE384" s="312"/>
      <c r="AF384" s="312"/>
      <c r="AG384" s="312"/>
      <c r="AH384" s="312"/>
      <c r="AI384" s="312"/>
      <c r="AJ384" s="312"/>
      <c r="AK384" s="312"/>
      <c r="AL384" s="312"/>
      <c r="AM384" s="312"/>
      <c r="AN384" s="312"/>
      <c r="AO384" s="312"/>
      <c r="AP384" s="312"/>
      <c r="AQ384" s="312"/>
      <c r="AR384" s="312"/>
      <c r="AS384" s="312"/>
      <c r="AT384" s="312"/>
      <c r="AU384" s="314">
        <v>837</v>
      </c>
      <c r="AV384" s="313">
        <v>10</v>
      </c>
      <c r="AW384" s="313">
        <v>4</v>
      </c>
      <c r="AX384" s="313">
        <v>3</v>
      </c>
      <c r="AY384" s="313">
        <v>3</v>
      </c>
      <c r="AZ384" s="312"/>
      <c r="BA384" s="312"/>
      <c r="BB384" s="312"/>
      <c r="BC384" s="312"/>
      <c r="BD384" s="312"/>
      <c r="BE384" s="312"/>
      <c r="BF384" s="312"/>
      <c r="BG384" s="312"/>
      <c r="BH384" s="312"/>
      <c r="BI384" s="312"/>
      <c r="BJ384" s="312"/>
      <c r="BK384" s="312"/>
      <c r="BL384" s="312"/>
      <c r="BM384" s="312"/>
      <c r="BN384" s="312"/>
      <c r="BO384" s="312"/>
      <c r="BP384" s="312"/>
      <c r="BQ384" s="312"/>
      <c r="BR384" s="312"/>
      <c r="BS384" s="312"/>
      <c r="BT384" s="312"/>
      <c r="BU384" s="315"/>
      <c r="BV384" s="315"/>
      <c r="BW384" s="314">
        <v>837</v>
      </c>
      <c r="BX384" s="313">
        <v>18</v>
      </c>
      <c r="BY384" s="313">
        <v>9</v>
      </c>
      <c r="BZ384" s="313">
        <v>5</v>
      </c>
      <c r="CA384" s="313">
        <v>4</v>
      </c>
      <c r="CB384" s="312"/>
      <c r="CC384" s="312"/>
      <c r="CD384" s="312"/>
      <c r="CE384" s="312"/>
      <c r="CF384" s="312"/>
      <c r="CG384" s="312"/>
      <c r="CH384" s="312"/>
      <c r="CI384" s="312"/>
      <c r="CJ384" s="312"/>
      <c r="CK384" s="312"/>
      <c r="CL384" s="312"/>
      <c r="CM384" s="312"/>
      <c r="CN384" s="312"/>
      <c r="CO384" s="312"/>
      <c r="CP384" s="312"/>
      <c r="CQ384" s="312"/>
      <c r="CR384" s="312"/>
      <c r="CS384" s="312"/>
      <c r="CT384" s="312"/>
      <c r="CU384" s="312"/>
      <c r="CV384" s="312"/>
      <c r="CW384" s="315"/>
      <c r="CX384" s="315"/>
    </row>
    <row r="385" spans="1:102" ht="18.75" x14ac:dyDescent="0.3">
      <c r="A385" s="270">
        <v>373</v>
      </c>
      <c r="B385" s="285" t="s">
        <v>2533</v>
      </c>
      <c r="C385" s="285" t="s">
        <v>351</v>
      </c>
      <c r="D385" s="285" t="s">
        <v>139</v>
      </c>
      <c r="E385" s="285" t="s">
        <v>128</v>
      </c>
      <c r="F385" s="285" t="s">
        <v>148</v>
      </c>
      <c r="G385" s="286" t="s">
        <v>2534</v>
      </c>
      <c r="H385" s="286" t="s">
        <v>2535</v>
      </c>
      <c r="I385" s="287">
        <v>2</v>
      </c>
      <c r="J385" s="285" t="s">
        <v>441</v>
      </c>
      <c r="K385" s="285" t="s">
        <v>2536</v>
      </c>
      <c r="L385" s="272">
        <v>313001029647</v>
      </c>
      <c r="M385" s="271">
        <v>838</v>
      </c>
      <c r="N385" s="270">
        <v>838</v>
      </c>
      <c r="O385" s="270" t="s">
        <v>2537</v>
      </c>
      <c r="P385" s="273">
        <v>6431343</v>
      </c>
      <c r="Q385" s="273" t="s">
        <v>357</v>
      </c>
      <c r="R385" s="273">
        <v>3123278963</v>
      </c>
      <c r="S385" s="274" t="s">
        <v>2538</v>
      </c>
      <c r="T385" s="313">
        <v>256</v>
      </c>
      <c r="U385" s="313">
        <v>19</v>
      </c>
      <c r="V385" s="313">
        <v>20</v>
      </c>
      <c r="W385" s="313">
        <v>53</v>
      </c>
      <c r="X385" s="313">
        <v>33</v>
      </c>
      <c r="Y385" s="313">
        <v>30</v>
      </c>
      <c r="Z385" s="313">
        <v>32</v>
      </c>
      <c r="AA385" s="313">
        <v>33</v>
      </c>
      <c r="AB385" s="313">
        <v>36</v>
      </c>
      <c r="AC385" s="312"/>
      <c r="AD385" s="312"/>
      <c r="AE385" s="312"/>
      <c r="AF385" s="312"/>
      <c r="AG385" s="312"/>
      <c r="AH385" s="312"/>
      <c r="AI385" s="312"/>
      <c r="AJ385" s="312"/>
      <c r="AK385" s="312"/>
      <c r="AL385" s="312"/>
      <c r="AM385" s="312"/>
      <c r="AN385" s="312"/>
      <c r="AO385" s="312"/>
      <c r="AP385" s="312"/>
      <c r="AQ385" s="312"/>
      <c r="AR385" s="312"/>
      <c r="AS385" s="312"/>
      <c r="AT385" s="312"/>
      <c r="AU385" s="314">
        <v>838</v>
      </c>
      <c r="AV385" s="313">
        <v>145</v>
      </c>
      <c r="AW385" s="313">
        <v>11</v>
      </c>
      <c r="AX385" s="313">
        <v>13</v>
      </c>
      <c r="AY385" s="313">
        <v>32</v>
      </c>
      <c r="AZ385" s="313">
        <v>22</v>
      </c>
      <c r="BA385" s="313">
        <v>16</v>
      </c>
      <c r="BB385" s="313">
        <v>17</v>
      </c>
      <c r="BC385" s="313">
        <v>16</v>
      </c>
      <c r="BD385" s="313">
        <v>18</v>
      </c>
      <c r="BE385" s="312"/>
      <c r="BF385" s="312"/>
      <c r="BG385" s="312"/>
      <c r="BH385" s="312"/>
      <c r="BI385" s="312"/>
      <c r="BJ385" s="312"/>
      <c r="BK385" s="312"/>
      <c r="BL385" s="312"/>
      <c r="BM385" s="312"/>
      <c r="BN385" s="312"/>
      <c r="BO385" s="312"/>
      <c r="BP385" s="312"/>
      <c r="BQ385" s="312"/>
      <c r="BR385" s="312"/>
      <c r="BS385" s="312"/>
      <c r="BT385" s="312"/>
      <c r="BU385" s="315"/>
      <c r="BV385" s="315"/>
      <c r="BW385" s="314">
        <v>838</v>
      </c>
      <c r="BX385" s="313">
        <v>111</v>
      </c>
      <c r="BY385" s="313">
        <v>8</v>
      </c>
      <c r="BZ385" s="313">
        <v>7</v>
      </c>
      <c r="CA385" s="313">
        <v>21</v>
      </c>
      <c r="CB385" s="313">
        <v>11</v>
      </c>
      <c r="CC385" s="313">
        <v>14</v>
      </c>
      <c r="CD385" s="313">
        <v>15</v>
      </c>
      <c r="CE385" s="313">
        <v>17</v>
      </c>
      <c r="CF385" s="313">
        <v>18</v>
      </c>
      <c r="CG385" s="312"/>
      <c r="CH385" s="312"/>
      <c r="CI385" s="312"/>
      <c r="CJ385" s="312"/>
      <c r="CK385" s="312"/>
      <c r="CL385" s="312"/>
      <c r="CM385" s="312"/>
      <c r="CN385" s="312"/>
      <c r="CO385" s="312"/>
      <c r="CP385" s="312"/>
      <c r="CQ385" s="312"/>
      <c r="CR385" s="312"/>
      <c r="CS385" s="312"/>
      <c r="CT385" s="312"/>
      <c r="CU385" s="312"/>
      <c r="CV385" s="312"/>
      <c r="CW385" s="315"/>
      <c r="CX385" s="315"/>
    </row>
    <row r="386" spans="1:102" ht="18.75" x14ac:dyDescent="0.3">
      <c r="A386" s="270">
        <v>374</v>
      </c>
      <c r="B386" s="285" t="s">
        <v>2539</v>
      </c>
      <c r="C386" s="285" t="s">
        <v>351</v>
      </c>
      <c r="D386" s="285" t="s">
        <v>139</v>
      </c>
      <c r="E386" s="285" t="s">
        <v>130</v>
      </c>
      <c r="F386" s="285" t="s">
        <v>130</v>
      </c>
      <c r="G386" s="286" t="s">
        <v>2540</v>
      </c>
      <c r="H386" s="286" t="s">
        <v>2541</v>
      </c>
      <c r="I386" s="287">
        <v>13</v>
      </c>
      <c r="J386" s="285" t="s">
        <v>1740</v>
      </c>
      <c r="K386" s="285" t="s">
        <v>2542</v>
      </c>
      <c r="L386" s="272">
        <v>313001029868</v>
      </c>
      <c r="M386" s="271">
        <v>841</v>
      </c>
      <c r="N386" s="270">
        <v>841</v>
      </c>
      <c r="O386" s="270" t="s">
        <v>2543</v>
      </c>
      <c r="P386" s="273">
        <v>6436275</v>
      </c>
      <c r="Q386" s="273" t="s">
        <v>357</v>
      </c>
      <c r="R386" s="273">
        <v>3173521189</v>
      </c>
      <c r="S386" s="274" t="s">
        <v>2544</v>
      </c>
      <c r="T386" s="313">
        <v>101</v>
      </c>
      <c r="U386" s="312"/>
      <c r="V386" s="312"/>
      <c r="W386" s="312"/>
      <c r="X386" s="312"/>
      <c r="Y386" s="312"/>
      <c r="Z386" s="312"/>
      <c r="AA386" s="312"/>
      <c r="AB386" s="312"/>
      <c r="AC386" s="312"/>
      <c r="AD386" s="312"/>
      <c r="AE386" s="312"/>
      <c r="AF386" s="312"/>
      <c r="AG386" s="312"/>
      <c r="AH386" s="312"/>
      <c r="AI386" s="312"/>
      <c r="AJ386" s="312"/>
      <c r="AK386" s="312"/>
      <c r="AL386" s="313">
        <v>10</v>
      </c>
      <c r="AM386" s="313">
        <v>27</v>
      </c>
      <c r="AN386" s="313">
        <v>38</v>
      </c>
      <c r="AO386" s="313">
        <v>26</v>
      </c>
      <c r="AP386" s="312"/>
      <c r="AQ386" s="312"/>
      <c r="AR386" s="312"/>
      <c r="AS386" s="312"/>
      <c r="AT386" s="312"/>
      <c r="AU386" s="314">
        <v>841</v>
      </c>
      <c r="AV386" s="313">
        <v>30</v>
      </c>
      <c r="AW386" s="312"/>
      <c r="AX386" s="312"/>
      <c r="AY386" s="312"/>
      <c r="AZ386" s="312"/>
      <c r="BA386" s="312"/>
      <c r="BB386" s="312"/>
      <c r="BC386" s="312"/>
      <c r="BD386" s="312"/>
      <c r="BE386" s="312"/>
      <c r="BF386" s="312"/>
      <c r="BG386" s="312"/>
      <c r="BH386" s="312"/>
      <c r="BI386" s="312"/>
      <c r="BJ386" s="312"/>
      <c r="BK386" s="312"/>
      <c r="BL386" s="312"/>
      <c r="BM386" s="312"/>
      <c r="BN386" s="313">
        <v>4</v>
      </c>
      <c r="BO386" s="313">
        <v>6</v>
      </c>
      <c r="BP386" s="313">
        <v>12</v>
      </c>
      <c r="BQ386" s="313">
        <v>8</v>
      </c>
      <c r="BR386" s="312"/>
      <c r="BS386" s="312"/>
      <c r="BT386" s="312"/>
      <c r="BU386" s="315"/>
      <c r="BV386" s="315"/>
      <c r="BW386" s="314">
        <v>841</v>
      </c>
      <c r="BX386" s="313">
        <v>71</v>
      </c>
      <c r="BY386" s="312"/>
      <c r="BZ386" s="312"/>
      <c r="CA386" s="312"/>
      <c r="CB386" s="312"/>
      <c r="CC386" s="312"/>
      <c r="CD386" s="312"/>
      <c r="CE386" s="312"/>
      <c r="CF386" s="312"/>
      <c r="CG386" s="312"/>
      <c r="CH386" s="312"/>
      <c r="CI386" s="312"/>
      <c r="CJ386" s="312"/>
      <c r="CK386" s="312"/>
      <c r="CL386" s="312"/>
      <c r="CM386" s="312"/>
      <c r="CN386" s="312"/>
      <c r="CO386" s="312"/>
      <c r="CP386" s="313">
        <v>6</v>
      </c>
      <c r="CQ386" s="313">
        <v>21</v>
      </c>
      <c r="CR386" s="313">
        <v>26</v>
      </c>
      <c r="CS386" s="313">
        <v>18</v>
      </c>
      <c r="CT386" s="312"/>
      <c r="CU386" s="312"/>
      <c r="CV386" s="312"/>
      <c r="CW386" s="315"/>
      <c r="CX386" s="315"/>
    </row>
    <row r="387" spans="1:102" ht="18.75" x14ac:dyDescent="0.3">
      <c r="A387" s="270">
        <v>375</v>
      </c>
      <c r="B387" s="285" t="s">
        <v>2545</v>
      </c>
      <c r="C387" s="285" t="s">
        <v>351</v>
      </c>
      <c r="D387" s="285" t="s">
        <v>139</v>
      </c>
      <c r="E387" s="285" t="s">
        <v>130</v>
      </c>
      <c r="F387" s="285" t="s">
        <v>130</v>
      </c>
      <c r="G387" s="286" t="s">
        <v>2546</v>
      </c>
      <c r="H387" s="286" t="s">
        <v>2547</v>
      </c>
      <c r="I387" s="287">
        <v>12</v>
      </c>
      <c r="J387" s="285" t="s">
        <v>2061</v>
      </c>
      <c r="K387" s="285" t="s">
        <v>2548</v>
      </c>
      <c r="L387" s="272">
        <v>313001029876</v>
      </c>
      <c r="M387" s="271">
        <v>843</v>
      </c>
      <c r="N387" s="270">
        <v>843</v>
      </c>
      <c r="O387" s="270" t="s">
        <v>2549</v>
      </c>
      <c r="P387" s="273">
        <v>6436466</v>
      </c>
      <c r="Q387" s="273" t="s">
        <v>357</v>
      </c>
      <c r="R387" s="273">
        <v>3046572003</v>
      </c>
      <c r="S387" s="274" t="s">
        <v>2550</v>
      </c>
      <c r="T387" s="313">
        <v>51</v>
      </c>
      <c r="U387" s="313">
        <v>6</v>
      </c>
      <c r="V387" s="313">
        <v>8</v>
      </c>
      <c r="W387" s="313">
        <v>3</v>
      </c>
      <c r="X387" s="313">
        <v>8</v>
      </c>
      <c r="Y387" s="313">
        <v>8</v>
      </c>
      <c r="Z387" s="313">
        <v>5</v>
      </c>
      <c r="AA387" s="313">
        <v>6</v>
      </c>
      <c r="AB387" s="313">
        <v>7</v>
      </c>
      <c r="AC387" s="312"/>
      <c r="AD387" s="312"/>
      <c r="AE387" s="312"/>
      <c r="AF387" s="312"/>
      <c r="AG387" s="312"/>
      <c r="AH387" s="312"/>
      <c r="AI387" s="312"/>
      <c r="AJ387" s="312"/>
      <c r="AK387" s="312"/>
      <c r="AL387" s="312"/>
      <c r="AM387" s="312"/>
      <c r="AN387" s="312"/>
      <c r="AO387" s="312"/>
      <c r="AP387" s="312"/>
      <c r="AQ387" s="312"/>
      <c r="AR387" s="312"/>
      <c r="AS387" s="312"/>
      <c r="AT387" s="312"/>
      <c r="AU387" s="314">
        <v>843</v>
      </c>
      <c r="AV387" s="313">
        <v>20</v>
      </c>
      <c r="AW387" s="313">
        <v>6</v>
      </c>
      <c r="AX387" s="313">
        <v>2</v>
      </c>
      <c r="AY387" s="313">
        <v>2</v>
      </c>
      <c r="AZ387" s="313">
        <v>3</v>
      </c>
      <c r="BA387" s="313">
        <v>3</v>
      </c>
      <c r="BB387" s="313">
        <v>1</v>
      </c>
      <c r="BC387" s="312"/>
      <c r="BD387" s="313">
        <v>3</v>
      </c>
      <c r="BE387" s="312"/>
      <c r="BF387" s="312"/>
      <c r="BG387" s="312"/>
      <c r="BH387" s="312"/>
      <c r="BI387" s="312"/>
      <c r="BJ387" s="312"/>
      <c r="BK387" s="312"/>
      <c r="BL387" s="312"/>
      <c r="BM387" s="312"/>
      <c r="BN387" s="312"/>
      <c r="BO387" s="312"/>
      <c r="BP387" s="312"/>
      <c r="BQ387" s="312"/>
      <c r="BR387" s="312"/>
      <c r="BS387" s="312"/>
      <c r="BT387" s="312"/>
      <c r="BU387" s="315"/>
      <c r="BV387" s="315"/>
      <c r="BW387" s="314">
        <v>843</v>
      </c>
      <c r="BX387" s="313">
        <v>31</v>
      </c>
      <c r="BY387" s="312"/>
      <c r="BZ387" s="313">
        <v>6</v>
      </c>
      <c r="CA387" s="313">
        <v>1</v>
      </c>
      <c r="CB387" s="313">
        <v>5</v>
      </c>
      <c r="CC387" s="313">
        <v>5</v>
      </c>
      <c r="CD387" s="313">
        <v>4</v>
      </c>
      <c r="CE387" s="313">
        <v>6</v>
      </c>
      <c r="CF387" s="313">
        <v>4</v>
      </c>
      <c r="CG387" s="312"/>
      <c r="CH387" s="312"/>
      <c r="CI387" s="312"/>
      <c r="CJ387" s="312"/>
      <c r="CK387" s="312"/>
      <c r="CL387" s="312"/>
      <c r="CM387" s="312"/>
      <c r="CN387" s="312"/>
      <c r="CO387" s="312"/>
      <c r="CP387" s="312"/>
      <c r="CQ387" s="312"/>
      <c r="CR387" s="312"/>
      <c r="CS387" s="312"/>
      <c r="CT387" s="312"/>
      <c r="CU387" s="312"/>
      <c r="CV387" s="312"/>
      <c r="CW387" s="315"/>
      <c r="CX387" s="315"/>
    </row>
    <row r="388" spans="1:102" ht="18.75" x14ac:dyDescent="0.3">
      <c r="A388" s="270">
        <v>376</v>
      </c>
      <c r="B388" s="285" t="s">
        <v>2551</v>
      </c>
      <c r="C388" s="285" t="s">
        <v>351</v>
      </c>
      <c r="D388" s="285" t="s">
        <v>139</v>
      </c>
      <c r="E388" s="285" t="s">
        <v>130</v>
      </c>
      <c r="F388" s="285" t="s">
        <v>130</v>
      </c>
      <c r="G388" s="286" t="s">
        <v>2552</v>
      </c>
      <c r="H388" s="286" t="s">
        <v>2553</v>
      </c>
      <c r="I388" s="287">
        <v>14</v>
      </c>
      <c r="J388" s="285" t="s">
        <v>529</v>
      </c>
      <c r="K388" s="285" t="s">
        <v>2554</v>
      </c>
      <c r="L388" s="272">
        <v>313001029981</v>
      </c>
      <c r="M388" s="271">
        <v>847</v>
      </c>
      <c r="N388" s="270">
        <v>847</v>
      </c>
      <c r="O388" s="270" t="s">
        <v>2555</v>
      </c>
      <c r="P388" s="273">
        <v>0</v>
      </c>
      <c r="Q388" s="273" t="s">
        <v>357</v>
      </c>
      <c r="R388" s="273">
        <v>3145052649</v>
      </c>
      <c r="S388" s="274" t="s">
        <v>2556</v>
      </c>
      <c r="T388" s="313">
        <v>128</v>
      </c>
      <c r="U388" s="313">
        <v>3</v>
      </c>
      <c r="V388" s="313">
        <v>2</v>
      </c>
      <c r="W388" s="313">
        <v>5</v>
      </c>
      <c r="X388" s="313">
        <v>6</v>
      </c>
      <c r="Y388" s="313">
        <v>1</v>
      </c>
      <c r="Z388" s="313">
        <v>4</v>
      </c>
      <c r="AA388" s="313">
        <v>8</v>
      </c>
      <c r="AB388" s="313">
        <v>9</v>
      </c>
      <c r="AC388" s="312"/>
      <c r="AD388" s="313">
        <v>8</v>
      </c>
      <c r="AE388" s="313">
        <v>10</v>
      </c>
      <c r="AF388" s="313">
        <v>18</v>
      </c>
      <c r="AG388" s="313">
        <v>18</v>
      </c>
      <c r="AH388" s="313">
        <v>16</v>
      </c>
      <c r="AI388" s="313">
        <v>20</v>
      </c>
      <c r="AJ388" s="312"/>
      <c r="AK388" s="312"/>
      <c r="AL388" s="312"/>
      <c r="AM388" s="312"/>
      <c r="AN388" s="312"/>
      <c r="AO388" s="312"/>
      <c r="AP388" s="312"/>
      <c r="AQ388" s="312"/>
      <c r="AR388" s="312"/>
      <c r="AS388" s="312"/>
      <c r="AT388" s="312"/>
      <c r="AU388" s="314">
        <v>847</v>
      </c>
      <c r="AV388" s="313">
        <v>52</v>
      </c>
      <c r="AW388" s="313">
        <v>1</v>
      </c>
      <c r="AX388" s="313">
        <v>2</v>
      </c>
      <c r="AY388" s="313">
        <v>4</v>
      </c>
      <c r="AZ388" s="312"/>
      <c r="BA388" s="313">
        <v>1</v>
      </c>
      <c r="BB388" s="313">
        <v>3</v>
      </c>
      <c r="BC388" s="313">
        <v>2</v>
      </c>
      <c r="BD388" s="313">
        <v>3</v>
      </c>
      <c r="BE388" s="312"/>
      <c r="BF388" s="313">
        <v>2</v>
      </c>
      <c r="BG388" s="313">
        <v>3</v>
      </c>
      <c r="BH388" s="313">
        <v>6</v>
      </c>
      <c r="BI388" s="313">
        <v>7</v>
      </c>
      <c r="BJ388" s="313">
        <v>6</v>
      </c>
      <c r="BK388" s="313">
        <v>12</v>
      </c>
      <c r="BL388" s="312"/>
      <c r="BM388" s="312"/>
      <c r="BN388" s="312"/>
      <c r="BO388" s="312"/>
      <c r="BP388" s="312"/>
      <c r="BQ388" s="312"/>
      <c r="BR388" s="312"/>
      <c r="BS388" s="312"/>
      <c r="BT388" s="312"/>
      <c r="BU388" s="315"/>
      <c r="BV388" s="315"/>
      <c r="BW388" s="314">
        <v>847</v>
      </c>
      <c r="BX388" s="313">
        <v>76</v>
      </c>
      <c r="BY388" s="313">
        <v>2</v>
      </c>
      <c r="BZ388" s="312"/>
      <c r="CA388" s="313">
        <v>1</v>
      </c>
      <c r="CB388" s="313">
        <v>6</v>
      </c>
      <c r="CC388" s="312"/>
      <c r="CD388" s="313">
        <v>1</v>
      </c>
      <c r="CE388" s="313">
        <v>6</v>
      </c>
      <c r="CF388" s="313">
        <v>6</v>
      </c>
      <c r="CG388" s="312"/>
      <c r="CH388" s="313">
        <v>6</v>
      </c>
      <c r="CI388" s="313">
        <v>7</v>
      </c>
      <c r="CJ388" s="313">
        <v>12</v>
      </c>
      <c r="CK388" s="313">
        <v>11</v>
      </c>
      <c r="CL388" s="313">
        <v>10</v>
      </c>
      <c r="CM388" s="313">
        <v>8</v>
      </c>
      <c r="CN388" s="312"/>
      <c r="CO388" s="312"/>
      <c r="CP388" s="312"/>
      <c r="CQ388" s="312"/>
      <c r="CR388" s="312"/>
      <c r="CS388" s="312"/>
      <c r="CT388" s="312"/>
      <c r="CU388" s="312"/>
      <c r="CV388" s="312"/>
      <c r="CW388" s="315"/>
      <c r="CX388" s="315"/>
    </row>
    <row r="389" spans="1:102" ht="18.75" x14ac:dyDescent="0.3">
      <c r="A389" s="270">
        <v>377</v>
      </c>
      <c r="B389" s="285" t="s">
        <v>2557</v>
      </c>
      <c r="C389" s="285" t="s">
        <v>351</v>
      </c>
      <c r="D389" s="285" t="s">
        <v>139</v>
      </c>
      <c r="E389" s="285" t="s">
        <v>130</v>
      </c>
      <c r="F389" s="285" t="s">
        <v>130</v>
      </c>
      <c r="G389" s="286" t="s">
        <v>2558</v>
      </c>
      <c r="H389" s="286" t="s">
        <v>2559</v>
      </c>
      <c r="I389" s="287">
        <v>15</v>
      </c>
      <c r="J389" s="285" t="s">
        <v>2560</v>
      </c>
      <c r="K389" s="285" t="s">
        <v>2561</v>
      </c>
      <c r="L389" s="272">
        <v>313001029973</v>
      </c>
      <c r="M389" s="271">
        <v>849</v>
      </c>
      <c r="N389" s="270">
        <v>849</v>
      </c>
      <c r="O389" s="270" t="s">
        <v>2562</v>
      </c>
      <c r="P389" s="273">
        <v>6812611</v>
      </c>
      <c r="Q389" s="273" t="s">
        <v>357</v>
      </c>
      <c r="R389" s="273">
        <v>3106726023</v>
      </c>
      <c r="S389" s="274" t="s">
        <v>2563</v>
      </c>
      <c r="T389" s="313">
        <v>126</v>
      </c>
      <c r="U389" s="313">
        <v>14</v>
      </c>
      <c r="V389" s="313">
        <v>26</v>
      </c>
      <c r="W389" s="313">
        <v>18</v>
      </c>
      <c r="X389" s="313">
        <v>23</v>
      </c>
      <c r="Y389" s="313">
        <v>21</v>
      </c>
      <c r="Z389" s="313">
        <v>11</v>
      </c>
      <c r="AA389" s="313">
        <v>7</v>
      </c>
      <c r="AB389" s="313">
        <v>6</v>
      </c>
      <c r="AC389" s="312"/>
      <c r="AD389" s="312"/>
      <c r="AE389" s="312"/>
      <c r="AF389" s="312"/>
      <c r="AG389" s="312"/>
      <c r="AH389" s="312"/>
      <c r="AI389" s="312"/>
      <c r="AJ389" s="312"/>
      <c r="AK389" s="312"/>
      <c r="AL389" s="312"/>
      <c r="AM389" s="312"/>
      <c r="AN389" s="312"/>
      <c r="AO389" s="312"/>
      <c r="AP389" s="312"/>
      <c r="AQ389" s="312"/>
      <c r="AR389" s="312"/>
      <c r="AS389" s="312"/>
      <c r="AT389" s="312"/>
      <c r="AU389" s="314">
        <v>849</v>
      </c>
      <c r="AV389" s="313">
        <v>69</v>
      </c>
      <c r="AW389" s="313">
        <v>6</v>
      </c>
      <c r="AX389" s="313">
        <v>13</v>
      </c>
      <c r="AY389" s="313">
        <v>9</v>
      </c>
      <c r="AZ389" s="313">
        <v>11</v>
      </c>
      <c r="BA389" s="313">
        <v>13</v>
      </c>
      <c r="BB389" s="313">
        <v>9</v>
      </c>
      <c r="BC389" s="313">
        <v>6</v>
      </c>
      <c r="BD389" s="313">
        <v>2</v>
      </c>
      <c r="BE389" s="312"/>
      <c r="BF389" s="312"/>
      <c r="BG389" s="312"/>
      <c r="BH389" s="312"/>
      <c r="BI389" s="312"/>
      <c r="BJ389" s="312"/>
      <c r="BK389" s="312"/>
      <c r="BL389" s="312"/>
      <c r="BM389" s="312"/>
      <c r="BN389" s="312"/>
      <c r="BO389" s="312"/>
      <c r="BP389" s="312"/>
      <c r="BQ389" s="312"/>
      <c r="BR389" s="312"/>
      <c r="BS389" s="312"/>
      <c r="BT389" s="312"/>
      <c r="BU389" s="315"/>
      <c r="BV389" s="315"/>
      <c r="BW389" s="314">
        <v>849</v>
      </c>
      <c r="BX389" s="313">
        <v>57</v>
      </c>
      <c r="BY389" s="313">
        <v>8</v>
      </c>
      <c r="BZ389" s="313">
        <v>13</v>
      </c>
      <c r="CA389" s="313">
        <v>9</v>
      </c>
      <c r="CB389" s="313">
        <v>12</v>
      </c>
      <c r="CC389" s="313">
        <v>8</v>
      </c>
      <c r="CD389" s="313">
        <v>2</v>
      </c>
      <c r="CE389" s="313">
        <v>1</v>
      </c>
      <c r="CF389" s="313">
        <v>4</v>
      </c>
      <c r="CG389" s="312"/>
      <c r="CH389" s="312"/>
      <c r="CI389" s="312"/>
      <c r="CJ389" s="312"/>
      <c r="CK389" s="312"/>
      <c r="CL389" s="312"/>
      <c r="CM389" s="312"/>
      <c r="CN389" s="312"/>
      <c r="CO389" s="312"/>
      <c r="CP389" s="312"/>
      <c r="CQ389" s="312"/>
      <c r="CR389" s="312"/>
      <c r="CS389" s="312"/>
      <c r="CT389" s="312"/>
      <c r="CU389" s="312"/>
      <c r="CV389" s="312"/>
      <c r="CW389" s="315"/>
      <c r="CX389" s="315"/>
    </row>
    <row r="390" spans="1:102" ht="18.75" x14ac:dyDescent="0.3">
      <c r="A390" s="270">
        <v>378</v>
      </c>
      <c r="B390" s="285" t="s">
        <v>2564</v>
      </c>
      <c r="C390" s="285" t="s">
        <v>351</v>
      </c>
      <c r="D390" s="285" t="s">
        <v>139</v>
      </c>
      <c r="E390" s="285" t="s">
        <v>128</v>
      </c>
      <c r="F390" s="285" t="s">
        <v>148</v>
      </c>
      <c r="G390" s="286" t="s">
        <v>2565</v>
      </c>
      <c r="H390" s="286" t="s">
        <v>2566</v>
      </c>
      <c r="I390" s="287">
        <v>1</v>
      </c>
      <c r="J390" s="285" t="s">
        <v>1569</v>
      </c>
      <c r="K390" s="285" t="s">
        <v>2567</v>
      </c>
      <c r="L390" s="272">
        <v>313001030025</v>
      </c>
      <c r="M390" s="271">
        <v>850</v>
      </c>
      <c r="N390" s="270">
        <v>850</v>
      </c>
      <c r="O390" s="270" t="s">
        <v>2568</v>
      </c>
      <c r="P390" s="273">
        <v>6608031</v>
      </c>
      <c r="Q390" s="273" t="s">
        <v>357</v>
      </c>
      <c r="R390" s="273">
        <v>3012213275</v>
      </c>
      <c r="S390" s="274" t="s">
        <v>2569</v>
      </c>
      <c r="T390" s="313">
        <v>219</v>
      </c>
      <c r="U390" s="312"/>
      <c r="V390" s="313">
        <v>10</v>
      </c>
      <c r="W390" s="313">
        <v>18</v>
      </c>
      <c r="X390" s="313">
        <v>15</v>
      </c>
      <c r="Y390" s="313">
        <v>11</v>
      </c>
      <c r="Z390" s="313">
        <v>21</v>
      </c>
      <c r="AA390" s="313">
        <v>22</v>
      </c>
      <c r="AB390" s="313">
        <v>22</v>
      </c>
      <c r="AC390" s="312"/>
      <c r="AD390" s="313">
        <v>18</v>
      </c>
      <c r="AE390" s="313">
        <v>23</v>
      </c>
      <c r="AF390" s="313">
        <v>21</v>
      </c>
      <c r="AG390" s="313">
        <v>13</v>
      </c>
      <c r="AH390" s="313">
        <v>14</v>
      </c>
      <c r="AI390" s="313">
        <v>11</v>
      </c>
      <c r="AJ390" s="312"/>
      <c r="AK390" s="312"/>
      <c r="AL390" s="312"/>
      <c r="AM390" s="312"/>
      <c r="AN390" s="312"/>
      <c r="AO390" s="312"/>
      <c r="AP390" s="312"/>
      <c r="AQ390" s="312"/>
      <c r="AR390" s="312"/>
      <c r="AS390" s="312"/>
      <c r="AT390" s="312"/>
      <c r="AU390" s="314">
        <v>850</v>
      </c>
      <c r="AV390" s="313">
        <v>102</v>
      </c>
      <c r="AW390" s="312"/>
      <c r="AX390" s="313">
        <v>4</v>
      </c>
      <c r="AY390" s="313">
        <v>7</v>
      </c>
      <c r="AZ390" s="313">
        <v>8</v>
      </c>
      <c r="BA390" s="313">
        <v>6</v>
      </c>
      <c r="BB390" s="313">
        <v>12</v>
      </c>
      <c r="BC390" s="313">
        <v>9</v>
      </c>
      <c r="BD390" s="313">
        <v>9</v>
      </c>
      <c r="BE390" s="312"/>
      <c r="BF390" s="313">
        <v>8</v>
      </c>
      <c r="BG390" s="313">
        <v>12</v>
      </c>
      <c r="BH390" s="313">
        <v>11</v>
      </c>
      <c r="BI390" s="313">
        <v>7</v>
      </c>
      <c r="BJ390" s="313">
        <v>6</v>
      </c>
      <c r="BK390" s="313">
        <v>3</v>
      </c>
      <c r="BL390" s="312"/>
      <c r="BM390" s="312"/>
      <c r="BN390" s="312"/>
      <c r="BO390" s="312"/>
      <c r="BP390" s="312"/>
      <c r="BQ390" s="312"/>
      <c r="BR390" s="312"/>
      <c r="BS390" s="312"/>
      <c r="BT390" s="312"/>
      <c r="BU390" s="315"/>
      <c r="BV390" s="315"/>
      <c r="BW390" s="314">
        <v>850</v>
      </c>
      <c r="BX390" s="313">
        <v>117</v>
      </c>
      <c r="BY390" s="312"/>
      <c r="BZ390" s="313">
        <v>6</v>
      </c>
      <c r="CA390" s="313">
        <v>11</v>
      </c>
      <c r="CB390" s="313">
        <v>7</v>
      </c>
      <c r="CC390" s="313">
        <v>5</v>
      </c>
      <c r="CD390" s="313">
        <v>9</v>
      </c>
      <c r="CE390" s="313">
        <v>13</v>
      </c>
      <c r="CF390" s="313">
        <v>13</v>
      </c>
      <c r="CG390" s="312"/>
      <c r="CH390" s="313">
        <v>10</v>
      </c>
      <c r="CI390" s="313">
        <v>11</v>
      </c>
      <c r="CJ390" s="313">
        <v>10</v>
      </c>
      <c r="CK390" s="313">
        <v>6</v>
      </c>
      <c r="CL390" s="313">
        <v>8</v>
      </c>
      <c r="CM390" s="313">
        <v>8</v>
      </c>
      <c r="CN390" s="312"/>
      <c r="CO390" s="312"/>
      <c r="CP390" s="312"/>
      <c r="CQ390" s="312"/>
      <c r="CR390" s="312"/>
      <c r="CS390" s="312"/>
      <c r="CT390" s="312"/>
      <c r="CU390" s="312"/>
      <c r="CV390" s="312"/>
      <c r="CW390" s="315"/>
      <c r="CX390" s="315"/>
    </row>
    <row r="391" spans="1:102" ht="18.75" x14ac:dyDescent="0.3">
      <c r="A391" s="270">
        <v>379</v>
      </c>
      <c r="B391" s="285" t="s">
        <v>2570</v>
      </c>
      <c r="C391" s="285" t="s">
        <v>351</v>
      </c>
      <c r="D391" s="285" t="s">
        <v>139</v>
      </c>
      <c r="E391" s="285" t="s">
        <v>129</v>
      </c>
      <c r="F391" s="285" t="s">
        <v>144</v>
      </c>
      <c r="G391" s="286" t="s">
        <v>2571</v>
      </c>
      <c r="H391" s="286" t="s">
        <v>2572</v>
      </c>
      <c r="I391" s="287" t="s">
        <v>367</v>
      </c>
      <c r="J391" s="285" t="s">
        <v>1029</v>
      </c>
      <c r="K391" s="285" t="s">
        <v>2573</v>
      </c>
      <c r="L391" s="272">
        <v>313836000623</v>
      </c>
      <c r="M391" s="271">
        <v>851</v>
      </c>
      <c r="N391" s="270">
        <v>851</v>
      </c>
      <c r="O391" s="270" t="s">
        <v>2574</v>
      </c>
      <c r="P391" s="273">
        <v>3144446834</v>
      </c>
      <c r="Q391" s="273" t="s">
        <v>357</v>
      </c>
      <c r="R391" s="273">
        <v>3135514037</v>
      </c>
      <c r="S391" s="274" t="s">
        <v>2575</v>
      </c>
      <c r="T391" s="313">
        <v>398</v>
      </c>
      <c r="U391" s="312"/>
      <c r="V391" s="312"/>
      <c r="W391" s="313">
        <v>23</v>
      </c>
      <c r="X391" s="313">
        <v>26</v>
      </c>
      <c r="Y391" s="313">
        <v>34</v>
      </c>
      <c r="Z391" s="313">
        <v>35</v>
      </c>
      <c r="AA391" s="313">
        <v>30</v>
      </c>
      <c r="AB391" s="313">
        <v>37</v>
      </c>
      <c r="AC391" s="312"/>
      <c r="AD391" s="313">
        <v>21</v>
      </c>
      <c r="AE391" s="313">
        <v>47</v>
      </c>
      <c r="AF391" s="313">
        <v>36</v>
      </c>
      <c r="AG391" s="313">
        <v>41</v>
      </c>
      <c r="AH391" s="313">
        <v>37</v>
      </c>
      <c r="AI391" s="313">
        <v>31</v>
      </c>
      <c r="AJ391" s="312"/>
      <c r="AK391" s="312"/>
      <c r="AL391" s="312"/>
      <c r="AM391" s="312"/>
      <c r="AN391" s="312"/>
      <c r="AO391" s="312"/>
      <c r="AP391" s="312"/>
      <c r="AQ391" s="312"/>
      <c r="AR391" s="312"/>
      <c r="AS391" s="312"/>
      <c r="AT391" s="312"/>
      <c r="AU391" s="314">
        <v>851</v>
      </c>
      <c r="AV391" s="313">
        <v>5</v>
      </c>
      <c r="AW391" s="312"/>
      <c r="AX391" s="312"/>
      <c r="AY391" s="312"/>
      <c r="AZ391" s="312"/>
      <c r="BA391" s="313">
        <v>1</v>
      </c>
      <c r="BB391" s="312"/>
      <c r="BC391" s="312"/>
      <c r="BD391" s="313">
        <v>1</v>
      </c>
      <c r="BE391" s="312"/>
      <c r="BF391" s="312"/>
      <c r="BG391" s="313">
        <v>1</v>
      </c>
      <c r="BH391" s="312"/>
      <c r="BI391" s="313">
        <v>1</v>
      </c>
      <c r="BJ391" s="312"/>
      <c r="BK391" s="313">
        <v>1</v>
      </c>
      <c r="BL391" s="312"/>
      <c r="BM391" s="312"/>
      <c r="BN391" s="312"/>
      <c r="BO391" s="312"/>
      <c r="BP391" s="312"/>
      <c r="BQ391" s="312"/>
      <c r="BR391" s="312"/>
      <c r="BS391" s="312"/>
      <c r="BT391" s="312"/>
      <c r="BU391" s="315"/>
      <c r="BV391" s="315"/>
      <c r="BW391" s="314">
        <v>851</v>
      </c>
      <c r="BX391" s="313">
        <v>393</v>
      </c>
      <c r="BY391" s="312"/>
      <c r="BZ391" s="312"/>
      <c r="CA391" s="313">
        <v>23</v>
      </c>
      <c r="CB391" s="313">
        <v>26</v>
      </c>
      <c r="CC391" s="313">
        <v>33</v>
      </c>
      <c r="CD391" s="313">
        <v>35</v>
      </c>
      <c r="CE391" s="313">
        <v>30</v>
      </c>
      <c r="CF391" s="313">
        <v>36</v>
      </c>
      <c r="CG391" s="312"/>
      <c r="CH391" s="313">
        <v>21</v>
      </c>
      <c r="CI391" s="313">
        <v>46</v>
      </c>
      <c r="CJ391" s="313">
        <v>36</v>
      </c>
      <c r="CK391" s="313">
        <v>40</v>
      </c>
      <c r="CL391" s="313">
        <v>37</v>
      </c>
      <c r="CM391" s="313">
        <v>30</v>
      </c>
      <c r="CN391" s="312"/>
      <c r="CO391" s="312"/>
      <c r="CP391" s="312"/>
      <c r="CQ391" s="312"/>
      <c r="CR391" s="312"/>
      <c r="CS391" s="312"/>
      <c r="CT391" s="312"/>
      <c r="CU391" s="312"/>
      <c r="CV391" s="312"/>
      <c r="CW391" s="315"/>
      <c r="CX391" s="315"/>
    </row>
    <row r="392" spans="1:102" ht="18.75" x14ac:dyDescent="0.3">
      <c r="A392" s="270">
        <v>380</v>
      </c>
      <c r="B392" s="285" t="s">
        <v>2576</v>
      </c>
      <c r="C392" s="285" t="s">
        <v>351</v>
      </c>
      <c r="D392" s="285" t="s">
        <v>139</v>
      </c>
      <c r="E392" s="285" t="s">
        <v>130</v>
      </c>
      <c r="F392" s="285" t="s">
        <v>130</v>
      </c>
      <c r="G392" s="286" t="s">
        <v>344</v>
      </c>
      <c r="H392" s="286" t="s">
        <v>344</v>
      </c>
      <c r="I392" s="287">
        <v>15</v>
      </c>
      <c r="J392" s="285" t="s">
        <v>822</v>
      </c>
      <c r="K392" s="285" t="s">
        <v>2577</v>
      </c>
      <c r="L392" s="272">
        <v>313001029931</v>
      </c>
      <c r="M392" s="271">
        <v>854</v>
      </c>
      <c r="N392" s="270">
        <v>854</v>
      </c>
      <c r="O392" s="270" t="s">
        <v>2578</v>
      </c>
      <c r="P392" s="273">
        <v>63866547</v>
      </c>
      <c r="Q392" s="273" t="s">
        <v>357</v>
      </c>
      <c r="R392" s="273">
        <v>3045852194</v>
      </c>
      <c r="S392" s="274" t="s">
        <v>2579</v>
      </c>
      <c r="T392" s="313">
        <v>210</v>
      </c>
      <c r="U392" s="312"/>
      <c r="V392" s="312"/>
      <c r="W392" s="312"/>
      <c r="X392" s="313">
        <v>2</v>
      </c>
      <c r="Y392" s="313">
        <v>8</v>
      </c>
      <c r="Z392" s="313">
        <v>23</v>
      </c>
      <c r="AA392" s="313">
        <v>19</v>
      </c>
      <c r="AB392" s="313">
        <v>23</v>
      </c>
      <c r="AC392" s="312"/>
      <c r="AD392" s="313">
        <v>27</v>
      </c>
      <c r="AE392" s="313">
        <v>25</v>
      </c>
      <c r="AF392" s="313">
        <v>26</v>
      </c>
      <c r="AG392" s="313">
        <v>21</v>
      </c>
      <c r="AH392" s="313">
        <v>18</v>
      </c>
      <c r="AI392" s="313">
        <v>18</v>
      </c>
      <c r="AJ392" s="312"/>
      <c r="AK392" s="312"/>
      <c r="AL392" s="312"/>
      <c r="AM392" s="312"/>
      <c r="AN392" s="312"/>
      <c r="AO392" s="312"/>
      <c r="AP392" s="312"/>
      <c r="AQ392" s="312"/>
      <c r="AR392" s="312"/>
      <c r="AS392" s="312"/>
      <c r="AT392" s="312"/>
      <c r="AU392" s="314">
        <v>854</v>
      </c>
      <c r="AV392" s="313">
        <v>75</v>
      </c>
      <c r="AW392" s="312"/>
      <c r="AX392" s="312"/>
      <c r="AY392" s="312"/>
      <c r="AZ392" s="313">
        <v>1</v>
      </c>
      <c r="BA392" s="313">
        <v>2</v>
      </c>
      <c r="BB392" s="313">
        <v>8</v>
      </c>
      <c r="BC392" s="313">
        <v>8</v>
      </c>
      <c r="BD392" s="313">
        <v>5</v>
      </c>
      <c r="BE392" s="312"/>
      <c r="BF392" s="313">
        <v>13</v>
      </c>
      <c r="BG392" s="313">
        <v>7</v>
      </c>
      <c r="BH392" s="313">
        <v>11</v>
      </c>
      <c r="BI392" s="313">
        <v>8</v>
      </c>
      <c r="BJ392" s="313">
        <v>6</v>
      </c>
      <c r="BK392" s="313">
        <v>6</v>
      </c>
      <c r="BL392" s="312"/>
      <c r="BM392" s="312"/>
      <c r="BN392" s="312"/>
      <c r="BO392" s="312"/>
      <c r="BP392" s="312"/>
      <c r="BQ392" s="312"/>
      <c r="BR392" s="312"/>
      <c r="BS392" s="312"/>
      <c r="BT392" s="312"/>
      <c r="BU392" s="315"/>
      <c r="BV392" s="315"/>
      <c r="BW392" s="314">
        <v>854</v>
      </c>
      <c r="BX392" s="313">
        <v>135</v>
      </c>
      <c r="BY392" s="312"/>
      <c r="BZ392" s="312"/>
      <c r="CA392" s="312"/>
      <c r="CB392" s="313">
        <v>1</v>
      </c>
      <c r="CC392" s="313">
        <v>6</v>
      </c>
      <c r="CD392" s="313">
        <v>15</v>
      </c>
      <c r="CE392" s="313">
        <v>11</v>
      </c>
      <c r="CF392" s="313">
        <v>18</v>
      </c>
      <c r="CG392" s="312"/>
      <c r="CH392" s="313">
        <v>14</v>
      </c>
      <c r="CI392" s="313">
        <v>18</v>
      </c>
      <c r="CJ392" s="313">
        <v>15</v>
      </c>
      <c r="CK392" s="313">
        <v>13</v>
      </c>
      <c r="CL392" s="313">
        <v>12</v>
      </c>
      <c r="CM392" s="313">
        <v>12</v>
      </c>
      <c r="CN392" s="312"/>
      <c r="CO392" s="312"/>
      <c r="CP392" s="312"/>
      <c r="CQ392" s="312"/>
      <c r="CR392" s="312"/>
      <c r="CS392" s="312"/>
      <c r="CT392" s="312"/>
      <c r="CU392" s="312"/>
      <c r="CV392" s="312"/>
      <c r="CW392" s="315"/>
      <c r="CX392" s="315"/>
    </row>
    <row r="393" spans="1:102" ht="18.75" x14ac:dyDescent="0.3">
      <c r="A393" s="270">
        <v>381</v>
      </c>
      <c r="B393" s="285" t="s">
        <v>2580</v>
      </c>
      <c r="C393" s="285" t="s">
        <v>351</v>
      </c>
      <c r="D393" s="285" t="s">
        <v>139</v>
      </c>
      <c r="E393" s="285" t="s">
        <v>130</v>
      </c>
      <c r="F393" s="285" t="s">
        <v>130</v>
      </c>
      <c r="G393" s="286" t="s">
        <v>2581</v>
      </c>
      <c r="H393" s="286" t="s">
        <v>2582</v>
      </c>
      <c r="I393" s="287">
        <v>15</v>
      </c>
      <c r="J393" s="285" t="s">
        <v>2583</v>
      </c>
      <c r="K393" s="285" t="s">
        <v>2584</v>
      </c>
      <c r="L393" s="272">
        <v>313001029965</v>
      </c>
      <c r="M393" s="271">
        <v>855</v>
      </c>
      <c r="N393" s="270">
        <v>855</v>
      </c>
      <c r="O393" s="270" t="s">
        <v>2585</v>
      </c>
      <c r="P393" s="273">
        <v>6571233</v>
      </c>
      <c r="Q393" s="273" t="s">
        <v>357</v>
      </c>
      <c r="R393" s="273">
        <v>3003863119</v>
      </c>
      <c r="S393" s="274" t="s">
        <v>2586</v>
      </c>
      <c r="T393" s="313">
        <v>104</v>
      </c>
      <c r="U393" s="313">
        <v>6</v>
      </c>
      <c r="V393" s="313">
        <v>13</v>
      </c>
      <c r="W393" s="313">
        <v>18</v>
      </c>
      <c r="X393" s="313">
        <v>14</v>
      </c>
      <c r="Y393" s="313">
        <v>16</v>
      </c>
      <c r="Z393" s="313">
        <v>14</v>
      </c>
      <c r="AA393" s="313">
        <v>15</v>
      </c>
      <c r="AB393" s="313">
        <v>8</v>
      </c>
      <c r="AC393" s="312"/>
      <c r="AD393" s="312"/>
      <c r="AE393" s="312"/>
      <c r="AF393" s="312"/>
      <c r="AG393" s="312"/>
      <c r="AH393" s="312"/>
      <c r="AI393" s="312"/>
      <c r="AJ393" s="312"/>
      <c r="AK393" s="312"/>
      <c r="AL393" s="312"/>
      <c r="AM393" s="312"/>
      <c r="AN393" s="312"/>
      <c r="AO393" s="312"/>
      <c r="AP393" s="312"/>
      <c r="AQ393" s="312"/>
      <c r="AR393" s="312"/>
      <c r="AS393" s="312"/>
      <c r="AT393" s="312"/>
      <c r="AU393" s="314">
        <v>855</v>
      </c>
      <c r="AV393" s="313">
        <v>52</v>
      </c>
      <c r="AW393" s="313">
        <v>2</v>
      </c>
      <c r="AX393" s="313">
        <v>12</v>
      </c>
      <c r="AY393" s="313">
        <v>9</v>
      </c>
      <c r="AZ393" s="313">
        <v>6</v>
      </c>
      <c r="BA393" s="313">
        <v>3</v>
      </c>
      <c r="BB393" s="313">
        <v>9</v>
      </c>
      <c r="BC393" s="313">
        <v>8</v>
      </c>
      <c r="BD393" s="313">
        <v>3</v>
      </c>
      <c r="BE393" s="312"/>
      <c r="BF393" s="312"/>
      <c r="BG393" s="312"/>
      <c r="BH393" s="312"/>
      <c r="BI393" s="312"/>
      <c r="BJ393" s="312"/>
      <c r="BK393" s="312"/>
      <c r="BL393" s="312"/>
      <c r="BM393" s="312"/>
      <c r="BN393" s="312"/>
      <c r="BO393" s="312"/>
      <c r="BP393" s="312"/>
      <c r="BQ393" s="312"/>
      <c r="BR393" s="312"/>
      <c r="BS393" s="312"/>
      <c r="BT393" s="312"/>
      <c r="BU393" s="315"/>
      <c r="BV393" s="315"/>
      <c r="BW393" s="314">
        <v>855</v>
      </c>
      <c r="BX393" s="313">
        <v>52</v>
      </c>
      <c r="BY393" s="313">
        <v>4</v>
      </c>
      <c r="BZ393" s="313">
        <v>1</v>
      </c>
      <c r="CA393" s="313">
        <v>9</v>
      </c>
      <c r="CB393" s="313">
        <v>8</v>
      </c>
      <c r="CC393" s="313">
        <v>13</v>
      </c>
      <c r="CD393" s="313">
        <v>5</v>
      </c>
      <c r="CE393" s="313">
        <v>7</v>
      </c>
      <c r="CF393" s="313">
        <v>5</v>
      </c>
      <c r="CG393" s="312"/>
      <c r="CH393" s="312"/>
      <c r="CI393" s="312"/>
      <c r="CJ393" s="312"/>
      <c r="CK393" s="312"/>
      <c r="CL393" s="312"/>
      <c r="CM393" s="312"/>
      <c r="CN393" s="312"/>
      <c r="CO393" s="312"/>
      <c r="CP393" s="312"/>
      <c r="CQ393" s="312"/>
      <c r="CR393" s="312"/>
      <c r="CS393" s="312"/>
      <c r="CT393" s="312"/>
      <c r="CU393" s="312"/>
      <c r="CV393" s="312"/>
      <c r="CW393" s="315"/>
      <c r="CX393" s="315"/>
    </row>
    <row r="394" spans="1:102" ht="18.75" x14ac:dyDescent="0.3">
      <c r="A394" s="270">
        <v>382</v>
      </c>
      <c r="B394" s="285" t="s">
        <v>2587</v>
      </c>
      <c r="C394" s="285" t="s">
        <v>351</v>
      </c>
      <c r="D394" s="285" t="s">
        <v>139</v>
      </c>
      <c r="E394" s="285" t="s">
        <v>130</v>
      </c>
      <c r="F394" s="285" t="s">
        <v>130</v>
      </c>
      <c r="G394" s="286" t="s">
        <v>2588</v>
      </c>
      <c r="H394" s="286" t="s">
        <v>2589</v>
      </c>
      <c r="I394" s="287">
        <v>13</v>
      </c>
      <c r="J394" s="285" t="s">
        <v>407</v>
      </c>
      <c r="K394" s="285" t="s">
        <v>2590</v>
      </c>
      <c r="L394" s="272">
        <v>313001030114</v>
      </c>
      <c r="M394" s="271">
        <v>860</v>
      </c>
      <c r="N394" s="270">
        <v>860</v>
      </c>
      <c r="O394" s="270" t="s">
        <v>2591</v>
      </c>
      <c r="P394" s="273">
        <v>6467051</v>
      </c>
      <c r="Q394" s="273" t="s">
        <v>357</v>
      </c>
      <c r="R394" s="273">
        <v>3024219920</v>
      </c>
      <c r="S394" s="274" t="s">
        <v>2592</v>
      </c>
      <c r="T394" s="313">
        <v>90</v>
      </c>
      <c r="U394" s="312"/>
      <c r="V394" s="313">
        <v>4</v>
      </c>
      <c r="W394" s="313">
        <v>7</v>
      </c>
      <c r="X394" s="313">
        <v>16</v>
      </c>
      <c r="Y394" s="313">
        <v>17</v>
      </c>
      <c r="Z394" s="313">
        <v>19</v>
      </c>
      <c r="AA394" s="313">
        <v>12</v>
      </c>
      <c r="AB394" s="313">
        <v>15</v>
      </c>
      <c r="AC394" s="312"/>
      <c r="AD394" s="312"/>
      <c r="AE394" s="312"/>
      <c r="AF394" s="312"/>
      <c r="AG394" s="312"/>
      <c r="AH394" s="312"/>
      <c r="AI394" s="312"/>
      <c r="AJ394" s="312"/>
      <c r="AK394" s="312"/>
      <c r="AL394" s="312"/>
      <c r="AM394" s="312"/>
      <c r="AN394" s="312"/>
      <c r="AO394" s="312"/>
      <c r="AP394" s="312"/>
      <c r="AQ394" s="312"/>
      <c r="AR394" s="312"/>
      <c r="AS394" s="312"/>
      <c r="AT394" s="312"/>
      <c r="AU394" s="314">
        <v>860</v>
      </c>
      <c r="AV394" s="313">
        <v>49</v>
      </c>
      <c r="AW394" s="312"/>
      <c r="AX394" s="313">
        <v>2</v>
      </c>
      <c r="AY394" s="313">
        <v>5</v>
      </c>
      <c r="AZ394" s="313">
        <v>9</v>
      </c>
      <c r="BA394" s="313">
        <v>10</v>
      </c>
      <c r="BB394" s="313">
        <v>7</v>
      </c>
      <c r="BC394" s="313">
        <v>5</v>
      </c>
      <c r="BD394" s="313">
        <v>11</v>
      </c>
      <c r="BE394" s="312"/>
      <c r="BF394" s="312"/>
      <c r="BG394" s="312"/>
      <c r="BH394" s="312"/>
      <c r="BI394" s="312"/>
      <c r="BJ394" s="312"/>
      <c r="BK394" s="312"/>
      <c r="BL394" s="312"/>
      <c r="BM394" s="312"/>
      <c r="BN394" s="312"/>
      <c r="BO394" s="312"/>
      <c r="BP394" s="312"/>
      <c r="BQ394" s="312"/>
      <c r="BR394" s="312"/>
      <c r="BS394" s="312"/>
      <c r="BT394" s="312"/>
      <c r="BU394" s="315"/>
      <c r="BV394" s="315"/>
      <c r="BW394" s="314">
        <v>860</v>
      </c>
      <c r="BX394" s="313">
        <v>41</v>
      </c>
      <c r="BY394" s="312"/>
      <c r="BZ394" s="313">
        <v>2</v>
      </c>
      <c r="CA394" s="313">
        <v>2</v>
      </c>
      <c r="CB394" s="313">
        <v>7</v>
      </c>
      <c r="CC394" s="313">
        <v>7</v>
      </c>
      <c r="CD394" s="313">
        <v>12</v>
      </c>
      <c r="CE394" s="313">
        <v>7</v>
      </c>
      <c r="CF394" s="313">
        <v>4</v>
      </c>
      <c r="CG394" s="312"/>
      <c r="CH394" s="312"/>
      <c r="CI394" s="312"/>
      <c r="CJ394" s="312"/>
      <c r="CK394" s="312"/>
      <c r="CL394" s="312"/>
      <c r="CM394" s="312"/>
      <c r="CN394" s="312"/>
      <c r="CO394" s="312"/>
      <c r="CP394" s="312"/>
      <c r="CQ394" s="312"/>
      <c r="CR394" s="312"/>
      <c r="CS394" s="312"/>
      <c r="CT394" s="312"/>
      <c r="CU394" s="312"/>
      <c r="CV394" s="312"/>
      <c r="CW394" s="315"/>
      <c r="CX394" s="315"/>
    </row>
    <row r="395" spans="1:102" ht="18.75" x14ac:dyDescent="0.3">
      <c r="A395" s="270">
        <v>383</v>
      </c>
      <c r="B395" s="285" t="s">
        <v>2593</v>
      </c>
      <c r="C395" s="285" t="s">
        <v>351</v>
      </c>
      <c r="D395" s="285" t="s">
        <v>139</v>
      </c>
      <c r="E395" s="285" t="s">
        <v>128</v>
      </c>
      <c r="F395" s="285" t="s">
        <v>148</v>
      </c>
      <c r="G395" s="286" t="s">
        <v>2594</v>
      </c>
      <c r="H395" s="286" t="s">
        <v>2595</v>
      </c>
      <c r="I395" s="287">
        <v>1</v>
      </c>
      <c r="J395" s="285" t="s">
        <v>1554</v>
      </c>
      <c r="K395" s="285" t="s">
        <v>2596</v>
      </c>
      <c r="L395" s="272">
        <v>313001030131</v>
      </c>
      <c r="M395" s="271">
        <v>862</v>
      </c>
      <c r="N395" s="270">
        <v>862</v>
      </c>
      <c r="O395" s="270" t="s">
        <v>2597</v>
      </c>
      <c r="P395" s="273">
        <v>6431030</v>
      </c>
      <c r="Q395" s="273" t="s">
        <v>357</v>
      </c>
      <c r="R395" s="273">
        <v>3104149076</v>
      </c>
      <c r="S395" s="274" t="s">
        <v>2598</v>
      </c>
      <c r="T395" s="313">
        <v>131</v>
      </c>
      <c r="U395" s="313">
        <v>11</v>
      </c>
      <c r="V395" s="313">
        <v>16</v>
      </c>
      <c r="W395" s="313">
        <v>22</v>
      </c>
      <c r="X395" s="313">
        <v>11</v>
      </c>
      <c r="Y395" s="313">
        <v>9</v>
      </c>
      <c r="Z395" s="313">
        <v>12</v>
      </c>
      <c r="AA395" s="313">
        <v>16</v>
      </c>
      <c r="AB395" s="313">
        <v>11</v>
      </c>
      <c r="AC395" s="312"/>
      <c r="AD395" s="313">
        <v>10</v>
      </c>
      <c r="AE395" s="313">
        <v>13</v>
      </c>
      <c r="AF395" s="312"/>
      <c r="AG395" s="312"/>
      <c r="AH395" s="312"/>
      <c r="AI395" s="312"/>
      <c r="AJ395" s="312"/>
      <c r="AK395" s="312"/>
      <c r="AL395" s="312"/>
      <c r="AM395" s="312"/>
      <c r="AN395" s="312"/>
      <c r="AO395" s="312"/>
      <c r="AP395" s="312"/>
      <c r="AQ395" s="312"/>
      <c r="AR395" s="312"/>
      <c r="AS395" s="312"/>
      <c r="AT395" s="312"/>
      <c r="AU395" s="314">
        <v>862</v>
      </c>
      <c r="AV395" s="313">
        <v>66</v>
      </c>
      <c r="AW395" s="313">
        <v>6</v>
      </c>
      <c r="AX395" s="313">
        <v>9</v>
      </c>
      <c r="AY395" s="313">
        <v>12</v>
      </c>
      <c r="AZ395" s="313">
        <v>7</v>
      </c>
      <c r="BA395" s="313">
        <v>2</v>
      </c>
      <c r="BB395" s="313">
        <v>6</v>
      </c>
      <c r="BC395" s="313">
        <v>8</v>
      </c>
      <c r="BD395" s="313">
        <v>6</v>
      </c>
      <c r="BE395" s="312"/>
      <c r="BF395" s="313">
        <v>3</v>
      </c>
      <c r="BG395" s="313">
        <v>7</v>
      </c>
      <c r="BH395" s="312"/>
      <c r="BI395" s="312"/>
      <c r="BJ395" s="312"/>
      <c r="BK395" s="312"/>
      <c r="BL395" s="312"/>
      <c r="BM395" s="312"/>
      <c r="BN395" s="312"/>
      <c r="BO395" s="312"/>
      <c r="BP395" s="312"/>
      <c r="BQ395" s="312"/>
      <c r="BR395" s="312"/>
      <c r="BS395" s="312"/>
      <c r="BT395" s="312"/>
      <c r="BU395" s="315"/>
      <c r="BV395" s="315"/>
      <c r="BW395" s="314">
        <v>862</v>
      </c>
      <c r="BX395" s="313">
        <v>65</v>
      </c>
      <c r="BY395" s="313">
        <v>5</v>
      </c>
      <c r="BZ395" s="313">
        <v>7</v>
      </c>
      <c r="CA395" s="313">
        <v>10</v>
      </c>
      <c r="CB395" s="313">
        <v>4</v>
      </c>
      <c r="CC395" s="313">
        <v>7</v>
      </c>
      <c r="CD395" s="313">
        <v>6</v>
      </c>
      <c r="CE395" s="313">
        <v>8</v>
      </c>
      <c r="CF395" s="313">
        <v>5</v>
      </c>
      <c r="CG395" s="312"/>
      <c r="CH395" s="313">
        <v>7</v>
      </c>
      <c r="CI395" s="313">
        <v>6</v>
      </c>
      <c r="CJ395" s="312"/>
      <c r="CK395" s="312"/>
      <c r="CL395" s="312"/>
      <c r="CM395" s="312"/>
      <c r="CN395" s="312"/>
      <c r="CO395" s="312"/>
      <c r="CP395" s="312"/>
      <c r="CQ395" s="312"/>
      <c r="CR395" s="312"/>
      <c r="CS395" s="312"/>
      <c r="CT395" s="312"/>
      <c r="CU395" s="312"/>
      <c r="CV395" s="312"/>
      <c r="CW395" s="315"/>
      <c r="CX395" s="315"/>
    </row>
    <row r="396" spans="1:102" ht="18.75" x14ac:dyDescent="0.3">
      <c r="A396" s="270">
        <v>384</v>
      </c>
      <c r="B396" s="285" t="s">
        <v>2599</v>
      </c>
      <c r="C396" s="285" t="s">
        <v>351</v>
      </c>
      <c r="D396" s="285" t="s">
        <v>139</v>
      </c>
      <c r="E396" s="285" t="s">
        <v>128</v>
      </c>
      <c r="F396" s="285" t="s">
        <v>145</v>
      </c>
      <c r="G396" s="286" t="s">
        <v>2600</v>
      </c>
      <c r="H396" s="286" t="s">
        <v>2601</v>
      </c>
      <c r="I396" s="287">
        <v>10</v>
      </c>
      <c r="J396" s="285" t="s">
        <v>971</v>
      </c>
      <c r="K396" s="285" t="s">
        <v>2602</v>
      </c>
      <c r="L396" s="272">
        <v>313001030068</v>
      </c>
      <c r="M396" s="271">
        <v>863</v>
      </c>
      <c r="N396" s="270">
        <v>863</v>
      </c>
      <c r="O396" s="270" t="s">
        <v>2603</v>
      </c>
      <c r="P396" s="273">
        <v>3017180076</v>
      </c>
      <c r="Q396" s="273" t="s">
        <v>357</v>
      </c>
      <c r="R396" s="273">
        <v>3205325256</v>
      </c>
      <c r="S396" s="274" t="s">
        <v>2604</v>
      </c>
      <c r="T396" s="313">
        <v>110</v>
      </c>
      <c r="U396" s="312"/>
      <c r="V396" s="313">
        <v>10</v>
      </c>
      <c r="W396" s="313">
        <v>9</v>
      </c>
      <c r="X396" s="313">
        <v>18</v>
      </c>
      <c r="Y396" s="313">
        <v>12</v>
      </c>
      <c r="Z396" s="313">
        <v>18</v>
      </c>
      <c r="AA396" s="313">
        <v>18</v>
      </c>
      <c r="AB396" s="313">
        <v>25</v>
      </c>
      <c r="AC396" s="312"/>
      <c r="AD396" s="312"/>
      <c r="AE396" s="312"/>
      <c r="AF396" s="312"/>
      <c r="AG396" s="312"/>
      <c r="AH396" s="312"/>
      <c r="AI396" s="312"/>
      <c r="AJ396" s="312"/>
      <c r="AK396" s="312"/>
      <c r="AL396" s="312"/>
      <c r="AM396" s="312"/>
      <c r="AN396" s="312"/>
      <c r="AO396" s="312"/>
      <c r="AP396" s="312"/>
      <c r="AQ396" s="312"/>
      <c r="AR396" s="312"/>
      <c r="AS396" s="312"/>
      <c r="AT396" s="312"/>
      <c r="AU396" s="314">
        <v>863</v>
      </c>
      <c r="AV396" s="313">
        <v>47</v>
      </c>
      <c r="AW396" s="312"/>
      <c r="AX396" s="313">
        <v>6</v>
      </c>
      <c r="AY396" s="313">
        <v>4</v>
      </c>
      <c r="AZ396" s="313">
        <v>6</v>
      </c>
      <c r="BA396" s="313">
        <v>4</v>
      </c>
      <c r="BB396" s="313">
        <v>7</v>
      </c>
      <c r="BC396" s="313">
        <v>8</v>
      </c>
      <c r="BD396" s="313">
        <v>12</v>
      </c>
      <c r="BE396" s="312"/>
      <c r="BF396" s="312"/>
      <c r="BG396" s="312"/>
      <c r="BH396" s="312"/>
      <c r="BI396" s="312"/>
      <c r="BJ396" s="312"/>
      <c r="BK396" s="312"/>
      <c r="BL396" s="312"/>
      <c r="BM396" s="312"/>
      <c r="BN396" s="312"/>
      <c r="BO396" s="312"/>
      <c r="BP396" s="312"/>
      <c r="BQ396" s="312"/>
      <c r="BR396" s="312"/>
      <c r="BS396" s="312"/>
      <c r="BT396" s="312"/>
      <c r="BU396" s="315"/>
      <c r="BV396" s="315"/>
      <c r="BW396" s="314">
        <v>863</v>
      </c>
      <c r="BX396" s="313">
        <v>63</v>
      </c>
      <c r="BY396" s="312"/>
      <c r="BZ396" s="313">
        <v>4</v>
      </c>
      <c r="CA396" s="313">
        <v>5</v>
      </c>
      <c r="CB396" s="313">
        <v>12</v>
      </c>
      <c r="CC396" s="313">
        <v>8</v>
      </c>
      <c r="CD396" s="313">
        <v>11</v>
      </c>
      <c r="CE396" s="313">
        <v>10</v>
      </c>
      <c r="CF396" s="313">
        <v>13</v>
      </c>
      <c r="CG396" s="312"/>
      <c r="CH396" s="312"/>
      <c r="CI396" s="312"/>
      <c r="CJ396" s="312"/>
      <c r="CK396" s="312"/>
      <c r="CL396" s="312"/>
      <c r="CM396" s="312"/>
      <c r="CN396" s="312"/>
      <c r="CO396" s="312"/>
      <c r="CP396" s="312"/>
      <c r="CQ396" s="312"/>
      <c r="CR396" s="312"/>
      <c r="CS396" s="312"/>
      <c r="CT396" s="312"/>
      <c r="CU396" s="312"/>
      <c r="CV396" s="312"/>
      <c r="CW396" s="315"/>
      <c r="CX396" s="315"/>
    </row>
    <row r="397" spans="1:102" ht="18.75" x14ac:dyDescent="0.3">
      <c r="A397" s="270">
        <v>385</v>
      </c>
      <c r="B397" s="285" t="s">
        <v>2605</v>
      </c>
      <c r="C397" s="285" t="s">
        <v>351</v>
      </c>
      <c r="D397" s="285" t="s">
        <v>139</v>
      </c>
      <c r="E397" s="285" t="s">
        <v>130</v>
      </c>
      <c r="F397" s="285" t="s">
        <v>130</v>
      </c>
      <c r="G397" s="286" t="s">
        <v>2606</v>
      </c>
      <c r="H397" s="286" t="s">
        <v>2607</v>
      </c>
      <c r="I397" s="287">
        <v>14</v>
      </c>
      <c r="J397" s="285" t="s">
        <v>529</v>
      </c>
      <c r="K397" s="285" t="s">
        <v>2608</v>
      </c>
      <c r="L397" s="272">
        <v>313001030033</v>
      </c>
      <c r="M397" s="271">
        <v>868</v>
      </c>
      <c r="N397" s="270">
        <v>868</v>
      </c>
      <c r="O397" s="270" t="s">
        <v>2609</v>
      </c>
      <c r="P397" s="273">
        <v>6708371</v>
      </c>
      <c r="Q397" s="273" t="s">
        <v>357</v>
      </c>
      <c r="R397" s="273">
        <v>3002908745</v>
      </c>
      <c r="S397" s="274" t="s">
        <v>2610</v>
      </c>
      <c r="T397" s="313">
        <v>60</v>
      </c>
      <c r="U397" s="313">
        <v>3</v>
      </c>
      <c r="V397" s="313">
        <v>8</v>
      </c>
      <c r="W397" s="313">
        <v>8</v>
      </c>
      <c r="X397" s="313">
        <v>7</v>
      </c>
      <c r="Y397" s="313">
        <v>7</v>
      </c>
      <c r="Z397" s="313">
        <v>8</v>
      </c>
      <c r="AA397" s="313">
        <v>12</v>
      </c>
      <c r="AB397" s="313">
        <v>7</v>
      </c>
      <c r="AC397" s="312"/>
      <c r="AD397" s="312"/>
      <c r="AE397" s="312"/>
      <c r="AF397" s="312"/>
      <c r="AG397" s="312"/>
      <c r="AH397" s="312"/>
      <c r="AI397" s="312"/>
      <c r="AJ397" s="312"/>
      <c r="AK397" s="312"/>
      <c r="AL397" s="312"/>
      <c r="AM397" s="312"/>
      <c r="AN397" s="312"/>
      <c r="AO397" s="312"/>
      <c r="AP397" s="312"/>
      <c r="AQ397" s="312"/>
      <c r="AR397" s="312"/>
      <c r="AS397" s="312"/>
      <c r="AT397" s="312"/>
      <c r="AU397" s="314">
        <v>868</v>
      </c>
      <c r="AV397" s="313">
        <v>29</v>
      </c>
      <c r="AW397" s="313">
        <v>1</v>
      </c>
      <c r="AX397" s="313">
        <v>5</v>
      </c>
      <c r="AY397" s="313">
        <v>2</v>
      </c>
      <c r="AZ397" s="313">
        <v>5</v>
      </c>
      <c r="BA397" s="313">
        <v>3</v>
      </c>
      <c r="BB397" s="313">
        <v>4</v>
      </c>
      <c r="BC397" s="313">
        <v>7</v>
      </c>
      <c r="BD397" s="313">
        <v>2</v>
      </c>
      <c r="BE397" s="312"/>
      <c r="BF397" s="312"/>
      <c r="BG397" s="312"/>
      <c r="BH397" s="312"/>
      <c r="BI397" s="312"/>
      <c r="BJ397" s="312"/>
      <c r="BK397" s="312"/>
      <c r="BL397" s="312"/>
      <c r="BM397" s="312"/>
      <c r="BN397" s="312"/>
      <c r="BO397" s="312"/>
      <c r="BP397" s="312"/>
      <c r="BQ397" s="312"/>
      <c r="BR397" s="312"/>
      <c r="BS397" s="312"/>
      <c r="BT397" s="312"/>
      <c r="BU397" s="315"/>
      <c r="BV397" s="315"/>
      <c r="BW397" s="314">
        <v>868</v>
      </c>
      <c r="BX397" s="313">
        <v>31</v>
      </c>
      <c r="BY397" s="313">
        <v>2</v>
      </c>
      <c r="BZ397" s="313">
        <v>3</v>
      </c>
      <c r="CA397" s="313">
        <v>6</v>
      </c>
      <c r="CB397" s="313">
        <v>2</v>
      </c>
      <c r="CC397" s="313">
        <v>4</v>
      </c>
      <c r="CD397" s="313">
        <v>4</v>
      </c>
      <c r="CE397" s="313">
        <v>5</v>
      </c>
      <c r="CF397" s="313">
        <v>5</v>
      </c>
      <c r="CG397" s="312"/>
      <c r="CH397" s="312"/>
      <c r="CI397" s="312"/>
      <c r="CJ397" s="312"/>
      <c r="CK397" s="312"/>
      <c r="CL397" s="312"/>
      <c r="CM397" s="312"/>
      <c r="CN397" s="312"/>
      <c r="CO397" s="312"/>
      <c r="CP397" s="312"/>
      <c r="CQ397" s="312"/>
      <c r="CR397" s="312"/>
      <c r="CS397" s="312"/>
      <c r="CT397" s="312"/>
      <c r="CU397" s="312"/>
      <c r="CV397" s="312"/>
      <c r="CW397" s="315"/>
      <c r="CX397" s="315"/>
    </row>
    <row r="398" spans="1:102" ht="18.75" x14ac:dyDescent="0.3">
      <c r="A398" s="270">
        <v>386</v>
      </c>
      <c r="B398" s="285" t="s">
        <v>2611</v>
      </c>
      <c r="C398" s="285" t="s">
        <v>351</v>
      </c>
      <c r="D398" s="285" t="s">
        <v>139</v>
      </c>
      <c r="E398" s="285" t="s">
        <v>130</v>
      </c>
      <c r="F398" s="285" t="s">
        <v>130</v>
      </c>
      <c r="G398" s="286" t="s">
        <v>2612</v>
      </c>
      <c r="H398" s="286" t="s">
        <v>2613</v>
      </c>
      <c r="I398" s="287">
        <v>14</v>
      </c>
      <c r="J398" s="285" t="s">
        <v>2190</v>
      </c>
      <c r="K398" s="285" t="s">
        <v>2614</v>
      </c>
      <c r="L398" s="272">
        <v>313001030041</v>
      </c>
      <c r="M398" s="271">
        <v>869</v>
      </c>
      <c r="N398" s="270">
        <v>869</v>
      </c>
      <c r="O398" s="270" t="s">
        <v>2615</v>
      </c>
      <c r="P398" s="273">
        <v>6425190</v>
      </c>
      <c r="Q398" s="273" t="s">
        <v>357</v>
      </c>
      <c r="R398" s="273">
        <v>3243343340</v>
      </c>
      <c r="S398" s="274" t="s">
        <v>2616</v>
      </c>
      <c r="T398" s="313">
        <v>122</v>
      </c>
      <c r="U398" s="313">
        <v>14</v>
      </c>
      <c r="V398" s="313">
        <v>21</v>
      </c>
      <c r="W398" s="313">
        <v>21</v>
      </c>
      <c r="X398" s="313">
        <v>21</v>
      </c>
      <c r="Y398" s="313">
        <v>15</v>
      </c>
      <c r="Z398" s="313">
        <v>9</v>
      </c>
      <c r="AA398" s="313">
        <v>12</v>
      </c>
      <c r="AB398" s="313">
        <v>9</v>
      </c>
      <c r="AC398" s="312"/>
      <c r="AD398" s="312"/>
      <c r="AE398" s="312"/>
      <c r="AF398" s="312"/>
      <c r="AG398" s="312"/>
      <c r="AH398" s="312"/>
      <c r="AI398" s="312"/>
      <c r="AJ398" s="312"/>
      <c r="AK398" s="312"/>
      <c r="AL398" s="312"/>
      <c r="AM398" s="312"/>
      <c r="AN398" s="312"/>
      <c r="AO398" s="312"/>
      <c r="AP398" s="312"/>
      <c r="AQ398" s="312"/>
      <c r="AR398" s="312"/>
      <c r="AS398" s="312"/>
      <c r="AT398" s="312"/>
      <c r="AU398" s="314">
        <v>869</v>
      </c>
      <c r="AV398" s="313">
        <v>45</v>
      </c>
      <c r="AW398" s="313">
        <v>4</v>
      </c>
      <c r="AX398" s="313">
        <v>11</v>
      </c>
      <c r="AY398" s="313">
        <v>10</v>
      </c>
      <c r="AZ398" s="313">
        <v>4</v>
      </c>
      <c r="BA398" s="313">
        <v>4</v>
      </c>
      <c r="BB398" s="313">
        <v>2</v>
      </c>
      <c r="BC398" s="313">
        <v>5</v>
      </c>
      <c r="BD398" s="313">
        <v>5</v>
      </c>
      <c r="BE398" s="312"/>
      <c r="BF398" s="312"/>
      <c r="BG398" s="312"/>
      <c r="BH398" s="312"/>
      <c r="BI398" s="312"/>
      <c r="BJ398" s="312"/>
      <c r="BK398" s="312"/>
      <c r="BL398" s="312"/>
      <c r="BM398" s="312"/>
      <c r="BN398" s="312"/>
      <c r="BO398" s="312"/>
      <c r="BP398" s="312"/>
      <c r="BQ398" s="312"/>
      <c r="BR398" s="312"/>
      <c r="BS398" s="312"/>
      <c r="BT398" s="312"/>
      <c r="BU398" s="315"/>
      <c r="BV398" s="315"/>
      <c r="BW398" s="314">
        <v>869</v>
      </c>
      <c r="BX398" s="313">
        <v>77</v>
      </c>
      <c r="BY398" s="313">
        <v>10</v>
      </c>
      <c r="BZ398" s="313">
        <v>10</v>
      </c>
      <c r="CA398" s="313">
        <v>11</v>
      </c>
      <c r="CB398" s="313">
        <v>17</v>
      </c>
      <c r="CC398" s="313">
        <v>11</v>
      </c>
      <c r="CD398" s="313">
        <v>7</v>
      </c>
      <c r="CE398" s="313">
        <v>7</v>
      </c>
      <c r="CF398" s="313">
        <v>4</v>
      </c>
      <c r="CG398" s="312"/>
      <c r="CH398" s="312"/>
      <c r="CI398" s="312"/>
      <c r="CJ398" s="312"/>
      <c r="CK398" s="312"/>
      <c r="CL398" s="312"/>
      <c r="CM398" s="312"/>
      <c r="CN398" s="312"/>
      <c r="CO398" s="312"/>
      <c r="CP398" s="312"/>
      <c r="CQ398" s="312"/>
      <c r="CR398" s="312"/>
      <c r="CS398" s="312"/>
      <c r="CT398" s="312"/>
      <c r="CU398" s="312"/>
      <c r="CV398" s="312"/>
      <c r="CW398" s="315"/>
      <c r="CX398" s="315"/>
    </row>
    <row r="399" spans="1:102" ht="18.75" x14ac:dyDescent="0.3">
      <c r="A399" s="270">
        <v>387</v>
      </c>
      <c r="B399" s="285" t="s">
        <v>2617</v>
      </c>
      <c r="C399" s="285" t="s">
        <v>351</v>
      </c>
      <c r="D399" s="285" t="s">
        <v>139</v>
      </c>
      <c r="E399" s="285" t="s">
        <v>130</v>
      </c>
      <c r="F399" s="285" t="s">
        <v>130</v>
      </c>
      <c r="G399" s="286" t="s">
        <v>2618</v>
      </c>
      <c r="H399" s="286" t="s">
        <v>2619</v>
      </c>
      <c r="I399" s="287">
        <v>13</v>
      </c>
      <c r="J399" s="285" t="s">
        <v>1814</v>
      </c>
      <c r="K399" s="285" t="s">
        <v>2620</v>
      </c>
      <c r="L399" s="272">
        <v>313001013571</v>
      </c>
      <c r="M399" s="271">
        <v>871</v>
      </c>
      <c r="N399" s="270">
        <v>871</v>
      </c>
      <c r="O399" s="270" t="s">
        <v>2621</v>
      </c>
      <c r="P399" s="270">
        <v>6631235</v>
      </c>
      <c r="Q399" s="273" t="s">
        <v>357</v>
      </c>
      <c r="R399" s="270">
        <v>3008047728</v>
      </c>
      <c r="S399" s="270" t="s">
        <v>2622</v>
      </c>
      <c r="T399" s="313">
        <v>87</v>
      </c>
      <c r="U399" s="312"/>
      <c r="V399" s="313">
        <v>5</v>
      </c>
      <c r="W399" s="313">
        <v>6</v>
      </c>
      <c r="X399" s="313">
        <v>6</v>
      </c>
      <c r="Y399" s="313">
        <v>10</v>
      </c>
      <c r="Z399" s="313">
        <v>8</v>
      </c>
      <c r="AA399" s="313">
        <v>11</v>
      </c>
      <c r="AB399" s="313">
        <v>11</v>
      </c>
      <c r="AC399" s="312"/>
      <c r="AD399" s="313">
        <v>12</v>
      </c>
      <c r="AE399" s="313">
        <v>11</v>
      </c>
      <c r="AF399" s="313">
        <v>7</v>
      </c>
      <c r="AG399" s="312"/>
      <c r="AH399" s="312"/>
      <c r="AI399" s="312"/>
      <c r="AJ399" s="312"/>
      <c r="AK399" s="312"/>
      <c r="AL399" s="312"/>
      <c r="AM399" s="312"/>
      <c r="AN399" s="312"/>
      <c r="AO399" s="312"/>
      <c r="AP399" s="312"/>
      <c r="AQ399" s="312"/>
      <c r="AR399" s="312"/>
      <c r="AS399" s="312"/>
      <c r="AT399" s="312"/>
      <c r="AU399" s="314">
        <v>871</v>
      </c>
      <c r="AV399" s="313">
        <v>42</v>
      </c>
      <c r="AW399" s="312"/>
      <c r="AX399" s="313">
        <v>3</v>
      </c>
      <c r="AY399" s="313">
        <v>5</v>
      </c>
      <c r="AZ399" s="313">
        <v>3</v>
      </c>
      <c r="BA399" s="313">
        <v>6</v>
      </c>
      <c r="BB399" s="313">
        <v>3</v>
      </c>
      <c r="BC399" s="313">
        <v>3</v>
      </c>
      <c r="BD399" s="313">
        <v>2</v>
      </c>
      <c r="BE399" s="312"/>
      <c r="BF399" s="313">
        <v>8</v>
      </c>
      <c r="BG399" s="313">
        <v>3</v>
      </c>
      <c r="BH399" s="313">
        <v>6</v>
      </c>
      <c r="BI399" s="312"/>
      <c r="BJ399" s="312"/>
      <c r="BK399" s="312"/>
      <c r="BL399" s="312"/>
      <c r="BM399" s="312"/>
      <c r="BN399" s="312"/>
      <c r="BO399" s="312"/>
      <c r="BP399" s="312"/>
      <c r="BQ399" s="312"/>
      <c r="BR399" s="312"/>
      <c r="BS399" s="312"/>
      <c r="BT399" s="312"/>
      <c r="BU399" s="315"/>
      <c r="BV399" s="315"/>
      <c r="BW399" s="314">
        <v>871</v>
      </c>
      <c r="BX399" s="313">
        <v>45</v>
      </c>
      <c r="BY399" s="312"/>
      <c r="BZ399" s="313">
        <v>2</v>
      </c>
      <c r="CA399" s="313">
        <v>1</v>
      </c>
      <c r="CB399" s="313">
        <v>3</v>
      </c>
      <c r="CC399" s="313">
        <v>4</v>
      </c>
      <c r="CD399" s="313">
        <v>5</v>
      </c>
      <c r="CE399" s="313">
        <v>8</v>
      </c>
      <c r="CF399" s="313">
        <v>9</v>
      </c>
      <c r="CG399" s="312"/>
      <c r="CH399" s="313">
        <v>4</v>
      </c>
      <c r="CI399" s="313">
        <v>8</v>
      </c>
      <c r="CJ399" s="313">
        <v>1</v>
      </c>
      <c r="CK399" s="312"/>
      <c r="CL399" s="312"/>
      <c r="CM399" s="312"/>
      <c r="CN399" s="312"/>
      <c r="CO399" s="312"/>
      <c r="CP399" s="312"/>
      <c r="CQ399" s="312"/>
      <c r="CR399" s="312"/>
      <c r="CS399" s="312"/>
      <c r="CT399" s="312"/>
      <c r="CU399" s="312"/>
      <c r="CV399" s="312"/>
      <c r="CW399" s="315"/>
      <c r="CX399" s="315"/>
    </row>
    <row r="400" spans="1:102" ht="18.75" x14ac:dyDescent="0.3">
      <c r="A400" s="270">
        <v>388</v>
      </c>
      <c r="B400" s="285" t="s">
        <v>2623</v>
      </c>
      <c r="C400" s="285" t="s">
        <v>351</v>
      </c>
      <c r="D400" s="285" t="s">
        <v>139</v>
      </c>
      <c r="E400" s="285" t="s">
        <v>130</v>
      </c>
      <c r="F400" s="285" t="s">
        <v>130</v>
      </c>
      <c r="G400" s="288" t="s">
        <v>2624</v>
      </c>
      <c r="H400" s="289" t="s">
        <v>2625</v>
      </c>
      <c r="I400" s="287">
        <v>13</v>
      </c>
      <c r="J400" s="285" t="s">
        <v>730</v>
      </c>
      <c r="K400" s="285" t="s">
        <v>2626</v>
      </c>
      <c r="L400" s="272">
        <v>313001800017</v>
      </c>
      <c r="M400" s="271">
        <v>874</v>
      </c>
      <c r="N400" s="270">
        <v>874</v>
      </c>
      <c r="O400" s="270" t="s">
        <v>2627</v>
      </c>
      <c r="P400" s="273">
        <v>6470454</v>
      </c>
      <c r="Q400" s="273" t="s">
        <v>357</v>
      </c>
      <c r="R400" s="273">
        <v>3114379583</v>
      </c>
      <c r="S400" s="274" t="s">
        <v>2628</v>
      </c>
      <c r="T400" s="313">
        <v>204</v>
      </c>
      <c r="U400" s="312"/>
      <c r="V400" s="312"/>
      <c r="W400" s="312"/>
      <c r="X400" s="312"/>
      <c r="Y400" s="312"/>
      <c r="Z400" s="312"/>
      <c r="AA400" s="312"/>
      <c r="AB400" s="312"/>
      <c r="AC400" s="312"/>
      <c r="AD400" s="312"/>
      <c r="AE400" s="312"/>
      <c r="AF400" s="312"/>
      <c r="AG400" s="312"/>
      <c r="AH400" s="312"/>
      <c r="AI400" s="312"/>
      <c r="AJ400" s="312"/>
      <c r="AK400" s="312"/>
      <c r="AL400" s="313">
        <v>22</v>
      </c>
      <c r="AM400" s="313">
        <v>60</v>
      </c>
      <c r="AN400" s="313">
        <v>67</v>
      </c>
      <c r="AO400" s="313">
        <v>55</v>
      </c>
      <c r="AP400" s="312"/>
      <c r="AQ400" s="312"/>
      <c r="AR400" s="312"/>
      <c r="AS400" s="312"/>
      <c r="AT400" s="312"/>
      <c r="AU400" s="314">
        <v>874</v>
      </c>
      <c r="AV400" s="313">
        <v>74</v>
      </c>
      <c r="AW400" s="312"/>
      <c r="AX400" s="312"/>
      <c r="AY400" s="312"/>
      <c r="AZ400" s="312"/>
      <c r="BA400" s="312"/>
      <c r="BB400" s="312"/>
      <c r="BC400" s="312"/>
      <c r="BD400" s="312"/>
      <c r="BE400" s="312"/>
      <c r="BF400" s="312"/>
      <c r="BG400" s="312"/>
      <c r="BH400" s="312"/>
      <c r="BI400" s="312"/>
      <c r="BJ400" s="312"/>
      <c r="BK400" s="312"/>
      <c r="BL400" s="312"/>
      <c r="BM400" s="312"/>
      <c r="BN400" s="313">
        <v>6</v>
      </c>
      <c r="BO400" s="313">
        <v>18</v>
      </c>
      <c r="BP400" s="313">
        <v>27</v>
      </c>
      <c r="BQ400" s="313">
        <v>23</v>
      </c>
      <c r="BR400" s="312"/>
      <c r="BS400" s="312"/>
      <c r="BT400" s="312"/>
      <c r="BU400" s="315"/>
      <c r="BV400" s="315"/>
      <c r="BW400" s="314">
        <v>874</v>
      </c>
      <c r="BX400" s="313">
        <v>130</v>
      </c>
      <c r="BY400" s="312"/>
      <c r="BZ400" s="312"/>
      <c r="CA400" s="312"/>
      <c r="CB400" s="312"/>
      <c r="CC400" s="312"/>
      <c r="CD400" s="312"/>
      <c r="CE400" s="312"/>
      <c r="CF400" s="312"/>
      <c r="CG400" s="312"/>
      <c r="CH400" s="312"/>
      <c r="CI400" s="312"/>
      <c r="CJ400" s="312"/>
      <c r="CK400" s="312"/>
      <c r="CL400" s="312"/>
      <c r="CM400" s="312"/>
      <c r="CN400" s="312"/>
      <c r="CO400" s="312"/>
      <c r="CP400" s="313">
        <v>16</v>
      </c>
      <c r="CQ400" s="313">
        <v>42</v>
      </c>
      <c r="CR400" s="313">
        <v>40</v>
      </c>
      <c r="CS400" s="313">
        <v>32</v>
      </c>
      <c r="CT400" s="312"/>
      <c r="CU400" s="312"/>
      <c r="CV400" s="312"/>
      <c r="CW400" s="315"/>
      <c r="CX400" s="315"/>
    </row>
    <row r="401" spans="1:102" ht="18.75" x14ac:dyDescent="0.3">
      <c r="A401" s="270">
        <v>389</v>
      </c>
      <c r="B401" s="285" t="s">
        <v>2629</v>
      </c>
      <c r="C401" s="285" t="s">
        <v>351</v>
      </c>
      <c r="D401" s="285" t="s">
        <v>139</v>
      </c>
      <c r="E401" s="285" t="s">
        <v>130</v>
      </c>
      <c r="F401" s="285" t="s">
        <v>130</v>
      </c>
      <c r="G401" s="288" t="s">
        <v>2630</v>
      </c>
      <c r="H401" s="289" t="s">
        <v>2631</v>
      </c>
      <c r="I401" s="287">
        <v>13</v>
      </c>
      <c r="J401" s="285" t="s">
        <v>2632</v>
      </c>
      <c r="K401" s="285" t="s">
        <v>2633</v>
      </c>
      <c r="L401" s="272">
        <v>313001800009</v>
      </c>
      <c r="M401" s="271">
        <v>875</v>
      </c>
      <c r="N401" s="270">
        <v>875</v>
      </c>
      <c r="O401" s="270" t="s">
        <v>2634</v>
      </c>
      <c r="P401" s="273">
        <v>6524730</v>
      </c>
      <c r="Q401" s="273" t="s">
        <v>357</v>
      </c>
      <c r="R401" s="273">
        <v>3114377328</v>
      </c>
      <c r="S401" s="274" t="s">
        <v>2635</v>
      </c>
      <c r="T401" s="313">
        <v>57</v>
      </c>
      <c r="U401" s="313">
        <v>1</v>
      </c>
      <c r="V401" s="313">
        <v>2</v>
      </c>
      <c r="W401" s="313">
        <v>4</v>
      </c>
      <c r="X401" s="313">
        <v>11</v>
      </c>
      <c r="Y401" s="313">
        <v>11</v>
      </c>
      <c r="Z401" s="313">
        <v>10</v>
      </c>
      <c r="AA401" s="313">
        <v>7</v>
      </c>
      <c r="AB401" s="313">
        <v>11</v>
      </c>
      <c r="AC401" s="312"/>
      <c r="AD401" s="312"/>
      <c r="AE401" s="312"/>
      <c r="AF401" s="312"/>
      <c r="AG401" s="312"/>
      <c r="AH401" s="312"/>
      <c r="AI401" s="312"/>
      <c r="AJ401" s="312"/>
      <c r="AK401" s="312"/>
      <c r="AL401" s="312"/>
      <c r="AM401" s="312"/>
      <c r="AN401" s="312"/>
      <c r="AO401" s="312"/>
      <c r="AP401" s="312"/>
      <c r="AQ401" s="312"/>
      <c r="AR401" s="312"/>
      <c r="AS401" s="312"/>
      <c r="AT401" s="312"/>
      <c r="AU401" s="314">
        <v>875</v>
      </c>
      <c r="AV401" s="313">
        <v>32</v>
      </c>
      <c r="AW401" s="313">
        <v>1</v>
      </c>
      <c r="AX401" s="313">
        <v>2</v>
      </c>
      <c r="AY401" s="313">
        <v>1</v>
      </c>
      <c r="AZ401" s="313">
        <v>9</v>
      </c>
      <c r="BA401" s="313">
        <v>7</v>
      </c>
      <c r="BB401" s="313">
        <v>4</v>
      </c>
      <c r="BC401" s="313">
        <v>3</v>
      </c>
      <c r="BD401" s="313">
        <v>5</v>
      </c>
      <c r="BE401" s="312"/>
      <c r="BF401" s="312"/>
      <c r="BG401" s="312"/>
      <c r="BH401" s="312"/>
      <c r="BI401" s="312"/>
      <c r="BJ401" s="312"/>
      <c r="BK401" s="312"/>
      <c r="BL401" s="312"/>
      <c r="BM401" s="312"/>
      <c r="BN401" s="312"/>
      <c r="BO401" s="312"/>
      <c r="BP401" s="312"/>
      <c r="BQ401" s="312"/>
      <c r="BR401" s="312"/>
      <c r="BS401" s="312"/>
      <c r="BT401" s="312"/>
      <c r="BU401" s="315"/>
      <c r="BV401" s="315"/>
      <c r="BW401" s="314">
        <v>875</v>
      </c>
      <c r="BX401" s="313">
        <v>25</v>
      </c>
      <c r="BY401" s="312"/>
      <c r="BZ401" s="312"/>
      <c r="CA401" s="313">
        <v>3</v>
      </c>
      <c r="CB401" s="313">
        <v>2</v>
      </c>
      <c r="CC401" s="313">
        <v>4</v>
      </c>
      <c r="CD401" s="313">
        <v>6</v>
      </c>
      <c r="CE401" s="313">
        <v>4</v>
      </c>
      <c r="CF401" s="313">
        <v>6</v>
      </c>
      <c r="CG401" s="312"/>
      <c r="CH401" s="312"/>
      <c r="CI401" s="312"/>
      <c r="CJ401" s="312"/>
      <c r="CK401" s="312"/>
      <c r="CL401" s="312"/>
      <c r="CM401" s="312"/>
      <c r="CN401" s="312"/>
      <c r="CO401" s="312"/>
      <c r="CP401" s="312"/>
      <c r="CQ401" s="312"/>
      <c r="CR401" s="312"/>
      <c r="CS401" s="312"/>
      <c r="CT401" s="312"/>
      <c r="CU401" s="312"/>
      <c r="CV401" s="312"/>
      <c r="CW401" s="315"/>
      <c r="CX401" s="315"/>
    </row>
    <row r="402" spans="1:102" ht="18.75" x14ac:dyDescent="0.3">
      <c r="A402" s="270">
        <v>390</v>
      </c>
      <c r="B402" s="285" t="s">
        <v>2636</v>
      </c>
      <c r="C402" s="285" t="s">
        <v>351</v>
      </c>
      <c r="D402" s="285" t="s">
        <v>139</v>
      </c>
      <c r="E402" s="285" t="s">
        <v>128</v>
      </c>
      <c r="F402" s="285" t="s">
        <v>145</v>
      </c>
      <c r="G402" s="286" t="s">
        <v>2637</v>
      </c>
      <c r="H402" s="286" t="s">
        <v>2638</v>
      </c>
      <c r="I402" s="287">
        <v>8</v>
      </c>
      <c r="J402" s="285" t="s">
        <v>2639</v>
      </c>
      <c r="K402" s="285" t="s">
        <v>2640</v>
      </c>
      <c r="L402" s="272">
        <v>313001800041</v>
      </c>
      <c r="M402" s="271">
        <v>876</v>
      </c>
      <c r="N402" s="270">
        <v>876</v>
      </c>
      <c r="O402" s="270" t="s">
        <v>2641</v>
      </c>
      <c r="P402" s="273" t="s">
        <v>2642</v>
      </c>
      <c r="Q402" s="273" t="s">
        <v>357</v>
      </c>
      <c r="R402" s="273" t="s">
        <v>2643</v>
      </c>
      <c r="S402" s="274" t="s">
        <v>2644</v>
      </c>
      <c r="T402" s="313">
        <v>20</v>
      </c>
      <c r="U402" s="313">
        <v>6</v>
      </c>
      <c r="V402" s="313">
        <v>8</v>
      </c>
      <c r="W402" s="313">
        <v>6</v>
      </c>
      <c r="X402" s="312"/>
      <c r="Y402" s="312"/>
      <c r="Z402" s="312"/>
      <c r="AA402" s="312"/>
      <c r="AB402" s="312"/>
      <c r="AC402" s="312"/>
      <c r="AD402" s="312"/>
      <c r="AE402" s="312"/>
      <c r="AF402" s="312"/>
      <c r="AG402" s="312"/>
      <c r="AH402" s="312"/>
      <c r="AI402" s="312"/>
      <c r="AJ402" s="312"/>
      <c r="AK402" s="312"/>
      <c r="AL402" s="312"/>
      <c r="AM402" s="312"/>
      <c r="AN402" s="312"/>
      <c r="AO402" s="312"/>
      <c r="AP402" s="312"/>
      <c r="AQ402" s="312"/>
      <c r="AR402" s="312"/>
      <c r="AS402" s="312"/>
      <c r="AT402" s="312"/>
      <c r="AU402" s="314">
        <v>876</v>
      </c>
      <c r="AV402" s="313">
        <v>13</v>
      </c>
      <c r="AW402" s="313">
        <v>4</v>
      </c>
      <c r="AX402" s="313">
        <v>6</v>
      </c>
      <c r="AY402" s="313">
        <v>3</v>
      </c>
      <c r="AZ402" s="312"/>
      <c r="BA402" s="312"/>
      <c r="BB402" s="312"/>
      <c r="BC402" s="312"/>
      <c r="BD402" s="312"/>
      <c r="BE402" s="312"/>
      <c r="BF402" s="312"/>
      <c r="BG402" s="312"/>
      <c r="BH402" s="312"/>
      <c r="BI402" s="312"/>
      <c r="BJ402" s="312"/>
      <c r="BK402" s="312"/>
      <c r="BL402" s="312"/>
      <c r="BM402" s="312"/>
      <c r="BN402" s="312"/>
      <c r="BO402" s="312"/>
      <c r="BP402" s="312"/>
      <c r="BQ402" s="312"/>
      <c r="BR402" s="312"/>
      <c r="BS402" s="312"/>
      <c r="BT402" s="312"/>
      <c r="BU402" s="315"/>
      <c r="BV402" s="315"/>
      <c r="BW402" s="314">
        <v>876</v>
      </c>
      <c r="BX402" s="313">
        <v>7</v>
      </c>
      <c r="BY402" s="313">
        <v>2</v>
      </c>
      <c r="BZ402" s="313">
        <v>2</v>
      </c>
      <c r="CA402" s="313">
        <v>3</v>
      </c>
      <c r="CB402" s="312"/>
      <c r="CC402" s="312"/>
      <c r="CD402" s="312"/>
      <c r="CE402" s="312"/>
      <c r="CF402" s="312"/>
      <c r="CG402" s="312"/>
      <c r="CH402" s="312"/>
      <c r="CI402" s="312"/>
      <c r="CJ402" s="312"/>
      <c r="CK402" s="312"/>
      <c r="CL402" s="312"/>
      <c r="CM402" s="312"/>
      <c r="CN402" s="312"/>
      <c r="CO402" s="312"/>
      <c r="CP402" s="312"/>
      <c r="CQ402" s="312"/>
      <c r="CR402" s="312"/>
      <c r="CS402" s="312"/>
      <c r="CT402" s="312"/>
      <c r="CU402" s="312"/>
      <c r="CV402" s="312"/>
      <c r="CW402" s="315"/>
      <c r="CX402" s="315"/>
    </row>
    <row r="403" spans="1:102" ht="18.75" x14ac:dyDescent="0.3">
      <c r="A403" s="270">
        <v>391</v>
      </c>
      <c r="B403" s="285" t="s">
        <v>2645</v>
      </c>
      <c r="C403" s="285" t="s">
        <v>351</v>
      </c>
      <c r="D403" s="285" t="s">
        <v>139</v>
      </c>
      <c r="E403" s="285" t="s">
        <v>128</v>
      </c>
      <c r="F403" s="285" t="s">
        <v>145</v>
      </c>
      <c r="G403" s="286" t="s">
        <v>2646</v>
      </c>
      <c r="H403" s="286" t="s">
        <v>2647</v>
      </c>
      <c r="I403" s="287">
        <v>8</v>
      </c>
      <c r="J403" s="285" t="s">
        <v>1293</v>
      </c>
      <c r="K403" s="285" t="s">
        <v>2648</v>
      </c>
      <c r="L403" s="272">
        <v>313001800025</v>
      </c>
      <c r="M403" s="271">
        <v>877</v>
      </c>
      <c r="N403" s="270">
        <v>877</v>
      </c>
      <c r="O403" s="270" t="s">
        <v>2649</v>
      </c>
      <c r="P403" s="273">
        <v>6776103</v>
      </c>
      <c r="Q403" s="273" t="s">
        <v>357</v>
      </c>
      <c r="R403" s="273">
        <v>3218264621</v>
      </c>
      <c r="S403" s="274" t="s">
        <v>2650</v>
      </c>
      <c r="T403" s="313">
        <v>33</v>
      </c>
      <c r="U403" s="313">
        <v>3</v>
      </c>
      <c r="V403" s="313">
        <v>10</v>
      </c>
      <c r="W403" s="313">
        <v>3</v>
      </c>
      <c r="X403" s="313">
        <v>3</v>
      </c>
      <c r="Y403" s="313">
        <v>5</v>
      </c>
      <c r="Z403" s="313">
        <v>3</v>
      </c>
      <c r="AA403" s="313">
        <v>4</v>
      </c>
      <c r="AB403" s="313">
        <v>2</v>
      </c>
      <c r="AC403" s="312"/>
      <c r="AD403" s="312"/>
      <c r="AE403" s="312"/>
      <c r="AF403" s="312"/>
      <c r="AG403" s="312"/>
      <c r="AH403" s="312"/>
      <c r="AI403" s="312"/>
      <c r="AJ403" s="312"/>
      <c r="AK403" s="312"/>
      <c r="AL403" s="312"/>
      <c r="AM403" s="312"/>
      <c r="AN403" s="312"/>
      <c r="AO403" s="312"/>
      <c r="AP403" s="312"/>
      <c r="AQ403" s="312"/>
      <c r="AR403" s="312"/>
      <c r="AS403" s="312"/>
      <c r="AT403" s="312"/>
      <c r="AU403" s="314">
        <v>877</v>
      </c>
      <c r="AV403" s="313">
        <v>19</v>
      </c>
      <c r="AW403" s="313">
        <v>2</v>
      </c>
      <c r="AX403" s="313">
        <v>6</v>
      </c>
      <c r="AY403" s="313">
        <v>1</v>
      </c>
      <c r="AZ403" s="313">
        <v>1</v>
      </c>
      <c r="BA403" s="313">
        <v>3</v>
      </c>
      <c r="BB403" s="313">
        <v>2</v>
      </c>
      <c r="BC403" s="313">
        <v>4</v>
      </c>
      <c r="BD403" s="312"/>
      <c r="BE403" s="312"/>
      <c r="BF403" s="312"/>
      <c r="BG403" s="312"/>
      <c r="BH403" s="312"/>
      <c r="BI403" s="312"/>
      <c r="BJ403" s="312"/>
      <c r="BK403" s="312"/>
      <c r="BL403" s="312"/>
      <c r="BM403" s="312"/>
      <c r="BN403" s="312"/>
      <c r="BO403" s="312"/>
      <c r="BP403" s="312"/>
      <c r="BQ403" s="312"/>
      <c r="BR403" s="312"/>
      <c r="BS403" s="312"/>
      <c r="BT403" s="312"/>
      <c r="BU403" s="315"/>
      <c r="BV403" s="315"/>
      <c r="BW403" s="314">
        <v>877</v>
      </c>
      <c r="BX403" s="313">
        <v>14</v>
      </c>
      <c r="BY403" s="313">
        <v>1</v>
      </c>
      <c r="BZ403" s="313">
        <v>4</v>
      </c>
      <c r="CA403" s="313">
        <v>2</v>
      </c>
      <c r="CB403" s="313">
        <v>2</v>
      </c>
      <c r="CC403" s="313">
        <v>2</v>
      </c>
      <c r="CD403" s="313">
        <v>1</v>
      </c>
      <c r="CE403" s="312"/>
      <c r="CF403" s="313">
        <v>2</v>
      </c>
      <c r="CG403" s="312"/>
      <c r="CH403" s="312"/>
      <c r="CI403" s="312"/>
      <c r="CJ403" s="312"/>
      <c r="CK403" s="312"/>
      <c r="CL403" s="312"/>
      <c r="CM403" s="312"/>
      <c r="CN403" s="312"/>
      <c r="CO403" s="312"/>
      <c r="CP403" s="312"/>
      <c r="CQ403" s="312"/>
      <c r="CR403" s="312"/>
      <c r="CS403" s="312"/>
      <c r="CT403" s="312"/>
      <c r="CU403" s="312"/>
      <c r="CV403" s="312"/>
      <c r="CW403" s="315"/>
      <c r="CX403" s="315"/>
    </row>
    <row r="404" spans="1:102" ht="18.75" x14ac:dyDescent="0.3">
      <c r="A404" s="270">
        <v>392</v>
      </c>
      <c r="B404" s="285" t="s">
        <v>2651</v>
      </c>
      <c r="C404" s="285" t="s">
        <v>351</v>
      </c>
      <c r="D404" s="285" t="s">
        <v>139</v>
      </c>
      <c r="E404" s="285" t="s">
        <v>129</v>
      </c>
      <c r="F404" s="285" t="s">
        <v>129</v>
      </c>
      <c r="G404" s="288" t="s">
        <v>2652</v>
      </c>
      <c r="H404" s="289" t="s">
        <v>2653</v>
      </c>
      <c r="I404" s="287">
        <v>6</v>
      </c>
      <c r="J404" s="285" t="s">
        <v>2654</v>
      </c>
      <c r="K404" s="285" t="s">
        <v>2655</v>
      </c>
      <c r="L404" s="272">
        <v>313001800033</v>
      </c>
      <c r="M404" s="271">
        <v>878</v>
      </c>
      <c r="N404" s="270">
        <v>878</v>
      </c>
      <c r="O404" s="270" t="s">
        <v>2656</v>
      </c>
      <c r="P404" s="273">
        <v>3152092263</v>
      </c>
      <c r="Q404" s="273" t="s">
        <v>357</v>
      </c>
      <c r="R404" s="273">
        <v>3152092263</v>
      </c>
      <c r="S404" s="274" t="s">
        <v>2657</v>
      </c>
      <c r="T404" s="313">
        <v>86</v>
      </c>
      <c r="U404" s="313">
        <v>5</v>
      </c>
      <c r="V404" s="313">
        <v>3</v>
      </c>
      <c r="W404" s="313">
        <v>6</v>
      </c>
      <c r="X404" s="313">
        <v>13</v>
      </c>
      <c r="Y404" s="313">
        <v>14</v>
      </c>
      <c r="Z404" s="313">
        <v>19</v>
      </c>
      <c r="AA404" s="313">
        <v>15</v>
      </c>
      <c r="AB404" s="313">
        <v>11</v>
      </c>
      <c r="AC404" s="312"/>
      <c r="AD404" s="312"/>
      <c r="AE404" s="312"/>
      <c r="AF404" s="312"/>
      <c r="AG404" s="312"/>
      <c r="AH404" s="312"/>
      <c r="AI404" s="312"/>
      <c r="AJ404" s="312"/>
      <c r="AK404" s="312"/>
      <c r="AL404" s="312"/>
      <c r="AM404" s="312"/>
      <c r="AN404" s="312"/>
      <c r="AO404" s="312"/>
      <c r="AP404" s="312"/>
      <c r="AQ404" s="312"/>
      <c r="AR404" s="312"/>
      <c r="AS404" s="312"/>
      <c r="AT404" s="312"/>
      <c r="AU404" s="314">
        <v>878</v>
      </c>
      <c r="AV404" s="313">
        <v>46</v>
      </c>
      <c r="AW404" s="313">
        <v>2</v>
      </c>
      <c r="AX404" s="313">
        <v>2</v>
      </c>
      <c r="AY404" s="313">
        <v>4</v>
      </c>
      <c r="AZ404" s="313">
        <v>6</v>
      </c>
      <c r="BA404" s="313">
        <v>7</v>
      </c>
      <c r="BB404" s="313">
        <v>11</v>
      </c>
      <c r="BC404" s="313">
        <v>9</v>
      </c>
      <c r="BD404" s="313">
        <v>5</v>
      </c>
      <c r="BE404" s="312"/>
      <c r="BF404" s="312"/>
      <c r="BG404" s="312"/>
      <c r="BH404" s="312"/>
      <c r="BI404" s="312"/>
      <c r="BJ404" s="312"/>
      <c r="BK404" s="312"/>
      <c r="BL404" s="312"/>
      <c r="BM404" s="312"/>
      <c r="BN404" s="312"/>
      <c r="BO404" s="312"/>
      <c r="BP404" s="312"/>
      <c r="BQ404" s="312"/>
      <c r="BR404" s="312"/>
      <c r="BS404" s="312"/>
      <c r="BT404" s="312"/>
      <c r="BU404" s="315"/>
      <c r="BV404" s="315"/>
      <c r="BW404" s="314">
        <v>878</v>
      </c>
      <c r="BX404" s="313">
        <v>40</v>
      </c>
      <c r="BY404" s="313">
        <v>3</v>
      </c>
      <c r="BZ404" s="313">
        <v>1</v>
      </c>
      <c r="CA404" s="313">
        <v>2</v>
      </c>
      <c r="CB404" s="313">
        <v>7</v>
      </c>
      <c r="CC404" s="313">
        <v>7</v>
      </c>
      <c r="CD404" s="313">
        <v>8</v>
      </c>
      <c r="CE404" s="313">
        <v>6</v>
      </c>
      <c r="CF404" s="313">
        <v>6</v>
      </c>
      <c r="CG404" s="312"/>
      <c r="CH404" s="312"/>
      <c r="CI404" s="312"/>
      <c r="CJ404" s="312"/>
      <c r="CK404" s="312"/>
      <c r="CL404" s="312"/>
      <c r="CM404" s="312"/>
      <c r="CN404" s="312"/>
      <c r="CO404" s="312"/>
      <c r="CP404" s="312"/>
      <c r="CQ404" s="312"/>
      <c r="CR404" s="312"/>
      <c r="CS404" s="312"/>
      <c r="CT404" s="312"/>
      <c r="CU404" s="312"/>
      <c r="CV404" s="312"/>
      <c r="CW404" s="315"/>
      <c r="CX404" s="315"/>
    </row>
    <row r="405" spans="1:102" ht="18.75" x14ac:dyDescent="0.3">
      <c r="A405" s="270">
        <v>393</v>
      </c>
      <c r="B405" s="285" t="s">
        <v>2658</v>
      </c>
      <c r="C405" s="285" t="s">
        <v>351</v>
      </c>
      <c r="D405" s="285" t="s">
        <v>139</v>
      </c>
      <c r="E405" s="285" t="s">
        <v>130</v>
      </c>
      <c r="F405" s="285" t="s">
        <v>130</v>
      </c>
      <c r="G405" s="286" t="s">
        <v>1787</v>
      </c>
      <c r="H405" s="286" t="s">
        <v>2659</v>
      </c>
      <c r="I405" s="287">
        <v>12</v>
      </c>
      <c r="J405" s="285" t="s">
        <v>1253</v>
      </c>
      <c r="K405" s="285" t="s">
        <v>2660</v>
      </c>
      <c r="L405" s="272">
        <v>313001800050</v>
      </c>
      <c r="M405" s="271">
        <v>879</v>
      </c>
      <c r="N405" s="270">
        <v>879</v>
      </c>
      <c r="O405" s="270" t="s">
        <v>2661</v>
      </c>
      <c r="P405" s="273">
        <v>6671212</v>
      </c>
      <c r="Q405" s="273" t="s">
        <v>357</v>
      </c>
      <c r="R405" s="273">
        <v>3008145262</v>
      </c>
      <c r="S405" s="274" t="s">
        <v>2662</v>
      </c>
      <c r="T405" s="313">
        <v>12</v>
      </c>
      <c r="U405" s="313">
        <v>3</v>
      </c>
      <c r="V405" s="313">
        <v>5</v>
      </c>
      <c r="W405" s="313">
        <v>1</v>
      </c>
      <c r="X405" s="313">
        <v>3</v>
      </c>
      <c r="Y405" s="312"/>
      <c r="Z405" s="312"/>
      <c r="AA405" s="312"/>
      <c r="AB405" s="312"/>
      <c r="AC405" s="312"/>
      <c r="AD405" s="312"/>
      <c r="AE405" s="312"/>
      <c r="AF405" s="312"/>
      <c r="AG405" s="312"/>
      <c r="AH405" s="312"/>
      <c r="AI405" s="312"/>
      <c r="AJ405" s="312"/>
      <c r="AK405" s="312"/>
      <c r="AL405" s="312"/>
      <c r="AM405" s="312"/>
      <c r="AN405" s="312"/>
      <c r="AO405" s="312"/>
      <c r="AP405" s="312"/>
      <c r="AQ405" s="312"/>
      <c r="AR405" s="312"/>
      <c r="AS405" s="312"/>
      <c r="AT405" s="312"/>
      <c r="AU405" s="314">
        <v>879</v>
      </c>
      <c r="AV405" s="313">
        <v>5</v>
      </c>
      <c r="AW405" s="313">
        <v>1</v>
      </c>
      <c r="AX405" s="313">
        <v>2</v>
      </c>
      <c r="AY405" s="312"/>
      <c r="AZ405" s="313">
        <v>2</v>
      </c>
      <c r="BA405" s="312"/>
      <c r="BB405" s="312"/>
      <c r="BC405" s="312"/>
      <c r="BD405" s="312"/>
      <c r="BE405" s="312"/>
      <c r="BF405" s="312"/>
      <c r="BG405" s="312"/>
      <c r="BH405" s="312"/>
      <c r="BI405" s="312"/>
      <c r="BJ405" s="312"/>
      <c r="BK405" s="312"/>
      <c r="BL405" s="312"/>
      <c r="BM405" s="312"/>
      <c r="BN405" s="312"/>
      <c r="BO405" s="312"/>
      <c r="BP405" s="312"/>
      <c r="BQ405" s="312"/>
      <c r="BR405" s="312"/>
      <c r="BS405" s="312"/>
      <c r="BT405" s="312"/>
      <c r="BU405" s="315"/>
      <c r="BV405" s="315"/>
      <c r="BW405" s="314">
        <v>879</v>
      </c>
      <c r="BX405" s="313">
        <v>7</v>
      </c>
      <c r="BY405" s="313">
        <v>2</v>
      </c>
      <c r="BZ405" s="313">
        <v>3</v>
      </c>
      <c r="CA405" s="313">
        <v>1</v>
      </c>
      <c r="CB405" s="313">
        <v>1</v>
      </c>
      <c r="CC405" s="312"/>
      <c r="CD405" s="312"/>
      <c r="CE405" s="312"/>
      <c r="CF405" s="312"/>
      <c r="CG405" s="312"/>
      <c r="CH405" s="312"/>
      <c r="CI405" s="312"/>
      <c r="CJ405" s="312"/>
      <c r="CK405" s="312"/>
      <c r="CL405" s="312"/>
      <c r="CM405" s="312"/>
      <c r="CN405" s="312"/>
      <c r="CO405" s="312"/>
      <c r="CP405" s="312"/>
      <c r="CQ405" s="312"/>
      <c r="CR405" s="312"/>
      <c r="CS405" s="312"/>
      <c r="CT405" s="312"/>
      <c r="CU405" s="312"/>
      <c r="CV405" s="312"/>
      <c r="CW405" s="315"/>
      <c r="CX405" s="315"/>
    </row>
    <row r="406" spans="1:102" ht="18.75" x14ac:dyDescent="0.3">
      <c r="A406" s="270">
        <v>394</v>
      </c>
      <c r="B406" s="285" t="s">
        <v>2663</v>
      </c>
      <c r="C406" s="285" t="s">
        <v>351</v>
      </c>
      <c r="D406" s="285" t="s">
        <v>139</v>
      </c>
      <c r="E406" s="285" t="s">
        <v>130</v>
      </c>
      <c r="F406" s="285" t="s">
        <v>130</v>
      </c>
      <c r="G406" s="288" t="s">
        <v>2664</v>
      </c>
      <c r="H406" s="289" t="s">
        <v>2665</v>
      </c>
      <c r="I406" s="287">
        <v>14</v>
      </c>
      <c r="J406" s="285" t="s">
        <v>2666</v>
      </c>
      <c r="K406" s="285" t="s">
        <v>2667</v>
      </c>
      <c r="L406" s="272">
        <v>313001800068</v>
      </c>
      <c r="M406" s="271">
        <v>881</v>
      </c>
      <c r="N406" s="270">
        <v>881</v>
      </c>
      <c r="O406" s="270" t="s">
        <v>2668</v>
      </c>
      <c r="P406" s="273">
        <v>6740783</v>
      </c>
      <c r="Q406" s="273" t="s">
        <v>357</v>
      </c>
      <c r="R406" s="273">
        <v>3008031992</v>
      </c>
      <c r="S406" s="274" t="s">
        <v>2669</v>
      </c>
      <c r="T406" s="313">
        <v>216</v>
      </c>
      <c r="U406" s="313">
        <v>2</v>
      </c>
      <c r="V406" s="313">
        <v>12</v>
      </c>
      <c r="W406" s="313">
        <v>15</v>
      </c>
      <c r="X406" s="313">
        <v>17</v>
      </c>
      <c r="Y406" s="313">
        <v>25</v>
      </c>
      <c r="Z406" s="313">
        <v>20</v>
      </c>
      <c r="AA406" s="313">
        <v>25</v>
      </c>
      <c r="AB406" s="313">
        <v>16</v>
      </c>
      <c r="AC406" s="312"/>
      <c r="AD406" s="313">
        <v>23</v>
      </c>
      <c r="AE406" s="313">
        <v>20</v>
      </c>
      <c r="AF406" s="313">
        <v>16</v>
      </c>
      <c r="AG406" s="313">
        <v>14</v>
      </c>
      <c r="AH406" s="313">
        <v>11</v>
      </c>
      <c r="AI406" s="312"/>
      <c r="AJ406" s="312"/>
      <c r="AK406" s="312"/>
      <c r="AL406" s="312"/>
      <c r="AM406" s="312"/>
      <c r="AN406" s="312"/>
      <c r="AO406" s="312"/>
      <c r="AP406" s="312"/>
      <c r="AQ406" s="312"/>
      <c r="AR406" s="312"/>
      <c r="AS406" s="312"/>
      <c r="AT406" s="312"/>
      <c r="AU406" s="314">
        <v>881</v>
      </c>
      <c r="AV406" s="313">
        <v>98</v>
      </c>
      <c r="AW406" s="313">
        <v>1</v>
      </c>
      <c r="AX406" s="313">
        <v>8</v>
      </c>
      <c r="AY406" s="313">
        <v>7</v>
      </c>
      <c r="AZ406" s="313">
        <v>7</v>
      </c>
      <c r="BA406" s="313">
        <v>9</v>
      </c>
      <c r="BB406" s="313">
        <v>9</v>
      </c>
      <c r="BC406" s="313">
        <v>9</v>
      </c>
      <c r="BD406" s="313">
        <v>9</v>
      </c>
      <c r="BE406" s="312"/>
      <c r="BF406" s="313">
        <v>11</v>
      </c>
      <c r="BG406" s="313">
        <v>6</v>
      </c>
      <c r="BH406" s="313">
        <v>9</v>
      </c>
      <c r="BI406" s="313">
        <v>9</v>
      </c>
      <c r="BJ406" s="313">
        <v>4</v>
      </c>
      <c r="BK406" s="312"/>
      <c r="BL406" s="312"/>
      <c r="BM406" s="312"/>
      <c r="BN406" s="312"/>
      <c r="BO406" s="312"/>
      <c r="BP406" s="312"/>
      <c r="BQ406" s="312"/>
      <c r="BR406" s="312"/>
      <c r="BS406" s="312"/>
      <c r="BT406" s="312"/>
      <c r="BU406" s="315"/>
      <c r="BV406" s="315"/>
      <c r="BW406" s="314">
        <v>881</v>
      </c>
      <c r="BX406" s="313">
        <v>118</v>
      </c>
      <c r="BY406" s="313">
        <v>1</v>
      </c>
      <c r="BZ406" s="313">
        <v>4</v>
      </c>
      <c r="CA406" s="313">
        <v>8</v>
      </c>
      <c r="CB406" s="313">
        <v>10</v>
      </c>
      <c r="CC406" s="313">
        <v>16</v>
      </c>
      <c r="CD406" s="313">
        <v>11</v>
      </c>
      <c r="CE406" s="313">
        <v>16</v>
      </c>
      <c r="CF406" s="313">
        <v>7</v>
      </c>
      <c r="CG406" s="312"/>
      <c r="CH406" s="313">
        <v>12</v>
      </c>
      <c r="CI406" s="313">
        <v>14</v>
      </c>
      <c r="CJ406" s="313">
        <v>7</v>
      </c>
      <c r="CK406" s="313">
        <v>5</v>
      </c>
      <c r="CL406" s="313">
        <v>7</v>
      </c>
      <c r="CM406" s="312"/>
      <c r="CN406" s="312"/>
      <c r="CO406" s="312"/>
      <c r="CP406" s="312"/>
      <c r="CQ406" s="312"/>
      <c r="CR406" s="312"/>
      <c r="CS406" s="312"/>
      <c r="CT406" s="312"/>
      <c r="CU406" s="312"/>
      <c r="CV406" s="312"/>
      <c r="CW406" s="315"/>
      <c r="CX406" s="315"/>
    </row>
    <row r="407" spans="1:102" ht="18.75" x14ac:dyDescent="0.3">
      <c r="A407" s="270">
        <v>395</v>
      </c>
      <c r="B407" s="285" t="s">
        <v>2670</v>
      </c>
      <c r="C407" s="285" t="s">
        <v>351</v>
      </c>
      <c r="D407" s="285" t="s">
        <v>139</v>
      </c>
      <c r="E407" s="285" t="s">
        <v>130</v>
      </c>
      <c r="F407" s="285" t="s">
        <v>130</v>
      </c>
      <c r="G407" s="286" t="s">
        <v>2671</v>
      </c>
      <c r="H407" s="286" t="s">
        <v>2672</v>
      </c>
      <c r="I407" s="291">
        <v>12</v>
      </c>
      <c r="J407" s="285" t="s">
        <v>2673</v>
      </c>
      <c r="K407" s="285" t="s">
        <v>2674</v>
      </c>
      <c r="L407" s="272">
        <v>313001800084</v>
      </c>
      <c r="M407" s="271">
        <v>883</v>
      </c>
      <c r="N407" s="270">
        <v>883</v>
      </c>
      <c r="O407" s="270" t="s">
        <v>2675</v>
      </c>
      <c r="P407" s="273">
        <v>6678874</v>
      </c>
      <c r="Q407" s="273" t="s">
        <v>357</v>
      </c>
      <c r="R407" s="273">
        <v>3148668588</v>
      </c>
      <c r="S407" s="274" t="s">
        <v>2676</v>
      </c>
      <c r="T407" s="313">
        <v>69</v>
      </c>
      <c r="U407" s="313">
        <v>6</v>
      </c>
      <c r="V407" s="313">
        <v>9</v>
      </c>
      <c r="W407" s="313">
        <v>12</v>
      </c>
      <c r="X407" s="313">
        <v>11</v>
      </c>
      <c r="Y407" s="313">
        <v>8</v>
      </c>
      <c r="Z407" s="313">
        <v>9</v>
      </c>
      <c r="AA407" s="313">
        <v>8</v>
      </c>
      <c r="AB407" s="313">
        <v>6</v>
      </c>
      <c r="AC407" s="312"/>
      <c r="AD407" s="312"/>
      <c r="AE407" s="312"/>
      <c r="AF407" s="312"/>
      <c r="AG407" s="312"/>
      <c r="AH407" s="312"/>
      <c r="AI407" s="312"/>
      <c r="AJ407" s="312"/>
      <c r="AK407" s="312"/>
      <c r="AL407" s="312"/>
      <c r="AM407" s="312"/>
      <c r="AN407" s="312"/>
      <c r="AO407" s="312"/>
      <c r="AP407" s="312"/>
      <c r="AQ407" s="312"/>
      <c r="AR407" s="312"/>
      <c r="AS407" s="312"/>
      <c r="AT407" s="312"/>
      <c r="AU407" s="314">
        <v>883</v>
      </c>
      <c r="AV407" s="313">
        <v>28</v>
      </c>
      <c r="AW407" s="313">
        <v>2</v>
      </c>
      <c r="AX407" s="313">
        <v>5</v>
      </c>
      <c r="AY407" s="313">
        <v>6</v>
      </c>
      <c r="AZ407" s="313">
        <v>4</v>
      </c>
      <c r="BA407" s="313">
        <v>2</v>
      </c>
      <c r="BB407" s="313">
        <v>3</v>
      </c>
      <c r="BC407" s="313">
        <v>3</v>
      </c>
      <c r="BD407" s="313">
        <v>3</v>
      </c>
      <c r="BE407" s="312"/>
      <c r="BF407" s="312"/>
      <c r="BG407" s="312"/>
      <c r="BH407" s="312"/>
      <c r="BI407" s="312"/>
      <c r="BJ407" s="312"/>
      <c r="BK407" s="312"/>
      <c r="BL407" s="312"/>
      <c r="BM407" s="312"/>
      <c r="BN407" s="312"/>
      <c r="BO407" s="312"/>
      <c r="BP407" s="312"/>
      <c r="BQ407" s="312"/>
      <c r="BR407" s="312"/>
      <c r="BS407" s="312"/>
      <c r="BT407" s="312"/>
      <c r="BU407" s="315"/>
      <c r="BV407" s="315"/>
      <c r="BW407" s="314">
        <v>883</v>
      </c>
      <c r="BX407" s="313">
        <v>41</v>
      </c>
      <c r="BY407" s="313">
        <v>4</v>
      </c>
      <c r="BZ407" s="313">
        <v>4</v>
      </c>
      <c r="CA407" s="313">
        <v>6</v>
      </c>
      <c r="CB407" s="313">
        <v>7</v>
      </c>
      <c r="CC407" s="313">
        <v>6</v>
      </c>
      <c r="CD407" s="313">
        <v>6</v>
      </c>
      <c r="CE407" s="313">
        <v>5</v>
      </c>
      <c r="CF407" s="313">
        <v>3</v>
      </c>
      <c r="CG407" s="312"/>
      <c r="CH407" s="312"/>
      <c r="CI407" s="312"/>
      <c r="CJ407" s="312"/>
      <c r="CK407" s="312"/>
      <c r="CL407" s="312"/>
      <c r="CM407" s="312"/>
      <c r="CN407" s="312"/>
      <c r="CO407" s="312"/>
      <c r="CP407" s="312"/>
      <c r="CQ407" s="312"/>
      <c r="CR407" s="312"/>
      <c r="CS407" s="312"/>
      <c r="CT407" s="312"/>
      <c r="CU407" s="312"/>
      <c r="CV407" s="312"/>
      <c r="CW407" s="315"/>
      <c r="CX407" s="315"/>
    </row>
    <row r="408" spans="1:102" ht="18.75" x14ac:dyDescent="0.3">
      <c r="A408" s="270">
        <v>396</v>
      </c>
      <c r="B408" s="285" t="s">
        <v>2677</v>
      </c>
      <c r="C408" s="285" t="s">
        <v>351</v>
      </c>
      <c r="D408" s="285" t="s">
        <v>139</v>
      </c>
      <c r="E408" s="285" t="s">
        <v>128</v>
      </c>
      <c r="F408" s="285" t="s">
        <v>148</v>
      </c>
      <c r="G408" s="286" t="s">
        <v>2678</v>
      </c>
      <c r="H408" s="286" t="s">
        <v>2679</v>
      </c>
      <c r="I408" s="287">
        <v>1</v>
      </c>
      <c r="J408" s="285" t="s">
        <v>1569</v>
      </c>
      <c r="K408" s="285" t="s">
        <v>2680</v>
      </c>
      <c r="L408" s="272">
        <v>313001800076</v>
      </c>
      <c r="M408" s="271">
        <v>884</v>
      </c>
      <c r="N408" s="270">
        <v>884</v>
      </c>
      <c r="O408" s="270" t="s">
        <v>2681</v>
      </c>
      <c r="P408" s="273">
        <v>6432827</v>
      </c>
      <c r="Q408" s="273" t="s">
        <v>357</v>
      </c>
      <c r="R408" s="273">
        <v>3046067390</v>
      </c>
      <c r="S408" s="274" t="s">
        <v>2682</v>
      </c>
      <c r="T408" s="313">
        <v>130</v>
      </c>
      <c r="U408" s="312"/>
      <c r="V408" s="313">
        <v>3</v>
      </c>
      <c r="W408" s="313">
        <v>8</v>
      </c>
      <c r="X408" s="313">
        <v>8</v>
      </c>
      <c r="Y408" s="313">
        <v>14</v>
      </c>
      <c r="Z408" s="313">
        <v>14</v>
      </c>
      <c r="AA408" s="313">
        <v>6</v>
      </c>
      <c r="AB408" s="313">
        <v>10</v>
      </c>
      <c r="AC408" s="312"/>
      <c r="AD408" s="313">
        <v>14</v>
      </c>
      <c r="AE408" s="313">
        <v>16</v>
      </c>
      <c r="AF408" s="313">
        <v>9</v>
      </c>
      <c r="AG408" s="313">
        <v>11</v>
      </c>
      <c r="AH408" s="313">
        <v>11</v>
      </c>
      <c r="AI408" s="313">
        <v>6</v>
      </c>
      <c r="AJ408" s="312"/>
      <c r="AK408" s="312"/>
      <c r="AL408" s="312"/>
      <c r="AM408" s="312"/>
      <c r="AN408" s="312"/>
      <c r="AO408" s="312"/>
      <c r="AP408" s="312"/>
      <c r="AQ408" s="312"/>
      <c r="AR408" s="312"/>
      <c r="AS408" s="312"/>
      <c r="AT408" s="312"/>
      <c r="AU408" s="314">
        <v>884</v>
      </c>
      <c r="AV408" s="313">
        <v>56</v>
      </c>
      <c r="AW408" s="312"/>
      <c r="AX408" s="313">
        <v>2</v>
      </c>
      <c r="AY408" s="313">
        <v>1</v>
      </c>
      <c r="AZ408" s="313">
        <v>5</v>
      </c>
      <c r="BA408" s="313">
        <v>4</v>
      </c>
      <c r="BB408" s="313">
        <v>8</v>
      </c>
      <c r="BC408" s="313">
        <v>2</v>
      </c>
      <c r="BD408" s="313">
        <v>4</v>
      </c>
      <c r="BE408" s="312"/>
      <c r="BF408" s="313">
        <v>3</v>
      </c>
      <c r="BG408" s="313">
        <v>10</v>
      </c>
      <c r="BH408" s="313">
        <v>5</v>
      </c>
      <c r="BI408" s="313">
        <v>5</v>
      </c>
      <c r="BJ408" s="313">
        <v>4</v>
      </c>
      <c r="BK408" s="313">
        <v>3</v>
      </c>
      <c r="BL408" s="312"/>
      <c r="BM408" s="312"/>
      <c r="BN408" s="312"/>
      <c r="BO408" s="312"/>
      <c r="BP408" s="312"/>
      <c r="BQ408" s="312"/>
      <c r="BR408" s="312"/>
      <c r="BS408" s="312"/>
      <c r="BT408" s="312"/>
      <c r="BU408" s="315"/>
      <c r="BV408" s="315"/>
      <c r="BW408" s="314">
        <v>884</v>
      </c>
      <c r="BX408" s="313">
        <v>74</v>
      </c>
      <c r="BY408" s="312"/>
      <c r="BZ408" s="313">
        <v>1</v>
      </c>
      <c r="CA408" s="313">
        <v>7</v>
      </c>
      <c r="CB408" s="313">
        <v>3</v>
      </c>
      <c r="CC408" s="313">
        <v>10</v>
      </c>
      <c r="CD408" s="313">
        <v>6</v>
      </c>
      <c r="CE408" s="313">
        <v>4</v>
      </c>
      <c r="CF408" s="313">
        <v>6</v>
      </c>
      <c r="CG408" s="312"/>
      <c r="CH408" s="313">
        <v>11</v>
      </c>
      <c r="CI408" s="313">
        <v>6</v>
      </c>
      <c r="CJ408" s="313">
        <v>4</v>
      </c>
      <c r="CK408" s="313">
        <v>6</v>
      </c>
      <c r="CL408" s="313">
        <v>7</v>
      </c>
      <c r="CM408" s="313">
        <v>3</v>
      </c>
      <c r="CN408" s="312"/>
      <c r="CO408" s="312"/>
      <c r="CP408" s="312"/>
      <c r="CQ408" s="312"/>
      <c r="CR408" s="312"/>
      <c r="CS408" s="312"/>
      <c r="CT408" s="312"/>
      <c r="CU408" s="312"/>
      <c r="CV408" s="312"/>
      <c r="CW408" s="315"/>
      <c r="CX408" s="315"/>
    </row>
    <row r="409" spans="1:102" ht="18.75" x14ac:dyDescent="0.3">
      <c r="A409" s="270">
        <v>397</v>
      </c>
      <c r="B409" s="285" t="s">
        <v>2683</v>
      </c>
      <c r="C409" s="285" t="s">
        <v>351</v>
      </c>
      <c r="D409" s="285" t="s">
        <v>139</v>
      </c>
      <c r="E409" s="285" t="s">
        <v>128</v>
      </c>
      <c r="F409" s="285" t="s">
        <v>148</v>
      </c>
      <c r="G409" s="286" t="s">
        <v>2684</v>
      </c>
      <c r="H409" s="286" t="s">
        <v>2685</v>
      </c>
      <c r="I409" s="291">
        <v>2</v>
      </c>
      <c r="J409" s="285" t="s">
        <v>441</v>
      </c>
      <c r="K409" s="285" t="s">
        <v>2686</v>
      </c>
      <c r="L409" s="272">
        <v>313001800106</v>
      </c>
      <c r="M409" s="271">
        <v>885</v>
      </c>
      <c r="N409" s="270">
        <v>885</v>
      </c>
      <c r="O409" s="270" t="s">
        <v>2687</v>
      </c>
      <c r="P409" s="273">
        <v>6581138</v>
      </c>
      <c r="Q409" s="273" t="s">
        <v>357</v>
      </c>
      <c r="R409" s="273">
        <v>3163582378</v>
      </c>
      <c r="S409" s="274" t="s">
        <v>2688</v>
      </c>
      <c r="T409" s="313">
        <v>48</v>
      </c>
      <c r="U409" s="312"/>
      <c r="V409" s="313">
        <v>5</v>
      </c>
      <c r="W409" s="313">
        <v>9</v>
      </c>
      <c r="X409" s="313">
        <v>5</v>
      </c>
      <c r="Y409" s="313">
        <v>10</v>
      </c>
      <c r="Z409" s="313">
        <v>14</v>
      </c>
      <c r="AA409" s="313">
        <v>3</v>
      </c>
      <c r="AB409" s="313">
        <v>2</v>
      </c>
      <c r="AC409" s="312"/>
      <c r="AD409" s="312"/>
      <c r="AE409" s="312"/>
      <c r="AF409" s="312"/>
      <c r="AG409" s="312"/>
      <c r="AH409" s="312"/>
      <c r="AI409" s="312"/>
      <c r="AJ409" s="312"/>
      <c r="AK409" s="312"/>
      <c r="AL409" s="312"/>
      <c r="AM409" s="312"/>
      <c r="AN409" s="312"/>
      <c r="AO409" s="312"/>
      <c r="AP409" s="312"/>
      <c r="AQ409" s="312"/>
      <c r="AR409" s="312"/>
      <c r="AS409" s="312"/>
      <c r="AT409" s="312"/>
      <c r="AU409" s="314">
        <v>885</v>
      </c>
      <c r="AV409" s="313">
        <v>20</v>
      </c>
      <c r="AW409" s="312"/>
      <c r="AX409" s="313">
        <v>3</v>
      </c>
      <c r="AY409" s="313">
        <v>5</v>
      </c>
      <c r="AZ409" s="313">
        <v>1</v>
      </c>
      <c r="BA409" s="313">
        <v>4</v>
      </c>
      <c r="BB409" s="313">
        <v>5</v>
      </c>
      <c r="BC409" s="313">
        <v>1</v>
      </c>
      <c r="BD409" s="313">
        <v>1</v>
      </c>
      <c r="BE409" s="312"/>
      <c r="BF409" s="312"/>
      <c r="BG409" s="312"/>
      <c r="BH409" s="312"/>
      <c r="BI409" s="312"/>
      <c r="BJ409" s="312"/>
      <c r="BK409" s="312"/>
      <c r="BL409" s="312"/>
      <c r="BM409" s="312"/>
      <c r="BN409" s="312"/>
      <c r="BO409" s="312"/>
      <c r="BP409" s="312"/>
      <c r="BQ409" s="312"/>
      <c r="BR409" s="312"/>
      <c r="BS409" s="312"/>
      <c r="BT409" s="312"/>
      <c r="BU409" s="315"/>
      <c r="BV409" s="315"/>
      <c r="BW409" s="314">
        <v>885</v>
      </c>
      <c r="BX409" s="313">
        <v>28</v>
      </c>
      <c r="BY409" s="312"/>
      <c r="BZ409" s="313">
        <v>2</v>
      </c>
      <c r="CA409" s="313">
        <v>4</v>
      </c>
      <c r="CB409" s="313">
        <v>4</v>
      </c>
      <c r="CC409" s="313">
        <v>6</v>
      </c>
      <c r="CD409" s="313">
        <v>9</v>
      </c>
      <c r="CE409" s="313">
        <v>2</v>
      </c>
      <c r="CF409" s="313">
        <v>1</v>
      </c>
      <c r="CG409" s="312"/>
      <c r="CH409" s="312"/>
      <c r="CI409" s="312"/>
      <c r="CJ409" s="312"/>
      <c r="CK409" s="312"/>
      <c r="CL409" s="312"/>
      <c r="CM409" s="312"/>
      <c r="CN409" s="312"/>
      <c r="CO409" s="312"/>
      <c r="CP409" s="312"/>
      <c r="CQ409" s="312"/>
      <c r="CR409" s="312"/>
      <c r="CS409" s="312"/>
      <c r="CT409" s="312"/>
      <c r="CU409" s="312"/>
      <c r="CV409" s="312"/>
      <c r="CW409" s="315"/>
      <c r="CX409" s="315"/>
    </row>
    <row r="410" spans="1:102" ht="18.75" x14ac:dyDescent="0.3">
      <c r="A410" s="270">
        <v>398</v>
      </c>
      <c r="B410" s="285" t="s">
        <v>2689</v>
      </c>
      <c r="C410" s="285" t="s">
        <v>351</v>
      </c>
      <c r="D410" s="285" t="s">
        <v>139</v>
      </c>
      <c r="E410" s="285" t="s">
        <v>130</v>
      </c>
      <c r="F410" s="285" t="s">
        <v>130</v>
      </c>
      <c r="G410" s="286" t="s">
        <v>2690</v>
      </c>
      <c r="H410" s="286" t="s">
        <v>2691</v>
      </c>
      <c r="I410" s="291">
        <v>12</v>
      </c>
      <c r="J410" s="285" t="s">
        <v>2692</v>
      </c>
      <c r="K410" s="285" t="s">
        <v>2693</v>
      </c>
      <c r="L410" s="272">
        <v>313001800165</v>
      </c>
      <c r="M410" s="271">
        <v>888</v>
      </c>
      <c r="N410" s="270">
        <v>888</v>
      </c>
      <c r="O410" s="270" t="s">
        <v>2694</v>
      </c>
      <c r="P410" s="273">
        <v>6719867</v>
      </c>
      <c r="Q410" s="273" t="s">
        <v>357</v>
      </c>
      <c r="R410" s="273">
        <v>3008462658</v>
      </c>
      <c r="S410" s="274" t="s">
        <v>2695</v>
      </c>
      <c r="T410" s="313">
        <v>113</v>
      </c>
      <c r="U410" s="313">
        <v>11</v>
      </c>
      <c r="V410" s="313">
        <v>10</v>
      </c>
      <c r="W410" s="313">
        <v>16</v>
      </c>
      <c r="X410" s="313">
        <v>19</v>
      </c>
      <c r="Y410" s="313">
        <v>9</v>
      </c>
      <c r="Z410" s="313">
        <v>17</v>
      </c>
      <c r="AA410" s="313">
        <v>18</v>
      </c>
      <c r="AB410" s="313">
        <v>13</v>
      </c>
      <c r="AC410" s="312"/>
      <c r="AD410" s="312"/>
      <c r="AE410" s="312"/>
      <c r="AF410" s="312"/>
      <c r="AG410" s="312"/>
      <c r="AH410" s="312"/>
      <c r="AI410" s="312"/>
      <c r="AJ410" s="312"/>
      <c r="AK410" s="312"/>
      <c r="AL410" s="312"/>
      <c r="AM410" s="312"/>
      <c r="AN410" s="312"/>
      <c r="AO410" s="312"/>
      <c r="AP410" s="312"/>
      <c r="AQ410" s="312"/>
      <c r="AR410" s="312"/>
      <c r="AS410" s="312"/>
      <c r="AT410" s="312"/>
      <c r="AU410" s="314">
        <v>888</v>
      </c>
      <c r="AV410" s="313">
        <v>53</v>
      </c>
      <c r="AW410" s="313">
        <v>4</v>
      </c>
      <c r="AX410" s="313">
        <v>7</v>
      </c>
      <c r="AY410" s="313">
        <v>7</v>
      </c>
      <c r="AZ410" s="313">
        <v>9</v>
      </c>
      <c r="BA410" s="313">
        <v>2</v>
      </c>
      <c r="BB410" s="313">
        <v>8</v>
      </c>
      <c r="BC410" s="313">
        <v>9</v>
      </c>
      <c r="BD410" s="313">
        <v>7</v>
      </c>
      <c r="BE410" s="312"/>
      <c r="BF410" s="312"/>
      <c r="BG410" s="312"/>
      <c r="BH410" s="312"/>
      <c r="BI410" s="312"/>
      <c r="BJ410" s="312"/>
      <c r="BK410" s="312"/>
      <c r="BL410" s="312"/>
      <c r="BM410" s="312"/>
      <c r="BN410" s="312"/>
      <c r="BO410" s="312"/>
      <c r="BP410" s="312"/>
      <c r="BQ410" s="312"/>
      <c r="BR410" s="312"/>
      <c r="BS410" s="312"/>
      <c r="BT410" s="312"/>
      <c r="BU410" s="315"/>
      <c r="BV410" s="315"/>
      <c r="BW410" s="314">
        <v>888</v>
      </c>
      <c r="BX410" s="313">
        <v>60</v>
      </c>
      <c r="BY410" s="313">
        <v>7</v>
      </c>
      <c r="BZ410" s="313">
        <v>3</v>
      </c>
      <c r="CA410" s="313">
        <v>9</v>
      </c>
      <c r="CB410" s="313">
        <v>10</v>
      </c>
      <c r="CC410" s="313">
        <v>7</v>
      </c>
      <c r="CD410" s="313">
        <v>9</v>
      </c>
      <c r="CE410" s="313">
        <v>9</v>
      </c>
      <c r="CF410" s="313">
        <v>6</v>
      </c>
      <c r="CG410" s="312"/>
      <c r="CH410" s="312"/>
      <c r="CI410" s="312"/>
      <c r="CJ410" s="312"/>
      <c r="CK410" s="312"/>
      <c r="CL410" s="312"/>
      <c r="CM410" s="312"/>
      <c r="CN410" s="312"/>
      <c r="CO410" s="312"/>
      <c r="CP410" s="312"/>
      <c r="CQ410" s="312"/>
      <c r="CR410" s="312"/>
      <c r="CS410" s="312"/>
      <c r="CT410" s="312"/>
      <c r="CU410" s="312"/>
      <c r="CV410" s="312"/>
      <c r="CW410" s="315"/>
      <c r="CX410" s="315"/>
    </row>
    <row r="411" spans="1:102" ht="18.75" x14ac:dyDescent="0.3">
      <c r="A411" s="270">
        <v>399</v>
      </c>
      <c r="B411" s="285" t="s">
        <v>2696</v>
      </c>
      <c r="C411" s="285" t="s">
        <v>351</v>
      </c>
      <c r="D411" s="285" t="s">
        <v>139</v>
      </c>
      <c r="E411" s="285" t="s">
        <v>129</v>
      </c>
      <c r="F411" s="285" t="s">
        <v>145</v>
      </c>
      <c r="G411" s="286" t="s">
        <v>2697</v>
      </c>
      <c r="H411" s="286" t="s">
        <v>2698</v>
      </c>
      <c r="I411" s="291">
        <v>9</v>
      </c>
      <c r="J411" s="285" t="s">
        <v>2699</v>
      </c>
      <c r="K411" s="285" t="s">
        <v>2700</v>
      </c>
      <c r="L411" s="272">
        <v>313001800157</v>
      </c>
      <c r="M411" s="271">
        <v>889</v>
      </c>
      <c r="N411" s="270">
        <v>889</v>
      </c>
      <c r="O411" s="270" t="s">
        <v>2701</v>
      </c>
      <c r="P411" s="273">
        <v>6629094</v>
      </c>
      <c r="Q411" s="273" t="s">
        <v>357</v>
      </c>
      <c r="R411" s="273">
        <v>3107404099</v>
      </c>
      <c r="S411" s="274" t="s">
        <v>2702</v>
      </c>
      <c r="T411" s="313">
        <v>84</v>
      </c>
      <c r="U411" s="312"/>
      <c r="V411" s="313">
        <v>7</v>
      </c>
      <c r="W411" s="313">
        <v>10</v>
      </c>
      <c r="X411" s="313">
        <v>9</v>
      </c>
      <c r="Y411" s="313">
        <v>13</v>
      </c>
      <c r="Z411" s="313">
        <v>18</v>
      </c>
      <c r="AA411" s="313">
        <v>11</v>
      </c>
      <c r="AB411" s="313">
        <v>16</v>
      </c>
      <c r="AC411" s="312"/>
      <c r="AD411" s="312"/>
      <c r="AE411" s="312"/>
      <c r="AF411" s="312"/>
      <c r="AG411" s="312"/>
      <c r="AH411" s="312"/>
      <c r="AI411" s="312"/>
      <c r="AJ411" s="312"/>
      <c r="AK411" s="312"/>
      <c r="AL411" s="312"/>
      <c r="AM411" s="312"/>
      <c r="AN411" s="312"/>
      <c r="AO411" s="312"/>
      <c r="AP411" s="312"/>
      <c r="AQ411" s="312"/>
      <c r="AR411" s="312"/>
      <c r="AS411" s="312"/>
      <c r="AT411" s="312"/>
      <c r="AU411" s="314">
        <v>889</v>
      </c>
      <c r="AV411" s="313">
        <v>39</v>
      </c>
      <c r="AW411" s="312"/>
      <c r="AX411" s="313">
        <v>5</v>
      </c>
      <c r="AY411" s="313">
        <v>2</v>
      </c>
      <c r="AZ411" s="313">
        <v>3</v>
      </c>
      <c r="BA411" s="313">
        <v>6</v>
      </c>
      <c r="BB411" s="313">
        <v>12</v>
      </c>
      <c r="BC411" s="313">
        <v>5</v>
      </c>
      <c r="BD411" s="313">
        <v>6</v>
      </c>
      <c r="BE411" s="312"/>
      <c r="BF411" s="312"/>
      <c r="BG411" s="312"/>
      <c r="BH411" s="312"/>
      <c r="BI411" s="312"/>
      <c r="BJ411" s="312"/>
      <c r="BK411" s="312"/>
      <c r="BL411" s="312"/>
      <c r="BM411" s="312"/>
      <c r="BN411" s="312"/>
      <c r="BO411" s="312"/>
      <c r="BP411" s="312"/>
      <c r="BQ411" s="312"/>
      <c r="BR411" s="312"/>
      <c r="BS411" s="312"/>
      <c r="BT411" s="312"/>
      <c r="BU411" s="315"/>
      <c r="BV411" s="315"/>
      <c r="BW411" s="314">
        <v>889</v>
      </c>
      <c r="BX411" s="313">
        <v>45</v>
      </c>
      <c r="BY411" s="312"/>
      <c r="BZ411" s="313">
        <v>2</v>
      </c>
      <c r="CA411" s="313">
        <v>8</v>
      </c>
      <c r="CB411" s="313">
        <v>6</v>
      </c>
      <c r="CC411" s="313">
        <v>7</v>
      </c>
      <c r="CD411" s="313">
        <v>6</v>
      </c>
      <c r="CE411" s="313">
        <v>6</v>
      </c>
      <c r="CF411" s="313">
        <v>10</v>
      </c>
      <c r="CG411" s="312"/>
      <c r="CH411" s="312"/>
      <c r="CI411" s="312"/>
      <c r="CJ411" s="312"/>
      <c r="CK411" s="312"/>
      <c r="CL411" s="312"/>
      <c r="CM411" s="312"/>
      <c r="CN411" s="312"/>
      <c r="CO411" s="312"/>
      <c r="CP411" s="312"/>
      <c r="CQ411" s="312"/>
      <c r="CR411" s="312"/>
      <c r="CS411" s="312"/>
      <c r="CT411" s="312"/>
      <c r="CU411" s="312"/>
      <c r="CV411" s="312"/>
      <c r="CW411" s="315"/>
      <c r="CX411" s="315"/>
    </row>
    <row r="412" spans="1:102" ht="18.75" x14ac:dyDescent="0.3">
      <c r="A412" s="270">
        <v>400</v>
      </c>
      <c r="B412" s="285" t="s">
        <v>2703</v>
      </c>
      <c r="C412" s="285" t="s">
        <v>351</v>
      </c>
      <c r="D412" s="285" t="s">
        <v>139</v>
      </c>
      <c r="E412" s="285" t="s">
        <v>128</v>
      </c>
      <c r="F412" s="285" t="s">
        <v>148</v>
      </c>
      <c r="G412" s="286" t="s">
        <v>2704</v>
      </c>
      <c r="H412" s="286" t="s">
        <v>2705</v>
      </c>
      <c r="I412" s="291">
        <v>1</v>
      </c>
      <c r="J412" s="285" t="s">
        <v>2706</v>
      </c>
      <c r="K412" s="285" t="s">
        <v>2707</v>
      </c>
      <c r="L412" s="272">
        <v>313001800220</v>
      </c>
      <c r="M412" s="271">
        <v>891</v>
      </c>
      <c r="N412" s="270">
        <v>891</v>
      </c>
      <c r="O412" s="270" t="s">
        <v>2708</v>
      </c>
      <c r="P412" s="273">
        <v>6708298</v>
      </c>
      <c r="Q412" s="273" t="s">
        <v>357</v>
      </c>
      <c r="R412" s="273">
        <v>3184963467</v>
      </c>
      <c r="S412" s="274" t="s">
        <v>2709</v>
      </c>
      <c r="T412" s="313">
        <v>92</v>
      </c>
      <c r="U412" s="313">
        <v>7</v>
      </c>
      <c r="V412" s="313">
        <v>8</v>
      </c>
      <c r="W412" s="313">
        <v>11</v>
      </c>
      <c r="X412" s="313">
        <v>20</v>
      </c>
      <c r="Y412" s="313">
        <v>13</v>
      </c>
      <c r="Z412" s="313">
        <v>13</v>
      </c>
      <c r="AA412" s="313">
        <v>12</v>
      </c>
      <c r="AB412" s="313">
        <v>8</v>
      </c>
      <c r="AC412" s="312"/>
      <c r="AD412" s="312"/>
      <c r="AE412" s="312"/>
      <c r="AF412" s="312"/>
      <c r="AG412" s="312"/>
      <c r="AH412" s="312"/>
      <c r="AI412" s="312"/>
      <c r="AJ412" s="312"/>
      <c r="AK412" s="312"/>
      <c r="AL412" s="312"/>
      <c r="AM412" s="312"/>
      <c r="AN412" s="312"/>
      <c r="AO412" s="312"/>
      <c r="AP412" s="312"/>
      <c r="AQ412" s="312"/>
      <c r="AR412" s="312"/>
      <c r="AS412" s="312"/>
      <c r="AT412" s="312"/>
      <c r="AU412" s="314">
        <v>891</v>
      </c>
      <c r="AV412" s="313">
        <v>45</v>
      </c>
      <c r="AW412" s="313">
        <v>4</v>
      </c>
      <c r="AX412" s="313">
        <v>5</v>
      </c>
      <c r="AY412" s="313">
        <v>4</v>
      </c>
      <c r="AZ412" s="313">
        <v>7</v>
      </c>
      <c r="BA412" s="313">
        <v>3</v>
      </c>
      <c r="BB412" s="313">
        <v>9</v>
      </c>
      <c r="BC412" s="313">
        <v>7</v>
      </c>
      <c r="BD412" s="313">
        <v>6</v>
      </c>
      <c r="BE412" s="312"/>
      <c r="BF412" s="312"/>
      <c r="BG412" s="312"/>
      <c r="BH412" s="312"/>
      <c r="BI412" s="312"/>
      <c r="BJ412" s="312"/>
      <c r="BK412" s="312"/>
      <c r="BL412" s="312"/>
      <c r="BM412" s="312"/>
      <c r="BN412" s="312"/>
      <c r="BO412" s="312"/>
      <c r="BP412" s="312"/>
      <c r="BQ412" s="312"/>
      <c r="BR412" s="312"/>
      <c r="BS412" s="312"/>
      <c r="BT412" s="312"/>
      <c r="BU412" s="315"/>
      <c r="BV412" s="315"/>
      <c r="BW412" s="314">
        <v>891</v>
      </c>
      <c r="BX412" s="313">
        <v>47</v>
      </c>
      <c r="BY412" s="313">
        <v>3</v>
      </c>
      <c r="BZ412" s="313">
        <v>3</v>
      </c>
      <c r="CA412" s="313">
        <v>7</v>
      </c>
      <c r="CB412" s="313">
        <v>13</v>
      </c>
      <c r="CC412" s="313">
        <v>10</v>
      </c>
      <c r="CD412" s="313">
        <v>4</v>
      </c>
      <c r="CE412" s="313">
        <v>5</v>
      </c>
      <c r="CF412" s="313">
        <v>2</v>
      </c>
      <c r="CG412" s="312"/>
      <c r="CH412" s="312"/>
      <c r="CI412" s="312"/>
      <c r="CJ412" s="312"/>
      <c r="CK412" s="312"/>
      <c r="CL412" s="312"/>
      <c r="CM412" s="312"/>
      <c r="CN412" s="312"/>
      <c r="CO412" s="312"/>
      <c r="CP412" s="312"/>
      <c r="CQ412" s="312"/>
      <c r="CR412" s="312"/>
      <c r="CS412" s="312"/>
      <c r="CT412" s="312"/>
      <c r="CU412" s="312"/>
      <c r="CV412" s="312"/>
      <c r="CW412" s="315"/>
      <c r="CX412" s="315"/>
    </row>
    <row r="413" spans="1:102" ht="18.75" x14ac:dyDescent="0.3">
      <c r="A413" s="270">
        <v>401</v>
      </c>
      <c r="B413" s="285" t="s">
        <v>2710</v>
      </c>
      <c r="C413" s="285" t="s">
        <v>351</v>
      </c>
      <c r="D413" s="285" t="s">
        <v>139</v>
      </c>
      <c r="E413" s="285" t="s">
        <v>128</v>
      </c>
      <c r="F413" s="285" t="s">
        <v>148</v>
      </c>
      <c r="G413" s="286" t="s">
        <v>2711</v>
      </c>
      <c r="H413" s="286" t="s">
        <v>2712</v>
      </c>
      <c r="I413" s="291">
        <v>1</v>
      </c>
      <c r="J413" s="285" t="s">
        <v>1350</v>
      </c>
      <c r="K413" s="285" t="s">
        <v>2713</v>
      </c>
      <c r="L413" s="272">
        <v>313001800203</v>
      </c>
      <c r="M413" s="271">
        <v>904</v>
      </c>
      <c r="N413" s="270">
        <v>904</v>
      </c>
      <c r="O413" s="270" t="s">
        <v>2714</v>
      </c>
      <c r="P413" s="273">
        <v>6453626</v>
      </c>
      <c r="Q413" s="273" t="s">
        <v>357</v>
      </c>
      <c r="R413" s="273">
        <v>3103622065</v>
      </c>
      <c r="S413" s="274" t="s">
        <v>2715</v>
      </c>
      <c r="T413" s="313">
        <v>36</v>
      </c>
      <c r="U413" s="312"/>
      <c r="V413" s="313">
        <v>5</v>
      </c>
      <c r="W413" s="313">
        <v>8</v>
      </c>
      <c r="X413" s="313">
        <v>1</v>
      </c>
      <c r="Y413" s="313">
        <v>7</v>
      </c>
      <c r="Z413" s="313">
        <v>6</v>
      </c>
      <c r="AA413" s="313">
        <v>3</v>
      </c>
      <c r="AB413" s="313">
        <v>6</v>
      </c>
      <c r="AC413" s="312"/>
      <c r="AD413" s="312"/>
      <c r="AE413" s="312"/>
      <c r="AF413" s="312"/>
      <c r="AG413" s="312"/>
      <c r="AH413" s="312"/>
      <c r="AI413" s="312"/>
      <c r="AJ413" s="312"/>
      <c r="AK413" s="312"/>
      <c r="AL413" s="312"/>
      <c r="AM413" s="312"/>
      <c r="AN413" s="312"/>
      <c r="AO413" s="312"/>
      <c r="AP413" s="312"/>
      <c r="AQ413" s="312"/>
      <c r="AR413" s="312"/>
      <c r="AS413" s="312"/>
      <c r="AT413" s="312"/>
      <c r="AU413" s="314">
        <v>904</v>
      </c>
      <c r="AV413" s="313">
        <v>16</v>
      </c>
      <c r="AW413" s="312"/>
      <c r="AX413" s="313">
        <v>2</v>
      </c>
      <c r="AY413" s="313">
        <v>2</v>
      </c>
      <c r="AZ413" s="313">
        <v>1</v>
      </c>
      <c r="BA413" s="313">
        <v>1</v>
      </c>
      <c r="BB413" s="313">
        <v>3</v>
      </c>
      <c r="BC413" s="313">
        <v>3</v>
      </c>
      <c r="BD413" s="313">
        <v>4</v>
      </c>
      <c r="BE413" s="312"/>
      <c r="BF413" s="312"/>
      <c r="BG413" s="312"/>
      <c r="BH413" s="312"/>
      <c r="BI413" s="312"/>
      <c r="BJ413" s="312"/>
      <c r="BK413" s="312"/>
      <c r="BL413" s="312"/>
      <c r="BM413" s="312"/>
      <c r="BN413" s="312"/>
      <c r="BO413" s="312"/>
      <c r="BP413" s="312"/>
      <c r="BQ413" s="312"/>
      <c r="BR413" s="312"/>
      <c r="BS413" s="312"/>
      <c r="BT413" s="312"/>
      <c r="BU413" s="315"/>
      <c r="BV413" s="315"/>
      <c r="BW413" s="314">
        <v>904</v>
      </c>
      <c r="BX413" s="313">
        <v>20</v>
      </c>
      <c r="BY413" s="312"/>
      <c r="BZ413" s="313">
        <v>3</v>
      </c>
      <c r="CA413" s="313">
        <v>6</v>
      </c>
      <c r="CB413" s="312"/>
      <c r="CC413" s="313">
        <v>6</v>
      </c>
      <c r="CD413" s="313">
        <v>3</v>
      </c>
      <c r="CE413" s="312"/>
      <c r="CF413" s="313">
        <v>2</v>
      </c>
      <c r="CG413" s="312"/>
      <c r="CH413" s="312"/>
      <c r="CI413" s="312"/>
      <c r="CJ413" s="312"/>
      <c r="CK413" s="312"/>
      <c r="CL413" s="312"/>
      <c r="CM413" s="312"/>
      <c r="CN413" s="312"/>
      <c r="CO413" s="312"/>
      <c r="CP413" s="312"/>
      <c r="CQ413" s="312"/>
      <c r="CR413" s="312"/>
      <c r="CS413" s="312"/>
      <c r="CT413" s="312"/>
      <c r="CU413" s="312"/>
      <c r="CV413" s="312"/>
      <c r="CW413" s="315"/>
      <c r="CX413" s="315"/>
    </row>
    <row r="414" spans="1:102" ht="18.75" x14ac:dyDescent="0.3">
      <c r="A414" s="270">
        <v>402</v>
      </c>
      <c r="B414" s="285" t="s">
        <v>2716</v>
      </c>
      <c r="C414" s="285" t="s">
        <v>351</v>
      </c>
      <c r="D414" s="285" t="s">
        <v>139</v>
      </c>
      <c r="E414" s="285" t="s">
        <v>129</v>
      </c>
      <c r="F414" s="285" t="s">
        <v>145</v>
      </c>
      <c r="G414" s="286" t="s">
        <v>2717</v>
      </c>
      <c r="H414" s="286" t="s">
        <v>2718</v>
      </c>
      <c r="I414" s="291">
        <v>9</v>
      </c>
      <c r="J414" s="285" t="s">
        <v>2719</v>
      </c>
      <c r="K414" s="285" t="s">
        <v>2720</v>
      </c>
      <c r="L414" s="272">
        <v>313001800149</v>
      </c>
      <c r="M414" s="271">
        <v>905</v>
      </c>
      <c r="N414" s="270">
        <v>905</v>
      </c>
      <c r="O414" s="270" t="s">
        <v>2721</v>
      </c>
      <c r="P414" s="273">
        <v>6629471</v>
      </c>
      <c r="Q414" s="273" t="s">
        <v>357</v>
      </c>
      <c r="R414" s="273">
        <v>3215313241</v>
      </c>
      <c r="S414" s="274" t="s">
        <v>2722</v>
      </c>
      <c r="T414" s="313">
        <v>10</v>
      </c>
      <c r="U414" s="312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2"/>
      <c r="AH414" s="312"/>
      <c r="AI414" s="312"/>
      <c r="AJ414" s="312"/>
      <c r="AK414" s="312"/>
      <c r="AL414" s="312"/>
      <c r="AM414" s="312"/>
      <c r="AN414" s="313">
        <v>1</v>
      </c>
      <c r="AO414" s="313">
        <v>9</v>
      </c>
      <c r="AP414" s="312"/>
      <c r="AQ414" s="312"/>
      <c r="AR414" s="312"/>
      <c r="AS414" s="312"/>
      <c r="AT414" s="312"/>
      <c r="AU414" s="314">
        <v>905</v>
      </c>
      <c r="AV414" s="313">
        <v>2</v>
      </c>
      <c r="AW414" s="312"/>
      <c r="AX414" s="312"/>
      <c r="AY414" s="312"/>
      <c r="AZ414" s="312"/>
      <c r="BA414" s="312"/>
      <c r="BB414" s="312"/>
      <c r="BC414" s="312"/>
      <c r="BD414" s="312"/>
      <c r="BE414" s="312"/>
      <c r="BF414" s="312"/>
      <c r="BG414" s="312"/>
      <c r="BH414" s="312"/>
      <c r="BI414" s="312"/>
      <c r="BJ414" s="312"/>
      <c r="BK414" s="312"/>
      <c r="BL414" s="312"/>
      <c r="BM414" s="312"/>
      <c r="BN414" s="312"/>
      <c r="BO414" s="312"/>
      <c r="BP414" s="312"/>
      <c r="BQ414" s="313">
        <v>2</v>
      </c>
      <c r="BR414" s="312"/>
      <c r="BS414" s="312"/>
      <c r="BT414" s="312"/>
      <c r="BU414" s="315"/>
      <c r="BV414" s="315"/>
      <c r="BW414" s="314">
        <v>905</v>
      </c>
      <c r="BX414" s="313">
        <v>8</v>
      </c>
      <c r="BY414" s="312"/>
      <c r="BZ414" s="312"/>
      <c r="CA414" s="312"/>
      <c r="CB414" s="312"/>
      <c r="CC414" s="312"/>
      <c r="CD414" s="312"/>
      <c r="CE414" s="312"/>
      <c r="CF414" s="312"/>
      <c r="CG414" s="312"/>
      <c r="CH414" s="312"/>
      <c r="CI414" s="312"/>
      <c r="CJ414" s="312"/>
      <c r="CK414" s="312"/>
      <c r="CL414" s="312"/>
      <c r="CM414" s="312"/>
      <c r="CN414" s="312"/>
      <c r="CO414" s="312"/>
      <c r="CP414" s="312"/>
      <c r="CQ414" s="312"/>
      <c r="CR414" s="313">
        <v>1</v>
      </c>
      <c r="CS414" s="313">
        <v>7</v>
      </c>
      <c r="CT414" s="312"/>
      <c r="CU414" s="312"/>
      <c r="CV414" s="312"/>
      <c r="CW414" s="315"/>
      <c r="CX414" s="315"/>
    </row>
    <row r="415" spans="1:102" ht="18.75" x14ac:dyDescent="0.3">
      <c r="A415" s="270">
        <v>403</v>
      </c>
      <c r="B415" s="285" t="s">
        <v>2723</v>
      </c>
      <c r="C415" s="285" t="s">
        <v>351</v>
      </c>
      <c r="D415" s="285" t="s">
        <v>139</v>
      </c>
      <c r="E415" s="285" t="s">
        <v>129</v>
      </c>
      <c r="F415" s="285" t="s">
        <v>129</v>
      </c>
      <c r="G415" s="286" t="s">
        <v>2724</v>
      </c>
      <c r="H415" s="286" t="s">
        <v>2725</v>
      </c>
      <c r="I415" s="291">
        <v>7</v>
      </c>
      <c r="J415" s="285" t="s">
        <v>2726</v>
      </c>
      <c r="K415" s="285" t="s">
        <v>2727</v>
      </c>
      <c r="L415" s="272">
        <v>313001800190</v>
      </c>
      <c r="M415" s="271">
        <v>906</v>
      </c>
      <c r="N415" s="270">
        <v>906</v>
      </c>
      <c r="O415" s="270" t="s">
        <v>2728</v>
      </c>
      <c r="P415" s="273">
        <v>6714687</v>
      </c>
      <c r="Q415" s="273" t="s">
        <v>357</v>
      </c>
      <c r="R415" s="273">
        <v>3184742741</v>
      </c>
      <c r="S415" s="274" t="s">
        <v>2729</v>
      </c>
      <c r="T415" s="313">
        <v>113</v>
      </c>
      <c r="U415" s="312"/>
      <c r="V415" s="313">
        <v>11</v>
      </c>
      <c r="W415" s="313">
        <v>11</v>
      </c>
      <c r="X415" s="313">
        <v>21</v>
      </c>
      <c r="Y415" s="313">
        <v>16</v>
      </c>
      <c r="Z415" s="313">
        <v>13</v>
      </c>
      <c r="AA415" s="313">
        <v>17</v>
      </c>
      <c r="AB415" s="313">
        <v>24</v>
      </c>
      <c r="AC415" s="312"/>
      <c r="AD415" s="312"/>
      <c r="AE415" s="312"/>
      <c r="AF415" s="312"/>
      <c r="AG415" s="312"/>
      <c r="AH415" s="312"/>
      <c r="AI415" s="312"/>
      <c r="AJ415" s="312"/>
      <c r="AK415" s="312"/>
      <c r="AL415" s="312"/>
      <c r="AM415" s="312"/>
      <c r="AN415" s="312"/>
      <c r="AO415" s="312"/>
      <c r="AP415" s="312"/>
      <c r="AQ415" s="312"/>
      <c r="AR415" s="312"/>
      <c r="AS415" s="312"/>
      <c r="AT415" s="312"/>
      <c r="AU415" s="314">
        <v>906</v>
      </c>
      <c r="AV415" s="313">
        <v>50</v>
      </c>
      <c r="AW415" s="312"/>
      <c r="AX415" s="313">
        <v>7</v>
      </c>
      <c r="AY415" s="313">
        <v>7</v>
      </c>
      <c r="AZ415" s="313">
        <v>7</v>
      </c>
      <c r="BA415" s="313">
        <v>11</v>
      </c>
      <c r="BB415" s="313">
        <v>3</v>
      </c>
      <c r="BC415" s="313">
        <v>4</v>
      </c>
      <c r="BD415" s="313">
        <v>11</v>
      </c>
      <c r="BE415" s="312"/>
      <c r="BF415" s="312"/>
      <c r="BG415" s="312"/>
      <c r="BH415" s="312"/>
      <c r="BI415" s="312"/>
      <c r="BJ415" s="312"/>
      <c r="BK415" s="312"/>
      <c r="BL415" s="312"/>
      <c r="BM415" s="312"/>
      <c r="BN415" s="312"/>
      <c r="BO415" s="312"/>
      <c r="BP415" s="312"/>
      <c r="BQ415" s="312"/>
      <c r="BR415" s="312"/>
      <c r="BS415" s="312"/>
      <c r="BT415" s="312"/>
      <c r="BU415" s="315"/>
      <c r="BV415" s="315"/>
      <c r="BW415" s="314">
        <v>906</v>
      </c>
      <c r="BX415" s="313">
        <v>63</v>
      </c>
      <c r="BY415" s="312"/>
      <c r="BZ415" s="313">
        <v>4</v>
      </c>
      <c r="CA415" s="313">
        <v>4</v>
      </c>
      <c r="CB415" s="313">
        <v>14</v>
      </c>
      <c r="CC415" s="313">
        <v>5</v>
      </c>
      <c r="CD415" s="313">
        <v>10</v>
      </c>
      <c r="CE415" s="313">
        <v>13</v>
      </c>
      <c r="CF415" s="313">
        <v>13</v>
      </c>
      <c r="CG415" s="312"/>
      <c r="CH415" s="312"/>
      <c r="CI415" s="312"/>
      <c r="CJ415" s="312"/>
      <c r="CK415" s="312"/>
      <c r="CL415" s="312"/>
      <c r="CM415" s="312"/>
      <c r="CN415" s="312"/>
      <c r="CO415" s="312"/>
      <c r="CP415" s="312"/>
      <c r="CQ415" s="312"/>
      <c r="CR415" s="312"/>
      <c r="CS415" s="312"/>
      <c r="CT415" s="312"/>
      <c r="CU415" s="312"/>
      <c r="CV415" s="312"/>
      <c r="CW415" s="315"/>
      <c r="CX415" s="315"/>
    </row>
    <row r="416" spans="1:102" ht="18.75" x14ac:dyDescent="0.3">
      <c r="A416" s="270">
        <v>404</v>
      </c>
      <c r="B416" s="285" t="s">
        <v>2730</v>
      </c>
      <c r="C416" s="285" t="s">
        <v>351</v>
      </c>
      <c r="D416" s="285" t="s">
        <v>139</v>
      </c>
      <c r="E416" s="285" t="s">
        <v>130</v>
      </c>
      <c r="F416" s="285" t="s">
        <v>130</v>
      </c>
      <c r="G416" s="286" t="s">
        <v>2731</v>
      </c>
      <c r="H416" s="286" t="s">
        <v>2732</v>
      </c>
      <c r="I416" s="291">
        <v>12</v>
      </c>
      <c r="J416" s="285" t="s">
        <v>792</v>
      </c>
      <c r="K416" s="285" t="s">
        <v>2733</v>
      </c>
      <c r="L416" s="272">
        <v>313001800254</v>
      </c>
      <c r="M416" s="271">
        <v>908</v>
      </c>
      <c r="N416" s="270">
        <v>908</v>
      </c>
      <c r="O416" s="270" t="s">
        <v>2734</v>
      </c>
      <c r="P416" s="273">
        <v>6905138</v>
      </c>
      <c r="Q416" s="273" t="s">
        <v>357</v>
      </c>
      <c r="R416" s="273">
        <v>3012311156</v>
      </c>
      <c r="S416" s="274" t="s">
        <v>2735</v>
      </c>
      <c r="T416" s="313">
        <v>378</v>
      </c>
      <c r="U416" s="312"/>
      <c r="V416" s="313">
        <v>28</v>
      </c>
      <c r="W416" s="313">
        <v>32</v>
      </c>
      <c r="X416" s="313">
        <v>42</v>
      </c>
      <c r="Y416" s="313">
        <v>57</v>
      </c>
      <c r="Z416" s="313">
        <v>56</v>
      </c>
      <c r="AA416" s="313">
        <v>37</v>
      </c>
      <c r="AB416" s="313">
        <v>36</v>
      </c>
      <c r="AC416" s="312"/>
      <c r="AD416" s="313">
        <v>27</v>
      </c>
      <c r="AE416" s="313">
        <v>24</v>
      </c>
      <c r="AF416" s="313">
        <v>18</v>
      </c>
      <c r="AG416" s="313">
        <v>13</v>
      </c>
      <c r="AH416" s="313">
        <v>4</v>
      </c>
      <c r="AI416" s="313">
        <v>4</v>
      </c>
      <c r="AJ416" s="312"/>
      <c r="AK416" s="312"/>
      <c r="AL416" s="312"/>
      <c r="AM416" s="312"/>
      <c r="AN416" s="312"/>
      <c r="AO416" s="312"/>
      <c r="AP416" s="312"/>
      <c r="AQ416" s="312"/>
      <c r="AR416" s="312"/>
      <c r="AS416" s="312"/>
      <c r="AT416" s="312"/>
      <c r="AU416" s="314">
        <v>908</v>
      </c>
      <c r="AV416" s="313">
        <v>170</v>
      </c>
      <c r="AW416" s="312"/>
      <c r="AX416" s="313">
        <v>13</v>
      </c>
      <c r="AY416" s="313">
        <v>13</v>
      </c>
      <c r="AZ416" s="313">
        <v>23</v>
      </c>
      <c r="BA416" s="313">
        <v>25</v>
      </c>
      <c r="BB416" s="313">
        <v>26</v>
      </c>
      <c r="BC416" s="313">
        <v>17</v>
      </c>
      <c r="BD416" s="313">
        <v>9</v>
      </c>
      <c r="BE416" s="312"/>
      <c r="BF416" s="313">
        <v>12</v>
      </c>
      <c r="BG416" s="313">
        <v>11</v>
      </c>
      <c r="BH416" s="313">
        <v>5</v>
      </c>
      <c r="BI416" s="313">
        <v>11</v>
      </c>
      <c r="BJ416" s="313">
        <v>3</v>
      </c>
      <c r="BK416" s="313">
        <v>2</v>
      </c>
      <c r="BL416" s="312"/>
      <c r="BM416" s="312"/>
      <c r="BN416" s="312"/>
      <c r="BO416" s="312"/>
      <c r="BP416" s="312"/>
      <c r="BQ416" s="312"/>
      <c r="BR416" s="312"/>
      <c r="BS416" s="312"/>
      <c r="BT416" s="312"/>
      <c r="BU416" s="315"/>
      <c r="BV416" s="315"/>
      <c r="BW416" s="314">
        <v>908</v>
      </c>
      <c r="BX416" s="313">
        <v>208</v>
      </c>
      <c r="BY416" s="312"/>
      <c r="BZ416" s="313">
        <v>15</v>
      </c>
      <c r="CA416" s="313">
        <v>19</v>
      </c>
      <c r="CB416" s="313">
        <v>19</v>
      </c>
      <c r="CC416" s="313">
        <v>32</v>
      </c>
      <c r="CD416" s="313">
        <v>30</v>
      </c>
      <c r="CE416" s="313">
        <v>20</v>
      </c>
      <c r="CF416" s="313">
        <v>27</v>
      </c>
      <c r="CG416" s="312"/>
      <c r="CH416" s="313">
        <v>15</v>
      </c>
      <c r="CI416" s="313">
        <v>13</v>
      </c>
      <c r="CJ416" s="313">
        <v>13</v>
      </c>
      <c r="CK416" s="313">
        <v>2</v>
      </c>
      <c r="CL416" s="313">
        <v>1</v>
      </c>
      <c r="CM416" s="313">
        <v>2</v>
      </c>
      <c r="CN416" s="312"/>
      <c r="CO416" s="312"/>
      <c r="CP416" s="312"/>
      <c r="CQ416" s="312"/>
      <c r="CR416" s="312"/>
      <c r="CS416" s="312"/>
      <c r="CT416" s="312"/>
      <c r="CU416" s="312"/>
      <c r="CV416" s="312"/>
      <c r="CW416" s="315"/>
      <c r="CX416" s="315"/>
    </row>
    <row r="417" spans="1:102" ht="18.75" x14ac:dyDescent="0.3">
      <c r="A417" s="270">
        <v>405</v>
      </c>
      <c r="B417" s="285" t="s">
        <v>2736</v>
      </c>
      <c r="C417" s="285" t="s">
        <v>351</v>
      </c>
      <c r="D417" s="285" t="s">
        <v>139</v>
      </c>
      <c r="E417" s="285" t="s">
        <v>130</v>
      </c>
      <c r="F417" s="285" t="s">
        <v>130</v>
      </c>
      <c r="G417" s="286" t="s">
        <v>2737</v>
      </c>
      <c r="H417" s="286" t="s">
        <v>2738</v>
      </c>
      <c r="I417" s="291">
        <v>13</v>
      </c>
      <c r="J417" s="285" t="s">
        <v>1740</v>
      </c>
      <c r="K417" s="285" t="s">
        <v>2739</v>
      </c>
      <c r="L417" s="272">
        <v>313001800238</v>
      </c>
      <c r="M417" s="271">
        <v>911</v>
      </c>
      <c r="N417" s="270">
        <v>911</v>
      </c>
      <c r="O417" s="270" t="s">
        <v>2740</v>
      </c>
      <c r="P417" s="273">
        <v>6414006</v>
      </c>
      <c r="Q417" s="273" t="s">
        <v>357</v>
      </c>
      <c r="R417" s="273">
        <v>3007835477</v>
      </c>
      <c r="S417" s="274" t="s">
        <v>2741</v>
      </c>
      <c r="T417" s="313">
        <v>74</v>
      </c>
      <c r="U417" s="312"/>
      <c r="V417" s="313">
        <v>8</v>
      </c>
      <c r="W417" s="313">
        <v>8</v>
      </c>
      <c r="X417" s="313">
        <v>8</v>
      </c>
      <c r="Y417" s="313">
        <v>19</v>
      </c>
      <c r="Z417" s="313">
        <v>14</v>
      </c>
      <c r="AA417" s="313">
        <v>14</v>
      </c>
      <c r="AB417" s="313">
        <v>3</v>
      </c>
      <c r="AC417" s="312"/>
      <c r="AD417" s="312"/>
      <c r="AE417" s="312"/>
      <c r="AF417" s="312"/>
      <c r="AG417" s="312"/>
      <c r="AH417" s="312"/>
      <c r="AI417" s="312"/>
      <c r="AJ417" s="312"/>
      <c r="AK417" s="312"/>
      <c r="AL417" s="312"/>
      <c r="AM417" s="312"/>
      <c r="AN417" s="312"/>
      <c r="AO417" s="312"/>
      <c r="AP417" s="312"/>
      <c r="AQ417" s="312"/>
      <c r="AR417" s="312"/>
      <c r="AS417" s="312"/>
      <c r="AT417" s="312"/>
      <c r="AU417" s="314">
        <v>911</v>
      </c>
      <c r="AV417" s="313">
        <v>29</v>
      </c>
      <c r="AW417" s="312"/>
      <c r="AX417" s="313">
        <v>3</v>
      </c>
      <c r="AY417" s="313">
        <v>2</v>
      </c>
      <c r="AZ417" s="313">
        <v>2</v>
      </c>
      <c r="BA417" s="313">
        <v>7</v>
      </c>
      <c r="BB417" s="313">
        <v>5</v>
      </c>
      <c r="BC417" s="313">
        <v>9</v>
      </c>
      <c r="BD417" s="313">
        <v>1</v>
      </c>
      <c r="BE417" s="312"/>
      <c r="BF417" s="312"/>
      <c r="BG417" s="312"/>
      <c r="BH417" s="312"/>
      <c r="BI417" s="312"/>
      <c r="BJ417" s="312"/>
      <c r="BK417" s="312"/>
      <c r="BL417" s="312"/>
      <c r="BM417" s="312"/>
      <c r="BN417" s="312"/>
      <c r="BO417" s="312"/>
      <c r="BP417" s="312"/>
      <c r="BQ417" s="312"/>
      <c r="BR417" s="312"/>
      <c r="BS417" s="312"/>
      <c r="BT417" s="312"/>
      <c r="BU417" s="315"/>
      <c r="BV417" s="315"/>
      <c r="BW417" s="314">
        <v>911</v>
      </c>
      <c r="BX417" s="313">
        <v>45</v>
      </c>
      <c r="BY417" s="312"/>
      <c r="BZ417" s="313">
        <v>5</v>
      </c>
      <c r="CA417" s="313">
        <v>6</v>
      </c>
      <c r="CB417" s="313">
        <v>6</v>
      </c>
      <c r="CC417" s="313">
        <v>12</v>
      </c>
      <c r="CD417" s="313">
        <v>9</v>
      </c>
      <c r="CE417" s="313">
        <v>5</v>
      </c>
      <c r="CF417" s="313">
        <v>2</v>
      </c>
      <c r="CG417" s="312"/>
      <c r="CH417" s="312"/>
      <c r="CI417" s="312"/>
      <c r="CJ417" s="312"/>
      <c r="CK417" s="312"/>
      <c r="CL417" s="312"/>
      <c r="CM417" s="312"/>
      <c r="CN417" s="312"/>
      <c r="CO417" s="312"/>
      <c r="CP417" s="312"/>
      <c r="CQ417" s="312"/>
      <c r="CR417" s="312"/>
      <c r="CS417" s="312"/>
      <c r="CT417" s="312"/>
      <c r="CU417" s="312"/>
      <c r="CV417" s="312"/>
      <c r="CW417" s="315"/>
      <c r="CX417" s="315"/>
    </row>
    <row r="418" spans="1:102" ht="18.75" x14ac:dyDescent="0.3">
      <c r="A418" s="270">
        <v>406</v>
      </c>
      <c r="B418" s="285" t="s">
        <v>2742</v>
      </c>
      <c r="C418" s="285" t="s">
        <v>351</v>
      </c>
      <c r="D418" s="285" t="s">
        <v>139</v>
      </c>
      <c r="E418" s="285" t="s">
        <v>129</v>
      </c>
      <c r="F418" s="285" t="s">
        <v>144</v>
      </c>
      <c r="G418" s="288" t="s">
        <v>2743</v>
      </c>
      <c r="H418" s="289" t="s">
        <v>2744</v>
      </c>
      <c r="I418" s="287" t="s">
        <v>367</v>
      </c>
      <c r="J418" s="285" t="s">
        <v>1234</v>
      </c>
      <c r="K418" s="285" t="s">
        <v>2745</v>
      </c>
      <c r="L418" s="272">
        <v>413001800402</v>
      </c>
      <c r="M418" s="271">
        <v>912</v>
      </c>
      <c r="N418" s="270">
        <v>912</v>
      </c>
      <c r="O418" s="270" t="s">
        <v>2746</v>
      </c>
      <c r="P418" s="273">
        <v>3176579913</v>
      </c>
      <c r="Q418" s="273" t="s">
        <v>357</v>
      </c>
      <c r="R418" s="273">
        <v>3176579913</v>
      </c>
      <c r="S418" s="274" t="s">
        <v>2747</v>
      </c>
      <c r="T418" s="313">
        <v>128</v>
      </c>
      <c r="U418" s="312"/>
      <c r="V418" s="313">
        <v>20</v>
      </c>
      <c r="W418" s="313">
        <v>20</v>
      </c>
      <c r="X418" s="313">
        <v>19</v>
      </c>
      <c r="Y418" s="313">
        <v>19</v>
      </c>
      <c r="Z418" s="313">
        <v>17</v>
      </c>
      <c r="AA418" s="313">
        <v>17</v>
      </c>
      <c r="AB418" s="313">
        <v>16</v>
      </c>
      <c r="AC418" s="312"/>
      <c r="AD418" s="312"/>
      <c r="AE418" s="312"/>
      <c r="AF418" s="312"/>
      <c r="AG418" s="312"/>
      <c r="AH418" s="312"/>
      <c r="AI418" s="312"/>
      <c r="AJ418" s="312"/>
      <c r="AK418" s="312"/>
      <c r="AL418" s="312"/>
      <c r="AM418" s="312"/>
      <c r="AN418" s="312"/>
      <c r="AO418" s="312"/>
      <c r="AP418" s="312"/>
      <c r="AQ418" s="312"/>
      <c r="AR418" s="312"/>
      <c r="AS418" s="312"/>
      <c r="AT418" s="312"/>
      <c r="AU418" s="314">
        <v>912</v>
      </c>
      <c r="AV418" s="313">
        <v>69</v>
      </c>
      <c r="AW418" s="312"/>
      <c r="AX418" s="313">
        <v>10</v>
      </c>
      <c r="AY418" s="313">
        <v>12</v>
      </c>
      <c r="AZ418" s="313">
        <v>9</v>
      </c>
      <c r="BA418" s="313">
        <v>12</v>
      </c>
      <c r="BB418" s="313">
        <v>10</v>
      </c>
      <c r="BC418" s="313">
        <v>9</v>
      </c>
      <c r="BD418" s="313">
        <v>7</v>
      </c>
      <c r="BE418" s="312"/>
      <c r="BF418" s="312"/>
      <c r="BG418" s="312"/>
      <c r="BH418" s="312"/>
      <c r="BI418" s="312"/>
      <c r="BJ418" s="312"/>
      <c r="BK418" s="312"/>
      <c r="BL418" s="312"/>
      <c r="BM418" s="312"/>
      <c r="BN418" s="312"/>
      <c r="BO418" s="312"/>
      <c r="BP418" s="312"/>
      <c r="BQ418" s="312"/>
      <c r="BR418" s="312"/>
      <c r="BS418" s="312"/>
      <c r="BT418" s="312"/>
      <c r="BU418" s="315"/>
      <c r="BV418" s="315"/>
      <c r="BW418" s="314">
        <v>912</v>
      </c>
      <c r="BX418" s="313">
        <v>59</v>
      </c>
      <c r="BY418" s="312"/>
      <c r="BZ418" s="313">
        <v>10</v>
      </c>
      <c r="CA418" s="313">
        <v>8</v>
      </c>
      <c r="CB418" s="313">
        <v>10</v>
      </c>
      <c r="CC418" s="313">
        <v>7</v>
      </c>
      <c r="CD418" s="313">
        <v>7</v>
      </c>
      <c r="CE418" s="313">
        <v>8</v>
      </c>
      <c r="CF418" s="313">
        <v>9</v>
      </c>
      <c r="CG418" s="312"/>
      <c r="CH418" s="312"/>
      <c r="CI418" s="312"/>
      <c r="CJ418" s="312"/>
      <c r="CK418" s="312"/>
      <c r="CL418" s="312"/>
      <c r="CM418" s="312"/>
      <c r="CN418" s="312"/>
      <c r="CO418" s="312"/>
      <c r="CP418" s="312"/>
      <c r="CQ418" s="312"/>
      <c r="CR418" s="312"/>
      <c r="CS418" s="312"/>
      <c r="CT418" s="312"/>
      <c r="CU418" s="312"/>
      <c r="CV418" s="312"/>
      <c r="CW418" s="315"/>
      <c r="CX418" s="315"/>
    </row>
    <row r="419" spans="1:102" ht="18.75" x14ac:dyDescent="0.3">
      <c r="A419" s="270">
        <v>407</v>
      </c>
      <c r="B419" s="285" t="s">
        <v>2748</v>
      </c>
      <c r="C419" s="285" t="s">
        <v>351</v>
      </c>
      <c r="D419" s="285" t="s">
        <v>139</v>
      </c>
      <c r="E419" s="285" t="s">
        <v>130</v>
      </c>
      <c r="F419" s="285" t="s">
        <v>130</v>
      </c>
      <c r="G419" s="288" t="s">
        <v>2749</v>
      </c>
      <c r="H419" s="289" t="s">
        <v>2750</v>
      </c>
      <c r="I419" s="287">
        <v>13</v>
      </c>
      <c r="J419" s="285" t="s">
        <v>1740</v>
      </c>
      <c r="K419" s="285" t="s">
        <v>2751</v>
      </c>
      <c r="L419" s="272">
        <v>313001800378</v>
      </c>
      <c r="M419" s="271">
        <v>913</v>
      </c>
      <c r="N419" s="270">
        <v>913</v>
      </c>
      <c r="O419" s="270" t="s">
        <v>2752</v>
      </c>
      <c r="P419" s="273">
        <v>6782503</v>
      </c>
      <c r="Q419" s="273" t="s">
        <v>357</v>
      </c>
      <c r="R419" s="273">
        <v>3163688451</v>
      </c>
      <c r="S419" s="274" t="s">
        <v>2753</v>
      </c>
      <c r="T419" s="313">
        <v>113</v>
      </c>
      <c r="U419" s="313">
        <v>8</v>
      </c>
      <c r="V419" s="313">
        <v>8</v>
      </c>
      <c r="W419" s="313">
        <v>18</v>
      </c>
      <c r="X419" s="313">
        <v>19</v>
      </c>
      <c r="Y419" s="313">
        <v>15</v>
      </c>
      <c r="Z419" s="313">
        <v>16</v>
      </c>
      <c r="AA419" s="313">
        <v>15</v>
      </c>
      <c r="AB419" s="313">
        <v>14</v>
      </c>
      <c r="AC419" s="312"/>
      <c r="AD419" s="312"/>
      <c r="AE419" s="312"/>
      <c r="AF419" s="312"/>
      <c r="AG419" s="312"/>
      <c r="AH419" s="312"/>
      <c r="AI419" s="312"/>
      <c r="AJ419" s="312"/>
      <c r="AK419" s="312"/>
      <c r="AL419" s="312"/>
      <c r="AM419" s="312"/>
      <c r="AN419" s="312"/>
      <c r="AO419" s="312"/>
      <c r="AP419" s="312"/>
      <c r="AQ419" s="312"/>
      <c r="AR419" s="312"/>
      <c r="AS419" s="312"/>
      <c r="AT419" s="312"/>
      <c r="AU419" s="314">
        <v>913</v>
      </c>
      <c r="AV419" s="313">
        <v>51</v>
      </c>
      <c r="AW419" s="313">
        <v>2</v>
      </c>
      <c r="AX419" s="313">
        <v>4</v>
      </c>
      <c r="AY419" s="313">
        <v>10</v>
      </c>
      <c r="AZ419" s="313">
        <v>11</v>
      </c>
      <c r="BA419" s="313">
        <v>8</v>
      </c>
      <c r="BB419" s="313">
        <v>5</v>
      </c>
      <c r="BC419" s="313">
        <v>8</v>
      </c>
      <c r="BD419" s="313">
        <v>3</v>
      </c>
      <c r="BE419" s="312"/>
      <c r="BF419" s="312"/>
      <c r="BG419" s="312"/>
      <c r="BH419" s="312"/>
      <c r="BI419" s="312"/>
      <c r="BJ419" s="312"/>
      <c r="BK419" s="312"/>
      <c r="BL419" s="312"/>
      <c r="BM419" s="312"/>
      <c r="BN419" s="312"/>
      <c r="BO419" s="312"/>
      <c r="BP419" s="312"/>
      <c r="BQ419" s="312"/>
      <c r="BR419" s="312"/>
      <c r="BS419" s="312"/>
      <c r="BT419" s="312"/>
      <c r="BU419" s="315"/>
      <c r="BV419" s="315"/>
      <c r="BW419" s="314">
        <v>913</v>
      </c>
      <c r="BX419" s="313">
        <v>62</v>
      </c>
      <c r="BY419" s="313">
        <v>6</v>
      </c>
      <c r="BZ419" s="313">
        <v>4</v>
      </c>
      <c r="CA419" s="313">
        <v>8</v>
      </c>
      <c r="CB419" s="313">
        <v>8</v>
      </c>
      <c r="CC419" s="313">
        <v>7</v>
      </c>
      <c r="CD419" s="313">
        <v>11</v>
      </c>
      <c r="CE419" s="313">
        <v>7</v>
      </c>
      <c r="CF419" s="313">
        <v>11</v>
      </c>
      <c r="CG419" s="312"/>
      <c r="CH419" s="312"/>
      <c r="CI419" s="312"/>
      <c r="CJ419" s="312"/>
      <c r="CK419" s="312"/>
      <c r="CL419" s="312"/>
      <c r="CM419" s="312"/>
      <c r="CN419" s="312"/>
      <c r="CO419" s="312"/>
      <c r="CP419" s="312"/>
      <c r="CQ419" s="312"/>
      <c r="CR419" s="312"/>
      <c r="CS419" s="312"/>
      <c r="CT419" s="312"/>
      <c r="CU419" s="312"/>
      <c r="CV419" s="312"/>
      <c r="CW419" s="315"/>
      <c r="CX419" s="315"/>
    </row>
    <row r="420" spans="1:102" ht="18.75" x14ac:dyDescent="0.3">
      <c r="A420" s="270">
        <v>408</v>
      </c>
      <c r="B420" s="285" t="s">
        <v>2754</v>
      </c>
      <c r="C420" s="285" t="s">
        <v>351</v>
      </c>
      <c r="D420" s="285" t="s">
        <v>139</v>
      </c>
      <c r="E420" s="285" t="s">
        <v>128</v>
      </c>
      <c r="F420" s="285" t="s">
        <v>148</v>
      </c>
      <c r="G420" s="288" t="s">
        <v>2755</v>
      </c>
      <c r="H420" s="289" t="s">
        <v>2756</v>
      </c>
      <c r="I420" s="287">
        <v>1</v>
      </c>
      <c r="J420" s="285" t="s">
        <v>2757</v>
      </c>
      <c r="K420" s="285" t="s">
        <v>2758</v>
      </c>
      <c r="L420" s="272">
        <v>313001800424</v>
      </c>
      <c r="M420" s="271">
        <v>916</v>
      </c>
      <c r="N420" s="270">
        <v>916</v>
      </c>
      <c r="O420" s="270" t="s">
        <v>2759</v>
      </c>
      <c r="P420" s="273">
        <v>6904923</v>
      </c>
      <c r="Q420" s="273" t="s">
        <v>357</v>
      </c>
      <c r="R420" s="273">
        <v>3103650082</v>
      </c>
      <c r="S420" s="274" t="s">
        <v>2760</v>
      </c>
      <c r="T420" s="313">
        <v>85</v>
      </c>
      <c r="U420" s="313">
        <v>11</v>
      </c>
      <c r="V420" s="313">
        <v>15</v>
      </c>
      <c r="W420" s="313">
        <v>17</v>
      </c>
      <c r="X420" s="313">
        <v>13</v>
      </c>
      <c r="Y420" s="313">
        <v>13</v>
      </c>
      <c r="Z420" s="313">
        <v>6</v>
      </c>
      <c r="AA420" s="313">
        <v>5</v>
      </c>
      <c r="AB420" s="313">
        <v>5</v>
      </c>
      <c r="AC420" s="312"/>
      <c r="AD420" s="312"/>
      <c r="AE420" s="312"/>
      <c r="AF420" s="312"/>
      <c r="AG420" s="312"/>
      <c r="AH420" s="312"/>
      <c r="AI420" s="312"/>
      <c r="AJ420" s="312"/>
      <c r="AK420" s="312"/>
      <c r="AL420" s="312"/>
      <c r="AM420" s="312"/>
      <c r="AN420" s="312"/>
      <c r="AO420" s="312"/>
      <c r="AP420" s="312"/>
      <c r="AQ420" s="312"/>
      <c r="AR420" s="312"/>
      <c r="AS420" s="312"/>
      <c r="AT420" s="312"/>
      <c r="AU420" s="314">
        <v>916</v>
      </c>
      <c r="AV420" s="313">
        <v>43</v>
      </c>
      <c r="AW420" s="313">
        <v>5</v>
      </c>
      <c r="AX420" s="313">
        <v>7</v>
      </c>
      <c r="AY420" s="313">
        <v>11</v>
      </c>
      <c r="AZ420" s="313">
        <v>9</v>
      </c>
      <c r="BA420" s="313">
        <v>7</v>
      </c>
      <c r="BB420" s="313">
        <v>1</v>
      </c>
      <c r="BC420" s="313">
        <v>2</v>
      </c>
      <c r="BD420" s="313">
        <v>1</v>
      </c>
      <c r="BE420" s="312"/>
      <c r="BF420" s="312"/>
      <c r="BG420" s="312"/>
      <c r="BH420" s="312"/>
      <c r="BI420" s="312"/>
      <c r="BJ420" s="312"/>
      <c r="BK420" s="312"/>
      <c r="BL420" s="312"/>
      <c r="BM420" s="312"/>
      <c r="BN420" s="312"/>
      <c r="BO420" s="312"/>
      <c r="BP420" s="312"/>
      <c r="BQ420" s="312"/>
      <c r="BR420" s="312"/>
      <c r="BS420" s="312"/>
      <c r="BT420" s="312"/>
      <c r="BU420" s="315"/>
      <c r="BV420" s="315"/>
      <c r="BW420" s="314">
        <v>916</v>
      </c>
      <c r="BX420" s="313">
        <v>42</v>
      </c>
      <c r="BY420" s="313">
        <v>6</v>
      </c>
      <c r="BZ420" s="313">
        <v>8</v>
      </c>
      <c r="CA420" s="313">
        <v>6</v>
      </c>
      <c r="CB420" s="313">
        <v>4</v>
      </c>
      <c r="CC420" s="313">
        <v>6</v>
      </c>
      <c r="CD420" s="313">
        <v>5</v>
      </c>
      <c r="CE420" s="313">
        <v>3</v>
      </c>
      <c r="CF420" s="313">
        <v>4</v>
      </c>
      <c r="CG420" s="312"/>
      <c r="CH420" s="312"/>
      <c r="CI420" s="312"/>
      <c r="CJ420" s="312"/>
      <c r="CK420" s="312"/>
      <c r="CL420" s="312"/>
      <c r="CM420" s="312"/>
      <c r="CN420" s="312"/>
      <c r="CO420" s="312"/>
      <c r="CP420" s="312"/>
      <c r="CQ420" s="312"/>
      <c r="CR420" s="312"/>
      <c r="CS420" s="312"/>
      <c r="CT420" s="312"/>
      <c r="CU420" s="312"/>
      <c r="CV420" s="312"/>
      <c r="CW420" s="315"/>
      <c r="CX420" s="315"/>
    </row>
    <row r="421" spans="1:102" ht="18.75" x14ac:dyDescent="0.3">
      <c r="A421" s="270">
        <v>409</v>
      </c>
      <c r="B421" s="285" t="s">
        <v>2761</v>
      </c>
      <c r="C421" s="285" t="s">
        <v>351</v>
      </c>
      <c r="D421" s="285" t="s">
        <v>139</v>
      </c>
      <c r="E421" s="285" t="s">
        <v>130</v>
      </c>
      <c r="F421" s="285" t="s">
        <v>130</v>
      </c>
      <c r="G421" s="286" t="s">
        <v>2762</v>
      </c>
      <c r="H421" s="286" t="s">
        <v>2763</v>
      </c>
      <c r="I421" s="287">
        <v>14</v>
      </c>
      <c r="J421" s="285" t="s">
        <v>2190</v>
      </c>
      <c r="K421" s="285" t="s">
        <v>2764</v>
      </c>
      <c r="L421" s="272">
        <v>313001800432</v>
      </c>
      <c r="M421" s="271">
        <v>918</v>
      </c>
      <c r="N421" s="270">
        <v>918</v>
      </c>
      <c r="O421" s="270" t="s">
        <v>2765</v>
      </c>
      <c r="P421" s="273">
        <v>6651200</v>
      </c>
      <c r="Q421" s="273" t="s">
        <v>357</v>
      </c>
      <c r="R421" s="273">
        <v>3135432775</v>
      </c>
      <c r="S421" s="274" t="s">
        <v>2766</v>
      </c>
      <c r="T421" s="313">
        <v>193</v>
      </c>
      <c r="U421" s="313">
        <v>31</v>
      </c>
      <c r="V421" s="313">
        <v>31</v>
      </c>
      <c r="W421" s="313">
        <v>33</v>
      </c>
      <c r="X421" s="313">
        <v>19</v>
      </c>
      <c r="Y421" s="313">
        <v>22</v>
      </c>
      <c r="Z421" s="313">
        <v>22</v>
      </c>
      <c r="AA421" s="313">
        <v>20</v>
      </c>
      <c r="AB421" s="313">
        <v>15</v>
      </c>
      <c r="AC421" s="312"/>
      <c r="AD421" s="312"/>
      <c r="AE421" s="312"/>
      <c r="AF421" s="312"/>
      <c r="AG421" s="312"/>
      <c r="AH421" s="312"/>
      <c r="AI421" s="312"/>
      <c r="AJ421" s="312"/>
      <c r="AK421" s="312"/>
      <c r="AL421" s="312"/>
      <c r="AM421" s="312"/>
      <c r="AN421" s="312"/>
      <c r="AO421" s="312"/>
      <c r="AP421" s="312"/>
      <c r="AQ421" s="312"/>
      <c r="AR421" s="312"/>
      <c r="AS421" s="312"/>
      <c r="AT421" s="312"/>
      <c r="AU421" s="314">
        <v>918</v>
      </c>
      <c r="AV421" s="313">
        <v>89</v>
      </c>
      <c r="AW421" s="313">
        <v>12</v>
      </c>
      <c r="AX421" s="313">
        <v>19</v>
      </c>
      <c r="AY421" s="313">
        <v>14</v>
      </c>
      <c r="AZ421" s="313">
        <v>11</v>
      </c>
      <c r="BA421" s="313">
        <v>12</v>
      </c>
      <c r="BB421" s="313">
        <v>7</v>
      </c>
      <c r="BC421" s="313">
        <v>7</v>
      </c>
      <c r="BD421" s="313">
        <v>7</v>
      </c>
      <c r="BE421" s="312"/>
      <c r="BF421" s="312"/>
      <c r="BG421" s="312"/>
      <c r="BH421" s="312"/>
      <c r="BI421" s="312"/>
      <c r="BJ421" s="312"/>
      <c r="BK421" s="312"/>
      <c r="BL421" s="312"/>
      <c r="BM421" s="312"/>
      <c r="BN421" s="312"/>
      <c r="BO421" s="312"/>
      <c r="BP421" s="312"/>
      <c r="BQ421" s="312"/>
      <c r="BR421" s="312"/>
      <c r="BS421" s="312"/>
      <c r="BT421" s="312"/>
      <c r="BU421" s="315"/>
      <c r="BV421" s="315"/>
      <c r="BW421" s="314">
        <v>918</v>
      </c>
      <c r="BX421" s="313">
        <v>104</v>
      </c>
      <c r="BY421" s="313">
        <v>19</v>
      </c>
      <c r="BZ421" s="313">
        <v>12</v>
      </c>
      <c r="CA421" s="313">
        <v>19</v>
      </c>
      <c r="CB421" s="313">
        <v>8</v>
      </c>
      <c r="CC421" s="313">
        <v>10</v>
      </c>
      <c r="CD421" s="313">
        <v>15</v>
      </c>
      <c r="CE421" s="313">
        <v>13</v>
      </c>
      <c r="CF421" s="313">
        <v>8</v>
      </c>
      <c r="CG421" s="312"/>
      <c r="CH421" s="312"/>
      <c r="CI421" s="312"/>
      <c r="CJ421" s="312"/>
      <c r="CK421" s="312"/>
      <c r="CL421" s="312"/>
      <c r="CM421" s="312"/>
      <c r="CN421" s="312"/>
      <c r="CO421" s="312"/>
      <c r="CP421" s="312"/>
      <c r="CQ421" s="312"/>
      <c r="CR421" s="312"/>
      <c r="CS421" s="312"/>
      <c r="CT421" s="312"/>
      <c r="CU421" s="312"/>
      <c r="CV421" s="312"/>
      <c r="CW421" s="315"/>
      <c r="CX421" s="315"/>
    </row>
    <row r="422" spans="1:102" ht="18.75" x14ac:dyDescent="0.3">
      <c r="A422" s="270">
        <v>410</v>
      </c>
      <c r="B422" s="285" t="s">
        <v>2767</v>
      </c>
      <c r="C422" s="285" t="s">
        <v>351</v>
      </c>
      <c r="D422" s="285" t="s">
        <v>139</v>
      </c>
      <c r="E422" s="285" t="s">
        <v>130</v>
      </c>
      <c r="F422" s="285" t="s">
        <v>130</v>
      </c>
      <c r="G422" s="286" t="s">
        <v>2768</v>
      </c>
      <c r="H422" s="286" t="s">
        <v>2769</v>
      </c>
      <c r="I422" s="287">
        <v>13</v>
      </c>
      <c r="J422" s="285" t="s">
        <v>2452</v>
      </c>
      <c r="K422" s="285" t="s">
        <v>2770</v>
      </c>
      <c r="L422" s="272">
        <v>313001800475</v>
      </c>
      <c r="M422" s="271">
        <v>919</v>
      </c>
      <c r="N422" s="270">
        <v>919</v>
      </c>
      <c r="O422" s="270" t="s">
        <v>2771</v>
      </c>
      <c r="P422" s="273">
        <v>3205547717</v>
      </c>
      <c r="Q422" s="273" t="s">
        <v>357</v>
      </c>
      <c r="R422" s="273">
        <v>3205547717</v>
      </c>
      <c r="S422" s="274" t="s">
        <v>2772</v>
      </c>
      <c r="T422" s="313">
        <v>55</v>
      </c>
      <c r="U422" s="313">
        <v>2</v>
      </c>
      <c r="V422" s="313">
        <v>13</v>
      </c>
      <c r="W422" s="313">
        <v>9</v>
      </c>
      <c r="X422" s="313">
        <v>8</v>
      </c>
      <c r="Y422" s="313">
        <v>8</v>
      </c>
      <c r="Z422" s="313">
        <v>10</v>
      </c>
      <c r="AA422" s="313">
        <v>5</v>
      </c>
      <c r="AB422" s="312"/>
      <c r="AC422" s="312"/>
      <c r="AD422" s="312"/>
      <c r="AE422" s="312"/>
      <c r="AF422" s="312"/>
      <c r="AG422" s="312"/>
      <c r="AH422" s="312"/>
      <c r="AI422" s="312"/>
      <c r="AJ422" s="312"/>
      <c r="AK422" s="312"/>
      <c r="AL422" s="312"/>
      <c r="AM422" s="312"/>
      <c r="AN422" s="312"/>
      <c r="AO422" s="312"/>
      <c r="AP422" s="312"/>
      <c r="AQ422" s="312"/>
      <c r="AR422" s="312"/>
      <c r="AS422" s="312"/>
      <c r="AT422" s="312"/>
      <c r="AU422" s="314">
        <v>919</v>
      </c>
      <c r="AV422" s="313">
        <v>24</v>
      </c>
      <c r="AW422" s="312"/>
      <c r="AX422" s="313">
        <v>6</v>
      </c>
      <c r="AY422" s="313">
        <v>3</v>
      </c>
      <c r="AZ422" s="313">
        <v>2</v>
      </c>
      <c r="BA422" s="313">
        <v>1</v>
      </c>
      <c r="BB422" s="313">
        <v>8</v>
      </c>
      <c r="BC422" s="313">
        <v>4</v>
      </c>
      <c r="BD422" s="312"/>
      <c r="BE422" s="312"/>
      <c r="BF422" s="312"/>
      <c r="BG422" s="312"/>
      <c r="BH422" s="312"/>
      <c r="BI422" s="312"/>
      <c r="BJ422" s="312"/>
      <c r="BK422" s="312"/>
      <c r="BL422" s="312"/>
      <c r="BM422" s="312"/>
      <c r="BN422" s="312"/>
      <c r="BO422" s="312"/>
      <c r="BP422" s="312"/>
      <c r="BQ422" s="312"/>
      <c r="BR422" s="312"/>
      <c r="BS422" s="312"/>
      <c r="BT422" s="312"/>
      <c r="BU422" s="315"/>
      <c r="BV422" s="315"/>
      <c r="BW422" s="314">
        <v>919</v>
      </c>
      <c r="BX422" s="313">
        <v>31</v>
      </c>
      <c r="BY422" s="313">
        <v>2</v>
      </c>
      <c r="BZ422" s="313">
        <v>7</v>
      </c>
      <c r="CA422" s="313">
        <v>6</v>
      </c>
      <c r="CB422" s="313">
        <v>6</v>
      </c>
      <c r="CC422" s="313">
        <v>7</v>
      </c>
      <c r="CD422" s="313">
        <v>2</v>
      </c>
      <c r="CE422" s="313">
        <v>1</v>
      </c>
      <c r="CF422" s="312"/>
      <c r="CG422" s="312"/>
      <c r="CH422" s="312"/>
      <c r="CI422" s="312"/>
      <c r="CJ422" s="312"/>
      <c r="CK422" s="312"/>
      <c r="CL422" s="312"/>
      <c r="CM422" s="312"/>
      <c r="CN422" s="312"/>
      <c r="CO422" s="312"/>
      <c r="CP422" s="312"/>
      <c r="CQ422" s="312"/>
      <c r="CR422" s="312"/>
      <c r="CS422" s="312"/>
      <c r="CT422" s="312"/>
      <c r="CU422" s="312"/>
      <c r="CV422" s="312"/>
      <c r="CW422" s="315"/>
      <c r="CX422" s="315"/>
    </row>
    <row r="423" spans="1:102" ht="18.75" x14ac:dyDescent="0.3">
      <c r="A423" s="270">
        <v>411</v>
      </c>
      <c r="B423" s="285" t="s">
        <v>2773</v>
      </c>
      <c r="C423" s="285" t="s">
        <v>351</v>
      </c>
      <c r="D423" s="285" t="s">
        <v>139</v>
      </c>
      <c r="E423" s="285" t="s">
        <v>130</v>
      </c>
      <c r="F423" s="285" t="s">
        <v>130</v>
      </c>
      <c r="G423" s="288" t="s">
        <v>2774</v>
      </c>
      <c r="H423" s="289" t="s">
        <v>2775</v>
      </c>
      <c r="I423" s="287">
        <v>15</v>
      </c>
      <c r="J423" s="285" t="s">
        <v>596</v>
      </c>
      <c r="K423" s="285" t="s">
        <v>2776</v>
      </c>
      <c r="L423" s="272">
        <v>313001800459</v>
      </c>
      <c r="M423" s="271">
        <v>920</v>
      </c>
      <c r="N423" s="270">
        <v>920</v>
      </c>
      <c r="O423" s="270" t="s">
        <v>2777</v>
      </c>
      <c r="P423" s="273">
        <v>3118041096</v>
      </c>
      <c r="Q423" s="273" t="s">
        <v>357</v>
      </c>
      <c r="R423" s="273">
        <v>3205425279</v>
      </c>
      <c r="S423" s="274" t="s">
        <v>2778</v>
      </c>
      <c r="T423" s="313">
        <v>111</v>
      </c>
      <c r="U423" s="312"/>
      <c r="V423" s="312"/>
      <c r="W423" s="313">
        <v>9</v>
      </c>
      <c r="X423" s="313">
        <v>13</v>
      </c>
      <c r="Y423" s="313">
        <v>13</v>
      </c>
      <c r="Z423" s="313">
        <v>12</v>
      </c>
      <c r="AA423" s="313">
        <v>9</v>
      </c>
      <c r="AB423" s="313">
        <v>12</v>
      </c>
      <c r="AC423" s="312"/>
      <c r="AD423" s="313">
        <v>9</v>
      </c>
      <c r="AE423" s="313">
        <v>8</v>
      </c>
      <c r="AF423" s="313">
        <v>12</v>
      </c>
      <c r="AG423" s="313">
        <v>8</v>
      </c>
      <c r="AH423" s="313">
        <v>1</v>
      </c>
      <c r="AI423" s="313">
        <v>5</v>
      </c>
      <c r="AJ423" s="312"/>
      <c r="AK423" s="312"/>
      <c r="AL423" s="312"/>
      <c r="AM423" s="312"/>
      <c r="AN423" s="312"/>
      <c r="AO423" s="312"/>
      <c r="AP423" s="312"/>
      <c r="AQ423" s="312"/>
      <c r="AR423" s="312"/>
      <c r="AS423" s="312"/>
      <c r="AT423" s="312"/>
      <c r="AU423" s="314">
        <v>920</v>
      </c>
      <c r="AV423" s="313">
        <v>35</v>
      </c>
      <c r="AW423" s="312"/>
      <c r="AX423" s="312"/>
      <c r="AY423" s="313">
        <v>1</v>
      </c>
      <c r="AZ423" s="313">
        <v>5</v>
      </c>
      <c r="BA423" s="313">
        <v>3</v>
      </c>
      <c r="BB423" s="313">
        <v>5</v>
      </c>
      <c r="BC423" s="313">
        <v>1</v>
      </c>
      <c r="BD423" s="313">
        <v>4</v>
      </c>
      <c r="BE423" s="312"/>
      <c r="BF423" s="313">
        <v>2</v>
      </c>
      <c r="BG423" s="313">
        <v>3</v>
      </c>
      <c r="BH423" s="313">
        <v>4</v>
      </c>
      <c r="BI423" s="313">
        <v>2</v>
      </c>
      <c r="BJ423" s="313">
        <v>1</v>
      </c>
      <c r="BK423" s="313">
        <v>4</v>
      </c>
      <c r="BL423" s="312"/>
      <c r="BM423" s="312"/>
      <c r="BN423" s="312"/>
      <c r="BO423" s="312"/>
      <c r="BP423" s="312"/>
      <c r="BQ423" s="312"/>
      <c r="BR423" s="312"/>
      <c r="BS423" s="312"/>
      <c r="BT423" s="312"/>
      <c r="BU423" s="315"/>
      <c r="BV423" s="315"/>
      <c r="BW423" s="314">
        <v>920</v>
      </c>
      <c r="BX423" s="313">
        <v>76</v>
      </c>
      <c r="BY423" s="312"/>
      <c r="BZ423" s="312"/>
      <c r="CA423" s="313">
        <v>8</v>
      </c>
      <c r="CB423" s="313">
        <v>8</v>
      </c>
      <c r="CC423" s="313">
        <v>10</v>
      </c>
      <c r="CD423" s="313">
        <v>7</v>
      </c>
      <c r="CE423" s="313">
        <v>8</v>
      </c>
      <c r="CF423" s="313">
        <v>8</v>
      </c>
      <c r="CG423" s="312"/>
      <c r="CH423" s="313">
        <v>7</v>
      </c>
      <c r="CI423" s="313">
        <v>5</v>
      </c>
      <c r="CJ423" s="313">
        <v>8</v>
      </c>
      <c r="CK423" s="313">
        <v>6</v>
      </c>
      <c r="CL423" s="312"/>
      <c r="CM423" s="313">
        <v>1</v>
      </c>
      <c r="CN423" s="312"/>
      <c r="CO423" s="312"/>
      <c r="CP423" s="312"/>
      <c r="CQ423" s="312"/>
      <c r="CR423" s="312"/>
      <c r="CS423" s="312"/>
      <c r="CT423" s="312"/>
      <c r="CU423" s="312"/>
      <c r="CV423" s="312"/>
      <c r="CW423" s="315"/>
      <c r="CX423" s="315"/>
    </row>
    <row r="424" spans="1:102" ht="18.75" x14ac:dyDescent="0.3">
      <c r="A424" s="270">
        <v>412</v>
      </c>
      <c r="B424" s="285" t="s">
        <v>2779</v>
      </c>
      <c r="C424" s="285" t="s">
        <v>351</v>
      </c>
      <c r="D424" s="285" t="s">
        <v>139</v>
      </c>
      <c r="E424" s="285" t="s">
        <v>129</v>
      </c>
      <c r="F424" s="285" t="s">
        <v>129</v>
      </c>
      <c r="G424" s="288" t="s">
        <v>2780</v>
      </c>
      <c r="H424" s="289" t="s">
        <v>2781</v>
      </c>
      <c r="I424" s="287" t="s">
        <v>367</v>
      </c>
      <c r="J424" s="285" t="s">
        <v>1064</v>
      </c>
      <c r="K424" s="285" t="s">
        <v>2782</v>
      </c>
      <c r="L424" s="272">
        <v>413001800496</v>
      </c>
      <c r="M424" s="271">
        <v>921</v>
      </c>
      <c r="N424" s="270">
        <v>921</v>
      </c>
      <c r="O424" s="270" t="s">
        <v>2783</v>
      </c>
      <c r="P424" s="273">
        <v>6419014</v>
      </c>
      <c r="Q424" s="273" t="s">
        <v>357</v>
      </c>
      <c r="R424" s="273">
        <v>3116515429</v>
      </c>
      <c r="S424" s="274" t="s">
        <v>2784</v>
      </c>
      <c r="T424" s="313">
        <v>51</v>
      </c>
      <c r="U424" s="313">
        <v>2</v>
      </c>
      <c r="V424" s="313">
        <v>3</v>
      </c>
      <c r="W424" s="313">
        <v>8</v>
      </c>
      <c r="X424" s="313">
        <v>7</v>
      </c>
      <c r="Y424" s="313">
        <v>14</v>
      </c>
      <c r="Z424" s="313">
        <v>7</v>
      </c>
      <c r="AA424" s="313">
        <v>6</v>
      </c>
      <c r="AB424" s="313">
        <v>4</v>
      </c>
      <c r="AC424" s="312"/>
      <c r="AD424" s="312"/>
      <c r="AE424" s="312"/>
      <c r="AF424" s="312"/>
      <c r="AG424" s="312"/>
      <c r="AH424" s="312"/>
      <c r="AI424" s="312"/>
      <c r="AJ424" s="312"/>
      <c r="AK424" s="312"/>
      <c r="AL424" s="312"/>
      <c r="AM424" s="312"/>
      <c r="AN424" s="312"/>
      <c r="AO424" s="312"/>
      <c r="AP424" s="312"/>
      <c r="AQ424" s="312"/>
      <c r="AR424" s="312"/>
      <c r="AS424" s="312"/>
      <c r="AT424" s="312"/>
      <c r="AU424" s="314">
        <v>921</v>
      </c>
      <c r="AV424" s="313">
        <v>25</v>
      </c>
      <c r="AW424" s="312"/>
      <c r="AX424" s="312"/>
      <c r="AY424" s="313">
        <v>5</v>
      </c>
      <c r="AZ424" s="313">
        <v>4</v>
      </c>
      <c r="BA424" s="313">
        <v>8</v>
      </c>
      <c r="BB424" s="313">
        <v>3</v>
      </c>
      <c r="BC424" s="313">
        <v>3</v>
      </c>
      <c r="BD424" s="313">
        <v>2</v>
      </c>
      <c r="BE424" s="312"/>
      <c r="BF424" s="312"/>
      <c r="BG424" s="312"/>
      <c r="BH424" s="312"/>
      <c r="BI424" s="312"/>
      <c r="BJ424" s="312"/>
      <c r="BK424" s="312"/>
      <c r="BL424" s="312"/>
      <c r="BM424" s="312"/>
      <c r="BN424" s="312"/>
      <c r="BO424" s="312"/>
      <c r="BP424" s="312"/>
      <c r="BQ424" s="312"/>
      <c r="BR424" s="312"/>
      <c r="BS424" s="312"/>
      <c r="BT424" s="312"/>
      <c r="BU424" s="315"/>
      <c r="BV424" s="315"/>
      <c r="BW424" s="314">
        <v>921</v>
      </c>
      <c r="BX424" s="313">
        <v>26</v>
      </c>
      <c r="BY424" s="313">
        <v>2</v>
      </c>
      <c r="BZ424" s="313">
        <v>3</v>
      </c>
      <c r="CA424" s="313">
        <v>3</v>
      </c>
      <c r="CB424" s="313">
        <v>3</v>
      </c>
      <c r="CC424" s="313">
        <v>6</v>
      </c>
      <c r="CD424" s="313">
        <v>4</v>
      </c>
      <c r="CE424" s="313">
        <v>3</v>
      </c>
      <c r="CF424" s="313">
        <v>2</v>
      </c>
      <c r="CG424" s="312"/>
      <c r="CH424" s="312"/>
      <c r="CI424" s="312"/>
      <c r="CJ424" s="312"/>
      <c r="CK424" s="312"/>
      <c r="CL424" s="312"/>
      <c r="CM424" s="312"/>
      <c r="CN424" s="312"/>
      <c r="CO424" s="312"/>
      <c r="CP424" s="312"/>
      <c r="CQ424" s="312"/>
      <c r="CR424" s="312"/>
      <c r="CS424" s="312"/>
      <c r="CT424" s="312"/>
      <c r="CU424" s="312"/>
      <c r="CV424" s="312"/>
      <c r="CW424" s="315"/>
      <c r="CX424" s="315"/>
    </row>
    <row r="425" spans="1:102" ht="18.75" x14ac:dyDescent="0.3">
      <c r="A425" s="270">
        <v>413</v>
      </c>
      <c r="B425" s="285" t="s">
        <v>2785</v>
      </c>
      <c r="C425" s="285" t="s">
        <v>351</v>
      </c>
      <c r="D425" s="285" t="s">
        <v>139</v>
      </c>
      <c r="E425" s="285" t="s">
        <v>128</v>
      </c>
      <c r="F425" s="285" t="s">
        <v>148</v>
      </c>
      <c r="G425" s="288" t="s">
        <v>2786</v>
      </c>
      <c r="H425" s="289" t="s">
        <v>2787</v>
      </c>
      <c r="I425" s="287">
        <v>2</v>
      </c>
      <c r="J425" s="285" t="s">
        <v>441</v>
      </c>
      <c r="K425" s="285" t="s">
        <v>2788</v>
      </c>
      <c r="L425" s="272">
        <v>313001800483</v>
      </c>
      <c r="M425" s="271">
        <v>922</v>
      </c>
      <c r="N425" s="270">
        <v>922</v>
      </c>
      <c r="O425" s="270" t="s">
        <v>2789</v>
      </c>
      <c r="P425" s="273">
        <v>6663446</v>
      </c>
      <c r="Q425" s="273" t="s">
        <v>357</v>
      </c>
      <c r="R425" s="273">
        <v>3005464328</v>
      </c>
      <c r="S425" s="274" t="s">
        <v>2790</v>
      </c>
      <c r="T425" s="313">
        <v>117</v>
      </c>
      <c r="U425" s="312"/>
      <c r="V425" s="313">
        <v>8</v>
      </c>
      <c r="W425" s="313">
        <v>17</v>
      </c>
      <c r="X425" s="313">
        <v>22</v>
      </c>
      <c r="Y425" s="313">
        <v>23</v>
      </c>
      <c r="Z425" s="313">
        <v>19</v>
      </c>
      <c r="AA425" s="313">
        <v>18</v>
      </c>
      <c r="AB425" s="313">
        <v>10</v>
      </c>
      <c r="AC425" s="312"/>
      <c r="AD425" s="312"/>
      <c r="AE425" s="312"/>
      <c r="AF425" s="312"/>
      <c r="AG425" s="312"/>
      <c r="AH425" s="312"/>
      <c r="AI425" s="312"/>
      <c r="AJ425" s="312"/>
      <c r="AK425" s="312"/>
      <c r="AL425" s="312"/>
      <c r="AM425" s="312"/>
      <c r="AN425" s="312"/>
      <c r="AO425" s="312"/>
      <c r="AP425" s="312"/>
      <c r="AQ425" s="312"/>
      <c r="AR425" s="312"/>
      <c r="AS425" s="312"/>
      <c r="AT425" s="312"/>
      <c r="AU425" s="314">
        <v>922</v>
      </c>
      <c r="AV425" s="313">
        <v>58</v>
      </c>
      <c r="AW425" s="312"/>
      <c r="AX425" s="313">
        <v>4</v>
      </c>
      <c r="AY425" s="313">
        <v>9</v>
      </c>
      <c r="AZ425" s="313">
        <v>11</v>
      </c>
      <c r="BA425" s="313">
        <v>11</v>
      </c>
      <c r="BB425" s="313">
        <v>9</v>
      </c>
      <c r="BC425" s="313">
        <v>11</v>
      </c>
      <c r="BD425" s="313">
        <v>3</v>
      </c>
      <c r="BE425" s="312"/>
      <c r="BF425" s="312"/>
      <c r="BG425" s="312"/>
      <c r="BH425" s="312"/>
      <c r="BI425" s="312"/>
      <c r="BJ425" s="312"/>
      <c r="BK425" s="312"/>
      <c r="BL425" s="312"/>
      <c r="BM425" s="312"/>
      <c r="BN425" s="312"/>
      <c r="BO425" s="312"/>
      <c r="BP425" s="312"/>
      <c r="BQ425" s="312"/>
      <c r="BR425" s="312"/>
      <c r="BS425" s="312"/>
      <c r="BT425" s="312"/>
      <c r="BU425" s="315"/>
      <c r="BV425" s="315"/>
      <c r="BW425" s="314">
        <v>922</v>
      </c>
      <c r="BX425" s="313">
        <v>59</v>
      </c>
      <c r="BY425" s="312"/>
      <c r="BZ425" s="313">
        <v>4</v>
      </c>
      <c r="CA425" s="313">
        <v>8</v>
      </c>
      <c r="CB425" s="313">
        <v>11</v>
      </c>
      <c r="CC425" s="313">
        <v>12</v>
      </c>
      <c r="CD425" s="313">
        <v>10</v>
      </c>
      <c r="CE425" s="313">
        <v>7</v>
      </c>
      <c r="CF425" s="313">
        <v>7</v>
      </c>
      <c r="CG425" s="312"/>
      <c r="CH425" s="312"/>
      <c r="CI425" s="312"/>
      <c r="CJ425" s="312"/>
      <c r="CK425" s="312"/>
      <c r="CL425" s="312"/>
      <c r="CM425" s="312"/>
      <c r="CN425" s="312"/>
      <c r="CO425" s="312"/>
      <c r="CP425" s="312"/>
      <c r="CQ425" s="312"/>
      <c r="CR425" s="312"/>
      <c r="CS425" s="312"/>
      <c r="CT425" s="312"/>
      <c r="CU425" s="312"/>
      <c r="CV425" s="312"/>
      <c r="CW425" s="315"/>
      <c r="CX425" s="315"/>
    </row>
    <row r="426" spans="1:102" ht="18.75" x14ac:dyDescent="0.3">
      <c r="A426" s="270">
        <v>414</v>
      </c>
      <c r="B426" s="285" t="s">
        <v>2791</v>
      </c>
      <c r="C426" s="285" t="s">
        <v>351</v>
      </c>
      <c r="D426" s="285" t="s">
        <v>139</v>
      </c>
      <c r="E426" s="285" t="s">
        <v>130</v>
      </c>
      <c r="F426" s="285" t="s">
        <v>130</v>
      </c>
      <c r="G426" s="286"/>
      <c r="H426" s="286"/>
      <c r="I426" s="287">
        <v>11</v>
      </c>
      <c r="J426" s="285" t="s">
        <v>2393</v>
      </c>
      <c r="K426" s="285" t="s">
        <v>2792</v>
      </c>
      <c r="L426" s="272">
        <v>313001800629</v>
      </c>
      <c r="M426" s="271">
        <v>925</v>
      </c>
      <c r="N426" s="270">
        <v>925</v>
      </c>
      <c r="O426" s="270" t="s">
        <v>2793</v>
      </c>
      <c r="P426" s="273">
        <v>6056391578</v>
      </c>
      <c r="Q426" s="273" t="s">
        <v>357</v>
      </c>
      <c r="R426" s="273">
        <v>3192714691</v>
      </c>
      <c r="S426" s="274" t="s">
        <v>2794</v>
      </c>
      <c r="T426" s="313">
        <v>167</v>
      </c>
      <c r="U426" s="312"/>
      <c r="V426" s="312"/>
      <c r="W426" s="313">
        <v>4</v>
      </c>
      <c r="X426" s="313">
        <v>21</v>
      </c>
      <c r="Y426" s="313">
        <v>34</v>
      </c>
      <c r="Z426" s="313">
        <v>34</v>
      </c>
      <c r="AA426" s="313">
        <v>36</v>
      </c>
      <c r="AB426" s="313">
        <v>38</v>
      </c>
      <c r="AC426" s="312"/>
      <c r="AD426" s="312"/>
      <c r="AE426" s="312"/>
      <c r="AF426" s="312"/>
      <c r="AG426" s="312"/>
      <c r="AH426" s="312"/>
      <c r="AI426" s="312"/>
      <c r="AJ426" s="312"/>
      <c r="AK426" s="312"/>
      <c r="AL426" s="312"/>
      <c r="AM426" s="312"/>
      <c r="AN426" s="312"/>
      <c r="AO426" s="312"/>
      <c r="AP426" s="312"/>
      <c r="AQ426" s="312"/>
      <c r="AR426" s="312"/>
      <c r="AS426" s="312"/>
      <c r="AT426" s="312"/>
      <c r="AU426" s="314">
        <v>925</v>
      </c>
      <c r="AV426" s="313">
        <v>62</v>
      </c>
      <c r="AW426" s="312"/>
      <c r="AX426" s="312"/>
      <c r="AY426" s="313">
        <v>2</v>
      </c>
      <c r="AZ426" s="313">
        <v>7</v>
      </c>
      <c r="BA426" s="313">
        <v>16</v>
      </c>
      <c r="BB426" s="313">
        <v>7</v>
      </c>
      <c r="BC426" s="313">
        <v>17</v>
      </c>
      <c r="BD426" s="313">
        <v>13</v>
      </c>
      <c r="BE426" s="312"/>
      <c r="BF426" s="312"/>
      <c r="BG426" s="312"/>
      <c r="BH426" s="312"/>
      <c r="BI426" s="312"/>
      <c r="BJ426" s="312"/>
      <c r="BK426" s="312"/>
      <c r="BL426" s="312"/>
      <c r="BM426" s="312"/>
      <c r="BN426" s="312"/>
      <c r="BO426" s="312"/>
      <c r="BP426" s="312"/>
      <c r="BQ426" s="312"/>
      <c r="BR426" s="312"/>
      <c r="BS426" s="312"/>
      <c r="BT426" s="312"/>
      <c r="BU426" s="315"/>
      <c r="BV426" s="315"/>
      <c r="BW426" s="314">
        <v>925</v>
      </c>
      <c r="BX426" s="313">
        <v>105</v>
      </c>
      <c r="BY426" s="312"/>
      <c r="BZ426" s="312"/>
      <c r="CA426" s="313">
        <v>2</v>
      </c>
      <c r="CB426" s="313">
        <v>14</v>
      </c>
      <c r="CC426" s="313">
        <v>18</v>
      </c>
      <c r="CD426" s="313">
        <v>27</v>
      </c>
      <c r="CE426" s="313">
        <v>19</v>
      </c>
      <c r="CF426" s="313">
        <v>25</v>
      </c>
      <c r="CG426" s="312"/>
      <c r="CH426" s="312"/>
      <c r="CI426" s="312"/>
      <c r="CJ426" s="312"/>
      <c r="CK426" s="312"/>
      <c r="CL426" s="312"/>
      <c r="CM426" s="312"/>
      <c r="CN426" s="312"/>
      <c r="CO426" s="312"/>
      <c r="CP426" s="312"/>
      <c r="CQ426" s="312"/>
      <c r="CR426" s="312"/>
      <c r="CS426" s="312"/>
      <c r="CT426" s="312"/>
      <c r="CU426" s="312"/>
      <c r="CV426" s="312"/>
      <c r="CW426" s="315"/>
      <c r="CX426" s="315"/>
    </row>
    <row r="427" spans="1:102" ht="18.75" x14ac:dyDescent="0.3">
      <c r="A427" s="270">
        <v>415</v>
      </c>
      <c r="B427" s="285" t="s">
        <v>2795</v>
      </c>
      <c r="C427" s="285" t="s">
        <v>351</v>
      </c>
      <c r="D427" s="285" t="s">
        <v>139</v>
      </c>
      <c r="E427" s="285" t="s">
        <v>128</v>
      </c>
      <c r="F427" s="285" t="s">
        <v>145</v>
      </c>
      <c r="G427" s="286" t="s">
        <v>2796</v>
      </c>
      <c r="H427" s="286" t="s">
        <v>2797</v>
      </c>
      <c r="I427" s="287">
        <v>10</v>
      </c>
      <c r="J427" s="285" t="s">
        <v>971</v>
      </c>
      <c r="K427" s="285" t="s">
        <v>2798</v>
      </c>
      <c r="L427" s="272">
        <v>313001800564</v>
      </c>
      <c r="M427" s="271">
        <v>927</v>
      </c>
      <c r="N427" s="270">
        <v>927</v>
      </c>
      <c r="O427" s="270" t="s">
        <v>2799</v>
      </c>
      <c r="P427" s="273">
        <v>6622472</v>
      </c>
      <c r="Q427" s="273" t="s">
        <v>357</v>
      </c>
      <c r="R427" s="273">
        <v>3046822024</v>
      </c>
      <c r="S427" s="274" t="s">
        <v>2800</v>
      </c>
      <c r="T427" s="313">
        <v>6</v>
      </c>
      <c r="U427" s="313">
        <v>1</v>
      </c>
      <c r="V427" s="312"/>
      <c r="W427" s="312"/>
      <c r="X427" s="313">
        <v>1</v>
      </c>
      <c r="Y427" s="312"/>
      <c r="Z427" s="313">
        <v>2</v>
      </c>
      <c r="AA427" s="312"/>
      <c r="AB427" s="313">
        <v>2</v>
      </c>
      <c r="AC427" s="312"/>
      <c r="AD427" s="312"/>
      <c r="AE427" s="312"/>
      <c r="AF427" s="312"/>
      <c r="AG427" s="312"/>
      <c r="AH427" s="312"/>
      <c r="AI427" s="312"/>
      <c r="AJ427" s="312"/>
      <c r="AK427" s="312"/>
      <c r="AL427" s="312"/>
      <c r="AM427" s="312"/>
      <c r="AN427" s="312"/>
      <c r="AO427" s="312"/>
      <c r="AP427" s="312"/>
      <c r="AQ427" s="312"/>
      <c r="AR427" s="312"/>
      <c r="AS427" s="312"/>
      <c r="AT427" s="312"/>
      <c r="AU427" s="314">
        <v>927</v>
      </c>
      <c r="AV427" s="313">
        <v>3</v>
      </c>
      <c r="AW427" s="313">
        <v>1</v>
      </c>
      <c r="AX427" s="312"/>
      <c r="AY427" s="312"/>
      <c r="AZ427" s="313">
        <v>1</v>
      </c>
      <c r="BA427" s="312"/>
      <c r="BB427" s="312"/>
      <c r="BC427" s="312"/>
      <c r="BD427" s="313">
        <v>1</v>
      </c>
      <c r="BE427" s="312"/>
      <c r="BF427" s="312"/>
      <c r="BG427" s="312"/>
      <c r="BH427" s="312"/>
      <c r="BI427" s="312"/>
      <c r="BJ427" s="312"/>
      <c r="BK427" s="312"/>
      <c r="BL427" s="312"/>
      <c r="BM427" s="312"/>
      <c r="BN427" s="312"/>
      <c r="BO427" s="312"/>
      <c r="BP427" s="312"/>
      <c r="BQ427" s="312"/>
      <c r="BR427" s="312"/>
      <c r="BS427" s="312"/>
      <c r="BT427" s="312"/>
      <c r="BU427" s="315"/>
      <c r="BV427" s="315"/>
      <c r="BW427" s="314">
        <v>927</v>
      </c>
      <c r="BX427" s="313">
        <v>3</v>
      </c>
      <c r="BY427" s="312"/>
      <c r="BZ427" s="312"/>
      <c r="CA427" s="312"/>
      <c r="CB427" s="312"/>
      <c r="CC427" s="312"/>
      <c r="CD427" s="313">
        <v>2</v>
      </c>
      <c r="CE427" s="312"/>
      <c r="CF427" s="313">
        <v>1</v>
      </c>
      <c r="CG427" s="312"/>
      <c r="CH427" s="312"/>
      <c r="CI427" s="312"/>
      <c r="CJ427" s="312"/>
      <c r="CK427" s="312"/>
      <c r="CL427" s="312"/>
      <c r="CM427" s="312"/>
      <c r="CN427" s="312"/>
      <c r="CO427" s="312"/>
      <c r="CP427" s="312"/>
      <c r="CQ427" s="312"/>
      <c r="CR427" s="312"/>
      <c r="CS427" s="312"/>
      <c r="CT427" s="312"/>
      <c r="CU427" s="312"/>
      <c r="CV427" s="312"/>
      <c r="CW427" s="315"/>
      <c r="CX427" s="315"/>
    </row>
    <row r="428" spans="1:102" ht="18.75" x14ac:dyDescent="0.3">
      <c r="A428" s="270">
        <v>416</v>
      </c>
      <c r="B428" s="285" t="s">
        <v>2801</v>
      </c>
      <c r="C428" s="285" t="s">
        <v>351</v>
      </c>
      <c r="D428" s="285" t="s">
        <v>139</v>
      </c>
      <c r="E428" s="285" t="s">
        <v>128</v>
      </c>
      <c r="F428" s="285" t="s">
        <v>145</v>
      </c>
      <c r="G428" s="286" t="s">
        <v>2802</v>
      </c>
      <c r="H428" s="286" t="s">
        <v>2803</v>
      </c>
      <c r="I428" s="287">
        <v>9</v>
      </c>
      <c r="J428" s="285" t="s">
        <v>1157</v>
      </c>
      <c r="K428" s="285" t="s">
        <v>2804</v>
      </c>
      <c r="L428" s="272">
        <v>313001800599</v>
      </c>
      <c r="M428" s="271">
        <v>928</v>
      </c>
      <c r="N428" s="270">
        <v>928</v>
      </c>
      <c r="O428" s="270" t="s">
        <v>2805</v>
      </c>
      <c r="P428" s="273">
        <v>6740358</v>
      </c>
      <c r="Q428" s="273" t="s">
        <v>357</v>
      </c>
      <c r="R428" s="273">
        <v>3015956679</v>
      </c>
      <c r="S428" s="274" t="s">
        <v>2806</v>
      </c>
      <c r="T428" s="313">
        <v>149</v>
      </c>
      <c r="U428" s="312"/>
      <c r="V428" s="313">
        <v>3</v>
      </c>
      <c r="W428" s="313">
        <v>5</v>
      </c>
      <c r="X428" s="313">
        <v>2</v>
      </c>
      <c r="Y428" s="313">
        <v>5</v>
      </c>
      <c r="Z428" s="313">
        <v>6</v>
      </c>
      <c r="AA428" s="313">
        <v>10</v>
      </c>
      <c r="AB428" s="313">
        <v>8</v>
      </c>
      <c r="AC428" s="312"/>
      <c r="AD428" s="313">
        <v>23</v>
      </c>
      <c r="AE428" s="313">
        <v>21</v>
      </c>
      <c r="AF428" s="313">
        <v>16</v>
      </c>
      <c r="AG428" s="313">
        <v>17</v>
      </c>
      <c r="AH428" s="313">
        <v>19</v>
      </c>
      <c r="AI428" s="313">
        <v>14</v>
      </c>
      <c r="AJ428" s="312"/>
      <c r="AK428" s="312"/>
      <c r="AL428" s="312"/>
      <c r="AM428" s="312"/>
      <c r="AN428" s="312"/>
      <c r="AO428" s="312"/>
      <c r="AP428" s="312"/>
      <c r="AQ428" s="312"/>
      <c r="AR428" s="312"/>
      <c r="AS428" s="312"/>
      <c r="AT428" s="312"/>
      <c r="AU428" s="314">
        <v>928</v>
      </c>
      <c r="AV428" s="313">
        <v>71</v>
      </c>
      <c r="AW428" s="312"/>
      <c r="AX428" s="313">
        <v>3</v>
      </c>
      <c r="AY428" s="313">
        <v>3</v>
      </c>
      <c r="AZ428" s="313">
        <v>1</v>
      </c>
      <c r="BA428" s="313">
        <v>2</v>
      </c>
      <c r="BB428" s="313">
        <v>4</v>
      </c>
      <c r="BC428" s="313">
        <v>3</v>
      </c>
      <c r="BD428" s="313">
        <v>2</v>
      </c>
      <c r="BE428" s="312"/>
      <c r="BF428" s="313">
        <v>9</v>
      </c>
      <c r="BG428" s="313">
        <v>7</v>
      </c>
      <c r="BH428" s="313">
        <v>9</v>
      </c>
      <c r="BI428" s="313">
        <v>11</v>
      </c>
      <c r="BJ428" s="313">
        <v>9</v>
      </c>
      <c r="BK428" s="313">
        <v>8</v>
      </c>
      <c r="BL428" s="312"/>
      <c r="BM428" s="312"/>
      <c r="BN428" s="312"/>
      <c r="BO428" s="312"/>
      <c r="BP428" s="312"/>
      <c r="BQ428" s="312"/>
      <c r="BR428" s="312"/>
      <c r="BS428" s="312"/>
      <c r="BT428" s="312"/>
      <c r="BU428" s="315"/>
      <c r="BV428" s="315"/>
      <c r="BW428" s="314">
        <v>928</v>
      </c>
      <c r="BX428" s="313">
        <v>78</v>
      </c>
      <c r="BY428" s="312"/>
      <c r="BZ428" s="312"/>
      <c r="CA428" s="313">
        <v>2</v>
      </c>
      <c r="CB428" s="313">
        <v>1</v>
      </c>
      <c r="CC428" s="313">
        <v>3</v>
      </c>
      <c r="CD428" s="313">
        <v>2</v>
      </c>
      <c r="CE428" s="313">
        <v>7</v>
      </c>
      <c r="CF428" s="313">
        <v>6</v>
      </c>
      <c r="CG428" s="312"/>
      <c r="CH428" s="313">
        <v>14</v>
      </c>
      <c r="CI428" s="313">
        <v>14</v>
      </c>
      <c r="CJ428" s="313">
        <v>7</v>
      </c>
      <c r="CK428" s="313">
        <v>6</v>
      </c>
      <c r="CL428" s="313">
        <v>10</v>
      </c>
      <c r="CM428" s="313">
        <v>6</v>
      </c>
      <c r="CN428" s="312"/>
      <c r="CO428" s="312"/>
      <c r="CP428" s="312"/>
      <c r="CQ428" s="312"/>
      <c r="CR428" s="312"/>
      <c r="CS428" s="312"/>
      <c r="CT428" s="312"/>
      <c r="CU428" s="312"/>
      <c r="CV428" s="312"/>
      <c r="CW428" s="315"/>
      <c r="CX428" s="315"/>
    </row>
    <row r="429" spans="1:102" ht="18.75" x14ac:dyDescent="0.3">
      <c r="A429" s="270">
        <v>417</v>
      </c>
      <c r="B429" s="285" t="s">
        <v>2807</v>
      </c>
      <c r="C429" s="285" t="s">
        <v>351</v>
      </c>
      <c r="D429" s="285" t="s">
        <v>139</v>
      </c>
      <c r="E429" s="285" t="s">
        <v>128</v>
      </c>
      <c r="F429" s="285" t="s">
        <v>145</v>
      </c>
      <c r="G429" s="288" t="s">
        <v>2808</v>
      </c>
      <c r="H429" s="289" t="s">
        <v>2809</v>
      </c>
      <c r="I429" s="287">
        <v>9</v>
      </c>
      <c r="J429" s="285" t="s">
        <v>1157</v>
      </c>
      <c r="K429" s="285" t="s">
        <v>2810</v>
      </c>
      <c r="L429" s="272">
        <v>313001800467</v>
      </c>
      <c r="M429" s="271">
        <v>929</v>
      </c>
      <c r="N429" s="270">
        <v>929</v>
      </c>
      <c r="O429" s="270" t="s">
        <v>2811</v>
      </c>
      <c r="P429" s="273">
        <v>6056543942</v>
      </c>
      <c r="Q429" s="273" t="s">
        <v>357</v>
      </c>
      <c r="R429" s="273" t="s">
        <v>2812</v>
      </c>
      <c r="S429" s="274" t="s">
        <v>2813</v>
      </c>
      <c r="T429" s="313">
        <v>147</v>
      </c>
      <c r="U429" s="312"/>
      <c r="V429" s="312"/>
      <c r="W429" s="312"/>
      <c r="X429" s="312"/>
      <c r="Y429" s="312"/>
      <c r="Z429" s="312"/>
      <c r="AA429" s="312"/>
      <c r="AB429" s="312"/>
      <c r="AC429" s="312"/>
      <c r="AD429" s="312"/>
      <c r="AE429" s="312"/>
      <c r="AF429" s="312"/>
      <c r="AG429" s="312"/>
      <c r="AH429" s="312"/>
      <c r="AI429" s="312"/>
      <c r="AJ429" s="312"/>
      <c r="AK429" s="312"/>
      <c r="AL429" s="313">
        <v>29</v>
      </c>
      <c r="AM429" s="313">
        <v>50</v>
      </c>
      <c r="AN429" s="313">
        <v>24</v>
      </c>
      <c r="AO429" s="313">
        <v>44</v>
      </c>
      <c r="AP429" s="312"/>
      <c r="AQ429" s="312"/>
      <c r="AR429" s="312"/>
      <c r="AS429" s="312"/>
      <c r="AT429" s="312"/>
      <c r="AU429" s="314">
        <v>929</v>
      </c>
      <c r="AV429" s="313">
        <v>52</v>
      </c>
      <c r="AW429" s="312"/>
      <c r="AX429" s="312"/>
      <c r="AY429" s="312"/>
      <c r="AZ429" s="312"/>
      <c r="BA429" s="312"/>
      <c r="BB429" s="312"/>
      <c r="BC429" s="312"/>
      <c r="BD429" s="312"/>
      <c r="BE429" s="312"/>
      <c r="BF429" s="312"/>
      <c r="BG429" s="312"/>
      <c r="BH429" s="312"/>
      <c r="BI429" s="312"/>
      <c r="BJ429" s="312"/>
      <c r="BK429" s="312"/>
      <c r="BL429" s="312"/>
      <c r="BM429" s="312"/>
      <c r="BN429" s="313">
        <v>4</v>
      </c>
      <c r="BO429" s="313">
        <v>21</v>
      </c>
      <c r="BP429" s="313">
        <v>6</v>
      </c>
      <c r="BQ429" s="313">
        <v>21</v>
      </c>
      <c r="BR429" s="312"/>
      <c r="BS429" s="312"/>
      <c r="BT429" s="312"/>
      <c r="BU429" s="315"/>
      <c r="BV429" s="315"/>
      <c r="BW429" s="314">
        <v>929</v>
      </c>
      <c r="BX429" s="313">
        <v>95</v>
      </c>
      <c r="BY429" s="312"/>
      <c r="BZ429" s="312"/>
      <c r="CA429" s="312"/>
      <c r="CB429" s="312"/>
      <c r="CC429" s="312"/>
      <c r="CD429" s="312"/>
      <c r="CE429" s="312"/>
      <c r="CF429" s="312"/>
      <c r="CG429" s="312"/>
      <c r="CH429" s="312"/>
      <c r="CI429" s="312"/>
      <c r="CJ429" s="312"/>
      <c r="CK429" s="312"/>
      <c r="CL429" s="312"/>
      <c r="CM429" s="312"/>
      <c r="CN429" s="312"/>
      <c r="CO429" s="312"/>
      <c r="CP429" s="313">
        <v>25</v>
      </c>
      <c r="CQ429" s="313">
        <v>29</v>
      </c>
      <c r="CR429" s="313">
        <v>18</v>
      </c>
      <c r="CS429" s="313">
        <v>23</v>
      </c>
      <c r="CT429" s="312"/>
      <c r="CU429" s="312"/>
      <c r="CV429" s="312"/>
      <c r="CW429" s="315"/>
      <c r="CX429" s="315"/>
    </row>
    <row r="430" spans="1:102" ht="18.75" x14ac:dyDescent="0.3">
      <c r="A430" s="270">
        <v>418</v>
      </c>
      <c r="B430" s="285" t="s">
        <v>2814</v>
      </c>
      <c r="C430" s="285" t="s">
        <v>351</v>
      </c>
      <c r="D430" s="285" t="s">
        <v>139</v>
      </c>
      <c r="E430" s="285" t="s">
        <v>129</v>
      </c>
      <c r="F430" s="285" t="s">
        <v>129</v>
      </c>
      <c r="G430" s="286" t="s">
        <v>2815</v>
      </c>
      <c r="H430" s="286" t="s">
        <v>2816</v>
      </c>
      <c r="I430" s="287">
        <v>6</v>
      </c>
      <c r="J430" s="285" t="s">
        <v>2817</v>
      </c>
      <c r="K430" s="285" t="s">
        <v>2818</v>
      </c>
      <c r="L430" s="272">
        <v>313001029591</v>
      </c>
      <c r="M430" s="271">
        <v>930</v>
      </c>
      <c r="N430" s="270">
        <v>930</v>
      </c>
      <c r="O430" s="270" t="s">
        <v>2819</v>
      </c>
      <c r="P430" s="273">
        <v>6746269</v>
      </c>
      <c r="Q430" s="273" t="s">
        <v>357</v>
      </c>
      <c r="R430" s="273">
        <v>3006651582</v>
      </c>
      <c r="S430" s="274" t="s">
        <v>2820</v>
      </c>
      <c r="T430" s="313">
        <v>129</v>
      </c>
      <c r="U430" s="313">
        <v>8</v>
      </c>
      <c r="V430" s="313">
        <v>12</v>
      </c>
      <c r="W430" s="313">
        <v>13</v>
      </c>
      <c r="X430" s="313">
        <v>22</v>
      </c>
      <c r="Y430" s="313">
        <v>20</v>
      </c>
      <c r="Z430" s="313">
        <v>21</v>
      </c>
      <c r="AA430" s="313">
        <v>19</v>
      </c>
      <c r="AB430" s="313">
        <v>14</v>
      </c>
      <c r="AC430" s="312"/>
      <c r="AD430" s="312"/>
      <c r="AE430" s="312"/>
      <c r="AF430" s="312"/>
      <c r="AG430" s="312"/>
      <c r="AH430" s="312"/>
      <c r="AI430" s="312"/>
      <c r="AJ430" s="312"/>
      <c r="AK430" s="312"/>
      <c r="AL430" s="312"/>
      <c r="AM430" s="312"/>
      <c r="AN430" s="312"/>
      <c r="AO430" s="312"/>
      <c r="AP430" s="312"/>
      <c r="AQ430" s="312"/>
      <c r="AR430" s="312"/>
      <c r="AS430" s="312"/>
      <c r="AT430" s="312"/>
      <c r="AU430" s="314">
        <v>930</v>
      </c>
      <c r="AV430" s="313">
        <v>64</v>
      </c>
      <c r="AW430" s="313">
        <v>4</v>
      </c>
      <c r="AX430" s="313">
        <v>3</v>
      </c>
      <c r="AY430" s="313">
        <v>7</v>
      </c>
      <c r="AZ430" s="313">
        <v>10</v>
      </c>
      <c r="BA430" s="313">
        <v>5</v>
      </c>
      <c r="BB430" s="313">
        <v>14</v>
      </c>
      <c r="BC430" s="313">
        <v>13</v>
      </c>
      <c r="BD430" s="313">
        <v>8</v>
      </c>
      <c r="BE430" s="312"/>
      <c r="BF430" s="312"/>
      <c r="BG430" s="312"/>
      <c r="BH430" s="312"/>
      <c r="BI430" s="312"/>
      <c r="BJ430" s="312"/>
      <c r="BK430" s="312"/>
      <c r="BL430" s="312"/>
      <c r="BM430" s="312"/>
      <c r="BN430" s="312"/>
      <c r="BO430" s="312"/>
      <c r="BP430" s="312"/>
      <c r="BQ430" s="312"/>
      <c r="BR430" s="312"/>
      <c r="BS430" s="312"/>
      <c r="BT430" s="312"/>
      <c r="BU430" s="315"/>
      <c r="BV430" s="315"/>
      <c r="BW430" s="314">
        <v>930</v>
      </c>
      <c r="BX430" s="313">
        <v>65</v>
      </c>
      <c r="BY430" s="313">
        <v>4</v>
      </c>
      <c r="BZ430" s="313">
        <v>9</v>
      </c>
      <c r="CA430" s="313">
        <v>6</v>
      </c>
      <c r="CB430" s="313">
        <v>12</v>
      </c>
      <c r="CC430" s="313">
        <v>15</v>
      </c>
      <c r="CD430" s="313">
        <v>7</v>
      </c>
      <c r="CE430" s="313">
        <v>6</v>
      </c>
      <c r="CF430" s="313">
        <v>6</v>
      </c>
      <c r="CG430" s="312"/>
      <c r="CH430" s="312"/>
      <c r="CI430" s="312"/>
      <c r="CJ430" s="312"/>
      <c r="CK430" s="312"/>
      <c r="CL430" s="312"/>
      <c r="CM430" s="312"/>
      <c r="CN430" s="312"/>
      <c r="CO430" s="312"/>
      <c r="CP430" s="312"/>
      <c r="CQ430" s="312"/>
      <c r="CR430" s="312"/>
      <c r="CS430" s="312"/>
      <c r="CT430" s="312"/>
      <c r="CU430" s="312"/>
      <c r="CV430" s="312"/>
      <c r="CW430" s="315"/>
      <c r="CX430" s="315"/>
    </row>
    <row r="431" spans="1:102" ht="18.75" x14ac:dyDescent="0.3">
      <c r="A431" s="270">
        <v>419</v>
      </c>
      <c r="B431" s="285" t="s">
        <v>2821</v>
      </c>
      <c r="C431" s="285" t="s">
        <v>351</v>
      </c>
      <c r="D431" s="285" t="s">
        <v>139</v>
      </c>
      <c r="E431" s="285" t="s">
        <v>129</v>
      </c>
      <c r="F431" s="285" t="s">
        <v>129</v>
      </c>
      <c r="G431" s="286" t="s">
        <v>2822</v>
      </c>
      <c r="H431" s="286" t="s">
        <v>2823</v>
      </c>
      <c r="I431" s="287">
        <v>6</v>
      </c>
      <c r="J431" s="285" t="s">
        <v>2817</v>
      </c>
      <c r="K431" s="285" t="s">
        <v>2824</v>
      </c>
      <c r="L431" s="272">
        <v>313001800271</v>
      </c>
      <c r="M431" s="271">
        <v>931</v>
      </c>
      <c r="N431" s="270">
        <v>931</v>
      </c>
      <c r="O431" s="270" t="s">
        <v>2825</v>
      </c>
      <c r="P431" s="273">
        <v>6964154</v>
      </c>
      <c r="Q431" s="273" t="s">
        <v>357</v>
      </c>
      <c r="R431" s="273">
        <v>3196322966</v>
      </c>
      <c r="S431" s="274" t="s">
        <v>2826</v>
      </c>
      <c r="T431" s="313">
        <v>119</v>
      </c>
      <c r="U431" s="313">
        <v>9</v>
      </c>
      <c r="V431" s="313">
        <v>12</v>
      </c>
      <c r="W431" s="313">
        <v>17</v>
      </c>
      <c r="X431" s="313">
        <v>30</v>
      </c>
      <c r="Y431" s="313">
        <v>24</v>
      </c>
      <c r="Z431" s="313">
        <v>10</v>
      </c>
      <c r="AA431" s="313">
        <v>8</v>
      </c>
      <c r="AB431" s="313">
        <v>9</v>
      </c>
      <c r="AC431" s="312"/>
      <c r="AD431" s="312"/>
      <c r="AE431" s="312"/>
      <c r="AF431" s="312"/>
      <c r="AG431" s="312"/>
      <c r="AH431" s="312"/>
      <c r="AI431" s="312"/>
      <c r="AJ431" s="312"/>
      <c r="AK431" s="312"/>
      <c r="AL431" s="312"/>
      <c r="AM431" s="312"/>
      <c r="AN431" s="312"/>
      <c r="AO431" s="312"/>
      <c r="AP431" s="312"/>
      <c r="AQ431" s="312"/>
      <c r="AR431" s="312"/>
      <c r="AS431" s="312"/>
      <c r="AT431" s="312"/>
      <c r="AU431" s="314">
        <v>931</v>
      </c>
      <c r="AV431" s="313">
        <v>48</v>
      </c>
      <c r="AW431" s="313">
        <v>6</v>
      </c>
      <c r="AX431" s="313">
        <v>6</v>
      </c>
      <c r="AY431" s="313">
        <v>4</v>
      </c>
      <c r="AZ431" s="313">
        <v>11</v>
      </c>
      <c r="BA431" s="313">
        <v>11</v>
      </c>
      <c r="BB431" s="313">
        <v>2</v>
      </c>
      <c r="BC431" s="313">
        <v>3</v>
      </c>
      <c r="BD431" s="313">
        <v>5</v>
      </c>
      <c r="BE431" s="312"/>
      <c r="BF431" s="312"/>
      <c r="BG431" s="312"/>
      <c r="BH431" s="312"/>
      <c r="BI431" s="312"/>
      <c r="BJ431" s="312"/>
      <c r="BK431" s="312"/>
      <c r="BL431" s="312"/>
      <c r="BM431" s="312"/>
      <c r="BN431" s="312"/>
      <c r="BO431" s="312"/>
      <c r="BP431" s="312"/>
      <c r="BQ431" s="312"/>
      <c r="BR431" s="312"/>
      <c r="BS431" s="312"/>
      <c r="BT431" s="312"/>
      <c r="BU431" s="315"/>
      <c r="BV431" s="315"/>
      <c r="BW431" s="314">
        <v>931</v>
      </c>
      <c r="BX431" s="313">
        <v>71</v>
      </c>
      <c r="BY431" s="313">
        <v>3</v>
      </c>
      <c r="BZ431" s="313">
        <v>6</v>
      </c>
      <c r="CA431" s="313">
        <v>13</v>
      </c>
      <c r="CB431" s="313">
        <v>19</v>
      </c>
      <c r="CC431" s="313">
        <v>13</v>
      </c>
      <c r="CD431" s="313">
        <v>8</v>
      </c>
      <c r="CE431" s="313">
        <v>5</v>
      </c>
      <c r="CF431" s="313">
        <v>4</v>
      </c>
      <c r="CG431" s="312"/>
      <c r="CH431" s="312"/>
      <c r="CI431" s="312"/>
      <c r="CJ431" s="312"/>
      <c r="CK431" s="312"/>
      <c r="CL431" s="312"/>
      <c r="CM431" s="312"/>
      <c r="CN431" s="312"/>
      <c r="CO431" s="312"/>
      <c r="CP431" s="312"/>
      <c r="CQ431" s="312"/>
      <c r="CR431" s="312"/>
      <c r="CS431" s="312"/>
      <c r="CT431" s="312"/>
      <c r="CU431" s="312"/>
      <c r="CV431" s="312"/>
      <c r="CW431" s="315"/>
      <c r="CX431" s="315"/>
    </row>
    <row r="432" spans="1:102" ht="18.75" x14ac:dyDescent="0.3">
      <c r="A432" s="270">
        <v>420</v>
      </c>
      <c r="B432" s="285" t="s">
        <v>2827</v>
      </c>
      <c r="C432" s="285" t="s">
        <v>351</v>
      </c>
      <c r="D432" s="285" t="s">
        <v>139</v>
      </c>
      <c r="E432" s="285" t="s">
        <v>130</v>
      </c>
      <c r="F432" s="285" t="s">
        <v>130</v>
      </c>
      <c r="G432" s="288" t="s">
        <v>2828</v>
      </c>
      <c r="H432" s="289" t="s">
        <v>2829</v>
      </c>
      <c r="I432" s="287">
        <v>14</v>
      </c>
      <c r="J432" s="285" t="s">
        <v>529</v>
      </c>
      <c r="K432" s="285" t="s">
        <v>2830</v>
      </c>
      <c r="L432" s="272">
        <v>313001800513</v>
      </c>
      <c r="M432" s="271">
        <v>932</v>
      </c>
      <c r="N432" s="270">
        <v>932</v>
      </c>
      <c r="O432" s="270" t="s">
        <v>2831</v>
      </c>
      <c r="P432" s="273">
        <v>606493238</v>
      </c>
      <c r="Q432" s="273" t="s">
        <v>357</v>
      </c>
      <c r="R432" s="273">
        <v>3157074442</v>
      </c>
      <c r="S432" s="274" t="s">
        <v>2832</v>
      </c>
      <c r="T432" s="313">
        <v>22</v>
      </c>
      <c r="U432" s="313">
        <v>3</v>
      </c>
      <c r="V432" s="313">
        <v>12</v>
      </c>
      <c r="W432" s="313">
        <v>7</v>
      </c>
      <c r="X432" s="312"/>
      <c r="Y432" s="312"/>
      <c r="Z432" s="312"/>
      <c r="AA432" s="312"/>
      <c r="AB432" s="312"/>
      <c r="AC432" s="312"/>
      <c r="AD432" s="312"/>
      <c r="AE432" s="312"/>
      <c r="AF432" s="312"/>
      <c r="AG432" s="312"/>
      <c r="AH432" s="312"/>
      <c r="AI432" s="312"/>
      <c r="AJ432" s="312"/>
      <c r="AK432" s="312"/>
      <c r="AL432" s="312"/>
      <c r="AM432" s="312"/>
      <c r="AN432" s="312"/>
      <c r="AO432" s="312"/>
      <c r="AP432" s="312"/>
      <c r="AQ432" s="312"/>
      <c r="AR432" s="312"/>
      <c r="AS432" s="312"/>
      <c r="AT432" s="312"/>
      <c r="AU432" s="314">
        <v>932</v>
      </c>
      <c r="AV432" s="313">
        <v>12</v>
      </c>
      <c r="AW432" s="313">
        <v>3</v>
      </c>
      <c r="AX432" s="313">
        <v>5</v>
      </c>
      <c r="AY432" s="313">
        <v>4</v>
      </c>
      <c r="AZ432" s="312"/>
      <c r="BA432" s="312"/>
      <c r="BB432" s="312"/>
      <c r="BC432" s="312"/>
      <c r="BD432" s="312"/>
      <c r="BE432" s="312"/>
      <c r="BF432" s="312"/>
      <c r="BG432" s="312"/>
      <c r="BH432" s="312"/>
      <c r="BI432" s="312"/>
      <c r="BJ432" s="312"/>
      <c r="BK432" s="312"/>
      <c r="BL432" s="312"/>
      <c r="BM432" s="312"/>
      <c r="BN432" s="312"/>
      <c r="BO432" s="312"/>
      <c r="BP432" s="312"/>
      <c r="BQ432" s="312"/>
      <c r="BR432" s="312"/>
      <c r="BS432" s="312"/>
      <c r="BT432" s="312"/>
      <c r="BU432" s="315"/>
      <c r="BV432" s="315"/>
      <c r="BW432" s="314">
        <v>932</v>
      </c>
      <c r="BX432" s="313">
        <v>10</v>
      </c>
      <c r="BY432" s="312"/>
      <c r="BZ432" s="313">
        <v>7</v>
      </c>
      <c r="CA432" s="313">
        <v>3</v>
      </c>
      <c r="CB432" s="312"/>
      <c r="CC432" s="312"/>
      <c r="CD432" s="312"/>
      <c r="CE432" s="312"/>
      <c r="CF432" s="312"/>
      <c r="CG432" s="312"/>
      <c r="CH432" s="312"/>
      <c r="CI432" s="312"/>
      <c r="CJ432" s="312"/>
      <c r="CK432" s="312"/>
      <c r="CL432" s="312"/>
      <c r="CM432" s="312"/>
      <c r="CN432" s="312"/>
      <c r="CO432" s="312"/>
      <c r="CP432" s="312"/>
      <c r="CQ432" s="312"/>
      <c r="CR432" s="312"/>
      <c r="CS432" s="312"/>
      <c r="CT432" s="312"/>
      <c r="CU432" s="312"/>
      <c r="CV432" s="312"/>
      <c r="CW432" s="315"/>
      <c r="CX432" s="315"/>
    </row>
    <row r="433" spans="1:102" ht="18.75" x14ac:dyDescent="0.3">
      <c r="A433" s="270">
        <v>421</v>
      </c>
      <c r="B433" s="285" t="s">
        <v>2833</v>
      </c>
      <c r="C433" s="285" t="s">
        <v>351</v>
      </c>
      <c r="D433" s="285" t="s">
        <v>139</v>
      </c>
      <c r="E433" s="285" t="s">
        <v>130</v>
      </c>
      <c r="F433" s="285" t="s">
        <v>130</v>
      </c>
      <c r="G433" s="288" t="s">
        <v>2834</v>
      </c>
      <c r="H433" s="289" t="s">
        <v>2835</v>
      </c>
      <c r="I433" s="287">
        <v>12</v>
      </c>
      <c r="J433" s="285" t="s">
        <v>589</v>
      </c>
      <c r="K433" s="285" t="s">
        <v>2836</v>
      </c>
      <c r="L433" s="272">
        <v>313001800521</v>
      </c>
      <c r="M433" s="271">
        <v>933</v>
      </c>
      <c r="N433" s="270">
        <v>933</v>
      </c>
      <c r="O433" s="270" t="s">
        <v>2837</v>
      </c>
      <c r="P433" s="273">
        <v>6901344</v>
      </c>
      <c r="Q433" s="273" t="s">
        <v>357</v>
      </c>
      <c r="R433" s="273">
        <v>3166210402</v>
      </c>
      <c r="S433" s="274" t="s">
        <v>2838</v>
      </c>
      <c r="T433" s="313">
        <v>59</v>
      </c>
      <c r="U433" s="312"/>
      <c r="V433" s="313">
        <v>3</v>
      </c>
      <c r="W433" s="313">
        <v>3</v>
      </c>
      <c r="X433" s="313">
        <v>5</v>
      </c>
      <c r="Y433" s="313">
        <v>10</v>
      </c>
      <c r="Z433" s="313">
        <v>4</v>
      </c>
      <c r="AA433" s="313">
        <v>3</v>
      </c>
      <c r="AB433" s="313">
        <v>3</v>
      </c>
      <c r="AC433" s="312"/>
      <c r="AD433" s="313">
        <v>6</v>
      </c>
      <c r="AE433" s="313">
        <v>5</v>
      </c>
      <c r="AF433" s="313">
        <v>3</v>
      </c>
      <c r="AG433" s="313">
        <v>8</v>
      </c>
      <c r="AH433" s="313">
        <v>2</v>
      </c>
      <c r="AI433" s="313">
        <v>4</v>
      </c>
      <c r="AJ433" s="312"/>
      <c r="AK433" s="312"/>
      <c r="AL433" s="312"/>
      <c r="AM433" s="312"/>
      <c r="AN433" s="312"/>
      <c r="AO433" s="312"/>
      <c r="AP433" s="312"/>
      <c r="AQ433" s="312"/>
      <c r="AR433" s="312"/>
      <c r="AS433" s="312"/>
      <c r="AT433" s="312"/>
      <c r="AU433" s="314">
        <v>933</v>
      </c>
      <c r="AV433" s="313">
        <v>22</v>
      </c>
      <c r="AW433" s="312"/>
      <c r="AX433" s="313">
        <v>1</v>
      </c>
      <c r="AY433" s="313">
        <v>2</v>
      </c>
      <c r="AZ433" s="313">
        <v>2</v>
      </c>
      <c r="BA433" s="312"/>
      <c r="BB433" s="313">
        <v>1</v>
      </c>
      <c r="BC433" s="313">
        <v>2</v>
      </c>
      <c r="BD433" s="312"/>
      <c r="BE433" s="312"/>
      <c r="BF433" s="313">
        <v>3</v>
      </c>
      <c r="BG433" s="313">
        <v>3</v>
      </c>
      <c r="BH433" s="313">
        <v>1</v>
      </c>
      <c r="BI433" s="313">
        <v>4</v>
      </c>
      <c r="BJ433" s="313">
        <v>1</v>
      </c>
      <c r="BK433" s="313">
        <v>2</v>
      </c>
      <c r="BL433" s="312"/>
      <c r="BM433" s="312"/>
      <c r="BN433" s="312"/>
      <c r="BO433" s="312"/>
      <c r="BP433" s="312"/>
      <c r="BQ433" s="312"/>
      <c r="BR433" s="312"/>
      <c r="BS433" s="312"/>
      <c r="BT433" s="312"/>
      <c r="BU433" s="315"/>
      <c r="BV433" s="315"/>
      <c r="BW433" s="314">
        <v>933</v>
      </c>
      <c r="BX433" s="313">
        <v>37</v>
      </c>
      <c r="BY433" s="312"/>
      <c r="BZ433" s="313">
        <v>2</v>
      </c>
      <c r="CA433" s="313">
        <v>1</v>
      </c>
      <c r="CB433" s="313">
        <v>3</v>
      </c>
      <c r="CC433" s="313">
        <v>10</v>
      </c>
      <c r="CD433" s="313">
        <v>3</v>
      </c>
      <c r="CE433" s="313">
        <v>1</v>
      </c>
      <c r="CF433" s="313">
        <v>3</v>
      </c>
      <c r="CG433" s="312"/>
      <c r="CH433" s="313">
        <v>3</v>
      </c>
      <c r="CI433" s="313">
        <v>2</v>
      </c>
      <c r="CJ433" s="313">
        <v>2</v>
      </c>
      <c r="CK433" s="313">
        <v>4</v>
      </c>
      <c r="CL433" s="313">
        <v>1</v>
      </c>
      <c r="CM433" s="313">
        <v>2</v>
      </c>
      <c r="CN433" s="312"/>
      <c r="CO433" s="312"/>
      <c r="CP433" s="312"/>
      <c r="CQ433" s="312"/>
      <c r="CR433" s="312"/>
      <c r="CS433" s="312"/>
      <c r="CT433" s="312"/>
      <c r="CU433" s="312"/>
      <c r="CV433" s="312"/>
      <c r="CW433" s="315"/>
      <c r="CX433" s="315"/>
    </row>
    <row r="434" spans="1:102" ht="18.75" x14ac:dyDescent="0.3">
      <c r="A434" s="270">
        <v>422</v>
      </c>
      <c r="B434" s="285" t="s">
        <v>2839</v>
      </c>
      <c r="C434" s="285" t="s">
        <v>351</v>
      </c>
      <c r="D434" s="285" t="s">
        <v>139</v>
      </c>
      <c r="E434" s="285" t="s">
        <v>130</v>
      </c>
      <c r="F434" s="285" t="s">
        <v>130</v>
      </c>
      <c r="G434" s="286" t="s">
        <v>2840</v>
      </c>
      <c r="H434" s="286" t="s">
        <v>2841</v>
      </c>
      <c r="I434" s="287">
        <v>11</v>
      </c>
      <c r="J434" s="285" t="s">
        <v>1944</v>
      </c>
      <c r="K434" s="285" t="s">
        <v>2842</v>
      </c>
      <c r="L434" s="272">
        <v>313001800661</v>
      </c>
      <c r="M434" s="271">
        <v>934</v>
      </c>
      <c r="N434" s="270">
        <v>934</v>
      </c>
      <c r="O434" s="270" t="s">
        <v>2843</v>
      </c>
      <c r="P434" s="273">
        <v>6907726</v>
      </c>
      <c r="Q434" s="273" t="s">
        <v>357</v>
      </c>
      <c r="R434" s="273">
        <v>3116534990</v>
      </c>
      <c r="S434" s="274" t="s">
        <v>2844</v>
      </c>
      <c r="T434" s="313">
        <v>64</v>
      </c>
      <c r="U434" s="312"/>
      <c r="V434" s="313">
        <v>3</v>
      </c>
      <c r="W434" s="313">
        <v>8</v>
      </c>
      <c r="X434" s="313">
        <v>11</v>
      </c>
      <c r="Y434" s="313">
        <v>13</v>
      </c>
      <c r="Z434" s="313">
        <v>9</v>
      </c>
      <c r="AA434" s="313">
        <v>10</v>
      </c>
      <c r="AB434" s="313">
        <v>10</v>
      </c>
      <c r="AC434" s="312"/>
      <c r="AD434" s="312"/>
      <c r="AE434" s="312"/>
      <c r="AF434" s="312"/>
      <c r="AG434" s="312"/>
      <c r="AH434" s="312"/>
      <c r="AI434" s="312"/>
      <c r="AJ434" s="312"/>
      <c r="AK434" s="312"/>
      <c r="AL434" s="312"/>
      <c r="AM434" s="312"/>
      <c r="AN434" s="312"/>
      <c r="AO434" s="312"/>
      <c r="AP434" s="312"/>
      <c r="AQ434" s="312"/>
      <c r="AR434" s="312"/>
      <c r="AS434" s="312"/>
      <c r="AT434" s="312"/>
      <c r="AU434" s="314">
        <v>934</v>
      </c>
      <c r="AV434" s="313">
        <v>32</v>
      </c>
      <c r="AW434" s="312"/>
      <c r="AX434" s="313">
        <v>2</v>
      </c>
      <c r="AY434" s="313">
        <v>4</v>
      </c>
      <c r="AZ434" s="313">
        <v>4</v>
      </c>
      <c r="BA434" s="313">
        <v>7</v>
      </c>
      <c r="BB434" s="313">
        <v>5</v>
      </c>
      <c r="BC434" s="313">
        <v>5</v>
      </c>
      <c r="BD434" s="313">
        <v>5</v>
      </c>
      <c r="BE434" s="312"/>
      <c r="BF434" s="312"/>
      <c r="BG434" s="312"/>
      <c r="BH434" s="312"/>
      <c r="BI434" s="312"/>
      <c r="BJ434" s="312"/>
      <c r="BK434" s="312"/>
      <c r="BL434" s="312"/>
      <c r="BM434" s="312"/>
      <c r="BN434" s="312"/>
      <c r="BO434" s="312"/>
      <c r="BP434" s="312"/>
      <c r="BQ434" s="312"/>
      <c r="BR434" s="312"/>
      <c r="BS434" s="312"/>
      <c r="BT434" s="312"/>
      <c r="BU434" s="315"/>
      <c r="BV434" s="315"/>
      <c r="BW434" s="314">
        <v>934</v>
      </c>
      <c r="BX434" s="313">
        <v>32</v>
      </c>
      <c r="BY434" s="312"/>
      <c r="BZ434" s="313">
        <v>1</v>
      </c>
      <c r="CA434" s="313">
        <v>4</v>
      </c>
      <c r="CB434" s="313">
        <v>7</v>
      </c>
      <c r="CC434" s="313">
        <v>6</v>
      </c>
      <c r="CD434" s="313">
        <v>4</v>
      </c>
      <c r="CE434" s="313">
        <v>5</v>
      </c>
      <c r="CF434" s="313">
        <v>5</v>
      </c>
      <c r="CG434" s="312"/>
      <c r="CH434" s="312"/>
      <c r="CI434" s="312"/>
      <c r="CJ434" s="312"/>
      <c r="CK434" s="312"/>
      <c r="CL434" s="312"/>
      <c r="CM434" s="312"/>
      <c r="CN434" s="312"/>
      <c r="CO434" s="312"/>
      <c r="CP434" s="312"/>
      <c r="CQ434" s="312"/>
      <c r="CR434" s="312"/>
      <c r="CS434" s="312"/>
      <c r="CT434" s="312"/>
      <c r="CU434" s="312"/>
      <c r="CV434" s="312"/>
      <c r="CW434" s="315"/>
      <c r="CX434" s="315"/>
    </row>
    <row r="435" spans="1:102" ht="18.75" x14ac:dyDescent="0.3">
      <c r="A435" s="270">
        <v>423</v>
      </c>
      <c r="B435" s="285" t="s">
        <v>2845</v>
      </c>
      <c r="C435" s="285" t="s">
        <v>351</v>
      </c>
      <c r="D435" s="285" t="s">
        <v>139</v>
      </c>
      <c r="E435" s="285" t="s">
        <v>130</v>
      </c>
      <c r="F435" s="285" t="s">
        <v>130</v>
      </c>
      <c r="G435" s="288" t="s">
        <v>2846</v>
      </c>
      <c r="H435" s="289" t="s">
        <v>2847</v>
      </c>
      <c r="I435" s="287">
        <v>14</v>
      </c>
      <c r="J435" s="285" t="s">
        <v>2190</v>
      </c>
      <c r="K435" s="285" t="s">
        <v>2848</v>
      </c>
      <c r="L435" s="272">
        <v>313001800572</v>
      </c>
      <c r="M435" s="271">
        <v>935</v>
      </c>
      <c r="N435" s="270">
        <v>935</v>
      </c>
      <c r="O435" s="270" t="s">
        <v>2849</v>
      </c>
      <c r="P435" s="273">
        <v>6787812</v>
      </c>
      <c r="Q435" s="273" t="s">
        <v>357</v>
      </c>
      <c r="R435" s="273">
        <v>3157331422</v>
      </c>
      <c r="S435" s="274" t="s">
        <v>2850</v>
      </c>
      <c r="T435" s="313">
        <v>52</v>
      </c>
      <c r="U435" s="313">
        <v>5</v>
      </c>
      <c r="V435" s="313">
        <v>6</v>
      </c>
      <c r="W435" s="313">
        <v>4</v>
      </c>
      <c r="X435" s="313">
        <v>6</v>
      </c>
      <c r="Y435" s="313">
        <v>9</v>
      </c>
      <c r="Z435" s="313">
        <v>10</v>
      </c>
      <c r="AA435" s="313">
        <v>8</v>
      </c>
      <c r="AB435" s="313">
        <v>4</v>
      </c>
      <c r="AC435" s="312"/>
      <c r="AD435" s="312"/>
      <c r="AE435" s="312"/>
      <c r="AF435" s="312"/>
      <c r="AG435" s="312"/>
      <c r="AH435" s="312"/>
      <c r="AI435" s="312"/>
      <c r="AJ435" s="312"/>
      <c r="AK435" s="312"/>
      <c r="AL435" s="312"/>
      <c r="AM435" s="312"/>
      <c r="AN435" s="312"/>
      <c r="AO435" s="312"/>
      <c r="AP435" s="312"/>
      <c r="AQ435" s="312"/>
      <c r="AR435" s="312"/>
      <c r="AS435" s="312"/>
      <c r="AT435" s="312"/>
      <c r="AU435" s="314">
        <v>935</v>
      </c>
      <c r="AV435" s="313">
        <v>23</v>
      </c>
      <c r="AW435" s="313">
        <v>5</v>
      </c>
      <c r="AX435" s="313">
        <v>3</v>
      </c>
      <c r="AY435" s="313">
        <v>3</v>
      </c>
      <c r="AZ435" s="313">
        <v>2</v>
      </c>
      <c r="BA435" s="313">
        <v>4</v>
      </c>
      <c r="BB435" s="313">
        <v>3</v>
      </c>
      <c r="BC435" s="313">
        <v>2</v>
      </c>
      <c r="BD435" s="313">
        <v>1</v>
      </c>
      <c r="BE435" s="312"/>
      <c r="BF435" s="312"/>
      <c r="BG435" s="312"/>
      <c r="BH435" s="312"/>
      <c r="BI435" s="312"/>
      <c r="BJ435" s="312"/>
      <c r="BK435" s="312"/>
      <c r="BL435" s="312"/>
      <c r="BM435" s="312"/>
      <c r="BN435" s="312"/>
      <c r="BO435" s="312"/>
      <c r="BP435" s="312"/>
      <c r="BQ435" s="312"/>
      <c r="BR435" s="312"/>
      <c r="BS435" s="312"/>
      <c r="BT435" s="312"/>
      <c r="BU435" s="315"/>
      <c r="BV435" s="315"/>
      <c r="BW435" s="314">
        <v>935</v>
      </c>
      <c r="BX435" s="313">
        <v>29</v>
      </c>
      <c r="BY435" s="312"/>
      <c r="BZ435" s="313">
        <v>3</v>
      </c>
      <c r="CA435" s="313">
        <v>1</v>
      </c>
      <c r="CB435" s="313">
        <v>4</v>
      </c>
      <c r="CC435" s="313">
        <v>5</v>
      </c>
      <c r="CD435" s="313">
        <v>7</v>
      </c>
      <c r="CE435" s="313">
        <v>6</v>
      </c>
      <c r="CF435" s="313">
        <v>3</v>
      </c>
      <c r="CG435" s="312"/>
      <c r="CH435" s="312"/>
      <c r="CI435" s="312"/>
      <c r="CJ435" s="312"/>
      <c r="CK435" s="312"/>
      <c r="CL435" s="312"/>
      <c r="CM435" s="312"/>
      <c r="CN435" s="312"/>
      <c r="CO435" s="312"/>
      <c r="CP435" s="312"/>
      <c r="CQ435" s="312"/>
      <c r="CR435" s="312"/>
      <c r="CS435" s="312"/>
      <c r="CT435" s="312"/>
      <c r="CU435" s="312"/>
      <c r="CV435" s="312"/>
      <c r="CW435" s="315"/>
      <c r="CX435" s="315"/>
    </row>
    <row r="436" spans="1:102" ht="18.75" x14ac:dyDescent="0.3">
      <c r="A436" s="270">
        <v>424</v>
      </c>
      <c r="B436" s="285" t="s">
        <v>2851</v>
      </c>
      <c r="C436" s="285" t="s">
        <v>351</v>
      </c>
      <c r="D436" s="285" t="s">
        <v>139</v>
      </c>
      <c r="E436" s="285" t="s">
        <v>128</v>
      </c>
      <c r="F436" s="285" t="s">
        <v>145</v>
      </c>
      <c r="G436" s="286" t="s">
        <v>2852</v>
      </c>
      <c r="H436" s="286" t="s">
        <v>2853</v>
      </c>
      <c r="I436" s="287">
        <v>8</v>
      </c>
      <c r="J436" s="285" t="s">
        <v>2854</v>
      </c>
      <c r="K436" s="285" t="s">
        <v>2855</v>
      </c>
      <c r="L436" s="272">
        <v>313001800556</v>
      </c>
      <c r="M436" s="271">
        <v>936</v>
      </c>
      <c r="N436" s="270">
        <v>936</v>
      </c>
      <c r="O436" s="270" t="s">
        <v>2856</v>
      </c>
      <c r="P436" s="273">
        <v>6908484</v>
      </c>
      <c r="Q436" s="273" t="s">
        <v>357</v>
      </c>
      <c r="R436" s="273">
        <v>3177524183</v>
      </c>
      <c r="S436" s="274" t="s">
        <v>2857</v>
      </c>
      <c r="T436" s="313">
        <v>210</v>
      </c>
      <c r="U436" s="312"/>
      <c r="V436" s="313">
        <v>8</v>
      </c>
      <c r="W436" s="313">
        <v>17</v>
      </c>
      <c r="X436" s="313">
        <v>21</v>
      </c>
      <c r="Y436" s="313">
        <v>23</v>
      </c>
      <c r="Z436" s="313">
        <v>19</v>
      </c>
      <c r="AA436" s="313">
        <v>23</v>
      </c>
      <c r="AB436" s="313">
        <v>23</v>
      </c>
      <c r="AC436" s="312"/>
      <c r="AD436" s="313">
        <v>20</v>
      </c>
      <c r="AE436" s="313">
        <v>20</v>
      </c>
      <c r="AF436" s="313">
        <v>20</v>
      </c>
      <c r="AG436" s="313">
        <v>16</v>
      </c>
      <c r="AH436" s="312"/>
      <c r="AI436" s="312"/>
      <c r="AJ436" s="312"/>
      <c r="AK436" s="312"/>
      <c r="AL436" s="312"/>
      <c r="AM436" s="312"/>
      <c r="AN436" s="312"/>
      <c r="AO436" s="312"/>
      <c r="AP436" s="312"/>
      <c r="AQ436" s="312"/>
      <c r="AR436" s="312"/>
      <c r="AS436" s="312"/>
      <c r="AT436" s="312"/>
      <c r="AU436" s="314">
        <v>936</v>
      </c>
      <c r="AV436" s="313">
        <v>90</v>
      </c>
      <c r="AW436" s="312"/>
      <c r="AX436" s="313">
        <v>3</v>
      </c>
      <c r="AY436" s="313">
        <v>8</v>
      </c>
      <c r="AZ436" s="313">
        <v>12</v>
      </c>
      <c r="BA436" s="313">
        <v>15</v>
      </c>
      <c r="BB436" s="313">
        <v>11</v>
      </c>
      <c r="BC436" s="313">
        <v>9</v>
      </c>
      <c r="BD436" s="313">
        <v>9</v>
      </c>
      <c r="BE436" s="312"/>
      <c r="BF436" s="313">
        <v>11</v>
      </c>
      <c r="BG436" s="313">
        <v>3</v>
      </c>
      <c r="BH436" s="313">
        <v>4</v>
      </c>
      <c r="BI436" s="313">
        <v>5</v>
      </c>
      <c r="BJ436" s="312"/>
      <c r="BK436" s="312"/>
      <c r="BL436" s="312"/>
      <c r="BM436" s="312"/>
      <c r="BN436" s="312"/>
      <c r="BO436" s="312"/>
      <c r="BP436" s="312"/>
      <c r="BQ436" s="312"/>
      <c r="BR436" s="312"/>
      <c r="BS436" s="312"/>
      <c r="BT436" s="312"/>
      <c r="BU436" s="315"/>
      <c r="BV436" s="315"/>
      <c r="BW436" s="314">
        <v>936</v>
      </c>
      <c r="BX436" s="313">
        <v>120</v>
      </c>
      <c r="BY436" s="312"/>
      <c r="BZ436" s="313">
        <v>5</v>
      </c>
      <c r="CA436" s="313">
        <v>9</v>
      </c>
      <c r="CB436" s="313">
        <v>9</v>
      </c>
      <c r="CC436" s="313">
        <v>8</v>
      </c>
      <c r="CD436" s="313">
        <v>8</v>
      </c>
      <c r="CE436" s="313">
        <v>14</v>
      </c>
      <c r="CF436" s="313">
        <v>14</v>
      </c>
      <c r="CG436" s="312"/>
      <c r="CH436" s="313">
        <v>9</v>
      </c>
      <c r="CI436" s="313">
        <v>17</v>
      </c>
      <c r="CJ436" s="313">
        <v>16</v>
      </c>
      <c r="CK436" s="313">
        <v>11</v>
      </c>
      <c r="CL436" s="312"/>
      <c r="CM436" s="312"/>
      <c r="CN436" s="312"/>
      <c r="CO436" s="312"/>
      <c r="CP436" s="312"/>
      <c r="CQ436" s="312"/>
      <c r="CR436" s="312"/>
      <c r="CS436" s="312"/>
      <c r="CT436" s="312"/>
      <c r="CU436" s="312"/>
      <c r="CV436" s="312"/>
      <c r="CW436" s="315"/>
      <c r="CX436" s="315"/>
    </row>
    <row r="437" spans="1:102" ht="18.75" x14ac:dyDescent="0.3">
      <c r="A437" s="270">
        <v>425</v>
      </c>
      <c r="B437" s="285" t="s">
        <v>2858</v>
      </c>
      <c r="C437" s="285" t="s">
        <v>351</v>
      </c>
      <c r="D437" s="285" t="s">
        <v>139</v>
      </c>
      <c r="E437" s="285" t="s">
        <v>129</v>
      </c>
      <c r="F437" s="285" t="s">
        <v>129</v>
      </c>
      <c r="G437" s="286" t="s">
        <v>2132</v>
      </c>
      <c r="H437" s="286" t="s">
        <v>2859</v>
      </c>
      <c r="I437" s="287">
        <v>6</v>
      </c>
      <c r="J437" s="285" t="s">
        <v>2654</v>
      </c>
      <c r="K437" s="285" t="s">
        <v>2860</v>
      </c>
      <c r="L437" s="293">
        <v>313001800670</v>
      </c>
      <c r="M437" s="287">
        <v>938</v>
      </c>
      <c r="N437" s="294">
        <v>938</v>
      </c>
      <c r="O437" s="294" t="s">
        <v>2861</v>
      </c>
      <c r="P437" s="295">
        <v>6435897</v>
      </c>
      <c r="Q437" s="273" t="s">
        <v>357</v>
      </c>
      <c r="R437" s="295">
        <v>3156301508</v>
      </c>
      <c r="S437" s="296" t="s">
        <v>2862</v>
      </c>
      <c r="T437" s="313">
        <v>22</v>
      </c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2"/>
      <c r="AH437" s="312"/>
      <c r="AI437" s="312"/>
      <c r="AJ437" s="312"/>
      <c r="AK437" s="312"/>
      <c r="AL437" s="313">
        <v>1</v>
      </c>
      <c r="AM437" s="313">
        <v>6</v>
      </c>
      <c r="AN437" s="313">
        <v>3</v>
      </c>
      <c r="AO437" s="313">
        <v>12</v>
      </c>
      <c r="AP437" s="312"/>
      <c r="AQ437" s="312"/>
      <c r="AR437" s="312"/>
      <c r="AS437" s="312"/>
      <c r="AT437" s="312"/>
      <c r="AU437" s="314">
        <v>938</v>
      </c>
      <c r="AV437" s="313">
        <v>5</v>
      </c>
      <c r="AW437" s="312"/>
      <c r="AX437" s="312"/>
      <c r="AY437" s="312"/>
      <c r="AZ437" s="312"/>
      <c r="BA437" s="312"/>
      <c r="BB437" s="312"/>
      <c r="BC437" s="312"/>
      <c r="BD437" s="312"/>
      <c r="BE437" s="312"/>
      <c r="BF437" s="312"/>
      <c r="BG437" s="312"/>
      <c r="BH437" s="312"/>
      <c r="BI437" s="312"/>
      <c r="BJ437" s="312"/>
      <c r="BK437" s="312"/>
      <c r="BL437" s="312"/>
      <c r="BM437" s="312"/>
      <c r="BN437" s="312"/>
      <c r="BO437" s="313">
        <v>1</v>
      </c>
      <c r="BP437" s="313">
        <v>1</v>
      </c>
      <c r="BQ437" s="313">
        <v>3</v>
      </c>
      <c r="BR437" s="312"/>
      <c r="BS437" s="312"/>
      <c r="BT437" s="312"/>
      <c r="BU437" s="315"/>
      <c r="BV437" s="315"/>
      <c r="BW437" s="314">
        <v>938</v>
      </c>
      <c r="BX437" s="313">
        <v>17</v>
      </c>
      <c r="BY437" s="312"/>
      <c r="BZ437" s="312"/>
      <c r="CA437" s="312"/>
      <c r="CB437" s="312"/>
      <c r="CC437" s="312"/>
      <c r="CD437" s="312"/>
      <c r="CE437" s="312"/>
      <c r="CF437" s="312"/>
      <c r="CG437" s="312"/>
      <c r="CH437" s="312"/>
      <c r="CI437" s="312"/>
      <c r="CJ437" s="312"/>
      <c r="CK437" s="312"/>
      <c r="CL437" s="312"/>
      <c r="CM437" s="312"/>
      <c r="CN437" s="312"/>
      <c r="CO437" s="312"/>
      <c r="CP437" s="313">
        <v>1</v>
      </c>
      <c r="CQ437" s="313">
        <v>5</v>
      </c>
      <c r="CR437" s="313">
        <v>2</v>
      </c>
      <c r="CS437" s="313">
        <v>9</v>
      </c>
      <c r="CT437" s="312"/>
      <c r="CU437" s="312"/>
      <c r="CV437" s="312"/>
      <c r="CW437" s="315"/>
      <c r="CX437" s="315"/>
    </row>
    <row r="438" spans="1:102" ht="18.75" x14ac:dyDescent="0.3">
      <c r="A438" s="270">
        <v>426</v>
      </c>
      <c r="B438" s="285" t="s">
        <v>2863</v>
      </c>
      <c r="C438" s="285" t="s">
        <v>351</v>
      </c>
      <c r="D438" s="285" t="s">
        <v>139</v>
      </c>
      <c r="E438" s="285" t="s">
        <v>130</v>
      </c>
      <c r="F438" s="285" t="s">
        <v>130</v>
      </c>
      <c r="G438" s="288" t="s">
        <v>2864</v>
      </c>
      <c r="H438" s="289" t="s">
        <v>2865</v>
      </c>
      <c r="I438" s="287">
        <v>13</v>
      </c>
      <c r="J438" s="285" t="s">
        <v>407</v>
      </c>
      <c r="K438" s="285" t="s">
        <v>2866</v>
      </c>
      <c r="L438" s="272">
        <v>313001800637</v>
      </c>
      <c r="M438" s="271">
        <v>939</v>
      </c>
      <c r="N438" s="270">
        <v>939</v>
      </c>
      <c r="O438" s="270" t="s">
        <v>2867</v>
      </c>
      <c r="P438" s="273">
        <v>6528783</v>
      </c>
      <c r="Q438" s="273" t="s">
        <v>357</v>
      </c>
      <c r="R438" s="273">
        <v>3013736935</v>
      </c>
      <c r="S438" s="274" t="s">
        <v>2868</v>
      </c>
      <c r="T438" s="313">
        <v>364</v>
      </c>
      <c r="U438" s="313">
        <v>1</v>
      </c>
      <c r="V438" s="313">
        <v>17</v>
      </c>
      <c r="W438" s="313">
        <v>19</v>
      </c>
      <c r="X438" s="313">
        <v>30</v>
      </c>
      <c r="Y438" s="313">
        <v>31</v>
      </c>
      <c r="Z438" s="313">
        <v>47</v>
      </c>
      <c r="AA438" s="313">
        <v>41</v>
      </c>
      <c r="AB438" s="313">
        <v>34</v>
      </c>
      <c r="AC438" s="312"/>
      <c r="AD438" s="313">
        <v>29</v>
      </c>
      <c r="AE438" s="313">
        <v>20</v>
      </c>
      <c r="AF438" s="313">
        <v>26</v>
      </c>
      <c r="AG438" s="313">
        <v>23</v>
      </c>
      <c r="AH438" s="313">
        <v>24</v>
      </c>
      <c r="AI438" s="313">
        <v>22</v>
      </c>
      <c r="AJ438" s="312"/>
      <c r="AK438" s="312"/>
      <c r="AL438" s="312"/>
      <c r="AM438" s="312"/>
      <c r="AN438" s="312"/>
      <c r="AO438" s="312"/>
      <c r="AP438" s="312"/>
      <c r="AQ438" s="312"/>
      <c r="AR438" s="312"/>
      <c r="AS438" s="312"/>
      <c r="AT438" s="312"/>
      <c r="AU438" s="314">
        <v>939</v>
      </c>
      <c r="AV438" s="313">
        <v>172</v>
      </c>
      <c r="AW438" s="312"/>
      <c r="AX438" s="313">
        <v>8</v>
      </c>
      <c r="AY438" s="313">
        <v>7</v>
      </c>
      <c r="AZ438" s="313">
        <v>20</v>
      </c>
      <c r="BA438" s="313">
        <v>20</v>
      </c>
      <c r="BB438" s="313">
        <v>14</v>
      </c>
      <c r="BC438" s="313">
        <v>20</v>
      </c>
      <c r="BD438" s="313">
        <v>13</v>
      </c>
      <c r="BE438" s="312"/>
      <c r="BF438" s="313">
        <v>14</v>
      </c>
      <c r="BG438" s="313">
        <v>8</v>
      </c>
      <c r="BH438" s="313">
        <v>15</v>
      </c>
      <c r="BI438" s="313">
        <v>8</v>
      </c>
      <c r="BJ438" s="313">
        <v>14</v>
      </c>
      <c r="BK438" s="313">
        <v>11</v>
      </c>
      <c r="BL438" s="312"/>
      <c r="BM438" s="312"/>
      <c r="BN438" s="312"/>
      <c r="BO438" s="312"/>
      <c r="BP438" s="312"/>
      <c r="BQ438" s="312"/>
      <c r="BR438" s="312"/>
      <c r="BS438" s="312"/>
      <c r="BT438" s="312"/>
      <c r="BU438" s="315"/>
      <c r="BV438" s="315"/>
      <c r="BW438" s="314">
        <v>939</v>
      </c>
      <c r="BX438" s="313">
        <v>192</v>
      </c>
      <c r="BY438" s="313">
        <v>1</v>
      </c>
      <c r="BZ438" s="313">
        <v>9</v>
      </c>
      <c r="CA438" s="313">
        <v>12</v>
      </c>
      <c r="CB438" s="313">
        <v>10</v>
      </c>
      <c r="CC438" s="313">
        <v>11</v>
      </c>
      <c r="CD438" s="313">
        <v>33</v>
      </c>
      <c r="CE438" s="313">
        <v>21</v>
      </c>
      <c r="CF438" s="313">
        <v>21</v>
      </c>
      <c r="CG438" s="312"/>
      <c r="CH438" s="313">
        <v>15</v>
      </c>
      <c r="CI438" s="313">
        <v>12</v>
      </c>
      <c r="CJ438" s="313">
        <v>11</v>
      </c>
      <c r="CK438" s="313">
        <v>15</v>
      </c>
      <c r="CL438" s="313">
        <v>10</v>
      </c>
      <c r="CM438" s="313">
        <v>11</v>
      </c>
      <c r="CN438" s="312"/>
      <c r="CO438" s="312"/>
      <c r="CP438" s="312"/>
      <c r="CQ438" s="312"/>
      <c r="CR438" s="312"/>
      <c r="CS438" s="312"/>
      <c r="CT438" s="312"/>
      <c r="CU438" s="312"/>
      <c r="CV438" s="312"/>
      <c r="CW438" s="315"/>
      <c r="CX438" s="315"/>
    </row>
    <row r="439" spans="1:102" ht="18.75" x14ac:dyDescent="0.3">
      <c r="A439" s="270">
        <v>427</v>
      </c>
      <c r="B439" s="285" t="s">
        <v>2869</v>
      </c>
      <c r="C439" s="285" t="s">
        <v>351</v>
      </c>
      <c r="D439" s="285" t="s">
        <v>139</v>
      </c>
      <c r="E439" s="285" t="s">
        <v>128</v>
      </c>
      <c r="F439" s="285" t="s">
        <v>145</v>
      </c>
      <c r="G439" s="286" t="s">
        <v>2870</v>
      </c>
      <c r="H439" s="286" t="s">
        <v>2871</v>
      </c>
      <c r="I439" s="287">
        <v>8</v>
      </c>
      <c r="J439" s="285" t="s">
        <v>1293</v>
      </c>
      <c r="K439" s="285" t="s">
        <v>2872</v>
      </c>
      <c r="L439" s="272">
        <v>313001800742</v>
      </c>
      <c r="M439" s="271">
        <v>940</v>
      </c>
      <c r="N439" s="270">
        <v>940</v>
      </c>
      <c r="O439" s="270" t="s">
        <v>2873</v>
      </c>
      <c r="P439" s="273">
        <v>6459545</v>
      </c>
      <c r="Q439" s="273" t="s">
        <v>357</v>
      </c>
      <c r="R439" s="273">
        <v>3015221954</v>
      </c>
      <c r="S439" s="274" t="s">
        <v>2874</v>
      </c>
      <c r="T439" s="313">
        <v>75</v>
      </c>
      <c r="U439" s="313">
        <v>6</v>
      </c>
      <c r="V439" s="313">
        <v>12</v>
      </c>
      <c r="W439" s="313">
        <v>10</v>
      </c>
      <c r="X439" s="313">
        <v>11</v>
      </c>
      <c r="Y439" s="313">
        <v>9</v>
      </c>
      <c r="Z439" s="313">
        <v>10</v>
      </c>
      <c r="AA439" s="313">
        <v>10</v>
      </c>
      <c r="AB439" s="313">
        <v>7</v>
      </c>
      <c r="AC439" s="312"/>
      <c r="AD439" s="312"/>
      <c r="AE439" s="312"/>
      <c r="AF439" s="312"/>
      <c r="AG439" s="312"/>
      <c r="AH439" s="312"/>
      <c r="AI439" s="312"/>
      <c r="AJ439" s="312"/>
      <c r="AK439" s="312"/>
      <c r="AL439" s="312"/>
      <c r="AM439" s="312"/>
      <c r="AN439" s="312"/>
      <c r="AO439" s="312"/>
      <c r="AP439" s="312"/>
      <c r="AQ439" s="312"/>
      <c r="AR439" s="312"/>
      <c r="AS439" s="312"/>
      <c r="AT439" s="312"/>
      <c r="AU439" s="314">
        <v>940</v>
      </c>
      <c r="AV439" s="313">
        <v>34</v>
      </c>
      <c r="AW439" s="313">
        <v>1</v>
      </c>
      <c r="AX439" s="313">
        <v>7</v>
      </c>
      <c r="AY439" s="313">
        <v>4</v>
      </c>
      <c r="AZ439" s="313">
        <v>4</v>
      </c>
      <c r="BA439" s="313">
        <v>5</v>
      </c>
      <c r="BB439" s="313">
        <v>4</v>
      </c>
      <c r="BC439" s="313">
        <v>6</v>
      </c>
      <c r="BD439" s="313">
        <v>3</v>
      </c>
      <c r="BE439" s="312"/>
      <c r="BF439" s="312"/>
      <c r="BG439" s="312"/>
      <c r="BH439" s="312"/>
      <c r="BI439" s="312"/>
      <c r="BJ439" s="312"/>
      <c r="BK439" s="312"/>
      <c r="BL439" s="312"/>
      <c r="BM439" s="312"/>
      <c r="BN439" s="312"/>
      <c r="BO439" s="312"/>
      <c r="BP439" s="312"/>
      <c r="BQ439" s="312"/>
      <c r="BR439" s="312"/>
      <c r="BS439" s="312"/>
      <c r="BT439" s="312"/>
      <c r="BU439" s="315"/>
      <c r="BV439" s="315"/>
      <c r="BW439" s="314">
        <v>940</v>
      </c>
      <c r="BX439" s="313">
        <v>41</v>
      </c>
      <c r="BY439" s="313">
        <v>5</v>
      </c>
      <c r="BZ439" s="313">
        <v>5</v>
      </c>
      <c r="CA439" s="313">
        <v>6</v>
      </c>
      <c r="CB439" s="313">
        <v>7</v>
      </c>
      <c r="CC439" s="313">
        <v>4</v>
      </c>
      <c r="CD439" s="313">
        <v>6</v>
      </c>
      <c r="CE439" s="313">
        <v>4</v>
      </c>
      <c r="CF439" s="313">
        <v>4</v>
      </c>
      <c r="CG439" s="312"/>
      <c r="CH439" s="312"/>
      <c r="CI439" s="312"/>
      <c r="CJ439" s="312"/>
      <c r="CK439" s="312"/>
      <c r="CL439" s="312"/>
      <c r="CM439" s="312"/>
      <c r="CN439" s="312"/>
      <c r="CO439" s="312"/>
      <c r="CP439" s="312"/>
      <c r="CQ439" s="312"/>
      <c r="CR439" s="312"/>
      <c r="CS439" s="312"/>
      <c r="CT439" s="312"/>
      <c r="CU439" s="312"/>
      <c r="CV439" s="312"/>
      <c r="CW439" s="315"/>
      <c r="CX439" s="315"/>
    </row>
    <row r="440" spans="1:102" ht="18.75" x14ac:dyDescent="0.3">
      <c r="A440" s="270">
        <v>428</v>
      </c>
      <c r="B440" s="285" t="s">
        <v>2875</v>
      </c>
      <c r="C440" s="285" t="s">
        <v>351</v>
      </c>
      <c r="D440" s="285" t="s">
        <v>139</v>
      </c>
      <c r="E440" s="285" t="s">
        <v>130</v>
      </c>
      <c r="F440" s="285" t="s">
        <v>130</v>
      </c>
      <c r="G440" s="286"/>
      <c r="H440" s="286"/>
      <c r="I440" s="287">
        <v>12</v>
      </c>
      <c r="J440" s="285" t="s">
        <v>433</v>
      </c>
      <c r="K440" s="285" t="s">
        <v>2876</v>
      </c>
      <c r="L440" s="272">
        <v>313001800602</v>
      </c>
      <c r="M440" s="271">
        <v>941</v>
      </c>
      <c r="N440" s="270">
        <v>941</v>
      </c>
      <c r="O440" s="270" t="s">
        <v>2877</v>
      </c>
      <c r="P440" s="273" t="s">
        <v>2878</v>
      </c>
      <c r="Q440" s="273" t="s">
        <v>357</v>
      </c>
      <c r="R440" s="273">
        <v>3103536195</v>
      </c>
      <c r="S440" s="274" t="s">
        <v>2879</v>
      </c>
      <c r="T440" s="313">
        <v>141</v>
      </c>
      <c r="U440" s="313">
        <v>12</v>
      </c>
      <c r="V440" s="313">
        <v>16</v>
      </c>
      <c r="W440" s="313">
        <v>18</v>
      </c>
      <c r="X440" s="313">
        <v>21</v>
      </c>
      <c r="Y440" s="313">
        <v>24</v>
      </c>
      <c r="Z440" s="313">
        <v>18</v>
      </c>
      <c r="AA440" s="313">
        <v>15</v>
      </c>
      <c r="AB440" s="313">
        <v>17</v>
      </c>
      <c r="AC440" s="312"/>
      <c r="AD440" s="312"/>
      <c r="AE440" s="312"/>
      <c r="AF440" s="312"/>
      <c r="AG440" s="312"/>
      <c r="AH440" s="312"/>
      <c r="AI440" s="312"/>
      <c r="AJ440" s="312"/>
      <c r="AK440" s="312"/>
      <c r="AL440" s="312"/>
      <c r="AM440" s="312"/>
      <c r="AN440" s="312"/>
      <c r="AO440" s="312"/>
      <c r="AP440" s="312"/>
      <c r="AQ440" s="312"/>
      <c r="AR440" s="312"/>
      <c r="AS440" s="312"/>
      <c r="AT440" s="312"/>
      <c r="AU440" s="314">
        <v>941</v>
      </c>
      <c r="AV440" s="313">
        <v>58</v>
      </c>
      <c r="AW440" s="313">
        <v>6</v>
      </c>
      <c r="AX440" s="313">
        <v>5</v>
      </c>
      <c r="AY440" s="313">
        <v>6</v>
      </c>
      <c r="AZ440" s="313">
        <v>9</v>
      </c>
      <c r="BA440" s="313">
        <v>10</v>
      </c>
      <c r="BB440" s="313">
        <v>8</v>
      </c>
      <c r="BC440" s="313">
        <v>8</v>
      </c>
      <c r="BD440" s="313">
        <v>6</v>
      </c>
      <c r="BE440" s="312"/>
      <c r="BF440" s="312"/>
      <c r="BG440" s="312"/>
      <c r="BH440" s="312"/>
      <c r="BI440" s="312"/>
      <c r="BJ440" s="312"/>
      <c r="BK440" s="312"/>
      <c r="BL440" s="312"/>
      <c r="BM440" s="312"/>
      <c r="BN440" s="312"/>
      <c r="BO440" s="312"/>
      <c r="BP440" s="312"/>
      <c r="BQ440" s="312"/>
      <c r="BR440" s="312"/>
      <c r="BS440" s="312"/>
      <c r="BT440" s="312"/>
      <c r="BU440" s="315"/>
      <c r="BV440" s="315"/>
      <c r="BW440" s="314">
        <v>941</v>
      </c>
      <c r="BX440" s="313">
        <v>83</v>
      </c>
      <c r="BY440" s="313">
        <v>6</v>
      </c>
      <c r="BZ440" s="313">
        <v>11</v>
      </c>
      <c r="CA440" s="313">
        <v>12</v>
      </c>
      <c r="CB440" s="313">
        <v>12</v>
      </c>
      <c r="CC440" s="313">
        <v>14</v>
      </c>
      <c r="CD440" s="313">
        <v>10</v>
      </c>
      <c r="CE440" s="313">
        <v>7</v>
      </c>
      <c r="CF440" s="313">
        <v>11</v>
      </c>
      <c r="CG440" s="312"/>
      <c r="CH440" s="312"/>
      <c r="CI440" s="312"/>
      <c r="CJ440" s="312"/>
      <c r="CK440" s="312"/>
      <c r="CL440" s="312"/>
      <c r="CM440" s="312"/>
      <c r="CN440" s="312"/>
      <c r="CO440" s="312"/>
      <c r="CP440" s="312"/>
      <c r="CQ440" s="312"/>
      <c r="CR440" s="312"/>
      <c r="CS440" s="312"/>
      <c r="CT440" s="312"/>
      <c r="CU440" s="312"/>
      <c r="CV440" s="312"/>
      <c r="CW440" s="315"/>
      <c r="CX440" s="315"/>
    </row>
    <row r="441" spans="1:102" ht="18.75" x14ac:dyDescent="0.3">
      <c r="A441" s="270">
        <v>429</v>
      </c>
      <c r="B441" s="285" t="s">
        <v>2880</v>
      </c>
      <c r="C441" s="285" t="s">
        <v>351</v>
      </c>
      <c r="D441" s="285" t="s">
        <v>139</v>
      </c>
      <c r="E441" s="285" t="s">
        <v>128</v>
      </c>
      <c r="F441" s="285" t="s">
        <v>148</v>
      </c>
      <c r="G441" s="286" t="s">
        <v>2881</v>
      </c>
      <c r="H441" s="286" t="s">
        <v>2882</v>
      </c>
      <c r="I441" s="287">
        <v>3</v>
      </c>
      <c r="J441" s="285" t="s">
        <v>492</v>
      </c>
      <c r="K441" s="285" t="s">
        <v>2883</v>
      </c>
      <c r="L441" s="272">
        <v>313001800581</v>
      </c>
      <c r="M441" s="271">
        <v>942</v>
      </c>
      <c r="N441" s="270">
        <v>942</v>
      </c>
      <c r="O441" s="270" t="s">
        <v>2884</v>
      </c>
      <c r="P441" s="273">
        <v>6914568</v>
      </c>
      <c r="Q441" s="273" t="s">
        <v>357</v>
      </c>
      <c r="R441" s="273">
        <v>3023023035</v>
      </c>
      <c r="S441" s="274" t="s">
        <v>2885</v>
      </c>
      <c r="T441" s="313">
        <v>9</v>
      </c>
      <c r="U441" s="312"/>
      <c r="V441" s="313">
        <v>3</v>
      </c>
      <c r="W441" s="313">
        <v>6</v>
      </c>
      <c r="X441" s="312"/>
      <c r="Y441" s="312"/>
      <c r="Z441" s="312"/>
      <c r="AA441" s="312"/>
      <c r="AB441" s="312"/>
      <c r="AC441" s="312"/>
      <c r="AD441" s="312"/>
      <c r="AE441" s="312"/>
      <c r="AF441" s="312"/>
      <c r="AG441" s="312"/>
      <c r="AH441" s="312"/>
      <c r="AI441" s="312"/>
      <c r="AJ441" s="312"/>
      <c r="AK441" s="312"/>
      <c r="AL441" s="312"/>
      <c r="AM441" s="312"/>
      <c r="AN441" s="312"/>
      <c r="AO441" s="312"/>
      <c r="AP441" s="312"/>
      <c r="AQ441" s="312"/>
      <c r="AR441" s="312"/>
      <c r="AS441" s="312"/>
      <c r="AT441" s="312"/>
      <c r="AU441" s="314">
        <v>942</v>
      </c>
      <c r="AV441" s="313">
        <v>4</v>
      </c>
      <c r="AW441" s="312"/>
      <c r="AX441" s="313">
        <v>1</v>
      </c>
      <c r="AY441" s="313">
        <v>3</v>
      </c>
      <c r="AZ441" s="312"/>
      <c r="BA441" s="312"/>
      <c r="BB441" s="312"/>
      <c r="BC441" s="312"/>
      <c r="BD441" s="312"/>
      <c r="BE441" s="312"/>
      <c r="BF441" s="312"/>
      <c r="BG441" s="312"/>
      <c r="BH441" s="312"/>
      <c r="BI441" s="312"/>
      <c r="BJ441" s="312"/>
      <c r="BK441" s="312"/>
      <c r="BL441" s="312"/>
      <c r="BM441" s="312"/>
      <c r="BN441" s="312"/>
      <c r="BO441" s="312"/>
      <c r="BP441" s="312"/>
      <c r="BQ441" s="312"/>
      <c r="BR441" s="312"/>
      <c r="BS441" s="312"/>
      <c r="BT441" s="312"/>
      <c r="BU441" s="315"/>
      <c r="BV441" s="315"/>
      <c r="BW441" s="314">
        <v>942</v>
      </c>
      <c r="BX441" s="313">
        <v>5</v>
      </c>
      <c r="BY441" s="312"/>
      <c r="BZ441" s="313">
        <v>2</v>
      </c>
      <c r="CA441" s="313">
        <v>3</v>
      </c>
      <c r="CB441" s="312"/>
      <c r="CC441" s="312"/>
      <c r="CD441" s="312"/>
      <c r="CE441" s="312"/>
      <c r="CF441" s="312"/>
      <c r="CG441" s="312"/>
      <c r="CH441" s="312"/>
      <c r="CI441" s="312"/>
      <c r="CJ441" s="312"/>
      <c r="CK441" s="312"/>
      <c r="CL441" s="312"/>
      <c r="CM441" s="312"/>
      <c r="CN441" s="312"/>
      <c r="CO441" s="312"/>
      <c r="CP441" s="312"/>
      <c r="CQ441" s="312"/>
      <c r="CR441" s="312"/>
      <c r="CS441" s="312"/>
      <c r="CT441" s="312"/>
      <c r="CU441" s="312"/>
      <c r="CV441" s="312"/>
      <c r="CW441" s="315"/>
      <c r="CX441" s="315"/>
    </row>
    <row r="442" spans="1:102" ht="18.75" x14ac:dyDescent="0.3">
      <c r="A442" s="270">
        <v>430</v>
      </c>
      <c r="B442" s="285" t="s">
        <v>2886</v>
      </c>
      <c r="C442" s="285" t="s">
        <v>351</v>
      </c>
      <c r="D442" s="285" t="s">
        <v>139</v>
      </c>
      <c r="E442" s="285" t="s">
        <v>128</v>
      </c>
      <c r="F442" s="285" t="s">
        <v>145</v>
      </c>
      <c r="G442" s="288" t="s">
        <v>2887</v>
      </c>
      <c r="H442" s="289" t="s">
        <v>2888</v>
      </c>
      <c r="I442" s="287">
        <v>9</v>
      </c>
      <c r="J442" s="285" t="s">
        <v>2889</v>
      </c>
      <c r="K442" s="285" t="s">
        <v>2890</v>
      </c>
      <c r="L442" s="272">
        <v>313001800611</v>
      </c>
      <c r="M442" s="271">
        <v>943</v>
      </c>
      <c r="N442" s="270">
        <v>943</v>
      </c>
      <c r="O442" s="270" t="s">
        <v>2891</v>
      </c>
      <c r="P442" s="273">
        <v>6056767364</v>
      </c>
      <c r="Q442" s="273" t="s">
        <v>357</v>
      </c>
      <c r="R442" s="273">
        <v>3114052157</v>
      </c>
      <c r="S442" s="274" t="s">
        <v>2892</v>
      </c>
      <c r="T442" s="313">
        <v>94</v>
      </c>
      <c r="U442" s="313">
        <v>11</v>
      </c>
      <c r="V442" s="313">
        <v>16</v>
      </c>
      <c r="W442" s="313">
        <v>22</v>
      </c>
      <c r="X442" s="313">
        <v>8</v>
      </c>
      <c r="Y442" s="313">
        <v>7</v>
      </c>
      <c r="Z442" s="313">
        <v>13</v>
      </c>
      <c r="AA442" s="313">
        <v>8</v>
      </c>
      <c r="AB442" s="313">
        <v>9</v>
      </c>
      <c r="AC442" s="312"/>
      <c r="AD442" s="312"/>
      <c r="AE442" s="312"/>
      <c r="AF442" s="312"/>
      <c r="AG442" s="312"/>
      <c r="AH442" s="312"/>
      <c r="AI442" s="312"/>
      <c r="AJ442" s="312"/>
      <c r="AK442" s="312"/>
      <c r="AL442" s="312"/>
      <c r="AM442" s="312"/>
      <c r="AN442" s="312"/>
      <c r="AO442" s="312"/>
      <c r="AP442" s="312"/>
      <c r="AQ442" s="312"/>
      <c r="AR442" s="312"/>
      <c r="AS442" s="312"/>
      <c r="AT442" s="312"/>
      <c r="AU442" s="314">
        <v>943</v>
      </c>
      <c r="AV442" s="313">
        <v>48</v>
      </c>
      <c r="AW442" s="313">
        <v>6</v>
      </c>
      <c r="AX442" s="313">
        <v>7</v>
      </c>
      <c r="AY442" s="313">
        <v>14</v>
      </c>
      <c r="AZ442" s="313">
        <v>2</v>
      </c>
      <c r="BA442" s="313">
        <v>3</v>
      </c>
      <c r="BB442" s="313">
        <v>7</v>
      </c>
      <c r="BC442" s="313">
        <v>5</v>
      </c>
      <c r="BD442" s="313">
        <v>4</v>
      </c>
      <c r="BE442" s="312"/>
      <c r="BF442" s="312"/>
      <c r="BG442" s="312"/>
      <c r="BH442" s="312"/>
      <c r="BI442" s="312"/>
      <c r="BJ442" s="312"/>
      <c r="BK442" s="312"/>
      <c r="BL442" s="312"/>
      <c r="BM442" s="312"/>
      <c r="BN442" s="312"/>
      <c r="BO442" s="312"/>
      <c r="BP442" s="312"/>
      <c r="BQ442" s="312"/>
      <c r="BR442" s="312"/>
      <c r="BS442" s="312"/>
      <c r="BT442" s="312"/>
      <c r="BU442" s="315"/>
      <c r="BV442" s="315"/>
      <c r="BW442" s="314">
        <v>943</v>
      </c>
      <c r="BX442" s="313">
        <v>46</v>
      </c>
      <c r="BY442" s="313">
        <v>5</v>
      </c>
      <c r="BZ442" s="313">
        <v>9</v>
      </c>
      <c r="CA442" s="313">
        <v>8</v>
      </c>
      <c r="CB442" s="313">
        <v>6</v>
      </c>
      <c r="CC442" s="313">
        <v>4</v>
      </c>
      <c r="CD442" s="313">
        <v>6</v>
      </c>
      <c r="CE442" s="313">
        <v>3</v>
      </c>
      <c r="CF442" s="313">
        <v>5</v>
      </c>
      <c r="CG442" s="312"/>
      <c r="CH442" s="312"/>
      <c r="CI442" s="312"/>
      <c r="CJ442" s="312"/>
      <c r="CK442" s="312"/>
      <c r="CL442" s="312"/>
      <c r="CM442" s="312"/>
      <c r="CN442" s="312"/>
      <c r="CO442" s="312"/>
      <c r="CP442" s="312"/>
      <c r="CQ442" s="312"/>
      <c r="CR442" s="312"/>
      <c r="CS442" s="312"/>
      <c r="CT442" s="312"/>
      <c r="CU442" s="312"/>
      <c r="CV442" s="312"/>
      <c r="CW442" s="315"/>
      <c r="CX442" s="315"/>
    </row>
    <row r="443" spans="1:102" ht="18.75" x14ac:dyDescent="0.3">
      <c r="A443" s="270">
        <v>431</v>
      </c>
      <c r="B443" s="285" t="s">
        <v>2893</v>
      </c>
      <c r="C443" s="285" t="s">
        <v>351</v>
      </c>
      <c r="D443" s="285" t="s">
        <v>139</v>
      </c>
      <c r="E443" s="285" t="s">
        <v>128</v>
      </c>
      <c r="F443" s="285" t="s">
        <v>145</v>
      </c>
      <c r="G443" s="286" t="s">
        <v>2231</v>
      </c>
      <c r="H443" s="286" t="s">
        <v>2894</v>
      </c>
      <c r="I443" s="287">
        <v>10</v>
      </c>
      <c r="J443" s="285" t="s">
        <v>971</v>
      </c>
      <c r="K443" s="285" t="s">
        <v>2895</v>
      </c>
      <c r="L443" s="272">
        <v>313001800441</v>
      </c>
      <c r="M443" s="271">
        <v>945</v>
      </c>
      <c r="N443" s="270">
        <v>945</v>
      </c>
      <c r="O443" s="270" t="s">
        <v>2896</v>
      </c>
      <c r="P443" s="273">
        <v>6484538</v>
      </c>
      <c r="Q443" s="273" t="s">
        <v>357</v>
      </c>
      <c r="R443" s="273">
        <v>3126509602</v>
      </c>
      <c r="S443" s="274" t="s">
        <v>2897</v>
      </c>
      <c r="T443" s="313">
        <v>94</v>
      </c>
      <c r="U443" s="313">
        <v>13</v>
      </c>
      <c r="V443" s="313">
        <v>16</v>
      </c>
      <c r="W443" s="313">
        <v>11</v>
      </c>
      <c r="X443" s="313">
        <v>15</v>
      </c>
      <c r="Y443" s="313">
        <v>11</v>
      </c>
      <c r="Z443" s="313">
        <v>8</v>
      </c>
      <c r="AA443" s="313">
        <v>15</v>
      </c>
      <c r="AB443" s="313">
        <v>5</v>
      </c>
      <c r="AC443" s="312"/>
      <c r="AD443" s="312"/>
      <c r="AE443" s="312"/>
      <c r="AF443" s="312"/>
      <c r="AG443" s="312"/>
      <c r="AH443" s="312"/>
      <c r="AI443" s="312"/>
      <c r="AJ443" s="312"/>
      <c r="AK443" s="312"/>
      <c r="AL443" s="312"/>
      <c r="AM443" s="312"/>
      <c r="AN443" s="312"/>
      <c r="AO443" s="312"/>
      <c r="AP443" s="312"/>
      <c r="AQ443" s="312"/>
      <c r="AR443" s="312"/>
      <c r="AS443" s="312"/>
      <c r="AT443" s="312"/>
      <c r="AU443" s="314">
        <v>945</v>
      </c>
      <c r="AV443" s="313">
        <v>43</v>
      </c>
      <c r="AW443" s="313">
        <v>7</v>
      </c>
      <c r="AX443" s="313">
        <v>8</v>
      </c>
      <c r="AY443" s="313">
        <v>3</v>
      </c>
      <c r="AZ443" s="313">
        <v>9</v>
      </c>
      <c r="BA443" s="313">
        <v>6</v>
      </c>
      <c r="BB443" s="313">
        <v>2</v>
      </c>
      <c r="BC443" s="313">
        <v>7</v>
      </c>
      <c r="BD443" s="313">
        <v>1</v>
      </c>
      <c r="BE443" s="312"/>
      <c r="BF443" s="312"/>
      <c r="BG443" s="312"/>
      <c r="BH443" s="312"/>
      <c r="BI443" s="312"/>
      <c r="BJ443" s="312"/>
      <c r="BK443" s="312"/>
      <c r="BL443" s="312"/>
      <c r="BM443" s="312"/>
      <c r="BN443" s="312"/>
      <c r="BO443" s="312"/>
      <c r="BP443" s="312"/>
      <c r="BQ443" s="312"/>
      <c r="BR443" s="312"/>
      <c r="BS443" s="312"/>
      <c r="BT443" s="312"/>
      <c r="BU443" s="315"/>
      <c r="BV443" s="315"/>
      <c r="BW443" s="314">
        <v>945</v>
      </c>
      <c r="BX443" s="313">
        <v>51</v>
      </c>
      <c r="BY443" s="313">
        <v>6</v>
      </c>
      <c r="BZ443" s="313">
        <v>8</v>
      </c>
      <c r="CA443" s="313">
        <v>8</v>
      </c>
      <c r="CB443" s="313">
        <v>6</v>
      </c>
      <c r="CC443" s="313">
        <v>5</v>
      </c>
      <c r="CD443" s="313">
        <v>6</v>
      </c>
      <c r="CE443" s="313">
        <v>8</v>
      </c>
      <c r="CF443" s="313">
        <v>4</v>
      </c>
      <c r="CG443" s="312"/>
      <c r="CH443" s="312"/>
      <c r="CI443" s="312"/>
      <c r="CJ443" s="312"/>
      <c r="CK443" s="312"/>
      <c r="CL443" s="312"/>
      <c r="CM443" s="312"/>
      <c r="CN443" s="312"/>
      <c r="CO443" s="312"/>
      <c r="CP443" s="312"/>
      <c r="CQ443" s="312"/>
      <c r="CR443" s="312"/>
      <c r="CS443" s="312"/>
      <c r="CT443" s="312"/>
      <c r="CU443" s="312"/>
      <c r="CV443" s="312"/>
      <c r="CW443" s="315"/>
      <c r="CX443" s="315"/>
    </row>
    <row r="444" spans="1:102" ht="18.75" x14ac:dyDescent="0.3">
      <c r="A444" s="270">
        <v>432</v>
      </c>
      <c r="B444" s="285" t="s">
        <v>2898</v>
      </c>
      <c r="C444" s="285" t="s">
        <v>351</v>
      </c>
      <c r="D444" s="285" t="s">
        <v>139</v>
      </c>
      <c r="E444" s="285" t="s">
        <v>130</v>
      </c>
      <c r="F444" s="285" t="s">
        <v>130</v>
      </c>
      <c r="G444" s="288" t="s">
        <v>2899</v>
      </c>
      <c r="H444" s="289" t="s">
        <v>2900</v>
      </c>
      <c r="I444" s="287">
        <v>12</v>
      </c>
      <c r="J444" s="285" t="s">
        <v>589</v>
      </c>
      <c r="K444" s="285" t="s">
        <v>2901</v>
      </c>
      <c r="L444" s="272">
        <v>313001800696</v>
      </c>
      <c r="M444" s="271">
        <v>946</v>
      </c>
      <c r="N444" s="270">
        <v>946</v>
      </c>
      <c r="O444" s="270" t="s">
        <v>2902</v>
      </c>
      <c r="P444" s="273">
        <v>3017255128</v>
      </c>
      <c r="Q444" s="273" t="s">
        <v>357</v>
      </c>
      <c r="R444" s="273">
        <v>3042473477</v>
      </c>
      <c r="S444" s="274">
        <v>0</v>
      </c>
      <c r="T444" s="313">
        <v>18</v>
      </c>
      <c r="U444" s="312"/>
      <c r="V444" s="312"/>
      <c r="W444" s="313">
        <v>2</v>
      </c>
      <c r="X444" s="313">
        <v>2</v>
      </c>
      <c r="Y444" s="313">
        <v>1</v>
      </c>
      <c r="Z444" s="313">
        <v>2</v>
      </c>
      <c r="AA444" s="313">
        <v>1</v>
      </c>
      <c r="AB444" s="313">
        <v>7</v>
      </c>
      <c r="AC444" s="312"/>
      <c r="AD444" s="313">
        <v>1</v>
      </c>
      <c r="AE444" s="313">
        <v>1</v>
      </c>
      <c r="AF444" s="312"/>
      <c r="AG444" s="313">
        <v>1</v>
      </c>
      <c r="AH444" s="312"/>
      <c r="AI444" s="312"/>
      <c r="AJ444" s="312"/>
      <c r="AK444" s="312"/>
      <c r="AL444" s="312"/>
      <c r="AM444" s="312"/>
      <c r="AN444" s="312"/>
      <c r="AO444" s="312"/>
      <c r="AP444" s="312"/>
      <c r="AQ444" s="312"/>
      <c r="AR444" s="312"/>
      <c r="AS444" s="312"/>
      <c r="AT444" s="312"/>
      <c r="AU444" s="314">
        <v>946</v>
      </c>
      <c r="AV444" s="313">
        <v>9</v>
      </c>
      <c r="AW444" s="312"/>
      <c r="AX444" s="312"/>
      <c r="AY444" s="313">
        <v>2</v>
      </c>
      <c r="AZ444" s="313">
        <v>1</v>
      </c>
      <c r="BA444" s="312"/>
      <c r="BB444" s="313">
        <v>2</v>
      </c>
      <c r="BC444" s="312"/>
      <c r="BD444" s="313">
        <v>4</v>
      </c>
      <c r="BE444" s="312"/>
      <c r="BF444" s="312"/>
      <c r="BG444" s="312"/>
      <c r="BH444" s="312"/>
      <c r="BI444" s="312"/>
      <c r="BJ444" s="312"/>
      <c r="BK444" s="312"/>
      <c r="BL444" s="312"/>
      <c r="BM444" s="312"/>
      <c r="BN444" s="312"/>
      <c r="BO444" s="312"/>
      <c r="BP444" s="312"/>
      <c r="BQ444" s="312"/>
      <c r="BR444" s="312"/>
      <c r="BS444" s="312"/>
      <c r="BT444" s="312"/>
      <c r="BU444" s="315"/>
      <c r="BV444" s="315"/>
      <c r="BW444" s="314">
        <v>946</v>
      </c>
      <c r="BX444" s="313">
        <v>9</v>
      </c>
      <c r="BY444" s="312"/>
      <c r="BZ444" s="312"/>
      <c r="CA444" s="312"/>
      <c r="CB444" s="313">
        <v>1</v>
      </c>
      <c r="CC444" s="313">
        <v>1</v>
      </c>
      <c r="CD444" s="312"/>
      <c r="CE444" s="313">
        <v>1</v>
      </c>
      <c r="CF444" s="313">
        <v>3</v>
      </c>
      <c r="CG444" s="312"/>
      <c r="CH444" s="313">
        <v>1</v>
      </c>
      <c r="CI444" s="313">
        <v>1</v>
      </c>
      <c r="CJ444" s="312"/>
      <c r="CK444" s="313">
        <v>1</v>
      </c>
      <c r="CL444" s="312"/>
      <c r="CM444" s="312"/>
      <c r="CN444" s="312"/>
      <c r="CO444" s="312"/>
      <c r="CP444" s="312"/>
      <c r="CQ444" s="312"/>
      <c r="CR444" s="312"/>
      <c r="CS444" s="312"/>
      <c r="CT444" s="312"/>
      <c r="CU444" s="312"/>
      <c r="CV444" s="312"/>
      <c r="CW444" s="315"/>
      <c r="CX444" s="315"/>
    </row>
    <row r="445" spans="1:102" ht="18.75" x14ac:dyDescent="0.3">
      <c r="A445" s="270">
        <v>433</v>
      </c>
      <c r="B445" s="285" t="s">
        <v>2903</v>
      </c>
      <c r="C445" s="285" t="s">
        <v>351</v>
      </c>
      <c r="D445" s="285" t="s">
        <v>139</v>
      </c>
      <c r="E445" s="285" t="s">
        <v>130</v>
      </c>
      <c r="F445" s="285" t="s">
        <v>130</v>
      </c>
      <c r="G445" s="286"/>
      <c r="H445" s="286"/>
      <c r="I445" s="287">
        <v>15</v>
      </c>
      <c r="J445" s="285" t="s">
        <v>1225</v>
      </c>
      <c r="K445" s="285" t="s">
        <v>2904</v>
      </c>
      <c r="L445" s="272">
        <v>313001800700</v>
      </c>
      <c r="M445" s="271">
        <v>947</v>
      </c>
      <c r="N445" s="270">
        <v>947</v>
      </c>
      <c r="O445" s="270" t="s">
        <v>2905</v>
      </c>
      <c r="P445" s="273">
        <v>6756907</v>
      </c>
      <c r="Q445" s="273" t="s">
        <v>357</v>
      </c>
      <c r="R445" s="273">
        <v>3176245045</v>
      </c>
      <c r="S445" s="274" t="s">
        <v>2906</v>
      </c>
      <c r="T445" s="313">
        <v>81</v>
      </c>
      <c r="U445" s="313">
        <v>7</v>
      </c>
      <c r="V445" s="313">
        <v>19</v>
      </c>
      <c r="W445" s="313">
        <v>11</v>
      </c>
      <c r="X445" s="313">
        <v>12</v>
      </c>
      <c r="Y445" s="313">
        <v>5</v>
      </c>
      <c r="Z445" s="313">
        <v>7</v>
      </c>
      <c r="AA445" s="313">
        <v>10</v>
      </c>
      <c r="AB445" s="313">
        <v>10</v>
      </c>
      <c r="AC445" s="312"/>
      <c r="AD445" s="312"/>
      <c r="AE445" s="312"/>
      <c r="AF445" s="312"/>
      <c r="AG445" s="312"/>
      <c r="AH445" s="312"/>
      <c r="AI445" s="312"/>
      <c r="AJ445" s="312"/>
      <c r="AK445" s="312"/>
      <c r="AL445" s="312"/>
      <c r="AM445" s="312"/>
      <c r="AN445" s="312"/>
      <c r="AO445" s="312"/>
      <c r="AP445" s="312"/>
      <c r="AQ445" s="312"/>
      <c r="AR445" s="312"/>
      <c r="AS445" s="312"/>
      <c r="AT445" s="312"/>
      <c r="AU445" s="314">
        <v>947</v>
      </c>
      <c r="AV445" s="313">
        <v>34</v>
      </c>
      <c r="AW445" s="313">
        <v>4</v>
      </c>
      <c r="AX445" s="313">
        <v>8</v>
      </c>
      <c r="AY445" s="313">
        <v>3</v>
      </c>
      <c r="AZ445" s="313">
        <v>6</v>
      </c>
      <c r="BA445" s="313">
        <v>1</v>
      </c>
      <c r="BB445" s="313">
        <v>2</v>
      </c>
      <c r="BC445" s="313">
        <v>5</v>
      </c>
      <c r="BD445" s="313">
        <v>5</v>
      </c>
      <c r="BE445" s="312"/>
      <c r="BF445" s="312"/>
      <c r="BG445" s="312"/>
      <c r="BH445" s="312"/>
      <c r="BI445" s="312"/>
      <c r="BJ445" s="312"/>
      <c r="BK445" s="312"/>
      <c r="BL445" s="312"/>
      <c r="BM445" s="312"/>
      <c r="BN445" s="312"/>
      <c r="BO445" s="312"/>
      <c r="BP445" s="312"/>
      <c r="BQ445" s="312"/>
      <c r="BR445" s="312"/>
      <c r="BS445" s="312"/>
      <c r="BT445" s="312"/>
      <c r="BU445" s="315"/>
      <c r="BV445" s="315"/>
      <c r="BW445" s="314">
        <v>947</v>
      </c>
      <c r="BX445" s="313">
        <v>47</v>
      </c>
      <c r="BY445" s="313">
        <v>3</v>
      </c>
      <c r="BZ445" s="313">
        <v>11</v>
      </c>
      <c r="CA445" s="313">
        <v>8</v>
      </c>
      <c r="CB445" s="313">
        <v>6</v>
      </c>
      <c r="CC445" s="313">
        <v>4</v>
      </c>
      <c r="CD445" s="313">
        <v>5</v>
      </c>
      <c r="CE445" s="313">
        <v>5</v>
      </c>
      <c r="CF445" s="313">
        <v>5</v>
      </c>
      <c r="CG445" s="312"/>
      <c r="CH445" s="312"/>
      <c r="CI445" s="312"/>
      <c r="CJ445" s="312"/>
      <c r="CK445" s="312"/>
      <c r="CL445" s="312"/>
      <c r="CM445" s="312"/>
      <c r="CN445" s="312"/>
      <c r="CO445" s="312"/>
      <c r="CP445" s="312"/>
      <c r="CQ445" s="312"/>
      <c r="CR445" s="312"/>
      <c r="CS445" s="312"/>
      <c r="CT445" s="312"/>
      <c r="CU445" s="312"/>
      <c r="CV445" s="312"/>
      <c r="CW445" s="315"/>
      <c r="CX445" s="315"/>
    </row>
    <row r="446" spans="1:102" ht="18.75" x14ac:dyDescent="0.3">
      <c r="A446" s="270">
        <v>434</v>
      </c>
      <c r="B446" s="285" t="s">
        <v>2907</v>
      </c>
      <c r="C446" s="285" t="s">
        <v>351</v>
      </c>
      <c r="D446" s="285" t="s">
        <v>139</v>
      </c>
      <c r="E446" s="285" t="s">
        <v>129</v>
      </c>
      <c r="F446" s="285" t="s">
        <v>129</v>
      </c>
      <c r="G446" s="288" t="s">
        <v>2908</v>
      </c>
      <c r="H446" s="289" t="s">
        <v>2909</v>
      </c>
      <c r="I446" s="287">
        <v>4</v>
      </c>
      <c r="J446" s="285" t="s">
        <v>362</v>
      </c>
      <c r="K446" s="285" t="s">
        <v>2910</v>
      </c>
      <c r="L446" s="272">
        <v>313001800505</v>
      </c>
      <c r="M446" s="271">
        <v>948</v>
      </c>
      <c r="N446" s="270">
        <v>948</v>
      </c>
      <c r="O446" s="270" t="s">
        <v>2911</v>
      </c>
      <c r="P446" s="273">
        <v>6745342</v>
      </c>
      <c r="Q446" s="273" t="s">
        <v>357</v>
      </c>
      <c r="R446" s="273">
        <v>3135128255</v>
      </c>
      <c r="S446" s="274" t="s">
        <v>2912</v>
      </c>
      <c r="T446" s="313">
        <v>75</v>
      </c>
      <c r="U446" s="312"/>
      <c r="V446" s="313">
        <v>2</v>
      </c>
      <c r="W446" s="313">
        <v>15</v>
      </c>
      <c r="X446" s="313">
        <v>15</v>
      </c>
      <c r="Y446" s="313">
        <v>13</v>
      </c>
      <c r="Z446" s="313">
        <v>14</v>
      </c>
      <c r="AA446" s="313">
        <v>12</v>
      </c>
      <c r="AB446" s="313">
        <v>4</v>
      </c>
      <c r="AC446" s="312"/>
      <c r="AD446" s="312"/>
      <c r="AE446" s="312"/>
      <c r="AF446" s="312"/>
      <c r="AG446" s="312"/>
      <c r="AH446" s="312"/>
      <c r="AI446" s="312"/>
      <c r="AJ446" s="312"/>
      <c r="AK446" s="312"/>
      <c r="AL446" s="312"/>
      <c r="AM446" s="312"/>
      <c r="AN446" s="312"/>
      <c r="AO446" s="312"/>
      <c r="AP446" s="312"/>
      <c r="AQ446" s="312"/>
      <c r="AR446" s="312"/>
      <c r="AS446" s="312"/>
      <c r="AT446" s="312"/>
      <c r="AU446" s="314">
        <v>948</v>
      </c>
      <c r="AV446" s="313">
        <v>31</v>
      </c>
      <c r="AW446" s="312"/>
      <c r="AX446" s="313">
        <v>2</v>
      </c>
      <c r="AY446" s="313">
        <v>8</v>
      </c>
      <c r="AZ446" s="313">
        <v>7</v>
      </c>
      <c r="BA446" s="313">
        <v>5</v>
      </c>
      <c r="BB446" s="313">
        <v>6</v>
      </c>
      <c r="BC446" s="313">
        <v>3</v>
      </c>
      <c r="BD446" s="312"/>
      <c r="BE446" s="312"/>
      <c r="BF446" s="312"/>
      <c r="BG446" s="312"/>
      <c r="BH446" s="312"/>
      <c r="BI446" s="312"/>
      <c r="BJ446" s="312"/>
      <c r="BK446" s="312"/>
      <c r="BL446" s="312"/>
      <c r="BM446" s="312"/>
      <c r="BN446" s="312"/>
      <c r="BO446" s="312"/>
      <c r="BP446" s="312"/>
      <c r="BQ446" s="312"/>
      <c r="BR446" s="312"/>
      <c r="BS446" s="312"/>
      <c r="BT446" s="312"/>
      <c r="BU446" s="315"/>
      <c r="BV446" s="315"/>
      <c r="BW446" s="314">
        <v>948</v>
      </c>
      <c r="BX446" s="313">
        <v>44</v>
      </c>
      <c r="BY446" s="312"/>
      <c r="BZ446" s="312"/>
      <c r="CA446" s="313">
        <v>7</v>
      </c>
      <c r="CB446" s="313">
        <v>8</v>
      </c>
      <c r="CC446" s="313">
        <v>8</v>
      </c>
      <c r="CD446" s="313">
        <v>8</v>
      </c>
      <c r="CE446" s="313">
        <v>9</v>
      </c>
      <c r="CF446" s="313">
        <v>4</v>
      </c>
      <c r="CG446" s="312"/>
      <c r="CH446" s="312"/>
      <c r="CI446" s="312"/>
      <c r="CJ446" s="312"/>
      <c r="CK446" s="312"/>
      <c r="CL446" s="312"/>
      <c r="CM446" s="312"/>
      <c r="CN446" s="312"/>
      <c r="CO446" s="312"/>
      <c r="CP446" s="312"/>
      <c r="CQ446" s="312"/>
      <c r="CR446" s="312"/>
      <c r="CS446" s="312"/>
      <c r="CT446" s="312"/>
      <c r="CU446" s="312"/>
      <c r="CV446" s="312"/>
      <c r="CW446" s="315"/>
      <c r="CX446" s="315"/>
    </row>
    <row r="447" spans="1:102" ht="18.75" x14ac:dyDescent="0.3">
      <c r="A447" s="270">
        <v>435</v>
      </c>
      <c r="B447" s="285" t="s">
        <v>2913</v>
      </c>
      <c r="C447" s="285" t="s">
        <v>351</v>
      </c>
      <c r="D447" s="285" t="s">
        <v>139</v>
      </c>
      <c r="E447" s="285" t="s">
        <v>128</v>
      </c>
      <c r="F447" s="285" t="s">
        <v>145</v>
      </c>
      <c r="G447" s="286" t="s">
        <v>2914</v>
      </c>
      <c r="H447" s="286" t="s">
        <v>2915</v>
      </c>
      <c r="I447" s="287">
        <v>10</v>
      </c>
      <c r="J447" s="285" t="s">
        <v>703</v>
      </c>
      <c r="K447" s="285" t="s">
        <v>2916</v>
      </c>
      <c r="L447" s="272">
        <v>313001800645</v>
      </c>
      <c r="M447" s="271">
        <v>950</v>
      </c>
      <c r="N447" s="270">
        <v>950</v>
      </c>
      <c r="O447" s="270" t="s">
        <v>2917</v>
      </c>
      <c r="P447" s="273">
        <v>3008859530</v>
      </c>
      <c r="Q447" s="273" t="s">
        <v>357</v>
      </c>
      <c r="R447" s="273">
        <v>3008859530</v>
      </c>
      <c r="S447" s="274" t="s">
        <v>2918</v>
      </c>
      <c r="T447" s="313">
        <v>74</v>
      </c>
      <c r="U447" s="313">
        <v>3</v>
      </c>
      <c r="V447" s="313">
        <v>17</v>
      </c>
      <c r="W447" s="313">
        <v>14</v>
      </c>
      <c r="X447" s="313">
        <v>11</v>
      </c>
      <c r="Y447" s="313">
        <v>8</v>
      </c>
      <c r="Z447" s="313">
        <v>11</v>
      </c>
      <c r="AA447" s="313">
        <v>4</v>
      </c>
      <c r="AB447" s="313">
        <v>6</v>
      </c>
      <c r="AC447" s="312"/>
      <c r="AD447" s="312"/>
      <c r="AE447" s="312"/>
      <c r="AF447" s="312"/>
      <c r="AG447" s="312"/>
      <c r="AH447" s="312"/>
      <c r="AI447" s="312"/>
      <c r="AJ447" s="312"/>
      <c r="AK447" s="312"/>
      <c r="AL447" s="312"/>
      <c r="AM447" s="312"/>
      <c r="AN447" s="312"/>
      <c r="AO447" s="312"/>
      <c r="AP447" s="312"/>
      <c r="AQ447" s="312"/>
      <c r="AR447" s="312"/>
      <c r="AS447" s="312"/>
      <c r="AT447" s="312"/>
      <c r="AU447" s="314">
        <v>950</v>
      </c>
      <c r="AV447" s="313">
        <v>30</v>
      </c>
      <c r="AW447" s="313">
        <v>1</v>
      </c>
      <c r="AX447" s="313">
        <v>6</v>
      </c>
      <c r="AY447" s="313">
        <v>8</v>
      </c>
      <c r="AZ447" s="313">
        <v>5</v>
      </c>
      <c r="BA447" s="313">
        <v>1</v>
      </c>
      <c r="BB447" s="313">
        <v>7</v>
      </c>
      <c r="BC447" s="312"/>
      <c r="BD447" s="313">
        <v>2</v>
      </c>
      <c r="BE447" s="312"/>
      <c r="BF447" s="312"/>
      <c r="BG447" s="312"/>
      <c r="BH447" s="312"/>
      <c r="BI447" s="312"/>
      <c r="BJ447" s="312"/>
      <c r="BK447" s="312"/>
      <c r="BL447" s="312"/>
      <c r="BM447" s="312"/>
      <c r="BN447" s="312"/>
      <c r="BO447" s="312"/>
      <c r="BP447" s="312"/>
      <c r="BQ447" s="312"/>
      <c r="BR447" s="312"/>
      <c r="BS447" s="312"/>
      <c r="BT447" s="312"/>
      <c r="BU447" s="315"/>
      <c r="BV447" s="315"/>
      <c r="BW447" s="314">
        <v>950</v>
      </c>
      <c r="BX447" s="313">
        <v>44</v>
      </c>
      <c r="BY447" s="313">
        <v>2</v>
      </c>
      <c r="BZ447" s="313">
        <v>11</v>
      </c>
      <c r="CA447" s="313">
        <v>6</v>
      </c>
      <c r="CB447" s="313">
        <v>6</v>
      </c>
      <c r="CC447" s="313">
        <v>7</v>
      </c>
      <c r="CD447" s="313">
        <v>4</v>
      </c>
      <c r="CE447" s="313">
        <v>4</v>
      </c>
      <c r="CF447" s="313">
        <v>4</v>
      </c>
      <c r="CG447" s="312"/>
      <c r="CH447" s="312"/>
      <c r="CI447" s="312"/>
      <c r="CJ447" s="312"/>
      <c r="CK447" s="312"/>
      <c r="CL447" s="312"/>
      <c r="CM447" s="312"/>
      <c r="CN447" s="312"/>
      <c r="CO447" s="312"/>
      <c r="CP447" s="312"/>
      <c r="CQ447" s="312"/>
      <c r="CR447" s="312"/>
      <c r="CS447" s="312"/>
      <c r="CT447" s="312"/>
      <c r="CU447" s="312"/>
      <c r="CV447" s="312"/>
      <c r="CW447" s="315"/>
      <c r="CX447" s="315"/>
    </row>
    <row r="448" spans="1:102" ht="18.75" x14ac:dyDescent="0.3">
      <c r="A448" s="270">
        <v>436</v>
      </c>
      <c r="B448" s="285" t="s">
        <v>2919</v>
      </c>
      <c r="C448" s="285" t="s">
        <v>351</v>
      </c>
      <c r="D448" s="285" t="s">
        <v>139</v>
      </c>
      <c r="E448" s="285" t="s">
        <v>128</v>
      </c>
      <c r="F448" s="285" t="s">
        <v>145</v>
      </c>
      <c r="G448" s="288" t="s">
        <v>2920</v>
      </c>
      <c r="H448" s="289" t="s">
        <v>2921</v>
      </c>
      <c r="I448" s="287">
        <v>8</v>
      </c>
      <c r="J448" s="285" t="s">
        <v>2854</v>
      </c>
      <c r="K448" s="285" t="s">
        <v>2922</v>
      </c>
      <c r="L448" s="272">
        <v>313001800718</v>
      </c>
      <c r="M448" s="271">
        <v>951</v>
      </c>
      <c r="N448" s="270">
        <v>951</v>
      </c>
      <c r="O448" s="270" t="s">
        <v>2923</v>
      </c>
      <c r="P448" s="273">
        <v>6784679</v>
      </c>
      <c r="Q448" s="273" t="s">
        <v>357</v>
      </c>
      <c r="R448" s="273">
        <v>0</v>
      </c>
      <c r="S448" s="274" t="s">
        <v>2924</v>
      </c>
      <c r="T448" s="313">
        <v>78</v>
      </c>
      <c r="U448" s="313">
        <v>6</v>
      </c>
      <c r="V448" s="313">
        <v>7</v>
      </c>
      <c r="W448" s="313">
        <v>8</v>
      </c>
      <c r="X448" s="313">
        <v>14</v>
      </c>
      <c r="Y448" s="313">
        <v>12</v>
      </c>
      <c r="Z448" s="313">
        <v>9</v>
      </c>
      <c r="AA448" s="313">
        <v>8</v>
      </c>
      <c r="AB448" s="313">
        <v>14</v>
      </c>
      <c r="AC448" s="312"/>
      <c r="AD448" s="312"/>
      <c r="AE448" s="312"/>
      <c r="AF448" s="312"/>
      <c r="AG448" s="312"/>
      <c r="AH448" s="312"/>
      <c r="AI448" s="312"/>
      <c r="AJ448" s="312"/>
      <c r="AK448" s="312"/>
      <c r="AL448" s="312"/>
      <c r="AM448" s="312"/>
      <c r="AN448" s="312"/>
      <c r="AO448" s="312"/>
      <c r="AP448" s="312"/>
      <c r="AQ448" s="312"/>
      <c r="AR448" s="312"/>
      <c r="AS448" s="312"/>
      <c r="AT448" s="312"/>
      <c r="AU448" s="314">
        <v>951</v>
      </c>
      <c r="AV448" s="313">
        <v>39</v>
      </c>
      <c r="AW448" s="313">
        <v>6</v>
      </c>
      <c r="AX448" s="313">
        <v>5</v>
      </c>
      <c r="AY448" s="313">
        <v>4</v>
      </c>
      <c r="AZ448" s="313">
        <v>7</v>
      </c>
      <c r="BA448" s="313">
        <v>5</v>
      </c>
      <c r="BB448" s="313">
        <v>2</v>
      </c>
      <c r="BC448" s="313">
        <v>5</v>
      </c>
      <c r="BD448" s="313">
        <v>5</v>
      </c>
      <c r="BE448" s="312"/>
      <c r="BF448" s="312"/>
      <c r="BG448" s="312"/>
      <c r="BH448" s="312"/>
      <c r="BI448" s="312"/>
      <c r="BJ448" s="312"/>
      <c r="BK448" s="312"/>
      <c r="BL448" s="312"/>
      <c r="BM448" s="312"/>
      <c r="BN448" s="312"/>
      <c r="BO448" s="312"/>
      <c r="BP448" s="312"/>
      <c r="BQ448" s="312"/>
      <c r="BR448" s="312"/>
      <c r="BS448" s="312"/>
      <c r="BT448" s="312"/>
      <c r="BU448" s="315"/>
      <c r="BV448" s="315"/>
      <c r="BW448" s="314">
        <v>951</v>
      </c>
      <c r="BX448" s="313">
        <v>39</v>
      </c>
      <c r="BY448" s="312"/>
      <c r="BZ448" s="313">
        <v>2</v>
      </c>
      <c r="CA448" s="313">
        <v>4</v>
      </c>
      <c r="CB448" s="313">
        <v>7</v>
      </c>
      <c r="CC448" s="313">
        <v>7</v>
      </c>
      <c r="CD448" s="313">
        <v>7</v>
      </c>
      <c r="CE448" s="313">
        <v>3</v>
      </c>
      <c r="CF448" s="313">
        <v>9</v>
      </c>
      <c r="CG448" s="312"/>
      <c r="CH448" s="312"/>
      <c r="CI448" s="312"/>
      <c r="CJ448" s="312"/>
      <c r="CK448" s="312"/>
      <c r="CL448" s="312"/>
      <c r="CM448" s="312"/>
      <c r="CN448" s="312"/>
      <c r="CO448" s="312"/>
      <c r="CP448" s="312"/>
      <c r="CQ448" s="312"/>
      <c r="CR448" s="312"/>
      <c r="CS448" s="312"/>
      <c r="CT448" s="312"/>
      <c r="CU448" s="312"/>
      <c r="CV448" s="312"/>
      <c r="CW448" s="315"/>
      <c r="CX448" s="315"/>
    </row>
    <row r="449" spans="1:102" ht="18.75" x14ac:dyDescent="0.3">
      <c r="A449" s="270">
        <v>437</v>
      </c>
      <c r="B449" s="285" t="s">
        <v>2925</v>
      </c>
      <c r="C449" s="285" t="s">
        <v>351</v>
      </c>
      <c r="D449" s="285" t="s">
        <v>139</v>
      </c>
      <c r="E449" s="285" t="s">
        <v>128</v>
      </c>
      <c r="F449" s="285" t="s">
        <v>145</v>
      </c>
      <c r="G449" s="286" t="s">
        <v>2926</v>
      </c>
      <c r="H449" s="286" t="s">
        <v>2927</v>
      </c>
      <c r="I449" s="287">
        <v>10</v>
      </c>
      <c r="J449" s="285" t="s">
        <v>971</v>
      </c>
      <c r="K449" s="285" t="s">
        <v>2928</v>
      </c>
      <c r="L449" s="272">
        <v>313001800688</v>
      </c>
      <c r="M449" s="271">
        <v>952</v>
      </c>
      <c r="N449" s="270">
        <v>952</v>
      </c>
      <c r="O449" s="270" t="s">
        <v>2929</v>
      </c>
      <c r="P449" s="273">
        <v>3012563341</v>
      </c>
      <c r="Q449" s="273" t="s">
        <v>357</v>
      </c>
      <c r="R449" s="273">
        <v>3012563341</v>
      </c>
      <c r="S449" s="274" t="s">
        <v>2930</v>
      </c>
      <c r="T449" s="313">
        <v>10</v>
      </c>
      <c r="U449" s="312"/>
      <c r="V449" s="313">
        <v>5</v>
      </c>
      <c r="W449" s="313">
        <v>5</v>
      </c>
      <c r="X449" s="312"/>
      <c r="Y449" s="312"/>
      <c r="Z449" s="312"/>
      <c r="AA449" s="312"/>
      <c r="AB449" s="312"/>
      <c r="AC449" s="312"/>
      <c r="AD449" s="312"/>
      <c r="AE449" s="312"/>
      <c r="AF449" s="312"/>
      <c r="AG449" s="312"/>
      <c r="AH449" s="312"/>
      <c r="AI449" s="312"/>
      <c r="AJ449" s="312"/>
      <c r="AK449" s="312"/>
      <c r="AL449" s="312"/>
      <c r="AM449" s="312"/>
      <c r="AN449" s="312"/>
      <c r="AO449" s="312"/>
      <c r="AP449" s="312"/>
      <c r="AQ449" s="312"/>
      <c r="AR449" s="312"/>
      <c r="AS449" s="312"/>
      <c r="AT449" s="312"/>
      <c r="AU449" s="314">
        <v>952</v>
      </c>
      <c r="AV449" s="313">
        <v>5</v>
      </c>
      <c r="AW449" s="312"/>
      <c r="AX449" s="313">
        <v>4</v>
      </c>
      <c r="AY449" s="313">
        <v>1</v>
      </c>
      <c r="AZ449" s="312"/>
      <c r="BA449" s="312"/>
      <c r="BB449" s="312"/>
      <c r="BC449" s="312"/>
      <c r="BD449" s="312"/>
      <c r="BE449" s="312"/>
      <c r="BF449" s="312"/>
      <c r="BG449" s="312"/>
      <c r="BH449" s="312"/>
      <c r="BI449" s="312"/>
      <c r="BJ449" s="312"/>
      <c r="BK449" s="312"/>
      <c r="BL449" s="312"/>
      <c r="BM449" s="312"/>
      <c r="BN449" s="312"/>
      <c r="BO449" s="312"/>
      <c r="BP449" s="312"/>
      <c r="BQ449" s="312"/>
      <c r="BR449" s="312"/>
      <c r="BS449" s="312"/>
      <c r="BT449" s="312"/>
      <c r="BU449" s="315"/>
      <c r="BV449" s="315"/>
      <c r="BW449" s="314">
        <v>952</v>
      </c>
      <c r="BX449" s="313">
        <v>5</v>
      </c>
      <c r="BY449" s="312"/>
      <c r="BZ449" s="313">
        <v>1</v>
      </c>
      <c r="CA449" s="313">
        <v>4</v>
      </c>
      <c r="CB449" s="312"/>
      <c r="CC449" s="312"/>
      <c r="CD449" s="312"/>
      <c r="CE449" s="312"/>
      <c r="CF449" s="312"/>
      <c r="CG449" s="312"/>
      <c r="CH449" s="312"/>
      <c r="CI449" s="312"/>
      <c r="CJ449" s="312"/>
      <c r="CK449" s="312"/>
      <c r="CL449" s="312"/>
      <c r="CM449" s="312"/>
      <c r="CN449" s="312"/>
      <c r="CO449" s="312"/>
      <c r="CP449" s="312"/>
      <c r="CQ449" s="312"/>
      <c r="CR449" s="312"/>
      <c r="CS449" s="312"/>
      <c r="CT449" s="312"/>
      <c r="CU449" s="312"/>
      <c r="CV449" s="312"/>
      <c r="CW449" s="315"/>
      <c r="CX449" s="315"/>
    </row>
    <row r="450" spans="1:102" ht="18.75" x14ac:dyDescent="0.3">
      <c r="A450" s="270">
        <v>438</v>
      </c>
      <c r="B450" s="285" t="s">
        <v>2931</v>
      </c>
      <c r="C450" s="285" t="s">
        <v>351</v>
      </c>
      <c r="D450" s="285" t="s">
        <v>139</v>
      </c>
      <c r="E450" s="285" t="s">
        <v>128</v>
      </c>
      <c r="F450" s="285" t="s">
        <v>145</v>
      </c>
      <c r="G450" s="286" t="s">
        <v>2932</v>
      </c>
      <c r="H450" s="286" t="s">
        <v>2933</v>
      </c>
      <c r="I450" s="287">
        <v>10</v>
      </c>
      <c r="J450" s="285" t="s">
        <v>971</v>
      </c>
      <c r="K450" s="285" t="s">
        <v>2934</v>
      </c>
      <c r="L450" s="272">
        <v>313001800653</v>
      </c>
      <c r="M450" s="271">
        <v>953</v>
      </c>
      <c r="N450" s="270">
        <v>953</v>
      </c>
      <c r="O450" s="270" t="s">
        <v>2935</v>
      </c>
      <c r="P450" s="273">
        <v>6963371</v>
      </c>
      <c r="Q450" s="273" t="s">
        <v>357</v>
      </c>
      <c r="R450" s="273">
        <v>3114110460</v>
      </c>
      <c r="S450" s="274" t="s">
        <v>2936</v>
      </c>
      <c r="T450" s="313">
        <v>106</v>
      </c>
      <c r="U450" s="313">
        <v>3</v>
      </c>
      <c r="V450" s="313">
        <v>16</v>
      </c>
      <c r="W450" s="313">
        <v>22</v>
      </c>
      <c r="X450" s="313">
        <v>8</v>
      </c>
      <c r="Y450" s="313">
        <v>12</v>
      </c>
      <c r="Z450" s="313">
        <v>17</v>
      </c>
      <c r="AA450" s="313">
        <v>14</v>
      </c>
      <c r="AB450" s="313">
        <v>14</v>
      </c>
      <c r="AC450" s="312"/>
      <c r="AD450" s="312"/>
      <c r="AE450" s="312"/>
      <c r="AF450" s="312"/>
      <c r="AG450" s="312"/>
      <c r="AH450" s="312"/>
      <c r="AI450" s="312"/>
      <c r="AJ450" s="312"/>
      <c r="AK450" s="312"/>
      <c r="AL450" s="312"/>
      <c r="AM450" s="312"/>
      <c r="AN450" s="312"/>
      <c r="AO450" s="312"/>
      <c r="AP450" s="312"/>
      <c r="AQ450" s="312"/>
      <c r="AR450" s="312"/>
      <c r="AS450" s="312"/>
      <c r="AT450" s="312"/>
      <c r="AU450" s="314">
        <v>953</v>
      </c>
      <c r="AV450" s="313">
        <v>54</v>
      </c>
      <c r="AW450" s="313">
        <v>1</v>
      </c>
      <c r="AX450" s="313">
        <v>8</v>
      </c>
      <c r="AY450" s="313">
        <v>11</v>
      </c>
      <c r="AZ450" s="313">
        <v>2</v>
      </c>
      <c r="BA450" s="313">
        <v>7</v>
      </c>
      <c r="BB450" s="313">
        <v>9</v>
      </c>
      <c r="BC450" s="313">
        <v>7</v>
      </c>
      <c r="BD450" s="313">
        <v>9</v>
      </c>
      <c r="BE450" s="312"/>
      <c r="BF450" s="312"/>
      <c r="BG450" s="312"/>
      <c r="BH450" s="312"/>
      <c r="BI450" s="312"/>
      <c r="BJ450" s="312"/>
      <c r="BK450" s="312"/>
      <c r="BL450" s="312"/>
      <c r="BM450" s="312"/>
      <c r="BN450" s="312"/>
      <c r="BO450" s="312"/>
      <c r="BP450" s="312"/>
      <c r="BQ450" s="312"/>
      <c r="BR450" s="312"/>
      <c r="BS450" s="312"/>
      <c r="BT450" s="312"/>
      <c r="BU450" s="315"/>
      <c r="BV450" s="315"/>
      <c r="BW450" s="314">
        <v>953</v>
      </c>
      <c r="BX450" s="313">
        <v>52</v>
      </c>
      <c r="BY450" s="313">
        <v>2</v>
      </c>
      <c r="BZ450" s="313">
        <v>8</v>
      </c>
      <c r="CA450" s="313">
        <v>11</v>
      </c>
      <c r="CB450" s="313">
        <v>6</v>
      </c>
      <c r="CC450" s="313">
        <v>5</v>
      </c>
      <c r="CD450" s="313">
        <v>8</v>
      </c>
      <c r="CE450" s="313">
        <v>7</v>
      </c>
      <c r="CF450" s="313">
        <v>5</v>
      </c>
      <c r="CG450" s="312"/>
      <c r="CH450" s="312"/>
      <c r="CI450" s="312"/>
      <c r="CJ450" s="312"/>
      <c r="CK450" s="312"/>
      <c r="CL450" s="312"/>
      <c r="CM450" s="312"/>
      <c r="CN450" s="312"/>
      <c r="CO450" s="312"/>
      <c r="CP450" s="312"/>
      <c r="CQ450" s="312"/>
      <c r="CR450" s="312"/>
      <c r="CS450" s="312"/>
      <c r="CT450" s="312"/>
      <c r="CU450" s="312"/>
      <c r="CV450" s="312"/>
      <c r="CW450" s="315"/>
      <c r="CX450" s="315"/>
    </row>
    <row r="451" spans="1:102" ht="18.75" x14ac:dyDescent="0.3">
      <c r="A451" s="270">
        <v>439</v>
      </c>
      <c r="B451" s="285" t="s">
        <v>2937</v>
      </c>
      <c r="C451" s="285" t="s">
        <v>351</v>
      </c>
      <c r="D451" s="285" t="s">
        <v>139</v>
      </c>
      <c r="E451" s="285" t="s">
        <v>130</v>
      </c>
      <c r="F451" s="285" t="s">
        <v>130</v>
      </c>
      <c r="G451" s="286" t="s">
        <v>2938</v>
      </c>
      <c r="H451" s="286" t="s">
        <v>2939</v>
      </c>
      <c r="I451" s="287">
        <v>13</v>
      </c>
      <c r="J451" s="285" t="s">
        <v>827</v>
      </c>
      <c r="K451" s="285" t="s">
        <v>2940</v>
      </c>
      <c r="L451" s="272">
        <v>313001800785</v>
      </c>
      <c r="M451" s="271">
        <v>954</v>
      </c>
      <c r="N451" s="270">
        <v>954</v>
      </c>
      <c r="O451" s="270" t="s">
        <v>2941</v>
      </c>
      <c r="P451" s="273">
        <v>6485316</v>
      </c>
      <c r="Q451" s="273" t="s">
        <v>357</v>
      </c>
      <c r="R451" s="273">
        <v>3006781694</v>
      </c>
      <c r="S451" s="274" t="s">
        <v>2942</v>
      </c>
      <c r="T451" s="313">
        <v>64</v>
      </c>
      <c r="U451" s="312"/>
      <c r="V451" s="313">
        <v>8</v>
      </c>
      <c r="W451" s="313">
        <v>17</v>
      </c>
      <c r="X451" s="313">
        <v>11</v>
      </c>
      <c r="Y451" s="313">
        <v>12</v>
      </c>
      <c r="Z451" s="313">
        <v>7</v>
      </c>
      <c r="AA451" s="313">
        <v>9</v>
      </c>
      <c r="AB451" s="312"/>
      <c r="AC451" s="312"/>
      <c r="AD451" s="312"/>
      <c r="AE451" s="312"/>
      <c r="AF451" s="312"/>
      <c r="AG451" s="312"/>
      <c r="AH451" s="312"/>
      <c r="AI451" s="312"/>
      <c r="AJ451" s="312"/>
      <c r="AK451" s="312"/>
      <c r="AL451" s="312"/>
      <c r="AM451" s="312"/>
      <c r="AN451" s="312"/>
      <c r="AO451" s="312"/>
      <c r="AP451" s="312"/>
      <c r="AQ451" s="312"/>
      <c r="AR451" s="312"/>
      <c r="AS451" s="312"/>
      <c r="AT451" s="312"/>
      <c r="AU451" s="314">
        <v>954</v>
      </c>
      <c r="AV451" s="313">
        <v>24</v>
      </c>
      <c r="AW451" s="312"/>
      <c r="AX451" s="313">
        <v>5</v>
      </c>
      <c r="AY451" s="313">
        <v>6</v>
      </c>
      <c r="AZ451" s="313">
        <v>3</v>
      </c>
      <c r="BA451" s="313">
        <v>4</v>
      </c>
      <c r="BB451" s="313">
        <v>3</v>
      </c>
      <c r="BC451" s="313">
        <v>3</v>
      </c>
      <c r="BD451" s="312"/>
      <c r="BE451" s="312"/>
      <c r="BF451" s="312"/>
      <c r="BG451" s="312"/>
      <c r="BH451" s="312"/>
      <c r="BI451" s="312"/>
      <c r="BJ451" s="312"/>
      <c r="BK451" s="312"/>
      <c r="BL451" s="312"/>
      <c r="BM451" s="312"/>
      <c r="BN451" s="312"/>
      <c r="BO451" s="312"/>
      <c r="BP451" s="312"/>
      <c r="BQ451" s="312"/>
      <c r="BR451" s="312"/>
      <c r="BS451" s="312"/>
      <c r="BT451" s="312"/>
      <c r="BU451" s="315"/>
      <c r="BV451" s="315"/>
      <c r="BW451" s="314">
        <v>954</v>
      </c>
      <c r="BX451" s="313">
        <v>40</v>
      </c>
      <c r="BY451" s="312"/>
      <c r="BZ451" s="313">
        <v>3</v>
      </c>
      <c r="CA451" s="313">
        <v>11</v>
      </c>
      <c r="CB451" s="313">
        <v>8</v>
      </c>
      <c r="CC451" s="313">
        <v>8</v>
      </c>
      <c r="CD451" s="313">
        <v>4</v>
      </c>
      <c r="CE451" s="313">
        <v>6</v>
      </c>
      <c r="CF451" s="312"/>
      <c r="CG451" s="312"/>
      <c r="CH451" s="312"/>
      <c r="CI451" s="312"/>
      <c r="CJ451" s="312"/>
      <c r="CK451" s="312"/>
      <c r="CL451" s="312"/>
      <c r="CM451" s="312"/>
      <c r="CN451" s="312"/>
      <c r="CO451" s="312"/>
      <c r="CP451" s="312"/>
      <c r="CQ451" s="312"/>
      <c r="CR451" s="312"/>
      <c r="CS451" s="312"/>
      <c r="CT451" s="312"/>
      <c r="CU451" s="312"/>
      <c r="CV451" s="312"/>
      <c r="CW451" s="315"/>
      <c r="CX451" s="315"/>
    </row>
    <row r="452" spans="1:102" ht="18.75" x14ac:dyDescent="0.3">
      <c r="A452" s="270">
        <v>440</v>
      </c>
      <c r="B452" s="285" t="s">
        <v>2943</v>
      </c>
      <c r="C452" s="285" t="s">
        <v>351</v>
      </c>
      <c r="D452" s="285" t="s">
        <v>139</v>
      </c>
      <c r="E452" s="285" t="s">
        <v>129</v>
      </c>
      <c r="F452" s="285" t="s">
        <v>129</v>
      </c>
      <c r="G452" s="288" t="s">
        <v>2944</v>
      </c>
      <c r="H452" s="289" t="s">
        <v>2945</v>
      </c>
      <c r="I452" s="287">
        <v>7</v>
      </c>
      <c r="J452" s="285" t="s">
        <v>1828</v>
      </c>
      <c r="K452" s="285" t="s">
        <v>2946</v>
      </c>
      <c r="L452" s="272">
        <v>313001800751</v>
      </c>
      <c r="M452" s="271">
        <v>955</v>
      </c>
      <c r="N452" s="270">
        <v>955</v>
      </c>
      <c r="O452" s="270" t="s">
        <v>2947</v>
      </c>
      <c r="P452" s="273">
        <v>6431706</v>
      </c>
      <c r="Q452" s="273" t="s">
        <v>357</v>
      </c>
      <c r="R452" s="273">
        <v>3153075773</v>
      </c>
      <c r="S452" s="274" t="s">
        <v>2948</v>
      </c>
      <c r="T452" s="313">
        <v>225</v>
      </c>
      <c r="U452" s="312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2"/>
      <c r="AH452" s="312"/>
      <c r="AI452" s="312"/>
      <c r="AJ452" s="312"/>
      <c r="AK452" s="312"/>
      <c r="AL452" s="313">
        <v>19</v>
      </c>
      <c r="AM452" s="313">
        <v>56</v>
      </c>
      <c r="AN452" s="313">
        <v>68</v>
      </c>
      <c r="AO452" s="313">
        <v>82</v>
      </c>
      <c r="AP452" s="312"/>
      <c r="AQ452" s="312"/>
      <c r="AR452" s="312"/>
      <c r="AS452" s="312"/>
      <c r="AT452" s="312"/>
      <c r="AU452" s="314">
        <v>955</v>
      </c>
      <c r="AV452" s="313">
        <v>87</v>
      </c>
      <c r="AW452" s="312"/>
      <c r="AX452" s="312"/>
      <c r="AY452" s="312"/>
      <c r="AZ452" s="312"/>
      <c r="BA452" s="312"/>
      <c r="BB452" s="312"/>
      <c r="BC452" s="312"/>
      <c r="BD452" s="312"/>
      <c r="BE452" s="312"/>
      <c r="BF452" s="312"/>
      <c r="BG452" s="312"/>
      <c r="BH452" s="312"/>
      <c r="BI452" s="312"/>
      <c r="BJ452" s="312"/>
      <c r="BK452" s="312"/>
      <c r="BL452" s="312"/>
      <c r="BM452" s="312"/>
      <c r="BN452" s="313">
        <v>7</v>
      </c>
      <c r="BO452" s="313">
        <v>16</v>
      </c>
      <c r="BP452" s="313">
        <v>30</v>
      </c>
      <c r="BQ452" s="313">
        <v>34</v>
      </c>
      <c r="BR452" s="312"/>
      <c r="BS452" s="312"/>
      <c r="BT452" s="312"/>
      <c r="BU452" s="315"/>
      <c r="BV452" s="315"/>
      <c r="BW452" s="314">
        <v>955</v>
      </c>
      <c r="BX452" s="313">
        <v>138</v>
      </c>
      <c r="BY452" s="312"/>
      <c r="BZ452" s="312"/>
      <c r="CA452" s="312"/>
      <c r="CB452" s="312"/>
      <c r="CC452" s="312"/>
      <c r="CD452" s="312"/>
      <c r="CE452" s="312"/>
      <c r="CF452" s="312"/>
      <c r="CG452" s="312"/>
      <c r="CH452" s="312"/>
      <c r="CI452" s="312"/>
      <c r="CJ452" s="312"/>
      <c r="CK452" s="312"/>
      <c r="CL452" s="312"/>
      <c r="CM452" s="312"/>
      <c r="CN452" s="312"/>
      <c r="CO452" s="312"/>
      <c r="CP452" s="313">
        <v>12</v>
      </c>
      <c r="CQ452" s="313">
        <v>40</v>
      </c>
      <c r="CR452" s="313">
        <v>38</v>
      </c>
      <c r="CS452" s="313">
        <v>48</v>
      </c>
      <c r="CT452" s="312"/>
      <c r="CU452" s="312"/>
      <c r="CV452" s="312"/>
      <c r="CW452" s="315"/>
      <c r="CX452" s="315"/>
    </row>
    <row r="453" spans="1:102" ht="18.75" x14ac:dyDescent="0.3">
      <c r="A453" s="270">
        <v>441</v>
      </c>
      <c r="B453" s="285" t="s">
        <v>2949</v>
      </c>
      <c r="C453" s="285" t="s">
        <v>351</v>
      </c>
      <c r="D453" s="285" t="s">
        <v>139</v>
      </c>
      <c r="E453" s="285" t="s">
        <v>130</v>
      </c>
      <c r="F453" s="285" t="s">
        <v>130</v>
      </c>
      <c r="G453" s="286" t="s">
        <v>2950</v>
      </c>
      <c r="H453" s="286" t="s">
        <v>2951</v>
      </c>
      <c r="I453" s="287">
        <v>12</v>
      </c>
      <c r="J453" s="285" t="s">
        <v>433</v>
      </c>
      <c r="K453" s="285" t="s">
        <v>2952</v>
      </c>
      <c r="L453" s="272">
        <v>313001800793</v>
      </c>
      <c r="M453" s="271">
        <v>957</v>
      </c>
      <c r="N453" s="270">
        <v>957</v>
      </c>
      <c r="O453" s="270" t="s">
        <v>2953</v>
      </c>
      <c r="P453" s="273">
        <v>6941054</v>
      </c>
      <c r="Q453" s="273" t="s">
        <v>357</v>
      </c>
      <c r="R453" s="273">
        <v>3173961963</v>
      </c>
      <c r="S453" s="274" t="s">
        <v>2954</v>
      </c>
      <c r="T453" s="313">
        <v>84</v>
      </c>
      <c r="U453" s="313">
        <v>31</v>
      </c>
      <c r="V453" s="313">
        <v>34</v>
      </c>
      <c r="W453" s="313">
        <v>19</v>
      </c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2"/>
      <c r="AH453" s="312"/>
      <c r="AI453" s="312"/>
      <c r="AJ453" s="312"/>
      <c r="AK453" s="312"/>
      <c r="AL453" s="312"/>
      <c r="AM453" s="312"/>
      <c r="AN453" s="312"/>
      <c r="AO453" s="312"/>
      <c r="AP453" s="312"/>
      <c r="AQ453" s="312"/>
      <c r="AR453" s="312"/>
      <c r="AS453" s="312"/>
      <c r="AT453" s="312"/>
      <c r="AU453" s="314">
        <v>957</v>
      </c>
      <c r="AV453" s="313">
        <v>34</v>
      </c>
      <c r="AW453" s="313">
        <v>13</v>
      </c>
      <c r="AX453" s="313">
        <v>14</v>
      </c>
      <c r="AY453" s="313">
        <v>7</v>
      </c>
      <c r="AZ453" s="312"/>
      <c r="BA453" s="312"/>
      <c r="BB453" s="312"/>
      <c r="BC453" s="312"/>
      <c r="BD453" s="312"/>
      <c r="BE453" s="312"/>
      <c r="BF453" s="312"/>
      <c r="BG453" s="312"/>
      <c r="BH453" s="312"/>
      <c r="BI453" s="312"/>
      <c r="BJ453" s="312"/>
      <c r="BK453" s="312"/>
      <c r="BL453" s="312"/>
      <c r="BM453" s="312"/>
      <c r="BN453" s="312"/>
      <c r="BO453" s="312"/>
      <c r="BP453" s="312"/>
      <c r="BQ453" s="312"/>
      <c r="BR453" s="312"/>
      <c r="BS453" s="312"/>
      <c r="BT453" s="312"/>
      <c r="BU453" s="315"/>
      <c r="BV453" s="315"/>
      <c r="BW453" s="314">
        <v>957</v>
      </c>
      <c r="BX453" s="313">
        <v>50</v>
      </c>
      <c r="BY453" s="313">
        <v>18</v>
      </c>
      <c r="BZ453" s="313">
        <v>20</v>
      </c>
      <c r="CA453" s="313">
        <v>12</v>
      </c>
      <c r="CB453" s="312"/>
      <c r="CC453" s="312"/>
      <c r="CD453" s="312"/>
      <c r="CE453" s="312"/>
      <c r="CF453" s="312"/>
      <c r="CG453" s="312"/>
      <c r="CH453" s="312"/>
      <c r="CI453" s="312"/>
      <c r="CJ453" s="312"/>
      <c r="CK453" s="312"/>
      <c r="CL453" s="312"/>
      <c r="CM453" s="312"/>
      <c r="CN453" s="312"/>
      <c r="CO453" s="312"/>
      <c r="CP453" s="312"/>
      <c r="CQ453" s="312"/>
      <c r="CR453" s="312"/>
      <c r="CS453" s="312"/>
      <c r="CT453" s="312"/>
      <c r="CU453" s="312"/>
      <c r="CV453" s="312"/>
      <c r="CW453" s="315"/>
      <c r="CX453" s="315"/>
    </row>
    <row r="454" spans="1:102" ht="18.75" x14ac:dyDescent="0.3">
      <c r="A454" s="270">
        <v>442</v>
      </c>
      <c r="B454" s="285" t="s">
        <v>2955</v>
      </c>
      <c r="C454" s="285" t="s">
        <v>351</v>
      </c>
      <c r="D454" s="285" t="s">
        <v>139</v>
      </c>
      <c r="E454" s="285" t="s">
        <v>130</v>
      </c>
      <c r="F454" s="285" t="s">
        <v>130</v>
      </c>
      <c r="G454" s="286"/>
      <c r="H454" s="286"/>
      <c r="I454" s="287">
        <v>11</v>
      </c>
      <c r="J454" s="285" t="s">
        <v>2956</v>
      </c>
      <c r="K454" s="285" t="s">
        <v>2957</v>
      </c>
      <c r="L454" s="272">
        <v>313001800807</v>
      </c>
      <c r="M454" s="271">
        <v>958</v>
      </c>
      <c r="N454" s="270">
        <v>958</v>
      </c>
      <c r="O454" s="270" t="s">
        <v>2958</v>
      </c>
      <c r="P454" s="273">
        <v>6677834</v>
      </c>
      <c r="Q454" s="273" t="s">
        <v>357</v>
      </c>
      <c r="R454" s="273">
        <v>3205446347</v>
      </c>
      <c r="S454" s="274" t="s">
        <v>2959</v>
      </c>
      <c r="T454" s="313">
        <v>108</v>
      </c>
      <c r="U454" s="313">
        <v>5</v>
      </c>
      <c r="V454" s="313">
        <v>16</v>
      </c>
      <c r="W454" s="313">
        <v>21</v>
      </c>
      <c r="X454" s="313">
        <v>16</v>
      </c>
      <c r="Y454" s="313">
        <v>15</v>
      </c>
      <c r="Z454" s="313">
        <v>15</v>
      </c>
      <c r="AA454" s="313">
        <v>14</v>
      </c>
      <c r="AB454" s="313">
        <v>6</v>
      </c>
      <c r="AC454" s="312"/>
      <c r="AD454" s="312"/>
      <c r="AE454" s="312"/>
      <c r="AF454" s="312"/>
      <c r="AG454" s="312"/>
      <c r="AH454" s="312"/>
      <c r="AI454" s="312"/>
      <c r="AJ454" s="312"/>
      <c r="AK454" s="312"/>
      <c r="AL454" s="312"/>
      <c r="AM454" s="312"/>
      <c r="AN454" s="312"/>
      <c r="AO454" s="312"/>
      <c r="AP454" s="312"/>
      <c r="AQ454" s="312"/>
      <c r="AR454" s="312"/>
      <c r="AS454" s="312"/>
      <c r="AT454" s="312"/>
      <c r="AU454" s="314">
        <v>958</v>
      </c>
      <c r="AV454" s="313">
        <v>58</v>
      </c>
      <c r="AW454" s="313">
        <v>4</v>
      </c>
      <c r="AX454" s="313">
        <v>7</v>
      </c>
      <c r="AY454" s="313">
        <v>13</v>
      </c>
      <c r="AZ454" s="313">
        <v>8</v>
      </c>
      <c r="BA454" s="313">
        <v>9</v>
      </c>
      <c r="BB454" s="313">
        <v>8</v>
      </c>
      <c r="BC454" s="313">
        <v>8</v>
      </c>
      <c r="BD454" s="313">
        <v>1</v>
      </c>
      <c r="BE454" s="312"/>
      <c r="BF454" s="312"/>
      <c r="BG454" s="312"/>
      <c r="BH454" s="312"/>
      <c r="BI454" s="312"/>
      <c r="BJ454" s="312"/>
      <c r="BK454" s="312"/>
      <c r="BL454" s="312"/>
      <c r="BM454" s="312"/>
      <c r="BN454" s="312"/>
      <c r="BO454" s="312"/>
      <c r="BP454" s="312"/>
      <c r="BQ454" s="312"/>
      <c r="BR454" s="312"/>
      <c r="BS454" s="312"/>
      <c r="BT454" s="312"/>
      <c r="BU454" s="315"/>
      <c r="BV454" s="315"/>
      <c r="BW454" s="314">
        <v>958</v>
      </c>
      <c r="BX454" s="313">
        <v>50</v>
      </c>
      <c r="BY454" s="313">
        <v>1</v>
      </c>
      <c r="BZ454" s="313">
        <v>9</v>
      </c>
      <c r="CA454" s="313">
        <v>8</v>
      </c>
      <c r="CB454" s="313">
        <v>8</v>
      </c>
      <c r="CC454" s="313">
        <v>6</v>
      </c>
      <c r="CD454" s="313">
        <v>7</v>
      </c>
      <c r="CE454" s="313">
        <v>6</v>
      </c>
      <c r="CF454" s="313">
        <v>5</v>
      </c>
      <c r="CG454" s="312"/>
      <c r="CH454" s="312"/>
      <c r="CI454" s="312"/>
      <c r="CJ454" s="312"/>
      <c r="CK454" s="312"/>
      <c r="CL454" s="312"/>
      <c r="CM454" s="312"/>
      <c r="CN454" s="312"/>
      <c r="CO454" s="312"/>
      <c r="CP454" s="312"/>
      <c r="CQ454" s="312"/>
      <c r="CR454" s="312"/>
      <c r="CS454" s="312"/>
      <c r="CT454" s="312"/>
      <c r="CU454" s="312"/>
      <c r="CV454" s="312"/>
      <c r="CW454" s="315"/>
      <c r="CX454" s="315"/>
    </row>
    <row r="455" spans="1:102" ht="18.75" x14ac:dyDescent="0.3">
      <c r="A455" s="270">
        <v>443</v>
      </c>
      <c r="B455" s="285" t="s">
        <v>2960</v>
      </c>
      <c r="C455" s="285" t="s">
        <v>351</v>
      </c>
      <c r="D455" s="285" t="s">
        <v>139</v>
      </c>
      <c r="E455" s="285" t="s">
        <v>129</v>
      </c>
      <c r="F455" s="285" t="s">
        <v>144</v>
      </c>
      <c r="G455" s="286" t="s">
        <v>2961</v>
      </c>
      <c r="H455" s="286" t="s">
        <v>2962</v>
      </c>
      <c r="I455" s="287" t="s">
        <v>2963</v>
      </c>
      <c r="J455" s="285" t="s">
        <v>1057</v>
      </c>
      <c r="K455" s="285" t="s">
        <v>2964</v>
      </c>
      <c r="L455" s="272">
        <v>413001800844</v>
      </c>
      <c r="M455" s="271">
        <v>959</v>
      </c>
      <c r="N455" s="270">
        <v>959</v>
      </c>
      <c r="O455" s="270" t="s">
        <v>2965</v>
      </c>
      <c r="P455" s="273">
        <v>3162515256</v>
      </c>
      <c r="Q455" s="273" t="s">
        <v>357</v>
      </c>
      <c r="R455" s="273">
        <v>3162515256</v>
      </c>
      <c r="S455" s="274" t="s">
        <v>2966</v>
      </c>
      <c r="T455" s="313">
        <v>105</v>
      </c>
      <c r="U455" s="313">
        <v>14</v>
      </c>
      <c r="V455" s="313">
        <v>23</v>
      </c>
      <c r="W455" s="313">
        <v>19</v>
      </c>
      <c r="X455" s="313">
        <v>10</v>
      </c>
      <c r="Y455" s="313">
        <v>10</v>
      </c>
      <c r="Z455" s="313">
        <v>15</v>
      </c>
      <c r="AA455" s="313">
        <v>14</v>
      </c>
      <c r="AB455" s="312"/>
      <c r="AC455" s="312"/>
      <c r="AD455" s="312"/>
      <c r="AE455" s="312"/>
      <c r="AF455" s="312"/>
      <c r="AG455" s="312"/>
      <c r="AH455" s="312"/>
      <c r="AI455" s="312"/>
      <c r="AJ455" s="312"/>
      <c r="AK455" s="312"/>
      <c r="AL455" s="312"/>
      <c r="AM455" s="312"/>
      <c r="AN455" s="312"/>
      <c r="AO455" s="312"/>
      <c r="AP455" s="312"/>
      <c r="AQ455" s="312"/>
      <c r="AR455" s="312"/>
      <c r="AS455" s="312"/>
      <c r="AT455" s="312"/>
      <c r="AU455" s="314">
        <v>959</v>
      </c>
      <c r="AV455" s="313">
        <v>59</v>
      </c>
      <c r="AW455" s="313">
        <v>9</v>
      </c>
      <c r="AX455" s="313">
        <v>9</v>
      </c>
      <c r="AY455" s="313">
        <v>12</v>
      </c>
      <c r="AZ455" s="313">
        <v>8</v>
      </c>
      <c r="BA455" s="313">
        <v>6</v>
      </c>
      <c r="BB455" s="313">
        <v>6</v>
      </c>
      <c r="BC455" s="313">
        <v>9</v>
      </c>
      <c r="BD455" s="312"/>
      <c r="BE455" s="312"/>
      <c r="BF455" s="312"/>
      <c r="BG455" s="312"/>
      <c r="BH455" s="312"/>
      <c r="BI455" s="312"/>
      <c r="BJ455" s="312"/>
      <c r="BK455" s="312"/>
      <c r="BL455" s="312"/>
      <c r="BM455" s="312"/>
      <c r="BN455" s="312"/>
      <c r="BO455" s="312"/>
      <c r="BP455" s="312"/>
      <c r="BQ455" s="312"/>
      <c r="BR455" s="312"/>
      <c r="BS455" s="312"/>
      <c r="BT455" s="312"/>
      <c r="BU455" s="315"/>
      <c r="BV455" s="315"/>
      <c r="BW455" s="314">
        <v>959</v>
      </c>
      <c r="BX455" s="313">
        <v>46</v>
      </c>
      <c r="BY455" s="313">
        <v>5</v>
      </c>
      <c r="BZ455" s="313">
        <v>14</v>
      </c>
      <c r="CA455" s="313">
        <v>7</v>
      </c>
      <c r="CB455" s="313">
        <v>2</v>
      </c>
      <c r="CC455" s="313">
        <v>4</v>
      </c>
      <c r="CD455" s="313">
        <v>9</v>
      </c>
      <c r="CE455" s="313">
        <v>5</v>
      </c>
      <c r="CF455" s="312"/>
      <c r="CG455" s="312"/>
      <c r="CH455" s="312"/>
      <c r="CI455" s="312"/>
      <c r="CJ455" s="312"/>
      <c r="CK455" s="312"/>
      <c r="CL455" s="312"/>
      <c r="CM455" s="312"/>
      <c r="CN455" s="312"/>
      <c r="CO455" s="312"/>
      <c r="CP455" s="312"/>
      <c r="CQ455" s="312"/>
      <c r="CR455" s="312"/>
      <c r="CS455" s="312"/>
      <c r="CT455" s="312"/>
      <c r="CU455" s="312"/>
      <c r="CV455" s="312"/>
      <c r="CW455" s="315"/>
      <c r="CX455" s="315"/>
    </row>
    <row r="456" spans="1:102" ht="18.75" x14ac:dyDescent="0.3">
      <c r="A456" s="270">
        <v>444</v>
      </c>
      <c r="B456" s="285" t="s">
        <v>2967</v>
      </c>
      <c r="C456" s="285" t="s">
        <v>351</v>
      </c>
      <c r="D456" s="285" t="s">
        <v>139</v>
      </c>
      <c r="E456" s="285" t="s">
        <v>130</v>
      </c>
      <c r="F456" s="285" t="s">
        <v>130</v>
      </c>
      <c r="G456" s="288" t="s">
        <v>2968</v>
      </c>
      <c r="H456" s="289" t="s">
        <v>2969</v>
      </c>
      <c r="I456" s="287">
        <v>13</v>
      </c>
      <c r="J456" s="285" t="s">
        <v>730</v>
      </c>
      <c r="K456" s="285" t="s">
        <v>2970</v>
      </c>
      <c r="L456" s="272">
        <v>313001800823</v>
      </c>
      <c r="M456" s="271">
        <v>960</v>
      </c>
      <c r="N456" s="270">
        <v>960</v>
      </c>
      <c r="O456" s="270" t="s">
        <v>2971</v>
      </c>
      <c r="P456" s="273">
        <v>6462444</v>
      </c>
      <c r="Q456" s="273" t="s">
        <v>357</v>
      </c>
      <c r="R456" s="273">
        <v>3122794007</v>
      </c>
      <c r="S456" s="274" t="s">
        <v>2972</v>
      </c>
      <c r="T456" s="313">
        <v>147</v>
      </c>
      <c r="U456" s="313">
        <v>15</v>
      </c>
      <c r="V456" s="313">
        <v>24</v>
      </c>
      <c r="W456" s="313">
        <v>21</v>
      </c>
      <c r="X456" s="313">
        <v>29</v>
      </c>
      <c r="Y456" s="313">
        <v>22</v>
      </c>
      <c r="Z456" s="313">
        <v>23</v>
      </c>
      <c r="AA456" s="313">
        <v>11</v>
      </c>
      <c r="AB456" s="313">
        <v>2</v>
      </c>
      <c r="AC456" s="312"/>
      <c r="AD456" s="312"/>
      <c r="AE456" s="312"/>
      <c r="AF456" s="312"/>
      <c r="AG456" s="312"/>
      <c r="AH456" s="312"/>
      <c r="AI456" s="312"/>
      <c r="AJ456" s="312"/>
      <c r="AK456" s="312"/>
      <c r="AL456" s="312"/>
      <c r="AM456" s="312"/>
      <c r="AN456" s="312"/>
      <c r="AO456" s="312"/>
      <c r="AP456" s="312"/>
      <c r="AQ456" s="312"/>
      <c r="AR456" s="312"/>
      <c r="AS456" s="312"/>
      <c r="AT456" s="312"/>
      <c r="AU456" s="314">
        <v>960</v>
      </c>
      <c r="AV456" s="313">
        <v>60</v>
      </c>
      <c r="AW456" s="313">
        <v>4</v>
      </c>
      <c r="AX456" s="313">
        <v>8</v>
      </c>
      <c r="AY456" s="313">
        <v>13</v>
      </c>
      <c r="AZ456" s="313">
        <v>13</v>
      </c>
      <c r="BA456" s="313">
        <v>7</v>
      </c>
      <c r="BB456" s="313">
        <v>12</v>
      </c>
      <c r="BC456" s="313">
        <v>2</v>
      </c>
      <c r="BD456" s="313">
        <v>1</v>
      </c>
      <c r="BE456" s="312"/>
      <c r="BF456" s="312"/>
      <c r="BG456" s="312"/>
      <c r="BH456" s="312"/>
      <c r="BI456" s="312"/>
      <c r="BJ456" s="312"/>
      <c r="BK456" s="312"/>
      <c r="BL456" s="312"/>
      <c r="BM456" s="312"/>
      <c r="BN456" s="312"/>
      <c r="BO456" s="312"/>
      <c r="BP456" s="312"/>
      <c r="BQ456" s="312"/>
      <c r="BR456" s="312"/>
      <c r="BS456" s="312"/>
      <c r="BT456" s="312"/>
      <c r="BU456" s="315"/>
      <c r="BV456" s="315"/>
      <c r="BW456" s="314">
        <v>960</v>
      </c>
      <c r="BX456" s="313">
        <v>87</v>
      </c>
      <c r="BY456" s="313">
        <v>11</v>
      </c>
      <c r="BZ456" s="313">
        <v>16</v>
      </c>
      <c r="CA456" s="313">
        <v>8</v>
      </c>
      <c r="CB456" s="313">
        <v>16</v>
      </c>
      <c r="CC456" s="313">
        <v>15</v>
      </c>
      <c r="CD456" s="313">
        <v>11</v>
      </c>
      <c r="CE456" s="313">
        <v>9</v>
      </c>
      <c r="CF456" s="313">
        <v>1</v>
      </c>
      <c r="CG456" s="312"/>
      <c r="CH456" s="312"/>
      <c r="CI456" s="312"/>
      <c r="CJ456" s="312"/>
      <c r="CK456" s="312"/>
      <c r="CL456" s="312"/>
      <c r="CM456" s="312"/>
      <c r="CN456" s="312"/>
      <c r="CO456" s="312"/>
      <c r="CP456" s="312"/>
      <c r="CQ456" s="312"/>
      <c r="CR456" s="312"/>
      <c r="CS456" s="312"/>
      <c r="CT456" s="312"/>
      <c r="CU456" s="312"/>
      <c r="CV456" s="312"/>
      <c r="CW456" s="315"/>
      <c r="CX456" s="315"/>
    </row>
    <row r="457" spans="1:102" ht="18.75" x14ac:dyDescent="0.3">
      <c r="A457" s="270">
        <v>445</v>
      </c>
      <c r="B457" s="285" t="s">
        <v>2973</v>
      </c>
      <c r="C457" s="285" t="s">
        <v>351</v>
      </c>
      <c r="D457" s="285" t="s">
        <v>139</v>
      </c>
      <c r="E457" s="285" t="s">
        <v>129</v>
      </c>
      <c r="F457" s="285" t="s">
        <v>129</v>
      </c>
      <c r="G457" s="286" t="s">
        <v>2132</v>
      </c>
      <c r="H457" s="286" t="s">
        <v>2859</v>
      </c>
      <c r="I457" s="287">
        <v>6</v>
      </c>
      <c r="J457" s="285" t="s">
        <v>400</v>
      </c>
      <c r="K457" s="285" t="s">
        <v>2974</v>
      </c>
      <c r="L457" s="272">
        <v>313001800866</v>
      </c>
      <c r="M457" s="271">
        <v>961</v>
      </c>
      <c r="N457" s="270">
        <v>961</v>
      </c>
      <c r="O457" s="270" t="s">
        <v>2975</v>
      </c>
      <c r="P457" s="273">
        <v>3106102826</v>
      </c>
      <c r="Q457" s="273" t="s">
        <v>357</v>
      </c>
      <c r="R457" s="273">
        <v>3014609493</v>
      </c>
      <c r="S457" s="274" t="s">
        <v>2976</v>
      </c>
      <c r="T457" s="313">
        <v>270</v>
      </c>
      <c r="U457" s="312"/>
      <c r="V457" s="313">
        <v>41</v>
      </c>
      <c r="W457" s="313">
        <v>39</v>
      </c>
      <c r="X457" s="313">
        <v>45</v>
      </c>
      <c r="Y457" s="313">
        <v>35</v>
      </c>
      <c r="Z457" s="313">
        <v>49</v>
      </c>
      <c r="AA457" s="313">
        <v>31</v>
      </c>
      <c r="AB457" s="313">
        <v>30</v>
      </c>
      <c r="AC457" s="312"/>
      <c r="AD457" s="312"/>
      <c r="AE457" s="312"/>
      <c r="AF457" s="312"/>
      <c r="AG457" s="312"/>
      <c r="AH457" s="312"/>
      <c r="AI457" s="312"/>
      <c r="AJ457" s="312"/>
      <c r="AK457" s="312"/>
      <c r="AL457" s="312"/>
      <c r="AM457" s="312"/>
      <c r="AN457" s="312"/>
      <c r="AO457" s="312"/>
      <c r="AP457" s="312"/>
      <c r="AQ457" s="312"/>
      <c r="AR457" s="312"/>
      <c r="AS457" s="312"/>
      <c r="AT457" s="312"/>
      <c r="AU457" s="314">
        <v>961</v>
      </c>
      <c r="AV457" s="313">
        <v>116</v>
      </c>
      <c r="AW457" s="312"/>
      <c r="AX457" s="313">
        <v>15</v>
      </c>
      <c r="AY457" s="313">
        <v>23</v>
      </c>
      <c r="AZ457" s="313">
        <v>20</v>
      </c>
      <c r="BA457" s="313">
        <v>11</v>
      </c>
      <c r="BB457" s="313">
        <v>19</v>
      </c>
      <c r="BC457" s="313">
        <v>15</v>
      </c>
      <c r="BD457" s="313">
        <v>13</v>
      </c>
      <c r="BE457" s="312"/>
      <c r="BF457" s="312"/>
      <c r="BG457" s="312"/>
      <c r="BH457" s="312"/>
      <c r="BI457" s="312"/>
      <c r="BJ457" s="312"/>
      <c r="BK457" s="312"/>
      <c r="BL457" s="312"/>
      <c r="BM457" s="312"/>
      <c r="BN457" s="312"/>
      <c r="BO457" s="312"/>
      <c r="BP457" s="312"/>
      <c r="BQ457" s="312"/>
      <c r="BR457" s="312"/>
      <c r="BS457" s="312"/>
      <c r="BT457" s="312"/>
      <c r="BU457" s="315"/>
      <c r="BV457" s="315"/>
      <c r="BW457" s="314">
        <v>961</v>
      </c>
      <c r="BX457" s="313">
        <v>154</v>
      </c>
      <c r="BY457" s="312"/>
      <c r="BZ457" s="313">
        <v>26</v>
      </c>
      <c r="CA457" s="313">
        <v>16</v>
      </c>
      <c r="CB457" s="313">
        <v>25</v>
      </c>
      <c r="CC457" s="313">
        <v>24</v>
      </c>
      <c r="CD457" s="313">
        <v>30</v>
      </c>
      <c r="CE457" s="313">
        <v>16</v>
      </c>
      <c r="CF457" s="313">
        <v>17</v>
      </c>
      <c r="CG457" s="312"/>
      <c r="CH457" s="312"/>
      <c r="CI457" s="312"/>
      <c r="CJ457" s="312"/>
      <c r="CK457" s="312"/>
      <c r="CL457" s="312"/>
      <c r="CM457" s="312"/>
      <c r="CN457" s="312"/>
      <c r="CO457" s="312"/>
      <c r="CP457" s="312"/>
      <c r="CQ457" s="312"/>
      <c r="CR457" s="312"/>
      <c r="CS457" s="312"/>
      <c r="CT457" s="312"/>
      <c r="CU457" s="312"/>
      <c r="CV457" s="312"/>
      <c r="CW457" s="315"/>
      <c r="CX457" s="315"/>
    </row>
    <row r="458" spans="1:102" ht="18.75" x14ac:dyDescent="0.3">
      <c r="A458" s="270">
        <v>446</v>
      </c>
      <c r="B458" s="285" t="s">
        <v>2977</v>
      </c>
      <c r="C458" s="285" t="s">
        <v>351</v>
      </c>
      <c r="D458" s="285" t="s">
        <v>139</v>
      </c>
      <c r="E458" s="285" t="s">
        <v>130</v>
      </c>
      <c r="F458" s="285" t="s">
        <v>130</v>
      </c>
      <c r="G458" s="286" t="s">
        <v>2978</v>
      </c>
      <c r="H458" s="286" t="s">
        <v>2979</v>
      </c>
      <c r="I458" s="287">
        <v>13</v>
      </c>
      <c r="J458" s="285" t="s">
        <v>1814</v>
      </c>
      <c r="K458" s="285" t="s">
        <v>2980</v>
      </c>
      <c r="L458" s="272">
        <v>313001800858</v>
      </c>
      <c r="M458" s="271">
        <v>962</v>
      </c>
      <c r="N458" s="270">
        <v>962</v>
      </c>
      <c r="O458" s="270" t="s">
        <v>2981</v>
      </c>
      <c r="P458" s="273">
        <v>6534872</v>
      </c>
      <c r="Q458" s="273" t="s">
        <v>357</v>
      </c>
      <c r="R458" s="273">
        <v>3017804372</v>
      </c>
      <c r="S458" s="274" t="s">
        <v>2982</v>
      </c>
      <c r="T458" s="313">
        <v>52</v>
      </c>
      <c r="U458" s="313">
        <v>10</v>
      </c>
      <c r="V458" s="313">
        <v>11</v>
      </c>
      <c r="W458" s="313">
        <v>9</v>
      </c>
      <c r="X458" s="313">
        <v>8</v>
      </c>
      <c r="Y458" s="313">
        <v>8</v>
      </c>
      <c r="Z458" s="313">
        <v>6</v>
      </c>
      <c r="AA458" s="312"/>
      <c r="AB458" s="312"/>
      <c r="AC458" s="312"/>
      <c r="AD458" s="312"/>
      <c r="AE458" s="312"/>
      <c r="AF458" s="312"/>
      <c r="AG458" s="312"/>
      <c r="AH458" s="312"/>
      <c r="AI458" s="312"/>
      <c r="AJ458" s="312"/>
      <c r="AK458" s="312"/>
      <c r="AL458" s="312"/>
      <c r="AM458" s="312"/>
      <c r="AN458" s="312"/>
      <c r="AO458" s="312"/>
      <c r="AP458" s="312"/>
      <c r="AQ458" s="312"/>
      <c r="AR458" s="312"/>
      <c r="AS458" s="312"/>
      <c r="AT458" s="312"/>
      <c r="AU458" s="314">
        <v>962</v>
      </c>
      <c r="AV458" s="313">
        <v>22</v>
      </c>
      <c r="AW458" s="313">
        <v>5</v>
      </c>
      <c r="AX458" s="313">
        <v>5</v>
      </c>
      <c r="AY458" s="313">
        <v>4</v>
      </c>
      <c r="AZ458" s="313">
        <v>2</v>
      </c>
      <c r="BA458" s="313">
        <v>2</v>
      </c>
      <c r="BB458" s="313">
        <v>4</v>
      </c>
      <c r="BC458" s="312"/>
      <c r="BD458" s="312"/>
      <c r="BE458" s="312"/>
      <c r="BF458" s="312"/>
      <c r="BG458" s="312"/>
      <c r="BH458" s="312"/>
      <c r="BI458" s="312"/>
      <c r="BJ458" s="312"/>
      <c r="BK458" s="312"/>
      <c r="BL458" s="312"/>
      <c r="BM458" s="312"/>
      <c r="BN458" s="312"/>
      <c r="BO458" s="312"/>
      <c r="BP458" s="312"/>
      <c r="BQ458" s="312"/>
      <c r="BR458" s="312"/>
      <c r="BS458" s="312"/>
      <c r="BT458" s="312"/>
      <c r="BU458" s="315"/>
      <c r="BV458" s="315"/>
      <c r="BW458" s="314">
        <v>962</v>
      </c>
      <c r="BX458" s="313">
        <v>30</v>
      </c>
      <c r="BY458" s="313">
        <v>5</v>
      </c>
      <c r="BZ458" s="313">
        <v>6</v>
      </c>
      <c r="CA458" s="313">
        <v>5</v>
      </c>
      <c r="CB458" s="313">
        <v>6</v>
      </c>
      <c r="CC458" s="313">
        <v>6</v>
      </c>
      <c r="CD458" s="313">
        <v>2</v>
      </c>
      <c r="CE458" s="312"/>
      <c r="CF458" s="312"/>
      <c r="CG458" s="312"/>
      <c r="CH458" s="312"/>
      <c r="CI458" s="312"/>
      <c r="CJ458" s="312"/>
      <c r="CK458" s="312"/>
      <c r="CL458" s="312"/>
      <c r="CM458" s="312"/>
      <c r="CN458" s="312"/>
      <c r="CO458" s="312"/>
      <c r="CP458" s="312"/>
      <c r="CQ458" s="312"/>
      <c r="CR458" s="312"/>
      <c r="CS458" s="312"/>
      <c r="CT458" s="312"/>
      <c r="CU458" s="312"/>
      <c r="CV458" s="312"/>
      <c r="CW458" s="315"/>
      <c r="CX458" s="315"/>
    </row>
    <row r="459" spans="1:102" ht="18.75" x14ac:dyDescent="0.3">
      <c r="A459" s="270">
        <v>447</v>
      </c>
      <c r="B459" s="285" t="s">
        <v>2983</v>
      </c>
      <c r="C459" s="285" t="s">
        <v>351</v>
      </c>
      <c r="D459" s="285" t="s">
        <v>139</v>
      </c>
      <c r="E459" s="285" t="s">
        <v>129</v>
      </c>
      <c r="F459" s="285" t="s">
        <v>129</v>
      </c>
      <c r="G459" s="288" t="s">
        <v>2984</v>
      </c>
      <c r="H459" s="289" t="s">
        <v>2985</v>
      </c>
      <c r="I459" s="287">
        <v>7</v>
      </c>
      <c r="J459" s="285" t="s">
        <v>2986</v>
      </c>
      <c r="K459" s="285" t="s">
        <v>2987</v>
      </c>
      <c r="L459" s="272">
        <v>313001800815</v>
      </c>
      <c r="M459" s="271">
        <v>963</v>
      </c>
      <c r="N459" s="270">
        <v>963</v>
      </c>
      <c r="O459" s="270" t="s">
        <v>2988</v>
      </c>
      <c r="P459" s="273">
        <v>6461014</v>
      </c>
      <c r="Q459" s="273" t="s">
        <v>357</v>
      </c>
      <c r="R459" s="273">
        <v>3104893449</v>
      </c>
      <c r="S459" s="274" t="s">
        <v>2989</v>
      </c>
      <c r="T459" s="313">
        <v>28</v>
      </c>
      <c r="U459" s="313">
        <v>4</v>
      </c>
      <c r="V459" s="313">
        <v>15</v>
      </c>
      <c r="W459" s="313">
        <v>9</v>
      </c>
      <c r="X459" s="312"/>
      <c r="Y459" s="312"/>
      <c r="Z459" s="312"/>
      <c r="AA459" s="312"/>
      <c r="AB459" s="312"/>
      <c r="AC459" s="312"/>
      <c r="AD459" s="312"/>
      <c r="AE459" s="312"/>
      <c r="AF459" s="312"/>
      <c r="AG459" s="312"/>
      <c r="AH459" s="312"/>
      <c r="AI459" s="312"/>
      <c r="AJ459" s="312"/>
      <c r="AK459" s="312"/>
      <c r="AL459" s="312"/>
      <c r="AM459" s="312"/>
      <c r="AN459" s="312"/>
      <c r="AO459" s="312"/>
      <c r="AP459" s="312"/>
      <c r="AQ459" s="312"/>
      <c r="AR459" s="312"/>
      <c r="AS459" s="312"/>
      <c r="AT459" s="312"/>
      <c r="AU459" s="314">
        <v>963</v>
      </c>
      <c r="AV459" s="313">
        <v>14</v>
      </c>
      <c r="AW459" s="313">
        <v>1</v>
      </c>
      <c r="AX459" s="313">
        <v>9</v>
      </c>
      <c r="AY459" s="313">
        <v>4</v>
      </c>
      <c r="AZ459" s="312"/>
      <c r="BA459" s="312"/>
      <c r="BB459" s="312"/>
      <c r="BC459" s="312"/>
      <c r="BD459" s="312"/>
      <c r="BE459" s="312"/>
      <c r="BF459" s="312"/>
      <c r="BG459" s="312"/>
      <c r="BH459" s="312"/>
      <c r="BI459" s="312"/>
      <c r="BJ459" s="312"/>
      <c r="BK459" s="312"/>
      <c r="BL459" s="312"/>
      <c r="BM459" s="312"/>
      <c r="BN459" s="312"/>
      <c r="BO459" s="312"/>
      <c r="BP459" s="312"/>
      <c r="BQ459" s="312"/>
      <c r="BR459" s="312"/>
      <c r="BS459" s="312"/>
      <c r="BT459" s="312"/>
      <c r="BU459" s="315"/>
      <c r="BV459" s="315"/>
      <c r="BW459" s="314">
        <v>963</v>
      </c>
      <c r="BX459" s="313">
        <v>14</v>
      </c>
      <c r="BY459" s="313">
        <v>3</v>
      </c>
      <c r="BZ459" s="313">
        <v>6</v>
      </c>
      <c r="CA459" s="313">
        <v>5</v>
      </c>
      <c r="CB459" s="312"/>
      <c r="CC459" s="312"/>
      <c r="CD459" s="312"/>
      <c r="CE459" s="312"/>
      <c r="CF459" s="312"/>
      <c r="CG459" s="312"/>
      <c r="CH459" s="312"/>
      <c r="CI459" s="312"/>
      <c r="CJ459" s="312"/>
      <c r="CK459" s="312"/>
      <c r="CL459" s="312"/>
      <c r="CM459" s="312"/>
      <c r="CN459" s="312"/>
      <c r="CO459" s="312"/>
      <c r="CP459" s="312"/>
      <c r="CQ459" s="312"/>
      <c r="CR459" s="312"/>
      <c r="CS459" s="312"/>
      <c r="CT459" s="312"/>
      <c r="CU459" s="312"/>
      <c r="CV459" s="312"/>
      <c r="CW459" s="315"/>
      <c r="CX459" s="315"/>
    </row>
    <row r="460" spans="1:102" ht="18.75" x14ac:dyDescent="0.3">
      <c r="A460" s="270">
        <v>448</v>
      </c>
      <c r="B460" s="285" t="s">
        <v>2990</v>
      </c>
      <c r="C460" s="285" t="s">
        <v>351</v>
      </c>
      <c r="D460" s="285" t="s">
        <v>139</v>
      </c>
      <c r="E460" s="285" t="s">
        <v>129</v>
      </c>
      <c r="F460" s="285" t="s">
        <v>129</v>
      </c>
      <c r="G460" s="286" t="s">
        <v>2034</v>
      </c>
      <c r="H460" s="286" t="s">
        <v>2991</v>
      </c>
      <c r="I460" s="287">
        <v>8</v>
      </c>
      <c r="J460" s="285" t="s">
        <v>2639</v>
      </c>
      <c r="K460" s="285" t="s">
        <v>2992</v>
      </c>
      <c r="L460" s="272">
        <v>313001800734</v>
      </c>
      <c r="M460" s="271">
        <v>964</v>
      </c>
      <c r="N460" s="270">
        <v>964</v>
      </c>
      <c r="O460" s="270" t="s">
        <v>2993</v>
      </c>
      <c r="P460" s="273">
        <v>3232232961</v>
      </c>
      <c r="Q460" s="273" t="s">
        <v>357</v>
      </c>
      <c r="R460" s="273">
        <v>3232232961</v>
      </c>
      <c r="S460" s="274" t="s">
        <v>2994</v>
      </c>
      <c r="T460" s="313">
        <v>39</v>
      </c>
      <c r="U460" s="313">
        <v>12</v>
      </c>
      <c r="V460" s="313">
        <v>14</v>
      </c>
      <c r="W460" s="313">
        <v>13</v>
      </c>
      <c r="X460" s="312"/>
      <c r="Y460" s="312"/>
      <c r="Z460" s="312"/>
      <c r="AA460" s="312"/>
      <c r="AB460" s="312"/>
      <c r="AC460" s="312"/>
      <c r="AD460" s="312"/>
      <c r="AE460" s="312"/>
      <c r="AF460" s="312"/>
      <c r="AG460" s="312"/>
      <c r="AH460" s="312"/>
      <c r="AI460" s="312"/>
      <c r="AJ460" s="312"/>
      <c r="AK460" s="312"/>
      <c r="AL460" s="312"/>
      <c r="AM460" s="312"/>
      <c r="AN460" s="312"/>
      <c r="AO460" s="312"/>
      <c r="AP460" s="312"/>
      <c r="AQ460" s="312"/>
      <c r="AR460" s="312"/>
      <c r="AS460" s="312"/>
      <c r="AT460" s="312"/>
      <c r="AU460" s="314">
        <v>964</v>
      </c>
      <c r="AV460" s="313">
        <v>22</v>
      </c>
      <c r="AW460" s="313">
        <v>6</v>
      </c>
      <c r="AX460" s="313">
        <v>8</v>
      </c>
      <c r="AY460" s="313">
        <v>8</v>
      </c>
      <c r="AZ460" s="312"/>
      <c r="BA460" s="312"/>
      <c r="BB460" s="312"/>
      <c r="BC460" s="312"/>
      <c r="BD460" s="312"/>
      <c r="BE460" s="312"/>
      <c r="BF460" s="312"/>
      <c r="BG460" s="312"/>
      <c r="BH460" s="312"/>
      <c r="BI460" s="312"/>
      <c r="BJ460" s="312"/>
      <c r="BK460" s="312"/>
      <c r="BL460" s="312"/>
      <c r="BM460" s="312"/>
      <c r="BN460" s="312"/>
      <c r="BO460" s="312"/>
      <c r="BP460" s="312"/>
      <c r="BQ460" s="312"/>
      <c r="BR460" s="312"/>
      <c r="BS460" s="312"/>
      <c r="BT460" s="312"/>
      <c r="BU460" s="315"/>
      <c r="BV460" s="315"/>
      <c r="BW460" s="314">
        <v>964</v>
      </c>
      <c r="BX460" s="313">
        <v>17</v>
      </c>
      <c r="BY460" s="313">
        <v>6</v>
      </c>
      <c r="BZ460" s="313">
        <v>6</v>
      </c>
      <c r="CA460" s="313">
        <v>5</v>
      </c>
      <c r="CB460" s="312"/>
      <c r="CC460" s="312"/>
      <c r="CD460" s="312"/>
      <c r="CE460" s="312"/>
      <c r="CF460" s="312"/>
      <c r="CG460" s="312"/>
      <c r="CH460" s="312"/>
      <c r="CI460" s="312"/>
      <c r="CJ460" s="312"/>
      <c r="CK460" s="312"/>
      <c r="CL460" s="312"/>
      <c r="CM460" s="312"/>
      <c r="CN460" s="312"/>
      <c r="CO460" s="312"/>
      <c r="CP460" s="312"/>
      <c r="CQ460" s="312"/>
      <c r="CR460" s="312"/>
      <c r="CS460" s="312"/>
      <c r="CT460" s="312"/>
      <c r="CU460" s="312"/>
      <c r="CV460" s="312"/>
      <c r="CW460" s="315"/>
      <c r="CX460" s="315"/>
    </row>
    <row r="461" spans="1:102" ht="18.75" x14ac:dyDescent="0.3">
      <c r="A461" s="270">
        <v>449</v>
      </c>
      <c r="B461" s="285" t="s">
        <v>2995</v>
      </c>
      <c r="C461" s="285" t="s">
        <v>351</v>
      </c>
      <c r="D461" s="285" t="s">
        <v>139</v>
      </c>
      <c r="E461" s="285" t="s">
        <v>130</v>
      </c>
      <c r="F461" s="285" t="s">
        <v>130</v>
      </c>
      <c r="G461" s="286" t="s">
        <v>2996</v>
      </c>
      <c r="H461" s="286" t="s">
        <v>2997</v>
      </c>
      <c r="I461" s="287">
        <v>15</v>
      </c>
      <c r="J461" s="285" t="s">
        <v>596</v>
      </c>
      <c r="K461" s="285" t="s">
        <v>2998</v>
      </c>
      <c r="L461" s="272">
        <v>313001800891</v>
      </c>
      <c r="M461" s="271">
        <v>965</v>
      </c>
      <c r="N461" s="270">
        <v>965</v>
      </c>
      <c r="O461" s="270" t="s">
        <v>2999</v>
      </c>
      <c r="P461" s="273">
        <v>3013930020</v>
      </c>
      <c r="Q461" s="273" t="s">
        <v>357</v>
      </c>
      <c r="R461" s="273">
        <v>3013930020</v>
      </c>
      <c r="S461" s="274" t="s">
        <v>3000</v>
      </c>
      <c r="T461" s="313">
        <v>340</v>
      </c>
      <c r="U461" s="313">
        <v>9</v>
      </c>
      <c r="V461" s="313">
        <v>37</v>
      </c>
      <c r="W461" s="313">
        <v>34</v>
      </c>
      <c r="X461" s="313">
        <v>71</v>
      </c>
      <c r="Y461" s="313">
        <v>75</v>
      </c>
      <c r="Z461" s="313">
        <v>55</v>
      </c>
      <c r="AA461" s="313">
        <v>40</v>
      </c>
      <c r="AB461" s="313">
        <v>19</v>
      </c>
      <c r="AC461" s="312"/>
      <c r="AD461" s="312"/>
      <c r="AE461" s="312"/>
      <c r="AF461" s="312"/>
      <c r="AG461" s="312"/>
      <c r="AH461" s="312"/>
      <c r="AI461" s="312"/>
      <c r="AJ461" s="312"/>
      <c r="AK461" s="312"/>
      <c r="AL461" s="312"/>
      <c r="AM461" s="312"/>
      <c r="AN461" s="312"/>
      <c r="AO461" s="312"/>
      <c r="AP461" s="312"/>
      <c r="AQ461" s="312"/>
      <c r="AR461" s="312"/>
      <c r="AS461" s="312"/>
      <c r="AT461" s="312"/>
      <c r="AU461" s="314">
        <v>965</v>
      </c>
      <c r="AV461" s="313">
        <v>161</v>
      </c>
      <c r="AW461" s="313">
        <v>5</v>
      </c>
      <c r="AX461" s="313">
        <v>19</v>
      </c>
      <c r="AY461" s="313">
        <v>18</v>
      </c>
      <c r="AZ461" s="313">
        <v>33</v>
      </c>
      <c r="BA461" s="313">
        <v>35</v>
      </c>
      <c r="BB461" s="313">
        <v>23</v>
      </c>
      <c r="BC461" s="313">
        <v>20</v>
      </c>
      <c r="BD461" s="313">
        <v>8</v>
      </c>
      <c r="BE461" s="312"/>
      <c r="BF461" s="312"/>
      <c r="BG461" s="312"/>
      <c r="BH461" s="312"/>
      <c r="BI461" s="312"/>
      <c r="BJ461" s="312"/>
      <c r="BK461" s="312"/>
      <c r="BL461" s="312"/>
      <c r="BM461" s="312"/>
      <c r="BN461" s="312"/>
      <c r="BO461" s="312"/>
      <c r="BP461" s="312"/>
      <c r="BQ461" s="312"/>
      <c r="BR461" s="312"/>
      <c r="BS461" s="312"/>
      <c r="BT461" s="312"/>
      <c r="BU461" s="315"/>
      <c r="BV461" s="315"/>
      <c r="BW461" s="314">
        <v>965</v>
      </c>
      <c r="BX461" s="313">
        <v>179</v>
      </c>
      <c r="BY461" s="313">
        <v>4</v>
      </c>
      <c r="BZ461" s="313">
        <v>18</v>
      </c>
      <c r="CA461" s="313">
        <v>16</v>
      </c>
      <c r="CB461" s="313">
        <v>38</v>
      </c>
      <c r="CC461" s="313">
        <v>40</v>
      </c>
      <c r="CD461" s="313">
        <v>32</v>
      </c>
      <c r="CE461" s="313">
        <v>20</v>
      </c>
      <c r="CF461" s="313">
        <v>11</v>
      </c>
      <c r="CG461" s="312"/>
      <c r="CH461" s="312"/>
      <c r="CI461" s="312"/>
      <c r="CJ461" s="312"/>
      <c r="CK461" s="312"/>
      <c r="CL461" s="312"/>
      <c r="CM461" s="312"/>
      <c r="CN461" s="312"/>
      <c r="CO461" s="312"/>
      <c r="CP461" s="312"/>
      <c r="CQ461" s="312"/>
      <c r="CR461" s="312"/>
      <c r="CS461" s="312"/>
      <c r="CT461" s="312"/>
      <c r="CU461" s="312"/>
      <c r="CV461" s="312"/>
      <c r="CW461" s="315"/>
      <c r="CX461" s="315"/>
    </row>
    <row r="462" spans="1:102" ht="18.75" x14ac:dyDescent="0.3">
      <c r="A462" s="270">
        <v>450</v>
      </c>
      <c r="B462" s="285" t="s">
        <v>3001</v>
      </c>
      <c r="C462" s="285" t="s">
        <v>351</v>
      </c>
      <c r="D462" s="285" t="s">
        <v>139</v>
      </c>
      <c r="E462" s="285" t="s">
        <v>130</v>
      </c>
      <c r="F462" s="285" t="s">
        <v>130</v>
      </c>
      <c r="G462" s="286" t="s">
        <v>3002</v>
      </c>
      <c r="H462" s="286" t="s">
        <v>3003</v>
      </c>
      <c r="I462" s="287">
        <v>15</v>
      </c>
      <c r="J462" s="285" t="s">
        <v>822</v>
      </c>
      <c r="K462" s="285" t="s">
        <v>3004</v>
      </c>
      <c r="L462" s="272">
        <v>313001800882</v>
      </c>
      <c r="M462" s="271">
        <v>966</v>
      </c>
      <c r="N462" s="270">
        <v>966</v>
      </c>
      <c r="O462" s="270" t="s">
        <v>3005</v>
      </c>
      <c r="P462" s="273">
        <v>6765905</v>
      </c>
      <c r="Q462" s="273" t="s">
        <v>357</v>
      </c>
      <c r="R462" s="273">
        <v>3145475173</v>
      </c>
      <c r="S462" s="274" t="s">
        <v>3006</v>
      </c>
      <c r="T462" s="313">
        <v>249</v>
      </c>
      <c r="U462" s="312"/>
      <c r="V462" s="312"/>
      <c r="W462" s="313">
        <v>44</v>
      </c>
      <c r="X462" s="313">
        <v>38</v>
      </c>
      <c r="Y462" s="313">
        <v>50</v>
      </c>
      <c r="Z462" s="313">
        <v>50</v>
      </c>
      <c r="AA462" s="313">
        <v>36</v>
      </c>
      <c r="AB462" s="313">
        <v>18</v>
      </c>
      <c r="AC462" s="312"/>
      <c r="AD462" s="313">
        <v>5</v>
      </c>
      <c r="AE462" s="312"/>
      <c r="AF462" s="313">
        <v>3</v>
      </c>
      <c r="AG462" s="312"/>
      <c r="AH462" s="312"/>
      <c r="AI462" s="312"/>
      <c r="AJ462" s="312"/>
      <c r="AK462" s="312"/>
      <c r="AL462" s="312"/>
      <c r="AM462" s="313">
        <v>1</v>
      </c>
      <c r="AN462" s="313">
        <v>1</v>
      </c>
      <c r="AO462" s="313">
        <v>3</v>
      </c>
      <c r="AP462" s="312"/>
      <c r="AQ462" s="312"/>
      <c r="AR462" s="312"/>
      <c r="AS462" s="312"/>
      <c r="AT462" s="312"/>
      <c r="AU462" s="314">
        <v>966</v>
      </c>
      <c r="AV462" s="313">
        <v>126</v>
      </c>
      <c r="AW462" s="312"/>
      <c r="AX462" s="312"/>
      <c r="AY462" s="313">
        <v>23</v>
      </c>
      <c r="AZ462" s="313">
        <v>23</v>
      </c>
      <c r="BA462" s="313">
        <v>24</v>
      </c>
      <c r="BB462" s="313">
        <v>31</v>
      </c>
      <c r="BC462" s="313">
        <v>14</v>
      </c>
      <c r="BD462" s="313">
        <v>6</v>
      </c>
      <c r="BE462" s="312"/>
      <c r="BF462" s="313">
        <v>1</v>
      </c>
      <c r="BG462" s="312"/>
      <c r="BH462" s="313">
        <v>3</v>
      </c>
      <c r="BI462" s="312"/>
      <c r="BJ462" s="312"/>
      <c r="BK462" s="312"/>
      <c r="BL462" s="312"/>
      <c r="BM462" s="312"/>
      <c r="BN462" s="312"/>
      <c r="BO462" s="312"/>
      <c r="BP462" s="313">
        <v>1</v>
      </c>
      <c r="BQ462" s="312"/>
      <c r="BR462" s="312"/>
      <c r="BS462" s="312"/>
      <c r="BT462" s="312"/>
      <c r="BU462" s="315"/>
      <c r="BV462" s="315"/>
      <c r="BW462" s="314">
        <v>966</v>
      </c>
      <c r="BX462" s="313">
        <v>123</v>
      </c>
      <c r="BY462" s="312"/>
      <c r="BZ462" s="312"/>
      <c r="CA462" s="313">
        <v>21</v>
      </c>
      <c r="CB462" s="313">
        <v>15</v>
      </c>
      <c r="CC462" s="313">
        <v>26</v>
      </c>
      <c r="CD462" s="313">
        <v>19</v>
      </c>
      <c r="CE462" s="313">
        <v>22</v>
      </c>
      <c r="CF462" s="313">
        <v>12</v>
      </c>
      <c r="CG462" s="312"/>
      <c r="CH462" s="313">
        <v>4</v>
      </c>
      <c r="CI462" s="312"/>
      <c r="CJ462" s="312"/>
      <c r="CK462" s="312"/>
      <c r="CL462" s="312"/>
      <c r="CM462" s="312"/>
      <c r="CN462" s="312"/>
      <c r="CO462" s="312"/>
      <c r="CP462" s="312"/>
      <c r="CQ462" s="313">
        <v>1</v>
      </c>
      <c r="CR462" s="312"/>
      <c r="CS462" s="313">
        <v>3</v>
      </c>
      <c r="CT462" s="312"/>
      <c r="CU462" s="312"/>
      <c r="CV462" s="312"/>
      <c r="CW462" s="315"/>
      <c r="CX462" s="315"/>
    </row>
    <row r="463" spans="1:102" ht="18.75" x14ac:dyDescent="0.3">
      <c r="A463" s="270">
        <v>451</v>
      </c>
      <c r="B463" s="285" t="s">
        <v>3007</v>
      </c>
      <c r="C463" s="285" t="s">
        <v>351</v>
      </c>
      <c r="D463" s="285" t="s">
        <v>139</v>
      </c>
      <c r="E463" s="285" t="s">
        <v>129</v>
      </c>
      <c r="F463" s="285" t="s">
        <v>129</v>
      </c>
      <c r="G463" s="286" t="s">
        <v>3008</v>
      </c>
      <c r="H463" s="286" t="s">
        <v>3009</v>
      </c>
      <c r="I463" s="291">
        <v>6</v>
      </c>
      <c r="J463" s="285" t="s">
        <v>400</v>
      </c>
      <c r="K463" s="285" t="s">
        <v>3010</v>
      </c>
      <c r="L463" s="272">
        <v>313001800874</v>
      </c>
      <c r="M463" s="271">
        <v>967</v>
      </c>
      <c r="N463" s="270">
        <v>967</v>
      </c>
      <c r="O463" s="270" t="s">
        <v>3011</v>
      </c>
      <c r="P463" s="273">
        <v>3128721239</v>
      </c>
      <c r="Q463" s="273" t="s">
        <v>357</v>
      </c>
      <c r="R463" s="273">
        <v>3128721239</v>
      </c>
      <c r="S463" s="274" t="s">
        <v>3012</v>
      </c>
      <c r="T463" s="313">
        <v>87</v>
      </c>
      <c r="U463" s="313">
        <v>5</v>
      </c>
      <c r="V463" s="313">
        <v>7</v>
      </c>
      <c r="W463" s="313">
        <v>7</v>
      </c>
      <c r="X463" s="313">
        <v>32</v>
      </c>
      <c r="Y463" s="313">
        <v>14</v>
      </c>
      <c r="Z463" s="313">
        <v>15</v>
      </c>
      <c r="AA463" s="313">
        <v>5</v>
      </c>
      <c r="AB463" s="313">
        <v>2</v>
      </c>
      <c r="AC463" s="312"/>
      <c r="AD463" s="312"/>
      <c r="AE463" s="312"/>
      <c r="AF463" s="312"/>
      <c r="AG463" s="312"/>
      <c r="AH463" s="312"/>
      <c r="AI463" s="312"/>
      <c r="AJ463" s="312"/>
      <c r="AK463" s="312"/>
      <c r="AL463" s="312"/>
      <c r="AM463" s="312"/>
      <c r="AN463" s="312"/>
      <c r="AO463" s="312"/>
      <c r="AP463" s="312"/>
      <c r="AQ463" s="312"/>
      <c r="AR463" s="312"/>
      <c r="AS463" s="312"/>
      <c r="AT463" s="312"/>
      <c r="AU463" s="314">
        <v>967</v>
      </c>
      <c r="AV463" s="313">
        <v>47</v>
      </c>
      <c r="AW463" s="313">
        <v>3</v>
      </c>
      <c r="AX463" s="313">
        <v>6</v>
      </c>
      <c r="AY463" s="313">
        <v>5</v>
      </c>
      <c r="AZ463" s="313">
        <v>16</v>
      </c>
      <c r="BA463" s="313">
        <v>7</v>
      </c>
      <c r="BB463" s="313">
        <v>8</v>
      </c>
      <c r="BC463" s="312"/>
      <c r="BD463" s="313">
        <v>2</v>
      </c>
      <c r="BE463" s="312"/>
      <c r="BF463" s="312"/>
      <c r="BG463" s="312"/>
      <c r="BH463" s="312"/>
      <c r="BI463" s="312"/>
      <c r="BJ463" s="312"/>
      <c r="BK463" s="312"/>
      <c r="BL463" s="312"/>
      <c r="BM463" s="312"/>
      <c r="BN463" s="312"/>
      <c r="BO463" s="312"/>
      <c r="BP463" s="312"/>
      <c r="BQ463" s="312"/>
      <c r="BR463" s="312"/>
      <c r="BS463" s="312"/>
      <c r="BT463" s="312"/>
      <c r="BU463" s="315"/>
      <c r="BV463" s="315"/>
      <c r="BW463" s="314">
        <v>967</v>
      </c>
      <c r="BX463" s="313">
        <v>40</v>
      </c>
      <c r="BY463" s="313">
        <v>2</v>
      </c>
      <c r="BZ463" s="313">
        <v>1</v>
      </c>
      <c r="CA463" s="313">
        <v>2</v>
      </c>
      <c r="CB463" s="313">
        <v>16</v>
      </c>
      <c r="CC463" s="313">
        <v>7</v>
      </c>
      <c r="CD463" s="313">
        <v>7</v>
      </c>
      <c r="CE463" s="313">
        <v>5</v>
      </c>
      <c r="CF463" s="312"/>
      <c r="CG463" s="312"/>
      <c r="CH463" s="312"/>
      <c r="CI463" s="312"/>
      <c r="CJ463" s="312"/>
      <c r="CK463" s="312"/>
      <c r="CL463" s="312"/>
      <c r="CM463" s="312"/>
      <c r="CN463" s="312"/>
      <c r="CO463" s="312"/>
      <c r="CP463" s="312"/>
      <c r="CQ463" s="312"/>
      <c r="CR463" s="312"/>
      <c r="CS463" s="312"/>
      <c r="CT463" s="312"/>
      <c r="CU463" s="312"/>
      <c r="CV463" s="312"/>
      <c r="CW463" s="315"/>
      <c r="CX463" s="315"/>
    </row>
    <row r="464" spans="1:102" ht="18.75" x14ac:dyDescent="0.3">
      <c r="A464" s="270">
        <v>452</v>
      </c>
      <c r="B464" s="285" t="s">
        <v>3013</v>
      </c>
      <c r="C464" s="285" t="s">
        <v>351</v>
      </c>
      <c r="D464" s="285" t="s">
        <v>139</v>
      </c>
      <c r="E464" s="285" t="s">
        <v>130</v>
      </c>
      <c r="F464" s="285" t="s">
        <v>130</v>
      </c>
      <c r="G464" s="286" t="s">
        <v>344</v>
      </c>
      <c r="H464" s="286" t="s">
        <v>344</v>
      </c>
      <c r="I464" s="291">
        <v>13</v>
      </c>
      <c r="J464" s="285" t="s">
        <v>3014</v>
      </c>
      <c r="K464" s="285" t="s">
        <v>3015</v>
      </c>
      <c r="L464" s="272">
        <v>313001800904</v>
      </c>
      <c r="M464" s="271">
        <v>968</v>
      </c>
      <c r="N464" s="270">
        <v>968</v>
      </c>
      <c r="O464" s="270" t="s">
        <v>3016</v>
      </c>
      <c r="P464" s="273">
        <v>6709527</v>
      </c>
      <c r="Q464" s="273" t="s">
        <v>357</v>
      </c>
      <c r="R464" s="273">
        <v>3116695147</v>
      </c>
      <c r="S464" s="274" t="s">
        <v>3017</v>
      </c>
      <c r="T464" s="313">
        <v>306</v>
      </c>
      <c r="U464" s="313">
        <v>24</v>
      </c>
      <c r="V464" s="313">
        <v>18</v>
      </c>
      <c r="W464" s="313">
        <v>38</v>
      </c>
      <c r="X464" s="313">
        <v>28</v>
      </c>
      <c r="Y464" s="313">
        <v>25</v>
      </c>
      <c r="Z464" s="313">
        <v>21</v>
      </c>
      <c r="AA464" s="313">
        <v>36</v>
      </c>
      <c r="AB464" s="313">
        <v>25</v>
      </c>
      <c r="AC464" s="312"/>
      <c r="AD464" s="313">
        <v>27</v>
      </c>
      <c r="AE464" s="313">
        <v>25</v>
      </c>
      <c r="AF464" s="313">
        <v>21</v>
      </c>
      <c r="AG464" s="313">
        <v>18</v>
      </c>
      <c r="AH464" s="312"/>
      <c r="AI464" s="312"/>
      <c r="AJ464" s="312"/>
      <c r="AK464" s="312"/>
      <c r="AL464" s="312"/>
      <c r="AM464" s="312"/>
      <c r="AN464" s="312"/>
      <c r="AO464" s="312"/>
      <c r="AP464" s="312"/>
      <c r="AQ464" s="312"/>
      <c r="AR464" s="312"/>
      <c r="AS464" s="312"/>
      <c r="AT464" s="312"/>
      <c r="AU464" s="314">
        <v>968</v>
      </c>
      <c r="AV464" s="313">
        <v>149</v>
      </c>
      <c r="AW464" s="313">
        <v>11</v>
      </c>
      <c r="AX464" s="313">
        <v>13</v>
      </c>
      <c r="AY464" s="313">
        <v>14</v>
      </c>
      <c r="AZ464" s="313">
        <v>15</v>
      </c>
      <c r="BA464" s="313">
        <v>12</v>
      </c>
      <c r="BB464" s="313">
        <v>13</v>
      </c>
      <c r="BC464" s="313">
        <v>18</v>
      </c>
      <c r="BD464" s="313">
        <v>12</v>
      </c>
      <c r="BE464" s="312"/>
      <c r="BF464" s="313">
        <v>12</v>
      </c>
      <c r="BG464" s="313">
        <v>8</v>
      </c>
      <c r="BH464" s="313">
        <v>10</v>
      </c>
      <c r="BI464" s="313">
        <v>11</v>
      </c>
      <c r="BJ464" s="312"/>
      <c r="BK464" s="312"/>
      <c r="BL464" s="312"/>
      <c r="BM464" s="312"/>
      <c r="BN464" s="312"/>
      <c r="BO464" s="312"/>
      <c r="BP464" s="312"/>
      <c r="BQ464" s="312"/>
      <c r="BR464" s="312"/>
      <c r="BS464" s="312"/>
      <c r="BT464" s="312"/>
      <c r="BU464" s="315"/>
      <c r="BV464" s="315"/>
      <c r="BW464" s="314">
        <v>968</v>
      </c>
      <c r="BX464" s="313">
        <v>157</v>
      </c>
      <c r="BY464" s="313">
        <v>13</v>
      </c>
      <c r="BZ464" s="313">
        <v>5</v>
      </c>
      <c r="CA464" s="313">
        <v>24</v>
      </c>
      <c r="CB464" s="313">
        <v>13</v>
      </c>
      <c r="CC464" s="313">
        <v>13</v>
      </c>
      <c r="CD464" s="313">
        <v>8</v>
      </c>
      <c r="CE464" s="313">
        <v>18</v>
      </c>
      <c r="CF464" s="313">
        <v>13</v>
      </c>
      <c r="CG464" s="312"/>
      <c r="CH464" s="313">
        <v>15</v>
      </c>
      <c r="CI464" s="313">
        <v>17</v>
      </c>
      <c r="CJ464" s="313">
        <v>11</v>
      </c>
      <c r="CK464" s="313">
        <v>7</v>
      </c>
      <c r="CL464" s="312"/>
      <c r="CM464" s="312"/>
      <c r="CN464" s="312"/>
      <c r="CO464" s="312"/>
      <c r="CP464" s="312"/>
      <c r="CQ464" s="312"/>
      <c r="CR464" s="312"/>
      <c r="CS464" s="312"/>
      <c r="CT464" s="312"/>
      <c r="CU464" s="312"/>
      <c r="CV464" s="312"/>
      <c r="CW464" s="315"/>
      <c r="CX464" s="315"/>
    </row>
    <row r="465" spans="1:102" ht="18.75" x14ac:dyDescent="0.3">
      <c r="A465" s="270">
        <v>453</v>
      </c>
      <c r="B465" s="285" t="s">
        <v>3018</v>
      </c>
      <c r="C465" s="285" t="s">
        <v>351</v>
      </c>
      <c r="D465" s="285" t="s">
        <v>139</v>
      </c>
      <c r="E465" s="285" t="s">
        <v>130</v>
      </c>
      <c r="F465" s="285" t="s">
        <v>130</v>
      </c>
      <c r="G465" s="288" t="s">
        <v>3019</v>
      </c>
      <c r="H465" s="289" t="s">
        <v>3020</v>
      </c>
      <c r="I465" s="291">
        <v>13</v>
      </c>
      <c r="J465" s="285" t="s">
        <v>1814</v>
      </c>
      <c r="K465" s="285" t="s">
        <v>3021</v>
      </c>
      <c r="L465" s="272">
        <v>313001800912</v>
      </c>
      <c r="M465" s="271">
        <v>969</v>
      </c>
      <c r="N465" s="270">
        <v>969</v>
      </c>
      <c r="O465" s="270" t="s">
        <v>3022</v>
      </c>
      <c r="P465" s="273">
        <v>6902525</v>
      </c>
      <c r="Q465" s="273" t="s">
        <v>357</v>
      </c>
      <c r="R465" s="273">
        <v>3205718664</v>
      </c>
      <c r="S465" s="274" t="s">
        <v>3023</v>
      </c>
      <c r="T465" s="313">
        <v>107</v>
      </c>
      <c r="U465" s="313">
        <v>11</v>
      </c>
      <c r="V465" s="313">
        <v>8</v>
      </c>
      <c r="W465" s="313">
        <v>15</v>
      </c>
      <c r="X465" s="313">
        <v>14</v>
      </c>
      <c r="Y465" s="313">
        <v>17</v>
      </c>
      <c r="Z465" s="313">
        <v>13</v>
      </c>
      <c r="AA465" s="313">
        <v>16</v>
      </c>
      <c r="AB465" s="313">
        <v>13</v>
      </c>
      <c r="AC465" s="312"/>
      <c r="AD465" s="312"/>
      <c r="AE465" s="312"/>
      <c r="AF465" s="312"/>
      <c r="AG465" s="312"/>
      <c r="AH465" s="312"/>
      <c r="AI465" s="312"/>
      <c r="AJ465" s="312"/>
      <c r="AK465" s="312"/>
      <c r="AL465" s="312"/>
      <c r="AM465" s="312"/>
      <c r="AN465" s="312"/>
      <c r="AO465" s="312"/>
      <c r="AP465" s="312"/>
      <c r="AQ465" s="312"/>
      <c r="AR465" s="312"/>
      <c r="AS465" s="312"/>
      <c r="AT465" s="312"/>
      <c r="AU465" s="314">
        <v>969</v>
      </c>
      <c r="AV465" s="313">
        <v>53</v>
      </c>
      <c r="AW465" s="313">
        <v>7</v>
      </c>
      <c r="AX465" s="313">
        <v>6</v>
      </c>
      <c r="AY465" s="313">
        <v>7</v>
      </c>
      <c r="AZ465" s="313">
        <v>7</v>
      </c>
      <c r="BA465" s="313">
        <v>5</v>
      </c>
      <c r="BB465" s="313">
        <v>9</v>
      </c>
      <c r="BC465" s="313">
        <v>6</v>
      </c>
      <c r="BD465" s="313">
        <v>6</v>
      </c>
      <c r="BE465" s="312"/>
      <c r="BF465" s="312"/>
      <c r="BG465" s="312"/>
      <c r="BH465" s="312"/>
      <c r="BI465" s="312"/>
      <c r="BJ465" s="312"/>
      <c r="BK465" s="312"/>
      <c r="BL465" s="312"/>
      <c r="BM465" s="312"/>
      <c r="BN465" s="312"/>
      <c r="BO465" s="312"/>
      <c r="BP465" s="312"/>
      <c r="BQ465" s="312"/>
      <c r="BR465" s="312"/>
      <c r="BS465" s="312"/>
      <c r="BT465" s="312"/>
      <c r="BU465" s="315"/>
      <c r="BV465" s="315"/>
      <c r="BW465" s="314">
        <v>969</v>
      </c>
      <c r="BX465" s="313">
        <v>54</v>
      </c>
      <c r="BY465" s="313">
        <v>4</v>
      </c>
      <c r="BZ465" s="313">
        <v>2</v>
      </c>
      <c r="CA465" s="313">
        <v>8</v>
      </c>
      <c r="CB465" s="313">
        <v>7</v>
      </c>
      <c r="CC465" s="313">
        <v>12</v>
      </c>
      <c r="CD465" s="313">
        <v>4</v>
      </c>
      <c r="CE465" s="313">
        <v>10</v>
      </c>
      <c r="CF465" s="313">
        <v>7</v>
      </c>
      <c r="CG465" s="312"/>
      <c r="CH465" s="312"/>
      <c r="CI465" s="312"/>
      <c r="CJ465" s="312"/>
      <c r="CK465" s="312"/>
      <c r="CL465" s="312"/>
      <c r="CM465" s="312"/>
      <c r="CN465" s="312"/>
      <c r="CO465" s="312"/>
      <c r="CP465" s="312"/>
      <c r="CQ465" s="312"/>
      <c r="CR465" s="312"/>
      <c r="CS465" s="312"/>
      <c r="CT465" s="312"/>
      <c r="CU465" s="312"/>
      <c r="CV465" s="312"/>
      <c r="CW465" s="315"/>
      <c r="CX465" s="315"/>
    </row>
    <row r="466" spans="1:102" ht="18.75" x14ac:dyDescent="0.3">
      <c r="A466" s="270">
        <v>454</v>
      </c>
      <c r="B466" s="285" t="s">
        <v>3024</v>
      </c>
      <c r="C466" s="285" t="s">
        <v>351</v>
      </c>
      <c r="D466" s="285" t="s">
        <v>139</v>
      </c>
      <c r="E466" s="285" t="s">
        <v>129</v>
      </c>
      <c r="F466" s="285" t="s">
        <v>129</v>
      </c>
      <c r="G466" s="286" t="s">
        <v>3025</v>
      </c>
      <c r="H466" s="286" t="s">
        <v>3026</v>
      </c>
      <c r="I466" s="291">
        <v>5</v>
      </c>
      <c r="J466" s="285" t="s">
        <v>2328</v>
      </c>
      <c r="K466" s="285" t="s">
        <v>3027</v>
      </c>
      <c r="L466" s="272">
        <v>313001800921</v>
      </c>
      <c r="M466" s="271">
        <v>970</v>
      </c>
      <c r="N466" s="270">
        <v>970</v>
      </c>
      <c r="O466" s="270" t="s">
        <v>3028</v>
      </c>
      <c r="P466" s="273">
        <v>6388684</v>
      </c>
      <c r="Q466" s="273" t="s">
        <v>357</v>
      </c>
      <c r="R466" s="273">
        <v>3205719195</v>
      </c>
      <c r="S466" s="274" t="s">
        <v>3029</v>
      </c>
      <c r="T466" s="313">
        <v>300</v>
      </c>
      <c r="U466" s="312"/>
      <c r="V466" s="313">
        <v>24</v>
      </c>
      <c r="W466" s="313">
        <v>47</v>
      </c>
      <c r="X466" s="313">
        <v>45</v>
      </c>
      <c r="Y466" s="313">
        <v>53</v>
      </c>
      <c r="Z466" s="313">
        <v>54</v>
      </c>
      <c r="AA466" s="313">
        <v>42</v>
      </c>
      <c r="AB466" s="313">
        <v>35</v>
      </c>
      <c r="AC466" s="312"/>
      <c r="AD466" s="312"/>
      <c r="AE466" s="312"/>
      <c r="AF466" s="312"/>
      <c r="AG466" s="312"/>
      <c r="AH466" s="312"/>
      <c r="AI466" s="312"/>
      <c r="AJ466" s="312"/>
      <c r="AK466" s="312"/>
      <c r="AL466" s="312"/>
      <c r="AM466" s="312"/>
      <c r="AN466" s="312"/>
      <c r="AO466" s="312"/>
      <c r="AP466" s="312"/>
      <c r="AQ466" s="312"/>
      <c r="AR466" s="312"/>
      <c r="AS466" s="312"/>
      <c r="AT466" s="312"/>
      <c r="AU466" s="314">
        <v>970</v>
      </c>
      <c r="AV466" s="313">
        <v>150</v>
      </c>
      <c r="AW466" s="312"/>
      <c r="AX466" s="313">
        <v>17</v>
      </c>
      <c r="AY466" s="313">
        <v>23</v>
      </c>
      <c r="AZ466" s="313">
        <v>22</v>
      </c>
      <c r="BA466" s="313">
        <v>29</v>
      </c>
      <c r="BB466" s="313">
        <v>23</v>
      </c>
      <c r="BC466" s="313">
        <v>19</v>
      </c>
      <c r="BD466" s="313">
        <v>17</v>
      </c>
      <c r="BE466" s="312"/>
      <c r="BF466" s="312"/>
      <c r="BG466" s="312"/>
      <c r="BH466" s="312"/>
      <c r="BI466" s="312"/>
      <c r="BJ466" s="312"/>
      <c r="BK466" s="312"/>
      <c r="BL466" s="312"/>
      <c r="BM466" s="312"/>
      <c r="BN466" s="312"/>
      <c r="BO466" s="312"/>
      <c r="BP466" s="312"/>
      <c r="BQ466" s="312"/>
      <c r="BR466" s="312"/>
      <c r="BS466" s="312"/>
      <c r="BT466" s="312"/>
      <c r="BU466" s="315"/>
      <c r="BV466" s="315"/>
      <c r="BW466" s="314">
        <v>970</v>
      </c>
      <c r="BX466" s="313">
        <v>150</v>
      </c>
      <c r="BY466" s="312"/>
      <c r="BZ466" s="313">
        <v>7</v>
      </c>
      <c r="CA466" s="313">
        <v>24</v>
      </c>
      <c r="CB466" s="313">
        <v>23</v>
      </c>
      <c r="CC466" s="313">
        <v>24</v>
      </c>
      <c r="CD466" s="313">
        <v>31</v>
      </c>
      <c r="CE466" s="313">
        <v>23</v>
      </c>
      <c r="CF466" s="313">
        <v>18</v>
      </c>
      <c r="CG466" s="312"/>
      <c r="CH466" s="312"/>
      <c r="CI466" s="312"/>
      <c r="CJ466" s="312"/>
      <c r="CK466" s="312"/>
      <c r="CL466" s="312"/>
      <c r="CM466" s="312"/>
      <c r="CN466" s="312"/>
      <c r="CO466" s="312"/>
      <c r="CP466" s="312"/>
      <c r="CQ466" s="312"/>
      <c r="CR466" s="312"/>
      <c r="CS466" s="312"/>
      <c r="CT466" s="312"/>
      <c r="CU466" s="312"/>
      <c r="CV466" s="312"/>
      <c r="CW466" s="315"/>
      <c r="CX466" s="315"/>
    </row>
    <row r="467" spans="1:102" ht="18.75" x14ac:dyDescent="0.3">
      <c r="A467" s="270">
        <v>455</v>
      </c>
      <c r="B467" s="285" t="s">
        <v>3030</v>
      </c>
      <c r="C467" s="285" t="s">
        <v>351</v>
      </c>
      <c r="D467" s="285" t="s">
        <v>139</v>
      </c>
      <c r="E467" s="285" t="s">
        <v>128</v>
      </c>
      <c r="F467" s="285" t="s">
        <v>145</v>
      </c>
      <c r="G467" s="290" t="s">
        <v>344</v>
      </c>
      <c r="H467" s="290" t="s">
        <v>344</v>
      </c>
      <c r="I467" s="291">
        <v>10</v>
      </c>
      <c r="J467" s="285" t="s">
        <v>3031</v>
      </c>
      <c r="K467" s="285" t="s">
        <v>3032</v>
      </c>
      <c r="L467" s="272" t="s">
        <v>3033</v>
      </c>
      <c r="M467" s="271">
        <v>971</v>
      </c>
      <c r="N467" s="270">
        <v>971</v>
      </c>
      <c r="O467" s="270" t="s">
        <v>3034</v>
      </c>
      <c r="P467" s="273" t="s">
        <v>3035</v>
      </c>
      <c r="Q467" s="273" t="s">
        <v>357</v>
      </c>
      <c r="R467" s="273">
        <v>3003020308</v>
      </c>
      <c r="S467" s="274" t="s">
        <v>3036</v>
      </c>
      <c r="T467" s="313">
        <v>41</v>
      </c>
      <c r="U467" s="312"/>
      <c r="V467" s="313">
        <v>5</v>
      </c>
      <c r="W467" s="313">
        <v>3</v>
      </c>
      <c r="X467" s="313">
        <v>4</v>
      </c>
      <c r="Y467" s="313">
        <v>8</v>
      </c>
      <c r="Z467" s="313">
        <v>7</v>
      </c>
      <c r="AA467" s="313">
        <v>7</v>
      </c>
      <c r="AB467" s="313">
        <v>7</v>
      </c>
      <c r="AC467" s="312"/>
      <c r="AD467" s="312"/>
      <c r="AE467" s="312"/>
      <c r="AF467" s="312"/>
      <c r="AG467" s="312"/>
      <c r="AH467" s="312"/>
      <c r="AI467" s="312"/>
      <c r="AJ467" s="312"/>
      <c r="AK467" s="312"/>
      <c r="AL467" s="312"/>
      <c r="AM467" s="312"/>
      <c r="AN467" s="312"/>
      <c r="AO467" s="312"/>
      <c r="AP467" s="312"/>
      <c r="AQ467" s="312"/>
      <c r="AR467" s="312"/>
      <c r="AS467" s="312"/>
      <c r="AT467" s="312"/>
      <c r="AU467" s="314">
        <v>971</v>
      </c>
      <c r="AV467" s="313">
        <v>19</v>
      </c>
      <c r="AW467" s="312"/>
      <c r="AX467" s="312"/>
      <c r="AY467" s="313">
        <v>1</v>
      </c>
      <c r="AZ467" s="313">
        <v>4</v>
      </c>
      <c r="BA467" s="313">
        <v>4</v>
      </c>
      <c r="BB467" s="313">
        <v>4</v>
      </c>
      <c r="BC467" s="313">
        <v>3</v>
      </c>
      <c r="BD467" s="313">
        <v>3</v>
      </c>
      <c r="BE467" s="312"/>
      <c r="BF467" s="312"/>
      <c r="BG467" s="312"/>
      <c r="BH467" s="312"/>
      <c r="BI467" s="312"/>
      <c r="BJ467" s="312"/>
      <c r="BK467" s="312"/>
      <c r="BL467" s="312"/>
      <c r="BM467" s="312"/>
      <c r="BN467" s="312"/>
      <c r="BO467" s="312"/>
      <c r="BP467" s="312"/>
      <c r="BQ467" s="312"/>
      <c r="BR467" s="312"/>
      <c r="BS467" s="312"/>
      <c r="BT467" s="312"/>
      <c r="BU467" s="315"/>
      <c r="BV467" s="315"/>
      <c r="BW467" s="314">
        <v>971</v>
      </c>
      <c r="BX467" s="313">
        <v>22</v>
      </c>
      <c r="BY467" s="312"/>
      <c r="BZ467" s="313">
        <v>5</v>
      </c>
      <c r="CA467" s="313">
        <v>2</v>
      </c>
      <c r="CB467" s="312"/>
      <c r="CC467" s="313">
        <v>4</v>
      </c>
      <c r="CD467" s="313">
        <v>3</v>
      </c>
      <c r="CE467" s="313">
        <v>4</v>
      </c>
      <c r="CF467" s="313">
        <v>4</v>
      </c>
      <c r="CG467" s="312"/>
      <c r="CH467" s="312"/>
      <c r="CI467" s="312"/>
      <c r="CJ467" s="312"/>
      <c r="CK467" s="312"/>
      <c r="CL467" s="312"/>
      <c r="CM467" s="312"/>
      <c r="CN467" s="312"/>
      <c r="CO467" s="312"/>
      <c r="CP467" s="312"/>
      <c r="CQ467" s="312"/>
      <c r="CR467" s="312"/>
      <c r="CS467" s="312"/>
      <c r="CT467" s="312"/>
      <c r="CU467" s="312"/>
      <c r="CV467" s="312"/>
      <c r="CW467" s="315"/>
      <c r="CX467" s="315"/>
    </row>
    <row r="468" spans="1:102" ht="18.75" x14ac:dyDescent="0.3">
      <c r="A468" s="270">
        <v>456</v>
      </c>
      <c r="B468" s="285" t="s">
        <v>3037</v>
      </c>
      <c r="C468" s="285" t="s">
        <v>351</v>
      </c>
      <c r="D468" s="285" t="s">
        <v>139</v>
      </c>
      <c r="E468" s="285" t="s">
        <v>128</v>
      </c>
      <c r="F468" s="285" t="s">
        <v>148</v>
      </c>
      <c r="G468" s="286" t="s">
        <v>3038</v>
      </c>
      <c r="H468" s="286" t="s">
        <v>3039</v>
      </c>
      <c r="I468" s="291">
        <v>1</v>
      </c>
      <c r="J468" s="285" t="s">
        <v>1569</v>
      </c>
      <c r="K468" s="285" t="s">
        <v>3040</v>
      </c>
      <c r="L468" s="272">
        <v>313001800963</v>
      </c>
      <c r="M468" s="271">
        <v>976</v>
      </c>
      <c r="N468" s="270">
        <v>976</v>
      </c>
      <c r="O468" s="270" t="s">
        <v>3041</v>
      </c>
      <c r="P468" s="273">
        <v>6609709</v>
      </c>
      <c r="Q468" s="273" t="s">
        <v>357</v>
      </c>
      <c r="R468" s="273">
        <v>3173158577</v>
      </c>
      <c r="S468" s="274" t="s">
        <v>3042</v>
      </c>
      <c r="T468" s="313">
        <v>19</v>
      </c>
      <c r="U468" s="312"/>
      <c r="V468" s="312"/>
      <c r="W468" s="313">
        <v>6</v>
      </c>
      <c r="X468" s="312"/>
      <c r="Y468" s="313">
        <v>1</v>
      </c>
      <c r="Z468" s="313">
        <v>4</v>
      </c>
      <c r="AA468" s="313">
        <v>6</v>
      </c>
      <c r="AB468" s="313">
        <v>2</v>
      </c>
      <c r="AC468" s="312"/>
      <c r="AD468" s="312"/>
      <c r="AE468" s="312"/>
      <c r="AF468" s="312"/>
      <c r="AG468" s="312"/>
      <c r="AH468" s="312"/>
      <c r="AI468" s="312"/>
      <c r="AJ468" s="312"/>
      <c r="AK468" s="312"/>
      <c r="AL468" s="312"/>
      <c r="AM468" s="312"/>
      <c r="AN468" s="312"/>
      <c r="AO468" s="312"/>
      <c r="AP468" s="312"/>
      <c r="AQ468" s="312"/>
      <c r="AR468" s="312"/>
      <c r="AS468" s="312"/>
      <c r="AT468" s="312"/>
      <c r="AU468" s="314">
        <v>976</v>
      </c>
      <c r="AV468" s="313">
        <v>8</v>
      </c>
      <c r="AW468" s="312"/>
      <c r="AX468" s="312"/>
      <c r="AY468" s="313">
        <v>3</v>
      </c>
      <c r="AZ468" s="312"/>
      <c r="BA468" s="312"/>
      <c r="BB468" s="312"/>
      <c r="BC468" s="313">
        <v>4</v>
      </c>
      <c r="BD468" s="313">
        <v>1</v>
      </c>
      <c r="BE468" s="312"/>
      <c r="BF468" s="312"/>
      <c r="BG468" s="312"/>
      <c r="BH468" s="312"/>
      <c r="BI468" s="312"/>
      <c r="BJ468" s="312"/>
      <c r="BK468" s="312"/>
      <c r="BL468" s="312"/>
      <c r="BM468" s="312"/>
      <c r="BN468" s="312"/>
      <c r="BO468" s="312"/>
      <c r="BP468" s="312"/>
      <c r="BQ468" s="312"/>
      <c r="BR468" s="312"/>
      <c r="BS468" s="312"/>
      <c r="BT468" s="312"/>
      <c r="BU468" s="315"/>
      <c r="BV468" s="315"/>
      <c r="BW468" s="314">
        <v>976</v>
      </c>
      <c r="BX468" s="313">
        <v>11</v>
      </c>
      <c r="BY468" s="312"/>
      <c r="BZ468" s="312"/>
      <c r="CA468" s="313">
        <v>3</v>
      </c>
      <c r="CB468" s="312"/>
      <c r="CC468" s="313">
        <v>1</v>
      </c>
      <c r="CD468" s="313">
        <v>4</v>
      </c>
      <c r="CE468" s="313">
        <v>2</v>
      </c>
      <c r="CF468" s="313">
        <v>1</v>
      </c>
      <c r="CG468" s="312"/>
      <c r="CH468" s="312"/>
      <c r="CI468" s="312"/>
      <c r="CJ468" s="312"/>
      <c r="CK468" s="312"/>
      <c r="CL468" s="312"/>
      <c r="CM468" s="312"/>
      <c r="CN468" s="312"/>
      <c r="CO468" s="312"/>
      <c r="CP468" s="312"/>
      <c r="CQ468" s="312"/>
      <c r="CR468" s="312"/>
      <c r="CS468" s="312"/>
      <c r="CT468" s="312"/>
      <c r="CU468" s="312"/>
      <c r="CV468" s="312"/>
      <c r="CW468" s="315"/>
      <c r="CX468" s="315"/>
    </row>
    <row r="469" spans="1:102" ht="18.75" x14ac:dyDescent="0.3">
      <c r="A469" s="270">
        <v>457</v>
      </c>
      <c r="B469" s="285" t="s">
        <v>3043</v>
      </c>
      <c r="C469" s="285" t="s">
        <v>351</v>
      </c>
      <c r="D469" s="285" t="s">
        <v>139</v>
      </c>
      <c r="E469" s="285" t="s">
        <v>128</v>
      </c>
      <c r="F469" s="285" t="s">
        <v>145</v>
      </c>
      <c r="G469" s="286" t="s">
        <v>2503</v>
      </c>
      <c r="H469" s="286" t="s">
        <v>2504</v>
      </c>
      <c r="I469" s="291">
        <v>8</v>
      </c>
      <c r="J469" s="285" t="s">
        <v>3044</v>
      </c>
      <c r="K469" s="285" t="s">
        <v>3045</v>
      </c>
      <c r="L469" s="272">
        <v>313001801014</v>
      </c>
      <c r="M469" s="271">
        <v>977</v>
      </c>
      <c r="N469" s="270">
        <v>977</v>
      </c>
      <c r="O469" s="270" t="s">
        <v>3046</v>
      </c>
      <c r="P469" s="273" t="s">
        <v>3047</v>
      </c>
      <c r="Q469" s="273" t="s">
        <v>357</v>
      </c>
      <c r="R469" s="273">
        <v>3004814806</v>
      </c>
      <c r="S469" s="274" t="s">
        <v>3048</v>
      </c>
      <c r="T469" s="313">
        <v>181</v>
      </c>
      <c r="U469" s="313">
        <v>12</v>
      </c>
      <c r="V469" s="313">
        <v>19</v>
      </c>
      <c r="W469" s="313">
        <v>27</v>
      </c>
      <c r="X469" s="313">
        <v>24</v>
      </c>
      <c r="Y469" s="313">
        <v>32</v>
      </c>
      <c r="Z469" s="313">
        <v>26</v>
      </c>
      <c r="AA469" s="313">
        <v>21</v>
      </c>
      <c r="AB469" s="313">
        <v>20</v>
      </c>
      <c r="AC469" s="312"/>
      <c r="AD469" s="312"/>
      <c r="AE469" s="312"/>
      <c r="AF469" s="312"/>
      <c r="AG469" s="312"/>
      <c r="AH469" s="312"/>
      <c r="AI469" s="312"/>
      <c r="AJ469" s="312"/>
      <c r="AK469" s="312"/>
      <c r="AL469" s="312"/>
      <c r="AM469" s="312"/>
      <c r="AN469" s="312"/>
      <c r="AO469" s="312"/>
      <c r="AP469" s="312"/>
      <c r="AQ469" s="312"/>
      <c r="AR469" s="312"/>
      <c r="AS469" s="312"/>
      <c r="AT469" s="312"/>
      <c r="AU469" s="314">
        <v>977</v>
      </c>
      <c r="AV469" s="313">
        <v>74</v>
      </c>
      <c r="AW469" s="313">
        <v>7</v>
      </c>
      <c r="AX469" s="313">
        <v>5</v>
      </c>
      <c r="AY469" s="313">
        <v>11</v>
      </c>
      <c r="AZ469" s="313">
        <v>4</v>
      </c>
      <c r="BA469" s="313">
        <v>17</v>
      </c>
      <c r="BB469" s="313">
        <v>9</v>
      </c>
      <c r="BC469" s="313">
        <v>10</v>
      </c>
      <c r="BD469" s="313">
        <v>11</v>
      </c>
      <c r="BE469" s="312"/>
      <c r="BF469" s="312"/>
      <c r="BG469" s="312"/>
      <c r="BH469" s="312"/>
      <c r="BI469" s="312"/>
      <c r="BJ469" s="312"/>
      <c r="BK469" s="312"/>
      <c r="BL469" s="312"/>
      <c r="BM469" s="312"/>
      <c r="BN469" s="312"/>
      <c r="BO469" s="312"/>
      <c r="BP469" s="312"/>
      <c r="BQ469" s="312"/>
      <c r="BR469" s="312"/>
      <c r="BS469" s="312"/>
      <c r="BT469" s="312"/>
      <c r="BU469" s="315"/>
      <c r="BV469" s="315"/>
      <c r="BW469" s="314">
        <v>977</v>
      </c>
      <c r="BX469" s="313">
        <v>107</v>
      </c>
      <c r="BY469" s="313">
        <v>5</v>
      </c>
      <c r="BZ469" s="313">
        <v>14</v>
      </c>
      <c r="CA469" s="313">
        <v>16</v>
      </c>
      <c r="CB469" s="313">
        <v>20</v>
      </c>
      <c r="CC469" s="313">
        <v>15</v>
      </c>
      <c r="CD469" s="313">
        <v>17</v>
      </c>
      <c r="CE469" s="313">
        <v>11</v>
      </c>
      <c r="CF469" s="313">
        <v>9</v>
      </c>
      <c r="CG469" s="312"/>
      <c r="CH469" s="312"/>
      <c r="CI469" s="312"/>
      <c r="CJ469" s="312"/>
      <c r="CK469" s="312"/>
      <c r="CL469" s="312"/>
      <c r="CM469" s="312"/>
      <c r="CN469" s="312"/>
      <c r="CO469" s="312"/>
      <c r="CP469" s="312"/>
      <c r="CQ469" s="312"/>
      <c r="CR469" s="312"/>
      <c r="CS469" s="312"/>
      <c r="CT469" s="312"/>
      <c r="CU469" s="312"/>
      <c r="CV469" s="312"/>
      <c r="CW469" s="315"/>
      <c r="CX469" s="315"/>
    </row>
    <row r="470" spans="1:102" ht="18.75" x14ac:dyDescent="0.3">
      <c r="A470" s="270">
        <v>458</v>
      </c>
      <c r="B470" s="285" t="s">
        <v>2919</v>
      </c>
      <c r="C470" s="285" t="s">
        <v>351</v>
      </c>
      <c r="D470" s="285" t="s">
        <v>139</v>
      </c>
      <c r="E470" s="285" t="s">
        <v>128</v>
      </c>
      <c r="F470" s="285" t="s">
        <v>145</v>
      </c>
      <c r="G470" s="286" t="s">
        <v>3049</v>
      </c>
      <c r="H470" s="286" t="s">
        <v>3050</v>
      </c>
      <c r="I470" s="291">
        <v>8</v>
      </c>
      <c r="J470" s="285" t="s">
        <v>2854</v>
      </c>
      <c r="K470" s="285" t="s">
        <v>3051</v>
      </c>
      <c r="L470" s="272">
        <v>313001800718</v>
      </c>
      <c r="M470" s="271">
        <v>978</v>
      </c>
      <c r="N470" s="270">
        <v>978</v>
      </c>
      <c r="O470" s="270" t="s">
        <v>3052</v>
      </c>
      <c r="P470" s="273">
        <v>3002107322</v>
      </c>
      <c r="Q470" s="273" t="s">
        <v>357</v>
      </c>
      <c r="R470" s="273">
        <v>3002107322</v>
      </c>
      <c r="S470" s="274" t="s">
        <v>3053</v>
      </c>
      <c r="T470" s="313">
        <v>39</v>
      </c>
      <c r="U470" s="312"/>
      <c r="V470" s="313">
        <v>6</v>
      </c>
      <c r="W470" s="313">
        <v>3</v>
      </c>
      <c r="X470" s="313">
        <v>3</v>
      </c>
      <c r="Y470" s="313">
        <v>7</v>
      </c>
      <c r="Z470" s="313">
        <v>9</v>
      </c>
      <c r="AA470" s="313">
        <v>6</v>
      </c>
      <c r="AB470" s="313">
        <v>5</v>
      </c>
      <c r="AC470" s="312"/>
      <c r="AD470" s="312"/>
      <c r="AE470" s="312"/>
      <c r="AF470" s="312"/>
      <c r="AG470" s="312"/>
      <c r="AH470" s="312"/>
      <c r="AI470" s="312"/>
      <c r="AJ470" s="312"/>
      <c r="AK470" s="312"/>
      <c r="AL470" s="312"/>
      <c r="AM470" s="312"/>
      <c r="AN470" s="312"/>
      <c r="AO470" s="312"/>
      <c r="AP470" s="312"/>
      <c r="AQ470" s="312"/>
      <c r="AR470" s="312"/>
      <c r="AS470" s="312"/>
      <c r="AT470" s="312"/>
      <c r="AU470" s="314">
        <v>978</v>
      </c>
      <c r="AV470" s="313">
        <v>17</v>
      </c>
      <c r="AW470" s="312"/>
      <c r="AX470" s="313">
        <v>3</v>
      </c>
      <c r="AY470" s="313">
        <v>2</v>
      </c>
      <c r="AZ470" s="313">
        <v>1</v>
      </c>
      <c r="BA470" s="313">
        <v>5</v>
      </c>
      <c r="BB470" s="313">
        <v>3</v>
      </c>
      <c r="BC470" s="313">
        <v>3</v>
      </c>
      <c r="BD470" s="312"/>
      <c r="BE470" s="312"/>
      <c r="BF470" s="312"/>
      <c r="BG470" s="312"/>
      <c r="BH470" s="312"/>
      <c r="BI470" s="312"/>
      <c r="BJ470" s="312"/>
      <c r="BK470" s="312"/>
      <c r="BL470" s="312"/>
      <c r="BM470" s="312"/>
      <c r="BN470" s="312"/>
      <c r="BO470" s="312"/>
      <c r="BP470" s="312"/>
      <c r="BQ470" s="312"/>
      <c r="BR470" s="312"/>
      <c r="BS470" s="312"/>
      <c r="BT470" s="312"/>
      <c r="BU470" s="315"/>
      <c r="BV470" s="315"/>
      <c r="BW470" s="314">
        <v>978</v>
      </c>
      <c r="BX470" s="313">
        <v>22</v>
      </c>
      <c r="BY470" s="312"/>
      <c r="BZ470" s="313">
        <v>3</v>
      </c>
      <c r="CA470" s="313">
        <v>1</v>
      </c>
      <c r="CB470" s="313">
        <v>2</v>
      </c>
      <c r="CC470" s="313">
        <v>2</v>
      </c>
      <c r="CD470" s="313">
        <v>6</v>
      </c>
      <c r="CE470" s="313">
        <v>3</v>
      </c>
      <c r="CF470" s="313">
        <v>5</v>
      </c>
      <c r="CG470" s="312"/>
      <c r="CH470" s="312"/>
      <c r="CI470" s="312"/>
      <c r="CJ470" s="312"/>
      <c r="CK470" s="312"/>
      <c r="CL470" s="312"/>
      <c r="CM470" s="312"/>
      <c r="CN470" s="312"/>
      <c r="CO470" s="312"/>
      <c r="CP470" s="312"/>
      <c r="CQ470" s="312"/>
      <c r="CR470" s="312"/>
      <c r="CS470" s="312"/>
      <c r="CT470" s="312"/>
      <c r="CU470" s="312"/>
      <c r="CV470" s="312"/>
      <c r="CW470" s="315"/>
      <c r="CX470" s="315"/>
    </row>
    <row r="471" spans="1:102" ht="18.75" x14ac:dyDescent="0.3">
      <c r="A471" s="270">
        <v>459</v>
      </c>
      <c r="B471" s="285" t="s">
        <v>3054</v>
      </c>
      <c r="C471" s="285" t="s">
        <v>351</v>
      </c>
      <c r="D471" s="285" t="s">
        <v>139</v>
      </c>
      <c r="E471" s="285" t="s">
        <v>128</v>
      </c>
      <c r="F471" s="285" t="s">
        <v>145</v>
      </c>
      <c r="G471" s="286" t="s">
        <v>3055</v>
      </c>
      <c r="H471" s="286" t="s">
        <v>3056</v>
      </c>
      <c r="I471" s="287">
        <v>9</v>
      </c>
      <c r="J471" s="285" t="s">
        <v>1157</v>
      </c>
      <c r="K471" s="285" t="s">
        <v>3057</v>
      </c>
      <c r="L471" s="272">
        <v>313001801057</v>
      </c>
      <c r="M471" s="271">
        <v>979</v>
      </c>
      <c r="N471" s="270">
        <v>979</v>
      </c>
      <c r="O471" s="270" t="s">
        <v>3058</v>
      </c>
      <c r="P471" s="273">
        <v>6528506</v>
      </c>
      <c r="Q471" s="273" t="s">
        <v>357</v>
      </c>
      <c r="R471" s="273">
        <v>3145265606</v>
      </c>
      <c r="S471" s="274" t="s">
        <v>3059</v>
      </c>
      <c r="T471" s="313">
        <v>95</v>
      </c>
      <c r="U471" s="313">
        <v>16</v>
      </c>
      <c r="V471" s="313">
        <v>16</v>
      </c>
      <c r="W471" s="313">
        <v>13</v>
      </c>
      <c r="X471" s="313">
        <v>15</v>
      </c>
      <c r="Y471" s="313">
        <v>2</v>
      </c>
      <c r="Z471" s="313">
        <v>10</v>
      </c>
      <c r="AA471" s="313">
        <v>12</v>
      </c>
      <c r="AB471" s="313">
        <v>11</v>
      </c>
      <c r="AC471" s="312"/>
      <c r="AD471" s="312"/>
      <c r="AE471" s="312"/>
      <c r="AF471" s="312"/>
      <c r="AG471" s="312"/>
      <c r="AH471" s="312"/>
      <c r="AI471" s="312"/>
      <c r="AJ471" s="312"/>
      <c r="AK471" s="312"/>
      <c r="AL471" s="312"/>
      <c r="AM471" s="312"/>
      <c r="AN471" s="312"/>
      <c r="AO471" s="312"/>
      <c r="AP471" s="312"/>
      <c r="AQ471" s="312"/>
      <c r="AR471" s="312"/>
      <c r="AS471" s="312"/>
      <c r="AT471" s="312"/>
      <c r="AU471" s="314">
        <v>979</v>
      </c>
      <c r="AV471" s="313">
        <v>47</v>
      </c>
      <c r="AW471" s="313">
        <v>8</v>
      </c>
      <c r="AX471" s="313">
        <v>9</v>
      </c>
      <c r="AY471" s="313">
        <v>4</v>
      </c>
      <c r="AZ471" s="313">
        <v>6</v>
      </c>
      <c r="BA471" s="313">
        <v>2</v>
      </c>
      <c r="BB471" s="313">
        <v>6</v>
      </c>
      <c r="BC471" s="313">
        <v>6</v>
      </c>
      <c r="BD471" s="313">
        <v>6</v>
      </c>
      <c r="BE471" s="312"/>
      <c r="BF471" s="312"/>
      <c r="BG471" s="312"/>
      <c r="BH471" s="312"/>
      <c r="BI471" s="312"/>
      <c r="BJ471" s="312"/>
      <c r="BK471" s="312"/>
      <c r="BL471" s="312"/>
      <c r="BM471" s="312"/>
      <c r="BN471" s="312"/>
      <c r="BO471" s="312"/>
      <c r="BP471" s="312"/>
      <c r="BQ471" s="312"/>
      <c r="BR471" s="312"/>
      <c r="BS471" s="312"/>
      <c r="BT471" s="312"/>
      <c r="BU471" s="315"/>
      <c r="BV471" s="315"/>
      <c r="BW471" s="314">
        <v>979</v>
      </c>
      <c r="BX471" s="313">
        <v>48</v>
      </c>
      <c r="BY471" s="313">
        <v>8</v>
      </c>
      <c r="BZ471" s="313">
        <v>7</v>
      </c>
      <c r="CA471" s="313">
        <v>9</v>
      </c>
      <c r="CB471" s="313">
        <v>9</v>
      </c>
      <c r="CC471" s="312"/>
      <c r="CD471" s="313">
        <v>4</v>
      </c>
      <c r="CE471" s="313">
        <v>6</v>
      </c>
      <c r="CF471" s="313">
        <v>5</v>
      </c>
      <c r="CG471" s="312"/>
      <c r="CH471" s="312"/>
      <c r="CI471" s="312"/>
      <c r="CJ471" s="312"/>
      <c r="CK471" s="312"/>
      <c r="CL471" s="312"/>
      <c r="CM471" s="312"/>
      <c r="CN471" s="312"/>
      <c r="CO471" s="312"/>
      <c r="CP471" s="312"/>
      <c r="CQ471" s="312"/>
      <c r="CR471" s="312"/>
      <c r="CS471" s="312"/>
      <c r="CT471" s="312"/>
      <c r="CU471" s="312"/>
      <c r="CV471" s="312"/>
      <c r="CW471" s="315"/>
      <c r="CX471" s="315"/>
    </row>
    <row r="472" spans="1:102" ht="18.75" x14ac:dyDescent="0.3">
      <c r="A472" s="270">
        <v>460</v>
      </c>
      <c r="B472" s="285" t="s">
        <v>3060</v>
      </c>
      <c r="C472" s="285" t="s">
        <v>351</v>
      </c>
      <c r="D472" s="285" t="s">
        <v>139</v>
      </c>
      <c r="E472" s="285" t="s">
        <v>129</v>
      </c>
      <c r="F472" s="285" t="s">
        <v>129</v>
      </c>
      <c r="G472" s="286" t="s">
        <v>3061</v>
      </c>
      <c r="H472" s="286" t="s">
        <v>3062</v>
      </c>
      <c r="I472" s="287" t="s">
        <v>6</v>
      </c>
      <c r="J472" s="285" t="s">
        <v>2817</v>
      </c>
      <c r="K472" s="285" t="s">
        <v>3063</v>
      </c>
      <c r="L472" s="272">
        <v>313001801073</v>
      </c>
      <c r="M472" s="271">
        <v>980</v>
      </c>
      <c r="N472" s="270">
        <v>980</v>
      </c>
      <c r="O472" s="270" t="s">
        <v>3064</v>
      </c>
      <c r="P472" s="273">
        <v>3046499930</v>
      </c>
      <c r="Q472" s="273" t="s">
        <v>357</v>
      </c>
      <c r="R472" s="273">
        <v>3046499930</v>
      </c>
      <c r="S472" s="274" t="s">
        <v>3065</v>
      </c>
      <c r="T472" s="313">
        <v>32</v>
      </c>
      <c r="U472" s="313">
        <v>5</v>
      </c>
      <c r="V472" s="313">
        <v>4</v>
      </c>
      <c r="W472" s="313">
        <v>7</v>
      </c>
      <c r="X472" s="313">
        <v>8</v>
      </c>
      <c r="Y472" s="313">
        <v>4</v>
      </c>
      <c r="Z472" s="313">
        <v>4</v>
      </c>
      <c r="AA472" s="312"/>
      <c r="AB472" s="312"/>
      <c r="AC472" s="312"/>
      <c r="AD472" s="312"/>
      <c r="AE472" s="312"/>
      <c r="AF472" s="312"/>
      <c r="AG472" s="312"/>
      <c r="AH472" s="312"/>
      <c r="AI472" s="312"/>
      <c r="AJ472" s="312"/>
      <c r="AK472" s="312"/>
      <c r="AL472" s="312"/>
      <c r="AM472" s="312"/>
      <c r="AN472" s="312"/>
      <c r="AO472" s="312"/>
      <c r="AP472" s="312"/>
      <c r="AQ472" s="312"/>
      <c r="AR472" s="312"/>
      <c r="AS472" s="312"/>
      <c r="AT472" s="312"/>
      <c r="AU472" s="314">
        <v>980</v>
      </c>
      <c r="AV472" s="313">
        <v>15</v>
      </c>
      <c r="AW472" s="313">
        <v>3</v>
      </c>
      <c r="AX472" s="313">
        <v>2</v>
      </c>
      <c r="AY472" s="313">
        <v>3</v>
      </c>
      <c r="AZ472" s="313">
        <v>2</v>
      </c>
      <c r="BA472" s="313">
        <v>3</v>
      </c>
      <c r="BB472" s="313">
        <v>2</v>
      </c>
      <c r="BC472" s="312"/>
      <c r="BD472" s="312"/>
      <c r="BE472" s="312"/>
      <c r="BF472" s="312"/>
      <c r="BG472" s="312"/>
      <c r="BH472" s="312"/>
      <c r="BI472" s="312"/>
      <c r="BJ472" s="312"/>
      <c r="BK472" s="312"/>
      <c r="BL472" s="312"/>
      <c r="BM472" s="312"/>
      <c r="BN472" s="312"/>
      <c r="BO472" s="312"/>
      <c r="BP472" s="312"/>
      <c r="BQ472" s="312"/>
      <c r="BR472" s="312"/>
      <c r="BS472" s="312"/>
      <c r="BT472" s="312"/>
      <c r="BU472" s="315"/>
      <c r="BV472" s="315"/>
      <c r="BW472" s="314">
        <v>980</v>
      </c>
      <c r="BX472" s="313">
        <v>17</v>
      </c>
      <c r="BY472" s="313">
        <v>2</v>
      </c>
      <c r="BZ472" s="313">
        <v>2</v>
      </c>
      <c r="CA472" s="313">
        <v>4</v>
      </c>
      <c r="CB472" s="313">
        <v>6</v>
      </c>
      <c r="CC472" s="313">
        <v>1</v>
      </c>
      <c r="CD472" s="313">
        <v>2</v>
      </c>
      <c r="CE472" s="312"/>
      <c r="CF472" s="312"/>
      <c r="CG472" s="312"/>
      <c r="CH472" s="312"/>
      <c r="CI472" s="312"/>
      <c r="CJ472" s="312"/>
      <c r="CK472" s="312"/>
      <c r="CL472" s="312"/>
      <c r="CM472" s="312"/>
      <c r="CN472" s="312"/>
      <c r="CO472" s="312"/>
      <c r="CP472" s="312"/>
      <c r="CQ472" s="312"/>
      <c r="CR472" s="312"/>
      <c r="CS472" s="312"/>
      <c r="CT472" s="312"/>
      <c r="CU472" s="312"/>
      <c r="CV472" s="312"/>
      <c r="CW472" s="315"/>
      <c r="CX472" s="315"/>
    </row>
    <row r="473" spans="1:102" ht="18.75" x14ac:dyDescent="0.3">
      <c r="A473" s="270">
        <v>461</v>
      </c>
      <c r="B473" s="285" t="s">
        <v>3066</v>
      </c>
      <c r="C473" s="285" t="s">
        <v>351</v>
      </c>
      <c r="D473" s="285" t="s">
        <v>139</v>
      </c>
      <c r="E473" s="285" t="s">
        <v>130</v>
      </c>
      <c r="F473" s="285" t="s">
        <v>130</v>
      </c>
      <c r="G473" s="286" t="s">
        <v>3067</v>
      </c>
      <c r="H473" s="286" t="s">
        <v>3068</v>
      </c>
      <c r="I473" s="291"/>
      <c r="J473" s="285" t="s">
        <v>2190</v>
      </c>
      <c r="K473" s="285" t="s">
        <v>3069</v>
      </c>
      <c r="L473" s="272">
        <v>313001801022</v>
      </c>
      <c r="M473" s="271">
        <v>981</v>
      </c>
      <c r="N473" s="270">
        <v>981</v>
      </c>
      <c r="O473" s="270" t="s">
        <v>3070</v>
      </c>
      <c r="P473" s="273">
        <v>0</v>
      </c>
      <c r="Q473" s="273" t="s">
        <v>357</v>
      </c>
      <c r="R473" s="273">
        <v>3015447391</v>
      </c>
      <c r="S473" s="274" t="s">
        <v>3071</v>
      </c>
      <c r="T473" s="313">
        <v>15</v>
      </c>
      <c r="U473" s="312"/>
      <c r="V473" s="313">
        <v>1</v>
      </c>
      <c r="W473" s="313">
        <v>1</v>
      </c>
      <c r="X473" s="313">
        <v>3</v>
      </c>
      <c r="Y473" s="313">
        <v>2</v>
      </c>
      <c r="Z473" s="313">
        <v>1</v>
      </c>
      <c r="AA473" s="313">
        <v>2</v>
      </c>
      <c r="AB473" s="313">
        <v>1</v>
      </c>
      <c r="AC473" s="312"/>
      <c r="AD473" s="313">
        <v>3</v>
      </c>
      <c r="AE473" s="312"/>
      <c r="AF473" s="313">
        <v>1</v>
      </c>
      <c r="AG473" s="312"/>
      <c r="AH473" s="312"/>
      <c r="AI473" s="312"/>
      <c r="AJ473" s="312"/>
      <c r="AK473" s="312"/>
      <c r="AL473" s="312"/>
      <c r="AM473" s="312"/>
      <c r="AN473" s="312"/>
      <c r="AO473" s="312"/>
      <c r="AP473" s="312"/>
      <c r="AQ473" s="312"/>
      <c r="AR473" s="312"/>
      <c r="AS473" s="312"/>
      <c r="AT473" s="312"/>
      <c r="AU473" s="314">
        <v>981</v>
      </c>
      <c r="AV473" s="313">
        <v>6</v>
      </c>
      <c r="AW473" s="312"/>
      <c r="AX473" s="312"/>
      <c r="AY473" s="312"/>
      <c r="AZ473" s="312"/>
      <c r="BA473" s="313">
        <v>1</v>
      </c>
      <c r="BB473" s="313">
        <v>1</v>
      </c>
      <c r="BC473" s="313">
        <v>1</v>
      </c>
      <c r="BD473" s="313">
        <v>1</v>
      </c>
      <c r="BE473" s="312"/>
      <c r="BF473" s="313">
        <v>1</v>
      </c>
      <c r="BG473" s="312"/>
      <c r="BH473" s="313">
        <v>1</v>
      </c>
      <c r="BI473" s="312"/>
      <c r="BJ473" s="312"/>
      <c r="BK473" s="312"/>
      <c r="BL473" s="312"/>
      <c r="BM473" s="312"/>
      <c r="BN473" s="312"/>
      <c r="BO473" s="312"/>
      <c r="BP473" s="312"/>
      <c r="BQ473" s="312"/>
      <c r="BR473" s="312"/>
      <c r="BS473" s="312"/>
      <c r="BT473" s="312"/>
      <c r="BU473" s="315"/>
      <c r="BV473" s="315"/>
      <c r="BW473" s="314">
        <v>981</v>
      </c>
      <c r="BX473" s="313">
        <v>9</v>
      </c>
      <c r="BY473" s="312"/>
      <c r="BZ473" s="313">
        <v>1</v>
      </c>
      <c r="CA473" s="313">
        <v>1</v>
      </c>
      <c r="CB473" s="313">
        <v>3</v>
      </c>
      <c r="CC473" s="313">
        <v>1</v>
      </c>
      <c r="CD473" s="312"/>
      <c r="CE473" s="313">
        <v>1</v>
      </c>
      <c r="CF473" s="312"/>
      <c r="CG473" s="312"/>
      <c r="CH473" s="313">
        <v>2</v>
      </c>
      <c r="CI473" s="312"/>
      <c r="CJ473" s="312"/>
      <c r="CK473" s="312"/>
      <c r="CL473" s="312"/>
      <c r="CM473" s="312"/>
      <c r="CN473" s="312"/>
      <c r="CO473" s="312"/>
      <c r="CP473" s="312"/>
      <c r="CQ473" s="312"/>
      <c r="CR473" s="312"/>
      <c r="CS473" s="312"/>
      <c r="CT473" s="312"/>
      <c r="CU473" s="312"/>
      <c r="CV473" s="312"/>
      <c r="CW473" s="315"/>
      <c r="CX473" s="315"/>
    </row>
    <row r="474" spans="1:102" ht="18.75" x14ac:dyDescent="0.3">
      <c r="A474" s="270">
        <v>462</v>
      </c>
      <c r="B474" s="285" t="s">
        <v>3072</v>
      </c>
      <c r="C474" s="285" t="s">
        <v>351</v>
      </c>
      <c r="D474" s="285" t="s">
        <v>139</v>
      </c>
      <c r="E474" s="285" t="s">
        <v>128</v>
      </c>
      <c r="F474" s="285" t="s">
        <v>145</v>
      </c>
      <c r="G474" s="286" t="s">
        <v>3073</v>
      </c>
      <c r="H474" s="286" t="s">
        <v>3074</v>
      </c>
      <c r="I474" s="291" t="s">
        <v>8</v>
      </c>
      <c r="J474" s="285" t="s">
        <v>3075</v>
      </c>
      <c r="K474" s="285" t="s">
        <v>3076</v>
      </c>
      <c r="L474" s="272">
        <v>313001800971</v>
      </c>
      <c r="M474" s="271">
        <v>982</v>
      </c>
      <c r="N474" s="270">
        <v>982</v>
      </c>
      <c r="O474" s="270" t="s">
        <v>3077</v>
      </c>
      <c r="P474" s="273">
        <v>0</v>
      </c>
      <c r="Q474" s="273" t="s">
        <v>357</v>
      </c>
      <c r="R474" s="273">
        <v>3046580525</v>
      </c>
      <c r="S474" s="274" t="s">
        <v>3078</v>
      </c>
      <c r="T474" s="313">
        <v>17</v>
      </c>
      <c r="U474" s="312"/>
      <c r="V474" s="313">
        <v>7</v>
      </c>
      <c r="W474" s="313">
        <v>10</v>
      </c>
      <c r="X474" s="312"/>
      <c r="Y474" s="312"/>
      <c r="Z474" s="312"/>
      <c r="AA474" s="312"/>
      <c r="AB474" s="312"/>
      <c r="AC474" s="312"/>
      <c r="AD474" s="312"/>
      <c r="AE474" s="312"/>
      <c r="AF474" s="312"/>
      <c r="AG474" s="312"/>
      <c r="AH474" s="312"/>
      <c r="AI474" s="312"/>
      <c r="AJ474" s="312"/>
      <c r="AK474" s="312"/>
      <c r="AL474" s="312"/>
      <c r="AM474" s="312"/>
      <c r="AN474" s="312"/>
      <c r="AO474" s="312"/>
      <c r="AP474" s="312"/>
      <c r="AQ474" s="312"/>
      <c r="AR474" s="312"/>
      <c r="AS474" s="312"/>
      <c r="AT474" s="312"/>
      <c r="AU474" s="314">
        <v>982</v>
      </c>
      <c r="AV474" s="313">
        <v>9</v>
      </c>
      <c r="AW474" s="312"/>
      <c r="AX474" s="313">
        <v>2</v>
      </c>
      <c r="AY474" s="313">
        <v>7</v>
      </c>
      <c r="AZ474" s="312"/>
      <c r="BA474" s="312"/>
      <c r="BB474" s="312"/>
      <c r="BC474" s="312"/>
      <c r="BD474" s="312"/>
      <c r="BE474" s="312"/>
      <c r="BF474" s="312"/>
      <c r="BG474" s="312"/>
      <c r="BH474" s="312"/>
      <c r="BI474" s="312"/>
      <c r="BJ474" s="312"/>
      <c r="BK474" s="312"/>
      <c r="BL474" s="312"/>
      <c r="BM474" s="312"/>
      <c r="BN474" s="312"/>
      <c r="BO474" s="312"/>
      <c r="BP474" s="312"/>
      <c r="BQ474" s="312"/>
      <c r="BR474" s="312"/>
      <c r="BS474" s="312"/>
      <c r="BT474" s="312"/>
      <c r="BU474" s="315"/>
      <c r="BV474" s="315"/>
      <c r="BW474" s="314">
        <v>982</v>
      </c>
      <c r="BX474" s="313">
        <v>8</v>
      </c>
      <c r="BY474" s="312"/>
      <c r="BZ474" s="313">
        <v>5</v>
      </c>
      <c r="CA474" s="313">
        <v>3</v>
      </c>
      <c r="CB474" s="312"/>
      <c r="CC474" s="312"/>
      <c r="CD474" s="312"/>
      <c r="CE474" s="312"/>
      <c r="CF474" s="312"/>
      <c r="CG474" s="312"/>
      <c r="CH474" s="312"/>
      <c r="CI474" s="312"/>
      <c r="CJ474" s="312"/>
      <c r="CK474" s="312"/>
      <c r="CL474" s="312"/>
      <c r="CM474" s="312"/>
      <c r="CN474" s="312"/>
      <c r="CO474" s="312"/>
      <c r="CP474" s="312"/>
      <c r="CQ474" s="312"/>
      <c r="CR474" s="312"/>
      <c r="CS474" s="312"/>
      <c r="CT474" s="312"/>
      <c r="CU474" s="312"/>
      <c r="CV474" s="312"/>
      <c r="CW474" s="315"/>
      <c r="CX474" s="315"/>
    </row>
    <row r="475" spans="1:102" ht="18.75" x14ac:dyDescent="0.3">
      <c r="A475" s="270">
        <v>463</v>
      </c>
      <c r="B475" s="285" t="s">
        <v>3079</v>
      </c>
      <c r="C475" s="285" t="s">
        <v>351</v>
      </c>
      <c r="D475" s="285" t="s">
        <v>139</v>
      </c>
      <c r="E475" s="285" t="s">
        <v>129</v>
      </c>
      <c r="F475" s="285" t="s">
        <v>129</v>
      </c>
      <c r="G475" s="286" t="s">
        <v>3080</v>
      </c>
      <c r="H475" s="286" t="s">
        <v>3081</v>
      </c>
      <c r="I475" s="291" t="s">
        <v>5</v>
      </c>
      <c r="J475" s="285" t="s">
        <v>2328</v>
      </c>
      <c r="K475" s="285" t="s">
        <v>3082</v>
      </c>
      <c r="L475" s="272">
        <v>313001800051</v>
      </c>
      <c r="M475" s="271">
        <v>983</v>
      </c>
      <c r="N475" s="270">
        <v>983</v>
      </c>
      <c r="O475" s="270" t="s">
        <v>3083</v>
      </c>
      <c r="P475" s="273">
        <v>3012781960</v>
      </c>
      <c r="Q475" s="273" t="s">
        <v>357</v>
      </c>
      <c r="R475" s="273">
        <v>3012781960</v>
      </c>
      <c r="S475" s="274" t="s">
        <v>3084</v>
      </c>
      <c r="T475" s="313">
        <v>233</v>
      </c>
      <c r="U475" s="312"/>
      <c r="V475" s="312"/>
      <c r="W475" s="312"/>
      <c r="X475" s="312"/>
      <c r="Y475" s="312"/>
      <c r="Z475" s="312"/>
      <c r="AA475" s="312"/>
      <c r="AB475" s="312"/>
      <c r="AC475" s="312"/>
      <c r="AD475" s="312"/>
      <c r="AE475" s="312"/>
      <c r="AF475" s="312"/>
      <c r="AG475" s="312"/>
      <c r="AH475" s="312"/>
      <c r="AI475" s="312"/>
      <c r="AJ475" s="312"/>
      <c r="AK475" s="313">
        <v>2</v>
      </c>
      <c r="AL475" s="313">
        <v>42</v>
      </c>
      <c r="AM475" s="313">
        <v>60</v>
      </c>
      <c r="AN475" s="313">
        <v>99</v>
      </c>
      <c r="AO475" s="313">
        <v>30</v>
      </c>
      <c r="AP475" s="312"/>
      <c r="AQ475" s="312"/>
      <c r="AR475" s="312"/>
      <c r="AS475" s="312"/>
      <c r="AT475" s="312"/>
      <c r="AU475" s="314">
        <v>983</v>
      </c>
      <c r="AV475" s="313">
        <v>80</v>
      </c>
      <c r="AW475" s="312"/>
      <c r="AX475" s="312"/>
      <c r="AY475" s="312"/>
      <c r="AZ475" s="312"/>
      <c r="BA475" s="312"/>
      <c r="BB475" s="312"/>
      <c r="BC475" s="312"/>
      <c r="BD475" s="312"/>
      <c r="BE475" s="312"/>
      <c r="BF475" s="312"/>
      <c r="BG475" s="312"/>
      <c r="BH475" s="312"/>
      <c r="BI475" s="312"/>
      <c r="BJ475" s="312"/>
      <c r="BK475" s="312"/>
      <c r="BL475" s="312"/>
      <c r="BM475" s="313">
        <v>1</v>
      </c>
      <c r="BN475" s="313">
        <v>16</v>
      </c>
      <c r="BO475" s="313">
        <v>15</v>
      </c>
      <c r="BP475" s="313">
        <v>37</v>
      </c>
      <c r="BQ475" s="313">
        <v>11</v>
      </c>
      <c r="BR475" s="312"/>
      <c r="BS475" s="312"/>
      <c r="BT475" s="312"/>
      <c r="BU475" s="315"/>
      <c r="BV475" s="315"/>
      <c r="BW475" s="314">
        <v>983</v>
      </c>
      <c r="BX475" s="313">
        <v>153</v>
      </c>
      <c r="BY475" s="312"/>
      <c r="BZ475" s="312"/>
      <c r="CA475" s="312"/>
      <c r="CB475" s="312"/>
      <c r="CC475" s="312"/>
      <c r="CD475" s="312"/>
      <c r="CE475" s="312"/>
      <c r="CF475" s="312"/>
      <c r="CG475" s="312"/>
      <c r="CH475" s="312"/>
      <c r="CI475" s="312"/>
      <c r="CJ475" s="312"/>
      <c r="CK475" s="312"/>
      <c r="CL475" s="312"/>
      <c r="CM475" s="312"/>
      <c r="CN475" s="312"/>
      <c r="CO475" s="313">
        <v>1</v>
      </c>
      <c r="CP475" s="313">
        <v>26</v>
      </c>
      <c r="CQ475" s="313">
        <v>45</v>
      </c>
      <c r="CR475" s="313">
        <v>62</v>
      </c>
      <c r="CS475" s="313">
        <v>19</v>
      </c>
      <c r="CT475" s="312"/>
      <c r="CU475" s="312"/>
      <c r="CV475" s="312"/>
      <c r="CW475" s="315"/>
      <c r="CX475" s="315"/>
    </row>
    <row r="476" spans="1:102" ht="18.75" x14ac:dyDescent="0.3">
      <c r="A476" s="270">
        <v>464</v>
      </c>
      <c r="B476" s="285" t="s">
        <v>3085</v>
      </c>
      <c r="C476" s="285" t="s">
        <v>351</v>
      </c>
      <c r="D476" s="285" t="s">
        <v>139</v>
      </c>
      <c r="E476" s="285" t="s">
        <v>129</v>
      </c>
      <c r="F476" s="285" t="s">
        <v>129</v>
      </c>
      <c r="G476" s="286" t="s">
        <v>3086</v>
      </c>
      <c r="H476" s="286" t="s">
        <v>3087</v>
      </c>
      <c r="I476" s="291" t="s">
        <v>6</v>
      </c>
      <c r="J476" s="285" t="s">
        <v>400</v>
      </c>
      <c r="K476" s="285" t="s">
        <v>3088</v>
      </c>
      <c r="L476" s="272">
        <v>313001800034</v>
      </c>
      <c r="M476" s="271">
        <v>984</v>
      </c>
      <c r="N476" s="270">
        <v>984</v>
      </c>
      <c r="O476" s="270" t="s">
        <v>3089</v>
      </c>
      <c r="P476" s="273">
        <v>0</v>
      </c>
      <c r="Q476" s="273" t="s">
        <v>357</v>
      </c>
      <c r="R476" s="273">
        <v>3007020493</v>
      </c>
      <c r="S476" s="274" t="s">
        <v>3090</v>
      </c>
      <c r="T476" s="313">
        <v>46</v>
      </c>
      <c r="U476" s="312"/>
      <c r="V476" s="312"/>
      <c r="W476" s="313">
        <v>15</v>
      </c>
      <c r="X476" s="313">
        <v>4</v>
      </c>
      <c r="Y476" s="313">
        <v>11</v>
      </c>
      <c r="Z476" s="313">
        <v>7</v>
      </c>
      <c r="AA476" s="313">
        <v>4</v>
      </c>
      <c r="AB476" s="313">
        <v>5</v>
      </c>
      <c r="AC476" s="312"/>
      <c r="AD476" s="312"/>
      <c r="AE476" s="312"/>
      <c r="AF476" s="312"/>
      <c r="AG476" s="312"/>
      <c r="AH476" s="312"/>
      <c r="AI476" s="312"/>
      <c r="AJ476" s="312"/>
      <c r="AK476" s="312"/>
      <c r="AL476" s="312"/>
      <c r="AM476" s="312"/>
      <c r="AN476" s="312"/>
      <c r="AO476" s="312"/>
      <c r="AP476" s="312"/>
      <c r="AQ476" s="312"/>
      <c r="AR476" s="312"/>
      <c r="AS476" s="312"/>
      <c r="AT476" s="312"/>
      <c r="AU476" s="314">
        <v>984</v>
      </c>
      <c r="AV476" s="313">
        <v>22</v>
      </c>
      <c r="AW476" s="312"/>
      <c r="AX476" s="312"/>
      <c r="AY476" s="313">
        <v>9</v>
      </c>
      <c r="AZ476" s="313">
        <v>1</v>
      </c>
      <c r="BA476" s="313">
        <v>5</v>
      </c>
      <c r="BB476" s="313">
        <v>2</v>
      </c>
      <c r="BC476" s="313">
        <v>3</v>
      </c>
      <c r="BD476" s="313">
        <v>2</v>
      </c>
      <c r="BE476" s="312"/>
      <c r="BF476" s="312"/>
      <c r="BG476" s="312"/>
      <c r="BH476" s="312"/>
      <c r="BI476" s="312"/>
      <c r="BJ476" s="312"/>
      <c r="BK476" s="312"/>
      <c r="BL476" s="312"/>
      <c r="BM476" s="312"/>
      <c r="BN476" s="312"/>
      <c r="BO476" s="312"/>
      <c r="BP476" s="312"/>
      <c r="BQ476" s="312"/>
      <c r="BR476" s="312"/>
      <c r="BS476" s="312"/>
      <c r="BT476" s="312"/>
      <c r="BU476" s="315"/>
      <c r="BV476" s="315"/>
      <c r="BW476" s="314">
        <v>984</v>
      </c>
      <c r="BX476" s="313">
        <v>24</v>
      </c>
      <c r="BY476" s="312"/>
      <c r="BZ476" s="312"/>
      <c r="CA476" s="313">
        <v>6</v>
      </c>
      <c r="CB476" s="313">
        <v>3</v>
      </c>
      <c r="CC476" s="313">
        <v>6</v>
      </c>
      <c r="CD476" s="313">
        <v>5</v>
      </c>
      <c r="CE476" s="313">
        <v>1</v>
      </c>
      <c r="CF476" s="313">
        <v>3</v>
      </c>
      <c r="CG476" s="312"/>
      <c r="CH476" s="312"/>
      <c r="CI476" s="312"/>
      <c r="CJ476" s="312"/>
      <c r="CK476" s="312"/>
      <c r="CL476" s="312"/>
      <c r="CM476" s="312"/>
      <c r="CN476" s="312"/>
      <c r="CO476" s="312"/>
      <c r="CP476" s="312"/>
      <c r="CQ476" s="312"/>
      <c r="CR476" s="312"/>
      <c r="CS476" s="312"/>
      <c r="CT476" s="312"/>
      <c r="CU476" s="312"/>
      <c r="CV476" s="312"/>
      <c r="CW476" s="315"/>
      <c r="CX476" s="315"/>
    </row>
    <row r="477" spans="1:102" ht="18.75" x14ac:dyDescent="0.3">
      <c r="A477" s="270">
        <v>465</v>
      </c>
      <c r="B477" s="285" t="s">
        <v>3091</v>
      </c>
      <c r="C477" s="285" t="s">
        <v>351</v>
      </c>
      <c r="D477" s="285" t="s">
        <v>139</v>
      </c>
      <c r="E477" s="285" t="s">
        <v>130</v>
      </c>
      <c r="F477" s="285" t="s">
        <v>130</v>
      </c>
      <c r="G477" s="286" t="s">
        <v>3092</v>
      </c>
      <c r="H477" s="286" t="s">
        <v>3093</v>
      </c>
      <c r="I477" s="291" t="s">
        <v>11</v>
      </c>
      <c r="J477" s="285" t="s">
        <v>421</v>
      </c>
      <c r="K477" s="285" t="s">
        <v>3094</v>
      </c>
      <c r="L477" s="272">
        <v>313001800018</v>
      </c>
      <c r="M477" s="271">
        <v>985</v>
      </c>
      <c r="N477" s="270">
        <v>985</v>
      </c>
      <c r="O477" s="270" t="s">
        <v>3095</v>
      </c>
      <c r="P477" s="273">
        <v>6486480</v>
      </c>
      <c r="Q477" s="273" t="s">
        <v>357</v>
      </c>
      <c r="R477" s="273">
        <v>3145779467</v>
      </c>
      <c r="S477" s="274">
        <v>0</v>
      </c>
      <c r="T477" s="313">
        <v>62</v>
      </c>
      <c r="U477" s="312"/>
      <c r="V477" s="313">
        <v>10</v>
      </c>
      <c r="W477" s="313">
        <v>13</v>
      </c>
      <c r="X477" s="313">
        <v>17</v>
      </c>
      <c r="Y477" s="313">
        <v>5</v>
      </c>
      <c r="Z477" s="313">
        <v>7</v>
      </c>
      <c r="AA477" s="313">
        <v>5</v>
      </c>
      <c r="AB477" s="313">
        <v>5</v>
      </c>
      <c r="AC477" s="312"/>
      <c r="AD477" s="312"/>
      <c r="AE477" s="312"/>
      <c r="AF477" s="312"/>
      <c r="AG477" s="312"/>
      <c r="AH477" s="312"/>
      <c r="AI477" s="312"/>
      <c r="AJ477" s="312"/>
      <c r="AK477" s="312"/>
      <c r="AL477" s="312"/>
      <c r="AM477" s="312"/>
      <c r="AN477" s="312"/>
      <c r="AO477" s="312"/>
      <c r="AP477" s="312"/>
      <c r="AQ477" s="312"/>
      <c r="AR477" s="312"/>
      <c r="AS477" s="312"/>
      <c r="AT477" s="312"/>
      <c r="AU477" s="314">
        <v>985</v>
      </c>
      <c r="AV477" s="313">
        <v>30</v>
      </c>
      <c r="AW477" s="312"/>
      <c r="AX477" s="313">
        <v>6</v>
      </c>
      <c r="AY477" s="313">
        <v>5</v>
      </c>
      <c r="AZ477" s="313">
        <v>8</v>
      </c>
      <c r="BA477" s="313">
        <v>3</v>
      </c>
      <c r="BB477" s="313">
        <v>3</v>
      </c>
      <c r="BC477" s="313">
        <v>4</v>
      </c>
      <c r="BD477" s="313">
        <v>1</v>
      </c>
      <c r="BE477" s="312"/>
      <c r="BF477" s="312"/>
      <c r="BG477" s="312"/>
      <c r="BH477" s="312"/>
      <c r="BI477" s="312"/>
      <c r="BJ477" s="312"/>
      <c r="BK477" s="312"/>
      <c r="BL477" s="312"/>
      <c r="BM477" s="312"/>
      <c r="BN477" s="312"/>
      <c r="BO477" s="312"/>
      <c r="BP477" s="312"/>
      <c r="BQ477" s="312"/>
      <c r="BR477" s="312"/>
      <c r="BS477" s="312"/>
      <c r="BT477" s="312"/>
      <c r="BU477" s="315"/>
      <c r="BV477" s="315"/>
      <c r="BW477" s="314">
        <v>985</v>
      </c>
      <c r="BX477" s="313">
        <v>32</v>
      </c>
      <c r="BY477" s="312"/>
      <c r="BZ477" s="313">
        <v>4</v>
      </c>
      <c r="CA477" s="313">
        <v>8</v>
      </c>
      <c r="CB477" s="313">
        <v>9</v>
      </c>
      <c r="CC477" s="313">
        <v>2</v>
      </c>
      <c r="CD477" s="313">
        <v>4</v>
      </c>
      <c r="CE477" s="313">
        <v>1</v>
      </c>
      <c r="CF477" s="313">
        <v>4</v>
      </c>
      <c r="CG477" s="312"/>
      <c r="CH477" s="312"/>
      <c r="CI477" s="312"/>
      <c r="CJ477" s="312"/>
      <c r="CK477" s="312"/>
      <c r="CL477" s="312"/>
      <c r="CM477" s="312"/>
      <c r="CN477" s="312"/>
      <c r="CO477" s="312"/>
      <c r="CP477" s="312"/>
      <c r="CQ477" s="312"/>
      <c r="CR477" s="312"/>
      <c r="CS477" s="312"/>
      <c r="CT477" s="312"/>
      <c r="CU477" s="312"/>
      <c r="CV477" s="312"/>
      <c r="CW477" s="315"/>
      <c r="CX477" s="315"/>
    </row>
    <row r="478" spans="1:102" ht="18.75" x14ac:dyDescent="0.3">
      <c r="A478" s="270">
        <v>466</v>
      </c>
      <c r="B478" s="285" t="s">
        <v>3096</v>
      </c>
      <c r="C478" s="285" t="s">
        <v>351</v>
      </c>
      <c r="D478" s="285" t="s">
        <v>139</v>
      </c>
      <c r="E478" s="285" t="s">
        <v>129</v>
      </c>
      <c r="F478" s="285" t="s">
        <v>129</v>
      </c>
      <c r="G478" s="286" t="s">
        <v>3097</v>
      </c>
      <c r="H478" s="286" t="s">
        <v>3098</v>
      </c>
      <c r="I478" s="291" t="s">
        <v>13</v>
      </c>
      <c r="J478" s="285" t="s">
        <v>3099</v>
      </c>
      <c r="K478" s="285" t="s">
        <v>3100</v>
      </c>
      <c r="L478" s="272">
        <v>313001800042</v>
      </c>
      <c r="M478" s="271">
        <v>986</v>
      </c>
      <c r="N478" s="270">
        <v>986</v>
      </c>
      <c r="O478" s="270" t="s">
        <v>3101</v>
      </c>
      <c r="P478" s="273">
        <v>6650816</v>
      </c>
      <c r="Q478" s="273" t="s">
        <v>357</v>
      </c>
      <c r="R478" s="273">
        <v>3145078124</v>
      </c>
      <c r="S478" s="274" t="s">
        <v>3102</v>
      </c>
      <c r="T478" s="313">
        <v>180</v>
      </c>
      <c r="U478" s="313">
        <v>8</v>
      </c>
      <c r="V478" s="313">
        <v>35</v>
      </c>
      <c r="W478" s="313">
        <v>39</v>
      </c>
      <c r="X478" s="313">
        <v>40</v>
      </c>
      <c r="Y478" s="313">
        <v>19</v>
      </c>
      <c r="Z478" s="313">
        <v>16</v>
      </c>
      <c r="AA478" s="313">
        <v>17</v>
      </c>
      <c r="AB478" s="313">
        <v>6</v>
      </c>
      <c r="AC478" s="312"/>
      <c r="AD478" s="312"/>
      <c r="AE478" s="312"/>
      <c r="AF478" s="312"/>
      <c r="AG478" s="312"/>
      <c r="AH478" s="312"/>
      <c r="AI478" s="312"/>
      <c r="AJ478" s="312"/>
      <c r="AK478" s="312"/>
      <c r="AL478" s="312"/>
      <c r="AM478" s="312"/>
      <c r="AN478" s="312"/>
      <c r="AO478" s="312"/>
      <c r="AP478" s="312"/>
      <c r="AQ478" s="312"/>
      <c r="AR478" s="312"/>
      <c r="AS478" s="312"/>
      <c r="AT478" s="312"/>
      <c r="AU478" s="314">
        <v>986</v>
      </c>
      <c r="AV478" s="313">
        <v>93</v>
      </c>
      <c r="AW478" s="313">
        <v>5</v>
      </c>
      <c r="AX478" s="313">
        <v>18</v>
      </c>
      <c r="AY478" s="313">
        <v>23</v>
      </c>
      <c r="AZ478" s="313">
        <v>20</v>
      </c>
      <c r="BA478" s="313">
        <v>11</v>
      </c>
      <c r="BB478" s="313">
        <v>5</v>
      </c>
      <c r="BC478" s="313">
        <v>8</v>
      </c>
      <c r="BD478" s="313">
        <v>3</v>
      </c>
      <c r="BE478" s="312"/>
      <c r="BF478" s="312"/>
      <c r="BG478" s="312"/>
      <c r="BH478" s="312"/>
      <c r="BI478" s="312"/>
      <c r="BJ478" s="312"/>
      <c r="BK478" s="312"/>
      <c r="BL478" s="312"/>
      <c r="BM478" s="312"/>
      <c r="BN478" s="312"/>
      <c r="BO478" s="312"/>
      <c r="BP478" s="312"/>
      <c r="BQ478" s="312"/>
      <c r="BR478" s="312"/>
      <c r="BS478" s="312"/>
      <c r="BT478" s="312"/>
      <c r="BU478" s="315"/>
      <c r="BV478" s="315"/>
      <c r="BW478" s="314">
        <v>986</v>
      </c>
      <c r="BX478" s="313">
        <v>87</v>
      </c>
      <c r="BY478" s="313">
        <v>3</v>
      </c>
      <c r="BZ478" s="313">
        <v>17</v>
      </c>
      <c r="CA478" s="313">
        <v>16</v>
      </c>
      <c r="CB478" s="313">
        <v>20</v>
      </c>
      <c r="CC478" s="313">
        <v>8</v>
      </c>
      <c r="CD478" s="313">
        <v>11</v>
      </c>
      <c r="CE478" s="313">
        <v>9</v>
      </c>
      <c r="CF478" s="313">
        <v>3</v>
      </c>
      <c r="CG478" s="312"/>
      <c r="CH478" s="312"/>
      <c r="CI478" s="312"/>
      <c r="CJ478" s="312"/>
      <c r="CK478" s="312"/>
      <c r="CL478" s="312"/>
      <c r="CM478" s="312"/>
      <c r="CN478" s="312"/>
      <c r="CO478" s="312"/>
      <c r="CP478" s="312"/>
      <c r="CQ478" s="312"/>
      <c r="CR478" s="312"/>
      <c r="CS478" s="312"/>
      <c r="CT478" s="312"/>
      <c r="CU478" s="312"/>
      <c r="CV478" s="312"/>
      <c r="CW478" s="315"/>
      <c r="CX478" s="315"/>
    </row>
    <row r="479" spans="1:102" ht="18.75" x14ac:dyDescent="0.3">
      <c r="A479" s="270">
        <v>467</v>
      </c>
      <c r="B479" s="285" t="s">
        <v>3103</v>
      </c>
      <c r="C479" s="285" t="s">
        <v>351</v>
      </c>
      <c r="D479" s="285" t="s">
        <v>139</v>
      </c>
      <c r="E479" s="285" t="s">
        <v>130</v>
      </c>
      <c r="F479" s="285" t="s">
        <v>130</v>
      </c>
      <c r="G479" s="286" t="s">
        <v>3104</v>
      </c>
      <c r="H479" s="286" t="s">
        <v>3105</v>
      </c>
      <c r="I479" s="291" t="s">
        <v>13</v>
      </c>
      <c r="J479" s="285" t="s">
        <v>730</v>
      </c>
      <c r="K479" s="285" t="s">
        <v>3106</v>
      </c>
      <c r="L479" s="272">
        <v>313001800026</v>
      </c>
      <c r="M479" s="271">
        <v>987</v>
      </c>
      <c r="N479" s="270">
        <v>987</v>
      </c>
      <c r="O479" s="270" t="s">
        <v>3107</v>
      </c>
      <c r="P479" s="273">
        <v>0</v>
      </c>
      <c r="Q479" s="273" t="s">
        <v>357</v>
      </c>
      <c r="R479" s="273">
        <v>3176789514</v>
      </c>
      <c r="S479" s="274" t="s">
        <v>3108</v>
      </c>
      <c r="T479" s="313">
        <v>80</v>
      </c>
      <c r="U479" s="313">
        <v>4</v>
      </c>
      <c r="V479" s="313">
        <v>7</v>
      </c>
      <c r="W479" s="313">
        <v>17</v>
      </c>
      <c r="X479" s="313">
        <v>18</v>
      </c>
      <c r="Y479" s="313">
        <v>15</v>
      </c>
      <c r="Z479" s="313">
        <v>8</v>
      </c>
      <c r="AA479" s="313">
        <v>7</v>
      </c>
      <c r="AB479" s="313">
        <v>4</v>
      </c>
      <c r="AC479" s="312"/>
      <c r="AD479" s="312"/>
      <c r="AE479" s="312"/>
      <c r="AF479" s="312"/>
      <c r="AG479" s="312"/>
      <c r="AH479" s="312"/>
      <c r="AI479" s="312"/>
      <c r="AJ479" s="312"/>
      <c r="AK479" s="312"/>
      <c r="AL479" s="312"/>
      <c r="AM479" s="312"/>
      <c r="AN479" s="312"/>
      <c r="AO479" s="312"/>
      <c r="AP479" s="312"/>
      <c r="AQ479" s="312"/>
      <c r="AR479" s="312"/>
      <c r="AS479" s="312"/>
      <c r="AT479" s="312"/>
      <c r="AU479" s="314">
        <v>987</v>
      </c>
      <c r="AV479" s="313">
        <v>32</v>
      </c>
      <c r="AW479" s="313">
        <v>3</v>
      </c>
      <c r="AX479" s="313">
        <v>2</v>
      </c>
      <c r="AY479" s="313">
        <v>7</v>
      </c>
      <c r="AZ479" s="313">
        <v>6</v>
      </c>
      <c r="BA479" s="313">
        <v>8</v>
      </c>
      <c r="BB479" s="313">
        <v>2</v>
      </c>
      <c r="BC479" s="313">
        <v>1</v>
      </c>
      <c r="BD479" s="313">
        <v>3</v>
      </c>
      <c r="BE479" s="312"/>
      <c r="BF479" s="312"/>
      <c r="BG479" s="312"/>
      <c r="BH479" s="312"/>
      <c r="BI479" s="312"/>
      <c r="BJ479" s="312"/>
      <c r="BK479" s="312"/>
      <c r="BL479" s="312"/>
      <c r="BM479" s="312"/>
      <c r="BN479" s="312"/>
      <c r="BO479" s="312"/>
      <c r="BP479" s="312"/>
      <c r="BQ479" s="312"/>
      <c r="BR479" s="312"/>
      <c r="BS479" s="312"/>
      <c r="BT479" s="312"/>
      <c r="BU479" s="315"/>
      <c r="BV479" s="315"/>
      <c r="BW479" s="314">
        <v>987</v>
      </c>
      <c r="BX479" s="313">
        <v>48</v>
      </c>
      <c r="BY479" s="313">
        <v>1</v>
      </c>
      <c r="BZ479" s="313">
        <v>5</v>
      </c>
      <c r="CA479" s="313">
        <v>10</v>
      </c>
      <c r="CB479" s="313">
        <v>12</v>
      </c>
      <c r="CC479" s="313">
        <v>7</v>
      </c>
      <c r="CD479" s="313">
        <v>6</v>
      </c>
      <c r="CE479" s="313">
        <v>6</v>
      </c>
      <c r="CF479" s="313">
        <v>1</v>
      </c>
      <c r="CG479" s="312"/>
      <c r="CH479" s="312"/>
      <c r="CI479" s="312"/>
      <c r="CJ479" s="312"/>
      <c r="CK479" s="312"/>
      <c r="CL479" s="312"/>
      <c r="CM479" s="312"/>
      <c r="CN479" s="312"/>
      <c r="CO479" s="312"/>
      <c r="CP479" s="312"/>
      <c r="CQ479" s="312"/>
      <c r="CR479" s="312"/>
      <c r="CS479" s="312"/>
      <c r="CT479" s="312"/>
      <c r="CU479" s="312"/>
      <c r="CV479" s="312"/>
      <c r="CW479" s="315"/>
      <c r="CX479" s="315"/>
    </row>
    <row r="480" spans="1:102" ht="18.75" x14ac:dyDescent="0.3">
      <c r="A480" s="270">
        <v>468</v>
      </c>
      <c r="B480" s="285" t="s">
        <v>3109</v>
      </c>
      <c r="C480" s="285" t="s">
        <v>351</v>
      </c>
      <c r="D480" s="285" t="s">
        <v>139</v>
      </c>
      <c r="E480" s="285" t="s">
        <v>128</v>
      </c>
      <c r="F480" s="285" t="s">
        <v>144</v>
      </c>
      <c r="G480" s="286" t="s">
        <v>3110</v>
      </c>
      <c r="H480" s="286" t="s">
        <v>3111</v>
      </c>
      <c r="I480" s="291" t="s">
        <v>991</v>
      </c>
      <c r="J480" s="285" t="s">
        <v>1093</v>
      </c>
      <c r="K480" s="285" t="s">
        <v>1093</v>
      </c>
      <c r="L480" s="272">
        <v>413001800012</v>
      </c>
      <c r="M480" s="271">
        <v>988</v>
      </c>
      <c r="N480" s="270">
        <v>988</v>
      </c>
      <c r="O480" s="270" t="s">
        <v>3112</v>
      </c>
      <c r="P480" s="273">
        <v>0</v>
      </c>
      <c r="Q480" s="273" t="s">
        <v>357</v>
      </c>
      <c r="R480" s="273">
        <v>3126665866</v>
      </c>
      <c r="S480" s="274" t="s">
        <v>3113</v>
      </c>
      <c r="T480" s="313">
        <v>122</v>
      </c>
      <c r="U480" s="313">
        <v>5</v>
      </c>
      <c r="V480" s="313">
        <v>8</v>
      </c>
      <c r="W480" s="313">
        <v>19</v>
      </c>
      <c r="X480" s="313">
        <v>25</v>
      </c>
      <c r="Y480" s="313">
        <v>21</v>
      </c>
      <c r="Z480" s="313">
        <v>21</v>
      </c>
      <c r="AA480" s="313">
        <v>13</v>
      </c>
      <c r="AB480" s="313">
        <v>10</v>
      </c>
      <c r="AC480" s="312"/>
      <c r="AD480" s="312"/>
      <c r="AE480" s="312"/>
      <c r="AF480" s="312"/>
      <c r="AG480" s="312"/>
      <c r="AH480" s="312"/>
      <c r="AI480" s="312"/>
      <c r="AJ480" s="312"/>
      <c r="AK480" s="312"/>
      <c r="AL480" s="312"/>
      <c r="AM480" s="312"/>
      <c r="AN480" s="312"/>
      <c r="AO480" s="312"/>
      <c r="AP480" s="312"/>
      <c r="AQ480" s="312"/>
      <c r="AR480" s="312"/>
      <c r="AS480" s="312"/>
      <c r="AT480" s="312"/>
      <c r="AU480" s="314">
        <v>988</v>
      </c>
      <c r="AV480" s="313">
        <v>70</v>
      </c>
      <c r="AW480" s="313">
        <v>4</v>
      </c>
      <c r="AX480" s="313">
        <v>4</v>
      </c>
      <c r="AY480" s="313">
        <v>9</v>
      </c>
      <c r="AZ480" s="313">
        <v>17</v>
      </c>
      <c r="BA480" s="313">
        <v>13</v>
      </c>
      <c r="BB480" s="313">
        <v>12</v>
      </c>
      <c r="BC480" s="313">
        <v>5</v>
      </c>
      <c r="BD480" s="313">
        <v>6</v>
      </c>
      <c r="BE480" s="312"/>
      <c r="BF480" s="312"/>
      <c r="BG480" s="312"/>
      <c r="BH480" s="312"/>
      <c r="BI480" s="312"/>
      <c r="BJ480" s="312"/>
      <c r="BK480" s="312"/>
      <c r="BL480" s="312"/>
      <c r="BM480" s="312"/>
      <c r="BN480" s="312"/>
      <c r="BO480" s="312"/>
      <c r="BP480" s="312"/>
      <c r="BQ480" s="312"/>
      <c r="BR480" s="312"/>
      <c r="BS480" s="312"/>
      <c r="BT480" s="312"/>
      <c r="BU480" s="315"/>
      <c r="BV480" s="315"/>
      <c r="BW480" s="314">
        <v>988</v>
      </c>
      <c r="BX480" s="313">
        <v>52</v>
      </c>
      <c r="BY480" s="313">
        <v>1</v>
      </c>
      <c r="BZ480" s="313">
        <v>4</v>
      </c>
      <c r="CA480" s="313">
        <v>10</v>
      </c>
      <c r="CB480" s="313">
        <v>8</v>
      </c>
      <c r="CC480" s="313">
        <v>8</v>
      </c>
      <c r="CD480" s="313">
        <v>9</v>
      </c>
      <c r="CE480" s="313">
        <v>8</v>
      </c>
      <c r="CF480" s="313">
        <v>4</v>
      </c>
      <c r="CG480" s="312"/>
      <c r="CH480" s="312"/>
      <c r="CI480" s="312"/>
      <c r="CJ480" s="312"/>
      <c r="CK480" s="312"/>
      <c r="CL480" s="312"/>
      <c r="CM480" s="312"/>
      <c r="CN480" s="312"/>
      <c r="CO480" s="312"/>
      <c r="CP480" s="312"/>
      <c r="CQ480" s="312"/>
      <c r="CR480" s="312"/>
      <c r="CS480" s="312"/>
      <c r="CT480" s="312"/>
      <c r="CU480" s="312"/>
      <c r="CV480" s="312"/>
      <c r="CW480" s="315"/>
      <c r="CX480" s="315"/>
    </row>
    <row r="481" spans="1:102" ht="18.75" x14ac:dyDescent="0.3">
      <c r="A481" s="270">
        <v>469</v>
      </c>
      <c r="B481" s="285" t="s">
        <v>3114</v>
      </c>
      <c r="C481" s="285" t="s">
        <v>351</v>
      </c>
      <c r="D481" s="285" t="s">
        <v>139</v>
      </c>
      <c r="E481" s="285" t="s">
        <v>130</v>
      </c>
      <c r="F481" s="285" t="s">
        <v>130</v>
      </c>
      <c r="G481" s="286" t="s">
        <v>3115</v>
      </c>
      <c r="H481" s="286" t="s">
        <v>3116</v>
      </c>
      <c r="I481" s="291">
        <v>11</v>
      </c>
      <c r="J481" s="285" t="s">
        <v>414</v>
      </c>
      <c r="K481" s="285" t="s">
        <v>3117</v>
      </c>
      <c r="L481" s="272">
        <v>313001800069</v>
      </c>
      <c r="M481" s="271">
        <v>989</v>
      </c>
      <c r="N481" s="270">
        <v>989</v>
      </c>
      <c r="O481" s="270" t="s">
        <v>3118</v>
      </c>
      <c r="P481" s="273">
        <v>6786502</v>
      </c>
      <c r="Q481" s="273" t="s">
        <v>357</v>
      </c>
      <c r="R481" s="273">
        <v>3156668732</v>
      </c>
      <c r="S481" s="274" t="s">
        <v>3119</v>
      </c>
      <c r="T481" s="313">
        <v>75</v>
      </c>
      <c r="U481" s="313">
        <v>5</v>
      </c>
      <c r="V481" s="313">
        <v>6</v>
      </c>
      <c r="W481" s="313">
        <v>10</v>
      </c>
      <c r="X481" s="313">
        <v>10</v>
      </c>
      <c r="Y481" s="313">
        <v>16</v>
      </c>
      <c r="Z481" s="313">
        <v>10</v>
      </c>
      <c r="AA481" s="313">
        <v>11</v>
      </c>
      <c r="AB481" s="313">
        <v>7</v>
      </c>
      <c r="AC481" s="312"/>
      <c r="AD481" s="312"/>
      <c r="AE481" s="312"/>
      <c r="AF481" s="312"/>
      <c r="AG481" s="312"/>
      <c r="AH481" s="312"/>
      <c r="AI481" s="312"/>
      <c r="AJ481" s="312"/>
      <c r="AK481" s="312"/>
      <c r="AL481" s="312"/>
      <c r="AM481" s="312"/>
      <c r="AN481" s="312"/>
      <c r="AO481" s="312"/>
      <c r="AP481" s="312"/>
      <c r="AQ481" s="312"/>
      <c r="AR481" s="312"/>
      <c r="AS481" s="312"/>
      <c r="AT481" s="312"/>
      <c r="AU481" s="314">
        <v>989</v>
      </c>
      <c r="AV481" s="313">
        <v>33</v>
      </c>
      <c r="AW481" s="313">
        <v>4</v>
      </c>
      <c r="AX481" s="313">
        <v>1</v>
      </c>
      <c r="AY481" s="313">
        <v>6</v>
      </c>
      <c r="AZ481" s="313">
        <v>4</v>
      </c>
      <c r="BA481" s="313">
        <v>8</v>
      </c>
      <c r="BB481" s="313">
        <v>1</v>
      </c>
      <c r="BC481" s="313">
        <v>5</v>
      </c>
      <c r="BD481" s="313">
        <v>4</v>
      </c>
      <c r="BE481" s="312"/>
      <c r="BF481" s="312"/>
      <c r="BG481" s="312"/>
      <c r="BH481" s="312"/>
      <c r="BI481" s="312"/>
      <c r="BJ481" s="312"/>
      <c r="BK481" s="312"/>
      <c r="BL481" s="312"/>
      <c r="BM481" s="312"/>
      <c r="BN481" s="312"/>
      <c r="BO481" s="312"/>
      <c r="BP481" s="312"/>
      <c r="BQ481" s="312"/>
      <c r="BR481" s="312"/>
      <c r="BS481" s="312"/>
      <c r="BT481" s="312"/>
      <c r="BU481" s="315"/>
      <c r="BV481" s="315"/>
      <c r="BW481" s="314">
        <v>989</v>
      </c>
      <c r="BX481" s="313">
        <v>42</v>
      </c>
      <c r="BY481" s="313">
        <v>1</v>
      </c>
      <c r="BZ481" s="313">
        <v>5</v>
      </c>
      <c r="CA481" s="313">
        <v>4</v>
      </c>
      <c r="CB481" s="313">
        <v>6</v>
      </c>
      <c r="CC481" s="313">
        <v>8</v>
      </c>
      <c r="CD481" s="313">
        <v>9</v>
      </c>
      <c r="CE481" s="313">
        <v>6</v>
      </c>
      <c r="CF481" s="313">
        <v>3</v>
      </c>
      <c r="CG481" s="312"/>
      <c r="CH481" s="312"/>
      <c r="CI481" s="312"/>
      <c r="CJ481" s="312"/>
      <c r="CK481" s="312"/>
      <c r="CL481" s="312"/>
      <c r="CM481" s="312"/>
      <c r="CN481" s="312"/>
      <c r="CO481" s="312"/>
      <c r="CP481" s="312"/>
      <c r="CQ481" s="312"/>
      <c r="CR481" s="312"/>
      <c r="CS481" s="312"/>
      <c r="CT481" s="312"/>
      <c r="CU481" s="312"/>
      <c r="CV481" s="312"/>
      <c r="CW481" s="315"/>
      <c r="CX481" s="315"/>
    </row>
    <row r="482" spans="1:102" ht="18.75" x14ac:dyDescent="0.3">
      <c r="A482" s="270">
        <v>470</v>
      </c>
      <c r="B482" s="285" t="s">
        <v>3120</v>
      </c>
      <c r="C482" s="285" t="s">
        <v>351</v>
      </c>
      <c r="D482" s="285" t="s">
        <v>139</v>
      </c>
      <c r="E482" s="285" t="s">
        <v>130</v>
      </c>
      <c r="F482" s="285" t="s">
        <v>130</v>
      </c>
      <c r="G482" s="286" t="s">
        <v>3121</v>
      </c>
      <c r="H482" s="286" t="s">
        <v>3122</v>
      </c>
      <c r="I482" s="291">
        <v>13</v>
      </c>
      <c r="J482" s="285" t="s">
        <v>730</v>
      </c>
      <c r="K482" s="285" t="s">
        <v>3123</v>
      </c>
      <c r="L482" s="272">
        <v>313001800085</v>
      </c>
      <c r="M482" s="271">
        <v>990</v>
      </c>
      <c r="N482" s="270">
        <v>990</v>
      </c>
      <c r="O482" s="270" t="s">
        <v>3124</v>
      </c>
      <c r="P482" s="271">
        <v>6740148</v>
      </c>
      <c r="Q482" s="273" t="s">
        <v>357</v>
      </c>
      <c r="R482" s="271">
        <v>3135842848</v>
      </c>
      <c r="S482" s="287" t="s">
        <v>3125</v>
      </c>
      <c r="T482" s="313">
        <v>82</v>
      </c>
      <c r="U482" s="313">
        <v>20</v>
      </c>
      <c r="V482" s="313">
        <v>21</v>
      </c>
      <c r="W482" s="313">
        <v>14</v>
      </c>
      <c r="X482" s="313">
        <v>15</v>
      </c>
      <c r="Y482" s="313">
        <v>7</v>
      </c>
      <c r="Z482" s="313">
        <v>5</v>
      </c>
      <c r="AA482" s="312"/>
      <c r="AB482" s="312"/>
      <c r="AC482" s="312"/>
      <c r="AD482" s="312"/>
      <c r="AE482" s="312"/>
      <c r="AF482" s="312"/>
      <c r="AG482" s="312"/>
      <c r="AH482" s="312"/>
      <c r="AI482" s="312"/>
      <c r="AJ482" s="312"/>
      <c r="AK482" s="312"/>
      <c r="AL482" s="312"/>
      <c r="AM482" s="312"/>
      <c r="AN482" s="312"/>
      <c r="AO482" s="312"/>
      <c r="AP482" s="312"/>
      <c r="AQ482" s="312"/>
      <c r="AR482" s="312"/>
      <c r="AS482" s="312"/>
      <c r="AT482" s="312"/>
      <c r="AU482" s="314">
        <v>990</v>
      </c>
      <c r="AV482" s="313">
        <v>28</v>
      </c>
      <c r="AW482" s="313">
        <v>6</v>
      </c>
      <c r="AX482" s="313">
        <v>9</v>
      </c>
      <c r="AY482" s="313">
        <v>5</v>
      </c>
      <c r="AZ482" s="313">
        <v>4</v>
      </c>
      <c r="BA482" s="313">
        <v>3</v>
      </c>
      <c r="BB482" s="313">
        <v>1</v>
      </c>
      <c r="BC482" s="312"/>
      <c r="BD482" s="312"/>
      <c r="BE482" s="312"/>
      <c r="BF482" s="312"/>
      <c r="BG482" s="312"/>
      <c r="BH482" s="312"/>
      <c r="BI482" s="312"/>
      <c r="BJ482" s="312"/>
      <c r="BK482" s="312"/>
      <c r="BL482" s="312"/>
      <c r="BM482" s="312"/>
      <c r="BN482" s="312"/>
      <c r="BO482" s="312"/>
      <c r="BP482" s="312"/>
      <c r="BQ482" s="312"/>
      <c r="BR482" s="312"/>
      <c r="BS482" s="312"/>
      <c r="BT482" s="312"/>
      <c r="BU482" s="315"/>
      <c r="BV482" s="315"/>
      <c r="BW482" s="314">
        <v>990</v>
      </c>
      <c r="BX482" s="313">
        <v>54</v>
      </c>
      <c r="BY482" s="313">
        <v>14</v>
      </c>
      <c r="BZ482" s="313">
        <v>12</v>
      </c>
      <c r="CA482" s="313">
        <v>9</v>
      </c>
      <c r="CB482" s="313">
        <v>11</v>
      </c>
      <c r="CC482" s="313">
        <v>4</v>
      </c>
      <c r="CD482" s="313">
        <v>4</v>
      </c>
      <c r="CE482" s="312"/>
      <c r="CF482" s="312"/>
      <c r="CG482" s="312"/>
      <c r="CH482" s="312"/>
      <c r="CI482" s="312"/>
      <c r="CJ482" s="312"/>
      <c r="CK482" s="312"/>
      <c r="CL482" s="312"/>
      <c r="CM482" s="312"/>
      <c r="CN482" s="312"/>
      <c r="CO482" s="312"/>
      <c r="CP482" s="312"/>
      <c r="CQ482" s="312"/>
      <c r="CR482" s="312"/>
      <c r="CS482" s="312"/>
      <c r="CT482" s="312"/>
      <c r="CU482" s="312"/>
      <c r="CV482" s="312"/>
      <c r="CW482" s="315"/>
      <c r="CX482" s="315"/>
    </row>
    <row r="483" spans="1:102" ht="18.75" x14ac:dyDescent="0.3">
      <c r="A483" s="270">
        <v>471</v>
      </c>
      <c r="B483" s="285" t="s">
        <v>3126</v>
      </c>
      <c r="C483" s="285" t="s">
        <v>351</v>
      </c>
      <c r="D483" s="285" t="s">
        <v>139</v>
      </c>
      <c r="E483" s="285" t="s">
        <v>129</v>
      </c>
      <c r="F483" s="285" t="s">
        <v>129</v>
      </c>
      <c r="G483" s="286" t="s">
        <v>3127</v>
      </c>
      <c r="H483" s="286" t="s">
        <v>3128</v>
      </c>
      <c r="I483" s="291">
        <v>12</v>
      </c>
      <c r="J483" s="285" t="s">
        <v>3129</v>
      </c>
      <c r="K483" s="285" t="s">
        <v>3130</v>
      </c>
      <c r="L483" s="272">
        <v>313001800077</v>
      </c>
      <c r="M483" s="271">
        <v>991</v>
      </c>
      <c r="N483" s="270">
        <v>991</v>
      </c>
      <c r="O483" s="270" t="s">
        <v>3131</v>
      </c>
      <c r="P483" s="273">
        <v>3195334140</v>
      </c>
      <c r="Q483" s="273" t="s">
        <v>357</v>
      </c>
      <c r="R483" s="273">
        <v>3195334140</v>
      </c>
      <c r="S483" s="274" t="s">
        <v>3132</v>
      </c>
      <c r="T483" s="313">
        <v>179</v>
      </c>
      <c r="U483" s="312"/>
      <c r="V483" s="312"/>
      <c r="W483" s="312"/>
      <c r="X483" s="312"/>
      <c r="Y483" s="312"/>
      <c r="Z483" s="312"/>
      <c r="AA483" s="312"/>
      <c r="AB483" s="312"/>
      <c r="AC483" s="312"/>
      <c r="AD483" s="312"/>
      <c r="AE483" s="312"/>
      <c r="AF483" s="312"/>
      <c r="AG483" s="312"/>
      <c r="AH483" s="312"/>
      <c r="AI483" s="312"/>
      <c r="AJ483" s="312"/>
      <c r="AK483" s="312"/>
      <c r="AL483" s="313">
        <v>15</v>
      </c>
      <c r="AM483" s="313">
        <v>39</v>
      </c>
      <c r="AN483" s="313">
        <v>77</v>
      </c>
      <c r="AO483" s="313">
        <v>48</v>
      </c>
      <c r="AP483" s="312"/>
      <c r="AQ483" s="312"/>
      <c r="AR483" s="312"/>
      <c r="AS483" s="312"/>
      <c r="AT483" s="312"/>
      <c r="AU483" s="314">
        <v>991</v>
      </c>
      <c r="AV483" s="313">
        <v>76</v>
      </c>
      <c r="AW483" s="312"/>
      <c r="AX483" s="312"/>
      <c r="AY483" s="312"/>
      <c r="AZ483" s="312"/>
      <c r="BA483" s="312"/>
      <c r="BB483" s="312"/>
      <c r="BC483" s="312"/>
      <c r="BD483" s="312"/>
      <c r="BE483" s="312"/>
      <c r="BF483" s="312"/>
      <c r="BG483" s="312"/>
      <c r="BH483" s="312"/>
      <c r="BI483" s="312"/>
      <c r="BJ483" s="312"/>
      <c r="BK483" s="312"/>
      <c r="BL483" s="312"/>
      <c r="BM483" s="312"/>
      <c r="BN483" s="313">
        <v>5</v>
      </c>
      <c r="BO483" s="313">
        <v>14</v>
      </c>
      <c r="BP483" s="313">
        <v>25</v>
      </c>
      <c r="BQ483" s="313">
        <v>32</v>
      </c>
      <c r="BR483" s="312"/>
      <c r="BS483" s="312"/>
      <c r="BT483" s="312"/>
      <c r="BU483" s="315"/>
      <c r="BV483" s="315"/>
      <c r="BW483" s="314">
        <v>991</v>
      </c>
      <c r="BX483" s="313">
        <v>103</v>
      </c>
      <c r="BY483" s="312"/>
      <c r="BZ483" s="312"/>
      <c r="CA483" s="312"/>
      <c r="CB483" s="312"/>
      <c r="CC483" s="312"/>
      <c r="CD483" s="312"/>
      <c r="CE483" s="312"/>
      <c r="CF483" s="312"/>
      <c r="CG483" s="312"/>
      <c r="CH483" s="312"/>
      <c r="CI483" s="312"/>
      <c r="CJ483" s="312"/>
      <c r="CK483" s="312"/>
      <c r="CL483" s="312"/>
      <c r="CM483" s="312"/>
      <c r="CN483" s="312"/>
      <c r="CO483" s="312"/>
      <c r="CP483" s="313">
        <v>10</v>
      </c>
      <c r="CQ483" s="313">
        <v>25</v>
      </c>
      <c r="CR483" s="313">
        <v>52</v>
      </c>
      <c r="CS483" s="313">
        <v>16</v>
      </c>
      <c r="CT483" s="312"/>
      <c r="CU483" s="312"/>
      <c r="CV483" s="312"/>
      <c r="CW483" s="315"/>
      <c r="CX483" s="315"/>
    </row>
    <row r="484" spans="1:102" ht="18.75" x14ac:dyDescent="0.3">
      <c r="A484" s="270">
        <v>472</v>
      </c>
      <c r="B484" s="285" t="s">
        <v>3133</v>
      </c>
      <c r="C484" s="285" t="s">
        <v>351</v>
      </c>
      <c r="D484" s="285" t="s">
        <v>139</v>
      </c>
      <c r="E484" s="285" t="s">
        <v>129</v>
      </c>
      <c r="F484" s="285" t="s">
        <v>129</v>
      </c>
      <c r="G484" s="286" t="s">
        <v>3134</v>
      </c>
      <c r="H484" s="286" t="s">
        <v>3135</v>
      </c>
      <c r="I484" s="291">
        <v>6</v>
      </c>
      <c r="J484" s="285" t="s">
        <v>2817</v>
      </c>
      <c r="K484" s="285" t="s">
        <v>3136</v>
      </c>
      <c r="L484" s="272">
        <v>313001800093</v>
      </c>
      <c r="M484" s="271">
        <v>992</v>
      </c>
      <c r="N484" s="270">
        <v>992</v>
      </c>
      <c r="O484" s="270" t="s">
        <v>3137</v>
      </c>
      <c r="P484" s="271">
        <v>3023847750</v>
      </c>
      <c r="Q484" s="273" t="s">
        <v>357</v>
      </c>
      <c r="R484" s="271">
        <v>3023847750</v>
      </c>
      <c r="S484" s="287" t="s">
        <v>3138</v>
      </c>
      <c r="T484" s="313">
        <v>299</v>
      </c>
      <c r="U484" s="313">
        <v>21</v>
      </c>
      <c r="V484" s="313">
        <v>15</v>
      </c>
      <c r="W484" s="313">
        <v>27</v>
      </c>
      <c r="X484" s="313">
        <v>31</v>
      </c>
      <c r="Y484" s="313">
        <v>39</v>
      </c>
      <c r="Z484" s="313">
        <v>33</v>
      </c>
      <c r="AA484" s="313">
        <v>32</v>
      </c>
      <c r="AB484" s="313">
        <v>21</v>
      </c>
      <c r="AC484" s="312"/>
      <c r="AD484" s="313">
        <v>26</v>
      </c>
      <c r="AE484" s="313">
        <v>16</v>
      </c>
      <c r="AF484" s="313">
        <v>25</v>
      </c>
      <c r="AG484" s="313">
        <v>13</v>
      </c>
      <c r="AH484" s="312"/>
      <c r="AI484" s="312"/>
      <c r="AJ484" s="312"/>
      <c r="AK484" s="312"/>
      <c r="AL484" s="312"/>
      <c r="AM484" s="312"/>
      <c r="AN484" s="312"/>
      <c r="AO484" s="312"/>
      <c r="AP484" s="312"/>
      <c r="AQ484" s="312"/>
      <c r="AR484" s="312"/>
      <c r="AS484" s="312"/>
      <c r="AT484" s="312"/>
      <c r="AU484" s="314">
        <v>992</v>
      </c>
      <c r="AV484" s="313">
        <v>142</v>
      </c>
      <c r="AW484" s="313">
        <v>9</v>
      </c>
      <c r="AX484" s="313">
        <v>7</v>
      </c>
      <c r="AY484" s="313">
        <v>13</v>
      </c>
      <c r="AZ484" s="313">
        <v>14</v>
      </c>
      <c r="BA484" s="313">
        <v>22</v>
      </c>
      <c r="BB484" s="313">
        <v>15</v>
      </c>
      <c r="BC484" s="313">
        <v>15</v>
      </c>
      <c r="BD484" s="313">
        <v>17</v>
      </c>
      <c r="BE484" s="312"/>
      <c r="BF484" s="313">
        <v>12</v>
      </c>
      <c r="BG484" s="313">
        <v>6</v>
      </c>
      <c r="BH484" s="313">
        <v>8</v>
      </c>
      <c r="BI484" s="313">
        <v>4</v>
      </c>
      <c r="BJ484" s="312"/>
      <c r="BK484" s="312"/>
      <c r="BL484" s="312"/>
      <c r="BM484" s="312"/>
      <c r="BN484" s="312"/>
      <c r="BO484" s="312"/>
      <c r="BP484" s="312"/>
      <c r="BQ484" s="312"/>
      <c r="BR484" s="312"/>
      <c r="BS484" s="312"/>
      <c r="BT484" s="312"/>
      <c r="BU484" s="315"/>
      <c r="BV484" s="315"/>
      <c r="BW484" s="314">
        <v>992</v>
      </c>
      <c r="BX484" s="313">
        <v>157</v>
      </c>
      <c r="BY484" s="313">
        <v>12</v>
      </c>
      <c r="BZ484" s="313">
        <v>8</v>
      </c>
      <c r="CA484" s="313">
        <v>14</v>
      </c>
      <c r="CB484" s="313">
        <v>17</v>
      </c>
      <c r="CC484" s="313">
        <v>17</v>
      </c>
      <c r="CD484" s="313">
        <v>18</v>
      </c>
      <c r="CE484" s="313">
        <v>17</v>
      </c>
      <c r="CF484" s="313">
        <v>4</v>
      </c>
      <c r="CG484" s="312"/>
      <c r="CH484" s="313">
        <v>14</v>
      </c>
      <c r="CI484" s="313">
        <v>10</v>
      </c>
      <c r="CJ484" s="313">
        <v>17</v>
      </c>
      <c r="CK484" s="313">
        <v>9</v>
      </c>
      <c r="CL484" s="312"/>
      <c r="CM484" s="312"/>
      <c r="CN484" s="312"/>
      <c r="CO484" s="312"/>
      <c r="CP484" s="312"/>
      <c r="CQ484" s="312"/>
      <c r="CR484" s="312"/>
      <c r="CS484" s="312"/>
      <c r="CT484" s="312"/>
      <c r="CU484" s="312"/>
      <c r="CV484" s="312"/>
      <c r="CW484" s="315"/>
      <c r="CX484" s="315"/>
    </row>
    <row r="485" spans="1:102" ht="18.75" x14ac:dyDescent="0.3">
      <c r="A485" s="270">
        <v>473</v>
      </c>
      <c r="B485" s="285" t="s">
        <v>3139</v>
      </c>
      <c r="C485" s="285" t="s">
        <v>351</v>
      </c>
      <c r="D485" s="285" t="s">
        <v>139</v>
      </c>
      <c r="E485" s="285" t="s">
        <v>129</v>
      </c>
      <c r="F485" s="285" t="s">
        <v>129</v>
      </c>
      <c r="G485" s="286"/>
      <c r="H485" s="286"/>
      <c r="I485" s="291"/>
      <c r="J485" s="285" t="s">
        <v>1828</v>
      </c>
      <c r="K485" s="285" t="s">
        <v>3140</v>
      </c>
      <c r="L485" s="272">
        <v>313001800115</v>
      </c>
      <c r="M485" s="271">
        <v>993</v>
      </c>
      <c r="N485" s="270">
        <v>993</v>
      </c>
      <c r="O485" s="270" t="s">
        <v>3141</v>
      </c>
      <c r="P485" s="273">
        <v>3013511637</v>
      </c>
      <c r="Q485" s="273" t="s">
        <v>357</v>
      </c>
      <c r="R485" s="273">
        <v>3013511637</v>
      </c>
      <c r="S485" s="274" t="s">
        <v>3142</v>
      </c>
      <c r="T485" s="313">
        <v>27</v>
      </c>
      <c r="U485" s="313">
        <v>10</v>
      </c>
      <c r="V485" s="313">
        <v>13</v>
      </c>
      <c r="W485" s="313">
        <v>4</v>
      </c>
      <c r="X485" s="312"/>
      <c r="Y485" s="312"/>
      <c r="Z485" s="312"/>
      <c r="AA485" s="312"/>
      <c r="AB485" s="312"/>
      <c r="AC485" s="312"/>
      <c r="AD485" s="312"/>
      <c r="AE485" s="312"/>
      <c r="AF485" s="312"/>
      <c r="AG485" s="312"/>
      <c r="AH485" s="312"/>
      <c r="AI485" s="312"/>
      <c r="AJ485" s="312"/>
      <c r="AK485" s="312"/>
      <c r="AL485" s="312"/>
      <c r="AM485" s="312"/>
      <c r="AN485" s="312"/>
      <c r="AO485" s="312"/>
      <c r="AP485" s="312"/>
      <c r="AQ485" s="312"/>
      <c r="AR485" s="312"/>
      <c r="AS485" s="312"/>
      <c r="AT485" s="312"/>
      <c r="AU485" s="314">
        <v>993</v>
      </c>
      <c r="AV485" s="313">
        <v>11</v>
      </c>
      <c r="AW485" s="313">
        <v>3</v>
      </c>
      <c r="AX485" s="313">
        <v>6</v>
      </c>
      <c r="AY485" s="313">
        <v>2</v>
      </c>
      <c r="AZ485" s="312"/>
      <c r="BA485" s="312"/>
      <c r="BB485" s="312"/>
      <c r="BC485" s="312"/>
      <c r="BD485" s="312"/>
      <c r="BE485" s="312"/>
      <c r="BF485" s="312"/>
      <c r="BG485" s="312"/>
      <c r="BH485" s="312"/>
      <c r="BI485" s="312"/>
      <c r="BJ485" s="312"/>
      <c r="BK485" s="312"/>
      <c r="BL485" s="312"/>
      <c r="BM485" s="312"/>
      <c r="BN485" s="312"/>
      <c r="BO485" s="312"/>
      <c r="BP485" s="312"/>
      <c r="BQ485" s="312"/>
      <c r="BR485" s="312"/>
      <c r="BS485" s="312"/>
      <c r="BT485" s="312"/>
      <c r="BU485" s="315"/>
      <c r="BV485" s="315"/>
      <c r="BW485" s="314">
        <v>993</v>
      </c>
      <c r="BX485" s="313">
        <v>16</v>
      </c>
      <c r="BY485" s="313">
        <v>7</v>
      </c>
      <c r="BZ485" s="313">
        <v>7</v>
      </c>
      <c r="CA485" s="313">
        <v>2</v>
      </c>
      <c r="CB485" s="312"/>
      <c r="CC485" s="312"/>
      <c r="CD485" s="312"/>
      <c r="CE485" s="312"/>
      <c r="CF485" s="312"/>
      <c r="CG485" s="312"/>
      <c r="CH485" s="312"/>
      <c r="CI485" s="312"/>
      <c r="CJ485" s="312"/>
      <c r="CK485" s="312"/>
      <c r="CL485" s="312"/>
      <c r="CM485" s="312"/>
      <c r="CN485" s="312"/>
      <c r="CO485" s="312"/>
      <c r="CP485" s="312"/>
      <c r="CQ485" s="312"/>
      <c r="CR485" s="312"/>
      <c r="CS485" s="312"/>
      <c r="CT485" s="312"/>
      <c r="CU485" s="312"/>
      <c r="CV485" s="312"/>
      <c r="CW485" s="315"/>
      <c r="CX485" s="315"/>
    </row>
    <row r="486" spans="1:102" ht="18.75" x14ac:dyDescent="0.3">
      <c r="A486" s="270">
        <v>474</v>
      </c>
      <c r="B486" s="285" t="s">
        <v>3143</v>
      </c>
      <c r="C486" s="285" t="s">
        <v>351</v>
      </c>
      <c r="D486" s="285" t="s">
        <v>139</v>
      </c>
      <c r="E486" s="285" t="s">
        <v>128</v>
      </c>
      <c r="F486" s="285" t="s">
        <v>145</v>
      </c>
      <c r="G486" s="286" t="s">
        <v>3144</v>
      </c>
      <c r="H486" s="286" t="s">
        <v>3145</v>
      </c>
      <c r="I486" s="291">
        <v>11</v>
      </c>
      <c r="J486" s="285" t="s">
        <v>3146</v>
      </c>
      <c r="K486" s="285" t="s">
        <v>3147</v>
      </c>
      <c r="L486" s="272">
        <v>313001800123</v>
      </c>
      <c r="M486" s="271">
        <v>995</v>
      </c>
      <c r="N486" s="270">
        <v>995</v>
      </c>
      <c r="O486" s="270" t="s">
        <v>3148</v>
      </c>
      <c r="P486" s="273">
        <v>0</v>
      </c>
      <c r="Q486" s="273" t="s">
        <v>357</v>
      </c>
      <c r="R486" s="273">
        <v>0</v>
      </c>
      <c r="S486" s="297" t="s">
        <v>3149</v>
      </c>
      <c r="T486" s="313">
        <v>23</v>
      </c>
      <c r="U486" s="312"/>
      <c r="V486" s="313">
        <v>11</v>
      </c>
      <c r="W486" s="313">
        <v>12</v>
      </c>
      <c r="X486" s="312"/>
      <c r="Y486" s="312"/>
      <c r="Z486" s="312"/>
      <c r="AA486" s="312"/>
      <c r="AB486" s="312"/>
      <c r="AC486" s="312"/>
      <c r="AD486" s="312"/>
      <c r="AE486" s="312"/>
      <c r="AF486" s="312"/>
      <c r="AG486" s="312"/>
      <c r="AH486" s="312"/>
      <c r="AI486" s="312"/>
      <c r="AJ486" s="312"/>
      <c r="AK486" s="312"/>
      <c r="AL486" s="312"/>
      <c r="AM486" s="312"/>
      <c r="AN486" s="312"/>
      <c r="AO486" s="312"/>
      <c r="AP486" s="312"/>
      <c r="AQ486" s="312"/>
      <c r="AR486" s="312"/>
      <c r="AS486" s="312"/>
      <c r="AT486" s="312"/>
      <c r="AU486" s="314">
        <v>995</v>
      </c>
      <c r="AV486" s="313">
        <v>11</v>
      </c>
      <c r="AW486" s="312"/>
      <c r="AX486" s="313">
        <v>7</v>
      </c>
      <c r="AY486" s="313">
        <v>4</v>
      </c>
      <c r="AZ486" s="312"/>
      <c r="BA486" s="312"/>
      <c r="BB486" s="312"/>
      <c r="BC486" s="312"/>
      <c r="BD486" s="312"/>
      <c r="BE486" s="312"/>
      <c r="BF486" s="312"/>
      <c r="BG486" s="312"/>
      <c r="BH486" s="312"/>
      <c r="BI486" s="312"/>
      <c r="BJ486" s="312"/>
      <c r="BK486" s="312"/>
      <c r="BL486" s="312"/>
      <c r="BM486" s="312"/>
      <c r="BN486" s="312"/>
      <c r="BO486" s="312"/>
      <c r="BP486" s="312"/>
      <c r="BQ486" s="312"/>
      <c r="BR486" s="312"/>
      <c r="BS486" s="312"/>
      <c r="BT486" s="312"/>
      <c r="BU486" s="315"/>
      <c r="BV486" s="315"/>
      <c r="BW486" s="314">
        <v>995</v>
      </c>
      <c r="BX486" s="313">
        <v>12</v>
      </c>
      <c r="BY486" s="312"/>
      <c r="BZ486" s="313">
        <v>4</v>
      </c>
      <c r="CA486" s="313">
        <v>8</v>
      </c>
      <c r="CB486" s="312"/>
      <c r="CC486" s="312"/>
      <c r="CD486" s="312"/>
      <c r="CE486" s="312"/>
      <c r="CF486" s="312"/>
      <c r="CG486" s="312"/>
      <c r="CH486" s="312"/>
      <c r="CI486" s="312"/>
      <c r="CJ486" s="312"/>
      <c r="CK486" s="312"/>
      <c r="CL486" s="312"/>
      <c r="CM486" s="312"/>
      <c r="CN486" s="312"/>
      <c r="CO486" s="312"/>
      <c r="CP486" s="312"/>
      <c r="CQ486" s="312"/>
      <c r="CR486" s="312"/>
      <c r="CS486" s="312"/>
      <c r="CT486" s="312"/>
      <c r="CU486" s="312"/>
      <c r="CV486" s="312"/>
      <c r="CW486" s="315"/>
      <c r="CX486" s="315"/>
    </row>
    <row r="487" spans="1:102" ht="18.75" x14ac:dyDescent="0.3">
      <c r="A487" s="270">
        <v>475</v>
      </c>
      <c r="B487" s="285" t="s">
        <v>3150</v>
      </c>
      <c r="C487" s="285" t="s">
        <v>351</v>
      </c>
      <c r="D487" s="285" t="s">
        <v>139</v>
      </c>
      <c r="E487" s="285" t="s">
        <v>130</v>
      </c>
      <c r="F487" s="285" t="s">
        <v>130</v>
      </c>
      <c r="G487" s="286" t="s">
        <v>3154</v>
      </c>
      <c r="H487" s="286" t="s">
        <v>3153</v>
      </c>
      <c r="I487" s="291">
        <v>13</v>
      </c>
      <c r="J487" s="285" t="s">
        <v>1814</v>
      </c>
      <c r="K487" s="285" t="s">
        <v>3152</v>
      </c>
      <c r="L487" s="272">
        <v>313001801103</v>
      </c>
      <c r="M487" s="271">
        <v>998</v>
      </c>
      <c r="N487" s="270">
        <v>998</v>
      </c>
      <c r="O487" s="270" t="s">
        <v>3151</v>
      </c>
      <c r="P487" s="273">
        <v>6482730</v>
      </c>
      <c r="Q487" s="273" t="s">
        <v>357</v>
      </c>
      <c r="R487" s="273" t="s">
        <v>3155</v>
      </c>
      <c r="S487" s="274" t="s">
        <v>3156</v>
      </c>
      <c r="T487" s="313">
        <v>9</v>
      </c>
      <c r="U487" s="313">
        <v>9</v>
      </c>
      <c r="V487" s="312"/>
      <c r="W487" s="312"/>
      <c r="X487" s="312"/>
      <c r="Y487" s="312"/>
      <c r="Z487" s="312"/>
      <c r="AA487" s="312"/>
      <c r="AB487" s="312"/>
      <c r="AC487" s="312"/>
      <c r="AD487" s="312"/>
      <c r="AE487" s="312"/>
      <c r="AF487" s="312"/>
      <c r="AG487" s="312"/>
      <c r="AH487" s="312"/>
      <c r="AI487" s="312"/>
      <c r="AJ487" s="312"/>
      <c r="AK487" s="312"/>
      <c r="AL487" s="312"/>
      <c r="AM487" s="312"/>
      <c r="AN487" s="312"/>
      <c r="AO487" s="312"/>
      <c r="AP487" s="312"/>
      <c r="AQ487" s="312"/>
      <c r="AR487" s="312"/>
      <c r="AS487" s="312"/>
      <c r="AT487" s="312"/>
      <c r="AU487" s="314">
        <v>998</v>
      </c>
      <c r="AV487" s="313">
        <v>3</v>
      </c>
      <c r="AW487" s="313">
        <v>3</v>
      </c>
      <c r="AX487" s="312"/>
      <c r="AY487" s="312"/>
      <c r="AZ487" s="312"/>
      <c r="BA487" s="312"/>
      <c r="BB487" s="312"/>
      <c r="BC487" s="312"/>
      <c r="BD487" s="312"/>
      <c r="BE487" s="312"/>
      <c r="BF487" s="312"/>
      <c r="BG487" s="312"/>
      <c r="BH487" s="312"/>
      <c r="BI487" s="312"/>
      <c r="BJ487" s="312"/>
      <c r="BK487" s="312"/>
      <c r="BL487" s="312"/>
      <c r="BM487" s="312"/>
      <c r="BN487" s="312"/>
      <c r="BO487" s="312"/>
      <c r="BP487" s="312"/>
      <c r="BQ487" s="312"/>
      <c r="BR487" s="312"/>
      <c r="BS487" s="312"/>
      <c r="BT487" s="312"/>
      <c r="BU487" s="315"/>
      <c r="BV487" s="315"/>
      <c r="BW487" s="314">
        <v>998</v>
      </c>
      <c r="BX487" s="313">
        <v>6</v>
      </c>
      <c r="BY487" s="313">
        <v>6</v>
      </c>
      <c r="BZ487" s="312"/>
      <c r="CA487" s="312"/>
      <c r="CB487" s="312"/>
      <c r="CC487" s="312"/>
      <c r="CD487" s="312"/>
      <c r="CE487" s="312"/>
      <c r="CF487" s="312"/>
      <c r="CG487" s="312"/>
      <c r="CH487" s="312"/>
      <c r="CI487" s="312"/>
      <c r="CJ487" s="312"/>
      <c r="CK487" s="312"/>
      <c r="CL487" s="312"/>
      <c r="CM487" s="312"/>
      <c r="CN487" s="312"/>
      <c r="CO487" s="312"/>
      <c r="CP487" s="312"/>
      <c r="CQ487" s="312"/>
      <c r="CR487" s="312"/>
      <c r="CS487" s="312"/>
      <c r="CT487" s="312"/>
      <c r="CU487" s="312"/>
      <c r="CV487" s="312"/>
      <c r="CW487" s="315"/>
      <c r="CX487" s="315"/>
    </row>
  </sheetData>
  <sortState ref="A14:CX487">
    <sortCondition ref="A14:A487"/>
  </sortState>
  <mergeCells count="18">
    <mergeCell ref="U10:W10"/>
    <mergeCell ref="X10:AC10"/>
    <mergeCell ref="AD10:AG10"/>
    <mergeCell ref="AH10:AI10"/>
    <mergeCell ref="AJ10:AO10"/>
    <mergeCell ref="CB10:CG10"/>
    <mergeCell ref="CH10:CK10"/>
    <mergeCell ref="AP9:AT9"/>
    <mergeCell ref="BR9:BV9"/>
    <mergeCell ref="CT9:CX9"/>
    <mergeCell ref="AW10:AY10"/>
    <mergeCell ref="AZ10:BE10"/>
    <mergeCell ref="CL10:CM10"/>
    <mergeCell ref="CN10:CS10"/>
    <mergeCell ref="BF10:BI10"/>
    <mergeCell ref="BJ10:BK10"/>
    <mergeCell ref="BL10:BQ10"/>
    <mergeCell ref="BY10:CA10"/>
  </mergeCells>
  <hyperlinks>
    <hyperlink ref="S487" r:id="rId1" display="mailto:institutovigotsky777@gmail.com"/>
    <hyperlink ref="H2" location="CONTENIDO!A1" display="VOLVER."/>
  </hyperlinks>
  <pageMargins left="0.7" right="0.7" top="0.75" bottom="0.75" header="0.3" footer="0.3"/>
  <pageSetup orientation="portrait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66"/>
  <sheetViews>
    <sheetView showGridLines="0" zoomScale="70" zoomScaleNormal="70" workbookViewId="0">
      <selection activeCell="K1" sqref="K1"/>
    </sheetView>
  </sheetViews>
  <sheetFormatPr baseColWidth="10" defaultRowHeight="15" x14ac:dyDescent="0.25"/>
  <cols>
    <col min="1" max="1" width="6.140625" customWidth="1"/>
    <col min="2" max="2" width="14" customWidth="1"/>
    <col min="3" max="3" width="22.42578125" bestFit="1" customWidth="1"/>
    <col min="4" max="4" width="12" bestFit="1" customWidth="1"/>
    <col min="5" max="5" width="19.85546875" customWidth="1"/>
    <col min="6" max="7" width="16" bestFit="1" customWidth="1"/>
    <col min="8" max="8" width="30" bestFit="1" customWidth="1"/>
    <col min="9" max="10" width="28.5703125" bestFit="1" customWidth="1"/>
    <col min="11" max="12" width="28.140625" customWidth="1"/>
    <col min="13" max="13" width="29.5703125" bestFit="1" customWidth="1"/>
    <col min="14" max="15" width="28.140625" bestFit="1" customWidth="1"/>
  </cols>
  <sheetData>
    <row r="1" spans="1:11" x14ac:dyDescent="0.25">
      <c r="A1" s="75" t="s">
        <v>3435</v>
      </c>
      <c r="K1" s="9" t="s">
        <v>91</v>
      </c>
    </row>
    <row r="2" spans="1:11" ht="15.75" x14ac:dyDescent="0.25">
      <c r="A2" s="364" t="s">
        <v>3165</v>
      </c>
    </row>
    <row r="3" spans="1:11" ht="15.75" x14ac:dyDescent="0.25">
      <c r="A3" s="364"/>
    </row>
    <row r="4" spans="1:11" ht="15" customHeight="1" x14ac:dyDescent="0.25">
      <c r="B4" s="660" t="s">
        <v>3438</v>
      </c>
      <c r="C4" s="660" t="s">
        <v>3439</v>
      </c>
      <c r="D4" s="660" t="s">
        <v>3440</v>
      </c>
      <c r="E4" s="660" t="s">
        <v>3432</v>
      </c>
      <c r="F4" s="660" t="s">
        <v>216</v>
      </c>
      <c r="G4" s="660" t="s">
        <v>217</v>
      </c>
      <c r="H4" s="658" t="s">
        <v>3441</v>
      </c>
      <c r="I4" s="658"/>
      <c r="J4" s="658"/>
    </row>
    <row r="5" spans="1:11" ht="30" customHeight="1" x14ac:dyDescent="0.25">
      <c r="B5" s="661"/>
      <c r="C5" s="661"/>
      <c r="D5" s="661"/>
      <c r="E5" s="661"/>
      <c r="F5" s="661"/>
      <c r="G5" s="661"/>
      <c r="H5" s="370" t="s">
        <v>128</v>
      </c>
      <c r="I5" s="370" t="s">
        <v>129</v>
      </c>
      <c r="J5" s="370" t="s">
        <v>130</v>
      </c>
    </row>
    <row r="6" spans="1:11" ht="18.75" x14ac:dyDescent="0.3">
      <c r="B6" s="366">
        <v>1</v>
      </c>
      <c r="C6" s="367" t="s">
        <v>3393</v>
      </c>
      <c r="D6" s="367" t="s">
        <v>3394</v>
      </c>
      <c r="E6" s="313">
        <v>11</v>
      </c>
      <c r="F6" s="313">
        <v>4</v>
      </c>
      <c r="G6" s="313">
        <v>7</v>
      </c>
      <c r="H6" s="313">
        <v>4</v>
      </c>
      <c r="I6" s="313">
        <v>4</v>
      </c>
      <c r="J6" s="313">
        <v>3</v>
      </c>
    </row>
    <row r="7" spans="1:11" ht="18.75" x14ac:dyDescent="0.3">
      <c r="B7" s="366">
        <v>3</v>
      </c>
      <c r="C7" s="367" t="s">
        <v>3395</v>
      </c>
      <c r="D7" s="367" t="s">
        <v>3394</v>
      </c>
      <c r="E7" s="313">
        <v>1</v>
      </c>
      <c r="F7" s="313">
        <v>1</v>
      </c>
      <c r="G7" s="312"/>
      <c r="H7" s="312"/>
      <c r="I7" s="313">
        <v>1</v>
      </c>
      <c r="J7" s="312"/>
    </row>
    <row r="8" spans="1:11" ht="18.75" x14ac:dyDescent="0.3">
      <c r="B8" s="366">
        <v>4</v>
      </c>
      <c r="C8" s="367" t="s">
        <v>3396</v>
      </c>
      <c r="D8" s="367" t="s">
        <v>3394</v>
      </c>
      <c r="E8" s="313">
        <v>7</v>
      </c>
      <c r="F8" s="313">
        <v>4</v>
      </c>
      <c r="G8" s="313">
        <v>3</v>
      </c>
      <c r="H8" s="313">
        <v>2</v>
      </c>
      <c r="I8" s="312"/>
      <c r="J8" s="313">
        <v>5</v>
      </c>
    </row>
    <row r="9" spans="1:11" ht="18.75" x14ac:dyDescent="0.3">
      <c r="B9" s="366">
        <v>5</v>
      </c>
      <c r="C9" s="367" t="s">
        <v>3397</v>
      </c>
      <c r="D9" s="367" t="s">
        <v>3394</v>
      </c>
      <c r="E9" s="313">
        <v>1</v>
      </c>
      <c r="F9" s="312"/>
      <c r="G9" s="313">
        <v>1</v>
      </c>
      <c r="H9" s="313">
        <v>1</v>
      </c>
      <c r="I9" s="312"/>
      <c r="J9" s="312"/>
    </row>
    <row r="10" spans="1:11" ht="18.75" x14ac:dyDescent="0.3">
      <c r="B10" s="366">
        <v>6</v>
      </c>
      <c r="C10" s="367" t="s">
        <v>3398</v>
      </c>
      <c r="D10" s="367" t="s">
        <v>3394</v>
      </c>
      <c r="E10" s="313">
        <v>4</v>
      </c>
      <c r="F10" s="313">
        <v>2</v>
      </c>
      <c r="G10" s="313">
        <v>2</v>
      </c>
      <c r="H10" s="313">
        <v>1</v>
      </c>
      <c r="I10" s="313">
        <v>2</v>
      </c>
      <c r="J10" s="313">
        <v>1</v>
      </c>
    </row>
    <row r="11" spans="1:11" ht="18.75" x14ac:dyDescent="0.3">
      <c r="B11" s="366">
        <v>9</v>
      </c>
      <c r="C11" s="367" t="s">
        <v>3399</v>
      </c>
      <c r="D11" s="367" t="s">
        <v>3394</v>
      </c>
      <c r="E11" s="313">
        <v>2</v>
      </c>
      <c r="F11" s="312"/>
      <c r="G11" s="313">
        <v>2</v>
      </c>
      <c r="H11" s="312"/>
      <c r="I11" s="313">
        <v>2</v>
      </c>
      <c r="J11" s="312"/>
    </row>
    <row r="12" spans="1:11" ht="18.75" x14ac:dyDescent="0.3">
      <c r="B12" s="366">
        <v>11</v>
      </c>
      <c r="C12" s="367" t="s">
        <v>3400</v>
      </c>
      <c r="D12" s="367" t="s">
        <v>3394</v>
      </c>
      <c r="E12" s="313">
        <v>1</v>
      </c>
      <c r="F12" s="313">
        <v>1</v>
      </c>
      <c r="G12" s="312"/>
      <c r="H12" s="313">
        <v>1</v>
      </c>
      <c r="I12" s="312"/>
      <c r="J12" s="312"/>
    </row>
    <row r="13" spans="1:11" ht="18.75" x14ac:dyDescent="0.3">
      <c r="B13" s="366">
        <v>13</v>
      </c>
      <c r="C13" s="367" t="s">
        <v>3401</v>
      </c>
      <c r="D13" s="367" t="s">
        <v>3394</v>
      </c>
      <c r="E13" s="313">
        <v>1</v>
      </c>
      <c r="F13" s="313">
        <v>1</v>
      </c>
      <c r="G13" s="312"/>
      <c r="H13" s="313">
        <v>1</v>
      </c>
      <c r="I13" s="312"/>
      <c r="J13" s="312"/>
    </row>
    <row r="14" spans="1:11" ht="18.75" x14ac:dyDescent="0.3">
      <c r="B14" s="366">
        <v>14</v>
      </c>
      <c r="C14" s="367" t="s">
        <v>3402</v>
      </c>
      <c r="D14" s="367" t="s">
        <v>3394</v>
      </c>
      <c r="E14" s="313">
        <v>2</v>
      </c>
      <c r="F14" s="313">
        <v>1</v>
      </c>
      <c r="G14" s="313">
        <v>1</v>
      </c>
      <c r="H14" s="312"/>
      <c r="I14" s="312"/>
      <c r="J14" s="313">
        <v>2</v>
      </c>
    </row>
    <row r="15" spans="1:11" ht="18.75" x14ac:dyDescent="0.3">
      <c r="B15" s="366">
        <v>17</v>
      </c>
      <c r="C15" s="367" t="s">
        <v>3403</v>
      </c>
      <c r="D15" s="367" t="s">
        <v>3394</v>
      </c>
      <c r="E15" s="313">
        <v>2</v>
      </c>
      <c r="F15" s="312"/>
      <c r="G15" s="313">
        <v>2</v>
      </c>
      <c r="H15" s="312"/>
      <c r="I15" s="313">
        <v>1</v>
      </c>
      <c r="J15" s="313">
        <v>1</v>
      </c>
    </row>
    <row r="16" spans="1:11" ht="18.75" x14ac:dyDescent="0.3">
      <c r="B16" s="366">
        <v>20</v>
      </c>
      <c r="C16" s="367" t="s">
        <v>3404</v>
      </c>
      <c r="D16" s="367" t="s">
        <v>3394</v>
      </c>
      <c r="E16" s="313">
        <v>1</v>
      </c>
      <c r="F16" s="313">
        <v>1</v>
      </c>
      <c r="G16" s="312"/>
      <c r="H16" s="312"/>
      <c r="I16" s="312"/>
      <c r="J16" s="313">
        <v>1</v>
      </c>
    </row>
    <row r="17" spans="2:10" ht="18.75" x14ac:dyDescent="0.3">
      <c r="B17" s="366">
        <v>25</v>
      </c>
      <c r="C17" s="367" t="s">
        <v>3405</v>
      </c>
      <c r="D17" s="367" t="s">
        <v>3394</v>
      </c>
      <c r="E17" s="313">
        <v>1</v>
      </c>
      <c r="F17" s="313">
        <v>1</v>
      </c>
      <c r="G17" s="312"/>
      <c r="H17" s="312"/>
      <c r="I17" s="312"/>
      <c r="J17" s="313">
        <v>1</v>
      </c>
    </row>
    <row r="18" spans="2:10" ht="18.75" x14ac:dyDescent="0.3">
      <c r="B18" s="366">
        <v>26</v>
      </c>
      <c r="C18" s="367" t="s">
        <v>3406</v>
      </c>
      <c r="D18" s="367" t="s">
        <v>3394</v>
      </c>
      <c r="E18" s="313">
        <v>1</v>
      </c>
      <c r="F18" s="312"/>
      <c r="G18" s="313">
        <v>1</v>
      </c>
      <c r="H18" s="312"/>
      <c r="I18" s="312"/>
      <c r="J18" s="313">
        <v>1</v>
      </c>
    </row>
    <row r="19" spans="2:10" ht="18.75" x14ac:dyDescent="0.3">
      <c r="B19" s="366">
        <v>27</v>
      </c>
      <c r="C19" s="367" t="s">
        <v>3407</v>
      </c>
      <c r="D19" s="367" t="s">
        <v>3394</v>
      </c>
      <c r="E19" s="313">
        <v>3</v>
      </c>
      <c r="F19" s="313">
        <v>2</v>
      </c>
      <c r="G19" s="313">
        <v>1</v>
      </c>
      <c r="H19" s="312"/>
      <c r="I19" s="313">
        <v>1</v>
      </c>
      <c r="J19" s="313">
        <v>2</v>
      </c>
    </row>
    <row r="20" spans="2:10" ht="18.75" x14ac:dyDescent="0.3">
      <c r="B20" s="366">
        <v>29</v>
      </c>
      <c r="C20" s="367" t="s">
        <v>3408</v>
      </c>
      <c r="D20" s="367" t="s">
        <v>3394</v>
      </c>
      <c r="E20" s="313">
        <v>1</v>
      </c>
      <c r="F20" s="313">
        <v>1</v>
      </c>
      <c r="G20" s="312"/>
      <c r="H20" s="312"/>
      <c r="I20" s="313">
        <v>1</v>
      </c>
      <c r="J20" s="312"/>
    </row>
    <row r="21" spans="2:10" ht="18.75" x14ac:dyDescent="0.3">
      <c r="B21" s="366">
        <v>36</v>
      </c>
      <c r="C21" s="367" t="s">
        <v>3409</v>
      </c>
      <c r="D21" s="367" t="s">
        <v>3394</v>
      </c>
      <c r="E21" s="313">
        <v>2</v>
      </c>
      <c r="F21" s="313">
        <v>1</v>
      </c>
      <c r="G21" s="313">
        <v>1</v>
      </c>
      <c r="H21" s="312"/>
      <c r="I21" s="312"/>
      <c r="J21" s="313">
        <v>2</v>
      </c>
    </row>
    <row r="22" spans="2:10" ht="18.75" x14ac:dyDescent="0.3">
      <c r="B22" s="366">
        <v>37</v>
      </c>
      <c r="C22" s="367" t="s">
        <v>3410</v>
      </c>
      <c r="D22" s="367" t="s">
        <v>3394</v>
      </c>
      <c r="E22" s="313">
        <v>1</v>
      </c>
      <c r="F22" s="313">
        <v>1</v>
      </c>
      <c r="G22" s="312"/>
      <c r="H22" s="312"/>
      <c r="I22" s="313">
        <v>1</v>
      </c>
      <c r="J22" s="312"/>
    </row>
    <row r="23" spans="2:10" ht="18.75" x14ac:dyDescent="0.3">
      <c r="B23" s="366">
        <v>40</v>
      </c>
      <c r="C23" s="367" t="s">
        <v>3411</v>
      </c>
      <c r="D23" s="367" t="s">
        <v>3394</v>
      </c>
      <c r="E23" s="313">
        <v>4</v>
      </c>
      <c r="F23" s="313">
        <v>2</v>
      </c>
      <c r="G23" s="313">
        <v>2</v>
      </c>
      <c r="H23" s="313">
        <v>1</v>
      </c>
      <c r="I23" s="313">
        <v>1</v>
      </c>
      <c r="J23" s="313">
        <v>2</v>
      </c>
    </row>
    <row r="24" spans="2:10" ht="18.75" x14ac:dyDescent="0.3">
      <c r="B24" s="366">
        <v>41</v>
      </c>
      <c r="C24" s="367" t="s">
        <v>3412</v>
      </c>
      <c r="D24" s="367" t="s">
        <v>3394</v>
      </c>
      <c r="E24" s="313">
        <v>1</v>
      </c>
      <c r="F24" s="313">
        <v>1</v>
      </c>
      <c r="G24" s="312"/>
      <c r="H24" s="312"/>
      <c r="I24" s="313">
        <v>1</v>
      </c>
      <c r="J24" s="312"/>
    </row>
    <row r="25" spans="2:10" ht="18.75" x14ac:dyDescent="0.3">
      <c r="B25" s="366">
        <v>45</v>
      </c>
      <c r="C25" s="367" t="s">
        <v>3413</v>
      </c>
      <c r="D25" s="367" t="s">
        <v>3394</v>
      </c>
      <c r="E25" s="313">
        <v>1</v>
      </c>
      <c r="F25" s="312"/>
      <c r="G25" s="313">
        <v>1</v>
      </c>
      <c r="H25" s="312"/>
      <c r="I25" s="313">
        <v>1</v>
      </c>
      <c r="J25" s="312"/>
    </row>
    <row r="26" spans="2:10" ht="18.75" x14ac:dyDescent="0.3">
      <c r="B26" s="366">
        <v>46</v>
      </c>
      <c r="C26" s="367" t="s">
        <v>3414</v>
      </c>
      <c r="D26" s="367" t="s">
        <v>3394</v>
      </c>
      <c r="E26" s="313">
        <v>2</v>
      </c>
      <c r="F26" s="313">
        <v>1</v>
      </c>
      <c r="G26" s="313">
        <v>1</v>
      </c>
      <c r="H26" s="313">
        <v>2</v>
      </c>
      <c r="I26" s="312"/>
      <c r="J26" s="312"/>
    </row>
    <row r="27" spans="2:10" ht="18.75" x14ac:dyDescent="0.3">
      <c r="B27" s="366">
        <v>47</v>
      </c>
      <c r="C27" s="367" t="s">
        <v>3415</v>
      </c>
      <c r="D27" s="367" t="s">
        <v>3394</v>
      </c>
      <c r="E27" s="313">
        <v>9</v>
      </c>
      <c r="F27" s="313">
        <v>5</v>
      </c>
      <c r="G27" s="313">
        <v>4</v>
      </c>
      <c r="H27" s="313">
        <v>3</v>
      </c>
      <c r="I27" s="313">
        <v>1</v>
      </c>
      <c r="J27" s="313">
        <v>5</v>
      </c>
    </row>
    <row r="28" spans="2:10" ht="18.75" x14ac:dyDescent="0.3">
      <c r="B28" s="366">
        <v>48</v>
      </c>
      <c r="C28" s="367" t="s">
        <v>3416</v>
      </c>
      <c r="D28" s="367" t="s">
        <v>3394</v>
      </c>
      <c r="E28" s="313">
        <v>2</v>
      </c>
      <c r="F28" s="313">
        <v>1</v>
      </c>
      <c r="G28" s="313">
        <v>1</v>
      </c>
      <c r="H28" s="312"/>
      <c r="I28" s="313">
        <v>2</v>
      </c>
      <c r="J28" s="312"/>
    </row>
    <row r="29" spans="2:10" ht="18.75" x14ac:dyDescent="0.3">
      <c r="B29" s="366">
        <v>66</v>
      </c>
      <c r="C29" s="367" t="s">
        <v>3417</v>
      </c>
      <c r="D29" s="367" t="s">
        <v>3394</v>
      </c>
      <c r="E29" s="313">
        <v>1</v>
      </c>
      <c r="F29" s="312"/>
      <c r="G29" s="313">
        <v>1</v>
      </c>
      <c r="H29" s="312"/>
      <c r="I29" s="313">
        <v>1</v>
      </c>
      <c r="J29" s="312"/>
    </row>
    <row r="30" spans="2:10" ht="18.75" x14ac:dyDescent="0.3">
      <c r="B30" s="366">
        <v>67</v>
      </c>
      <c r="C30" s="367" t="s">
        <v>3418</v>
      </c>
      <c r="D30" s="367" t="s">
        <v>3394</v>
      </c>
      <c r="E30" s="313">
        <v>1</v>
      </c>
      <c r="F30" s="313">
        <v>1</v>
      </c>
      <c r="G30" s="312"/>
      <c r="H30" s="312"/>
      <c r="I30" s="313">
        <v>1</v>
      </c>
      <c r="J30" s="312"/>
    </row>
    <row r="31" spans="2:10" ht="18.75" x14ac:dyDescent="0.3">
      <c r="B31" s="366">
        <v>72</v>
      </c>
      <c r="C31" s="367" t="s">
        <v>3419</v>
      </c>
      <c r="D31" s="367" t="s">
        <v>3394</v>
      </c>
      <c r="E31" s="313">
        <v>53</v>
      </c>
      <c r="F31" s="313">
        <v>19</v>
      </c>
      <c r="G31" s="313">
        <v>34</v>
      </c>
      <c r="H31" s="313">
        <v>12</v>
      </c>
      <c r="I31" s="313">
        <v>26</v>
      </c>
      <c r="J31" s="313">
        <v>15</v>
      </c>
    </row>
    <row r="32" spans="2:10" ht="18.75" x14ac:dyDescent="0.3">
      <c r="B32" s="366">
        <v>73</v>
      </c>
      <c r="C32" s="367" t="s">
        <v>3420</v>
      </c>
      <c r="D32" s="367" t="s">
        <v>3394</v>
      </c>
      <c r="E32" s="313">
        <v>2</v>
      </c>
      <c r="F32" s="313">
        <v>2</v>
      </c>
      <c r="G32" s="312"/>
      <c r="H32" s="312"/>
      <c r="I32" s="313">
        <v>1</v>
      </c>
      <c r="J32" s="313">
        <v>1</v>
      </c>
    </row>
    <row r="33" spans="2:10" ht="18.75" x14ac:dyDescent="0.3">
      <c r="B33" s="366">
        <v>82</v>
      </c>
      <c r="C33" s="367" t="s">
        <v>3421</v>
      </c>
      <c r="D33" s="367" t="s">
        <v>3394</v>
      </c>
      <c r="E33" s="313">
        <v>1</v>
      </c>
      <c r="F33" s="312"/>
      <c r="G33" s="313">
        <v>1</v>
      </c>
      <c r="H33" s="312"/>
      <c r="I33" s="312"/>
      <c r="J33" s="313">
        <v>1</v>
      </c>
    </row>
    <row r="34" spans="2:10" ht="18.75" x14ac:dyDescent="0.3">
      <c r="B34" s="366">
        <v>83</v>
      </c>
      <c r="C34" s="367" t="s">
        <v>3422</v>
      </c>
      <c r="D34" s="367" t="s">
        <v>3394</v>
      </c>
      <c r="E34" s="313">
        <v>300</v>
      </c>
      <c r="F34" s="313">
        <v>155</v>
      </c>
      <c r="G34" s="313">
        <v>145</v>
      </c>
      <c r="H34" s="313">
        <v>66</v>
      </c>
      <c r="I34" s="313">
        <v>115</v>
      </c>
      <c r="J34" s="313">
        <v>119</v>
      </c>
    </row>
    <row r="35" spans="2:10" ht="18.75" x14ac:dyDescent="0.3">
      <c r="B35" s="366">
        <v>95</v>
      </c>
      <c r="C35" s="367" t="s">
        <v>3423</v>
      </c>
      <c r="D35" s="367" t="s">
        <v>3394</v>
      </c>
      <c r="E35" s="313">
        <v>51</v>
      </c>
      <c r="F35" s="313">
        <v>25</v>
      </c>
      <c r="G35" s="313">
        <v>26</v>
      </c>
      <c r="H35" s="313">
        <v>17</v>
      </c>
      <c r="I35" s="313">
        <v>12</v>
      </c>
      <c r="J35" s="313">
        <v>22</v>
      </c>
    </row>
    <row r="36" spans="2:10" ht="18.75" x14ac:dyDescent="0.3">
      <c r="B36" s="366">
        <v>96</v>
      </c>
      <c r="C36" s="367" t="s">
        <v>3424</v>
      </c>
      <c r="D36" s="367" t="s">
        <v>3394</v>
      </c>
      <c r="E36" s="313">
        <v>1</v>
      </c>
      <c r="F36" s="313">
        <v>1</v>
      </c>
      <c r="G36" s="312"/>
      <c r="H36" s="312"/>
      <c r="I36" s="312"/>
      <c r="J36" s="313">
        <v>1</v>
      </c>
    </row>
    <row r="37" spans="2:10" ht="18.75" x14ac:dyDescent="0.3">
      <c r="B37" s="366">
        <v>99</v>
      </c>
      <c r="C37" s="367" t="s">
        <v>3427</v>
      </c>
      <c r="D37" s="367" t="s">
        <v>3394</v>
      </c>
      <c r="E37" s="313">
        <v>8</v>
      </c>
      <c r="F37" s="313">
        <v>4</v>
      </c>
      <c r="G37" s="313">
        <v>4</v>
      </c>
      <c r="H37" s="313">
        <v>2</v>
      </c>
      <c r="I37" s="313">
        <v>2</v>
      </c>
      <c r="J37" s="313">
        <v>4</v>
      </c>
    </row>
    <row r="38" spans="2:10" ht="18.75" x14ac:dyDescent="0.3">
      <c r="B38" s="366">
        <v>100</v>
      </c>
      <c r="C38" s="367" t="s">
        <v>3428</v>
      </c>
      <c r="D38" s="367" t="s">
        <v>3394</v>
      </c>
      <c r="E38" s="313">
        <v>2</v>
      </c>
      <c r="F38" s="312"/>
      <c r="G38" s="313">
        <v>2</v>
      </c>
      <c r="H38" s="312"/>
      <c r="I38" s="313">
        <v>2</v>
      </c>
      <c r="J38" s="312"/>
    </row>
    <row r="39" spans="2:10" ht="18.75" x14ac:dyDescent="0.3">
      <c r="B39" s="366">
        <v>107</v>
      </c>
      <c r="C39" s="367" t="s">
        <v>3429</v>
      </c>
      <c r="D39" s="367" t="s">
        <v>3394</v>
      </c>
      <c r="E39" s="313">
        <v>4</v>
      </c>
      <c r="F39" s="313">
        <v>3</v>
      </c>
      <c r="G39" s="313">
        <v>1</v>
      </c>
      <c r="H39" s="313">
        <v>2</v>
      </c>
      <c r="I39" s="313">
        <v>1</v>
      </c>
      <c r="J39" s="313">
        <v>1</v>
      </c>
    </row>
    <row r="40" spans="2:10" ht="30.75" x14ac:dyDescent="0.3">
      <c r="B40" s="366">
        <v>97</v>
      </c>
      <c r="C40" s="367" t="s">
        <v>3425</v>
      </c>
      <c r="D40" s="367" t="s">
        <v>3425</v>
      </c>
      <c r="E40" s="313">
        <v>8957</v>
      </c>
      <c r="F40" s="313">
        <v>4324</v>
      </c>
      <c r="G40" s="313">
        <v>4633</v>
      </c>
      <c r="H40" s="313">
        <v>2480</v>
      </c>
      <c r="I40" s="313">
        <v>4778</v>
      </c>
      <c r="J40" s="313">
        <v>1699</v>
      </c>
    </row>
    <row r="41" spans="2:10" ht="30.75" x14ac:dyDescent="0.3">
      <c r="B41" s="366">
        <v>98</v>
      </c>
      <c r="C41" s="367" t="s">
        <v>3426</v>
      </c>
      <c r="D41" s="367" t="s">
        <v>3425</v>
      </c>
      <c r="E41" s="313">
        <v>9</v>
      </c>
      <c r="F41" s="313">
        <v>5</v>
      </c>
      <c r="G41" s="313">
        <v>4</v>
      </c>
      <c r="H41" s="313">
        <v>5</v>
      </c>
      <c r="I41" s="313">
        <v>2</v>
      </c>
      <c r="J41" s="313">
        <v>2</v>
      </c>
    </row>
    <row r="42" spans="2:10" ht="30.75" x14ac:dyDescent="0.3">
      <c r="B42" s="366">
        <v>200</v>
      </c>
      <c r="C42" s="367" t="s">
        <v>3430</v>
      </c>
      <c r="D42" s="367" t="s">
        <v>3425</v>
      </c>
      <c r="E42" s="313">
        <v>4089</v>
      </c>
      <c r="F42" s="313">
        <v>2012</v>
      </c>
      <c r="G42" s="313">
        <v>2077</v>
      </c>
      <c r="H42" s="313">
        <v>1267</v>
      </c>
      <c r="I42" s="313">
        <v>2008</v>
      </c>
      <c r="J42" s="313">
        <v>814</v>
      </c>
    </row>
    <row r="43" spans="2:10" ht="18.75" x14ac:dyDescent="0.3">
      <c r="B43" s="366">
        <v>999</v>
      </c>
      <c r="C43" s="367" t="s">
        <v>3431</v>
      </c>
      <c r="D43" s="367" t="s">
        <v>3392</v>
      </c>
      <c r="E43" s="313">
        <v>23</v>
      </c>
      <c r="F43" s="313">
        <v>13</v>
      </c>
      <c r="G43" s="313">
        <v>10</v>
      </c>
      <c r="H43" s="313">
        <v>5</v>
      </c>
      <c r="I43" s="313">
        <v>10</v>
      </c>
      <c r="J43" s="313">
        <v>8</v>
      </c>
    </row>
    <row r="44" spans="2:10" ht="18.75" x14ac:dyDescent="0.3">
      <c r="B44" s="366">
        <v>0</v>
      </c>
      <c r="C44" s="367" t="s">
        <v>3392</v>
      </c>
      <c r="D44" s="367" t="s">
        <v>3392</v>
      </c>
      <c r="E44" s="313">
        <v>221082</v>
      </c>
      <c r="F44" s="313">
        <v>109611</v>
      </c>
      <c r="G44" s="313">
        <v>111471</v>
      </c>
      <c r="H44" s="313">
        <v>60085</v>
      </c>
      <c r="I44" s="313">
        <v>74881</v>
      </c>
      <c r="J44" s="313">
        <v>86116</v>
      </c>
    </row>
    <row r="45" spans="2:10" ht="18.75" x14ac:dyDescent="0.3">
      <c r="B45" s="654" t="s">
        <v>3442</v>
      </c>
      <c r="C45" s="654"/>
      <c r="D45" s="654"/>
      <c r="E45" s="371">
        <v>234645</v>
      </c>
      <c r="F45" s="372">
        <f>+SUM(F6:F44)</f>
        <v>116206</v>
      </c>
      <c r="G45" s="372">
        <f>+SUM(G6:G44)</f>
        <v>118439</v>
      </c>
      <c r="H45" s="371">
        <v>63957</v>
      </c>
      <c r="I45" s="371">
        <v>81859</v>
      </c>
      <c r="J45" s="371">
        <v>88829</v>
      </c>
    </row>
    <row r="46" spans="2:10" ht="39" customHeight="1" x14ac:dyDescent="0.3">
      <c r="B46" s="659" t="s">
        <v>3443</v>
      </c>
      <c r="C46" s="659"/>
      <c r="D46" s="659"/>
      <c r="E46" s="372">
        <f>+SUM(E6:E42)</f>
        <v>13540</v>
      </c>
      <c r="F46" s="372"/>
      <c r="G46" s="372"/>
      <c r="H46" s="372">
        <f>+SUM(H6:H42)</f>
        <v>3867</v>
      </c>
      <c r="I46" s="372">
        <f>+SUM(I6:I42)</f>
        <v>6968</v>
      </c>
      <c r="J46" s="372">
        <f>+SUM(J6:J42)</f>
        <v>2705</v>
      </c>
    </row>
    <row r="47" spans="2:10" ht="46.5" customHeight="1" x14ac:dyDescent="0.25">
      <c r="B47" s="659" t="s">
        <v>3444</v>
      </c>
      <c r="C47" s="659"/>
      <c r="D47" s="659"/>
      <c r="E47" s="373"/>
      <c r="F47" s="373"/>
      <c r="G47" s="373"/>
      <c r="H47" s="374">
        <f>+H45/E45</f>
        <v>0.27256920028127596</v>
      </c>
      <c r="I47" s="374">
        <f>+I45/E45</f>
        <v>0.34886317628758334</v>
      </c>
      <c r="J47" s="374">
        <f>+J45/E45</f>
        <v>0.37856762343114064</v>
      </c>
    </row>
    <row r="48" spans="2:10" ht="48.75" customHeight="1" x14ac:dyDescent="0.25">
      <c r="B48" s="659" t="s">
        <v>3445</v>
      </c>
      <c r="C48" s="659"/>
      <c r="D48" s="659"/>
      <c r="E48" s="373"/>
      <c r="F48" s="373"/>
      <c r="G48" s="373"/>
      <c r="H48" s="374">
        <f>+H46/E46</f>
        <v>0.28559822747415065</v>
      </c>
      <c r="I48" s="374">
        <f>+I46/E46</f>
        <v>0.51462333825701623</v>
      </c>
      <c r="J48" s="374">
        <f>+J46/E46</f>
        <v>0.1997784342688331</v>
      </c>
    </row>
    <row r="49" spans="2:7" x14ac:dyDescent="0.25">
      <c r="B49" s="359"/>
    </row>
    <row r="50" spans="2:7" x14ac:dyDescent="0.25">
      <c r="B50" t="s">
        <v>3446</v>
      </c>
      <c r="G50" s="359"/>
    </row>
    <row r="51" spans="2:7" x14ac:dyDescent="0.25">
      <c r="G51" s="359"/>
    </row>
    <row r="52" spans="2:7" x14ac:dyDescent="0.25">
      <c r="G52" s="359"/>
    </row>
    <row r="53" spans="2:7" x14ac:dyDescent="0.25">
      <c r="G53" s="359"/>
    </row>
    <row r="54" spans="2:7" x14ac:dyDescent="0.25">
      <c r="G54" s="359"/>
    </row>
    <row r="55" spans="2:7" x14ac:dyDescent="0.25">
      <c r="G55" s="359"/>
    </row>
    <row r="56" spans="2:7" x14ac:dyDescent="0.25">
      <c r="G56" s="359"/>
    </row>
    <row r="57" spans="2:7" x14ac:dyDescent="0.25">
      <c r="G57" s="359"/>
    </row>
    <row r="58" spans="2:7" x14ac:dyDescent="0.25">
      <c r="G58" s="359"/>
    </row>
    <row r="59" spans="2:7" x14ac:dyDescent="0.25">
      <c r="G59" s="359"/>
    </row>
    <row r="60" spans="2:7" x14ac:dyDescent="0.25">
      <c r="G60" s="359"/>
    </row>
    <row r="61" spans="2:7" x14ac:dyDescent="0.25">
      <c r="G61" s="359"/>
    </row>
    <row r="62" spans="2:7" x14ac:dyDescent="0.25">
      <c r="G62" s="359"/>
    </row>
    <row r="63" spans="2:7" x14ac:dyDescent="0.25">
      <c r="G63" s="359"/>
    </row>
    <row r="64" spans="2:7" x14ac:dyDescent="0.25">
      <c r="G64" s="359"/>
    </row>
    <row r="65" spans="7:7" x14ac:dyDescent="0.25">
      <c r="G65" s="359"/>
    </row>
    <row r="66" spans="7:7" x14ac:dyDescent="0.25">
      <c r="G66" s="359"/>
    </row>
  </sheetData>
  <mergeCells count="11">
    <mergeCell ref="H4:J4"/>
    <mergeCell ref="B45:D45"/>
    <mergeCell ref="B46:D46"/>
    <mergeCell ref="B47:D47"/>
    <mergeCell ref="B48:D48"/>
    <mergeCell ref="F4:F5"/>
    <mergeCell ref="G4:G5"/>
    <mergeCell ref="B4:B5"/>
    <mergeCell ref="C4:C5"/>
    <mergeCell ref="D4:D5"/>
    <mergeCell ref="E4:E5"/>
  </mergeCells>
  <hyperlinks>
    <hyperlink ref="K1" location="CONTENIDO!A1" display="VOLVER.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26"/>
  <sheetViews>
    <sheetView showGridLines="0" zoomScale="55" zoomScaleNormal="55" workbookViewId="0">
      <selection activeCell="I2" sqref="I2"/>
    </sheetView>
  </sheetViews>
  <sheetFormatPr baseColWidth="10" defaultRowHeight="15" x14ac:dyDescent="0.25"/>
  <cols>
    <col min="1" max="1" width="30.85546875" customWidth="1"/>
    <col min="2" max="2" width="18.140625" bestFit="1" customWidth="1"/>
    <col min="3" max="4" width="18.140625" customWidth="1"/>
    <col min="5" max="7" width="32.85546875" customWidth="1"/>
    <col min="9" max="12" width="32" customWidth="1"/>
  </cols>
  <sheetData>
    <row r="1" spans="1:12" x14ac:dyDescent="0.25">
      <c r="A1" s="75" t="s">
        <v>3464</v>
      </c>
    </row>
    <row r="2" spans="1:12" ht="15.75" x14ac:dyDescent="0.25">
      <c r="A2" s="364" t="s">
        <v>3165</v>
      </c>
      <c r="I2" s="9" t="s">
        <v>91</v>
      </c>
    </row>
    <row r="3" spans="1:12" ht="15" customHeight="1" x14ac:dyDescent="0.25">
      <c r="A3" s="384" t="s">
        <v>3463</v>
      </c>
    </row>
    <row r="4" spans="1:12" ht="15" customHeight="1" x14ac:dyDescent="0.25">
      <c r="A4" s="384"/>
    </row>
    <row r="5" spans="1:12" ht="15" customHeight="1" x14ac:dyDescent="0.25">
      <c r="A5" s="384"/>
      <c r="C5" s="654" t="s">
        <v>3391</v>
      </c>
      <c r="D5" s="654"/>
      <c r="E5" s="654" t="s">
        <v>326</v>
      </c>
      <c r="F5" s="654"/>
      <c r="G5" s="654"/>
    </row>
    <row r="6" spans="1:12" ht="33" customHeight="1" x14ac:dyDescent="0.25">
      <c r="A6" s="382" t="s">
        <v>3462</v>
      </c>
      <c r="B6" s="383" t="s">
        <v>3432</v>
      </c>
      <c r="C6" s="382" t="s">
        <v>216</v>
      </c>
      <c r="D6" s="382" t="s">
        <v>217</v>
      </c>
      <c r="E6" s="382" t="s">
        <v>128</v>
      </c>
      <c r="F6" s="382" t="s">
        <v>129</v>
      </c>
      <c r="G6" s="382" t="s">
        <v>130</v>
      </c>
      <c r="I6" s="662"/>
      <c r="J6" s="58"/>
      <c r="K6" s="385"/>
      <c r="L6" s="385"/>
    </row>
    <row r="7" spans="1:12" x14ac:dyDescent="0.25">
      <c r="A7" s="379" t="s">
        <v>3461</v>
      </c>
      <c r="B7" s="368">
        <v>48</v>
      </c>
      <c r="C7" s="362">
        <v>22</v>
      </c>
      <c r="D7" s="362">
        <v>26</v>
      </c>
      <c r="E7" s="368">
        <v>18</v>
      </c>
      <c r="F7" s="368">
        <v>22</v>
      </c>
      <c r="G7" s="368">
        <v>8</v>
      </c>
      <c r="I7" s="662"/>
      <c r="J7" s="58"/>
      <c r="K7" s="386"/>
      <c r="L7" s="386"/>
    </row>
    <row r="8" spans="1:12" x14ac:dyDescent="0.25">
      <c r="A8" s="379" t="s">
        <v>3460</v>
      </c>
      <c r="B8" s="368">
        <v>42</v>
      </c>
      <c r="C8" s="362">
        <v>25</v>
      </c>
      <c r="D8" s="362">
        <v>17</v>
      </c>
      <c r="E8" s="368">
        <v>14</v>
      </c>
      <c r="F8" s="368">
        <v>14</v>
      </c>
      <c r="G8" s="368">
        <v>14</v>
      </c>
      <c r="I8" s="662"/>
      <c r="J8" s="58"/>
      <c r="K8" s="267"/>
      <c r="L8" s="267"/>
    </row>
    <row r="9" spans="1:12" ht="30" x14ac:dyDescent="0.25">
      <c r="A9" s="379" t="s">
        <v>3459</v>
      </c>
      <c r="B9" s="368">
        <v>486</v>
      </c>
      <c r="C9" s="362">
        <v>82</v>
      </c>
      <c r="D9" s="362">
        <v>404</v>
      </c>
      <c r="E9" s="368">
        <v>160</v>
      </c>
      <c r="F9" s="368">
        <v>103</v>
      </c>
      <c r="G9" s="368">
        <v>223</v>
      </c>
      <c r="I9" s="662"/>
      <c r="J9" s="58"/>
      <c r="K9" s="267"/>
      <c r="L9" s="267"/>
    </row>
    <row r="10" spans="1:12" x14ac:dyDescent="0.25">
      <c r="A10" s="379" t="s">
        <v>3458</v>
      </c>
      <c r="B10" s="368">
        <v>2042</v>
      </c>
      <c r="C10" s="362">
        <v>716</v>
      </c>
      <c r="D10" s="362">
        <v>1326</v>
      </c>
      <c r="E10" s="368">
        <v>539</v>
      </c>
      <c r="F10" s="368">
        <v>920</v>
      </c>
      <c r="G10" s="368">
        <v>583</v>
      </c>
      <c r="I10" s="662"/>
      <c r="J10" s="58"/>
      <c r="K10" s="267"/>
      <c r="L10" s="267"/>
    </row>
    <row r="11" spans="1:12" x14ac:dyDescent="0.25">
      <c r="A11" s="379" t="s">
        <v>3457</v>
      </c>
      <c r="B11" s="368">
        <v>218</v>
      </c>
      <c r="C11" s="362">
        <v>81</v>
      </c>
      <c r="D11" s="362">
        <v>137</v>
      </c>
      <c r="E11" s="368">
        <v>90</v>
      </c>
      <c r="F11" s="368">
        <v>62</v>
      </c>
      <c r="G11" s="368">
        <v>66</v>
      </c>
      <c r="I11" s="662"/>
      <c r="J11" s="58"/>
      <c r="K11" s="267"/>
      <c r="L11" s="267"/>
    </row>
    <row r="12" spans="1:12" x14ac:dyDescent="0.25">
      <c r="A12" s="379" t="s">
        <v>3456</v>
      </c>
      <c r="B12" s="368">
        <v>1</v>
      </c>
      <c r="C12" s="363"/>
      <c r="D12" s="362">
        <v>1</v>
      </c>
      <c r="E12" s="369"/>
      <c r="F12" s="368">
        <v>1</v>
      </c>
      <c r="G12" s="369"/>
      <c r="I12" s="662"/>
      <c r="J12" s="58"/>
      <c r="K12" s="267"/>
      <c r="L12" s="267"/>
    </row>
    <row r="13" spans="1:12" x14ac:dyDescent="0.25">
      <c r="A13" s="379" t="s">
        <v>3455</v>
      </c>
      <c r="B13" s="368">
        <v>75</v>
      </c>
      <c r="C13" s="362">
        <v>39</v>
      </c>
      <c r="D13" s="362">
        <v>36</v>
      </c>
      <c r="E13" s="368">
        <v>70</v>
      </c>
      <c r="F13" s="368">
        <v>1</v>
      </c>
      <c r="G13" s="368">
        <v>4</v>
      </c>
      <c r="I13" s="662"/>
      <c r="J13" s="58"/>
      <c r="K13" s="267"/>
      <c r="L13" s="267"/>
    </row>
    <row r="14" spans="1:12" x14ac:dyDescent="0.25">
      <c r="A14" s="379" t="s">
        <v>3454</v>
      </c>
      <c r="B14" s="368">
        <v>102</v>
      </c>
      <c r="C14" s="362">
        <v>48</v>
      </c>
      <c r="D14" s="362">
        <v>54</v>
      </c>
      <c r="E14" s="368">
        <v>68</v>
      </c>
      <c r="F14" s="368">
        <v>16</v>
      </c>
      <c r="G14" s="368">
        <v>18</v>
      </c>
      <c r="I14" s="662"/>
      <c r="J14" s="58"/>
      <c r="K14" s="267"/>
      <c r="L14" s="267"/>
    </row>
    <row r="15" spans="1:12" x14ac:dyDescent="0.25">
      <c r="A15" s="379" t="s">
        <v>3453</v>
      </c>
      <c r="B15" s="368">
        <v>1</v>
      </c>
      <c r="C15" s="362">
        <v>1</v>
      </c>
      <c r="D15" s="363"/>
      <c r="E15" s="369"/>
      <c r="F15" s="368">
        <v>1</v>
      </c>
      <c r="G15" s="369"/>
      <c r="I15" s="662"/>
      <c r="J15" s="58"/>
      <c r="K15" s="267"/>
      <c r="L15" s="267"/>
    </row>
    <row r="16" spans="1:12" x14ac:dyDescent="0.25">
      <c r="A16" s="379" t="s">
        <v>3452</v>
      </c>
      <c r="B16" s="368">
        <v>166</v>
      </c>
      <c r="C16" s="362">
        <v>70</v>
      </c>
      <c r="D16" s="362">
        <v>96</v>
      </c>
      <c r="E16" s="368">
        <v>42</v>
      </c>
      <c r="F16" s="368">
        <v>63</v>
      </c>
      <c r="G16" s="368">
        <v>61</v>
      </c>
      <c r="I16" s="662"/>
      <c r="J16" s="58"/>
      <c r="K16" s="267"/>
      <c r="L16" s="267"/>
    </row>
    <row r="17" spans="1:12" x14ac:dyDescent="0.25">
      <c r="A17" s="379" t="s">
        <v>3451</v>
      </c>
      <c r="B17" s="368">
        <v>4</v>
      </c>
      <c r="C17" s="363"/>
      <c r="D17" s="362">
        <v>4</v>
      </c>
      <c r="E17" s="368">
        <v>1</v>
      </c>
      <c r="F17" s="368">
        <v>3</v>
      </c>
      <c r="G17" s="369"/>
      <c r="I17" s="662"/>
      <c r="J17" s="58"/>
      <c r="K17" s="267"/>
      <c r="L17" s="267"/>
    </row>
    <row r="18" spans="1:12" x14ac:dyDescent="0.25">
      <c r="A18" s="379" t="s">
        <v>3450</v>
      </c>
      <c r="B18" s="368">
        <v>481</v>
      </c>
      <c r="C18" s="362">
        <v>151</v>
      </c>
      <c r="D18" s="362">
        <v>330</v>
      </c>
      <c r="E18" s="368">
        <v>168</v>
      </c>
      <c r="F18" s="368">
        <v>190</v>
      </c>
      <c r="G18" s="368">
        <v>123</v>
      </c>
      <c r="I18" s="662"/>
      <c r="J18" s="58"/>
      <c r="K18" s="267"/>
      <c r="L18" s="267"/>
    </row>
    <row r="19" spans="1:12" x14ac:dyDescent="0.25">
      <c r="A19" s="379" t="s">
        <v>3433</v>
      </c>
      <c r="B19" s="368">
        <v>7</v>
      </c>
      <c r="C19" s="362">
        <v>4</v>
      </c>
      <c r="D19" s="362">
        <v>3</v>
      </c>
      <c r="E19" s="368">
        <v>4</v>
      </c>
      <c r="F19" s="368">
        <v>1</v>
      </c>
      <c r="G19" s="368">
        <v>2</v>
      </c>
      <c r="I19" s="662"/>
      <c r="J19" s="58"/>
      <c r="K19" s="267"/>
      <c r="L19" s="267"/>
    </row>
    <row r="20" spans="1:12" x14ac:dyDescent="0.25">
      <c r="A20" s="379" t="s">
        <v>3434</v>
      </c>
      <c r="B20" s="368">
        <v>230972</v>
      </c>
      <c r="C20" s="361">
        <v>114967</v>
      </c>
      <c r="D20" s="361">
        <v>116005</v>
      </c>
      <c r="E20" s="368">
        <v>62783</v>
      </c>
      <c r="F20" s="368">
        <v>80462</v>
      </c>
      <c r="G20" s="368">
        <v>87727</v>
      </c>
      <c r="I20" s="662"/>
      <c r="J20" s="58"/>
      <c r="K20" s="267"/>
      <c r="L20" s="267"/>
    </row>
    <row r="21" spans="1:12" x14ac:dyDescent="0.25">
      <c r="A21" s="379"/>
      <c r="B21" s="368"/>
      <c r="C21" s="368"/>
      <c r="D21" s="368"/>
      <c r="E21" s="368"/>
      <c r="F21" s="368"/>
      <c r="G21" s="368"/>
      <c r="I21" s="662"/>
      <c r="J21" s="58"/>
      <c r="K21" s="267"/>
      <c r="L21" s="267"/>
    </row>
    <row r="22" spans="1:12" ht="33" customHeight="1" x14ac:dyDescent="0.25">
      <c r="A22" s="381" t="s">
        <v>3432</v>
      </c>
      <c r="B22" s="380">
        <f t="shared" ref="B22:G22" si="0">+SUM(B7:B20)</f>
        <v>234645</v>
      </c>
      <c r="C22" s="380">
        <f t="shared" si="0"/>
        <v>116206</v>
      </c>
      <c r="D22" s="380">
        <f t="shared" si="0"/>
        <v>118439</v>
      </c>
      <c r="E22" s="380">
        <f t="shared" si="0"/>
        <v>63957</v>
      </c>
      <c r="F22" s="380">
        <f t="shared" si="0"/>
        <v>81859</v>
      </c>
      <c r="G22" s="380">
        <f t="shared" si="0"/>
        <v>88829</v>
      </c>
    </row>
    <row r="23" spans="1:12" ht="21.75" customHeight="1" x14ac:dyDescent="0.25">
      <c r="A23" s="379" t="s">
        <v>3449</v>
      </c>
      <c r="B23" s="177"/>
      <c r="C23" s="375">
        <f>+C22/B22</f>
        <v>0.49524174817277161</v>
      </c>
      <c r="D23" s="375">
        <f>+D22/B22</f>
        <v>0.50475825182722833</v>
      </c>
      <c r="E23" s="375">
        <f>+E22/B22</f>
        <v>0.27256920028127596</v>
      </c>
      <c r="F23" s="375">
        <f>+F22/B22</f>
        <v>0.34886317628758334</v>
      </c>
      <c r="G23" s="375">
        <f>+G22/B22</f>
        <v>0.37856762343114064</v>
      </c>
    </row>
    <row r="25" spans="1:12" ht="65.25" customHeight="1" x14ac:dyDescent="0.25">
      <c r="A25" s="377" t="s">
        <v>3448</v>
      </c>
      <c r="B25" s="378">
        <f>+SUM(B7:B19)</f>
        <v>3673</v>
      </c>
      <c r="C25" s="378">
        <f t="shared" ref="C25:D25" si="1">+SUM(C7:C19)</f>
        <v>1239</v>
      </c>
      <c r="D25" s="378">
        <f t="shared" si="1"/>
        <v>2434</v>
      </c>
      <c r="E25" s="378">
        <f>+SUM(E7:E19)</f>
        <v>1174</v>
      </c>
      <c r="F25" s="378">
        <f>+SUM(F7:F19)</f>
        <v>1397</v>
      </c>
      <c r="G25" s="378">
        <f>+SUM(G7:G19)</f>
        <v>1102</v>
      </c>
    </row>
    <row r="26" spans="1:12" ht="76.5" customHeight="1" x14ac:dyDescent="0.25">
      <c r="A26" s="377" t="s">
        <v>3447</v>
      </c>
      <c r="B26" s="377"/>
      <c r="C26" s="376">
        <f>+C25/B25</f>
        <v>0.33732643615573099</v>
      </c>
      <c r="D26" s="376">
        <f>+D25/B25</f>
        <v>0.66267356384426901</v>
      </c>
      <c r="E26" s="376">
        <f>+E25/B25</f>
        <v>0.31962973046555948</v>
      </c>
      <c r="F26" s="375">
        <f>+F25/B25</f>
        <v>0.38034304383337869</v>
      </c>
      <c r="G26" s="375">
        <f>+G25/B25</f>
        <v>0.30002722570106183</v>
      </c>
    </row>
  </sheetData>
  <mergeCells count="3">
    <mergeCell ref="I6:I21"/>
    <mergeCell ref="C5:D5"/>
    <mergeCell ref="E5:G5"/>
  </mergeCells>
  <hyperlinks>
    <hyperlink ref="I2" location="CONTENIDO!A1" display="VOLVER.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9"/>
  <sheetViews>
    <sheetView showGridLines="0" workbookViewId="0">
      <selection activeCell="E2" sqref="E2"/>
    </sheetView>
  </sheetViews>
  <sheetFormatPr baseColWidth="10" defaultRowHeight="15" x14ac:dyDescent="0.25"/>
  <cols>
    <col min="1" max="1" width="60" bestFit="1" customWidth="1"/>
    <col min="2" max="2" width="12.85546875" customWidth="1"/>
    <col min="3" max="3" width="25.28515625" bestFit="1" customWidth="1"/>
    <col min="4" max="4" width="24.140625" bestFit="1" customWidth="1"/>
    <col min="5" max="5" width="24.42578125" bestFit="1" customWidth="1"/>
  </cols>
  <sheetData>
    <row r="1" spans="1:5" x14ac:dyDescent="0.25">
      <c r="A1" s="75" t="s">
        <v>3436</v>
      </c>
    </row>
    <row r="2" spans="1:5" x14ac:dyDescent="0.25">
      <c r="A2" t="s">
        <v>3465</v>
      </c>
      <c r="E2" s="9" t="s">
        <v>91</v>
      </c>
    </row>
    <row r="3" spans="1:5" ht="15.75" x14ac:dyDescent="0.25">
      <c r="A3" s="384" t="s">
        <v>3463</v>
      </c>
    </row>
    <row r="4" spans="1:5" ht="15.75" x14ac:dyDescent="0.25">
      <c r="A4" s="364"/>
    </row>
    <row r="5" spans="1:5" ht="31.5" customHeight="1" x14ac:dyDescent="0.25"/>
    <row r="7" spans="1:5" ht="15.75" x14ac:dyDescent="0.25">
      <c r="A7" s="384"/>
    </row>
    <row r="8" spans="1:5" ht="45" x14ac:dyDescent="0.25">
      <c r="A8" s="387" t="s">
        <v>3466</v>
      </c>
      <c r="B8" s="383" t="s">
        <v>3432</v>
      </c>
      <c r="C8" s="387" t="s">
        <v>128</v>
      </c>
      <c r="D8" s="387" t="s">
        <v>129</v>
      </c>
      <c r="E8" s="387" t="s">
        <v>130</v>
      </c>
    </row>
    <row r="9" spans="1:5" ht="30" customHeight="1" x14ac:dyDescent="0.25">
      <c r="A9" s="388" t="s">
        <v>357</v>
      </c>
      <c r="B9" s="368">
        <v>220440</v>
      </c>
      <c r="C9" s="368">
        <v>61730</v>
      </c>
      <c r="D9" s="368">
        <v>76242</v>
      </c>
      <c r="E9" s="368">
        <v>82468</v>
      </c>
    </row>
    <row r="10" spans="1:5" x14ac:dyDescent="0.25">
      <c r="A10" s="388" t="s">
        <v>3187</v>
      </c>
      <c r="B10" s="368">
        <v>14205</v>
      </c>
      <c r="C10" s="368">
        <v>2227</v>
      </c>
      <c r="D10" s="368">
        <v>5617</v>
      </c>
      <c r="E10" s="368">
        <v>6361</v>
      </c>
    </row>
    <row r="11" spans="1:5" x14ac:dyDescent="0.25">
      <c r="A11" s="177" t="s">
        <v>3467</v>
      </c>
      <c r="B11" s="360">
        <f>SUM(B9:B10)</f>
        <v>234645</v>
      </c>
      <c r="C11" s="360">
        <f>SUM(C9:C10)</f>
        <v>63957</v>
      </c>
      <c r="D11" s="360">
        <f t="shared" ref="D11:E11" si="0">SUM(D9:D10)</f>
        <v>81859</v>
      </c>
      <c r="E11" s="360">
        <f t="shared" si="0"/>
        <v>88829</v>
      </c>
    </row>
    <row r="13" spans="1:5" x14ac:dyDescent="0.25">
      <c r="A13" s="376" t="s">
        <v>3468</v>
      </c>
      <c r="C13" s="375">
        <f>+C10/B10</f>
        <v>0.1567757831749384</v>
      </c>
      <c r="D13" s="375">
        <f>+D10/B10</f>
        <v>0.39542414642731433</v>
      </c>
      <c r="E13" s="375">
        <f>+E10/B10</f>
        <v>0.44780007039774727</v>
      </c>
    </row>
    <row r="19" ht="31.5" customHeight="1" x14ac:dyDescent="0.25"/>
  </sheetData>
  <hyperlinks>
    <hyperlink ref="E2" location="CONTENIDO!A1" display="VOLVER.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33"/>
  <sheetViews>
    <sheetView showGridLines="0" zoomScale="55" zoomScaleNormal="55" workbookViewId="0">
      <selection activeCell="S6" sqref="S6"/>
    </sheetView>
  </sheetViews>
  <sheetFormatPr baseColWidth="10" defaultRowHeight="15" x14ac:dyDescent="0.25"/>
  <cols>
    <col min="2" max="4" width="14.42578125" customWidth="1"/>
    <col min="6" max="6" width="12" customWidth="1"/>
    <col min="7" max="7" width="20.7109375" customWidth="1"/>
    <col min="8" max="8" width="21.42578125" customWidth="1"/>
    <col min="9" max="9" width="18.7109375" customWidth="1"/>
    <col min="10" max="10" width="19" customWidth="1"/>
    <col min="11" max="11" width="17" customWidth="1"/>
  </cols>
  <sheetData>
    <row r="1" spans="1:20" ht="21" x14ac:dyDescent="0.35">
      <c r="A1" s="528" t="s">
        <v>3754</v>
      </c>
    </row>
    <row r="5" spans="1:20" x14ac:dyDescent="0.25">
      <c r="A5" s="663" t="s">
        <v>3755</v>
      </c>
      <c r="B5" s="663"/>
      <c r="C5" s="663"/>
      <c r="D5" s="663"/>
      <c r="F5" s="663" t="s">
        <v>3756</v>
      </c>
      <c r="G5" s="663"/>
      <c r="H5" s="663"/>
      <c r="I5" s="663"/>
      <c r="J5" s="663"/>
      <c r="K5" s="663"/>
    </row>
    <row r="6" spans="1:20" x14ac:dyDescent="0.25">
      <c r="A6" s="519" t="s">
        <v>3742</v>
      </c>
      <c r="B6" s="519" t="s">
        <v>144</v>
      </c>
      <c r="C6" s="519" t="s">
        <v>3743</v>
      </c>
      <c r="D6" s="519" t="s">
        <v>141</v>
      </c>
      <c r="F6" s="519" t="s">
        <v>3742</v>
      </c>
      <c r="G6" s="519" t="s">
        <v>93</v>
      </c>
      <c r="H6" s="519" t="s">
        <v>3744</v>
      </c>
      <c r="I6" s="519" t="s">
        <v>117</v>
      </c>
      <c r="J6" s="519" t="s">
        <v>96</v>
      </c>
      <c r="K6" s="519" t="s">
        <v>141</v>
      </c>
      <c r="S6" s="9" t="s">
        <v>91</v>
      </c>
    </row>
    <row r="7" spans="1:20" x14ac:dyDescent="0.25">
      <c r="A7" s="520">
        <v>2017</v>
      </c>
      <c r="B7" s="521">
        <v>0.83599999999999997</v>
      </c>
      <c r="C7" s="521">
        <v>0.87549999999999994</v>
      </c>
      <c r="D7" s="521">
        <v>0.87050000000000005</v>
      </c>
      <c r="F7" s="520">
        <v>2017</v>
      </c>
      <c r="G7" s="529">
        <v>0.9272122194726512</v>
      </c>
      <c r="H7" s="529">
        <v>0.88286297695964888</v>
      </c>
      <c r="I7" s="529">
        <v>0.83604662181370226</v>
      </c>
      <c r="J7" s="529">
        <v>0.88812984744979195</v>
      </c>
      <c r="K7" s="529">
        <v>0.87050816636247552</v>
      </c>
      <c r="M7" t="s">
        <v>3745</v>
      </c>
      <c r="T7" s="530"/>
    </row>
    <row r="8" spans="1:20" x14ac:dyDescent="0.25">
      <c r="A8" s="523">
        <v>2018</v>
      </c>
      <c r="B8" s="524">
        <v>0.83183809722511992</v>
      </c>
      <c r="C8" s="524">
        <v>0.86904414351695902</v>
      </c>
      <c r="D8" s="524">
        <v>0.8643746031330396</v>
      </c>
      <c r="F8" s="523">
        <v>2018</v>
      </c>
      <c r="G8" s="524">
        <v>0.92183266278019538</v>
      </c>
      <c r="H8" s="524">
        <v>0.87906646762345364</v>
      </c>
      <c r="I8" s="524">
        <v>0.82646712628215913</v>
      </c>
      <c r="J8" s="524">
        <v>0.8816494845360825</v>
      </c>
      <c r="K8" s="524">
        <v>0.8643746031330396</v>
      </c>
      <c r="M8" t="s">
        <v>3746</v>
      </c>
      <c r="T8" s="530"/>
    </row>
    <row r="9" spans="1:20" x14ac:dyDescent="0.25">
      <c r="A9" s="523">
        <v>2019</v>
      </c>
      <c r="B9" s="524">
        <v>0.85760000000000003</v>
      </c>
      <c r="C9" s="524">
        <v>0.8629</v>
      </c>
      <c r="D9" s="524">
        <v>0.86219999999999997</v>
      </c>
      <c r="F9" s="523">
        <v>2019</v>
      </c>
      <c r="G9" s="524">
        <v>0.92156386595434681</v>
      </c>
      <c r="H9" s="524">
        <v>0.88154983698183509</v>
      </c>
      <c r="I9" s="524">
        <v>0.81621096613399791</v>
      </c>
      <c r="J9" s="524">
        <v>0.88546436840751219</v>
      </c>
      <c r="K9" s="524">
        <v>0.86223486240898739</v>
      </c>
      <c r="M9" t="s">
        <v>3747</v>
      </c>
      <c r="T9" s="530"/>
    </row>
    <row r="10" spans="1:20" x14ac:dyDescent="0.25">
      <c r="A10" s="523">
        <v>2020</v>
      </c>
      <c r="B10" s="524">
        <v>0.93229011425732733</v>
      </c>
      <c r="C10" s="524">
        <v>0.91458011409823581</v>
      </c>
      <c r="D10" s="524">
        <v>0.91685548158974717</v>
      </c>
      <c r="E10" s="525"/>
      <c r="F10" s="523">
        <v>2020</v>
      </c>
      <c r="G10" s="524">
        <v>0.9618914931978364</v>
      </c>
      <c r="H10" s="524">
        <v>0.92825554250583608</v>
      </c>
      <c r="I10" s="524">
        <v>0.88918744625967328</v>
      </c>
      <c r="J10" s="524">
        <v>0.92746113989637302</v>
      </c>
      <c r="K10" s="524">
        <v>0.91685548158974717</v>
      </c>
      <c r="M10" t="s">
        <v>3748</v>
      </c>
      <c r="T10" s="530"/>
    </row>
    <row r="11" spans="1:20" s="526" customFormat="1" x14ac:dyDescent="0.25">
      <c r="A11" s="523">
        <v>2021</v>
      </c>
      <c r="B11" s="524">
        <v>0.8468</v>
      </c>
      <c r="C11" s="524">
        <v>0.876</v>
      </c>
      <c r="D11" s="524">
        <v>0.87229999999999996</v>
      </c>
      <c r="F11" s="523">
        <v>2021</v>
      </c>
      <c r="G11" s="524">
        <v>0.95460277427490547</v>
      </c>
      <c r="H11" s="524">
        <v>0.8825114258308413</v>
      </c>
      <c r="I11" s="524">
        <v>0.84053514030058207</v>
      </c>
      <c r="J11" s="524">
        <v>0.87797176820208023</v>
      </c>
      <c r="K11" s="524">
        <v>0.87228035928291681</v>
      </c>
      <c r="M11" s="526" t="s">
        <v>3749</v>
      </c>
      <c r="T11" s="531"/>
    </row>
    <row r="12" spans="1:20" x14ac:dyDescent="0.25">
      <c r="A12" s="523">
        <v>2022</v>
      </c>
      <c r="B12" s="524">
        <v>0.84370000000000001</v>
      </c>
      <c r="C12" s="524">
        <v>0.87729999999999997</v>
      </c>
      <c r="D12" s="524">
        <v>0.87290000000000001</v>
      </c>
      <c r="E12" s="526"/>
      <c r="F12" s="523">
        <v>2022</v>
      </c>
      <c r="G12" s="524">
        <v>0.94302970943519426</v>
      </c>
      <c r="H12" s="524">
        <v>0.89237764954743648</v>
      </c>
      <c r="I12" s="524">
        <v>0.82757833356751442</v>
      </c>
      <c r="J12" s="524">
        <v>0.89082801936999567</v>
      </c>
      <c r="K12" s="524">
        <v>0.87293936240895587</v>
      </c>
      <c r="M12" s="526" t="s">
        <v>3750</v>
      </c>
    </row>
    <row r="13" spans="1:20" x14ac:dyDescent="0.25">
      <c r="A13" s="523">
        <v>2023</v>
      </c>
      <c r="B13" s="524">
        <v>0.86470246171738707</v>
      </c>
      <c r="C13" s="524">
        <v>0.88200738871209627</v>
      </c>
      <c r="D13" s="524">
        <v>0.87973762322746307</v>
      </c>
      <c r="E13" s="526"/>
      <c r="F13" s="523">
        <v>2023</v>
      </c>
      <c r="G13" s="524">
        <v>0.93523743380501778</v>
      </c>
      <c r="H13" s="524">
        <v>0.9042698921597202</v>
      </c>
      <c r="I13" s="524">
        <v>0.83195533125738219</v>
      </c>
      <c r="J13" s="524">
        <v>0.89603077789246499</v>
      </c>
      <c r="K13" s="524">
        <v>0.87973762322746307</v>
      </c>
      <c r="M13" s="526" t="s">
        <v>3751</v>
      </c>
    </row>
    <row r="15" spans="1:20" x14ac:dyDescent="0.25">
      <c r="B15" s="240"/>
    </row>
    <row r="16" spans="1:20" x14ac:dyDescent="0.25">
      <c r="B16" s="240"/>
      <c r="D16" s="267"/>
      <c r="E16" s="267"/>
      <c r="F16" s="267"/>
      <c r="G16" s="532"/>
      <c r="H16" s="240"/>
    </row>
    <row r="17" spans="2:15" x14ac:dyDescent="0.25">
      <c r="B17" s="240"/>
      <c r="D17" s="533"/>
      <c r="E17" s="533"/>
      <c r="F17" s="533"/>
      <c r="G17" s="267"/>
      <c r="H17" s="240"/>
    </row>
    <row r="18" spans="2:15" x14ac:dyDescent="0.25">
      <c r="B18" s="240"/>
      <c r="D18" s="534"/>
      <c r="E18" s="532"/>
      <c r="F18" s="532"/>
      <c r="G18" s="267"/>
      <c r="H18" s="240"/>
    </row>
    <row r="19" spans="2:15" x14ac:dyDescent="0.25">
      <c r="D19" s="534"/>
      <c r="E19" s="532"/>
      <c r="F19" s="532"/>
      <c r="G19" s="267"/>
      <c r="H19" s="240"/>
    </row>
    <row r="20" spans="2:15" x14ac:dyDescent="0.25">
      <c r="D20" s="394"/>
      <c r="E20" s="532"/>
      <c r="F20" s="532"/>
      <c r="G20" s="267"/>
      <c r="J20" s="240"/>
      <c r="K20" s="240"/>
      <c r="O20" s="240"/>
    </row>
    <row r="21" spans="2:15" x14ac:dyDescent="0.25">
      <c r="D21" s="267"/>
      <c r="E21" s="267"/>
      <c r="F21" s="267"/>
      <c r="G21" s="267"/>
      <c r="H21" s="240"/>
      <c r="J21" s="240"/>
      <c r="K21" s="240"/>
      <c r="O21" s="240"/>
    </row>
    <row r="22" spans="2:15" x14ac:dyDescent="0.25">
      <c r="D22" s="267"/>
      <c r="E22" s="267"/>
      <c r="F22" s="267"/>
      <c r="G22" s="267"/>
      <c r="J22" s="240"/>
      <c r="K22" s="240"/>
      <c r="O22" s="240"/>
    </row>
    <row r="23" spans="2:15" x14ac:dyDescent="0.25">
      <c r="D23" s="267"/>
      <c r="E23" s="267"/>
      <c r="F23" s="267"/>
      <c r="G23" s="267"/>
      <c r="J23" s="240"/>
      <c r="K23" s="240"/>
      <c r="O23" s="240"/>
    </row>
    <row r="24" spans="2:15" x14ac:dyDescent="0.25">
      <c r="D24" s="267"/>
      <c r="E24" s="267"/>
      <c r="F24" s="267"/>
      <c r="G24" s="267"/>
      <c r="J24" s="240"/>
      <c r="K24" s="240"/>
      <c r="O24" s="240"/>
    </row>
    <row r="25" spans="2:15" x14ac:dyDescent="0.25">
      <c r="D25" s="267"/>
      <c r="E25" s="267"/>
      <c r="F25" s="267"/>
      <c r="G25" s="267"/>
    </row>
    <row r="26" spans="2:15" x14ac:dyDescent="0.25">
      <c r="D26" s="267"/>
      <c r="E26" s="267"/>
      <c r="F26" s="267"/>
      <c r="G26" s="267"/>
    </row>
    <row r="27" spans="2:15" x14ac:dyDescent="0.25">
      <c r="D27" s="533"/>
      <c r="E27" s="533"/>
      <c r="F27" s="533"/>
      <c r="G27" s="267"/>
    </row>
    <row r="28" spans="2:15" x14ac:dyDescent="0.25">
      <c r="D28" s="534"/>
      <c r="E28" s="532"/>
      <c r="F28" s="532"/>
      <c r="G28" s="267"/>
      <c r="O28" s="240"/>
    </row>
    <row r="29" spans="2:15" x14ac:dyDescent="0.25">
      <c r="D29" s="534"/>
      <c r="E29" s="532"/>
      <c r="F29" s="532"/>
      <c r="G29" s="267"/>
      <c r="O29" s="240"/>
    </row>
    <row r="30" spans="2:15" x14ac:dyDescent="0.25">
      <c r="D30" s="534"/>
      <c r="E30" s="532"/>
      <c r="F30" s="532"/>
      <c r="G30" s="267"/>
      <c r="O30" s="240"/>
    </row>
    <row r="31" spans="2:15" x14ac:dyDescent="0.25">
      <c r="D31" s="534"/>
      <c r="E31" s="532"/>
      <c r="F31" s="532"/>
      <c r="G31" s="267"/>
      <c r="I31" s="422"/>
      <c r="J31" s="240"/>
      <c r="K31" s="240"/>
      <c r="L31" s="424"/>
    </row>
    <row r="32" spans="2:15" x14ac:dyDescent="0.25">
      <c r="D32" s="394"/>
      <c r="E32" s="532"/>
      <c r="F32" s="532"/>
      <c r="G32" s="267"/>
      <c r="I32" s="422"/>
      <c r="J32" s="240"/>
      <c r="K32" s="240"/>
      <c r="L32" s="424"/>
    </row>
    <row r="33" spans="4:12" x14ac:dyDescent="0.25">
      <c r="D33" s="267"/>
      <c r="E33" s="267"/>
      <c r="F33" s="267"/>
      <c r="G33" s="267"/>
      <c r="I33" s="422"/>
      <c r="J33" s="240"/>
      <c r="K33" s="240"/>
      <c r="L33" s="424"/>
    </row>
  </sheetData>
  <mergeCells count="2">
    <mergeCell ref="A5:D5"/>
    <mergeCell ref="F5:K5"/>
  </mergeCells>
  <hyperlinks>
    <hyperlink ref="S6" location="CONTENIDO!A1" display="VOLVER.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32"/>
  <sheetViews>
    <sheetView showGridLines="0" zoomScale="55" zoomScaleNormal="55" workbookViewId="0">
      <selection activeCell="S6" sqref="S6"/>
    </sheetView>
  </sheetViews>
  <sheetFormatPr baseColWidth="10" defaultRowHeight="15" x14ac:dyDescent="0.25"/>
  <cols>
    <col min="3" max="3" width="13.5703125" customWidth="1"/>
  </cols>
  <sheetData>
    <row r="1" spans="1:20" ht="21" x14ac:dyDescent="0.35">
      <c r="A1" s="528" t="s">
        <v>3674</v>
      </c>
    </row>
    <row r="2" spans="1:20" ht="21" x14ac:dyDescent="0.35">
      <c r="A2" s="528"/>
    </row>
    <row r="5" spans="1:20" x14ac:dyDescent="0.25">
      <c r="A5" s="663" t="s">
        <v>3757</v>
      </c>
      <c r="B5" s="663"/>
      <c r="C5" s="663"/>
      <c r="D5" s="663"/>
      <c r="F5" s="663" t="s">
        <v>3758</v>
      </c>
      <c r="G5" s="663"/>
      <c r="H5" s="663"/>
      <c r="I5" s="663"/>
      <c r="J5" s="663"/>
      <c r="K5" s="663"/>
    </row>
    <row r="6" spans="1:20" ht="30" x14ac:dyDescent="0.25">
      <c r="A6" s="519" t="s">
        <v>3742</v>
      </c>
      <c r="B6" s="519" t="s">
        <v>144</v>
      </c>
      <c r="C6" s="519" t="s">
        <v>3743</v>
      </c>
      <c r="D6" s="519" t="s">
        <v>141</v>
      </c>
      <c r="F6" s="519" t="s">
        <v>3742</v>
      </c>
      <c r="G6" s="519" t="s">
        <v>93</v>
      </c>
      <c r="H6" s="519" t="s">
        <v>3744</v>
      </c>
      <c r="I6" s="519" t="s">
        <v>117</v>
      </c>
      <c r="J6" s="519" t="s">
        <v>96</v>
      </c>
      <c r="K6" s="519" t="s">
        <v>141</v>
      </c>
      <c r="S6" s="9" t="s">
        <v>91</v>
      </c>
    </row>
    <row r="7" spans="1:20" x14ac:dyDescent="0.25">
      <c r="A7" s="520">
        <v>2017</v>
      </c>
      <c r="B7" s="535">
        <v>0.10440000000000001</v>
      </c>
      <c r="C7" s="535">
        <v>7.5899999999999995E-2</v>
      </c>
      <c r="D7" s="535">
        <v>7.9500000000000001E-2</v>
      </c>
      <c r="F7" s="520">
        <v>2017</v>
      </c>
      <c r="G7" s="529">
        <v>1.3653042068435873E-3</v>
      </c>
      <c r="H7" s="529">
        <v>6.9623918078751679E-2</v>
      </c>
      <c r="I7" s="529">
        <v>0.11210082441012034</v>
      </c>
      <c r="J7" s="529">
        <v>7.1601006728645541E-2</v>
      </c>
      <c r="K7" s="529">
        <v>7.9517572888879978E-2</v>
      </c>
      <c r="L7" s="240"/>
      <c r="M7" t="s">
        <v>3745</v>
      </c>
      <c r="T7" s="536"/>
    </row>
    <row r="8" spans="1:20" x14ac:dyDescent="0.25">
      <c r="A8" s="523">
        <v>2018</v>
      </c>
      <c r="B8" s="537">
        <v>0.1064573336115168</v>
      </c>
      <c r="C8" s="537">
        <v>8.7179141682948186E-2</v>
      </c>
      <c r="D8" s="537">
        <v>8.9598648852113466E-2</v>
      </c>
      <c r="F8" s="523">
        <v>2018</v>
      </c>
      <c r="G8" s="524">
        <v>2.9559077099926101E-3</v>
      </c>
      <c r="H8" s="524">
        <v>7.7523390040941803E-2</v>
      </c>
      <c r="I8" s="524">
        <v>0.12631952618500458</v>
      </c>
      <c r="J8" s="524">
        <v>8.4793814432989695E-2</v>
      </c>
      <c r="K8" s="524">
        <v>8.9598648852113466E-2</v>
      </c>
      <c r="L8" s="240"/>
      <c r="M8" t="s">
        <v>3746</v>
      </c>
      <c r="T8" s="536"/>
    </row>
    <row r="9" spans="1:20" x14ac:dyDescent="0.25">
      <c r="A9" s="523">
        <v>2019</v>
      </c>
      <c r="B9" s="535">
        <v>8.607010143617555E-2</v>
      </c>
      <c r="C9" s="535">
        <v>9.129318445840455E-2</v>
      </c>
      <c r="D9" s="535">
        <v>9.0622400216688923E-2</v>
      </c>
      <c r="F9" s="523">
        <v>2019</v>
      </c>
      <c r="G9" s="529">
        <v>1.942690626517727E-3</v>
      </c>
      <c r="H9" s="529">
        <v>7.2484862598975311E-2</v>
      </c>
      <c r="I9" s="529">
        <v>0.13595880369447294</v>
      </c>
      <c r="J9" s="529">
        <v>8.3817854386416257E-2</v>
      </c>
      <c r="K9" s="529">
        <v>9.0622400216688923E-2</v>
      </c>
      <c r="M9" t="s">
        <v>3747</v>
      </c>
      <c r="T9" s="536"/>
    </row>
    <row r="10" spans="1:20" x14ac:dyDescent="0.25">
      <c r="A10" s="523">
        <v>2020</v>
      </c>
      <c r="B10" s="524">
        <v>4.8484848484848485E-2</v>
      </c>
      <c r="C10" s="524">
        <v>5.8162271419051038E-2</v>
      </c>
      <c r="D10" s="524">
        <v>5.6918923403902248E-2</v>
      </c>
      <c r="E10" s="538"/>
      <c r="F10" s="539">
        <v>2020</v>
      </c>
      <c r="G10" s="529">
        <v>7.8675626946402236E-3</v>
      </c>
      <c r="H10" s="529">
        <v>4.5166528919628225E-2</v>
      </c>
      <c r="I10" s="529">
        <v>8.3064631699627398E-2</v>
      </c>
      <c r="J10" s="529">
        <v>5.4353347556639238E-2</v>
      </c>
      <c r="K10" s="529">
        <v>5.6918923403902248E-2</v>
      </c>
      <c r="M10" t="s">
        <v>3748</v>
      </c>
      <c r="T10" s="536"/>
    </row>
    <row r="11" spans="1:20" x14ac:dyDescent="0.25">
      <c r="A11" s="523">
        <v>2021</v>
      </c>
      <c r="B11" s="524">
        <v>0.1086</v>
      </c>
      <c r="C11" s="524">
        <v>8.6599999999999996E-2</v>
      </c>
      <c r="D11" s="524">
        <v>8.9399999999999993E-2</v>
      </c>
      <c r="F11" s="523">
        <v>2021</v>
      </c>
      <c r="G11" s="529">
        <v>3.5308953341740227E-3</v>
      </c>
      <c r="H11" s="529">
        <v>7.9994921852959436E-2</v>
      </c>
      <c r="I11" s="529">
        <v>0.11573277734341066</v>
      </c>
      <c r="J11" s="529">
        <v>9.723254086181278E-2</v>
      </c>
      <c r="K11" s="529">
        <v>8.9375949789347528E-2</v>
      </c>
      <c r="M11" t="s">
        <v>3749</v>
      </c>
      <c r="T11" s="536"/>
    </row>
    <row r="12" spans="1:20" x14ac:dyDescent="0.25">
      <c r="A12" s="523">
        <v>2022</v>
      </c>
      <c r="B12" s="524">
        <v>0.10619999999999999</v>
      </c>
      <c r="C12" s="524">
        <v>8.539999999999999E-2</v>
      </c>
      <c r="D12" s="524">
        <v>8.8100000000000012E-2</v>
      </c>
      <c r="F12" s="523">
        <v>2022</v>
      </c>
      <c r="G12" s="529">
        <v>2.1221025138752855E-3</v>
      </c>
      <c r="H12" s="529">
        <v>7.1676283942267563E-2</v>
      </c>
      <c r="I12" s="529">
        <v>0.130760854292539</v>
      </c>
      <c r="J12" s="529">
        <v>7.7144364002493165E-2</v>
      </c>
      <c r="K12" s="529">
        <v>8.8135741954894764E-2</v>
      </c>
      <c r="M12" s="526" t="s">
        <v>3750</v>
      </c>
    </row>
    <row r="13" spans="1:20" s="75" customFormat="1" x14ac:dyDescent="0.25">
      <c r="A13" s="523">
        <v>2023</v>
      </c>
      <c r="B13" s="524">
        <v>8.8292304710215153E-2</v>
      </c>
      <c r="C13" s="524">
        <v>7.5342916712388894E-2</v>
      </c>
      <c r="D13" s="524">
        <v>7.7041396800376277E-2</v>
      </c>
      <c r="E13"/>
      <c r="F13" s="523">
        <v>2023</v>
      </c>
      <c r="G13" s="529">
        <v>7.8131782272766737E-4</v>
      </c>
      <c r="H13" s="529">
        <v>5.4503060332264645E-2</v>
      </c>
      <c r="I13" s="529">
        <v>0.12203371631053367</v>
      </c>
      <c r="J13" s="529">
        <v>7.286290700947734E-2</v>
      </c>
      <c r="K13" s="529">
        <v>7.7041396800376277E-2</v>
      </c>
      <c r="M13" s="75" t="s">
        <v>3751</v>
      </c>
    </row>
    <row r="22" spans="24:24" x14ac:dyDescent="0.25">
      <c r="X22" s="240"/>
    </row>
    <row r="23" spans="24:24" x14ac:dyDescent="0.25">
      <c r="X23" s="240"/>
    </row>
    <row r="24" spans="24:24" x14ac:dyDescent="0.25">
      <c r="X24" s="240"/>
    </row>
    <row r="25" spans="24:24" x14ac:dyDescent="0.25">
      <c r="X25" s="240"/>
    </row>
    <row r="26" spans="24:24" x14ac:dyDescent="0.25">
      <c r="X26" s="240"/>
    </row>
    <row r="29" spans="24:24" x14ac:dyDescent="0.25">
      <c r="X29" s="240"/>
    </row>
    <row r="30" spans="24:24" x14ac:dyDescent="0.25">
      <c r="X30" s="240"/>
    </row>
    <row r="31" spans="24:24" x14ac:dyDescent="0.25">
      <c r="X31" s="240"/>
    </row>
    <row r="32" spans="24:24" x14ac:dyDescent="0.25">
      <c r="X32" s="240"/>
    </row>
  </sheetData>
  <mergeCells count="2">
    <mergeCell ref="A5:D5"/>
    <mergeCell ref="F5:K5"/>
  </mergeCells>
  <hyperlinks>
    <hyperlink ref="S6" location="CONTENIDO!A1" display="VOLVER.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45"/>
  <sheetViews>
    <sheetView showGridLines="0" zoomScale="85" zoomScaleNormal="85" workbookViewId="0">
      <selection activeCell="Q2" sqref="Q2"/>
    </sheetView>
  </sheetViews>
  <sheetFormatPr baseColWidth="10" defaultRowHeight="15" x14ac:dyDescent="0.25"/>
  <cols>
    <col min="1" max="1" width="28" customWidth="1"/>
    <col min="2" max="2" width="8.28515625" bestFit="1" customWidth="1"/>
    <col min="4" max="4" width="13.42578125" customWidth="1"/>
    <col min="5" max="5" width="4.5703125" customWidth="1"/>
    <col min="7" max="11" width="13.28515625" customWidth="1"/>
    <col min="12" max="12" width="4" customWidth="1"/>
  </cols>
  <sheetData>
    <row r="1" spans="1:21" x14ac:dyDescent="0.25">
      <c r="A1" s="514"/>
      <c r="B1" s="515"/>
      <c r="C1" s="515"/>
      <c r="D1" s="515"/>
      <c r="E1" s="515"/>
      <c r="F1" s="515"/>
      <c r="G1" s="515"/>
      <c r="H1" s="515"/>
      <c r="I1" s="516"/>
      <c r="J1" s="517"/>
      <c r="K1" s="517"/>
      <c r="L1" s="517"/>
      <c r="M1" s="518"/>
    </row>
    <row r="2" spans="1:21" x14ac:dyDescent="0.25">
      <c r="A2" s="75" t="s">
        <v>3739</v>
      </c>
      <c r="Q2" s="9" t="s">
        <v>91</v>
      </c>
    </row>
    <row r="3" spans="1:21" x14ac:dyDescent="0.25">
      <c r="D3" s="240"/>
      <c r="E3" s="240"/>
      <c r="F3" s="240"/>
    </row>
    <row r="4" spans="1:21" x14ac:dyDescent="0.25">
      <c r="D4" s="240"/>
      <c r="E4" s="240"/>
      <c r="F4" s="240"/>
    </row>
    <row r="5" spans="1:21" x14ac:dyDescent="0.25">
      <c r="D5" s="240"/>
      <c r="E5" s="240"/>
      <c r="F5" s="240"/>
    </row>
    <row r="6" spans="1:21" x14ac:dyDescent="0.25">
      <c r="E6" s="240"/>
      <c r="F6" s="240"/>
    </row>
    <row r="7" spans="1:21" x14ac:dyDescent="0.25">
      <c r="E7" s="240"/>
      <c r="F7" s="240"/>
      <c r="Q7" s="240"/>
      <c r="R7" s="240"/>
      <c r="S7" s="240"/>
      <c r="T7" s="240"/>
      <c r="U7" s="240"/>
    </row>
    <row r="8" spans="1:21" x14ac:dyDescent="0.25">
      <c r="A8" s="663" t="s">
        <v>3740</v>
      </c>
      <c r="B8" s="663"/>
      <c r="C8" s="663"/>
      <c r="D8" s="663"/>
      <c r="F8" s="663" t="s">
        <v>3741</v>
      </c>
      <c r="G8" s="663"/>
      <c r="H8" s="663"/>
      <c r="I8" s="663"/>
      <c r="J8" s="663"/>
      <c r="K8" s="663"/>
    </row>
    <row r="9" spans="1:21" x14ac:dyDescent="0.25">
      <c r="A9" s="519" t="s">
        <v>3742</v>
      </c>
      <c r="B9" s="519" t="s">
        <v>144</v>
      </c>
      <c r="C9" s="519" t="s">
        <v>3743</v>
      </c>
      <c r="D9" s="519" t="s">
        <v>141</v>
      </c>
      <c r="F9" s="519" t="s">
        <v>3742</v>
      </c>
      <c r="G9" s="519" t="s">
        <v>93</v>
      </c>
      <c r="H9" s="519" t="s">
        <v>3744</v>
      </c>
      <c r="I9" s="519" t="s">
        <v>117</v>
      </c>
      <c r="J9" s="519" t="s">
        <v>96</v>
      </c>
      <c r="K9" s="519" t="s">
        <v>141</v>
      </c>
      <c r="Q9" s="240"/>
    </row>
    <row r="10" spans="1:21" x14ac:dyDescent="0.25">
      <c r="A10" s="520">
        <v>2017</v>
      </c>
      <c r="B10" s="521">
        <v>5.0099999999999999E-2</v>
      </c>
      <c r="C10" s="521">
        <v>3.9300000000000002E-2</v>
      </c>
      <c r="D10" s="521">
        <v>4.07E-2</v>
      </c>
      <c r="F10" s="520">
        <v>2017</v>
      </c>
      <c r="G10" s="522">
        <v>5.9799999999999999E-2</v>
      </c>
      <c r="H10" s="522">
        <v>3.5999999999999997E-2</v>
      </c>
      <c r="I10" s="522">
        <v>4.4299999999999999E-2</v>
      </c>
      <c r="J10" s="522">
        <v>3.56E-2</v>
      </c>
      <c r="K10" s="522">
        <v>4.07E-2</v>
      </c>
      <c r="M10" t="s">
        <v>3745</v>
      </c>
      <c r="Q10" s="240"/>
    </row>
    <row r="11" spans="1:21" x14ac:dyDescent="0.25">
      <c r="A11" s="523">
        <v>2018</v>
      </c>
      <c r="B11" s="524">
        <v>5.5300000000000002E-2</v>
      </c>
      <c r="C11" s="524">
        <v>3.6799999999999999E-2</v>
      </c>
      <c r="D11" s="524">
        <v>3.9199999999999999E-2</v>
      </c>
      <c r="F11" s="523">
        <v>2018</v>
      </c>
      <c r="G11" s="522">
        <v>6.59E-2</v>
      </c>
      <c r="H11" s="522">
        <v>3.5799999999999998E-2</v>
      </c>
      <c r="I11" s="522">
        <v>4.0800000000000003E-2</v>
      </c>
      <c r="J11" s="522">
        <v>2.9499999999999998E-2</v>
      </c>
      <c r="K11" s="522">
        <v>3.9199999999999999E-2</v>
      </c>
      <c r="M11" t="s">
        <v>3746</v>
      </c>
      <c r="Q11" s="240"/>
    </row>
    <row r="12" spans="1:21" x14ac:dyDescent="0.25">
      <c r="A12" s="523">
        <v>2019</v>
      </c>
      <c r="B12" s="524">
        <v>4.9261825851159985E-2</v>
      </c>
      <c r="C12" s="524">
        <v>3.8824391218451021E-2</v>
      </c>
      <c r="D12" s="524">
        <v>4.016483835393813E-2</v>
      </c>
      <c r="F12" s="523">
        <v>2019</v>
      </c>
      <c r="G12" s="522">
        <v>6.7427553828719441E-2</v>
      </c>
      <c r="H12" s="522">
        <v>3.759606427573358E-2</v>
      </c>
      <c r="I12" s="522">
        <v>4.1782729805013928E-2</v>
      </c>
      <c r="J12" s="522">
        <v>2.7373295600720351E-2</v>
      </c>
      <c r="K12" s="522">
        <v>4.016483835393813E-2</v>
      </c>
      <c r="M12" t="s">
        <v>3747</v>
      </c>
      <c r="Q12" s="240"/>
    </row>
    <row r="13" spans="1:21" x14ac:dyDescent="0.25">
      <c r="A13" s="523">
        <v>2020</v>
      </c>
      <c r="B13" s="524">
        <v>1.7899999999999999E-2</v>
      </c>
      <c r="C13" s="524">
        <v>2.5899999999999999E-2</v>
      </c>
      <c r="D13" s="524">
        <v>2.4899999999999999E-2</v>
      </c>
      <c r="E13" s="525"/>
      <c r="F13" s="523">
        <v>2020</v>
      </c>
      <c r="G13" s="522">
        <v>2.81E-2</v>
      </c>
      <c r="H13" s="522">
        <v>2.52E-2</v>
      </c>
      <c r="I13" s="522">
        <v>2.6599999999999999E-2</v>
      </c>
      <c r="J13" s="522">
        <v>1.7299999999999999E-2</v>
      </c>
      <c r="K13" s="522">
        <v>2.4899999999999999E-2</v>
      </c>
      <c r="M13" t="s">
        <v>3748</v>
      </c>
      <c r="Q13" s="240"/>
    </row>
    <row r="14" spans="1:21" x14ac:dyDescent="0.25">
      <c r="A14" s="523">
        <v>2021</v>
      </c>
      <c r="B14" s="524">
        <v>4.4600000000000001E-2</v>
      </c>
      <c r="C14" s="524">
        <v>3.7400000000000003E-2</v>
      </c>
      <c r="D14" s="524">
        <v>3.8300000000000001E-2</v>
      </c>
      <c r="E14" s="526"/>
      <c r="F14" s="523">
        <v>2021</v>
      </c>
      <c r="G14" s="522">
        <v>4.1866330390920553E-2</v>
      </c>
      <c r="H14" s="522">
        <v>3.7493652316199291E-2</v>
      </c>
      <c r="I14" s="522">
        <v>4.3732082356007299E-2</v>
      </c>
      <c r="J14" s="522">
        <v>2.4795690936106982E-2</v>
      </c>
      <c r="K14" s="522">
        <v>3.83436909277357E-2</v>
      </c>
      <c r="L14" s="526"/>
      <c r="M14" s="526" t="s">
        <v>3749</v>
      </c>
      <c r="N14" s="526"/>
      <c r="O14" s="526"/>
    </row>
    <row r="15" spans="1:21" x14ac:dyDescent="0.25">
      <c r="A15" s="523">
        <v>2022</v>
      </c>
      <c r="B15" s="524">
        <v>0.05</v>
      </c>
      <c r="C15" s="524">
        <v>3.73E-2</v>
      </c>
      <c r="D15" s="524">
        <v>3.8899999999999997E-2</v>
      </c>
      <c r="E15" s="526"/>
      <c r="F15" s="523">
        <v>2022</v>
      </c>
      <c r="G15" s="522">
        <v>5.484818805093046E-2</v>
      </c>
      <c r="H15" s="522">
        <v>3.5946066510295999E-2</v>
      </c>
      <c r="I15" s="522">
        <v>4.1660812139946608E-2</v>
      </c>
      <c r="J15" s="522">
        <v>3.2027616627511149E-2</v>
      </c>
      <c r="K15" s="522">
        <v>3.8924895636149384E-2</v>
      </c>
      <c r="M15" s="526" t="s">
        <v>3750</v>
      </c>
    </row>
    <row r="16" spans="1:21" x14ac:dyDescent="0.25">
      <c r="A16" s="523">
        <v>2023</v>
      </c>
      <c r="B16" s="524">
        <v>3.9199999999999999E-2</v>
      </c>
      <c r="C16" s="524">
        <v>3.4700000000000002E-2</v>
      </c>
      <c r="D16" s="524">
        <v>3.5299999999999998E-2</v>
      </c>
      <c r="E16" s="526"/>
      <c r="F16" s="523">
        <v>2023</v>
      </c>
      <c r="G16" s="522">
        <v>5.4344995225279975E-2</v>
      </c>
      <c r="H16" s="522">
        <v>3.233751092975809E-2</v>
      </c>
      <c r="I16" s="522">
        <v>3.8906188482050179E-2</v>
      </c>
      <c r="J16" s="522">
        <v>2.5194707703856619E-2</v>
      </c>
      <c r="K16" s="522">
        <v>3.531408304784181E-2</v>
      </c>
      <c r="M16" s="526" t="s">
        <v>3751</v>
      </c>
    </row>
    <row r="17" spans="1:1" x14ac:dyDescent="0.25">
      <c r="A17" s="527" t="s">
        <v>3752</v>
      </c>
    </row>
    <row r="18" spans="1:1" x14ac:dyDescent="0.25">
      <c r="A18" s="527" t="s">
        <v>3753</v>
      </c>
    </row>
    <row r="24" spans="1:1" ht="15" customHeight="1" x14ac:dyDescent="0.25"/>
    <row r="45" spans="16:18" x14ac:dyDescent="0.25">
      <c r="P45" s="526"/>
      <c r="Q45" s="526"/>
      <c r="R45" s="526"/>
    </row>
  </sheetData>
  <mergeCells count="2">
    <mergeCell ref="A8:D8"/>
    <mergeCell ref="F8:K8"/>
  </mergeCells>
  <hyperlinks>
    <hyperlink ref="Q2" location="CONTENIDO!A1" display="VOLVER."/>
  </hyperlinks>
  <pageMargins left="0.7" right="0.7" top="0.75" bottom="0.75" header="0.3" footer="0.3"/>
  <pageSetup orientation="portrait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395"/>
  <sheetViews>
    <sheetView showGridLines="0" workbookViewId="0">
      <selection activeCell="L3" sqref="L3"/>
    </sheetView>
  </sheetViews>
  <sheetFormatPr baseColWidth="10" defaultRowHeight="15" x14ac:dyDescent="0.25"/>
  <cols>
    <col min="1" max="1" width="40" customWidth="1"/>
    <col min="2" max="2" width="14" customWidth="1"/>
    <col min="7" max="7" width="66.28515625" bestFit="1" customWidth="1"/>
    <col min="8" max="8" width="17" bestFit="1" customWidth="1"/>
  </cols>
  <sheetData>
    <row r="1" spans="1:12" ht="18.75" x14ac:dyDescent="0.3">
      <c r="A1" s="425" t="s">
        <v>3535</v>
      </c>
      <c r="G1" t="s">
        <v>3536</v>
      </c>
    </row>
    <row r="2" spans="1:12" x14ac:dyDescent="0.25">
      <c r="A2" t="s">
        <v>3537</v>
      </c>
    </row>
    <row r="3" spans="1:12" x14ac:dyDescent="0.25">
      <c r="G3" t="s">
        <v>3538</v>
      </c>
      <c r="L3" s="9" t="s">
        <v>91</v>
      </c>
    </row>
    <row r="4" spans="1:12" x14ac:dyDescent="0.25">
      <c r="G4" t="s">
        <v>3539</v>
      </c>
    </row>
    <row r="5" spans="1:12" x14ac:dyDescent="0.25">
      <c r="A5" s="390" t="s">
        <v>3538</v>
      </c>
      <c r="B5" s="390" t="s">
        <v>3540</v>
      </c>
      <c r="G5" t="s">
        <v>3541</v>
      </c>
    </row>
    <row r="6" spans="1:12" x14ac:dyDescent="0.25">
      <c r="A6" s="421" t="s">
        <v>137</v>
      </c>
      <c r="B6" s="375">
        <v>7.8540437577713701E-2</v>
      </c>
      <c r="G6" s="426" t="s">
        <v>3542</v>
      </c>
    </row>
    <row r="7" spans="1:12" x14ac:dyDescent="0.25">
      <c r="A7" s="421" t="s">
        <v>139</v>
      </c>
      <c r="B7" s="375">
        <v>2.64813843733613E-2</v>
      </c>
      <c r="G7" s="427" t="s">
        <v>3543</v>
      </c>
      <c r="H7" s="427" t="s">
        <v>3544</v>
      </c>
    </row>
    <row r="8" spans="1:12" ht="15.75" x14ac:dyDescent="0.25">
      <c r="A8" s="393" t="s">
        <v>151</v>
      </c>
      <c r="B8" s="375">
        <v>6.4249589743097607E-2</v>
      </c>
      <c r="G8" s="428" t="s">
        <v>3545</v>
      </c>
      <c r="H8" s="429">
        <v>6.7502491300015136E-2</v>
      </c>
    </row>
    <row r="9" spans="1:12" x14ac:dyDescent="0.25">
      <c r="G9" s="430" t="s">
        <v>139</v>
      </c>
      <c r="H9" s="431">
        <v>3.1140542907180387E-2</v>
      </c>
    </row>
    <row r="10" spans="1:12" x14ac:dyDescent="0.25">
      <c r="A10" s="390" t="s">
        <v>3538</v>
      </c>
      <c r="B10" s="390" t="s">
        <v>3540</v>
      </c>
      <c r="G10" s="432" t="s">
        <v>1668</v>
      </c>
      <c r="H10" s="433">
        <v>2.8112449799196786E-2</v>
      </c>
    </row>
    <row r="11" spans="1:12" x14ac:dyDescent="0.25">
      <c r="A11" s="391" t="s">
        <v>137</v>
      </c>
      <c r="B11" s="375">
        <v>7.8540437577713701E-2</v>
      </c>
      <c r="G11" s="432" t="s">
        <v>3546</v>
      </c>
      <c r="H11" s="433">
        <v>4.0816326530612242E-2</v>
      </c>
    </row>
    <row r="12" spans="1:12" x14ac:dyDescent="0.25">
      <c r="A12" s="392" t="s">
        <v>128</v>
      </c>
      <c r="B12" s="375">
        <v>8.1895239062024158E-2</v>
      </c>
      <c r="G12" s="432" t="s">
        <v>3547</v>
      </c>
      <c r="H12" s="433">
        <v>1.2195121951219513E-2</v>
      </c>
    </row>
    <row r="13" spans="1:12" x14ac:dyDescent="0.25">
      <c r="A13" s="392" t="s">
        <v>129</v>
      </c>
      <c r="B13" s="375">
        <v>9.0709595870931498E-2</v>
      </c>
      <c r="G13" s="432" t="s">
        <v>2160</v>
      </c>
      <c r="H13" s="433">
        <v>1.6393442622950821E-2</v>
      </c>
    </row>
    <row r="14" spans="1:12" x14ac:dyDescent="0.25">
      <c r="A14" s="392" t="s">
        <v>130</v>
      </c>
      <c r="B14" s="375">
        <v>6.3487142075506112E-2</v>
      </c>
      <c r="G14" s="432" t="s">
        <v>2293</v>
      </c>
      <c r="H14" s="433">
        <v>0.11607142857142858</v>
      </c>
    </row>
    <row r="15" spans="1:12" x14ac:dyDescent="0.25">
      <c r="A15" s="391" t="s">
        <v>139</v>
      </c>
      <c r="B15" s="375">
        <v>2.64813843733613E-2</v>
      </c>
      <c r="G15" s="432" t="s">
        <v>2143</v>
      </c>
      <c r="H15" s="433">
        <v>1.5463917525773196E-2</v>
      </c>
    </row>
    <row r="16" spans="1:12" x14ac:dyDescent="0.25">
      <c r="A16" s="392" t="s">
        <v>128</v>
      </c>
      <c r="B16" s="375">
        <v>2.0148164777191602E-2</v>
      </c>
      <c r="G16" s="432" t="s">
        <v>1935</v>
      </c>
      <c r="H16" s="433">
        <v>0</v>
      </c>
    </row>
    <row r="17" spans="1:8" x14ac:dyDescent="0.25">
      <c r="A17" s="392" t="s">
        <v>129</v>
      </c>
      <c r="B17" s="375">
        <v>2.8638566603025408E-2</v>
      </c>
      <c r="G17" s="432" t="s">
        <v>2431</v>
      </c>
      <c r="H17" s="433">
        <v>0</v>
      </c>
    </row>
    <row r="18" spans="1:8" x14ac:dyDescent="0.25">
      <c r="A18" s="392" t="s">
        <v>130</v>
      </c>
      <c r="B18" s="375">
        <v>2.9719872739970513E-2</v>
      </c>
      <c r="G18" s="432" t="s">
        <v>2165</v>
      </c>
      <c r="H18" s="433">
        <v>4.7619047619047616E-2</v>
      </c>
    </row>
    <row r="19" spans="1:8" x14ac:dyDescent="0.25">
      <c r="A19" s="393" t="s">
        <v>3548</v>
      </c>
      <c r="B19" s="375">
        <v>6.4249589743097607E-2</v>
      </c>
      <c r="G19" s="432" t="s">
        <v>3549</v>
      </c>
      <c r="H19" s="433">
        <v>7.9787234042553185E-3</v>
      </c>
    </row>
    <row r="20" spans="1:8" x14ac:dyDescent="0.25">
      <c r="A20" s="392" t="s">
        <v>128</v>
      </c>
      <c r="B20" s="375">
        <v>6.2668204536716648E-2</v>
      </c>
      <c r="G20" s="432" t="s">
        <v>3550</v>
      </c>
      <c r="H20" s="433">
        <v>0</v>
      </c>
    </row>
    <row r="21" spans="1:8" x14ac:dyDescent="0.25">
      <c r="A21" s="392" t="s">
        <v>129</v>
      </c>
      <c r="B21" s="375">
        <v>7.8733352224426179E-2</v>
      </c>
      <c r="G21" s="432" t="s">
        <v>3551</v>
      </c>
      <c r="H21" s="433">
        <v>8.2706766917293228E-2</v>
      </c>
    </row>
    <row r="22" spans="1:8" x14ac:dyDescent="0.25">
      <c r="A22" s="392" t="s">
        <v>130</v>
      </c>
      <c r="B22" s="375">
        <v>5.2689692819214928E-2</v>
      </c>
      <c r="G22" s="432" t="s">
        <v>3552</v>
      </c>
      <c r="H22" s="433">
        <v>0</v>
      </c>
    </row>
    <row r="23" spans="1:8" x14ac:dyDescent="0.25">
      <c r="G23" s="432" t="s">
        <v>3553</v>
      </c>
      <c r="H23" s="433" t="s">
        <v>3554</v>
      </c>
    </row>
    <row r="24" spans="1:8" x14ac:dyDescent="0.25">
      <c r="G24" s="432" t="s">
        <v>3555</v>
      </c>
      <c r="H24" s="433">
        <v>0.30526315789473685</v>
      </c>
    </row>
    <row r="25" spans="1:8" x14ac:dyDescent="0.25">
      <c r="G25" s="432" t="s">
        <v>3556</v>
      </c>
      <c r="H25" s="433">
        <v>4.6579330422125184E-2</v>
      </c>
    </row>
    <row r="26" spans="1:8" x14ac:dyDescent="0.25">
      <c r="G26" s="432" t="s">
        <v>2476</v>
      </c>
      <c r="H26" s="433">
        <v>1.5037593984962405E-2</v>
      </c>
    </row>
    <row r="27" spans="1:8" x14ac:dyDescent="0.25">
      <c r="G27" s="432" t="s">
        <v>2491</v>
      </c>
      <c r="H27" s="433">
        <v>1.937984496124031E-2</v>
      </c>
    </row>
    <row r="28" spans="1:8" x14ac:dyDescent="0.25">
      <c r="G28" s="432" t="s">
        <v>2508</v>
      </c>
      <c r="H28" s="433">
        <v>1.3513513513513514E-2</v>
      </c>
    </row>
    <row r="29" spans="1:8" x14ac:dyDescent="0.25">
      <c r="G29" s="432" t="s">
        <v>2773</v>
      </c>
      <c r="H29" s="433">
        <v>0</v>
      </c>
    </row>
    <row r="30" spans="1:8" x14ac:dyDescent="0.25">
      <c r="G30" s="432" t="s">
        <v>2833</v>
      </c>
      <c r="H30" s="433">
        <v>0</v>
      </c>
    </row>
    <row r="31" spans="1:8" x14ac:dyDescent="0.25">
      <c r="G31" s="432" t="s">
        <v>2851</v>
      </c>
      <c r="H31" s="433">
        <v>4.7169811320754715E-3</v>
      </c>
    </row>
    <row r="32" spans="1:8" x14ac:dyDescent="0.25">
      <c r="G32" s="432" t="s">
        <v>2807</v>
      </c>
      <c r="H32" s="433">
        <v>0.37062937062937062</v>
      </c>
    </row>
    <row r="33" spans="7:8" x14ac:dyDescent="0.25">
      <c r="G33" s="432" t="s">
        <v>3139</v>
      </c>
      <c r="H33" s="433">
        <v>0</v>
      </c>
    </row>
    <row r="34" spans="7:8" x14ac:dyDescent="0.25">
      <c r="G34" s="432" t="s">
        <v>3120</v>
      </c>
      <c r="H34" s="433">
        <v>0</v>
      </c>
    </row>
    <row r="35" spans="7:8" x14ac:dyDescent="0.25">
      <c r="G35" s="432" t="s">
        <v>2919</v>
      </c>
      <c r="H35" s="433">
        <v>0</v>
      </c>
    </row>
    <row r="36" spans="7:8" x14ac:dyDescent="0.25">
      <c r="G36" s="432" t="s">
        <v>3557</v>
      </c>
      <c r="H36" s="433" t="s">
        <v>3554</v>
      </c>
    </row>
    <row r="37" spans="7:8" x14ac:dyDescent="0.25">
      <c r="G37" s="432" t="s">
        <v>2886</v>
      </c>
      <c r="H37" s="433">
        <v>0</v>
      </c>
    </row>
    <row r="38" spans="7:8" x14ac:dyDescent="0.25">
      <c r="G38" s="432" t="s">
        <v>2983</v>
      </c>
      <c r="H38" s="433">
        <v>0</v>
      </c>
    </row>
    <row r="39" spans="7:8" x14ac:dyDescent="0.25">
      <c r="G39" s="432" t="s">
        <v>3066</v>
      </c>
      <c r="H39" s="433">
        <v>0</v>
      </c>
    </row>
    <row r="40" spans="7:8" x14ac:dyDescent="0.25">
      <c r="G40" s="432" t="s">
        <v>2814</v>
      </c>
      <c r="H40" s="433">
        <v>2.3255813953488372E-2</v>
      </c>
    </row>
    <row r="41" spans="7:8" x14ac:dyDescent="0.25">
      <c r="G41" s="432" t="s">
        <v>3013</v>
      </c>
      <c r="H41" s="433">
        <v>1.6949152542372881E-2</v>
      </c>
    </row>
    <row r="42" spans="7:8" x14ac:dyDescent="0.25">
      <c r="G42" s="432" t="s">
        <v>1654</v>
      </c>
      <c r="H42" s="433">
        <v>3.1510658016682111E-2</v>
      </c>
    </row>
    <row r="43" spans="7:8" x14ac:dyDescent="0.25">
      <c r="G43" s="432" t="s">
        <v>1641</v>
      </c>
      <c r="H43" s="433">
        <v>2.2653721682847898E-2</v>
      </c>
    </row>
    <row r="44" spans="7:8" x14ac:dyDescent="0.25">
      <c r="G44" s="432" t="s">
        <v>2268</v>
      </c>
      <c r="H44" s="433">
        <v>5.1948051948051951E-2</v>
      </c>
    </row>
    <row r="45" spans="7:8" x14ac:dyDescent="0.25">
      <c r="G45" s="432" t="s">
        <v>3558</v>
      </c>
      <c r="H45" s="433" t="s">
        <v>3554</v>
      </c>
    </row>
    <row r="46" spans="7:8" x14ac:dyDescent="0.25">
      <c r="G46" s="432" t="s">
        <v>1593</v>
      </c>
      <c r="H46" s="433">
        <v>1.0840108401084011E-2</v>
      </c>
    </row>
    <row r="47" spans="7:8" x14ac:dyDescent="0.25">
      <c r="G47" s="432" t="s">
        <v>2325</v>
      </c>
      <c r="H47" s="433">
        <v>0</v>
      </c>
    </row>
    <row r="48" spans="7:8" x14ac:dyDescent="0.25">
      <c r="G48" s="432" t="s">
        <v>2187</v>
      </c>
      <c r="H48" s="433">
        <v>1.3888888888888888E-2</v>
      </c>
    </row>
    <row r="49" spans="7:8" x14ac:dyDescent="0.25">
      <c r="G49" s="432" t="s">
        <v>2288</v>
      </c>
      <c r="H49" s="433">
        <v>8.5714285714285715E-2</v>
      </c>
    </row>
    <row r="50" spans="7:8" x14ac:dyDescent="0.25">
      <c r="G50" s="432" t="s">
        <v>2112</v>
      </c>
      <c r="H50" s="433">
        <v>1.2048192771084338E-2</v>
      </c>
    </row>
    <row r="51" spans="7:8" x14ac:dyDescent="0.25">
      <c r="G51" s="432" t="s">
        <v>2397</v>
      </c>
      <c r="H51" s="433">
        <v>0</v>
      </c>
    </row>
    <row r="52" spans="7:8" x14ac:dyDescent="0.25">
      <c r="G52" s="432" t="s">
        <v>1580</v>
      </c>
      <c r="H52" s="433">
        <v>0</v>
      </c>
    </row>
    <row r="53" spans="7:8" x14ac:dyDescent="0.25">
      <c r="G53" s="432" t="s">
        <v>1573</v>
      </c>
      <c r="H53" s="433">
        <v>1.5625E-2</v>
      </c>
    </row>
    <row r="54" spans="7:8" x14ac:dyDescent="0.25">
      <c r="G54" s="432" t="s">
        <v>2215</v>
      </c>
      <c r="H54" s="433">
        <v>0</v>
      </c>
    </row>
    <row r="55" spans="7:8" x14ac:dyDescent="0.25">
      <c r="G55" s="432" t="s">
        <v>1798</v>
      </c>
      <c r="H55" s="433">
        <v>5.18018018018018E-2</v>
      </c>
    </row>
    <row r="56" spans="7:8" x14ac:dyDescent="0.25">
      <c r="G56" s="432" t="s">
        <v>2373</v>
      </c>
      <c r="H56" s="433">
        <v>2.2624434389140271E-2</v>
      </c>
    </row>
    <row r="57" spans="7:8" x14ac:dyDescent="0.25">
      <c r="G57" s="432" t="s">
        <v>3559</v>
      </c>
      <c r="H57" s="433">
        <v>2.8708133971291867E-2</v>
      </c>
    </row>
    <row r="58" spans="7:8" x14ac:dyDescent="0.25">
      <c r="G58" s="432" t="s">
        <v>1786</v>
      </c>
      <c r="H58" s="433">
        <v>4.5045045045045045E-3</v>
      </c>
    </row>
    <row r="59" spans="7:8" x14ac:dyDescent="0.25">
      <c r="G59" s="432" t="s">
        <v>1737</v>
      </c>
      <c r="H59" s="433">
        <v>2.4193548387096774E-2</v>
      </c>
    </row>
    <row r="60" spans="7:8" x14ac:dyDescent="0.25">
      <c r="G60" s="432" t="s">
        <v>1601</v>
      </c>
      <c r="H60" s="433">
        <v>1.8691588785046728E-2</v>
      </c>
    </row>
    <row r="61" spans="7:8" x14ac:dyDescent="0.25">
      <c r="G61" s="432" t="s">
        <v>3560</v>
      </c>
      <c r="H61" s="433">
        <v>0</v>
      </c>
    </row>
    <row r="62" spans="7:8" x14ac:dyDescent="0.25">
      <c r="G62" s="432" t="s">
        <v>2379</v>
      </c>
      <c r="H62" s="433">
        <v>0</v>
      </c>
    </row>
    <row r="63" spans="7:8" x14ac:dyDescent="0.25">
      <c r="G63" s="432" t="s">
        <v>3561</v>
      </c>
      <c r="H63" s="433">
        <v>0</v>
      </c>
    </row>
    <row r="64" spans="7:8" x14ac:dyDescent="0.25">
      <c r="G64" s="432" t="s">
        <v>1991</v>
      </c>
      <c r="H64" s="433">
        <v>0</v>
      </c>
    </row>
    <row r="65" spans="7:8" x14ac:dyDescent="0.25">
      <c r="G65" s="432" t="s">
        <v>2118</v>
      </c>
      <c r="H65" s="433">
        <v>6.2500000000000003E-3</v>
      </c>
    </row>
    <row r="66" spans="7:8" x14ac:dyDescent="0.25">
      <c r="G66" s="432" t="s">
        <v>3562</v>
      </c>
      <c r="H66" s="433">
        <v>0</v>
      </c>
    </row>
    <row r="67" spans="7:8" x14ac:dyDescent="0.25">
      <c r="G67" s="432" t="s">
        <v>3563</v>
      </c>
      <c r="H67" s="433">
        <v>1.3888888888888888E-2</v>
      </c>
    </row>
    <row r="68" spans="7:8" x14ac:dyDescent="0.25">
      <c r="G68" s="432" t="s">
        <v>3564</v>
      </c>
      <c r="H68" s="433">
        <v>0</v>
      </c>
    </row>
    <row r="69" spans="7:8" x14ac:dyDescent="0.25">
      <c r="G69" s="432" t="s">
        <v>2230</v>
      </c>
      <c r="H69" s="433" t="s">
        <v>3554</v>
      </c>
    </row>
    <row r="70" spans="7:8" x14ac:dyDescent="0.25">
      <c r="G70" s="432" t="s">
        <v>3565</v>
      </c>
      <c r="H70" s="433">
        <v>0</v>
      </c>
    </row>
    <row r="71" spans="7:8" x14ac:dyDescent="0.25">
      <c r="G71" s="432" t="s">
        <v>2367</v>
      </c>
      <c r="H71" s="433">
        <v>1.935483870967742E-2</v>
      </c>
    </row>
    <row r="72" spans="7:8" x14ac:dyDescent="0.25">
      <c r="G72" s="432" t="s">
        <v>3566</v>
      </c>
      <c r="H72" s="433">
        <v>3.7037037037037038E-3</v>
      </c>
    </row>
    <row r="73" spans="7:8" x14ac:dyDescent="0.25">
      <c r="G73" s="432" t="s">
        <v>1559</v>
      </c>
      <c r="H73" s="433">
        <v>4.7846889952153108E-3</v>
      </c>
    </row>
    <row r="74" spans="7:8" x14ac:dyDescent="0.25">
      <c r="G74" s="432" t="s">
        <v>2052</v>
      </c>
      <c r="H74" s="433">
        <v>4.2763157894736843E-2</v>
      </c>
    </row>
    <row r="75" spans="7:8" x14ac:dyDescent="0.25">
      <c r="G75" s="432" t="s">
        <v>3567</v>
      </c>
      <c r="H75" s="433">
        <v>1.0040160642570281E-2</v>
      </c>
    </row>
    <row r="76" spans="7:8" x14ac:dyDescent="0.25">
      <c r="G76" s="432" t="s">
        <v>2576</v>
      </c>
      <c r="H76" s="433" t="s">
        <v>3554</v>
      </c>
    </row>
    <row r="77" spans="7:8" x14ac:dyDescent="0.25">
      <c r="G77" s="432" t="s">
        <v>3568</v>
      </c>
      <c r="H77" s="433">
        <v>5.0561797752808987E-2</v>
      </c>
    </row>
    <row r="78" spans="7:8" x14ac:dyDescent="0.25">
      <c r="G78" s="432" t="s">
        <v>1792</v>
      </c>
      <c r="H78" s="433">
        <v>2.7370651598092884E-2</v>
      </c>
    </row>
    <row r="79" spans="7:8" x14ac:dyDescent="0.25">
      <c r="G79" s="432" t="s">
        <v>1551</v>
      </c>
      <c r="H79" s="433">
        <v>1.0416666666666666E-2</v>
      </c>
    </row>
    <row r="80" spans="7:8" x14ac:dyDescent="0.25">
      <c r="G80" s="432" t="s">
        <v>2299</v>
      </c>
      <c r="H80" s="433">
        <v>2.3255813953488372E-2</v>
      </c>
    </row>
    <row r="81" spans="7:8" x14ac:dyDescent="0.25">
      <c r="G81" s="432" t="s">
        <v>2045</v>
      </c>
      <c r="H81" s="433">
        <v>1.9292604501607719E-2</v>
      </c>
    </row>
    <row r="82" spans="7:8" x14ac:dyDescent="0.25">
      <c r="G82" s="432" t="s">
        <v>1825</v>
      </c>
      <c r="H82" s="433" t="s">
        <v>3554</v>
      </c>
    </row>
    <row r="83" spans="7:8" x14ac:dyDescent="0.25">
      <c r="G83" s="432" t="s">
        <v>1634</v>
      </c>
      <c r="H83" s="433">
        <v>3.1201248049921998E-3</v>
      </c>
    </row>
    <row r="84" spans="7:8" x14ac:dyDescent="0.25">
      <c r="G84" s="432" t="s">
        <v>1608</v>
      </c>
      <c r="H84" s="433">
        <v>2.1084337349397589E-2</v>
      </c>
    </row>
    <row r="85" spans="7:8" x14ac:dyDescent="0.25">
      <c r="G85" s="432" t="s">
        <v>1544</v>
      </c>
      <c r="H85" s="433">
        <v>0.33333333333333331</v>
      </c>
    </row>
    <row r="86" spans="7:8" x14ac:dyDescent="0.25">
      <c r="G86" s="432" t="s">
        <v>3569</v>
      </c>
      <c r="H86" s="433">
        <v>3.0769230769230771E-2</v>
      </c>
    </row>
    <row r="87" spans="7:8" x14ac:dyDescent="0.25">
      <c r="G87" s="432" t="s">
        <v>3570</v>
      </c>
      <c r="H87" s="433">
        <v>0</v>
      </c>
    </row>
    <row r="88" spans="7:8" x14ac:dyDescent="0.25">
      <c r="G88" s="432" t="s">
        <v>2027</v>
      </c>
      <c r="H88" s="433">
        <v>3.7037037037037035E-2</v>
      </c>
    </row>
    <row r="89" spans="7:8" x14ac:dyDescent="0.25">
      <c r="G89" s="432" t="s">
        <v>1586</v>
      </c>
      <c r="H89" s="433">
        <v>5.3763440860215058E-3</v>
      </c>
    </row>
    <row r="90" spans="7:8" x14ac:dyDescent="0.25">
      <c r="G90" s="432" t="s">
        <v>3571</v>
      </c>
      <c r="H90" s="433">
        <v>1.6E-2</v>
      </c>
    </row>
    <row r="91" spans="7:8" x14ac:dyDescent="0.25">
      <c r="G91" s="432" t="s">
        <v>2123</v>
      </c>
      <c r="H91" s="433">
        <v>0</v>
      </c>
    </row>
    <row r="92" spans="7:8" x14ac:dyDescent="0.25">
      <c r="G92" s="432" t="s">
        <v>2209</v>
      </c>
      <c r="H92" s="433">
        <v>5.128205128205128E-2</v>
      </c>
    </row>
    <row r="93" spans="7:8" x14ac:dyDescent="0.25">
      <c r="G93" s="432" t="s">
        <v>1714</v>
      </c>
      <c r="H93" s="433">
        <v>9.9009900990099011E-3</v>
      </c>
    </row>
    <row r="94" spans="7:8" x14ac:dyDescent="0.25">
      <c r="G94" s="432" t="s">
        <v>3572</v>
      </c>
      <c r="H94" s="433">
        <v>1.171875E-2</v>
      </c>
    </row>
    <row r="95" spans="7:8" x14ac:dyDescent="0.25">
      <c r="G95" s="432" t="s">
        <v>2058</v>
      </c>
      <c r="H95" s="433">
        <v>5.434782608695652E-3</v>
      </c>
    </row>
    <row r="96" spans="7:8" x14ac:dyDescent="0.25">
      <c r="G96" s="432" t="s">
        <v>1696</v>
      </c>
      <c r="H96" s="433">
        <v>2.3809523809523812E-3</v>
      </c>
    </row>
    <row r="97" spans="7:8" x14ac:dyDescent="0.25">
      <c r="G97" s="432" t="s">
        <v>3085</v>
      </c>
      <c r="H97" s="433">
        <v>0.11627906976744186</v>
      </c>
    </row>
    <row r="98" spans="7:8" x14ac:dyDescent="0.25">
      <c r="G98" s="432" t="s">
        <v>3573</v>
      </c>
      <c r="H98" s="433">
        <v>6.369426751592357E-3</v>
      </c>
    </row>
    <row r="99" spans="7:8" x14ac:dyDescent="0.25">
      <c r="G99" s="432" t="s">
        <v>3574</v>
      </c>
      <c r="H99" s="433">
        <v>4.6296296296296294E-2</v>
      </c>
    </row>
    <row r="100" spans="7:8" x14ac:dyDescent="0.25">
      <c r="G100" s="432" t="s">
        <v>2898</v>
      </c>
      <c r="H100" s="433">
        <v>0</v>
      </c>
    </row>
    <row r="101" spans="7:8" x14ac:dyDescent="0.25">
      <c r="G101" s="432" t="s">
        <v>3018</v>
      </c>
      <c r="H101" s="433">
        <v>1.9230769230769232E-2</v>
      </c>
    </row>
    <row r="102" spans="7:8" x14ac:dyDescent="0.25">
      <c r="G102" s="432" t="s">
        <v>3037</v>
      </c>
      <c r="H102" s="433">
        <v>0</v>
      </c>
    </row>
    <row r="103" spans="7:8" x14ac:dyDescent="0.25">
      <c r="G103" s="432" t="s">
        <v>3126</v>
      </c>
      <c r="H103" s="433">
        <v>0.12878787878787878</v>
      </c>
    </row>
    <row r="104" spans="7:8" x14ac:dyDescent="0.25">
      <c r="G104" s="432" t="s">
        <v>3575</v>
      </c>
      <c r="H104" s="433">
        <v>0.22051282051282051</v>
      </c>
    </row>
    <row r="105" spans="7:8" x14ac:dyDescent="0.25">
      <c r="G105" s="432" t="s">
        <v>3576</v>
      </c>
      <c r="H105" s="433">
        <v>2.0089285714285716E-2</v>
      </c>
    </row>
    <row r="106" spans="7:8" x14ac:dyDescent="0.25">
      <c r="G106" s="432" t="s">
        <v>3577</v>
      </c>
      <c r="H106" s="433">
        <v>0</v>
      </c>
    </row>
    <row r="107" spans="7:8" x14ac:dyDescent="0.25">
      <c r="G107" s="432" t="s">
        <v>3114</v>
      </c>
      <c r="H107" s="433">
        <v>1.3333333333333334E-2</v>
      </c>
    </row>
    <row r="108" spans="7:8" x14ac:dyDescent="0.25">
      <c r="G108" s="432" t="s">
        <v>2967</v>
      </c>
      <c r="H108" s="433">
        <v>0</v>
      </c>
    </row>
    <row r="109" spans="7:8" x14ac:dyDescent="0.25">
      <c r="G109" s="432" t="s">
        <v>2736</v>
      </c>
      <c r="H109" s="433">
        <v>0</v>
      </c>
    </row>
    <row r="110" spans="7:8" x14ac:dyDescent="0.25">
      <c r="G110" s="432" t="s">
        <v>3079</v>
      </c>
      <c r="H110" s="433">
        <v>0.34969325153374231</v>
      </c>
    </row>
    <row r="111" spans="7:8" x14ac:dyDescent="0.25">
      <c r="G111" s="432" t="s">
        <v>2456</v>
      </c>
      <c r="H111" s="433">
        <v>1.7391304347826088E-3</v>
      </c>
    </row>
    <row r="112" spans="7:8" x14ac:dyDescent="0.25">
      <c r="G112" s="432" t="s">
        <v>2284</v>
      </c>
      <c r="H112" s="433">
        <v>7.7809798270893377E-2</v>
      </c>
    </row>
    <row r="113" spans="7:8" x14ac:dyDescent="0.25">
      <c r="G113" s="432" t="s">
        <v>2226</v>
      </c>
      <c r="H113" s="433">
        <v>6.3764561618638874E-2</v>
      </c>
    </row>
    <row r="114" spans="7:8" x14ac:dyDescent="0.25">
      <c r="G114" s="432" t="s">
        <v>3578</v>
      </c>
      <c r="H114" s="433">
        <v>2.8985507246376812E-2</v>
      </c>
    </row>
    <row r="115" spans="7:8" x14ac:dyDescent="0.25">
      <c r="G115" s="432" t="s">
        <v>3579</v>
      </c>
      <c r="H115" s="433">
        <v>4.7058823529411764E-2</v>
      </c>
    </row>
    <row r="116" spans="7:8" x14ac:dyDescent="0.25">
      <c r="G116" s="432" t="s">
        <v>1752</v>
      </c>
      <c r="H116" s="433">
        <v>9.8039215686274508E-2</v>
      </c>
    </row>
    <row r="117" spans="7:8" x14ac:dyDescent="0.25">
      <c r="G117" s="432" t="s">
        <v>3580</v>
      </c>
      <c r="H117" s="433">
        <v>0</v>
      </c>
    </row>
    <row r="118" spans="7:8" x14ac:dyDescent="0.25">
      <c r="G118" s="432" t="s">
        <v>3581</v>
      </c>
      <c r="H118" s="433">
        <v>2.2727272727272726E-3</v>
      </c>
    </row>
    <row r="119" spans="7:8" x14ac:dyDescent="0.25">
      <c r="G119" s="432" t="s">
        <v>3582</v>
      </c>
      <c r="H119" s="433">
        <v>1.1111111111111112E-2</v>
      </c>
    </row>
    <row r="120" spans="7:8" x14ac:dyDescent="0.25">
      <c r="G120" s="432" t="s">
        <v>3583</v>
      </c>
      <c r="H120" s="433">
        <v>0</v>
      </c>
    </row>
    <row r="121" spans="7:8" x14ac:dyDescent="0.25">
      <c r="G121" s="432" t="s">
        <v>3584</v>
      </c>
      <c r="H121" s="433">
        <v>7.874015748031496E-3</v>
      </c>
    </row>
    <row r="122" spans="7:8" x14ac:dyDescent="0.25">
      <c r="G122" s="432" t="s">
        <v>3585</v>
      </c>
      <c r="H122" s="433">
        <v>2.1276595744680851E-2</v>
      </c>
    </row>
    <row r="123" spans="7:8" x14ac:dyDescent="0.25">
      <c r="G123" s="432" t="s">
        <v>1949</v>
      </c>
      <c r="H123" s="433">
        <v>5.5555555555555552E-2</v>
      </c>
    </row>
    <row r="124" spans="7:8" x14ac:dyDescent="0.25">
      <c r="G124" s="432" t="s">
        <v>3586</v>
      </c>
      <c r="H124" s="433">
        <v>9.1463414634146336E-3</v>
      </c>
    </row>
    <row r="125" spans="7:8" x14ac:dyDescent="0.25">
      <c r="G125" s="432" t="s">
        <v>2248</v>
      </c>
      <c r="H125" s="433">
        <v>0</v>
      </c>
    </row>
    <row r="126" spans="7:8" x14ac:dyDescent="0.25">
      <c r="G126" s="432" t="s">
        <v>3587</v>
      </c>
      <c r="H126" s="433">
        <v>0</v>
      </c>
    </row>
    <row r="127" spans="7:8" x14ac:dyDescent="0.25">
      <c r="G127" s="432" t="s">
        <v>3588</v>
      </c>
      <c r="H127" s="433">
        <v>7.9365079365079361E-3</v>
      </c>
    </row>
    <row r="128" spans="7:8" x14ac:dyDescent="0.25">
      <c r="G128" s="432" t="s">
        <v>1819</v>
      </c>
      <c r="H128" s="433">
        <v>1.8518518518518517E-2</v>
      </c>
    </row>
    <row r="129" spans="7:8" x14ac:dyDescent="0.25">
      <c r="G129" s="432" t="s">
        <v>3589</v>
      </c>
      <c r="H129" s="433">
        <v>9.6385542168674704E-2</v>
      </c>
    </row>
    <row r="130" spans="7:8" x14ac:dyDescent="0.25">
      <c r="G130" s="432" t="s">
        <v>3590</v>
      </c>
      <c r="H130" s="433">
        <v>4.1666666666666664E-2</v>
      </c>
    </row>
    <row r="131" spans="7:8" x14ac:dyDescent="0.25">
      <c r="G131" s="432" t="s">
        <v>3591</v>
      </c>
      <c r="H131" s="433">
        <v>0.39393939393939392</v>
      </c>
    </row>
    <row r="132" spans="7:8" x14ac:dyDescent="0.25">
      <c r="G132" s="432" t="s">
        <v>1863</v>
      </c>
      <c r="H132" s="433">
        <v>6.1611374407582936E-2</v>
      </c>
    </row>
    <row r="133" spans="7:8" x14ac:dyDescent="0.25">
      <c r="G133" s="432" t="s">
        <v>2404</v>
      </c>
      <c r="H133" s="433">
        <v>3.125E-2</v>
      </c>
    </row>
    <row r="134" spans="7:8" x14ac:dyDescent="0.25">
      <c r="G134" s="432" t="s">
        <v>3592</v>
      </c>
      <c r="H134" s="433">
        <v>3.8461538461538464E-2</v>
      </c>
    </row>
    <row r="135" spans="7:8" x14ac:dyDescent="0.25">
      <c r="G135" s="432" t="s">
        <v>3593</v>
      </c>
      <c r="H135" s="433">
        <v>0.33913043478260868</v>
      </c>
    </row>
    <row r="136" spans="7:8" x14ac:dyDescent="0.25">
      <c r="G136" s="432" t="s">
        <v>3594</v>
      </c>
      <c r="H136" s="433">
        <v>2.7113237639553429E-2</v>
      </c>
    </row>
    <row r="137" spans="7:8" x14ac:dyDescent="0.25">
      <c r="G137" s="432" t="s">
        <v>3595</v>
      </c>
      <c r="H137" s="433">
        <v>0</v>
      </c>
    </row>
    <row r="138" spans="7:8" x14ac:dyDescent="0.25">
      <c r="G138" s="432" t="s">
        <v>3596</v>
      </c>
      <c r="H138" s="433">
        <v>0.36</v>
      </c>
    </row>
    <row r="139" spans="7:8" x14ac:dyDescent="0.25">
      <c r="G139" s="432" t="s">
        <v>1773</v>
      </c>
      <c r="H139" s="433">
        <v>4.5161290322580643E-2</v>
      </c>
    </row>
    <row r="140" spans="7:8" x14ac:dyDescent="0.25">
      <c r="G140" s="432" t="s">
        <v>2082</v>
      </c>
      <c r="H140" s="433">
        <v>4.960835509138381E-2</v>
      </c>
    </row>
    <row r="141" spans="7:8" x14ac:dyDescent="0.25">
      <c r="G141" s="432" t="s">
        <v>3597</v>
      </c>
      <c r="H141" s="433">
        <v>1.3953488372093023E-2</v>
      </c>
    </row>
    <row r="142" spans="7:8" x14ac:dyDescent="0.25">
      <c r="G142" s="432" t="s">
        <v>2845</v>
      </c>
      <c r="H142" s="433">
        <v>1.9607843137254902E-2</v>
      </c>
    </row>
    <row r="143" spans="7:8" x14ac:dyDescent="0.25">
      <c r="G143" s="432" t="s">
        <v>3598</v>
      </c>
      <c r="H143" s="433">
        <v>4.9382716049382715E-3</v>
      </c>
    </row>
    <row r="144" spans="7:8" x14ac:dyDescent="0.25">
      <c r="G144" s="432" t="s">
        <v>3599</v>
      </c>
      <c r="H144" s="433">
        <v>1.9230769230769232E-2</v>
      </c>
    </row>
    <row r="145" spans="7:8" x14ac:dyDescent="0.25">
      <c r="G145" s="432" t="s">
        <v>3096</v>
      </c>
      <c r="H145" s="433">
        <v>1.4814814814814815E-2</v>
      </c>
    </row>
    <row r="146" spans="7:8" x14ac:dyDescent="0.25">
      <c r="G146" s="432" t="s">
        <v>3600</v>
      </c>
      <c r="H146" s="433">
        <v>7.792207792207792E-2</v>
      </c>
    </row>
    <row r="147" spans="7:8" x14ac:dyDescent="0.25">
      <c r="G147" s="432" t="s">
        <v>1979</v>
      </c>
      <c r="H147" s="433">
        <v>0</v>
      </c>
    </row>
    <row r="148" spans="7:8" x14ac:dyDescent="0.25">
      <c r="G148" s="432" t="s">
        <v>3601</v>
      </c>
      <c r="H148" s="433">
        <v>0</v>
      </c>
    </row>
    <row r="149" spans="7:8" x14ac:dyDescent="0.25">
      <c r="G149" s="432" t="s">
        <v>2156</v>
      </c>
      <c r="H149" s="433">
        <v>2.0134228187919462E-2</v>
      </c>
    </row>
    <row r="150" spans="7:8" x14ac:dyDescent="0.25">
      <c r="G150" s="432" t="s">
        <v>3602</v>
      </c>
      <c r="H150" s="433">
        <v>0</v>
      </c>
    </row>
    <row r="151" spans="7:8" x14ac:dyDescent="0.25">
      <c r="G151" s="432" t="s">
        <v>1929</v>
      </c>
      <c r="H151" s="433">
        <v>3.1476997578692496E-2</v>
      </c>
    </row>
    <row r="152" spans="7:8" x14ac:dyDescent="0.25">
      <c r="G152" s="432" t="s">
        <v>3603</v>
      </c>
      <c r="H152" s="433">
        <v>2.7777777777777776E-2</v>
      </c>
    </row>
    <row r="153" spans="7:8" x14ac:dyDescent="0.25">
      <c r="G153" s="432" t="s">
        <v>3604</v>
      </c>
      <c r="H153" s="433">
        <v>0</v>
      </c>
    </row>
    <row r="154" spans="7:8" x14ac:dyDescent="0.25">
      <c r="G154" s="432" t="s">
        <v>3605</v>
      </c>
      <c r="H154" s="433">
        <v>1.4184397163120567E-2</v>
      </c>
    </row>
    <row r="155" spans="7:8" x14ac:dyDescent="0.25">
      <c r="G155" s="432" t="s">
        <v>3606</v>
      </c>
      <c r="H155" s="433">
        <v>5.3846153846153849E-2</v>
      </c>
    </row>
    <row r="156" spans="7:8" x14ac:dyDescent="0.25">
      <c r="G156" s="432" t="s">
        <v>2341</v>
      </c>
      <c r="H156" s="433" t="s">
        <v>3554</v>
      </c>
    </row>
    <row r="157" spans="7:8" x14ac:dyDescent="0.25">
      <c r="G157" s="432" t="s">
        <v>1897</v>
      </c>
      <c r="H157" s="433">
        <v>0</v>
      </c>
    </row>
    <row r="158" spans="7:8" x14ac:dyDescent="0.25">
      <c r="G158" s="432" t="s">
        <v>2973</v>
      </c>
      <c r="H158" s="433">
        <v>2.8037383177570093E-2</v>
      </c>
    </row>
    <row r="159" spans="7:8" x14ac:dyDescent="0.25">
      <c r="G159" s="432" t="s">
        <v>3607</v>
      </c>
      <c r="H159" s="433">
        <v>0.05</v>
      </c>
    </row>
    <row r="160" spans="7:8" x14ac:dyDescent="0.25">
      <c r="G160" s="432" t="s">
        <v>2795</v>
      </c>
      <c r="H160" s="433">
        <v>0</v>
      </c>
    </row>
    <row r="161" spans="7:8" x14ac:dyDescent="0.25">
      <c r="G161" s="432" t="s">
        <v>3608</v>
      </c>
      <c r="H161" s="433">
        <v>0</v>
      </c>
    </row>
    <row r="162" spans="7:8" x14ac:dyDescent="0.25">
      <c r="G162" s="432" t="s">
        <v>3609</v>
      </c>
      <c r="H162" s="433">
        <v>1.5432098765432098E-3</v>
      </c>
    </row>
    <row r="163" spans="7:8" x14ac:dyDescent="0.25">
      <c r="G163" s="432" t="s">
        <v>3610</v>
      </c>
      <c r="H163" s="433">
        <v>2.4590163934426229E-2</v>
      </c>
    </row>
    <row r="164" spans="7:8" x14ac:dyDescent="0.25">
      <c r="G164" s="432" t="s">
        <v>3611</v>
      </c>
      <c r="H164" s="433">
        <v>8.5470085470085479E-3</v>
      </c>
    </row>
    <row r="165" spans="7:8" x14ac:dyDescent="0.25">
      <c r="G165" s="432" t="s">
        <v>3612</v>
      </c>
      <c r="H165" s="433">
        <v>0</v>
      </c>
    </row>
    <row r="166" spans="7:8" x14ac:dyDescent="0.25">
      <c r="G166" s="432" t="s">
        <v>3613</v>
      </c>
      <c r="H166" s="433">
        <v>0</v>
      </c>
    </row>
    <row r="167" spans="7:8" x14ac:dyDescent="0.25">
      <c r="G167" s="432" t="s">
        <v>1891</v>
      </c>
      <c r="H167" s="433">
        <v>8.8888888888888892E-2</v>
      </c>
    </row>
    <row r="168" spans="7:8" x14ac:dyDescent="0.25">
      <c r="G168" s="432" t="s">
        <v>3614</v>
      </c>
      <c r="H168" s="433">
        <v>0</v>
      </c>
    </row>
    <row r="169" spans="7:8" x14ac:dyDescent="0.25">
      <c r="G169" s="432" t="s">
        <v>1566</v>
      </c>
      <c r="H169" s="433">
        <v>8.4745762711864406E-3</v>
      </c>
    </row>
    <row r="170" spans="7:8" x14ac:dyDescent="0.25">
      <c r="G170" s="432" t="s">
        <v>1531</v>
      </c>
      <c r="H170" s="433">
        <v>1.7341040462427744E-2</v>
      </c>
    </row>
    <row r="171" spans="7:8" x14ac:dyDescent="0.25">
      <c r="G171" s="432" t="s">
        <v>3072</v>
      </c>
      <c r="H171" s="433">
        <v>0</v>
      </c>
    </row>
    <row r="172" spans="7:8" x14ac:dyDescent="0.25">
      <c r="G172" s="432" t="s">
        <v>2748</v>
      </c>
      <c r="H172" s="433">
        <v>0</v>
      </c>
    </row>
    <row r="173" spans="7:8" x14ac:dyDescent="0.25">
      <c r="G173" s="432" t="s">
        <v>3615</v>
      </c>
      <c r="H173" s="433">
        <v>0</v>
      </c>
    </row>
    <row r="174" spans="7:8" x14ac:dyDescent="0.25">
      <c r="G174" s="432" t="s">
        <v>2785</v>
      </c>
      <c r="H174" s="433">
        <v>0</v>
      </c>
    </row>
    <row r="175" spans="7:8" x14ac:dyDescent="0.25">
      <c r="G175" s="432" t="s">
        <v>3616</v>
      </c>
      <c r="H175" s="433">
        <v>9.6463022508038593E-3</v>
      </c>
    </row>
    <row r="176" spans="7:8" x14ac:dyDescent="0.25">
      <c r="G176" s="432" t="s">
        <v>2754</v>
      </c>
      <c r="H176" s="433">
        <v>0</v>
      </c>
    </row>
    <row r="177" spans="7:8" x14ac:dyDescent="0.25">
      <c r="G177" s="432" t="s">
        <v>3617</v>
      </c>
      <c r="H177" s="433">
        <v>2.1739130434782608E-2</v>
      </c>
    </row>
    <row r="178" spans="7:8" x14ac:dyDescent="0.25">
      <c r="G178" s="432" t="s">
        <v>3618</v>
      </c>
      <c r="H178" s="433">
        <v>1.6117729502452698E-2</v>
      </c>
    </row>
    <row r="179" spans="7:8" x14ac:dyDescent="0.25">
      <c r="G179" s="432" t="s">
        <v>2390</v>
      </c>
      <c r="H179" s="433" t="s">
        <v>3554</v>
      </c>
    </row>
    <row r="180" spans="7:8" x14ac:dyDescent="0.25">
      <c r="G180" s="432" t="s">
        <v>3619</v>
      </c>
      <c r="H180" s="433">
        <v>0</v>
      </c>
    </row>
    <row r="181" spans="7:8" x14ac:dyDescent="0.25">
      <c r="G181" s="432" t="s">
        <v>2617</v>
      </c>
      <c r="H181" s="433">
        <v>0</v>
      </c>
    </row>
    <row r="182" spans="7:8" x14ac:dyDescent="0.25">
      <c r="G182" s="432" t="s">
        <v>1917</v>
      </c>
      <c r="H182" s="433">
        <v>7.3913043478260873E-2</v>
      </c>
    </row>
    <row r="183" spans="7:8" x14ac:dyDescent="0.25">
      <c r="G183" s="432" t="s">
        <v>1627</v>
      </c>
      <c r="H183" s="433" t="s">
        <v>3554</v>
      </c>
    </row>
    <row r="184" spans="7:8" x14ac:dyDescent="0.25">
      <c r="G184" s="432" t="s">
        <v>3620</v>
      </c>
      <c r="H184" s="433">
        <v>3.8461538461538464E-2</v>
      </c>
    </row>
    <row r="185" spans="7:8" x14ac:dyDescent="0.25">
      <c r="G185" s="432" t="s">
        <v>1857</v>
      </c>
      <c r="H185" s="433">
        <v>3.9215686274509803E-2</v>
      </c>
    </row>
    <row r="186" spans="7:8" x14ac:dyDescent="0.25">
      <c r="G186" s="432" t="s">
        <v>1647</v>
      </c>
      <c r="H186" s="433">
        <v>5.8823529411764705E-2</v>
      </c>
    </row>
    <row r="187" spans="7:8" x14ac:dyDescent="0.25">
      <c r="G187" s="432" t="s">
        <v>1999</v>
      </c>
      <c r="H187" s="433">
        <v>9.2868988391376445E-2</v>
      </c>
    </row>
    <row r="188" spans="7:8" x14ac:dyDescent="0.25">
      <c r="G188" s="432" t="s">
        <v>2033</v>
      </c>
      <c r="H188" s="433">
        <v>3.7735849056603772E-2</v>
      </c>
    </row>
    <row r="189" spans="7:8" x14ac:dyDescent="0.25">
      <c r="G189" s="432" t="s">
        <v>2438</v>
      </c>
      <c r="H189" s="433">
        <v>0.03</v>
      </c>
    </row>
    <row r="190" spans="7:8" x14ac:dyDescent="0.25">
      <c r="G190" s="432" t="s">
        <v>2502</v>
      </c>
      <c r="H190" s="433">
        <v>3.4482758620689655E-2</v>
      </c>
    </row>
    <row r="191" spans="7:8" x14ac:dyDescent="0.25">
      <c r="G191" s="432" t="s">
        <v>3621</v>
      </c>
      <c r="H191" s="433">
        <v>1.5873015873015872E-2</v>
      </c>
    </row>
    <row r="192" spans="7:8" x14ac:dyDescent="0.25">
      <c r="G192" s="432" t="s">
        <v>2011</v>
      </c>
      <c r="H192" s="433">
        <v>0</v>
      </c>
    </row>
    <row r="193" spans="7:8" x14ac:dyDescent="0.25">
      <c r="G193" s="432" t="s">
        <v>2237</v>
      </c>
      <c r="H193" s="433">
        <v>0</v>
      </c>
    </row>
    <row r="194" spans="7:8" x14ac:dyDescent="0.25">
      <c r="G194" s="432" t="s">
        <v>3622</v>
      </c>
      <c r="H194" s="433">
        <v>0</v>
      </c>
    </row>
    <row r="195" spans="7:8" x14ac:dyDescent="0.25">
      <c r="G195" s="432" t="s">
        <v>3623</v>
      </c>
      <c r="H195" s="433">
        <v>4.4303797468354431E-2</v>
      </c>
    </row>
    <row r="196" spans="7:8" x14ac:dyDescent="0.25">
      <c r="G196" s="432" t="s">
        <v>1538</v>
      </c>
      <c r="H196" s="433">
        <v>3.3755274261603373E-2</v>
      </c>
    </row>
    <row r="197" spans="7:8" x14ac:dyDescent="0.25">
      <c r="G197" s="432" t="s">
        <v>3624</v>
      </c>
      <c r="H197" s="433">
        <v>1.9083969465648856E-2</v>
      </c>
    </row>
    <row r="198" spans="7:8" x14ac:dyDescent="0.25">
      <c r="G198" s="432" t="s">
        <v>1525</v>
      </c>
      <c r="H198" s="433">
        <v>9.5238095238095247E-3</v>
      </c>
    </row>
    <row r="199" spans="7:8" x14ac:dyDescent="0.25">
      <c r="G199" s="432" t="s">
        <v>1985</v>
      </c>
      <c r="H199" s="433">
        <v>2.197802197802198E-2</v>
      </c>
    </row>
    <row r="200" spans="7:8" x14ac:dyDescent="0.25">
      <c r="G200" s="432" t="s">
        <v>3625</v>
      </c>
      <c r="H200" s="433">
        <v>0.26666666666666666</v>
      </c>
    </row>
    <row r="201" spans="7:8" x14ac:dyDescent="0.25">
      <c r="G201" s="432" t="s">
        <v>3626</v>
      </c>
      <c r="H201" s="433">
        <v>0</v>
      </c>
    </row>
    <row r="202" spans="7:8" x14ac:dyDescent="0.25">
      <c r="G202" s="432" t="s">
        <v>1759</v>
      </c>
      <c r="H202" s="433">
        <v>6.0869565217391307E-2</v>
      </c>
    </row>
    <row r="203" spans="7:8" x14ac:dyDescent="0.25">
      <c r="G203" s="432" t="s">
        <v>1910</v>
      </c>
      <c r="H203" s="433">
        <v>7.6190476190476197E-2</v>
      </c>
    </row>
    <row r="204" spans="7:8" x14ac:dyDescent="0.25">
      <c r="G204" s="432" t="s">
        <v>1869</v>
      </c>
      <c r="H204" s="433">
        <v>0</v>
      </c>
    </row>
    <row r="205" spans="7:8" x14ac:dyDescent="0.25">
      <c r="G205" s="432" t="s">
        <v>2021</v>
      </c>
      <c r="H205" s="433">
        <v>2.4509803921568627E-3</v>
      </c>
    </row>
    <row r="206" spans="7:8" x14ac:dyDescent="0.25">
      <c r="G206" s="432" t="s">
        <v>3143</v>
      </c>
      <c r="H206" s="433">
        <v>0</v>
      </c>
    </row>
    <row r="207" spans="7:8" x14ac:dyDescent="0.25">
      <c r="G207" s="432" t="s">
        <v>2221</v>
      </c>
      <c r="H207" s="433">
        <v>0</v>
      </c>
    </row>
    <row r="208" spans="7:8" x14ac:dyDescent="0.25">
      <c r="G208" s="432" t="s">
        <v>1973</v>
      </c>
      <c r="H208" s="433">
        <v>1.6129032258064516E-2</v>
      </c>
    </row>
    <row r="209" spans="7:8" x14ac:dyDescent="0.25">
      <c r="G209" s="432" t="s">
        <v>1838</v>
      </c>
      <c r="H209" s="433">
        <v>6.3492063492063489E-2</v>
      </c>
    </row>
    <row r="210" spans="7:8" x14ac:dyDescent="0.25">
      <c r="G210" s="432" t="s">
        <v>1844</v>
      </c>
      <c r="H210" s="433">
        <v>0</v>
      </c>
    </row>
    <row r="211" spans="7:8" x14ac:dyDescent="0.25">
      <c r="G211" s="432" t="s">
        <v>2131</v>
      </c>
      <c r="H211" s="433">
        <v>1.2594458438287154E-2</v>
      </c>
    </row>
    <row r="212" spans="7:8" x14ac:dyDescent="0.25">
      <c r="G212" s="432" t="s">
        <v>3627</v>
      </c>
      <c r="H212" s="433">
        <v>0</v>
      </c>
    </row>
    <row r="213" spans="7:8" x14ac:dyDescent="0.25">
      <c r="G213" s="432" t="s">
        <v>1512</v>
      </c>
      <c r="H213" s="433">
        <v>1.6597510373443983E-2</v>
      </c>
    </row>
    <row r="214" spans="7:8" x14ac:dyDescent="0.25">
      <c r="G214" s="432" t="s">
        <v>1876</v>
      </c>
      <c r="H214" s="433">
        <v>0.11290322580645161</v>
      </c>
    </row>
    <row r="215" spans="7:8" x14ac:dyDescent="0.25">
      <c r="G215" s="432" t="s">
        <v>2449</v>
      </c>
      <c r="H215" s="433">
        <v>0</v>
      </c>
    </row>
    <row r="216" spans="7:8" x14ac:dyDescent="0.25">
      <c r="G216" s="432" t="s">
        <v>1779</v>
      </c>
      <c r="H216" s="433">
        <v>0</v>
      </c>
    </row>
    <row r="217" spans="7:8" x14ac:dyDescent="0.25">
      <c r="G217" s="432" t="s">
        <v>2411</v>
      </c>
      <c r="H217" s="433">
        <v>1.5748031496062992E-2</v>
      </c>
    </row>
    <row r="218" spans="7:8" x14ac:dyDescent="0.25">
      <c r="G218" s="432" t="s">
        <v>1967</v>
      </c>
      <c r="H218" s="433">
        <v>0</v>
      </c>
    </row>
    <row r="219" spans="7:8" x14ac:dyDescent="0.25">
      <c r="G219" s="432" t="s">
        <v>3628</v>
      </c>
      <c r="H219" s="433">
        <v>0</v>
      </c>
    </row>
    <row r="220" spans="7:8" x14ac:dyDescent="0.25">
      <c r="G220" s="432" t="s">
        <v>1960</v>
      </c>
      <c r="H220" s="433">
        <v>4.1493775933609957E-2</v>
      </c>
    </row>
    <row r="221" spans="7:8" x14ac:dyDescent="0.25">
      <c r="G221" s="432" t="s">
        <v>2319</v>
      </c>
      <c r="H221" s="433">
        <v>2.197802197802198E-2</v>
      </c>
    </row>
    <row r="222" spans="7:8" x14ac:dyDescent="0.25">
      <c r="G222" s="432" t="s">
        <v>2169</v>
      </c>
      <c r="H222" s="433">
        <v>0</v>
      </c>
    </row>
    <row r="223" spans="7:8" x14ac:dyDescent="0.25">
      <c r="G223" s="432" t="s">
        <v>3629</v>
      </c>
      <c r="H223" s="433" t="s">
        <v>3554</v>
      </c>
    </row>
    <row r="224" spans="7:8" x14ac:dyDescent="0.25">
      <c r="G224" s="432" t="s">
        <v>2858</v>
      </c>
      <c r="H224" s="433">
        <v>0</v>
      </c>
    </row>
    <row r="225" spans="7:8" x14ac:dyDescent="0.25">
      <c r="G225" s="432" t="s">
        <v>3060</v>
      </c>
      <c r="H225" s="433">
        <v>0</v>
      </c>
    </row>
    <row r="226" spans="7:8" x14ac:dyDescent="0.25">
      <c r="G226" s="432" t="s">
        <v>2931</v>
      </c>
      <c r="H226" s="433">
        <v>5.8823529411764705E-2</v>
      </c>
    </row>
    <row r="227" spans="7:8" x14ac:dyDescent="0.25">
      <c r="G227" s="432" t="s">
        <v>3630</v>
      </c>
      <c r="H227" s="433">
        <v>0.13440860215053763</v>
      </c>
    </row>
    <row r="228" spans="7:8" x14ac:dyDescent="0.25">
      <c r="G228" s="432" t="s">
        <v>3631</v>
      </c>
      <c r="H228" s="433">
        <v>6.2231759656652362E-2</v>
      </c>
    </row>
    <row r="229" spans="7:8" x14ac:dyDescent="0.25">
      <c r="G229" s="432" t="s">
        <v>2716</v>
      </c>
      <c r="H229" s="433">
        <v>0</v>
      </c>
    </row>
    <row r="230" spans="7:8" x14ac:dyDescent="0.25">
      <c r="G230" s="432" t="s">
        <v>2801</v>
      </c>
      <c r="H230" s="433">
        <v>8.5470085470085479E-3</v>
      </c>
    </row>
    <row r="231" spans="7:8" x14ac:dyDescent="0.25">
      <c r="G231" s="432" t="s">
        <v>2821</v>
      </c>
      <c r="H231" s="433">
        <v>0</v>
      </c>
    </row>
    <row r="232" spans="7:8" x14ac:dyDescent="0.25">
      <c r="G232" s="432" t="s">
        <v>2791</v>
      </c>
      <c r="H232" s="433">
        <v>2.5862068965517241E-2</v>
      </c>
    </row>
    <row r="233" spans="7:8" x14ac:dyDescent="0.25">
      <c r="G233" s="432" t="s">
        <v>3632</v>
      </c>
      <c r="H233" s="433" t="s">
        <v>3554</v>
      </c>
    </row>
    <row r="234" spans="7:8" x14ac:dyDescent="0.25">
      <c r="G234" s="432" t="s">
        <v>2875</v>
      </c>
      <c r="H234" s="433">
        <v>1.7857142857142856E-2</v>
      </c>
    </row>
    <row r="235" spans="7:8" x14ac:dyDescent="0.25">
      <c r="G235" s="432" t="s">
        <v>3633</v>
      </c>
      <c r="H235" s="433">
        <v>0</v>
      </c>
    </row>
    <row r="236" spans="7:8" x14ac:dyDescent="0.25">
      <c r="G236" s="432" t="s">
        <v>3024</v>
      </c>
      <c r="H236" s="433">
        <v>2.2556390977443608E-2</v>
      </c>
    </row>
    <row r="237" spans="7:8" x14ac:dyDescent="0.25">
      <c r="G237" s="432" t="s">
        <v>3634</v>
      </c>
      <c r="H237" s="433">
        <v>2.840909090909091E-3</v>
      </c>
    </row>
    <row r="238" spans="7:8" x14ac:dyDescent="0.25">
      <c r="G238" s="432" t="s">
        <v>2839</v>
      </c>
      <c r="H238" s="433">
        <v>0</v>
      </c>
    </row>
    <row r="239" spans="7:8" x14ac:dyDescent="0.25">
      <c r="G239" s="432" t="s">
        <v>3001</v>
      </c>
      <c r="H239" s="433">
        <v>2.7472527472527472E-2</v>
      </c>
    </row>
    <row r="240" spans="7:8" x14ac:dyDescent="0.25">
      <c r="G240" s="432" t="s">
        <v>2869</v>
      </c>
      <c r="H240" s="433">
        <v>2.6666666666666668E-2</v>
      </c>
    </row>
    <row r="241" spans="7:8" x14ac:dyDescent="0.25">
      <c r="G241" s="432" t="s">
        <v>3635</v>
      </c>
      <c r="H241" s="433">
        <v>0</v>
      </c>
    </row>
    <row r="242" spans="7:8" x14ac:dyDescent="0.25">
      <c r="G242" s="432" t="s">
        <v>2514</v>
      </c>
      <c r="H242" s="433">
        <v>5.4054054054054057E-3</v>
      </c>
    </row>
    <row r="243" spans="7:8" x14ac:dyDescent="0.25">
      <c r="G243" s="432" t="s">
        <v>2893</v>
      </c>
      <c r="H243" s="433">
        <v>2.5316455696202531E-2</v>
      </c>
    </row>
    <row r="244" spans="7:8" x14ac:dyDescent="0.25">
      <c r="G244" s="432" t="s">
        <v>3054</v>
      </c>
      <c r="H244" s="433">
        <v>8.1081081081081086E-2</v>
      </c>
    </row>
    <row r="245" spans="7:8" x14ac:dyDescent="0.25">
      <c r="G245" s="432" t="s">
        <v>3091</v>
      </c>
      <c r="H245" s="433">
        <v>3.1746031746031744E-2</v>
      </c>
    </row>
    <row r="246" spans="7:8" x14ac:dyDescent="0.25">
      <c r="G246" s="432" t="s">
        <v>2913</v>
      </c>
      <c r="H246" s="433">
        <v>0</v>
      </c>
    </row>
    <row r="247" spans="7:8" x14ac:dyDescent="0.25">
      <c r="G247" s="432" t="s">
        <v>2767</v>
      </c>
      <c r="H247" s="433">
        <v>0</v>
      </c>
    </row>
    <row r="248" spans="7:8" x14ac:dyDescent="0.25">
      <c r="G248" s="432" t="s">
        <v>3007</v>
      </c>
      <c r="H248" s="433">
        <v>9.9009900990099011E-3</v>
      </c>
    </row>
    <row r="249" spans="7:8" x14ac:dyDescent="0.25">
      <c r="G249" s="432" t="s">
        <v>2520</v>
      </c>
      <c r="H249" s="433">
        <v>0</v>
      </c>
    </row>
    <row r="250" spans="7:8" x14ac:dyDescent="0.25">
      <c r="G250" s="432" t="s">
        <v>2925</v>
      </c>
      <c r="H250" s="433">
        <v>0</v>
      </c>
    </row>
    <row r="251" spans="7:8" x14ac:dyDescent="0.25">
      <c r="G251" s="432" t="s">
        <v>3636</v>
      </c>
      <c r="H251" s="433">
        <v>0.24691358024691357</v>
      </c>
    </row>
    <row r="252" spans="7:8" x14ac:dyDescent="0.25">
      <c r="G252" s="432" t="s">
        <v>2827</v>
      </c>
      <c r="H252" s="433">
        <v>0</v>
      </c>
    </row>
    <row r="253" spans="7:8" x14ac:dyDescent="0.25">
      <c r="G253" s="432" t="s">
        <v>2937</v>
      </c>
      <c r="H253" s="433">
        <v>0</v>
      </c>
    </row>
    <row r="254" spans="7:8" x14ac:dyDescent="0.25">
      <c r="G254" s="432" t="s">
        <v>2557</v>
      </c>
      <c r="H254" s="433">
        <v>0</v>
      </c>
    </row>
    <row r="255" spans="7:8" x14ac:dyDescent="0.25">
      <c r="G255" s="432" t="s">
        <v>2580</v>
      </c>
      <c r="H255" s="433">
        <v>0</v>
      </c>
    </row>
    <row r="256" spans="7:8" x14ac:dyDescent="0.25">
      <c r="G256" s="432" t="s">
        <v>2995</v>
      </c>
      <c r="H256" s="433">
        <v>4.0160642570281121E-3</v>
      </c>
    </row>
    <row r="257" spans="7:8" x14ac:dyDescent="0.25">
      <c r="G257" s="432" t="s">
        <v>3637</v>
      </c>
      <c r="H257" s="433">
        <v>0</v>
      </c>
    </row>
    <row r="258" spans="7:8" x14ac:dyDescent="0.25">
      <c r="G258" s="432" t="s">
        <v>3133</v>
      </c>
      <c r="H258" s="433">
        <v>1.0810810810810811E-2</v>
      </c>
    </row>
    <row r="259" spans="7:8" x14ac:dyDescent="0.25">
      <c r="G259" s="432" t="s">
        <v>2903</v>
      </c>
      <c r="H259" s="433">
        <v>0</v>
      </c>
    </row>
    <row r="260" spans="7:8" x14ac:dyDescent="0.25">
      <c r="G260" s="432" t="s">
        <v>3030</v>
      </c>
      <c r="H260" s="433">
        <v>2.3809523809523808E-2</v>
      </c>
    </row>
    <row r="261" spans="7:8" x14ac:dyDescent="0.25">
      <c r="G261" s="432" t="s">
        <v>3638</v>
      </c>
      <c r="H261" s="433">
        <v>1.3452914798206279E-2</v>
      </c>
    </row>
    <row r="262" spans="7:8" x14ac:dyDescent="0.25">
      <c r="G262" s="432" t="s">
        <v>3639</v>
      </c>
      <c r="H262" s="433">
        <v>0</v>
      </c>
    </row>
    <row r="263" spans="7:8" x14ac:dyDescent="0.25">
      <c r="G263" s="432" t="s">
        <v>1851</v>
      </c>
      <c r="H263" s="433">
        <v>0</v>
      </c>
    </row>
    <row r="264" spans="7:8" x14ac:dyDescent="0.25">
      <c r="G264" s="432" t="s">
        <v>3640</v>
      </c>
      <c r="H264" s="433">
        <v>0</v>
      </c>
    </row>
    <row r="265" spans="7:8" x14ac:dyDescent="0.25">
      <c r="G265" s="432" t="s">
        <v>3641</v>
      </c>
      <c r="H265" s="433">
        <v>0</v>
      </c>
    </row>
    <row r="266" spans="7:8" x14ac:dyDescent="0.25">
      <c r="G266" s="432" t="s">
        <v>2955</v>
      </c>
      <c r="H266" s="433">
        <v>9.7087378640776691E-3</v>
      </c>
    </row>
    <row r="267" spans="7:8" x14ac:dyDescent="0.25">
      <c r="G267" s="432" t="s">
        <v>2761</v>
      </c>
      <c r="H267" s="433">
        <v>0</v>
      </c>
    </row>
    <row r="268" spans="7:8" x14ac:dyDescent="0.25">
      <c r="G268" s="432" t="s">
        <v>3642</v>
      </c>
      <c r="H268" s="433" t="s">
        <v>3554</v>
      </c>
    </row>
    <row r="269" spans="7:8" x14ac:dyDescent="0.25">
      <c r="G269" s="432" t="s">
        <v>2990</v>
      </c>
      <c r="H269" s="433">
        <v>0</v>
      </c>
    </row>
    <row r="270" spans="7:8" x14ac:dyDescent="0.25">
      <c r="G270" s="432" t="s">
        <v>2880</v>
      </c>
      <c r="H270" s="433">
        <v>0</v>
      </c>
    </row>
    <row r="271" spans="7:8" x14ac:dyDescent="0.25">
      <c r="G271" s="430" t="s">
        <v>137</v>
      </c>
      <c r="H271" s="431">
        <v>8.206735792942689E-2</v>
      </c>
    </row>
    <row r="272" spans="7:8" x14ac:dyDescent="0.25">
      <c r="G272" s="432" t="s">
        <v>3213</v>
      </c>
      <c r="H272" s="375">
        <v>7.5027995520716692E-2</v>
      </c>
    </row>
    <row r="273" spans="7:8" x14ac:dyDescent="0.25">
      <c r="G273" s="432" t="s">
        <v>1347</v>
      </c>
      <c r="H273" s="375">
        <v>0</v>
      </c>
    </row>
    <row r="274" spans="7:8" x14ac:dyDescent="0.25">
      <c r="G274" s="432" t="s">
        <v>1341</v>
      </c>
      <c r="H274" s="375">
        <v>0</v>
      </c>
    </row>
    <row r="275" spans="7:8" x14ac:dyDescent="0.25">
      <c r="G275" s="432" t="s">
        <v>1354</v>
      </c>
      <c r="H275" s="375">
        <v>0</v>
      </c>
    </row>
    <row r="276" spans="7:8" x14ac:dyDescent="0.25">
      <c r="G276" s="432" t="s">
        <v>1335</v>
      </c>
      <c r="H276" s="375">
        <v>2.2624434389140274E-3</v>
      </c>
    </row>
    <row r="277" spans="7:8" x14ac:dyDescent="0.25">
      <c r="G277" s="432" t="s">
        <v>1420</v>
      </c>
      <c r="H277" s="375">
        <v>3.115501519756839E-2</v>
      </c>
    </row>
    <row r="278" spans="7:8" x14ac:dyDescent="0.25">
      <c r="G278" s="432" t="s">
        <v>968</v>
      </c>
      <c r="H278" s="375">
        <v>3.8751345532831001E-2</v>
      </c>
    </row>
    <row r="279" spans="7:8" x14ac:dyDescent="0.25">
      <c r="G279" s="432" t="s">
        <v>514</v>
      </c>
      <c r="H279" s="375">
        <v>9.1936699321778448E-2</v>
      </c>
    </row>
    <row r="280" spans="7:8" x14ac:dyDescent="0.25">
      <c r="G280" s="432" t="s">
        <v>1381</v>
      </c>
      <c r="H280" s="375">
        <v>4.5212765957446811E-2</v>
      </c>
    </row>
    <row r="281" spans="7:8" x14ac:dyDescent="0.25">
      <c r="G281" s="432" t="s">
        <v>905</v>
      </c>
      <c r="H281" s="375">
        <v>9.5871238628411473E-2</v>
      </c>
    </row>
    <row r="282" spans="7:8" x14ac:dyDescent="0.25">
      <c r="G282" s="432" t="s">
        <v>861</v>
      </c>
      <c r="H282" s="375">
        <v>0.10015174506828528</v>
      </c>
    </row>
    <row r="283" spans="7:8" x14ac:dyDescent="0.25">
      <c r="G283" s="432" t="s">
        <v>404</v>
      </c>
      <c r="H283" s="375">
        <v>8.9477451682176093E-2</v>
      </c>
    </row>
    <row r="284" spans="7:8" x14ac:dyDescent="0.25">
      <c r="G284" s="432" t="s">
        <v>438</v>
      </c>
      <c r="H284" s="375">
        <v>0.10639686684073107</v>
      </c>
    </row>
    <row r="285" spans="7:8" x14ac:dyDescent="0.25">
      <c r="G285" s="432" t="s">
        <v>867</v>
      </c>
      <c r="H285" s="375">
        <v>0.10843373493975904</v>
      </c>
    </row>
    <row r="286" spans="7:8" x14ac:dyDescent="0.25">
      <c r="G286" s="432" t="s">
        <v>889</v>
      </c>
      <c r="H286" s="375">
        <v>0.11976047904191617</v>
      </c>
    </row>
    <row r="287" spans="7:8" x14ac:dyDescent="0.25">
      <c r="G287" s="432" t="s">
        <v>1408</v>
      </c>
      <c r="H287" s="375">
        <v>5.6980056980056983E-3</v>
      </c>
    </row>
    <row r="288" spans="7:8" x14ac:dyDescent="0.25">
      <c r="G288" s="432" t="s">
        <v>1250</v>
      </c>
      <c r="H288" s="375">
        <v>8.0937167199148036E-2</v>
      </c>
    </row>
    <row r="289" spans="7:8" x14ac:dyDescent="0.25">
      <c r="G289" s="432" t="s">
        <v>1414</v>
      </c>
      <c r="H289" s="375">
        <v>4.0375586854460091E-2</v>
      </c>
    </row>
    <row r="290" spans="7:8" x14ac:dyDescent="0.25">
      <c r="G290" s="432" t="s">
        <v>459</v>
      </c>
      <c r="H290" s="375">
        <v>9.0948651000870323E-2</v>
      </c>
    </row>
    <row r="291" spans="7:8" x14ac:dyDescent="0.25">
      <c r="G291" s="432" t="s">
        <v>1257</v>
      </c>
      <c r="H291" s="375">
        <v>4.1800643086816719E-2</v>
      </c>
    </row>
    <row r="292" spans="7:8" x14ac:dyDescent="0.25">
      <c r="G292" s="432" t="s">
        <v>350</v>
      </c>
      <c r="H292" s="375">
        <v>0.1509543088490457</v>
      </c>
    </row>
    <row r="293" spans="7:8" x14ac:dyDescent="0.25">
      <c r="G293" s="432" t="s">
        <v>1387</v>
      </c>
      <c r="H293" s="375">
        <v>3.9707419017763847E-2</v>
      </c>
    </row>
    <row r="294" spans="7:8" x14ac:dyDescent="0.25">
      <c r="G294" s="432" t="s">
        <v>3643</v>
      </c>
      <c r="H294" s="375">
        <v>9.9137931034482762E-2</v>
      </c>
    </row>
    <row r="295" spans="7:8" x14ac:dyDescent="0.25">
      <c r="G295" s="432" t="s">
        <v>382</v>
      </c>
      <c r="H295" s="375">
        <v>0.1512959614225437</v>
      </c>
    </row>
    <row r="296" spans="7:8" x14ac:dyDescent="0.25">
      <c r="G296" s="432" t="s">
        <v>566</v>
      </c>
      <c r="H296" s="375">
        <v>0.17892644135188868</v>
      </c>
    </row>
    <row r="297" spans="7:8" x14ac:dyDescent="0.25">
      <c r="G297" s="432" t="s">
        <v>727</v>
      </c>
      <c r="H297" s="375">
        <v>8.6253369272237201E-2</v>
      </c>
    </row>
    <row r="298" spans="7:8" x14ac:dyDescent="0.25">
      <c r="G298" s="432" t="s">
        <v>1439</v>
      </c>
      <c r="H298" s="375">
        <v>6.0741802544346891E-2</v>
      </c>
    </row>
    <row r="299" spans="7:8" x14ac:dyDescent="0.25">
      <c r="G299" s="432" t="s">
        <v>1216</v>
      </c>
      <c r="H299" s="375">
        <v>7.6673164392462634E-2</v>
      </c>
    </row>
    <row r="300" spans="7:8" x14ac:dyDescent="0.25">
      <c r="G300" s="432" t="s">
        <v>917</v>
      </c>
      <c r="H300" s="375">
        <v>5.9910134797803292E-2</v>
      </c>
    </row>
    <row r="301" spans="7:8" x14ac:dyDescent="0.25">
      <c r="G301" s="432" t="s">
        <v>771</v>
      </c>
      <c r="H301" s="375">
        <v>9.7053726169844021E-2</v>
      </c>
    </row>
    <row r="302" spans="7:8" x14ac:dyDescent="0.25">
      <c r="G302" s="432" t="s">
        <v>1295</v>
      </c>
      <c r="H302" s="375">
        <v>8.4124830393487116E-2</v>
      </c>
    </row>
    <row r="303" spans="7:8" x14ac:dyDescent="0.25">
      <c r="G303" s="432" t="s">
        <v>734</v>
      </c>
      <c r="H303" s="375">
        <v>0.10073937153419593</v>
      </c>
    </row>
    <row r="304" spans="7:8" x14ac:dyDescent="0.25">
      <c r="G304" s="432" t="s">
        <v>835</v>
      </c>
      <c r="H304" s="375">
        <v>0.12828770799785291</v>
      </c>
    </row>
    <row r="305" spans="7:8" x14ac:dyDescent="0.25">
      <c r="G305" s="432" t="s">
        <v>1506</v>
      </c>
      <c r="H305" s="375">
        <v>0</v>
      </c>
    </row>
    <row r="306" spans="7:8" x14ac:dyDescent="0.25">
      <c r="G306" s="432" t="s">
        <v>1315</v>
      </c>
      <c r="H306" s="375">
        <v>0.10202117420596728</v>
      </c>
    </row>
    <row r="307" spans="7:8" x14ac:dyDescent="0.25">
      <c r="G307" s="432" t="s">
        <v>1433</v>
      </c>
      <c r="H307" s="375">
        <v>9.579100145137881E-2</v>
      </c>
    </row>
    <row r="308" spans="7:8" x14ac:dyDescent="0.25">
      <c r="G308" s="432" t="s">
        <v>764</v>
      </c>
      <c r="H308" s="375">
        <v>1.2565445026178011E-2</v>
      </c>
    </row>
    <row r="309" spans="7:8" x14ac:dyDescent="0.25">
      <c r="G309" s="432" t="s">
        <v>657</v>
      </c>
      <c r="H309" s="375">
        <v>0.10337078651685393</v>
      </c>
    </row>
    <row r="310" spans="7:8" x14ac:dyDescent="0.25">
      <c r="G310" s="432" t="s">
        <v>508</v>
      </c>
      <c r="H310" s="375">
        <v>7.0801638385020474E-2</v>
      </c>
    </row>
    <row r="311" spans="7:8" x14ac:dyDescent="0.25">
      <c r="G311" s="432" t="s">
        <v>3644</v>
      </c>
      <c r="H311" s="375">
        <v>6.0917180013689252E-2</v>
      </c>
    </row>
    <row r="312" spans="7:8" x14ac:dyDescent="0.25">
      <c r="G312" s="432" t="s">
        <v>614</v>
      </c>
      <c r="H312" s="375">
        <v>8.5611979166666671E-2</v>
      </c>
    </row>
    <row r="313" spans="7:8" x14ac:dyDescent="0.25">
      <c r="G313" s="432" t="s">
        <v>782</v>
      </c>
      <c r="H313" s="375">
        <v>5.9183174370261681E-2</v>
      </c>
    </row>
    <row r="314" spans="7:8" x14ac:dyDescent="0.25">
      <c r="G314" s="432" t="s">
        <v>1489</v>
      </c>
      <c r="H314" s="375">
        <v>5.2208835341365459E-2</v>
      </c>
    </row>
    <row r="315" spans="7:8" x14ac:dyDescent="0.25">
      <c r="G315" s="432" t="s">
        <v>813</v>
      </c>
      <c r="H315" s="375">
        <v>8.9267285861713105E-2</v>
      </c>
    </row>
    <row r="316" spans="7:8" x14ac:dyDescent="0.25">
      <c r="G316" s="432" t="s">
        <v>929</v>
      </c>
      <c r="H316" s="375">
        <v>7.211120764552563E-2</v>
      </c>
    </row>
    <row r="317" spans="7:8" x14ac:dyDescent="0.25">
      <c r="G317" s="432" t="s">
        <v>741</v>
      </c>
      <c r="H317" s="375">
        <v>4.7528517110266157E-2</v>
      </c>
    </row>
    <row r="318" spans="7:8" x14ac:dyDescent="0.25">
      <c r="G318" s="432" t="s">
        <v>798</v>
      </c>
      <c r="H318" s="375">
        <v>6.7922657411998016E-2</v>
      </c>
    </row>
    <row r="319" spans="7:8" x14ac:dyDescent="0.25">
      <c r="G319" s="432" t="s">
        <v>546</v>
      </c>
      <c r="H319" s="375">
        <v>0.14623000761614624</v>
      </c>
    </row>
    <row r="320" spans="7:8" x14ac:dyDescent="0.25">
      <c r="G320" s="432" t="s">
        <v>1172</v>
      </c>
      <c r="H320" s="375">
        <v>0.11259160559626916</v>
      </c>
    </row>
    <row r="321" spans="7:8" x14ac:dyDescent="0.25">
      <c r="G321" s="432" t="s">
        <v>430</v>
      </c>
      <c r="H321" s="375">
        <v>5.449398443029016E-2</v>
      </c>
    </row>
    <row r="322" spans="7:8" x14ac:dyDescent="0.25">
      <c r="G322" s="432" t="s">
        <v>1200</v>
      </c>
      <c r="H322" s="375">
        <v>4.757929883138564E-2</v>
      </c>
    </row>
    <row r="323" spans="7:8" x14ac:dyDescent="0.25">
      <c r="G323" s="432" t="s">
        <v>683</v>
      </c>
      <c r="H323" s="375">
        <v>6.2404092071611253E-2</v>
      </c>
    </row>
    <row r="324" spans="7:8" x14ac:dyDescent="0.25">
      <c r="G324" s="432" t="s">
        <v>1328</v>
      </c>
      <c r="H324" s="375">
        <v>4.6141607000795545E-2</v>
      </c>
    </row>
    <row r="325" spans="7:8" x14ac:dyDescent="0.25">
      <c r="G325" s="432" t="s">
        <v>573</v>
      </c>
      <c r="H325" s="375">
        <v>0.11461538461538462</v>
      </c>
    </row>
    <row r="326" spans="7:8" x14ac:dyDescent="0.25">
      <c r="G326" s="432" t="s">
        <v>961</v>
      </c>
      <c r="H326" s="375">
        <v>0.12778730703259006</v>
      </c>
    </row>
    <row r="327" spans="7:8" x14ac:dyDescent="0.25">
      <c r="G327" s="432" t="s">
        <v>1194</v>
      </c>
      <c r="H327" s="375">
        <v>5.588822355289421E-2</v>
      </c>
    </row>
    <row r="328" spans="7:8" x14ac:dyDescent="0.25">
      <c r="G328" s="432" t="s">
        <v>935</v>
      </c>
      <c r="H328" s="375">
        <v>0.102880658436214</v>
      </c>
    </row>
    <row r="329" spans="7:8" x14ac:dyDescent="0.25">
      <c r="G329" s="432" t="s">
        <v>707</v>
      </c>
      <c r="H329" s="375">
        <v>8.4656084656084651E-2</v>
      </c>
    </row>
    <row r="330" spans="7:8" x14ac:dyDescent="0.25">
      <c r="G330" s="432" t="s">
        <v>526</v>
      </c>
      <c r="H330" s="375">
        <v>6.8933250155957582E-2</v>
      </c>
    </row>
    <row r="331" spans="7:8" x14ac:dyDescent="0.25">
      <c r="G331" s="432" t="s">
        <v>3645</v>
      </c>
      <c r="H331" s="375">
        <v>2.6082420448617631E-2</v>
      </c>
    </row>
    <row r="332" spans="7:8" x14ac:dyDescent="0.25">
      <c r="G332" s="432" t="s">
        <v>469</v>
      </c>
      <c r="H332" s="375">
        <v>0.10556537102473498</v>
      </c>
    </row>
    <row r="333" spans="7:8" x14ac:dyDescent="0.25">
      <c r="G333" s="432" t="s">
        <v>676</v>
      </c>
      <c r="H333" s="375">
        <v>0.12146422628951747</v>
      </c>
    </row>
    <row r="334" spans="7:8" x14ac:dyDescent="0.25">
      <c r="G334" s="432" t="s">
        <v>397</v>
      </c>
      <c r="H334" s="375">
        <v>0.12343966712898752</v>
      </c>
    </row>
    <row r="335" spans="7:8" x14ac:dyDescent="0.25">
      <c r="G335" s="432" t="s">
        <v>1279</v>
      </c>
      <c r="H335" s="375">
        <v>8.8223552894211577E-2</v>
      </c>
    </row>
    <row r="336" spans="7:8" x14ac:dyDescent="0.25">
      <c r="G336" s="432" t="s">
        <v>700</v>
      </c>
      <c r="H336" s="375">
        <v>0.10931174089068826</v>
      </c>
    </row>
    <row r="337" spans="7:8" x14ac:dyDescent="0.25">
      <c r="G337" s="432" t="s">
        <v>899</v>
      </c>
      <c r="H337" s="375">
        <v>0.18793273986152326</v>
      </c>
    </row>
    <row r="338" spans="7:8" x14ac:dyDescent="0.25">
      <c r="G338" s="432" t="s">
        <v>942</v>
      </c>
      <c r="H338" s="375">
        <v>0.18668122270742357</v>
      </c>
    </row>
    <row r="339" spans="7:8" x14ac:dyDescent="0.25">
      <c r="G339" s="432" t="s">
        <v>1500</v>
      </c>
      <c r="H339" s="375">
        <v>7.9497907949790794E-2</v>
      </c>
    </row>
    <row r="340" spans="7:8" x14ac:dyDescent="0.25">
      <c r="G340" s="432" t="s">
        <v>586</v>
      </c>
      <c r="H340" s="375">
        <v>4.8553719008264461E-2</v>
      </c>
    </row>
    <row r="341" spans="7:8" x14ac:dyDescent="0.25">
      <c r="G341" s="432" t="s">
        <v>1263</v>
      </c>
      <c r="H341" s="375">
        <v>5.2788844621513946E-2</v>
      </c>
    </row>
    <row r="342" spans="7:8" x14ac:dyDescent="0.25">
      <c r="G342" s="432" t="s">
        <v>423</v>
      </c>
      <c r="H342" s="375">
        <v>7.0699708454810495E-2</v>
      </c>
    </row>
    <row r="343" spans="7:8" x14ac:dyDescent="0.25">
      <c r="G343" s="432" t="s">
        <v>603</v>
      </c>
      <c r="H343" s="375">
        <v>7.5895243185462313E-2</v>
      </c>
    </row>
    <row r="344" spans="7:8" x14ac:dyDescent="0.25">
      <c r="G344" s="432" t="s">
        <v>1322</v>
      </c>
      <c r="H344" s="375">
        <v>2.5887573964497042E-2</v>
      </c>
    </row>
    <row r="345" spans="7:8" x14ac:dyDescent="0.25">
      <c r="G345" s="432" t="s">
        <v>411</v>
      </c>
      <c r="H345" s="375">
        <v>0.10593538692712247</v>
      </c>
    </row>
    <row r="346" spans="7:8" x14ac:dyDescent="0.25">
      <c r="G346" s="432" t="s">
        <v>829</v>
      </c>
      <c r="H346" s="375">
        <v>0.15109121432568551</v>
      </c>
    </row>
    <row r="347" spans="7:8" x14ac:dyDescent="0.25">
      <c r="G347" s="432" t="s">
        <v>1097</v>
      </c>
      <c r="H347" s="375">
        <v>8.671507902605724E-2</v>
      </c>
    </row>
    <row r="348" spans="7:8" x14ac:dyDescent="0.25">
      <c r="G348" s="432" t="s">
        <v>1154</v>
      </c>
      <c r="H348" s="375">
        <v>7.8651685393258425E-2</v>
      </c>
    </row>
    <row r="349" spans="7:8" x14ac:dyDescent="0.25">
      <c r="G349" s="432" t="s">
        <v>849</v>
      </c>
      <c r="H349" s="375">
        <v>6.5056678166584531E-2</v>
      </c>
    </row>
    <row r="350" spans="7:8" x14ac:dyDescent="0.25">
      <c r="G350" s="432" t="s">
        <v>489</v>
      </c>
      <c r="H350" s="375">
        <v>7.337953526294333E-2</v>
      </c>
    </row>
    <row r="351" spans="7:8" x14ac:dyDescent="0.25">
      <c r="G351" s="432" t="s">
        <v>3646</v>
      </c>
      <c r="H351" s="375">
        <v>3.6243822075782535E-2</v>
      </c>
    </row>
    <row r="352" spans="7:8" x14ac:dyDescent="0.25">
      <c r="G352" s="432" t="s">
        <v>748</v>
      </c>
      <c r="H352" s="375">
        <v>4.1004977482815834E-2</v>
      </c>
    </row>
    <row r="353" spans="7:8" x14ac:dyDescent="0.25">
      <c r="G353" s="432" t="s">
        <v>632</v>
      </c>
      <c r="H353" s="375">
        <v>8.7603305785123972E-2</v>
      </c>
    </row>
    <row r="354" spans="7:8" x14ac:dyDescent="0.25">
      <c r="G354" s="432" t="s">
        <v>948</v>
      </c>
      <c r="H354" s="375">
        <v>9.0909090909090912E-2</v>
      </c>
    </row>
    <row r="355" spans="7:8" x14ac:dyDescent="0.25">
      <c r="G355" s="432" t="s">
        <v>954</v>
      </c>
      <c r="H355" s="375">
        <v>7.7474892395982778E-2</v>
      </c>
    </row>
    <row r="356" spans="7:8" x14ac:dyDescent="0.25">
      <c r="G356" s="432" t="s">
        <v>3647</v>
      </c>
      <c r="H356" s="375">
        <v>0.16747967479674797</v>
      </c>
    </row>
    <row r="357" spans="7:8" x14ac:dyDescent="0.25">
      <c r="G357" s="432" t="s">
        <v>3648</v>
      </c>
      <c r="H357" s="375">
        <v>2.8050490883590462E-3</v>
      </c>
    </row>
    <row r="358" spans="7:8" ht="15.75" x14ac:dyDescent="0.25">
      <c r="G358" s="428" t="s">
        <v>144</v>
      </c>
      <c r="H358" s="429">
        <v>9.5623273134985781E-2</v>
      </c>
    </row>
    <row r="359" spans="7:8" x14ac:dyDescent="0.25">
      <c r="G359" s="430" t="s">
        <v>139</v>
      </c>
      <c r="H359" s="431">
        <v>3.7327068650482902E-2</v>
      </c>
    </row>
    <row r="360" spans="7:8" x14ac:dyDescent="0.25">
      <c r="G360" s="434" t="s">
        <v>3649</v>
      </c>
      <c r="H360" s="375">
        <v>1.1933174224343675E-2</v>
      </c>
    </row>
    <row r="361" spans="7:8" x14ac:dyDescent="0.25">
      <c r="G361" s="434" t="s">
        <v>2960</v>
      </c>
      <c r="H361" s="375">
        <v>4.6728971962616821E-2</v>
      </c>
    </row>
    <row r="362" spans="7:8" x14ac:dyDescent="0.25">
      <c r="G362" s="434" t="s">
        <v>2779</v>
      </c>
      <c r="H362" s="375">
        <v>1.8867924528301886E-2</v>
      </c>
    </row>
    <row r="363" spans="7:8" x14ac:dyDescent="0.25">
      <c r="G363" s="434" t="s">
        <v>2742</v>
      </c>
      <c r="H363" s="375">
        <v>3.3333333333333333E-2</v>
      </c>
    </row>
    <row r="364" spans="7:8" x14ac:dyDescent="0.25">
      <c r="G364" s="434" t="s">
        <v>3650</v>
      </c>
      <c r="H364" s="375">
        <v>1.6058394160583942E-2</v>
      </c>
    </row>
    <row r="365" spans="7:8" x14ac:dyDescent="0.25">
      <c r="G365" s="434" t="s">
        <v>1675</v>
      </c>
      <c r="H365" s="375">
        <v>6.9324090121317154E-3</v>
      </c>
    </row>
    <row r="366" spans="7:8" x14ac:dyDescent="0.25">
      <c r="G366" s="434" t="s">
        <v>1725</v>
      </c>
      <c r="H366" s="375" t="s">
        <v>3554</v>
      </c>
    </row>
    <row r="367" spans="7:8" x14ac:dyDescent="0.25">
      <c r="G367" s="434" t="s">
        <v>2194</v>
      </c>
      <c r="H367" s="375">
        <v>5.4216867469879519E-2</v>
      </c>
    </row>
    <row r="368" spans="7:8" x14ac:dyDescent="0.25">
      <c r="G368" s="434" t="s">
        <v>3103</v>
      </c>
      <c r="H368" s="375">
        <v>3.7735849056603772E-2</v>
      </c>
    </row>
    <row r="369" spans="7:8" x14ac:dyDescent="0.25">
      <c r="G369" s="434" t="s">
        <v>3651</v>
      </c>
      <c r="H369" s="375">
        <v>3.5175879396984924E-2</v>
      </c>
    </row>
    <row r="370" spans="7:8" x14ac:dyDescent="0.25">
      <c r="G370" s="434" t="s">
        <v>1731</v>
      </c>
      <c r="H370" s="375">
        <v>7.0175438596491224E-2</v>
      </c>
    </row>
    <row r="371" spans="7:8" x14ac:dyDescent="0.25">
      <c r="G371" s="434" t="s">
        <v>3109</v>
      </c>
      <c r="H371" s="375">
        <v>3.1007751937984496E-2</v>
      </c>
    </row>
    <row r="372" spans="7:8" x14ac:dyDescent="0.25">
      <c r="G372" s="434" t="s">
        <v>2279</v>
      </c>
      <c r="H372" s="375">
        <v>2.4475524475524476E-2</v>
      </c>
    </row>
    <row r="373" spans="7:8" x14ac:dyDescent="0.25">
      <c r="G373" s="434" t="s">
        <v>2070</v>
      </c>
      <c r="H373" s="375">
        <v>4.7722342733188719E-2</v>
      </c>
    </row>
    <row r="374" spans="7:8" x14ac:dyDescent="0.25">
      <c r="G374" s="430" t="s">
        <v>137</v>
      </c>
      <c r="H374" s="431">
        <v>0.10618673730016082</v>
      </c>
    </row>
    <row r="375" spans="7:8" x14ac:dyDescent="0.25">
      <c r="G375" s="434" t="s">
        <v>3652</v>
      </c>
      <c r="H375" s="375">
        <v>8.5561497326203204E-2</v>
      </c>
    </row>
    <row r="376" spans="7:8" x14ac:dyDescent="0.25">
      <c r="G376" s="434" t="s">
        <v>1019</v>
      </c>
      <c r="H376" s="375">
        <v>0.18088986141502553</v>
      </c>
    </row>
    <row r="377" spans="7:8" x14ac:dyDescent="0.25">
      <c r="G377" s="434" t="s">
        <v>1121</v>
      </c>
      <c r="H377" s="375">
        <v>6.9767441860465115E-2</v>
      </c>
    </row>
    <row r="378" spans="7:8" x14ac:dyDescent="0.25">
      <c r="G378" s="434" t="s">
        <v>364</v>
      </c>
      <c r="H378" s="375">
        <v>8.7881591119333954E-2</v>
      </c>
    </row>
    <row r="379" spans="7:8" x14ac:dyDescent="0.25">
      <c r="G379" s="434" t="s">
        <v>1046</v>
      </c>
      <c r="H379" s="375">
        <v>0.14105793450881612</v>
      </c>
    </row>
    <row r="380" spans="7:8" x14ac:dyDescent="0.25">
      <c r="G380" s="434" t="s">
        <v>1061</v>
      </c>
      <c r="H380" s="375">
        <v>6.962882687618531E-2</v>
      </c>
    </row>
    <row r="381" spans="7:8" x14ac:dyDescent="0.25">
      <c r="G381" s="434" t="s">
        <v>1231</v>
      </c>
      <c r="H381" s="375">
        <v>0.16372795969773299</v>
      </c>
    </row>
    <row r="382" spans="7:8" x14ac:dyDescent="0.25">
      <c r="G382" s="434" t="s">
        <v>1026</v>
      </c>
      <c r="H382" s="375">
        <v>7.711138310893513E-2</v>
      </c>
    </row>
    <row r="383" spans="7:8" x14ac:dyDescent="0.25">
      <c r="G383" s="434" t="s">
        <v>1001</v>
      </c>
      <c r="H383" s="375">
        <v>0.10960960960960961</v>
      </c>
    </row>
    <row r="384" spans="7:8" x14ac:dyDescent="0.25">
      <c r="G384" s="434" t="s">
        <v>1008</v>
      </c>
      <c r="H384" s="375">
        <v>0.13368983957219252</v>
      </c>
    </row>
    <row r="385" spans="7:8" x14ac:dyDescent="0.25">
      <c r="G385" s="434" t="s">
        <v>988</v>
      </c>
      <c r="H385" s="375">
        <v>0.16713091922005571</v>
      </c>
    </row>
    <row r="386" spans="7:8" x14ac:dyDescent="0.25">
      <c r="G386" s="434" t="s">
        <v>994</v>
      </c>
      <c r="H386" s="375">
        <v>0.13100436681222707</v>
      </c>
    </row>
    <row r="387" spans="7:8" x14ac:dyDescent="0.25">
      <c r="G387" s="434" t="s">
        <v>1127</v>
      </c>
      <c r="H387" s="375">
        <v>0.14661354581673305</v>
      </c>
    </row>
    <row r="388" spans="7:8" x14ac:dyDescent="0.25">
      <c r="G388" s="434" t="s">
        <v>1374</v>
      </c>
      <c r="H388" s="375">
        <v>0.1101123595505618</v>
      </c>
    </row>
    <row r="389" spans="7:8" x14ac:dyDescent="0.25">
      <c r="G389" s="434" t="s">
        <v>1054</v>
      </c>
      <c r="H389" s="375">
        <v>8.1521739130434784E-2</v>
      </c>
    </row>
    <row r="390" spans="7:8" x14ac:dyDescent="0.25">
      <c r="G390" s="434" t="s">
        <v>1184</v>
      </c>
      <c r="H390" s="375">
        <v>0.11071171818835371</v>
      </c>
    </row>
    <row r="391" spans="7:8" x14ac:dyDescent="0.25">
      <c r="G391" s="434" t="s">
        <v>1139</v>
      </c>
      <c r="H391" s="375">
        <v>3.4852546916890083E-2</v>
      </c>
    </row>
    <row r="392" spans="7:8" x14ac:dyDescent="0.25">
      <c r="G392" s="434" t="s">
        <v>981</v>
      </c>
      <c r="H392" s="375">
        <v>8.3333333333333329E-2</v>
      </c>
    </row>
    <row r="393" spans="7:8" x14ac:dyDescent="0.25">
      <c r="G393" s="434" t="s">
        <v>3653</v>
      </c>
      <c r="H393" s="375">
        <v>6.1023622047244097E-2</v>
      </c>
    </row>
    <row r="394" spans="7:8" x14ac:dyDescent="0.25">
      <c r="G394" s="434" t="s">
        <v>1178</v>
      </c>
      <c r="H394" s="375">
        <v>9.4551282051282048E-2</v>
      </c>
    </row>
    <row r="395" spans="7:8" x14ac:dyDescent="0.25">
      <c r="G395" s="434" t="s">
        <v>3654</v>
      </c>
      <c r="H395" s="375">
        <v>5.8365758754863814E-2</v>
      </c>
    </row>
  </sheetData>
  <hyperlinks>
    <hyperlink ref="L3" location="CONTENIDO!A1" display="VOLVER.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62"/>
  <sheetViews>
    <sheetView showGridLines="0" workbookViewId="0">
      <selection activeCell="I1" sqref="I1"/>
    </sheetView>
  </sheetViews>
  <sheetFormatPr baseColWidth="10" defaultRowHeight="15" x14ac:dyDescent="0.25"/>
  <cols>
    <col min="1" max="1" width="39.42578125" bestFit="1" customWidth="1"/>
    <col min="2" max="5" width="12.85546875" customWidth="1"/>
    <col min="7" max="7" width="39.42578125" bestFit="1" customWidth="1"/>
    <col min="8" max="8" width="13.140625" bestFit="1" customWidth="1"/>
    <col min="9" max="9" width="13.5703125" bestFit="1" customWidth="1"/>
    <col min="10" max="10" width="11.85546875" bestFit="1" customWidth="1"/>
    <col min="11" max="11" width="13.28515625" bestFit="1" customWidth="1"/>
  </cols>
  <sheetData>
    <row r="1" spans="1:11" ht="15.75" x14ac:dyDescent="0.25">
      <c r="A1" s="389" t="s">
        <v>3469</v>
      </c>
      <c r="I1" s="9" t="s">
        <v>91</v>
      </c>
    </row>
    <row r="2" spans="1:11" x14ac:dyDescent="0.25">
      <c r="A2" t="s">
        <v>3470</v>
      </c>
    </row>
    <row r="3" spans="1:11" x14ac:dyDescent="0.25">
      <c r="A3" t="s">
        <v>3471</v>
      </c>
    </row>
    <row r="5" spans="1:11" x14ac:dyDescent="0.25">
      <c r="A5" s="654" t="s">
        <v>3472</v>
      </c>
      <c r="B5" s="654"/>
      <c r="C5" s="654"/>
      <c r="D5" s="654"/>
      <c r="E5" s="654"/>
      <c r="G5" s="664" t="s">
        <v>3472</v>
      </c>
      <c r="H5" s="664"/>
      <c r="I5" s="664"/>
      <c r="J5" s="664"/>
      <c r="K5" s="664"/>
    </row>
    <row r="6" spans="1:11" x14ac:dyDescent="0.25">
      <c r="A6" s="390" t="s">
        <v>3473</v>
      </c>
      <c r="B6" s="390" t="s">
        <v>3474</v>
      </c>
      <c r="C6" s="390" t="s">
        <v>3475</v>
      </c>
      <c r="D6" s="390" t="s">
        <v>3476</v>
      </c>
      <c r="E6" s="390" t="s">
        <v>3477</v>
      </c>
      <c r="G6" s="390" t="s">
        <v>3478</v>
      </c>
      <c r="H6" s="390" t="s">
        <v>3474</v>
      </c>
      <c r="I6" s="390" t="s">
        <v>3475</v>
      </c>
      <c r="J6" s="390" t="s">
        <v>3476</v>
      </c>
      <c r="K6" s="390" t="s">
        <v>3477</v>
      </c>
    </row>
    <row r="7" spans="1:11" x14ac:dyDescent="0.25">
      <c r="A7" s="391" t="s">
        <v>128</v>
      </c>
      <c r="B7" s="375">
        <v>0.88004251413111745</v>
      </c>
      <c r="C7" s="375">
        <v>7.2902072563891973E-2</v>
      </c>
      <c r="D7" s="375">
        <v>4.0388424561573023E-2</v>
      </c>
      <c r="E7" s="375">
        <v>6.6669887434175562E-3</v>
      </c>
      <c r="G7" s="392" t="s">
        <v>3479</v>
      </c>
      <c r="H7" s="375">
        <v>0.93523743380501778</v>
      </c>
      <c r="I7" s="375">
        <v>7.8131782272766737E-4</v>
      </c>
      <c r="J7" s="375">
        <v>5.4344995225279975E-2</v>
      </c>
      <c r="K7" s="375">
        <v>9.6362531469745636E-3</v>
      </c>
    </row>
    <row r="8" spans="1:11" x14ac:dyDescent="0.25">
      <c r="A8" s="392" t="s">
        <v>3479</v>
      </c>
      <c r="B8" s="375">
        <v>0.92926356589147285</v>
      </c>
      <c r="C8" s="375">
        <v>2.5839793281653748E-3</v>
      </c>
      <c r="D8" s="375">
        <v>5.9108527131782947E-2</v>
      </c>
      <c r="E8" s="375">
        <v>9.0439276485788107E-3</v>
      </c>
      <c r="G8" s="392" t="s">
        <v>3480</v>
      </c>
      <c r="H8" s="375">
        <v>0.9042698921597202</v>
      </c>
      <c r="I8" s="375">
        <v>5.4503060332264645E-2</v>
      </c>
      <c r="J8" s="375">
        <v>3.233751092975809E-2</v>
      </c>
      <c r="K8" s="375">
        <v>8.8895365782570672E-3</v>
      </c>
    </row>
    <row r="9" spans="1:11" x14ac:dyDescent="0.25">
      <c r="A9" s="392" t="s">
        <v>3480</v>
      </c>
      <c r="B9" s="375">
        <v>0.89635541664341134</v>
      </c>
      <c r="C9" s="375">
        <v>5.4696656806384997E-2</v>
      </c>
      <c r="D9" s="375">
        <v>4.1134118435005862E-2</v>
      </c>
      <c r="E9" s="375">
        <v>7.8138081151978567E-3</v>
      </c>
      <c r="G9" s="392" t="s">
        <v>3481</v>
      </c>
      <c r="H9" s="375">
        <v>0.83195533125738219</v>
      </c>
      <c r="I9" s="375">
        <v>0.12203371631053367</v>
      </c>
      <c r="J9" s="375">
        <v>3.8906188482050179E-2</v>
      </c>
      <c r="K9" s="375">
        <v>7.1047639500340029E-3</v>
      </c>
    </row>
    <row r="10" spans="1:11" x14ac:dyDescent="0.25">
      <c r="A10" s="392" t="s">
        <v>3481</v>
      </c>
      <c r="B10" s="375">
        <v>0.83342428376534794</v>
      </c>
      <c r="C10" s="375">
        <v>0.11869031377899045</v>
      </c>
      <c r="D10" s="375">
        <v>4.2360163710777624E-2</v>
      </c>
      <c r="E10" s="375">
        <v>5.5252387448840382E-3</v>
      </c>
      <c r="G10" s="392" t="s">
        <v>3482</v>
      </c>
      <c r="H10" s="375">
        <v>0.89603077789246499</v>
      </c>
      <c r="I10" s="375">
        <v>7.286290700947734E-2</v>
      </c>
      <c r="J10" s="375">
        <v>2.5194707703856619E-2</v>
      </c>
      <c r="K10" s="375">
        <v>5.9116073942009949E-3</v>
      </c>
    </row>
    <row r="11" spans="1:11" x14ac:dyDescent="0.25">
      <c r="A11" s="392" t="s">
        <v>3482</v>
      </c>
      <c r="B11" s="375">
        <v>0.92174672489082965</v>
      </c>
      <c r="C11" s="375">
        <v>5.0655021834061134E-2</v>
      </c>
      <c r="D11" s="375">
        <v>2.2882096069868997E-2</v>
      </c>
      <c r="E11" s="375">
        <v>4.716157205240175E-3</v>
      </c>
      <c r="G11" s="393"/>
      <c r="H11" s="375">
        <v>0.87973762322746307</v>
      </c>
      <c r="I11" s="375">
        <v>7.7041396800376277E-2</v>
      </c>
      <c r="J11" s="375">
        <v>3.531408304784181E-2</v>
      </c>
      <c r="K11" s="375">
        <v>7.9068969243187934E-3</v>
      </c>
    </row>
    <row r="12" spans="1:11" x14ac:dyDescent="0.25">
      <c r="A12" s="391" t="s">
        <v>129</v>
      </c>
      <c r="B12" s="375">
        <v>0.86938864923159886</v>
      </c>
      <c r="C12" s="375">
        <v>8.1305607980587766E-2</v>
      </c>
      <c r="D12" s="375">
        <v>4.0560124022647616E-2</v>
      </c>
      <c r="E12" s="375">
        <v>8.7456187651658128E-3</v>
      </c>
    </row>
    <row r="13" spans="1:11" x14ac:dyDescent="0.25">
      <c r="A13" s="392" t="s">
        <v>3479</v>
      </c>
      <c r="B13" s="375">
        <v>0.92993348115299335</v>
      </c>
      <c r="C13" s="375">
        <v>0</v>
      </c>
      <c r="D13" s="375">
        <v>6.008869179600887E-2</v>
      </c>
      <c r="E13" s="375">
        <v>9.9778270509977823E-3</v>
      </c>
    </row>
    <row r="14" spans="1:11" x14ac:dyDescent="0.25">
      <c r="A14" s="392" t="s">
        <v>3480</v>
      </c>
      <c r="B14" s="375">
        <v>0.89639777150270927</v>
      </c>
      <c r="C14" s="375">
        <v>5.949019308555293E-2</v>
      </c>
      <c r="D14" s="375">
        <v>3.4839349767228876E-2</v>
      </c>
      <c r="E14" s="375">
        <v>9.2726856445088917E-3</v>
      </c>
    </row>
    <row r="15" spans="1:11" x14ac:dyDescent="0.25">
      <c r="A15" s="392" t="s">
        <v>3481</v>
      </c>
      <c r="B15" s="375">
        <v>0.81811234237676733</v>
      </c>
      <c r="C15" s="375">
        <v>0.12662399694306459</v>
      </c>
      <c r="D15" s="375">
        <v>4.6904852884982806E-2</v>
      </c>
      <c r="E15" s="375">
        <v>8.3588077951853267E-3</v>
      </c>
    </row>
    <row r="16" spans="1:11" x14ac:dyDescent="0.25">
      <c r="A16" s="392" t="s">
        <v>3482</v>
      </c>
      <c r="B16" s="375">
        <v>0.88143525741029638</v>
      </c>
      <c r="C16" s="375">
        <v>7.9953198127925118E-2</v>
      </c>
      <c r="D16" s="375">
        <v>3.1331253250130003E-2</v>
      </c>
      <c r="E16" s="375">
        <v>7.2802912116484656E-3</v>
      </c>
    </row>
    <row r="17" spans="1:11" x14ac:dyDescent="0.25">
      <c r="A17" s="391" t="s">
        <v>130</v>
      </c>
      <c r="B17" s="375">
        <v>0.89036738588771669</v>
      </c>
      <c r="C17" s="375">
        <v>7.5597731007793031E-2</v>
      </c>
      <c r="D17" s="375">
        <v>2.610047889165739E-2</v>
      </c>
      <c r="E17" s="375">
        <v>7.9344042128328823E-3</v>
      </c>
    </row>
    <row r="18" spans="1:11" x14ac:dyDescent="0.25">
      <c r="A18" s="392" t="s">
        <v>3479</v>
      </c>
      <c r="B18" s="375">
        <v>0.94607717863531815</v>
      </c>
      <c r="C18" s="375">
        <v>2.5555839509327881E-4</v>
      </c>
      <c r="D18" s="375">
        <v>4.3956043956043959E-2</v>
      </c>
      <c r="E18" s="375">
        <v>9.7112190135445944E-3</v>
      </c>
    </row>
    <row r="19" spans="1:11" x14ac:dyDescent="0.25">
      <c r="A19" s="392" t="s">
        <v>3480</v>
      </c>
      <c r="B19" s="375">
        <v>0.91847981385475774</v>
      </c>
      <c r="C19" s="375">
        <v>4.9026411397313958E-2</v>
      </c>
      <c r="D19" s="375">
        <v>2.3227333959260316E-2</v>
      </c>
      <c r="E19" s="375">
        <v>9.2664407886679998E-3</v>
      </c>
    </row>
    <row r="20" spans="1:11" x14ac:dyDescent="0.25">
      <c r="A20" s="392" t="s">
        <v>3481</v>
      </c>
      <c r="B20" s="375">
        <v>0.84518292081648749</v>
      </c>
      <c r="C20" s="375">
        <v>0.11971205995463959</v>
      </c>
      <c r="D20" s="375">
        <v>2.8153042106301155E-2</v>
      </c>
      <c r="E20" s="375">
        <v>6.9519771225717382E-3</v>
      </c>
    </row>
    <row r="21" spans="1:11" x14ac:dyDescent="0.25">
      <c r="A21" s="392" t="s">
        <v>3482</v>
      </c>
      <c r="B21" s="375">
        <v>0.89160440673673547</v>
      </c>
      <c r="C21" s="375">
        <v>8.2056477143218939E-2</v>
      </c>
      <c r="D21" s="375">
        <v>2.0894010383690008E-2</v>
      </c>
      <c r="E21" s="375">
        <v>5.4451057363555776E-3</v>
      </c>
    </row>
    <row r="22" spans="1:11" x14ac:dyDescent="0.25">
      <c r="A22" s="393" t="s">
        <v>151</v>
      </c>
      <c r="B22" s="375">
        <v>0.87973762322746307</v>
      </c>
      <c r="C22" s="375">
        <v>7.7041396800376277E-2</v>
      </c>
      <c r="D22" s="375">
        <v>3.531408304784181E-2</v>
      </c>
      <c r="E22" s="375">
        <v>7.9068969243187934E-3</v>
      </c>
    </row>
    <row r="23" spans="1:11" x14ac:dyDescent="0.25">
      <c r="B23" s="240"/>
      <c r="C23" s="240"/>
      <c r="D23" s="240"/>
      <c r="E23" s="240"/>
    </row>
    <row r="24" spans="1:11" x14ac:dyDescent="0.25">
      <c r="A24" s="654" t="s">
        <v>3483</v>
      </c>
      <c r="B24" s="654"/>
      <c r="C24" s="654"/>
      <c r="D24" s="654"/>
      <c r="E24" s="654"/>
      <c r="G24" s="664" t="s">
        <v>3483</v>
      </c>
      <c r="H24" s="664"/>
      <c r="I24" s="664"/>
      <c r="J24" s="664"/>
      <c r="K24" s="664"/>
    </row>
    <row r="25" spans="1:11" x14ac:dyDescent="0.25">
      <c r="A25" s="390" t="s">
        <v>3473</v>
      </c>
      <c r="B25" s="390" t="s">
        <v>3474</v>
      </c>
      <c r="C25" s="390" t="s">
        <v>3475</v>
      </c>
      <c r="D25" s="390" t="s">
        <v>3476</v>
      </c>
      <c r="E25" s="390" t="s">
        <v>3477</v>
      </c>
      <c r="G25" s="390" t="s">
        <v>3484</v>
      </c>
      <c r="H25" s="390" t="s">
        <v>3474</v>
      </c>
      <c r="I25" s="390" t="s">
        <v>3475</v>
      </c>
      <c r="J25" s="390" t="s">
        <v>3476</v>
      </c>
      <c r="K25" s="390" t="s">
        <v>3477</v>
      </c>
    </row>
    <row r="26" spans="1:11" x14ac:dyDescent="0.25">
      <c r="A26" s="391" t="s">
        <v>128</v>
      </c>
      <c r="B26" s="375">
        <v>0.94857834240774352</v>
      </c>
      <c r="C26" s="375">
        <v>2.3593466424682397E-2</v>
      </c>
      <c r="D26" s="375">
        <v>2.3679889378618962E-2</v>
      </c>
      <c r="E26" s="375">
        <v>4.1483017889551461E-3</v>
      </c>
      <c r="G26" s="392" t="s">
        <v>3479</v>
      </c>
      <c r="H26" s="375">
        <v>0.95619694397283528</v>
      </c>
      <c r="I26" s="375">
        <v>1.5280135823429542E-3</v>
      </c>
      <c r="J26" s="375">
        <v>3.6162988115449914E-2</v>
      </c>
      <c r="K26" s="375">
        <v>6.1120543293718167E-3</v>
      </c>
    </row>
    <row r="27" spans="1:11" x14ac:dyDescent="0.25">
      <c r="A27" s="392" t="s">
        <v>3479</v>
      </c>
      <c r="B27" s="375">
        <v>0.95019157088122608</v>
      </c>
      <c r="C27" s="375">
        <v>1.6420361247947454E-3</v>
      </c>
      <c r="D27" s="375">
        <v>4.4882320744389713E-2</v>
      </c>
      <c r="E27" s="375">
        <v>3.2840722495894909E-3</v>
      </c>
      <c r="G27" s="392" t="s">
        <v>3480</v>
      </c>
      <c r="H27" s="375">
        <v>0.94432767141964435</v>
      </c>
      <c r="I27" s="375">
        <v>2.1473612452422883E-2</v>
      </c>
      <c r="J27" s="375">
        <v>2.9114355507583935E-2</v>
      </c>
      <c r="K27" s="375">
        <v>5.084360620348804E-3</v>
      </c>
    </row>
    <row r="28" spans="1:11" x14ac:dyDescent="0.25">
      <c r="A28" s="392" t="s">
        <v>3480</v>
      </c>
      <c r="B28" s="375">
        <v>0.94975924411737989</v>
      </c>
      <c r="C28" s="375">
        <v>1.5626419551194693E-2</v>
      </c>
      <c r="D28" s="375">
        <v>2.9799218679022441E-2</v>
      </c>
      <c r="E28" s="375">
        <v>4.815117652403016E-3</v>
      </c>
      <c r="G28" s="392" t="s">
        <v>3481</v>
      </c>
      <c r="H28" s="375">
        <v>0.9370172050561798</v>
      </c>
      <c r="I28" s="375">
        <v>4.1915379213483143E-2</v>
      </c>
      <c r="J28" s="375">
        <v>1.6151685393258428E-2</v>
      </c>
      <c r="K28" s="375">
        <v>4.9157303370786515E-3</v>
      </c>
    </row>
    <row r="29" spans="1:11" x14ac:dyDescent="0.25">
      <c r="A29" s="392" t="s">
        <v>3481</v>
      </c>
      <c r="B29" s="375">
        <v>0.94418085403293328</v>
      </c>
      <c r="C29" s="375">
        <v>3.6980184203181693E-2</v>
      </c>
      <c r="D29" s="375">
        <v>1.4792073681272676E-2</v>
      </c>
      <c r="E29" s="375">
        <v>4.0468880826123365E-3</v>
      </c>
      <c r="G29" s="392" t="s">
        <v>3482</v>
      </c>
      <c r="H29" s="375">
        <v>0.95977289200289928</v>
      </c>
      <c r="I29" s="375">
        <v>2.7422082628654264E-2</v>
      </c>
      <c r="J29" s="375">
        <v>1.0509784972215511E-2</v>
      </c>
      <c r="K29" s="375">
        <v>2.2952403962309739E-3</v>
      </c>
    </row>
    <row r="30" spans="1:11" x14ac:dyDescent="0.25">
      <c r="A30" s="392" t="s">
        <v>3482</v>
      </c>
      <c r="B30" s="375">
        <v>0.95353278166772759</v>
      </c>
      <c r="C30" s="375">
        <v>3.373647358370465E-2</v>
      </c>
      <c r="D30" s="375">
        <v>1.0184595798854232E-2</v>
      </c>
      <c r="E30" s="375">
        <v>2.546148949713558E-3</v>
      </c>
      <c r="G30" s="393"/>
      <c r="H30" s="375">
        <v>0.94476010975913971</v>
      </c>
      <c r="I30" s="375">
        <v>2.6982455167826158E-2</v>
      </c>
      <c r="J30" s="375">
        <v>2.3462401951273595E-2</v>
      </c>
      <c r="K30" s="375">
        <v>4.7950331217605805E-3</v>
      </c>
    </row>
    <row r="31" spans="1:11" x14ac:dyDescent="0.25">
      <c r="A31" s="391" t="s">
        <v>129</v>
      </c>
      <c r="B31" s="375">
        <v>0.94732374940321473</v>
      </c>
      <c r="C31" s="375">
        <v>2.6311601506551378E-2</v>
      </c>
      <c r="D31" s="375">
        <v>2.1749509309850937E-2</v>
      </c>
      <c r="E31" s="375">
        <v>4.6151397803830038E-3</v>
      </c>
    </row>
    <row r="32" spans="1:11" x14ac:dyDescent="0.25">
      <c r="A32" s="392" t="s">
        <v>3479</v>
      </c>
      <c r="B32" s="375">
        <v>0.9689592209373098</v>
      </c>
      <c r="C32" s="375">
        <v>6.0864272671941571E-4</v>
      </c>
      <c r="D32" s="375">
        <v>2.3737066342057214E-2</v>
      </c>
      <c r="E32" s="375">
        <v>6.6950699939135726E-3</v>
      </c>
    </row>
    <row r="33" spans="1:11" x14ac:dyDescent="0.25">
      <c r="A33" s="392" t="s">
        <v>3480</v>
      </c>
      <c r="B33" s="375">
        <v>0.94827405308991708</v>
      </c>
      <c r="C33" s="375">
        <v>2.0144790683034309E-2</v>
      </c>
      <c r="D33" s="375">
        <v>2.7699087189172175E-2</v>
      </c>
      <c r="E33" s="375">
        <v>3.8820690378764031E-3</v>
      </c>
    </row>
    <row r="34" spans="1:11" x14ac:dyDescent="0.25">
      <c r="A34" s="392" t="s">
        <v>3481</v>
      </c>
      <c r="B34" s="375">
        <v>0.93390119250425896</v>
      </c>
      <c r="C34" s="375">
        <v>4.4974446337308349E-2</v>
      </c>
      <c r="D34" s="375">
        <v>1.5502555366269165E-2</v>
      </c>
      <c r="E34" s="375">
        <v>5.6218057921635436E-3</v>
      </c>
    </row>
    <row r="35" spans="1:11" x14ac:dyDescent="0.25">
      <c r="A35" s="392" t="s">
        <v>3482</v>
      </c>
      <c r="B35" s="375">
        <v>0.96624239070282236</v>
      </c>
      <c r="C35" s="375">
        <v>2.1582733812949641E-2</v>
      </c>
      <c r="D35" s="375">
        <v>8.8544548976203646E-3</v>
      </c>
      <c r="E35" s="375">
        <v>3.3204205866076372E-3</v>
      </c>
    </row>
    <row r="36" spans="1:11" x14ac:dyDescent="0.25">
      <c r="A36" s="391" t="s">
        <v>130</v>
      </c>
      <c r="B36" s="375">
        <v>0.94022874191944306</v>
      </c>
      <c r="C36" s="375">
        <v>3.0001657550140892E-2</v>
      </c>
      <c r="D36" s="375">
        <v>2.4365987071108902E-2</v>
      </c>
      <c r="E36" s="375">
        <v>5.4036134593071442E-3</v>
      </c>
    </row>
    <row r="37" spans="1:11" x14ac:dyDescent="0.25">
      <c r="A37" s="392" t="s">
        <v>3479</v>
      </c>
      <c r="B37" s="375">
        <v>0.95206611570247934</v>
      </c>
      <c r="C37" s="375">
        <v>2.0661157024793389E-3</v>
      </c>
      <c r="D37" s="375">
        <v>3.8016528925619832E-2</v>
      </c>
      <c r="E37" s="375">
        <v>7.8512396694214882E-3</v>
      </c>
    </row>
    <row r="38" spans="1:11" x14ac:dyDescent="0.25">
      <c r="A38" s="392" t="s">
        <v>3480</v>
      </c>
      <c r="B38" s="375">
        <v>0.93768748295609494</v>
      </c>
      <c r="C38" s="375">
        <v>2.6724843196073083E-2</v>
      </c>
      <c r="D38" s="375">
        <v>2.9520043632397054E-2</v>
      </c>
      <c r="E38" s="375">
        <v>6.0676302154349607E-3</v>
      </c>
    </row>
    <row r="39" spans="1:11" x14ac:dyDescent="0.25">
      <c r="A39" s="392" t="s">
        <v>3481</v>
      </c>
      <c r="B39" s="375">
        <v>0.93362741075092326</v>
      </c>
      <c r="C39" s="375">
        <v>4.3701272055806317E-2</v>
      </c>
      <c r="D39" s="375">
        <v>1.7542059909725072E-2</v>
      </c>
      <c r="E39" s="375">
        <v>5.1292572835453425E-3</v>
      </c>
    </row>
    <row r="40" spans="1:11" x14ac:dyDescent="0.25">
      <c r="A40" s="392" t="s">
        <v>3482</v>
      </c>
      <c r="B40" s="375">
        <v>0.96215079603484532</v>
      </c>
      <c r="C40" s="375">
        <v>2.4632021628116552E-2</v>
      </c>
      <c r="D40" s="375">
        <v>1.1715229798738359E-2</v>
      </c>
      <c r="E40" s="375">
        <v>1.5019525382997897E-3</v>
      </c>
    </row>
    <row r="41" spans="1:11" x14ac:dyDescent="0.25">
      <c r="A41" s="393" t="s">
        <v>151</v>
      </c>
      <c r="B41" s="375">
        <v>0.94476010975913971</v>
      </c>
      <c r="C41" s="375">
        <v>2.6982455167826158E-2</v>
      </c>
      <c r="D41" s="375">
        <v>2.3462401951273595E-2</v>
      </c>
      <c r="E41" s="375">
        <v>4.7950331217605805E-3</v>
      </c>
    </row>
    <row r="42" spans="1:11" x14ac:dyDescent="0.25">
      <c r="A42" s="394" t="s">
        <v>3485</v>
      </c>
      <c r="B42" s="395"/>
      <c r="C42" s="395"/>
      <c r="D42" s="395"/>
      <c r="E42" s="395"/>
    </row>
    <row r="43" spans="1:11" x14ac:dyDescent="0.25">
      <c r="A43" s="394"/>
      <c r="B43" s="395"/>
      <c r="C43" s="395"/>
      <c r="D43" s="395"/>
      <c r="E43" s="395"/>
    </row>
    <row r="44" spans="1:11" x14ac:dyDescent="0.25">
      <c r="B44" s="240"/>
      <c r="C44" s="240"/>
      <c r="D44" s="240"/>
      <c r="E44" s="240"/>
    </row>
    <row r="45" spans="1:11" x14ac:dyDescent="0.25">
      <c r="A45" s="654" t="s">
        <v>3486</v>
      </c>
      <c r="B45" s="654"/>
      <c r="C45" s="654"/>
      <c r="D45" s="654"/>
      <c r="E45" s="654"/>
    </row>
    <row r="46" spans="1:11" x14ac:dyDescent="0.25">
      <c r="A46" s="390" t="s">
        <v>3473</v>
      </c>
      <c r="B46" s="390" t="s">
        <v>3474</v>
      </c>
      <c r="C46" s="390" t="s">
        <v>3475</v>
      </c>
      <c r="D46" s="390" t="s">
        <v>3476</v>
      </c>
      <c r="E46" s="390" t="s">
        <v>3477</v>
      </c>
      <c r="G46" s="390" t="s">
        <v>3487</v>
      </c>
      <c r="H46" s="390" t="s">
        <v>3474</v>
      </c>
      <c r="I46" s="390" t="s">
        <v>3475</v>
      </c>
      <c r="J46" s="390" t="s">
        <v>3476</v>
      </c>
      <c r="K46" s="390" t="s">
        <v>3477</v>
      </c>
    </row>
    <row r="47" spans="1:11" x14ac:dyDescent="0.25">
      <c r="A47" s="391" t="s">
        <v>128</v>
      </c>
      <c r="B47" s="375">
        <v>0.90461729160210724</v>
      </c>
      <c r="C47" s="375">
        <v>5.5221568019832662E-2</v>
      </c>
      <c r="D47" s="375">
        <v>3.4397273008986672E-2</v>
      </c>
      <c r="E47" s="375">
        <v>5.7638673690734426E-3</v>
      </c>
      <c r="G47" s="392" t="s">
        <v>3479</v>
      </c>
      <c r="H47" s="375">
        <v>0.9423286805675225</v>
      </c>
      <c r="I47" s="375">
        <v>1.033947957952783E-3</v>
      </c>
      <c r="J47" s="375">
        <v>4.8193463151243607E-2</v>
      </c>
      <c r="K47" s="375">
        <v>8.4439083232810616E-3</v>
      </c>
    </row>
    <row r="48" spans="1:11" x14ac:dyDescent="0.25">
      <c r="A48" s="392" t="s">
        <v>3479</v>
      </c>
      <c r="B48" s="375">
        <v>0.93703026609790774</v>
      </c>
      <c r="C48" s="375">
        <v>2.2344099126548854E-3</v>
      </c>
      <c r="D48" s="375">
        <v>5.3828966077594964E-2</v>
      </c>
      <c r="E48" s="375">
        <v>6.9063579118423726E-3</v>
      </c>
      <c r="G48" s="392" t="s">
        <v>3480</v>
      </c>
      <c r="H48" s="375">
        <v>0.9178529462754994</v>
      </c>
      <c r="I48" s="375">
        <v>4.3303218846916958E-2</v>
      </c>
      <c r="J48" s="375">
        <v>3.1244582281894709E-2</v>
      </c>
      <c r="K48" s="375">
        <v>7.5992525956889408E-3</v>
      </c>
    </row>
    <row r="49" spans="1:11" x14ac:dyDescent="0.25">
      <c r="A49" s="392" t="s">
        <v>3480</v>
      </c>
      <c r="B49" s="375">
        <v>0.9166781911215599</v>
      </c>
      <c r="C49" s="375">
        <v>3.9828516111187942E-2</v>
      </c>
      <c r="D49" s="375">
        <v>3.6820633384040936E-2</v>
      </c>
      <c r="E49" s="375">
        <v>6.6726593832111738E-3</v>
      </c>
      <c r="G49" s="392" t="s">
        <v>3481</v>
      </c>
      <c r="H49" s="375">
        <v>0.8623859042485571</v>
      </c>
      <c r="I49" s="375">
        <v>9.8827896570135521E-2</v>
      </c>
      <c r="J49" s="375">
        <v>3.231547634181689E-2</v>
      </c>
      <c r="K49" s="375">
        <v>6.4707228394904779E-3</v>
      </c>
    </row>
    <row r="50" spans="1:11" x14ac:dyDescent="0.25">
      <c r="A50" s="392" t="s">
        <v>3481</v>
      </c>
      <c r="B50" s="375">
        <v>0.86978832584990373</v>
      </c>
      <c r="C50" s="375">
        <v>9.1862915788509122E-2</v>
      </c>
      <c r="D50" s="375">
        <v>3.3308897645010535E-2</v>
      </c>
      <c r="E50" s="375">
        <v>5.0398607165765604E-3</v>
      </c>
      <c r="G50" s="392" t="s">
        <v>3482</v>
      </c>
      <c r="H50" s="375">
        <v>0.91386185455528524</v>
      </c>
      <c r="I50" s="375">
        <v>6.0151392268180587E-2</v>
      </c>
      <c r="J50" s="375">
        <v>2.1086780210867802E-2</v>
      </c>
      <c r="K50" s="375">
        <v>4.8999729656663965E-3</v>
      </c>
    </row>
    <row r="51" spans="1:11" x14ac:dyDescent="0.25">
      <c r="A51" s="392" t="s">
        <v>3482</v>
      </c>
      <c r="B51" s="375">
        <v>0.93301003721664599</v>
      </c>
      <c r="C51" s="375">
        <v>4.4659975188902676E-2</v>
      </c>
      <c r="D51" s="375">
        <v>1.8382767565129129E-2</v>
      </c>
      <c r="E51" s="375">
        <v>3.9472200293222057E-3</v>
      </c>
      <c r="G51" s="393" t="s">
        <v>151</v>
      </c>
      <c r="H51" s="375">
        <v>0.90018257955719005</v>
      </c>
      <c r="I51" s="375">
        <v>6.1301413139627607E-2</v>
      </c>
      <c r="J51" s="375">
        <v>3.1587570646087609E-2</v>
      </c>
      <c r="K51" s="375">
        <v>6.9284366570946752E-3</v>
      </c>
    </row>
    <row r="52" spans="1:11" x14ac:dyDescent="0.25">
      <c r="A52" s="391" t="s">
        <v>129</v>
      </c>
      <c r="B52" s="375">
        <v>0.88817699341390111</v>
      </c>
      <c r="C52" s="375">
        <v>6.8047829145086003E-2</v>
      </c>
      <c r="D52" s="375">
        <v>3.6025321312104355E-2</v>
      </c>
      <c r="E52" s="375">
        <v>7.7498561289084979E-3</v>
      </c>
    </row>
    <row r="53" spans="1:11" x14ac:dyDescent="0.25">
      <c r="A53" s="392" t="s">
        <v>3479</v>
      </c>
      <c r="B53" s="375">
        <v>0.94035429871607346</v>
      </c>
      <c r="C53" s="375">
        <v>1.6252234682268812E-4</v>
      </c>
      <c r="D53" s="375">
        <v>5.0381927515033315E-2</v>
      </c>
      <c r="E53" s="375">
        <v>9.1012514220705342E-3</v>
      </c>
    </row>
    <row r="54" spans="1:11" x14ac:dyDescent="0.25">
      <c r="A54" s="392" t="s">
        <v>3480</v>
      </c>
      <c r="B54" s="375">
        <v>0.91023309175364464</v>
      </c>
      <c r="C54" s="375">
        <v>4.8996838011024987E-2</v>
      </c>
      <c r="D54" s="375">
        <v>3.293505330609732E-2</v>
      </c>
      <c r="E54" s="375">
        <v>7.8350169292330085E-3</v>
      </c>
    </row>
    <row r="55" spans="1:11" x14ac:dyDescent="0.25">
      <c r="A55" s="392" t="s">
        <v>3481</v>
      </c>
      <c r="B55" s="375">
        <v>0.84346788032530029</v>
      </c>
      <c r="C55" s="375">
        <v>0.10874431097515481</v>
      </c>
      <c r="D55" s="375">
        <v>4.0028351861523537E-2</v>
      </c>
      <c r="E55" s="375">
        <v>7.7594568380213386E-3</v>
      </c>
    </row>
    <row r="56" spans="1:11" x14ac:dyDescent="0.25">
      <c r="A56" s="392" t="s">
        <v>3482</v>
      </c>
      <c r="B56" s="375">
        <v>0.89756816507000736</v>
      </c>
      <c r="C56" s="375">
        <v>6.8849352563427724E-2</v>
      </c>
      <c r="D56" s="375">
        <v>2.7055479524160438E-2</v>
      </c>
      <c r="E56" s="375">
        <v>6.5270028424044635E-3</v>
      </c>
    </row>
    <row r="57" spans="1:11" x14ac:dyDescent="0.25">
      <c r="A57" s="391" t="s">
        <v>130</v>
      </c>
      <c r="B57" s="375">
        <v>0.90770454388270283</v>
      </c>
      <c r="C57" s="375">
        <v>5.9743642944417551E-2</v>
      </c>
      <c r="D57" s="375">
        <v>2.5497383405952465E-2</v>
      </c>
      <c r="E57" s="375">
        <v>7.0544297669271738E-3</v>
      </c>
    </row>
    <row r="58" spans="1:11" x14ac:dyDescent="0.25">
      <c r="A58" s="392" t="s">
        <v>3479</v>
      </c>
      <c r="B58" s="375">
        <v>0.94836570345807669</v>
      </c>
      <c r="C58" s="375">
        <v>9.4741828517290385E-4</v>
      </c>
      <c r="D58" s="375">
        <v>4.1686404547607768E-2</v>
      </c>
      <c r="E58" s="375">
        <v>9.0004737091425868E-3</v>
      </c>
    </row>
    <row r="59" spans="1:11" x14ac:dyDescent="0.25">
      <c r="A59" s="392" t="s">
        <v>3480</v>
      </c>
      <c r="B59" s="375">
        <v>0.92567343291203885</v>
      </c>
      <c r="C59" s="375">
        <v>4.0674071237073915E-2</v>
      </c>
      <c r="D59" s="375">
        <v>2.5584067407123708E-2</v>
      </c>
      <c r="E59" s="375">
        <v>8.0684284437635648E-3</v>
      </c>
    </row>
    <row r="60" spans="1:11" x14ac:dyDescent="0.25">
      <c r="A60" s="392" t="s">
        <v>3481</v>
      </c>
      <c r="B60" s="375">
        <v>0.87389277389277387</v>
      </c>
      <c r="C60" s="375">
        <v>9.5038295038295043E-2</v>
      </c>
      <c r="D60" s="375">
        <v>2.4708624708624709E-2</v>
      </c>
      <c r="E60" s="375">
        <v>6.3603063603063607E-3</v>
      </c>
    </row>
    <row r="61" spans="1:11" x14ac:dyDescent="0.25">
      <c r="A61" s="392" t="s">
        <v>3482</v>
      </c>
      <c r="B61" s="375">
        <v>0.91252449670407987</v>
      </c>
      <c r="C61" s="375">
        <v>6.502761446641725E-2</v>
      </c>
      <c r="D61" s="375">
        <v>1.8172100481026188E-2</v>
      </c>
      <c r="E61" s="375">
        <v>4.27578834847675E-3</v>
      </c>
    </row>
    <row r="62" spans="1:11" x14ac:dyDescent="0.25">
      <c r="A62" s="393" t="s">
        <v>151</v>
      </c>
      <c r="B62" s="375">
        <v>0.90018257955719005</v>
      </c>
      <c r="C62" s="375">
        <v>6.1301413139627607E-2</v>
      </c>
      <c r="D62" s="375">
        <v>3.1587570646087609E-2</v>
      </c>
      <c r="E62" s="375">
        <v>6.9284366570946752E-3</v>
      </c>
    </row>
  </sheetData>
  <mergeCells count="5">
    <mergeCell ref="A5:E5"/>
    <mergeCell ref="G5:K5"/>
    <mergeCell ref="A24:E24"/>
    <mergeCell ref="G24:K24"/>
    <mergeCell ref="A45:E45"/>
  </mergeCells>
  <hyperlinks>
    <hyperlink ref="I1" location="CONTENIDO!A1" display="VOLVER.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K25"/>
  <sheetViews>
    <sheetView zoomScale="85" zoomScaleNormal="85" workbookViewId="0">
      <selection activeCell="K3" sqref="K3"/>
    </sheetView>
  </sheetViews>
  <sheetFormatPr baseColWidth="10" defaultRowHeight="15" x14ac:dyDescent="0.25"/>
  <cols>
    <col min="1" max="1" width="11.42578125" style="114"/>
    <col min="2" max="2" width="65" style="114" customWidth="1"/>
    <col min="3" max="3" width="12.28515625" style="114" customWidth="1"/>
    <col min="4" max="16384" width="11.42578125" style="114"/>
  </cols>
  <sheetData>
    <row r="1" spans="2:11" x14ac:dyDescent="0.25">
      <c r="B1" s="114" t="s">
        <v>87</v>
      </c>
    </row>
    <row r="2" spans="2:11" x14ac:dyDescent="0.25">
      <c r="B2" s="114" t="s">
        <v>88</v>
      </c>
    </row>
    <row r="3" spans="2:11" x14ac:dyDescent="0.25">
      <c r="K3" s="9" t="s">
        <v>91</v>
      </c>
    </row>
    <row r="5" spans="2:11" ht="15.75" x14ac:dyDescent="0.25">
      <c r="B5" s="115" t="s">
        <v>173</v>
      </c>
      <c r="C5" s="571" t="s">
        <v>174</v>
      </c>
      <c r="D5" s="571"/>
      <c r="E5" s="571"/>
      <c r="F5" s="571"/>
      <c r="G5" s="571"/>
      <c r="H5" s="571"/>
      <c r="I5" s="571"/>
    </row>
    <row r="6" spans="2:11" x14ac:dyDescent="0.25">
      <c r="B6" s="116" t="s">
        <v>175</v>
      </c>
      <c r="C6" s="117">
        <v>2018</v>
      </c>
      <c r="D6" s="117">
        <v>2019</v>
      </c>
      <c r="E6" s="117">
        <v>2020</v>
      </c>
      <c r="F6" s="117">
        <v>2021</v>
      </c>
      <c r="G6" s="117">
        <v>2022</v>
      </c>
      <c r="H6" s="117">
        <v>2023</v>
      </c>
      <c r="I6" s="117">
        <v>2024</v>
      </c>
    </row>
    <row r="7" spans="2:11" x14ac:dyDescent="0.25">
      <c r="B7" s="118" t="s">
        <v>176</v>
      </c>
      <c r="C7" s="119">
        <v>973045</v>
      </c>
      <c r="D7" s="120">
        <v>1003685</v>
      </c>
      <c r="E7" s="121">
        <v>1017616</v>
      </c>
      <c r="F7" s="121">
        <v>1032133</v>
      </c>
      <c r="G7" s="121">
        <v>1043185</v>
      </c>
      <c r="H7" s="121">
        <v>1052015</v>
      </c>
      <c r="I7" s="121">
        <v>1059626</v>
      </c>
    </row>
    <row r="8" spans="2:11" x14ac:dyDescent="0.25">
      <c r="B8" s="122" t="s">
        <v>177</v>
      </c>
      <c r="C8" s="119">
        <v>197327</v>
      </c>
      <c r="D8" s="120">
        <v>199984</v>
      </c>
      <c r="E8" s="121">
        <v>199218</v>
      </c>
      <c r="F8" s="121">
        <v>199630</v>
      </c>
      <c r="G8" s="121">
        <v>199819</v>
      </c>
      <c r="H8" s="121">
        <v>199692</v>
      </c>
      <c r="I8" s="121">
        <v>199072</v>
      </c>
    </row>
    <row r="9" spans="2:11" x14ac:dyDescent="0.25">
      <c r="B9" s="122" t="s">
        <v>178</v>
      </c>
      <c r="C9" s="119">
        <v>231010</v>
      </c>
      <c r="D9" s="120">
        <v>235947</v>
      </c>
      <c r="E9" s="121">
        <v>237254</v>
      </c>
      <c r="F9" s="121">
        <v>237712</v>
      </c>
      <c r="G9" s="121">
        <v>237144</v>
      </c>
      <c r="H9" s="121">
        <v>236273</v>
      </c>
      <c r="I9" s="121">
        <v>234645</v>
      </c>
    </row>
    <row r="10" spans="2:11" x14ac:dyDescent="0.25">
      <c r="B10" s="123" t="s">
        <v>179</v>
      </c>
      <c r="C10" s="124">
        <f t="shared" ref="C10:I10" si="0">+C9/C8</f>
        <v>1.170696356808749</v>
      </c>
      <c r="D10" s="124">
        <f t="shared" si="0"/>
        <v>1.1798293863509082</v>
      </c>
      <c r="E10" s="124">
        <f t="shared" si="0"/>
        <v>1.1909265227037718</v>
      </c>
      <c r="F10" s="124">
        <f t="shared" si="0"/>
        <v>1.1907629113860643</v>
      </c>
      <c r="G10" s="124">
        <f t="shared" si="0"/>
        <v>1.1867940486139956</v>
      </c>
      <c r="H10" s="124">
        <f t="shared" si="0"/>
        <v>1.1831871081465457</v>
      </c>
      <c r="I10" s="124">
        <f t="shared" si="0"/>
        <v>1.178694140813374</v>
      </c>
    </row>
    <row r="11" spans="2:11" x14ac:dyDescent="0.25">
      <c r="B11" s="122" t="s">
        <v>180</v>
      </c>
      <c r="C11" s="119">
        <v>206233</v>
      </c>
      <c r="D11" s="120">
        <v>210919</v>
      </c>
      <c r="E11" s="121">
        <v>214669</v>
      </c>
      <c r="F11" s="121">
        <v>216378</v>
      </c>
      <c r="G11" s="121">
        <v>214161</v>
      </c>
      <c r="H11" s="121">
        <v>214099</v>
      </c>
      <c r="I11" s="121">
        <v>212947</v>
      </c>
    </row>
    <row r="12" spans="2:11" x14ac:dyDescent="0.25">
      <c r="B12" s="123" t="s">
        <v>181</v>
      </c>
      <c r="C12" s="124">
        <f t="shared" ref="C12:I12" si="1">+C11/C8</f>
        <v>1.0451332052886833</v>
      </c>
      <c r="D12" s="124">
        <f t="shared" si="1"/>
        <v>1.0546793743499481</v>
      </c>
      <c r="E12" s="124">
        <f t="shared" si="1"/>
        <v>1.0775582527683241</v>
      </c>
      <c r="F12" s="124">
        <f t="shared" si="1"/>
        <v>1.0838952061313429</v>
      </c>
      <c r="G12" s="124">
        <f t="shared" si="1"/>
        <v>1.0717749563354837</v>
      </c>
      <c r="H12" s="124">
        <f t="shared" si="1"/>
        <v>1.0721461050017027</v>
      </c>
      <c r="I12" s="124">
        <f t="shared" si="1"/>
        <v>1.0696984005786851</v>
      </c>
    </row>
    <row r="13" spans="2:11" x14ac:dyDescent="0.25">
      <c r="B13" s="122" t="s">
        <v>182</v>
      </c>
      <c r="C13" s="125">
        <v>174360</v>
      </c>
      <c r="D13" s="120">
        <v>177830</v>
      </c>
      <c r="E13" s="121">
        <v>181368</v>
      </c>
      <c r="F13" s="121">
        <v>183512</v>
      </c>
      <c r="G13" s="121">
        <v>182170</v>
      </c>
      <c r="H13" s="121">
        <v>182465</v>
      </c>
      <c r="I13" s="121">
        <v>181623</v>
      </c>
    </row>
    <row r="14" spans="2:11" x14ac:dyDescent="0.25">
      <c r="B14" s="123" t="s">
        <v>183</v>
      </c>
      <c r="C14" s="124">
        <f t="shared" ref="C14:I14" si="2">+C13/C8</f>
        <v>0.88360944016784326</v>
      </c>
      <c r="D14" s="124">
        <f t="shared" si="2"/>
        <v>0.8892211376910153</v>
      </c>
      <c r="E14" s="124">
        <f t="shared" si="2"/>
        <v>0.91039966268108308</v>
      </c>
      <c r="F14" s="124">
        <f t="shared" si="2"/>
        <v>0.91926063216951359</v>
      </c>
      <c r="G14" s="124">
        <f t="shared" si="2"/>
        <v>0.91167506593467085</v>
      </c>
      <c r="H14" s="124">
        <f t="shared" si="2"/>
        <v>0.91373214750716103</v>
      </c>
      <c r="I14" s="124">
        <f t="shared" si="2"/>
        <v>0.91234829609387558</v>
      </c>
    </row>
    <row r="15" spans="2:11" x14ac:dyDescent="0.25">
      <c r="B15" s="572" t="s">
        <v>184</v>
      </c>
      <c r="C15" s="573"/>
      <c r="D15" s="573"/>
      <c r="E15" s="573"/>
      <c r="F15" s="573"/>
      <c r="G15" s="573"/>
      <c r="H15" s="573"/>
      <c r="I15" s="574"/>
    </row>
    <row r="16" spans="2:11" x14ac:dyDescent="0.25">
      <c r="B16" s="572" t="s">
        <v>185</v>
      </c>
      <c r="C16" s="575"/>
      <c r="D16" s="575"/>
      <c r="E16" s="575"/>
      <c r="F16" s="575"/>
      <c r="G16" s="575"/>
      <c r="H16" s="575"/>
      <c r="I16" s="576"/>
    </row>
    <row r="22" spans="2:9" ht="25.5" x14ac:dyDescent="0.25">
      <c r="C22" s="117">
        <v>2018</v>
      </c>
      <c r="D22" s="117">
        <v>2019</v>
      </c>
      <c r="E22" s="117">
        <v>2020</v>
      </c>
      <c r="F22" s="117">
        <v>2021</v>
      </c>
      <c r="G22" s="117">
        <v>2022</v>
      </c>
      <c r="H22" s="117">
        <v>2023</v>
      </c>
      <c r="I22" s="117" t="s">
        <v>281</v>
      </c>
    </row>
    <row r="23" spans="2:9" x14ac:dyDescent="0.25">
      <c r="B23" s="123" t="s">
        <v>179</v>
      </c>
      <c r="C23" s="126">
        <f t="shared" ref="C23:I23" si="3">+C10</f>
        <v>1.170696356808749</v>
      </c>
      <c r="D23" s="126">
        <f t="shared" si="3"/>
        <v>1.1798293863509082</v>
      </c>
      <c r="E23" s="126">
        <f t="shared" si="3"/>
        <v>1.1909265227037718</v>
      </c>
      <c r="F23" s="126">
        <f t="shared" si="3"/>
        <v>1.1907629113860643</v>
      </c>
      <c r="G23" s="126">
        <f t="shared" si="3"/>
        <v>1.1867940486139956</v>
      </c>
      <c r="H23" s="126">
        <f t="shared" ref="H23" si="4">+H10</f>
        <v>1.1831871081465457</v>
      </c>
      <c r="I23" s="126">
        <f t="shared" si="3"/>
        <v>1.178694140813374</v>
      </c>
    </row>
    <row r="24" spans="2:9" x14ac:dyDescent="0.25">
      <c r="B24" s="123" t="s">
        <v>181</v>
      </c>
      <c r="C24" s="126">
        <f t="shared" ref="C24:I24" si="5">+C12</f>
        <v>1.0451332052886833</v>
      </c>
      <c r="D24" s="126">
        <f t="shared" si="5"/>
        <v>1.0546793743499481</v>
      </c>
      <c r="E24" s="126">
        <f t="shared" si="5"/>
        <v>1.0775582527683241</v>
      </c>
      <c r="F24" s="126">
        <f t="shared" si="5"/>
        <v>1.0838952061313429</v>
      </c>
      <c r="G24" s="126">
        <f t="shared" si="5"/>
        <v>1.0717749563354837</v>
      </c>
      <c r="H24" s="126">
        <f t="shared" ref="H24" si="6">+H12</f>
        <v>1.0721461050017027</v>
      </c>
      <c r="I24" s="126">
        <f t="shared" si="5"/>
        <v>1.0696984005786851</v>
      </c>
    </row>
    <row r="25" spans="2:9" x14ac:dyDescent="0.25">
      <c r="B25" s="123" t="s">
        <v>183</v>
      </c>
      <c r="C25" s="126">
        <f t="shared" ref="C25:I25" si="7">+C14</f>
        <v>0.88360944016784326</v>
      </c>
      <c r="D25" s="126">
        <f t="shared" si="7"/>
        <v>0.8892211376910153</v>
      </c>
      <c r="E25" s="126">
        <f t="shared" si="7"/>
        <v>0.91039966268108308</v>
      </c>
      <c r="F25" s="126">
        <f t="shared" si="7"/>
        <v>0.91926063216951359</v>
      </c>
      <c r="G25" s="126">
        <f t="shared" si="7"/>
        <v>0.91167506593467085</v>
      </c>
      <c r="H25" s="126">
        <f t="shared" ref="H25" si="8">+H14</f>
        <v>0.91373214750716103</v>
      </c>
      <c r="I25" s="126">
        <f t="shared" si="7"/>
        <v>0.91234829609387558</v>
      </c>
    </row>
  </sheetData>
  <mergeCells count="3">
    <mergeCell ref="C5:I5"/>
    <mergeCell ref="B15:I15"/>
    <mergeCell ref="B16:I16"/>
  </mergeCells>
  <hyperlinks>
    <hyperlink ref="K3" location="CONTENIDO!A1" display="VOLVER."/>
  </hyperlink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I124"/>
  <sheetViews>
    <sheetView showGridLines="0" zoomScale="55" zoomScaleNormal="55" workbookViewId="0">
      <selection activeCell="AN34" sqref="AN34"/>
    </sheetView>
  </sheetViews>
  <sheetFormatPr baseColWidth="10" defaultRowHeight="15" x14ac:dyDescent="0.25"/>
  <cols>
    <col min="1" max="1" width="7.28515625" customWidth="1"/>
    <col min="2" max="2" width="30.5703125" bestFit="1" customWidth="1"/>
    <col min="3" max="3" width="31.85546875" bestFit="1" customWidth="1"/>
    <col min="5" max="5" width="11.42578125" customWidth="1"/>
    <col min="6" max="6" width="16.28515625" bestFit="1" customWidth="1"/>
    <col min="7" max="7" width="73.42578125" customWidth="1"/>
    <col min="8" max="8" width="9.7109375" customWidth="1"/>
    <col min="9" max="9" width="4.28515625" customWidth="1"/>
    <col min="10" max="10" width="10" style="396" customWidth="1"/>
    <col min="11" max="15" width="8.5703125" style="396" customWidth="1"/>
    <col min="16" max="16" width="9.140625" style="396" customWidth="1"/>
    <col min="17" max="17" width="8.5703125" style="396" customWidth="1"/>
    <col min="18" max="19" width="8.140625" style="396" bestFit="1" customWidth="1"/>
    <col min="20" max="20" width="8.7109375" style="396" bestFit="1" customWidth="1"/>
    <col min="21" max="21" width="8.42578125" style="396" bestFit="1" customWidth="1"/>
    <col min="22" max="23" width="8.7109375" style="396" bestFit="1" customWidth="1"/>
    <col min="24" max="24" width="9.140625" style="396" customWidth="1"/>
    <col min="25" max="31" width="8.5703125" style="396" customWidth="1"/>
    <col min="32" max="32" width="9.140625" style="396" customWidth="1"/>
    <col min="33" max="33" width="8.5703125" style="396" customWidth="1"/>
    <col min="34" max="34" width="3.140625" style="396" customWidth="1"/>
  </cols>
  <sheetData>
    <row r="1" spans="1:35" x14ac:dyDescent="0.25">
      <c r="A1" t="s">
        <v>3488</v>
      </c>
    </row>
    <row r="2" spans="1:35" x14ac:dyDescent="0.25">
      <c r="A2" t="s">
        <v>3489</v>
      </c>
      <c r="N2" s="9" t="s">
        <v>91</v>
      </c>
      <c r="AI2" s="9"/>
    </row>
    <row r="3" spans="1:35" x14ac:dyDescent="0.25">
      <c r="A3" t="s">
        <v>3490</v>
      </c>
    </row>
    <row r="4" spans="1:35" x14ac:dyDescent="0.25">
      <c r="A4" t="s">
        <v>3491</v>
      </c>
    </row>
    <row r="6" spans="1:35" ht="144" customHeight="1" x14ac:dyDescent="0.25">
      <c r="A6" s="397" t="s">
        <v>3492</v>
      </c>
      <c r="B6" s="397" t="s">
        <v>327</v>
      </c>
      <c r="C6" s="397" t="s">
        <v>326</v>
      </c>
      <c r="D6" s="397" t="s">
        <v>3493</v>
      </c>
      <c r="E6" s="397" t="s">
        <v>3494</v>
      </c>
      <c r="F6" s="398" t="s">
        <v>3495</v>
      </c>
      <c r="G6" s="397" t="s">
        <v>3496</v>
      </c>
      <c r="H6" s="397" t="s">
        <v>325</v>
      </c>
      <c r="I6" s="177"/>
      <c r="J6" s="399" t="s">
        <v>3497</v>
      </c>
      <c r="K6" s="399" t="s">
        <v>3498</v>
      </c>
      <c r="L6" s="399" t="s">
        <v>3499</v>
      </c>
      <c r="M6" s="399" t="s">
        <v>3500</v>
      </c>
      <c r="N6" s="399" t="s">
        <v>3501</v>
      </c>
      <c r="O6" s="399" t="s">
        <v>3502</v>
      </c>
      <c r="P6" s="399" t="s">
        <v>3503</v>
      </c>
      <c r="Q6" s="399"/>
      <c r="R6" s="399" t="s">
        <v>3504</v>
      </c>
      <c r="S6" s="399" t="s">
        <v>3505</v>
      </c>
      <c r="T6" s="399" t="s">
        <v>3506</v>
      </c>
      <c r="U6" s="399" t="s">
        <v>3507</v>
      </c>
      <c r="V6" s="399" t="s">
        <v>3508</v>
      </c>
      <c r="W6" s="399" t="s">
        <v>3509</v>
      </c>
      <c r="X6" s="399" t="s">
        <v>3510</v>
      </c>
      <c r="Y6" s="399"/>
      <c r="Z6" s="399" t="s">
        <v>3511</v>
      </c>
      <c r="AA6" s="399" t="s">
        <v>3512</v>
      </c>
      <c r="AB6" s="399" t="s">
        <v>3513</v>
      </c>
      <c r="AC6" s="399" t="s">
        <v>3514</v>
      </c>
      <c r="AD6" s="399" t="s">
        <v>3515</v>
      </c>
      <c r="AE6" s="399" t="s">
        <v>3516</v>
      </c>
      <c r="AF6" s="399" t="s">
        <v>3517</v>
      </c>
      <c r="AG6" s="399"/>
    </row>
    <row r="7" spans="1:35" x14ac:dyDescent="0.25">
      <c r="A7" s="400">
        <v>1</v>
      </c>
      <c r="B7" s="401" t="s">
        <v>148</v>
      </c>
      <c r="C7" s="401" t="s">
        <v>128</v>
      </c>
      <c r="D7" s="402">
        <v>11</v>
      </c>
      <c r="E7" s="403">
        <v>3</v>
      </c>
      <c r="F7" s="404">
        <v>113001000160</v>
      </c>
      <c r="G7" s="401" t="s">
        <v>382</v>
      </c>
      <c r="H7" s="400" t="s">
        <v>137</v>
      </c>
      <c r="I7" s="177"/>
      <c r="J7" s="405">
        <v>0.87298636926889717</v>
      </c>
      <c r="K7" s="405">
        <v>0.88260869565217392</v>
      </c>
      <c r="L7" s="405">
        <v>0.89166159464394401</v>
      </c>
      <c r="M7" s="405">
        <v>0.95822454308093996</v>
      </c>
      <c r="N7" s="405">
        <v>0.83512999365884588</v>
      </c>
      <c r="O7" s="406">
        <v>0.81663258350374912</v>
      </c>
      <c r="P7" s="406">
        <v>0.92539267015706805</v>
      </c>
      <c r="Q7" s="406"/>
      <c r="R7" s="405">
        <v>7.3110285006195791E-2</v>
      </c>
      <c r="S7" s="406">
        <v>7.7018633540372666E-2</v>
      </c>
      <c r="T7" s="405">
        <v>0.101034692635423</v>
      </c>
      <c r="U7" s="405">
        <v>2.2845953002610966E-2</v>
      </c>
      <c r="V7" s="405">
        <v>0.10399492707672796</v>
      </c>
      <c r="W7" s="406">
        <v>8.6571233810497611E-2</v>
      </c>
      <c r="X7" s="406">
        <v>0</v>
      </c>
      <c r="Y7" s="406"/>
      <c r="Z7" s="405">
        <v>4.8327137546468404E-2</v>
      </c>
      <c r="AA7" s="406">
        <v>4.0372670807453416E-2</v>
      </c>
      <c r="AB7" s="405">
        <v>7.3037127206329886E-3</v>
      </c>
      <c r="AC7" s="405">
        <v>1.8276762402088774E-2</v>
      </c>
      <c r="AD7" s="405">
        <v>5.5802155992390613E-2</v>
      </c>
      <c r="AE7" s="406">
        <v>9.3387866394001359E-2</v>
      </c>
      <c r="AF7" s="406">
        <v>6.4790575916230372E-2</v>
      </c>
      <c r="AG7" s="406"/>
      <c r="AH7" s="407"/>
    </row>
    <row r="8" spans="1:35" x14ac:dyDescent="0.25">
      <c r="A8" s="400">
        <v>2</v>
      </c>
      <c r="B8" s="401" t="s">
        <v>148</v>
      </c>
      <c r="C8" s="401" t="s">
        <v>128</v>
      </c>
      <c r="D8" s="402">
        <v>31</v>
      </c>
      <c r="E8" s="403">
        <v>2</v>
      </c>
      <c r="F8" s="404">
        <v>113001000739</v>
      </c>
      <c r="G8" s="401" t="s">
        <v>438</v>
      </c>
      <c r="H8" s="400" t="s">
        <v>137</v>
      </c>
      <c r="I8" s="177"/>
      <c r="J8" s="405">
        <v>0.83616887208569624</v>
      </c>
      <c r="K8" s="405">
        <v>0.8012492901760363</v>
      </c>
      <c r="L8" s="405">
        <v>0.79539221064179921</v>
      </c>
      <c r="M8" s="405">
        <v>0.92590431738623102</v>
      </c>
      <c r="N8" s="405">
        <v>0.82037996545768566</v>
      </c>
      <c r="O8" s="406">
        <v>0.84606133493686109</v>
      </c>
      <c r="P8" s="406">
        <v>0.85680332739156273</v>
      </c>
      <c r="Q8" s="406"/>
      <c r="R8" s="405">
        <v>7.3724007561436669E-2</v>
      </c>
      <c r="S8" s="406">
        <v>8.9721749006246451E-2</v>
      </c>
      <c r="T8" s="405">
        <v>9.8738343390016456E-2</v>
      </c>
      <c r="U8" s="405">
        <v>1.0501750291715286E-2</v>
      </c>
      <c r="V8" s="405">
        <v>9.2688543465745538E-2</v>
      </c>
      <c r="W8" s="406">
        <v>7.9975947083583881E-2</v>
      </c>
      <c r="X8" s="406">
        <v>3.6838978015448602E-2</v>
      </c>
      <c r="Y8" s="406"/>
      <c r="Z8" s="405">
        <v>8.2545683679899187E-2</v>
      </c>
      <c r="AA8" s="406">
        <v>0.10902896081771721</v>
      </c>
      <c r="AB8" s="405">
        <v>0.10586944596818432</v>
      </c>
      <c r="AC8" s="405">
        <v>6.3593932322053681E-2</v>
      </c>
      <c r="AD8" s="405">
        <v>7.8871617731721355E-2</v>
      </c>
      <c r="AE8" s="406">
        <v>6.8550811785929047E-2</v>
      </c>
      <c r="AF8" s="406">
        <v>9.5662507427213314E-2</v>
      </c>
      <c r="AG8" s="406"/>
      <c r="AH8" s="407"/>
    </row>
    <row r="9" spans="1:35" x14ac:dyDescent="0.25">
      <c r="A9" s="400">
        <v>3</v>
      </c>
      <c r="B9" s="401" t="s">
        <v>148</v>
      </c>
      <c r="C9" s="401" t="s">
        <v>128</v>
      </c>
      <c r="D9" s="402">
        <v>37</v>
      </c>
      <c r="E9" s="403">
        <v>3</v>
      </c>
      <c r="F9" s="404">
        <v>113001000879</v>
      </c>
      <c r="G9" s="401" t="s">
        <v>489</v>
      </c>
      <c r="H9" s="400" t="s">
        <v>137</v>
      </c>
      <c r="I9" s="177"/>
      <c r="J9" s="405">
        <v>0.84523364485981312</v>
      </c>
      <c r="K9" s="405">
        <v>0.86747430249632895</v>
      </c>
      <c r="L9" s="405">
        <v>0.83867631851085833</v>
      </c>
      <c r="M9" s="405">
        <v>0.83302684810592131</v>
      </c>
      <c r="N9" s="405">
        <v>0.81758482305727842</v>
      </c>
      <c r="O9" s="406">
        <v>0.84146341463414631</v>
      </c>
      <c r="P9" s="406">
        <v>0.85896923691570115</v>
      </c>
      <c r="Q9" s="406"/>
      <c r="R9" s="405">
        <v>9.4579439252336445E-2</v>
      </c>
      <c r="S9" s="406">
        <v>9.140969162995595E-2</v>
      </c>
      <c r="T9" s="405">
        <v>7.3078248879696661E-2</v>
      </c>
      <c r="U9" s="405">
        <v>3.8984920926811328E-2</v>
      </c>
      <c r="V9" s="405">
        <v>0.1247719810288216</v>
      </c>
      <c r="W9" s="406">
        <v>9.413109756097561E-2</v>
      </c>
      <c r="X9" s="406">
        <v>7.6308429884139037E-2</v>
      </c>
      <c r="Y9" s="406"/>
      <c r="Z9" s="405">
        <v>5.5700934579439254E-2</v>
      </c>
      <c r="AA9" s="406">
        <v>4.1116005873715125E-2</v>
      </c>
      <c r="AB9" s="405">
        <v>8.8245432609445021E-2</v>
      </c>
      <c r="AC9" s="405">
        <v>0.1265171018756896</v>
      </c>
      <c r="AD9" s="405">
        <v>5.2900401313389273E-2</v>
      </c>
      <c r="AE9" s="406">
        <v>5.7164634146341466E-2</v>
      </c>
      <c r="AF9" s="406">
        <v>5.8729524570515383E-2</v>
      </c>
      <c r="AG9" s="406"/>
      <c r="AH9" s="407"/>
    </row>
    <row r="10" spans="1:35" x14ac:dyDescent="0.25">
      <c r="A10" s="400">
        <v>4</v>
      </c>
      <c r="B10" s="401" t="s">
        <v>148</v>
      </c>
      <c r="C10" s="401" t="s">
        <v>128</v>
      </c>
      <c r="D10" s="402">
        <v>45</v>
      </c>
      <c r="E10" s="403">
        <v>3</v>
      </c>
      <c r="F10" s="404">
        <v>113001001492</v>
      </c>
      <c r="G10" s="401" t="s">
        <v>546</v>
      </c>
      <c r="H10" s="400" t="s">
        <v>137</v>
      </c>
      <c r="I10" s="177"/>
      <c r="J10" s="405">
        <v>0.81014873140857391</v>
      </c>
      <c r="K10" s="405">
        <v>0.87989886219974711</v>
      </c>
      <c r="L10" s="405">
        <v>0.87322768974145126</v>
      </c>
      <c r="M10" s="405">
        <v>0.97894284486463301</v>
      </c>
      <c r="N10" s="405">
        <v>0.83259911894273131</v>
      </c>
      <c r="O10" s="406">
        <v>0.84982638888888884</v>
      </c>
      <c r="P10" s="406">
        <v>0.87305122494432075</v>
      </c>
      <c r="Q10" s="406"/>
      <c r="R10" s="405">
        <v>0.10498687664041995</v>
      </c>
      <c r="S10" s="406">
        <v>6.0261272650653182E-2</v>
      </c>
      <c r="T10" s="405">
        <v>9.2160133444537121E-2</v>
      </c>
      <c r="U10" s="405">
        <v>3.4379028792436614E-3</v>
      </c>
      <c r="V10" s="405">
        <v>5.9471365638766517E-2</v>
      </c>
      <c r="W10" s="406">
        <v>8.5503472222222224E-2</v>
      </c>
      <c r="X10" s="406">
        <v>4.6325167037861915E-2</v>
      </c>
      <c r="Y10" s="406"/>
      <c r="Z10" s="405">
        <v>7.6990376202974622E-2</v>
      </c>
      <c r="AA10" s="406">
        <v>5.9839865149599665E-2</v>
      </c>
      <c r="AB10" s="405">
        <v>3.4612176814011679E-2</v>
      </c>
      <c r="AC10" s="405">
        <v>1.3751611516974646E-2</v>
      </c>
      <c r="AD10" s="405">
        <v>0.1013215859030837</v>
      </c>
      <c r="AE10" s="406">
        <v>5.7725694444444448E-2</v>
      </c>
      <c r="AF10" s="406">
        <v>7.3496659242761692E-2</v>
      </c>
      <c r="AG10" s="406"/>
      <c r="AH10" s="407"/>
    </row>
    <row r="11" spans="1:35" x14ac:dyDescent="0.25">
      <c r="A11" s="400">
        <v>5</v>
      </c>
      <c r="B11" s="401" t="s">
        <v>145</v>
      </c>
      <c r="C11" s="401" t="s">
        <v>128</v>
      </c>
      <c r="D11" s="402">
        <v>58</v>
      </c>
      <c r="E11" s="403">
        <v>10</v>
      </c>
      <c r="F11" s="404">
        <v>113001001697</v>
      </c>
      <c r="G11" s="401" t="s">
        <v>573</v>
      </c>
      <c r="H11" s="400" t="s">
        <v>137</v>
      </c>
      <c r="I11" s="177"/>
      <c r="J11" s="405">
        <v>0.96579925650557619</v>
      </c>
      <c r="K11" s="405">
        <v>0.98422238918106686</v>
      </c>
      <c r="L11" s="405">
        <v>0.87843704775687415</v>
      </c>
      <c r="M11" s="405">
        <v>0.92982456140350878</v>
      </c>
      <c r="N11" s="405">
        <v>0.91252779836916231</v>
      </c>
      <c r="O11" s="406">
        <v>0.97463768115942029</v>
      </c>
      <c r="P11" s="406">
        <v>0.89021657953696787</v>
      </c>
      <c r="Q11" s="406"/>
      <c r="R11" s="405">
        <v>0</v>
      </c>
      <c r="S11" s="406">
        <v>1.5026296018031556E-3</v>
      </c>
      <c r="T11" s="405">
        <v>0.10419681620839363</v>
      </c>
      <c r="U11" s="405">
        <v>5.701754385964912E-2</v>
      </c>
      <c r="V11" s="405">
        <v>6.6716085989621948E-2</v>
      </c>
      <c r="W11" s="406">
        <v>7.246376811594203E-4</v>
      </c>
      <c r="X11" s="406">
        <v>8.7378640776699032E-2</v>
      </c>
      <c r="Y11" s="406"/>
      <c r="Z11" s="405">
        <v>2.6022304832713755E-2</v>
      </c>
      <c r="AA11" s="406">
        <v>1.4274981217129978E-2</v>
      </c>
      <c r="AB11" s="405">
        <v>1.7366136034732273E-2</v>
      </c>
      <c r="AC11" s="405">
        <v>1.023391812865497E-2</v>
      </c>
      <c r="AD11" s="405">
        <v>1.1860637509266123E-2</v>
      </c>
      <c r="AE11" s="406">
        <v>1.1594202898550725E-2</v>
      </c>
      <c r="AF11" s="406">
        <v>1.7176997759522031E-2</v>
      </c>
      <c r="AG11" s="406"/>
      <c r="AH11" s="407"/>
    </row>
    <row r="12" spans="1:35" x14ac:dyDescent="0.25">
      <c r="A12" s="400">
        <v>6</v>
      </c>
      <c r="B12" s="401" t="s">
        <v>148</v>
      </c>
      <c r="C12" s="401" t="s">
        <v>128</v>
      </c>
      <c r="D12" s="402">
        <v>64</v>
      </c>
      <c r="E12" s="403">
        <v>2</v>
      </c>
      <c r="F12" s="404">
        <v>113001001816</v>
      </c>
      <c r="G12" s="401" t="s">
        <v>614</v>
      </c>
      <c r="H12" s="400" t="s">
        <v>137</v>
      </c>
      <c r="I12" s="177"/>
      <c r="J12" s="405">
        <v>0.88214401033257994</v>
      </c>
      <c r="K12" s="405">
        <v>0.89057187017001549</v>
      </c>
      <c r="L12" s="405">
        <v>0.8722479721900348</v>
      </c>
      <c r="M12" s="405">
        <v>0.90397350993377479</v>
      </c>
      <c r="N12" s="405">
        <v>0.89145636971723929</v>
      </c>
      <c r="O12" s="406">
        <v>0.86634615384615388</v>
      </c>
      <c r="P12" s="406">
        <v>0.91490810074880868</v>
      </c>
      <c r="Q12" s="406"/>
      <c r="R12" s="405">
        <v>7.8785921859864383E-2</v>
      </c>
      <c r="S12" s="406">
        <v>6.2132921174652238E-2</v>
      </c>
      <c r="T12" s="405">
        <v>0.10544611819235226</v>
      </c>
      <c r="U12" s="405">
        <v>9.2715231788079472E-2</v>
      </c>
      <c r="V12" s="405">
        <v>7.2666463970811793E-2</v>
      </c>
      <c r="W12" s="406">
        <v>9.6794871794871798E-2</v>
      </c>
      <c r="X12" s="406">
        <v>6.2287270251872022E-2</v>
      </c>
      <c r="Y12" s="406"/>
      <c r="Z12" s="405">
        <v>3.1966419115272843E-2</v>
      </c>
      <c r="AA12" s="406">
        <v>4.7295208655332301E-2</v>
      </c>
      <c r="AB12" s="405">
        <v>2.2305909617612977E-2</v>
      </c>
      <c r="AC12" s="405">
        <v>3.0102347983142685E-3</v>
      </c>
      <c r="AD12" s="405">
        <v>3.1012465795074492E-2</v>
      </c>
      <c r="AE12" s="406">
        <v>3.0448717948717948E-2</v>
      </c>
      <c r="AF12" s="406">
        <v>2.1102791014295439E-2</v>
      </c>
      <c r="AG12" s="406"/>
      <c r="AH12" s="407"/>
    </row>
    <row r="13" spans="1:35" x14ac:dyDescent="0.25">
      <c r="A13" s="400">
        <v>7</v>
      </c>
      <c r="B13" s="401" t="s">
        <v>145</v>
      </c>
      <c r="C13" s="401" t="s">
        <v>128</v>
      </c>
      <c r="D13" s="402">
        <v>66</v>
      </c>
      <c r="E13" s="403">
        <v>9</v>
      </c>
      <c r="F13" s="404">
        <v>113001001972</v>
      </c>
      <c r="G13" s="401" t="s">
        <v>1367</v>
      </c>
      <c r="H13" s="400" t="s">
        <v>137</v>
      </c>
      <c r="I13" s="177"/>
      <c r="J13" s="405">
        <v>0.93662254312073812</v>
      </c>
      <c r="K13" s="405">
        <v>0.93916196615632552</v>
      </c>
      <c r="L13" s="405">
        <v>0.98132358911896067</v>
      </c>
      <c r="M13" s="405">
        <v>0.97369537547730167</v>
      </c>
      <c r="N13" s="405">
        <v>0.97585345545378854</v>
      </c>
      <c r="O13" s="406">
        <v>0.9326334208223972</v>
      </c>
      <c r="P13" s="406">
        <v>0.90718038528896672</v>
      </c>
      <c r="Q13" s="406"/>
      <c r="R13" s="405">
        <v>5.2146008824709184E-2</v>
      </c>
      <c r="S13" s="406">
        <v>5.2780016116035458E-2</v>
      </c>
      <c r="T13" s="405">
        <v>1.7458384084449857E-2</v>
      </c>
      <c r="U13" s="405">
        <v>2.4183283835383963E-2</v>
      </c>
      <c r="V13" s="405">
        <v>0</v>
      </c>
      <c r="W13" s="406">
        <v>5.774278215223097E-2</v>
      </c>
      <c r="X13" s="406">
        <v>7.0490367775831869E-2</v>
      </c>
      <c r="Y13" s="406"/>
      <c r="Z13" s="405">
        <v>7.6213397513036499E-3</v>
      </c>
      <c r="AA13" s="406">
        <v>8.0580177276390001E-3</v>
      </c>
      <c r="AB13" s="405">
        <v>1.2180267965895249E-3</v>
      </c>
      <c r="AC13" s="405">
        <v>2.1213406873143827E-3</v>
      </c>
      <c r="AD13" s="405">
        <v>1.9983347210657785E-2</v>
      </c>
      <c r="AE13" s="406">
        <v>7.874015748031496E-3</v>
      </c>
      <c r="AF13" s="406">
        <v>1.7950963222416811E-2</v>
      </c>
      <c r="AG13" s="406"/>
      <c r="AH13" s="407"/>
    </row>
    <row r="14" spans="1:35" x14ac:dyDescent="0.25">
      <c r="A14" s="400">
        <v>8</v>
      </c>
      <c r="B14" s="401" t="s">
        <v>145</v>
      </c>
      <c r="C14" s="401" t="s">
        <v>128</v>
      </c>
      <c r="D14" s="402">
        <v>68</v>
      </c>
      <c r="E14" s="403">
        <v>8</v>
      </c>
      <c r="F14" s="404">
        <v>113001002057</v>
      </c>
      <c r="G14" s="401" t="s">
        <v>632</v>
      </c>
      <c r="H14" s="400" t="s">
        <v>137</v>
      </c>
      <c r="I14" s="177"/>
      <c r="J14" s="405">
        <v>0.84511784511784516</v>
      </c>
      <c r="K14" s="405">
        <v>0.85227272727272729</v>
      </c>
      <c r="L14" s="405">
        <v>0.76115001842978258</v>
      </c>
      <c r="M14" s="405">
        <v>0.86317435496481631</v>
      </c>
      <c r="N14" s="405">
        <v>0.81021044427123934</v>
      </c>
      <c r="O14" s="406">
        <v>0.79343094578551643</v>
      </c>
      <c r="P14" s="406">
        <v>0.82241450350226619</v>
      </c>
      <c r="Q14" s="406"/>
      <c r="R14" s="405">
        <v>0.11321548821548821</v>
      </c>
      <c r="S14" s="406">
        <v>9.561128526645768E-2</v>
      </c>
      <c r="T14" s="405">
        <v>0.18356063398451899</v>
      </c>
      <c r="U14" s="405">
        <v>0.10594214229867084</v>
      </c>
      <c r="V14" s="405">
        <v>0.13406079501169135</v>
      </c>
      <c r="W14" s="406">
        <v>0.14998021369212505</v>
      </c>
      <c r="X14" s="406">
        <v>0.12319736299958797</v>
      </c>
      <c r="Y14" s="406"/>
      <c r="Z14" s="405">
        <v>3.2407407407407406E-2</v>
      </c>
      <c r="AA14" s="406">
        <v>5.2115987460815048E-2</v>
      </c>
      <c r="AB14" s="405">
        <v>5.5289347585698485E-2</v>
      </c>
      <c r="AC14" s="405">
        <v>3.0101641907740423E-2</v>
      </c>
      <c r="AD14" s="405">
        <v>4.7934528448947779E-2</v>
      </c>
      <c r="AE14" s="406">
        <v>4.7882865057380292E-2</v>
      </c>
      <c r="AF14" s="406">
        <v>3.7494849608570253E-2</v>
      </c>
      <c r="AG14" s="406"/>
      <c r="AH14" s="407"/>
    </row>
    <row r="15" spans="1:35" x14ac:dyDescent="0.25">
      <c r="A15" s="400">
        <v>9</v>
      </c>
      <c r="B15" s="401" t="s">
        <v>145</v>
      </c>
      <c r="C15" s="401" t="s">
        <v>128</v>
      </c>
      <c r="D15" s="402">
        <v>73</v>
      </c>
      <c r="E15" s="403">
        <v>9</v>
      </c>
      <c r="F15" s="404">
        <v>113001002413</v>
      </c>
      <c r="G15" s="401" t="s">
        <v>3518</v>
      </c>
      <c r="H15" s="400" t="s">
        <v>137</v>
      </c>
      <c r="I15" s="177"/>
      <c r="J15" s="405">
        <v>0.89072681704260648</v>
      </c>
      <c r="K15" s="405">
        <v>0.91157791890571571</v>
      </c>
      <c r="L15" s="405">
        <v>0.88691902252036414</v>
      </c>
      <c r="M15" s="405">
        <v>0.94307304785894208</v>
      </c>
      <c r="N15" s="405">
        <v>0.90496083550913842</v>
      </c>
      <c r="O15" s="406">
        <v>0.91701680672268904</v>
      </c>
      <c r="P15" s="406">
        <v>0.91872197309417036</v>
      </c>
      <c r="Q15" s="406"/>
      <c r="R15" s="405">
        <v>7.9699248120300756E-2</v>
      </c>
      <c r="S15" s="406">
        <v>7.7674645823155836E-2</v>
      </c>
      <c r="T15" s="405">
        <v>8.8164829899377101E-2</v>
      </c>
      <c r="U15" s="405">
        <v>5.2392947103274558E-2</v>
      </c>
      <c r="V15" s="405">
        <v>7.3107049608355096E-2</v>
      </c>
      <c r="W15" s="406">
        <v>5.619747899159664E-2</v>
      </c>
      <c r="X15" s="406">
        <v>5.2690582959641255E-2</v>
      </c>
      <c r="Y15" s="406"/>
      <c r="Z15" s="405">
        <v>2.4060150375939851E-2</v>
      </c>
      <c r="AA15" s="406">
        <v>1.074743527112848E-2</v>
      </c>
      <c r="AB15" s="405">
        <v>2.4916147580258743E-2</v>
      </c>
      <c r="AC15" s="405">
        <v>4.0302267002518891E-3</v>
      </c>
      <c r="AD15" s="405">
        <v>1.671018276762402E-2</v>
      </c>
      <c r="AE15" s="406">
        <v>2.2584033613445378E-2</v>
      </c>
      <c r="AF15" s="406">
        <v>2.2982062780269059E-2</v>
      </c>
      <c r="AG15" s="406"/>
      <c r="AH15" s="407"/>
    </row>
    <row r="16" spans="1:35" x14ac:dyDescent="0.25">
      <c r="A16" s="400">
        <v>10</v>
      </c>
      <c r="B16" s="401" t="s">
        <v>145</v>
      </c>
      <c r="C16" s="401" t="s">
        <v>128</v>
      </c>
      <c r="D16" s="402">
        <v>79</v>
      </c>
      <c r="E16" s="403">
        <v>10</v>
      </c>
      <c r="F16" s="404">
        <v>113001002626</v>
      </c>
      <c r="G16" s="401" t="s">
        <v>700</v>
      </c>
      <c r="H16" s="400" t="s">
        <v>137</v>
      </c>
      <c r="I16" s="177"/>
      <c r="J16" s="405">
        <v>0.86248624862486245</v>
      </c>
      <c r="K16" s="405">
        <v>0.88176795580110501</v>
      </c>
      <c r="L16" s="405">
        <v>0.91744066047471617</v>
      </c>
      <c r="M16" s="405">
        <v>0.97187851518560175</v>
      </c>
      <c r="N16" s="405">
        <v>0.87759815242494221</v>
      </c>
      <c r="O16" s="406">
        <v>0.88353863381858899</v>
      </c>
      <c r="P16" s="406">
        <v>0.88017917133258683</v>
      </c>
      <c r="Q16" s="406"/>
      <c r="R16" s="405">
        <v>9.0209020902090209E-2</v>
      </c>
      <c r="S16" s="406">
        <v>8.397790055248619E-2</v>
      </c>
      <c r="T16" s="405">
        <v>7.2239422084623322E-3</v>
      </c>
      <c r="U16" s="405">
        <v>0</v>
      </c>
      <c r="V16" s="405">
        <v>9.4688221709006926E-2</v>
      </c>
      <c r="W16" s="406">
        <v>8.9585666293393054E-2</v>
      </c>
      <c r="X16" s="406">
        <v>9.182530795072788E-2</v>
      </c>
      <c r="Y16" s="406"/>
      <c r="Z16" s="405">
        <v>3.8503850385038507E-2</v>
      </c>
      <c r="AA16" s="406">
        <v>3.4254143646408837E-2</v>
      </c>
      <c r="AB16" s="405">
        <v>7.533539731682147E-2</v>
      </c>
      <c r="AC16" s="405">
        <v>2.81214848143982E-2</v>
      </c>
      <c r="AD16" s="405">
        <v>2.4249422632794459E-2</v>
      </c>
      <c r="AE16" s="406">
        <v>2.463605823068309E-2</v>
      </c>
      <c r="AF16" s="406">
        <v>1.5677491601343786E-2</v>
      </c>
      <c r="AG16" s="406"/>
      <c r="AH16" s="407"/>
    </row>
    <row r="17" spans="1:34" x14ac:dyDescent="0.25">
      <c r="A17" s="400">
        <v>11</v>
      </c>
      <c r="B17" s="401" t="s">
        <v>148</v>
      </c>
      <c r="C17" s="401" t="s">
        <v>128</v>
      </c>
      <c r="D17" s="402">
        <v>91</v>
      </c>
      <c r="E17" s="403">
        <v>1</v>
      </c>
      <c r="F17" s="404">
        <v>113001002979</v>
      </c>
      <c r="G17" s="401" t="s">
        <v>741</v>
      </c>
      <c r="H17" s="400" t="s">
        <v>137</v>
      </c>
      <c r="I17" s="177"/>
      <c r="J17" s="405">
        <v>0.90786948176583493</v>
      </c>
      <c r="K17" s="405">
        <v>0.8809034907597536</v>
      </c>
      <c r="L17" s="405">
        <v>0.88947368421052631</v>
      </c>
      <c r="M17" s="405">
        <v>0.97837837837837838</v>
      </c>
      <c r="N17" s="405">
        <v>0.83302063789868663</v>
      </c>
      <c r="O17" s="406">
        <v>0.82904411764705888</v>
      </c>
      <c r="P17" s="406">
        <v>0.83106796116504855</v>
      </c>
      <c r="Q17" s="406"/>
      <c r="R17" s="405">
        <v>6.9097888675623803E-2</v>
      </c>
      <c r="S17" s="406">
        <v>9.6509240246406572E-2</v>
      </c>
      <c r="T17" s="405">
        <v>0.10350877192982456</v>
      </c>
      <c r="U17" s="405">
        <v>1.6216216216216217E-2</v>
      </c>
      <c r="V17" s="405">
        <v>0.15196998123827393</v>
      </c>
      <c r="W17" s="406">
        <v>0.13602941176470587</v>
      </c>
      <c r="X17" s="406">
        <v>0.11067961165048544</v>
      </c>
      <c r="Y17" s="406"/>
      <c r="Z17" s="405">
        <v>2.1113243761996161E-2</v>
      </c>
      <c r="AA17" s="406">
        <v>2.2587268993839837E-2</v>
      </c>
      <c r="AB17" s="405">
        <v>7.0175438596491229E-3</v>
      </c>
      <c r="AC17" s="405">
        <v>5.4054054054054057E-3</v>
      </c>
      <c r="AD17" s="405">
        <v>9.3808630393996256E-3</v>
      </c>
      <c r="AE17" s="406">
        <v>2.0220588235294119E-2</v>
      </c>
      <c r="AF17" s="406">
        <v>4.0776699029126215E-2</v>
      </c>
      <c r="AG17" s="406"/>
      <c r="AH17" s="408"/>
    </row>
    <row r="18" spans="1:34" x14ac:dyDescent="0.25">
      <c r="A18" s="400">
        <v>12</v>
      </c>
      <c r="B18" s="401" t="s">
        <v>148</v>
      </c>
      <c r="C18" s="401" t="s">
        <v>128</v>
      </c>
      <c r="D18" s="402">
        <v>93</v>
      </c>
      <c r="E18" s="403">
        <v>2</v>
      </c>
      <c r="F18" s="404">
        <v>113001003061</v>
      </c>
      <c r="G18" s="401" t="s">
        <v>764</v>
      </c>
      <c r="H18" s="400" t="s">
        <v>137</v>
      </c>
      <c r="I18" s="177"/>
      <c r="J18" s="405">
        <v>0.98119122257053293</v>
      </c>
      <c r="K18" s="405">
        <v>0.94947368421052636</v>
      </c>
      <c r="L18" s="405">
        <v>0.94397463002114168</v>
      </c>
      <c r="M18" s="405">
        <v>0.95517609391675562</v>
      </c>
      <c r="N18" s="405">
        <v>0.93001060445387063</v>
      </c>
      <c r="O18" s="406">
        <v>0.95953141640042594</v>
      </c>
      <c r="P18" s="406">
        <v>0.95116772823779194</v>
      </c>
      <c r="Q18" s="406"/>
      <c r="R18" s="405">
        <v>1.671891327063741E-2</v>
      </c>
      <c r="S18" s="406">
        <v>4.8421052631578948E-2</v>
      </c>
      <c r="T18" s="405">
        <v>5.4968287526427059E-2</v>
      </c>
      <c r="U18" s="405">
        <v>4.1622198505869797E-2</v>
      </c>
      <c r="V18" s="405">
        <v>6.362672322375397E-2</v>
      </c>
      <c r="W18" s="406">
        <v>3.9403620873269436E-2</v>
      </c>
      <c r="X18" s="406">
        <v>3.9278131634819531E-2</v>
      </c>
      <c r="Y18" s="406"/>
      <c r="Z18" s="405">
        <v>1.0449320794148381E-3</v>
      </c>
      <c r="AA18" s="406">
        <v>2.1052631578947368E-3</v>
      </c>
      <c r="AB18" s="405">
        <v>1.0570824524312897E-3</v>
      </c>
      <c r="AC18" s="405">
        <v>3.2017075773745998E-3</v>
      </c>
      <c r="AD18" s="405">
        <v>5.3022269353128317E-3</v>
      </c>
      <c r="AE18" s="406">
        <v>1.0649627263045794E-3</v>
      </c>
      <c r="AF18" s="406">
        <v>6.369426751592357E-3</v>
      </c>
      <c r="AG18" s="406"/>
      <c r="AH18" s="407"/>
    </row>
    <row r="19" spans="1:34" x14ac:dyDescent="0.25">
      <c r="A19" s="400">
        <v>13</v>
      </c>
      <c r="B19" s="401" t="s">
        <v>145</v>
      </c>
      <c r="C19" s="401" t="s">
        <v>128</v>
      </c>
      <c r="D19" s="402">
        <v>94</v>
      </c>
      <c r="E19" s="403">
        <v>10</v>
      </c>
      <c r="F19" s="404">
        <v>113001003126</v>
      </c>
      <c r="G19" s="401" t="s">
        <v>771</v>
      </c>
      <c r="H19" s="400" t="s">
        <v>137</v>
      </c>
      <c r="I19" s="177"/>
      <c r="J19" s="405">
        <v>0.96713615023474175</v>
      </c>
      <c r="K19" s="405">
        <v>0.82589928057553952</v>
      </c>
      <c r="L19" s="405">
        <v>0.76275862068965516</v>
      </c>
      <c r="M19" s="405">
        <v>0.82378223495702008</v>
      </c>
      <c r="N19" s="405">
        <v>0.84447900466562986</v>
      </c>
      <c r="O19" s="406">
        <v>0.80654761904761907</v>
      </c>
      <c r="P19" s="406">
        <v>0.82650273224043713</v>
      </c>
      <c r="Q19" s="406"/>
      <c r="R19" s="405">
        <v>0</v>
      </c>
      <c r="S19" s="406">
        <v>0.10215827338129496</v>
      </c>
      <c r="T19" s="405">
        <v>0.12</v>
      </c>
      <c r="U19" s="405">
        <v>0.16189111747851004</v>
      </c>
      <c r="V19" s="405">
        <v>0.12286158631415241</v>
      </c>
      <c r="W19" s="406">
        <v>0.14434523809523808</v>
      </c>
      <c r="X19" s="406">
        <v>0.12021857923497267</v>
      </c>
      <c r="Y19" s="406"/>
      <c r="Z19" s="405">
        <v>2.3474178403755867E-2</v>
      </c>
      <c r="AA19" s="406">
        <v>7.1942446043165464E-2</v>
      </c>
      <c r="AB19" s="405">
        <v>0.11724137931034483</v>
      </c>
      <c r="AC19" s="405">
        <v>1.0028653295128941E-2</v>
      </c>
      <c r="AD19" s="405">
        <v>2.177293934681182E-2</v>
      </c>
      <c r="AE19" s="406">
        <v>4.6130952380952384E-2</v>
      </c>
      <c r="AF19" s="406">
        <v>3.825136612021858E-2</v>
      </c>
      <c r="AG19" s="406"/>
      <c r="AH19" s="407"/>
    </row>
    <row r="20" spans="1:34" x14ac:dyDescent="0.25">
      <c r="A20" s="400">
        <v>14</v>
      </c>
      <c r="B20" s="401" t="s">
        <v>145</v>
      </c>
      <c r="C20" s="401" t="s">
        <v>128</v>
      </c>
      <c r="D20" s="402">
        <v>111</v>
      </c>
      <c r="E20" s="403">
        <v>10</v>
      </c>
      <c r="F20" s="404">
        <v>113001005358</v>
      </c>
      <c r="G20" s="401" t="s">
        <v>861</v>
      </c>
      <c r="H20" s="400" t="s">
        <v>137</v>
      </c>
      <c r="I20" s="177"/>
      <c r="J20" s="405">
        <v>0.83455344070278181</v>
      </c>
      <c r="K20" s="405">
        <v>0.77216916780354705</v>
      </c>
      <c r="L20" s="405">
        <v>0.83376623376623371</v>
      </c>
      <c r="M20" s="405">
        <v>0.82525510204081631</v>
      </c>
      <c r="N20" s="405">
        <v>0.76485788113695086</v>
      </c>
      <c r="O20" s="406">
        <v>0.82784810126582276</v>
      </c>
      <c r="P20" s="406">
        <v>0.86577992744860943</v>
      </c>
      <c r="Q20" s="406"/>
      <c r="R20" s="405">
        <v>9.8096632503660325E-2</v>
      </c>
      <c r="S20" s="406">
        <v>0.15552523874488403</v>
      </c>
      <c r="T20" s="405">
        <v>7.2727272727272724E-2</v>
      </c>
      <c r="U20" s="405">
        <v>0.13137755102040816</v>
      </c>
      <c r="V20" s="405">
        <v>0.16666666666666666</v>
      </c>
      <c r="W20" s="406">
        <v>8.8607594936708861E-2</v>
      </c>
      <c r="X20" s="406">
        <v>5.1995163240628778E-2</v>
      </c>
      <c r="Y20" s="406"/>
      <c r="Z20" s="405">
        <v>5.4172767203513911E-2</v>
      </c>
      <c r="AA20" s="406">
        <v>7.2305593451568895E-2</v>
      </c>
      <c r="AB20" s="405">
        <v>9.350649350649351E-2</v>
      </c>
      <c r="AC20" s="405">
        <v>4.2091836734693876E-2</v>
      </c>
      <c r="AD20" s="405">
        <v>6.3307493540051676E-2</v>
      </c>
      <c r="AE20" s="406">
        <v>7.4683544303797464E-2</v>
      </c>
      <c r="AF20" s="406">
        <v>7.2551390568319232E-2</v>
      </c>
      <c r="AG20" s="406"/>
      <c r="AH20" s="407"/>
    </row>
    <row r="21" spans="1:34" x14ac:dyDescent="0.25">
      <c r="A21" s="400">
        <v>15</v>
      </c>
      <c r="B21" s="401" t="s">
        <v>148</v>
      </c>
      <c r="C21" s="401" t="s">
        <v>128</v>
      </c>
      <c r="D21" s="402">
        <v>112</v>
      </c>
      <c r="E21" s="403">
        <v>2</v>
      </c>
      <c r="F21" s="404">
        <v>113001005374</v>
      </c>
      <c r="G21" s="401" t="s">
        <v>867</v>
      </c>
      <c r="H21" s="400" t="s">
        <v>137</v>
      </c>
      <c r="I21" s="177"/>
      <c r="J21" s="405">
        <v>0.86152371825586971</v>
      </c>
      <c r="K21" s="405">
        <v>0.83286908077994426</v>
      </c>
      <c r="L21" s="405">
        <v>0.77334542157751585</v>
      </c>
      <c r="M21" s="405">
        <v>0.77959576515880658</v>
      </c>
      <c r="N21" s="405">
        <v>0.77950164551010814</v>
      </c>
      <c r="O21" s="406">
        <v>0.8009389671361502</v>
      </c>
      <c r="P21" s="406">
        <v>0.80625862862402209</v>
      </c>
      <c r="Q21" s="406"/>
      <c r="R21" s="405">
        <v>6.3727839003354103E-2</v>
      </c>
      <c r="S21" s="406">
        <v>9.0993500464252558E-2</v>
      </c>
      <c r="T21" s="405">
        <v>0.15956482320942883</v>
      </c>
      <c r="U21" s="405">
        <v>0.19874879692011549</v>
      </c>
      <c r="V21" s="405">
        <v>0.16690173953925716</v>
      </c>
      <c r="W21" s="406">
        <v>0.14741784037558686</v>
      </c>
      <c r="X21" s="406">
        <v>0.1155085135757018</v>
      </c>
      <c r="Y21" s="406"/>
      <c r="Z21" s="405">
        <v>6.5644465740297073E-2</v>
      </c>
      <c r="AA21" s="406">
        <v>7.6137418755803155E-2</v>
      </c>
      <c r="AB21" s="405">
        <v>6.708975521305531E-2</v>
      </c>
      <c r="AC21" s="405">
        <v>2.0692974013474495E-2</v>
      </c>
      <c r="AD21" s="405">
        <v>4.4663845792195581E-2</v>
      </c>
      <c r="AE21" s="406">
        <v>4.1784037558685448E-2</v>
      </c>
      <c r="AF21" s="406">
        <v>7.4091118269673267E-2</v>
      </c>
      <c r="AG21" s="406"/>
      <c r="AH21" s="407"/>
    </row>
    <row r="22" spans="1:34" x14ac:dyDescent="0.25">
      <c r="A22" s="400">
        <v>16</v>
      </c>
      <c r="B22" s="401" t="s">
        <v>145</v>
      </c>
      <c r="C22" s="401" t="s">
        <v>128</v>
      </c>
      <c r="D22" s="402">
        <v>162</v>
      </c>
      <c r="E22" s="403">
        <v>10</v>
      </c>
      <c r="F22" s="404">
        <v>113001012508</v>
      </c>
      <c r="G22" s="401" t="s">
        <v>968</v>
      </c>
      <c r="H22" s="400" t="s">
        <v>137</v>
      </c>
      <c r="I22" s="177"/>
      <c r="J22" s="405">
        <v>0.93872666347534706</v>
      </c>
      <c r="K22" s="405">
        <v>0.96279069767441861</v>
      </c>
      <c r="L22" s="405">
        <v>0.95961145194274033</v>
      </c>
      <c r="M22" s="405">
        <v>0.97331154684095855</v>
      </c>
      <c r="N22" s="405">
        <v>0.94725394235997828</v>
      </c>
      <c r="O22" s="406">
        <v>0.95997947665469474</v>
      </c>
      <c r="P22" s="406">
        <v>0.95564516129032262</v>
      </c>
      <c r="Q22" s="406"/>
      <c r="R22" s="405">
        <v>5.2656773575873624E-2</v>
      </c>
      <c r="S22" s="406">
        <v>3.0813953488372094E-2</v>
      </c>
      <c r="T22" s="405">
        <v>8.6912065439672809E-3</v>
      </c>
      <c r="U22" s="405">
        <v>0</v>
      </c>
      <c r="V22" s="405">
        <v>4.5676998368678633E-2</v>
      </c>
      <c r="W22" s="406">
        <v>3.1811185223191381E-2</v>
      </c>
      <c r="X22" s="406">
        <v>2.4193548387096774E-2</v>
      </c>
      <c r="Y22" s="406"/>
      <c r="Z22" s="405">
        <v>7.1804691239827668E-3</v>
      </c>
      <c r="AA22" s="406">
        <v>6.3953488372093022E-3</v>
      </c>
      <c r="AB22" s="405">
        <v>3.1697341513292433E-2</v>
      </c>
      <c r="AC22" s="405">
        <v>2.6688453159041396E-2</v>
      </c>
      <c r="AD22" s="405">
        <v>4.3501903208265358E-3</v>
      </c>
      <c r="AE22" s="406">
        <v>5.1308363263211903E-3</v>
      </c>
      <c r="AF22" s="406">
        <v>1.310483870967742E-2</v>
      </c>
      <c r="AG22" s="406"/>
      <c r="AH22" s="407"/>
    </row>
    <row r="23" spans="1:34" x14ac:dyDescent="0.25">
      <c r="A23" s="400">
        <v>17</v>
      </c>
      <c r="B23" s="401" t="s">
        <v>144</v>
      </c>
      <c r="C23" s="401" t="s">
        <v>128</v>
      </c>
      <c r="D23" s="402">
        <v>167</v>
      </c>
      <c r="E23" s="409" t="s">
        <v>991</v>
      </c>
      <c r="F23" s="404">
        <v>213001000091</v>
      </c>
      <c r="G23" s="401" t="s">
        <v>988</v>
      </c>
      <c r="H23" s="400" t="s">
        <v>137</v>
      </c>
      <c r="I23" s="177"/>
      <c r="J23" s="405">
        <v>0.78085642317380355</v>
      </c>
      <c r="K23" s="405">
        <v>0.76155717761557173</v>
      </c>
      <c r="L23" s="405">
        <v>0.79743589743589749</v>
      </c>
      <c r="M23" s="405">
        <v>0.83113456464379942</v>
      </c>
      <c r="N23" s="405">
        <v>0.7752525252525253</v>
      </c>
      <c r="O23" s="406">
        <v>0.78142076502732238</v>
      </c>
      <c r="P23" s="406">
        <v>0.75989445910290232</v>
      </c>
      <c r="Q23" s="406"/>
      <c r="R23" s="405">
        <v>0.12342569269521411</v>
      </c>
      <c r="S23" s="406">
        <v>0.15571776155717762</v>
      </c>
      <c r="T23" s="405">
        <v>0.12307692307692308</v>
      </c>
      <c r="U23" s="405">
        <v>0.15831134564643801</v>
      </c>
      <c r="V23" s="405">
        <v>0.1388888888888889</v>
      </c>
      <c r="W23" s="406">
        <v>0.1721311475409836</v>
      </c>
      <c r="X23" s="406">
        <v>0.15567282321899736</v>
      </c>
      <c r="Y23" s="406"/>
      <c r="Z23" s="405">
        <v>8.8161209068010074E-2</v>
      </c>
      <c r="AA23" s="406">
        <v>8.2725060827250604E-2</v>
      </c>
      <c r="AB23" s="405">
        <v>7.9487179487179482E-2</v>
      </c>
      <c r="AC23" s="405">
        <v>1.0554089709762533E-2</v>
      </c>
      <c r="AD23" s="405">
        <v>8.3333333333333329E-2</v>
      </c>
      <c r="AE23" s="406">
        <v>3.825136612021858E-2</v>
      </c>
      <c r="AF23" s="406">
        <v>6.860158311345646E-2</v>
      </c>
      <c r="AG23" s="406"/>
      <c r="AH23" s="407"/>
    </row>
    <row r="24" spans="1:34" x14ac:dyDescent="0.25">
      <c r="A24" s="400">
        <v>18</v>
      </c>
      <c r="B24" s="401" t="s">
        <v>144</v>
      </c>
      <c r="C24" s="401" t="s">
        <v>128</v>
      </c>
      <c r="D24" s="402">
        <v>168</v>
      </c>
      <c r="E24" s="409" t="s">
        <v>991</v>
      </c>
      <c r="F24" s="404">
        <v>213001000059</v>
      </c>
      <c r="G24" s="401" t="s">
        <v>3519</v>
      </c>
      <c r="H24" s="400" t="s">
        <v>137</v>
      </c>
      <c r="I24" s="177"/>
      <c r="J24" s="405">
        <v>0.8582995951417004</v>
      </c>
      <c r="K24" s="405">
        <v>0.84799999999999998</v>
      </c>
      <c r="L24" s="405">
        <v>0.95652173913043481</v>
      </c>
      <c r="M24" s="405">
        <v>0.96943231441048039</v>
      </c>
      <c r="N24" s="405">
        <v>0.92523364485981308</v>
      </c>
      <c r="O24" s="406">
        <v>0.82587064676616917</v>
      </c>
      <c r="P24" s="406">
        <v>0.78636363636363638</v>
      </c>
      <c r="Q24" s="406"/>
      <c r="R24" s="405">
        <v>7.28744939271255E-2</v>
      </c>
      <c r="S24" s="406">
        <v>8.4000000000000005E-2</v>
      </c>
      <c r="T24" s="405">
        <v>3.9130434782608699E-2</v>
      </c>
      <c r="U24" s="405">
        <v>2.1834061135371178E-2</v>
      </c>
      <c r="V24" s="405">
        <v>6.5420560747663545E-2</v>
      </c>
      <c r="W24" s="406">
        <v>0.15920398009950248</v>
      </c>
      <c r="X24" s="406">
        <v>0.13181818181818181</v>
      </c>
      <c r="Y24" s="406"/>
      <c r="Z24" s="405">
        <v>6.8825910931174086E-2</v>
      </c>
      <c r="AA24" s="406">
        <v>6.8000000000000005E-2</v>
      </c>
      <c r="AB24" s="405">
        <v>4.3478260869565218E-3</v>
      </c>
      <c r="AC24" s="405">
        <v>8.7336244541484712E-3</v>
      </c>
      <c r="AD24" s="405">
        <v>9.3457943925233638E-3</v>
      </c>
      <c r="AE24" s="406">
        <v>1.4925373134328358E-2</v>
      </c>
      <c r="AF24" s="406">
        <v>8.1818181818181818E-2</v>
      </c>
      <c r="AG24" s="406"/>
      <c r="AH24" s="407"/>
    </row>
    <row r="25" spans="1:34" x14ac:dyDescent="0.25">
      <c r="A25" s="400">
        <v>19</v>
      </c>
      <c r="B25" s="401" t="s">
        <v>144</v>
      </c>
      <c r="C25" s="401" t="s">
        <v>128</v>
      </c>
      <c r="D25" s="402">
        <v>173</v>
      </c>
      <c r="E25" s="409" t="s">
        <v>991</v>
      </c>
      <c r="F25" s="404">
        <v>213001001250</v>
      </c>
      <c r="G25" s="401" t="s">
        <v>1008</v>
      </c>
      <c r="H25" s="400" t="s">
        <v>137</v>
      </c>
      <c r="I25" s="177"/>
      <c r="J25" s="405">
        <v>0.78208955223880594</v>
      </c>
      <c r="K25" s="405">
        <v>0.85495403472931564</v>
      </c>
      <c r="L25" s="405">
        <v>0.80456349206349209</v>
      </c>
      <c r="M25" s="405">
        <v>0.8818272095332671</v>
      </c>
      <c r="N25" s="405">
        <v>0.87083333333333335</v>
      </c>
      <c r="O25" s="406">
        <v>0.83098591549295775</v>
      </c>
      <c r="P25" s="406">
        <v>0.86080178173719379</v>
      </c>
      <c r="Q25" s="406"/>
      <c r="R25" s="405">
        <v>0.10746268656716418</v>
      </c>
      <c r="S25" s="406">
        <v>0.13585291113381001</v>
      </c>
      <c r="T25" s="405">
        <v>0.19246031746031747</v>
      </c>
      <c r="U25" s="405">
        <v>8.5402184707050646E-2</v>
      </c>
      <c r="V25" s="405">
        <v>0.1</v>
      </c>
      <c r="W25" s="406">
        <v>0.10509209100758396</v>
      </c>
      <c r="X25" s="406">
        <v>8.3518930957683743E-2</v>
      </c>
      <c r="Y25" s="406"/>
      <c r="Z25" s="405">
        <v>0.10149253731343283</v>
      </c>
      <c r="AA25" s="406">
        <v>9.1930541368743617E-3</v>
      </c>
      <c r="AB25" s="405">
        <v>2.976190476190476E-3</v>
      </c>
      <c r="AC25" s="405">
        <v>2.7805362462760674E-2</v>
      </c>
      <c r="AD25" s="405">
        <v>2.6041666666666668E-2</v>
      </c>
      <c r="AE25" s="406">
        <v>5.9588299024918745E-2</v>
      </c>
      <c r="AF25" s="406">
        <v>4.7884187082405348E-2</v>
      </c>
      <c r="AG25" s="406"/>
      <c r="AH25" s="407"/>
    </row>
    <row r="26" spans="1:34" x14ac:dyDescent="0.25">
      <c r="A26" s="400">
        <v>20</v>
      </c>
      <c r="B26" s="401" t="s">
        <v>144</v>
      </c>
      <c r="C26" s="401" t="s">
        <v>128</v>
      </c>
      <c r="D26" s="402">
        <v>176</v>
      </c>
      <c r="E26" s="409" t="s">
        <v>991</v>
      </c>
      <c r="F26" s="404">
        <v>213001001292</v>
      </c>
      <c r="G26" s="401" t="s">
        <v>3520</v>
      </c>
      <c r="H26" s="400" t="s">
        <v>137</v>
      </c>
      <c r="I26" s="177"/>
      <c r="J26" s="405">
        <v>0.76960784313725494</v>
      </c>
      <c r="K26" s="405">
        <v>0.82106164383561642</v>
      </c>
      <c r="L26" s="405">
        <v>0.84533333333333338</v>
      </c>
      <c r="M26" s="405">
        <v>0.89525514771709935</v>
      </c>
      <c r="N26" s="405">
        <v>0.84932821497120925</v>
      </c>
      <c r="O26" s="406">
        <v>0.79475982532751088</v>
      </c>
      <c r="P26" s="406">
        <v>0.8390663390663391</v>
      </c>
      <c r="Q26" s="406"/>
      <c r="R26" s="405">
        <v>0.15196078431372548</v>
      </c>
      <c r="S26" s="406">
        <v>0.12071917808219178</v>
      </c>
      <c r="T26" s="405">
        <v>9.3333333333333338E-2</v>
      </c>
      <c r="U26" s="405">
        <v>7.2515666965085046E-2</v>
      </c>
      <c r="V26" s="405">
        <v>7.8694817658349334E-2</v>
      </c>
      <c r="W26" s="406">
        <v>0.10262008733624454</v>
      </c>
      <c r="X26" s="406">
        <v>7.9852579852579847E-2</v>
      </c>
      <c r="Y26" s="406"/>
      <c r="Z26" s="405">
        <v>6.4542483660130726E-2</v>
      </c>
      <c r="AA26" s="406">
        <v>5.8219178082191778E-2</v>
      </c>
      <c r="AB26" s="405">
        <v>6.133333333333333E-2</v>
      </c>
      <c r="AC26" s="405">
        <v>3.043867502238138E-2</v>
      </c>
      <c r="AD26" s="405">
        <v>5.9500959692898273E-2</v>
      </c>
      <c r="AE26" s="406">
        <v>9.606986899563319E-2</v>
      </c>
      <c r="AF26" s="406">
        <v>7.125307125307126E-2</v>
      </c>
      <c r="AG26" s="406"/>
      <c r="AH26" s="407"/>
    </row>
    <row r="27" spans="1:34" x14ac:dyDescent="0.25">
      <c r="A27" s="400">
        <v>21</v>
      </c>
      <c r="B27" s="401" t="s">
        <v>144</v>
      </c>
      <c r="C27" s="401" t="s">
        <v>128</v>
      </c>
      <c r="D27" s="402">
        <v>180</v>
      </c>
      <c r="E27" s="409" t="s">
        <v>991</v>
      </c>
      <c r="F27" s="404">
        <v>213001001900</v>
      </c>
      <c r="G27" s="401" t="s">
        <v>3521</v>
      </c>
      <c r="H27" s="400" t="s">
        <v>137</v>
      </c>
      <c r="I27" s="177"/>
      <c r="J27" s="405">
        <v>0.97740112994350281</v>
      </c>
      <c r="K27" s="405">
        <v>0.80319148936170215</v>
      </c>
      <c r="L27" s="405">
        <v>0.69863013698630139</v>
      </c>
      <c r="M27" s="405">
        <v>0.97492163009404387</v>
      </c>
      <c r="N27" s="405">
        <v>0.85049833887043191</v>
      </c>
      <c r="O27" s="406">
        <v>0.86956521739130432</v>
      </c>
      <c r="P27" s="406">
        <v>0.84980237154150196</v>
      </c>
      <c r="Q27" s="406"/>
      <c r="R27" s="405">
        <v>0</v>
      </c>
      <c r="S27" s="406">
        <v>0.15425531914893617</v>
      </c>
      <c r="T27" s="405">
        <v>0.21917808219178081</v>
      </c>
      <c r="U27" s="405">
        <v>0</v>
      </c>
      <c r="V27" s="405">
        <v>7.3089700996677748E-2</v>
      </c>
      <c r="W27" s="406">
        <v>9.0909090909090912E-2</v>
      </c>
      <c r="X27" s="406">
        <v>8.6956521739130432E-2</v>
      </c>
      <c r="Y27" s="406"/>
      <c r="Z27" s="405">
        <v>2.2598870056497175E-2</v>
      </c>
      <c r="AA27" s="406">
        <v>4.2553191489361701E-2</v>
      </c>
      <c r="AB27" s="405">
        <v>8.2191780821917804E-2</v>
      </c>
      <c r="AC27" s="405">
        <v>2.1943573667711599E-2</v>
      </c>
      <c r="AD27" s="405">
        <v>5.9800664451827246E-2</v>
      </c>
      <c r="AE27" s="406">
        <v>3.1620553359683792E-2</v>
      </c>
      <c r="AF27" s="406">
        <v>4.3478260869565216E-2</v>
      </c>
      <c r="AG27" s="406"/>
      <c r="AH27" s="407"/>
    </row>
    <row r="28" spans="1:34" x14ac:dyDescent="0.25">
      <c r="A28" s="400">
        <v>22</v>
      </c>
      <c r="B28" s="401" t="s">
        <v>144</v>
      </c>
      <c r="C28" s="401" t="s">
        <v>128</v>
      </c>
      <c r="D28" s="402">
        <v>185</v>
      </c>
      <c r="E28" s="409" t="s">
        <v>991</v>
      </c>
      <c r="F28" s="404">
        <v>213001002949</v>
      </c>
      <c r="G28" s="401" t="s">
        <v>1083</v>
      </c>
      <c r="H28" s="400" t="s">
        <v>137</v>
      </c>
      <c r="I28" s="177"/>
      <c r="J28" s="405">
        <v>0.90088495575221239</v>
      </c>
      <c r="K28" s="405">
        <v>0.77557755775577553</v>
      </c>
      <c r="L28" s="405">
        <v>0.83061889250814336</v>
      </c>
      <c r="M28" s="405">
        <v>0.90199335548172754</v>
      </c>
      <c r="N28" s="405">
        <v>0.85953177257525082</v>
      </c>
      <c r="O28" s="406">
        <v>0.86363636363636365</v>
      </c>
      <c r="P28" s="406">
        <v>0.88586956521739135</v>
      </c>
      <c r="Q28" s="406"/>
      <c r="R28" s="405">
        <v>4.9557522123893805E-2</v>
      </c>
      <c r="S28" s="406">
        <v>0.17656765676567657</v>
      </c>
      <c r="T28" s="405">
        <v>0.10912052117263844</v>
      </c>
      <c r="U28" s="405">
        <v>9.8006644518272429E-2</v>
      </c>
      <c r="V28" s="405">
        <v>0.1020066889632107</v>
      </c>
      <c r="W28" s="406">
        <v>0.1048951048951049</v>
      </c>
      <c r="X28" s="406">
        <v>6.3405797101449279E-2</v>
      </c>
      <c r="Y28" s="406"/>
      <c r="Z28" s="405">
        <v>4.9557522123893805E-2</v>
      </c>
      <c r="AA28" s="406">
        <v>4.7854785478547858E-2</v>
      </c>
      <c r="AB28" s="405">
        <v>6.026058631921824E-2</v>
      </c>
      <c r="AC28" s="405">
        <v>0</v>
      </c>
      <c r="AD28" s="405">
        <v>3.678929765886288E-2</v>
      </c>
      <c r="AE28" s="406">
        <v>2.6223776223776224E-2</v>
      </c>
      <c r="AF28" s="406">
        <v>5.0724637681159424E-2</v>
      </c>
      <c r="AG28" s="406"/>
      <c r="AH28" s="407"/>
    </row>
    <row r="29" spans="1:34" x14ac:dyDescent="0.25">
      <c r="A29" s="400">
        <v>23</v>
      </c>
      <c r="B29" s="401" t="s">
        <v>144</v>
      </c>
      <c r="C29" s="401" t="s">
        <v>128</v>
      </c>
      <c r="D29" s="402">
        <v>186</v>
      </c>
      <c r="E29" s="409" t="s">
        <v>991</v>
      </c>
      <c r="F29" s="404">
        <v>213001001942</v>
      </c>
      <c r="G29" s="401" t="s">
        <v>1374</v>
      </c>
      <c r="H29" s="400" t="s">
        <v>137</v>
      </c>
      <c r="I29" s="177"/>
      <c r="J29" s="405">
        <v>0.84571428571428575</v>
      </c>
      <c r="K29" s="405">
        <v>0.87270501835985315</v>
      </c>
      <c r="L29" s="405">
        <v>0.95304568527918787</v>
      </c>
      <c r="M29" s="405">
        <v>0.96134020618556704</v>
      </c>
      <c r="N29" s="405">
        <v>0.93098958333333337</v>
      </c>
      <c r="O29" s="406">
        <v>0.84120734908136485</v>
      </c>
      <c r="P29" s="406">
        <v>0.75533249686323711</v>
      </c>
      <c r="Q29" s="406"/>
      <c r="R29" s="405">
        <v>0.13485714285714287</v>
      </c>
      <c r="S29" s="406">
        <v>0.10648714810281518</v>
      </c>
      <c r="T29" s="405">
        <v>4.1878172588832488E-2</v>
      </c>
      <c r="U29" s="405">
        <v>3.7371134020618556E-2</v>
      </c>
      <c r="V29" s="405">
        <v>3.6458333333333336E-2</v>
      </c>
      <c r="W29" s="406">
        <v>9.3175853018372709E-2</v>
      </c>
      <c r="X29" s="406">
        <v>9.9121706398996243E-2</v>
      </c>
      <c r="Y29" s="406"/>
      <c r="Z29" s="405">
        <v>1.6E-2</v>
      </c>
      <c r="AA29" s="406">
        <v>2.0807833537331701E-2</v>
      </c>
      <c r="AB29" s="405">
        <v>5.076142131979695E-3</v>
      </c>
      <c r="AC29" s="405">
        <v>1.288659793814433E-3</v>
      </c>
      <c r="AD29" s="405">
        <v>2.34375E-2</v>
      </c>
      <c r="AE29" s="406">
        <v>6.1679790026246718E-2</v>
      </c>
      <c r="AF29" s="406">
        <v>0.13801756587202008</v>
      </c>
      <c r="AG29" s="406"/>
      <c r="AH29" s="407"/>
    </row>
    <row r="30" spans="1:34" x14ac:dyDescent="0.25">
      <c r="A30" s="400">
        <v>24</v>
      </c>
      <c r="B30" s="401" t="s">
        <v>144</v>
      </c>
      <c r="C30" s="401" t="s">
        <v>128</v>
      </c>
      <c r="D30" s="402">
        <v>189</v>
      </c>
      <c r="E30" s="409" t="s">
        <v>991</v>
      </c>
      <c r="F30" s="404">
        <v>213001027020</v>
      </c>
      <c r="G30" s="401" t="s">
        <v>3522</v>
      </c>
      <c r="H30" s="400" t="s">
        <v>137</v>
      </c>
      <c r="I30" s="177"/>
      <c r="J30" s="405">
        <v>0.98508634222919933</v>
      </c>
      <c r="K30" s="405">
        <v>0.87547746371275781</v>
      </c>
      <c r="L30" s="405">
        <v>0.84591194968553463</v>
      </c>
      <c r="M30" s="405">
        <v>0.88423457730388422</v>
      </c>
      <c r="N30" s="405">
        <v>0.97844827586206895</v>
      </c>
      <c r="O30" s="406">
        <v>0.8876306620209059</v>
      </c>
      <c r="P30" s="406">
        <v>0.89622641509433965</v>
      </c>
      <c r="Q30" s="406"/>
      <c r="R30" s="405">
        <v>0</v>
      </c>
      <c r="S30" s="406">
        <v>0.11535523300229182</v>
      </c>
      <c r="T30" s="405">
        <v>0.1470125786163522</v>
      </c>
      <c r="U30" s="405">
        <v>0.10662604722010663</v>
      </c>
      <c r="V30" s="405">
        <v>1.6379310344827588E-2</v>
      </c>
      <c r="W30" s="406">
        <v>0.10888501742160278</v>
      </c>
      <c r="X30" s="406">
        <v>9.9485420240137221E-2</v>
      </c>
      <c r="Y30" s="406"/>
      <c r="Z30" s="405">
        <v>1.1773940345368918E-2</v>
      </c>
      <c r="AA30" s="406">
        <v>9.1673032849503445E-3</v>
      </c>
      <c r="AB30" s="405">
        <v>7.0754716981132077E-3</v>
      </c>
      <c r="AC30" s="405">
        <v>1.5232292460015233E-3</v>
      </c>
      <c r="AD30" s="405">
        <v>3.4482758620689655E-3</v>
      </c>
      <c r="AE30" s="406">
        <v>1.7421602787456446E-3</v>
      </c>
      <c r="AF30" s="406">
        <v>1.7152658662092624E-3</v>
      </c>
      <c r="AG30" s="406"/>
      <c r="AH30" s="407"/>
    </row>
    <row r="31" spans="1:34" x14ac:dyDescent="0.25">
      <c r="A31" s="400">
        <v>25</v>
      </c>
      <c r="B31" s="401" t="s">
        <v>144</v>
      </c>
      <c r="C31" s="401" t="s">
        <v>128</v>
      </c>
      <c r="D31" s="402">
        <v>191</v>
      </c>
      <c r="E31" s="409" t="s">
        <v>991</v>
      </c>
      <c r="F31" s="404">
        <v>213001007401</v>
      </c>
      <c r="G31" s="401" t="s">
        <v>3523</v>
      </c>
      <c r="H31" s="400" t="s">
        <v>137</v>
      </c>
      <c r="I31" s="177"/>
      <c r="J31" s="405">
        <v>0.99521531100478466</v>
      </c>
      <c r="K31" s="405">
        <v>0.84955752212389379</v>
      </c>
      <c r="L31" s="405">
        <v>0.7932489451476793</v>
      </c>
      <c r="M31" s="405">
        <v>0.9955357142857143</v>
      </c>
      <c r="N31" s="405">
        <v>0.85407725321888417</v>
      </c>
      <c r="O31" s="406">
        <v>0.92274678111587982</v>
      </c>
      <c r="P31" s="406">
        <v>0.84771573604060912</v>
      </c>
      <c r="Q31" s="406"/>
      <c r="R31" s="405">
        <v>0</v>
      </c>
      <c r="S31" s="406">
        <v>9.7345132743362831E-2</v>
      </c>
      <c r="T31" s="405">
        <v>0.19831223628691982</v>
      </c>
      <c r="U31" s="405">
        <v>0</v>
      </c>
      <c r="V31" s="405">
        <v>9.4420600858369105E-2</v>
      </c>
      <c r="W31" s="406">
        <v>3.8626609442060089E-2</v>
      </c>
      <c r="X31" s="406">
        <v>6.0913705583756347E-2</v>
      </c>
      <c r="Y31" s="406"/>
      <c r="Z31" s="405">
        <v>0</v>
      </c>
      <c r="AA31" s="406">
        <v>5.3097345132743362E-2</v>
      </c>
      <c r="AB31" s="405">
        <v>8.4388185654008432E-3</v>
      </c>
      <c r="AC31" s="405">
        <v>4.464285714285714E-3</v>
      </c>
      <c r="AD31" s="405">
        <v>4.7210300429184553E-2</v>
      </c>
      <c r="AE31" s="406">
        <v>3.4334763948497854E-2</v>
      </c>
      <c r="AF31" s="406">
        <v>8.1218274111675121E-2</v>
      </c>
      <c r="AG31" s="406"/>
      <c r="AH31" s="408"/>
    </row>
    <row r="32" spans="1:34" x14ac:dyDescent="0.25">
      <c r="A32" s="400">
        <v>26</v>
      </c>
      <c r="B32" s="401" t="s">
        <v>145</v>
      </c>
      <c r="C32" s="401" t="s">
        <v>128</v>
      </c>
      <c r="D32" s="402">
        <v>197</v>
      </c>
      <c r="E32" s="403">
        <v>9</v>
      </c>
      <c r="F32" s="404">
        <v>213001007797</v>
      </c>
      <c r="G32" s="401" t="s">
        <v>1154</v>
      </c>
      <c r="H32" s="400" t="s">
        <v>137</v>
      </c>
      <c r="I32" s="177"/>
      <c r="J32" s="405">
        <v>0.86393088552915764</v>
      </c>
      <c r="K32" s="405">
        <v>0.85091420534458506</v>
      </c>
      <c r="L32" s="405">
        <v>0.77600510529674538</v>
      </c>
      <c r="M32" s="405">
        <v>0.86260623229461753</v>
      </c>
      <c r="N32" s="405">
        <v>0.87615658362989324</v>
      </c>
      <c r="O32" s="406">
        <v>0.88267288267288269</v>
      </c>
      <c r="P32" s="406">
        <v>0.8571428571428571</v>
      </c>
      <c r="Q32" s="406"/>
      <c r="R32" s="405">
        <v>7.7033837293016563E-2</v>
      </c>
      <c r="S32" s="406">
        <v>8.9310829817158932E-2</v>
      </c>
      <c r="T32" s="405">
        <v>0.11614550095724314</v>
      </c>
      <c r="U32" s="405">
        <v>4.6033994334277621E-2</v>
      </c>
      <c r="V32" s="405">
        <v>7.6156583629893235E-2</v>
      </c>
      <c r="W32" s="406">
        <v>7.3815073815073809E-2</v>
      </c>
      <c r="X32" s="406">
        <v>7.6734693877551025E-2</v>
      </c>
      <c r="Y32" s="406"/>
      <c r="Z32" s="405">
        <v>5.3275737940964719E-2</v>
      </c>
      <c r="AA32" s="406">
        <v>5.9774964838255978E-2</v>
      </c>
      <c r="AB32" s="405">
        <v>0.10784939374601149</v>
      </c>
      <c r="AC32" s="405">
        <v>8.9235127478753534E-2</v>
      </c>
      <c r="AD32" s="405">
        <v>4.2704626334519574E-2</v>
      </c>
      <c r="AE32" s="406">
        <v>3.8073038073038072E-2</v>
      </c>
      <c r="AF32" s="406">
        <v>5.7959183673469389E-2</v>
      </c>
      <c r="AG32" s="406"/>
      <c r="AH32" s="407"/>
    </row>
    <row r="33" spans="1:34" x14ac:dyDescent="0.25">
      <c r="A33" s="400">
        <v>27</v>
      </c>
      <c r="B33" s="401" t="s">
        <v>148</v>
      </c>
      <c r="C33" s="401" t="s">
        <v>128</v>
      </c>
      <c r="D33" s="402">
        <v>219</v>
      </c>
      <c r="E33" s="403">
        <v>1</v>
      </c>
      <c r="F33" s="404">
        <v>313001000568</v>
      </c>
      <c r="G33" s="401" t="s">
        <v>1393</v>
      </c>
      <c r="H33" s="400" t="s">
        <v>137</v>
      </c>
      <c r="I33" s="177"/>
      <c r="J33" s="405">
        <v>0.97777777777777775</v>
      </c>
      <c r="K33" s="405">
        <v>0.95378690629011553</v>
      </c>
      <c r="L33" s="405">
        <v>0.95191122071516643</v>
      </c>
      <c r="M33" s="405">
        <v>0.95690747782002539</v>
      </c>
      <c r="N33" s="405">
        <v>0.93256997455470736</v>
      </c>
      <c r="O33" s="406">
        <v>0.94703656998738961</v>
      </c>
      <c r="P33" s="406">
        <v>0.93511450381679384</v>
      </c>
      <c r="Q33" s="406"/>
      <c r="R33" s="405">
        <v>1.9607843137254902E-2</v>
      </c>
      <c r="S33" s="406">
        <v>4.4929396662387676E-2</v>
      </c>
      <c r="T33" s="405">
        <v>4.8088779284833537E-2</v>
      </c>
      <c r="U33" s="405">
        <v>4.1825095057034217E-2</v>
      </c>
      <c r="V33" s="405">
        <v>6.2340966921119595E-2</v>
      </c>
      <c r="W33" s="406">
        <v>4.7919293820933163E-2</v>
      </c>
      <c r="X33" s="406">
        <v>5.2162849872773538E-2</v>
      </c>
      <c r="Y33" s="406"/>
      <c r="Z33" s="405">
        <v>1.30718954248366E-3</v>
      </c>
      <c r="AA33" s="406">
        <v>1.2836970474967907E-3</v>
      </c>
      <c r="AB33" s="405">
        <v>0</v>
      </c>
      <c r="AC33" s="405">
        <v>0</v>
      </c>
      <c r="AD33" s="405">
        <v>3.8167938931297708E-3</v>
      </c>
      <c r="AE33" s="406">
        <v>0</v>
      </c>
      <c r="AF33" s="406">
        <v>7.6335877862595417E-3</v>
      </c>
      <c r="AG33" s="406"/>
      <c r="AH33" s="407"/>
    </row>
    <row r="34" spans="1:34" x14ac:dyDescent="0.25">
      <c r="A34" s="400">
        <v>28</v>
      </c>
      <c r="B34" s="410" t="s">
        <v>145</v>
      </c>
      <c r="C34" s="401" t="s">
        <v>128</v>
      </c>
      <c r="D34" s="411">
        <v>249</v>
      </c>
      <c r="E34" s="412">
        <v>10</v>
      </c>
      <c r="F34" s="413">
        <v>313001002269</v>
      </c>
      <c r="G34" s="410" t="s">
        <v>1341</v>
      </c>
      <c r="H34" s="400" t="s">
        <v>137</v>
      </c>
      <c r="I34" s="177"/>
      <c r="J34" s="405">
        <v>0.9</v>
      </c>
      <c r="K34" s="405">
        <v>0.98461538461538467</v>
      </c>
      <c r="L34" s="405">
        <v>0.9107142857142857</v>
      </c>
      <c r="M34" s="375">
        <v>0.96793437733035048</v>
      </c>
      <c r="N34" s="375">
        <v>0.94915254237288138</v>
      </c>
      <c r="O34" s="414">
        <v>0.90909090909090906</v>
      </c>
      <c r="P34" s="414">
        <v>0.90990990990990994</v>
      </c>
      <c r="Q34" s="414"/>
      <c r="R34" s="405">
        <v>0</v>
      </c>
      <c r="S34" s="406">
        <v>0</v>
      </c>
      <c r="T34" s="405">
        <v>0</v>
      </c>
      <c r="U34" s="375">
        <v>3.1319910514541388E-2</v>
      </c>
      <c r="V34" s="375">
        <v>0</v>
      </c>
      <c r="W34" s="414">
        <v>0</v>
      </c>
      <c r="X34" s="414">
        <v>0</v>
      </c>
      <c r="Y34" s="414"/>
      <c r="Z34" s="405">
        <v>6.25E-2</v>
      </c>
      <c r="AA34" s="406">
        <v>1.5384615384615385E-2</v>
      </c>
      <c r="AB34" s="405">
        <v>8.9285714285714288E-2</v>
      </c>
      <c r="AC34" s="375">
        <v>7.4571215510812821E-4</v>
      </c>
      <c r="AD34" s="375">
        <v>1.6949152542372881E-2</v>
      </c>
      <c r="AE34" s="414">
        <v>6.363636363636363E-2</v>
      </c>
      <c r="AF34" s="414">
        <v>3.6036036036036036E-2</v>
      </c>
      <c r="AG34" s="414"/>
      <c r="AH34" s="407"/>
    </row>
    <row r="35" spans="1:34" x14ac:dyDescent="0.25">
      <c r="A35" s="400">
        <v>29</v>
      </c>
      <c r="B35" s="401" t="s">
        <v>148</v>
      </c>
      <c r="C35" s="401" t="s">
        <v>128</v>
      </c>
      <c r="D35" s="402">
        <v>255</v>
      </c>
      <c r="E35" s="403">
        <v>1</v>
      </c>
      <c r="F35" s="404">
        <v>313001002421</v>
      </c>
      <c r="G35" s="401" t="s">
        <v>1347</v>
      </c>
      <c r="H35" s="400" t="s">
        <v>137</v>
      </c>
      <c r="I35" s="177"/>
      <c r="J35" s="405">
        <v>0.94293478260869568</v>
      </c>
      <c r="K35" s="405">
        <v>0.99401197604790414</v>
      </c>
      <c r="L35" s="405">
        <v>0.98250728862973757</v>
      </c>
      <c r="M35" s="405">
        <v>0.97812500000000002</v>
      </c>
      <c r="N35" s="405">
        <v>0.94985250737463123</v>
      </c>
      <c r="O35" s="406">
        <v>0.96231884057971018</v>
      </c>
      <c r="P35" s="406">
        <v>0.92972972972972978</v>
      </c>
      <c r="Q35" s="406"/>
      <c r="R35" s="405">
        <v>1.0869565217391304E-2</v>
      </c>
      <c r="S35" s="406">
        <v>0</v>
      </c>
      <c r="T35" s="405">
        <v>1.4577259475218658E-2</v>
      </c>
      <c r="U35" s="405">
        <v>9.3749999999999997E-3</v>
      </c>
      <c r="V35" s="405">
        <v>2.6548672566371681E-2</v>
      </c>
      <c r="W35" s="406">
        <v>2.8985507246376812E-3</v>
      </c>
      <c r="X35" s="406">
        <v>1.3513513513513514E-2</v>
      </c>
      <c r="Y35" s="406"/>
      <c r="Z35" s="405">
        <v>2.4456521739130436E-2</v>
      </c>
      <c r="AA35" s="406">
        <v>5.9880239520958087E-3</v>
      </c>
      <c r="AB35" s="405">
        <v>2.9154518950437317E-3</v>
      </c>
      <c r="AC35" s="405">
        <v>1.2500000000000001E-2</v>
      </c>
      <c r="AD35" s="405">
        <v>1.1799410029498525E-2</v>
      </c>
      <c r="AE35" s="406">
        <v>5.7971014492753624E-3</v>
      </c>
      <c r="AF35" s="406">
        <v>2.9729729729729731E-2</v>
      </c>
      <c r="AG35" s="406"/>
      <c r="AH35" s="407"/>
    </row>
    <row r="36" spans="1:34" x14ac:dyDescent="0.25">
      <c r="A36" s="400">
        <v>30</v>
      </c>
      <c r="B36" s="401" t="s">
        <v>145</v>
      </c>
      <c r="C36" s="401" t="s">
        <v>128</v>
      </c>
      <c r="D36" s="402">
        <v>257</v>
      </c>
      <c r="E36" s="403">
        <v>4</v>
      </c>
      <c r="F36" s="404">
        <v>313001002714</v>
      </c>
      <c r="G36" s="401" t="s">
        <v>1194</v>
      </c>
      <c r="H36" s="400" t="s">
        <v>137</v>
      </c>
      <c r="I36" s="177"/>
      <c r="J36" s="405">
        <v>0.92871287128712876</v>
      </c>
      <c r="K36" s="405">
        <v>0.95</v>
      </c>
      <c r="L36" s="405">
        <v>0.99214145383104124</v>
      </c>
      <c r="M36" s="405">
        <v>0.97795591182364727</v>
      </c>
      <c r="N36" s="405">
        <v>0.94466403162055335</v>
      </c>
      <c r="O36" s="406">
        <v>0.94011976047904189</v>
      </c>
      <c r="P36" s="406">
        <v>0.92658730158730163</v>
      </c>
      <c r="Q36" s="406"/>
      <c r="R36" s="405">
        <v>6.3366336633663367E-2</v>
      </c>
      <c r="S36" s="406">
        <v>0.05</v>
      </c>
      <c r="T36" s="405">
        <v>7.8585461689587421E-3</v>
      </c>
      <c r="U36" s="405">
        <v>1.4028056112224449E-2</v>
      </c>
      <c r="V36" s="405">
        <v>4.9407114624505928E-2</v>
      </c>
      <c r="W36" s="406">
        <v>5.588822355289421E-2</v>
      </c>
      <c r="X36" s="406">
        <v>6.7460317460317457E-2</v>
      </c>
      <c r="Y36" s="406"/>
      <c r="Z36" s="405">
        <v>5.9405940594059407E-3</v>
      </c>
      <c r="AA36" s="406">
        <v>0</v>
      </c>
      <c r="AB36" s="405">
        <v>0</v>
      </c>
      <c r="AC36" s="405">
        <v>8.0160320641282558E-3</v>
      </c>
      <c r="AD36" s="405">
        <v>1.976284584980237E-3</v>
      </c>
      <c r="AE36" s="406">
        <v>1.996007984031936E-3</v>
      </c>
      <c r="AF36" s="406">
        <v>3.968253968253968E-3</v>
      </c>
      <c r="AG36" s="406"/>
      <c r="AH36" s="407"/>
    </row>
    <row r="37" spans="1:34" x14ac:dyDescent="0.25">
      <c r="A37" s="400">
        <v>31</v>
      </c>
      <c r="B37" s="401" t="s">
        <v>145</v>
      </c>
      <c r="C37" s="401" t="s">
        <v>128</v>
      </c>
      <c r="D37" s="402">
        <v>605</v>
      </c>
      <c r="E37" s="403">
        <v>8</v>
      </c>
      <c r="F37" s="404">
        <v>113001028483</v>
      </c>
      <c r="G37" s="401" t="s">
        <v>1257</v>
      </c>
      <c r="H37" s="400" t="s">
        <v>137</v>
      </c>
      <c r="I37" s="177"/>
      <c r="J37" s="405">
        <v>0.90526315789473688</v>
      </c>
      <c r="K37" s="405">
        <v>0.86759581881533099</v>
      </c>
      <c r="L37" s="405">
        <v>0.61952861952861948</v>
      </c>
      <c r="M37" s="405">
        <v>0.8655172413793103</v>
      </c>
      <c r="N37" s="405">
        <v>0.78400000000000003</v>
      </c>
      <c r="O37" s="406">
        <v>0.67669172932330823</v>
      </c>
      <c r="P37" s="406">
        <v>0.72222222222222221</v>
      </c>
      <c r="Q37" s="406"/>
      <c r="R37" s="405">
        <v>6.6666666666666666E-2</v>
      </c>
      <c r="S37" s="406">
        <v>0.10801393728222997</v>
      </c>
      <c r="T37" s="405">
        <v>0.30976430976430974</v>
      </c>
      <c r="U37" s="405">
        <v>0.13448275862068965</v>
      </c>
      <c r="V37" s="405">
        <v>0.13600000000000001</v>
      </c>
      <c r="W37" s="406">
        <v>0.26315789473684209</v>
      </c>
      <c r="X37" s="406">
        <v>0.16666666666666666</v>
      </c>
      <c r="Y37" s="406"/>
      <c r="Z37" s="405">
        <v>2.1052631578947368E-2</v>
      </c>
      <c r="AA37" s="406">
        <v>2.4390243902439025E-2</v>
      </c>
      <c r="AB37" s="405">
        <v>7.0707070707070704E-2</v>
      </c>
      <c r="AC37" s="405">
        <v>0</v>
      </c>
      <c r="AD37" s="405">
        <v>6.4000000000000001E-2</v>
      </c>
      <c r="AE37" s="406">
        <v>6.0150375939849621E-2</v>
      </c>
      <c r="AF37" s="406">
        <v>9.7222222222222224E-2</v>
      </c>
      <c r="AG37" s="406"/>
      <c r="AH37" s="407"/>
    </row>
    <row r="38" spans="1:34" x14ac:dyDescent="0.25">
      <c r="A38" s="400">
        <v>32</v>
      </c>
      <c r="B38" s="401" t="s">
        <v>145</v>
      </c>
      <c r="C38" s="401" t="s">
        <v>128</v>
      </c>
      <c r="D38" s="402">
        <v>606</v>
      </c>
      <c r="E38" s="403">
        <v>2</v>
      </c>
      <c r="F38" s="404">
        <v>113001028469</v>
      </c>
      <c r="G38" s="401" t="s">
        <v>1263</v>
      </c>
      <c r="H38" s="400" t="s">
        <v>137</v>
      </c>
      <c r="I38" s="177"/>
      <c r="J38" s="405">
        <v>0.92692307692307696</v>
      </c>
      <c r="K38" s="405">
        <v>0.8652214891611687</v>
      </c>
      <c r="L38" s="405">
        <v>0.96029547553093264</v>
      </c>
      <c r="M38" s="405">
        <v>0.95303867403314912</v>
      </c>
      <c r="N38" s="405">
        <v>0.85158371040723979</v>
      </c>
      <c r="O38" s="406">
        <v>0.8584310189359784</v>
      </c>
      <c r="P38" s="406">
        <v>0.88486536675951721</v>
      </c>
      <c r="Q38" s="406"/>
      <c r="R38" s="405">
        <v>4.0384615384615387E-2</v>
      </c>
      <c r="S38" s="406">
        <v>9.5193213949104613E-2</v>
      </c>
      <c r="T38" s="405">
        <v>3.5087719298245612E-2</v>
      </c>
      <c r="U38" s="405">
        <v>3.6832412523020261E-2</v>
      </c>
      <c r="V38" s="405">
        <v>9.4117647058823528E-2</v>
      </c>
      <c r="W38" s="406">
        <v>0.1127141568981064</v>
      </c>
      <c r="X38" s="406">
        <v>6.4066852367688026E-2</v>
      </c>
      <c r="Y38" s="406"/>
      <c r="Z38" s="405">
        <v>2.7884615384615386E-2</v>
      </c>
      <c r="AA38" s="406">
        <v>3.9585296889726673E-2</v>
      </c>
      <c r="AB38" s="405">
        <v>4.6168051708217915E-3</v>
      </c>
      <c r="AC38" s="405">
        <v>1.0128913443830571E-2</v>
      </c>
      <c r="AD38" s="405">
        <v>4.6153846153846156E-2</v>
      </c>
      <c r="AE38" s="406">
        <v>1.8034265103697024E-2</v>
      </c>
      <c r="AF38" s="406">
        <v>3.9925719591457756E-2</v>
      </c>
      <c r="AG38" s="406"/>
      <c r="AH38" s="407"/>
    </row>
    <row r="39" spans="1:34" x14ac:dyDescent="0.25">
      <c r="A39" s="400">
        <v>33</v>
      </c>
      <c r="B39" s="401" t="s">
        <v>145</v>
      </c>
      <c r="C39" s="401" t="s">
        <v>128</v>
      </c>
      <c r="D39" s="402">
        <v>633</v>
      </c>
      <c r="E39" s="403">
        <v>8</v>
      </c>
      <c r="F39" s="404">
        <v>113001028919</v>
      </c>
      <c r="G39" s="401" t="s">
        <v>1279</v>
      </c>
      <c r="H39" s="400" t="s">
        <v>137</v>
      </c>
      <c r="I39" s="177"/>
      <c r="J39" s="405">
        <v>0.85578118524658098</v>
      </c>
      <c r="K39" s="405">
        <v>0.81503987846562853</v>
      </c>
      <c r="L39" s="405">
        <v>0.83785793975455558</v>
      </c>
      <c r="M39" s="405">
        <v>0.92503072511265871</v>
      </c>
      <c r="N39" s="405">
        <v>0.85236220472440949</v>
      </c>
      <c r="O39" s="406">
        <v>0.87277867528271402</v>
      </c>
      <c r="P39" s="406">
        <v>0.9494949494949495</v>
      </c>
      <c r="Q39" s="406"/>
      <c r="R39" s="405">
        <v>7.1694985495234148E-2</v>
      </c>
      <c r="S39" s="406">
        <v>0.11165970375996961</v>
      </c>
      <c r="T39" s="405">
        <v>9.5202677575306802E-2</v>
      </c>
      <c r="U39" s="405">
        <v>2.8676771814829988E-2</v>
      </c>
      <c r="V39" s="405">
        <v>0.10039370078740158</v>
      </c>
      <c r="W39" s="406">
        <v>6.4216478190630047E-2</v>
      </c>
      <c r="X39" s="406">
        <v>0</v>
      </c>
      <c r="Y39" s="406"/>
      <c r="Z39" s="405">
        <v>6.0505594695399914E-2</v>
      </c>
      <c r="AA39" s="406">
        <v>7.3300417774401827E-2</v>
      </c>
      <c r="AB39" s="405">
        <v>6.6939382670137604E-2</v>
      </c>
      <c r="AC39" s="405">
        <v>4.3834494059811553E-2</v>
      </c>
      <c r="AD39" s="405">
        <v>4.0157480314960629E-2</v>
      </c>
      <c r="AE39" s="406">
        <v>5.0080775444264945E-2</v>
      </c>
      <c r="AF39" s="406">
        <v>3.923853923853924E-2</v>
      </c>
      <c r="AG39" s="406"/>
      <c r="AH39" s="407"/>
    </row>
    <row r="40" spans="1:34" x14ac:dyDescent="0.25">
      <c r="A40" s="400">
        <v>34</v>
      </c>
      <c r="B40" s="410" t="s">
        <v>148</v>
      </c>
      <c r="C40" s="401" t="s">
        <v>128</v>
      </c>
      <c r="D40" s="411">
        <v>857</v>
      </c>
      <c r="E40" s="412">
        <v>3</v>
      </c>
      <c r="F40" s="413">
        <v>113001030093</v>
      </c>
      <c r="G40" s="410" t="s">
        <v>1315</v>
      </c>
      <c r="H40" s="400" t="s">
        <v>137</v>
      </c>
      <c r="I40" s="177"/>
      <c r="J40" s="405">
        <v>0.81714285714285717</v>
      </c>
      <c r="K40" s="405">
        <v>0.82237487733071635</v>
      </c>
      <c r="L40" s="405">
        <v>0.81488736532810968</v>
      </c>
      <c r="M40" s="375">
        <v>0.96183206106870234</v>
      </c>
      <c r="N40" s="375">
        <v>0.83771929824561409</v>
      </c>
      <c r="O40" s="414">
        <v>0.81969026548672563</v>
      </c>
      <c r="P40" s="414">
        <v>0.85206422018348627</v>
      </c>
      <c r="Q40" s="414"/>
      <c r="R40" s="405">
        <v>0.1380952380952381</v>
      </c>
      <c r="S40" s="406">
        <v>0.15799803729146222</v>
      </c>
      <c r="T40" s="405">
        <v>0.18021547502448579</v>
      </c>
      <c r="U40" s="375">
        <v>0</v>
      </c>
      <c r="V40" s="375">
        <v>0.13486842105263158</v>
      </c>
      <c r="W40" s="414">
        <v>0.12831858407079647</v>
      </c>
      <c r="X40" s="414">
        <v>0.11009174311926606</v>
      </c>
      <c r="Y40" s="414"/>
      <c r="Z40" s="405">
        <v>3.619047619047619E-2</v>
      </c>
      <c r="AA40" s="406">
        <v>1.9627085377821395E-2</v>
      </c>
      <c r="AB40" s="405">
        <v>4.8971596474045058E-3</v>
      </c>
      <c r="AC40" s="375">
        <v>3.8167938931297711E-2</v>
      </c>
      <c r="AD40" s="375">
        <v>2.1929824561403508E-2</v>
      </c>
      <c r="AE40" s="414">
        <v>4.6460176991150445E-2</v>
      </c>
      <c r="AF40" s="414">
        <v>3.4403669724770644E-2</v>
      </c>
      <c r="AG40" s="414"/>
      <c r="AH40" s="407"/>
    </row>
    <row r="41" spans="1:34" x14ac:dyDescent="0.25">
      <c r="A41" s="400">
        <v>35</v>
      </c>
      <c r="B41" s="401" t="s">
        <v>129</v>
      </c>
      <c r="C41" s="401" t="s">
        <v>129</v>
      </c>
      <c r="D41" s="402">
        <v>4</v>
      </c>
      <c r="E41" s="403">
        <v>4</v>
      </c>
      <c r="F41" s="404">
        <v>113001012788</v>
      </c>
      <c r="G41" s="401" t="s">
        <v>350</v>
      </c>
      <c r="H41" s="400" t="s">
        <v>137</v>
      </c>
      <c r="I41" s="177"/>
      <c r="J41" s="405">
        <v>0.83481012658227849</v>
      </c>
      <c r="K41" s="405">
        <v>0.76904474002418377</v>
      </c>
      <c r="L41" s="405">
        <v>0.79826589595375719</v>
      </c>
      <c r="M41" s="405">
        <v>0.86945962355798423</v>
      </c>
      <c r="N41" s="405">
        <v>0.81329305135951657</v>
      </c>
      <c r="O41" s="406">
        <v>0.77594339622641506</v>
      </c>
      <c r="P41" s="406">
        <v>0.85787781350482317</v>
      </c>
      <c r="Q41" s="406"/>
      <c r="R41" s="405">
        <v>0.13101265822784811</v>
      </c>
      <c r="S41" s="406">
        <v>0.16747279322853689</v>
      </c>
      <c r="T41" s="405">
        <v>0.14971098265895955</v>
      </c>
      <c r="U41" s="405">
        <v>7.7109896782027926E-2</v>
      </c>
      <c r="V41" s="405">
        <v>0.13111782477341391</v>
      </c>
      <c r="W41" s="406">
        <v>0.15625</v>
      </c>
      <c r="X41" s="406">
        <v>8.42443729903537E-2</v>
      </c>
      <c r="Y41" s="406"/>
      <c r="Z41" s="405">
        <v>2.6582278481012658E-2</v>
      </c>
      <c r="AA41" s="406">
        <v>6.3482466747279323E-2</v>
      </c>
      <c r="AB41" s="405">
        <v>5.2023121387283239E-2</v>
      </c>
      <c r="AC41" s="405">
        <v>5.3430479659987859E-2</v>
      </c>
      <c r="AD41" s="405">
        <v>5.1359516616314202E-2</v>
      </c>
      <c r="AE41" s="406">
        <v>6.0141509433962265E-2</v>
      </c>
      <c r="AF41" s="406">
        <v>5.337620578778135E-2</v>
      </c>
      <c r="AG41" s="406"/>
      <c r="AH41" s="407"/>
    </row>
    <row r="42" spans="1:34" x14ac:dyDescent="0.25">
      <c r="A42" s="400">
        <v>36</v>
      </c>
      <c r="B42" s="401" t="s">
        <v>144</v>
      </c>
      <c r="C42" s="401" t="s">
        <v>129</v>
      </c>
      <c r="D42" s="402">
        <v>9</v>
      </c>
      <c r="E42" s="409" t="s">
        <v>367</v>
      </c>
      <c r="F42" s="404">
        <v>113001000143</v>
      </c>
      <c r="G42" s="401" t="s">
        <v>364</v>
      </c>
      <c r="H42" s="400" t="s">
        <v>137</v>
      </c>
      <c r="I42" s="177"/>
      <c r="J42" s="405">
        <v>0.86820276497695847</v>
      </c>
      <c r="K42" s="405">
        <v>0.91985428051001816</v>
      </c>
      <c r="L42" s="405">
        <v>0.928379588182632</v>
      </c>
      <c r="M42" s="405">
        <v>0.94932126696832575</v>
      </c>
      <c r="N42" s="405">
        <v>0.88977072310405647</v>
      </c>
      <c r="O42" s="406">
        <v>0.87453874538745391</v>
      </c>
      <c r="P42" s="406">
        <v>0.87130434782608701</v>
      </c>
      <c r="Q42" s="406"/>
      <c r="R42" s="405">
        <v>6.6359447004608302E-2</v>
      </c>
      <c r="S42" s="406">
        <v>3.2786885245901641E-2</v>
      </c>
      <c r="T42" s="405">
        <v>4.2972247090420773E-2</v>
      </c>
      <c r="U42" s="405">
        <v>1.9004524886877826E-2</v>
      </c>
      <c r="V42" s="405">
        <v>5.6437389770723101E-2</v>
      </c>
      <c r="W42" s="406">
        <v>6.9188191881918826E-2</v>
      </c>
      <c r="X42" s="406">
        <v>7.1304347826086953E-2</v>
      </c>
      <c r="Y42" s="406"/>
      <c r="Z42" s="405">
        <v>5.1612903225806452E-2</v>
      </c>
      <c r="AA42" s="406">
        <v>4.7358834244080147E-2</v>
      </c>
      <c r="AB42" s="405">
        <v>2.864816472694718E-2</v>
      </c>
      <c r="AC42" s="405">
        <v>2.986425339366516E-2</v>
      </c>
      <c r="AD42" s="405">
        <v>4.1446208112874777E-2</v>
      </c>
      <c r="AE42" s="406">
        <v>4.6125461254612546E-2</v>
      </c>
      <c r="AF42" s="406">
        <v>4.9565217391304345E-2</v>
      </c>
      <c r="AG42" s="406"/>
      <c r="AH42" s="407"/>
    </row>
    <row r="43" spans="1:34" x14ac:dyDescent="0.25">
      <c r="A43" s="400">
        <v>37</v>
      </c>
      <c r="B43" s="401" t="s">
        <v>129</v>
      </c>
      <c r="C43" s="401" t="s">
        <v>129</v>
      </c>
      <c r="D43" s="402">
        <v>18</v>
      </c>
      <c r="E43" s="403">
        <v>6</v>
      </c>
      <c r="F43" s="404">
        <v>113001000241</v>
      </c>
      <c r="G43" s="401" t="s">
        <v>397</v>
      </c>
      <c r="H43" s="400" t="s">
        <v>137</v>
      </c>
      <c r="I43" s="177"/>
      <c r="J43" s="405">
        <v>0.85291997116077867</v>
      </c>
      <c r="K43" s="405">
        <v>0.9010736196319018</v>
      </c>
      <c r="L43" s="405">
        <v>0.85614035087719298</v>
      </c>
      <c r="M43" s="405">
        <v>0.80281690140845074</v>
      </c>
      <c r="N43" s="405">
        <v>0.9214908802537668</v>
      </c>
      <c r="O43" s="406">
        <v>0.89685737308622082</v>
      </c>
      <c r="P43" s="406">
        <v>0.8662884927066451</v>
      </c>
      <c r="Q43" s="406"/>
      <c r="R43" s="405">
        <v>0.12112472963229992</v>
      </c>
      <c r="S43" s="406">
        <v>9.0490797546012275E-2</v>
      </c>
      <c r="T43" s="405">
        <v>0.14105263157894737</v>
      </c>
      <c r="U43" s="405">
        <v>0.17346182357301704</v>
      </c>
      <c r="V43" s="405">
        <v>3.6478984932593182E-2</v>
      </c>
      <c r="W43" s="406">
        <v>9.0249798549556809E-2</v>
      </c>
      <c r="X43" s="406">
        <v>9.7244732576985418E-2</v>
      </c>
      <c r="Y43" s="406"/>
      <c r="Z43" s="405">
        <v>1.7303532804614274E-2</v>
      </c>
      <c r="AA43" s="406">
        <v>8.4355828220858894E-3</v>
      </c>
      <c r="AB43" s="405">
        <v>2.8070175438596489E-3</v>
      </c>
      <c r="AC43" s="405">
        <v>2.2979985174203115E-2</v>
      </c>
      <c r="AD43" s="405">
        <v>3.6478984932593182E-2</v>
      </c>
      <c r="AE43" s="406">
        <v>8.0580177276390001E-3</v>
      </c>
      <c r="AF43" s="406">
        <v>3.0794165316045379E-2</v>
      </c>
      <c r="AG43" s="406"/>
      <c r="AH43" s="407"/>
    </row>
    <row r="44" spans="1:34" x14ac:dyDescent="0.25">
      <c r="A44" s="400">
        <v>38</v>
      </c>
      <c r="B44" s="401" t="s">
        <v>129</v>
      </c>
      <c r="C44" s="401" t="s">
        <v>129</v>
      </c>
      <c r="D44" s="402">
        <v>32</v>
      </c>
      <c r="E44" s="403">
        <v>6</v>
      </c>
      <c r="F44" s="404">
        <v>113001000771</v>
      </c>
      <c r="G44" s="401" t="s">
        <v>459</v>
      </c>
      <c r="H44" s="400" t="s">
        <v>137</v>
      </c>
      <c r="I44" s="177"/>
      <c r="J44" s="405">
        <v>0.87225929456625362</v>
      </c>
      <c r="K44" s="405">
        <v>0.87313072841292816</v>
      </c>
      <c r="L44" s="405">
        <v>0.77767527675276749</v>
      </c>
      <c r="M44" s="405">
        <v>0.78441203281677296</v>
      </c>
      <c r="N44" s="405">
        <v>0.83389342294767166</v>
      </c>
      <c r="O44" s="406">
        <v>0.83453931500241196</v>
      </c>
      <c r="P44" s="406">
        <v>0.80071016422547714</v>
      </c>
      <c r="Q44" s="406"/>
      <c r="R44" s="405">
        <v>8.9609151572926593E-2</v>
      </c>
      <c r="S44" s="406">
        <v>0.10998552821997105</v>
      </c>
      <c r="T44" s="405">
        <v>0.11023985239852399</v>
      </c>
      <c r="U44" s="405">
        <v>0.19598906107566089</v>
      </c>
      <c r="V44" s="405">
        <v>0.13058089294287087</v>
      </c>
      <c r="W44" s="406">
        <v>0.13796430294259526</v>
      </c>
      <c r="X44" s="406">
        <v>0.164225477141589</v>
      </c>
      <c r="Y44" s="406"/>
      <c r="Z44" s="405">
        <v>2.7645376549094377E-2</v>
      </c>
      <c r="AA44" s="406">
        <v>1.6883743367100822E-2</v>
      </c>
      <c r="AB44" s="405">
        <v>0.11208487084870848</v>
      </c>
      <c r="AC44" s="405">
        <v>1.5496809480401094E-2</v>
      </c>
      <c r="AD44" s="405">
        <v>2.8324531925108018E-2</v>
      </c>
      <c r="AE44" s="406">
        <v>1.9778099372889532E-2</v>
      </c>
      <c r="AF44" s="406">
        <v>2.7962716378162451E-2</v>
      </c>
      <c r="AG44" s="406"/>
      <c r="AH44" s="407"/>
    </row>
    <row r="45" spans="1:34" x14ac:dyDescent="0.25">
      <c r="A45" s="400">
        <v>39</v>
      </c>
      <c r="B45" s="401" t="s">
        <v>129</v>
      </c>
      <c r="C45" s="401" t="s">
        <v>129</v>
      </c>
      <c r="D45" s="402">
        <v>36</v>
      </c>
      <c r="E45" s="403">
        <v>5</v>
      </c>
      <c r="F45" s="404">
        <v>113001000852</v>
      </c>
      <c r="G45" s="401" t="s">
        <v>469</v>
      </c>
      <c r="H45" s="400" t="s">
        <v>137</v>
      </c>
      <c r="I45" s="177"/>
      <c r="J45" s="405">
        <v>0.80216095380029806</v>
      </c>
      <c r="K45" s="405">
        <v>0.7858085808580858</v>
      </c>
      <c r="L45" s="405">
        <v>0.86162672966587917</v>
      </c>
      <c r="M45" s="405">
        <v>0.88858970043756313</v>
      </c>
      <c r="N45" s="405">
        <v>0.83050259965337958</v>
      </c>
      <c r="O45" s="406">
        <v>0.84480986639260025</v>
      </c>
      <c r="P45" s="406">
        <v>0.85724307260610311</v>
      </c>
      <c r="Q45" s="406"/>
      <c r="R45" s="405">
        <v>0.11810730253353204</v>
      </c>
      <c r="S45" s="406">
        <v>0.18151815181518152</v>
      </c>
      <c r="T45" s="405">
        <v>6.7499156260546742E-2</v>
      </c>
      <c r="U45" s="405">
        <v>1.0097610232245036E-3</v>
      </c>
      <c r="V45" s="405">
        <v>0.11542461005199307</v>
      </c>
      <c r="W45" s="406">
        <v>9.4210346008907153E-2</v>
      </c>
      <c r="X45" s="406">
        <v>9.4352858646089097E-2</v>
      </c>
      <c r="Y45" s="406"/>
      <c r="Z45" s="405">
        <v>6.4083457526080481E-2</v>
      </c>
      <c r="AA45" s="406">
        <v>3.2673267326732675E-2</v>
      </c>
      <c r="AB45" s="405">
        <v>7.0874114073574079E-2</v>
      </c>
      <c r="AC45" s="405">
        <v>0.10838101649276338</v>
      </c>
      <c r="AD45" s="405">
        <v>4.6447140381282497E-2</v>
      </c>
      <c r="AE45" s="406">
        <v>5.4813292223364167E-2</v>
      </c>
      <c r="AF45" s="406">
        <v>3.6829182742897232E-2</v>
      </c>
      <c r="AG45" s="406"/>
      <c r="AH45" s="407"/>
    </row>
    <row r="46" spans="1:34" x14ac:dyDescent="0.25">
      <c r="A46" s="400">
        <v>40</v>
      </c>
      <c r="B46" s="401" t="s">
        <v>129</v>
      </c>
      <c r="C46" s="401" t="s">
        <v>129</v>
      </c>
      <c r="D46" s="402">
        <v>42</v>
      </c>
      <c r="E46" s="403">
        <v>5</v>
      </c>
      <c r="F46" s="404">
        <v>113001001450</v>
      </c>
      <c r="G46" s="401" t="s">
        <v>3524</v>
      </c>
      <c r="H46" s="400" t="s">
        <v>137</v>
      </c>
      <c r="I46" s="177"/>
      <c r="J46" s="405">
        <v>0.83789329685362512</v>
      </c>
      <c r="K46" s="405">
        <v>0.81561238223418575</v>
      </c>
      <c r="L46" s="405">
        <v>0.87770270270270268</v>
      </c>
      <c r="M46" s="405">
        <v>0.91954887218045112</v>
      </c>
      <c r="N46" s="405">
        <v>0.77005347593582885</v>
      </c>
      <c r="O46" s="406">
        <v>0.88567073170731703</v>
      </c>
      <c r="P46" s="406">
        <v>0.86622625928984309</v>
      </c>
      <c r="Q46" s="406"/>
      <c r="R46" s="405">
        <v>7.7975376196990423E-2</v>
      </c>
      <c r="S46" s="406">
        <v>8.1426648721399736E-2</v>
      </c>
      <c r="T46" s="405">
        <v>3.5135135135135137E-2</v>
      </c>
      <c r="U46" s="405">
        <v>0</v>
      </c>
      <c r="V46" s="405">
        <v>0.13445378151260504</v>
      </c>
      <c r="W46" s="406">
        <v>8.3841463414634151E-3</v>
      </c>
      <c r="X46" s="406">
        <v>5.2023121387283239E-2</v>
      </c>
      <c r="Y46" s="406"/>
      <c r="Z46" s="405">
        <v>7.8659370725034206E-2</v>
      </c>
      <c r="AA46" s="406">
        <v>0.10296096904441454</v>
      </c>
      <c r="AB46" s="405">
        <v>8.716216216216216E-2</v>
      </c>
      <c r="AC46" s="405">
        <v>7.9699248120300756E-2</v>
      </c>
      <c r="AD46" s="405">
        <v>8.9381207028265852E-2</v>
      </c>
      <c r="AE46" s="406">
        <v>9.9847560975609762E-2</v>
      </c>
      <c r="AF46" s="406">
        <v>7.3492981007431873E-2</v>
      </c>
      <c r="AG46" s="406"/>
      <c r="AH46" s="407"/>
    </row>
    <row r="47" spans="1:34" x14ac:dyDescent="0.25">
      <c r="A47" s="400">
        <v>41</v>
      </c>
      <c r="B47" s="401" t="s">
        <v>129</v>
      </c>
      <c r="C47" s="401" t="s">
        <v>129</v>
      </c>
      <c r="D47" s="402">
        <v>50</v>
      </c>
      <c r="E47" s="403">
        <v>6</v>
      </c>
      <c r="F47" s="404">
        <v>113001001581</v>
      </c>
      <c r="G47" s="401" t="s">
        <v>3525</v>
      </c>
      <c r="H47" s="400" t="s">
        <v>137</v>
      </c>
      <c r="I47" s="177"/>
      <c r="J47" s="405">
        <v>0.87366310160427807</v>
      </c>
      <c r="K47" s="405">
        <v>0.78950655840099937</v>
      </c>
      <c r="L47" s="405">
        <v>0.72504378283712789</v>
      </c>
      <c r="M47" s="405">
        <v>0.98977751052315088</v>
      </c>
      <c r="N47" s="405">
        <v>0.76992287917737789</v>
      </c>
      <c r="O47" s="406">
        <v>0.74095989480604862</v>
      </c>
      <c r="P47" s="406">
        <v>0.77777777777777779</v>
      </c>
      <c r="Q47" s="406"/>
      <c r="R47" s="405">
        <v>6.4839572192513364E-2</v>
      </c>
      <c r="S47" s="406">
        <v>0.12804497189256714</v>
      </c>
      <c r="T47" s="405">
        <v>0.17454757734967893</v>
      </c>
      <c r="U47" s="405">
        <v>0</v>
      </c>
      <c r="V47" s="405">
        <v>0.12789203084832904</v>
      </c>
      <c r="W47" s="406">
        <v>0.16173570019723865</v>
      </c>
      <c r="X47" s="406">
        <v>0.12865497076023391</v>
      </c>
      <c r="Y47" s="406"/>
      <c r="Z47" s="405">
        <v>5.6149732620320858E-2</v>
      </c>
      <c r="AA47" s="406">
        <v>8.2448469706433478E-2</v>
      </c>
      <c r="AB47" s="405">
        <v>0.10040863981319323</v>
      </c>
      <c r="AC47" s="405">
        <v>7.2158749248346366E-3</v>
      </c>
      <c r="AD47" s="405">
        <v>9.8329048843187661E-2</v>
      </c>
      <c r="AE47" s="406">
        <v>9.1387245233399084E-2</v>
      </c>
      <c r="AF47" s="406">
        <v>8.3820662768031184E-2</v>
      </c>
      <c r="AG47" s="406"/>
      <c r="AH47" s="407"/>
    </row>
    <row r="48" spans="1:34" x14ac:dyDescent="0.25">
      <c r="A48" s="400">
        <v>42</v>
      </c>
      <c r="B48" s="401" t="s">
        <v>129</v>
      </c>
      <c r="C48" s="401" t="s">
        <v>129</v>
      </c>
      <c r="D48" s="402">
        <v>60</v>
      </c>
      <c r="E48" s="403">
        <v>5</v>
      </c>
      <c r="F48" s="404">
        <v>113001001727</v>
      </c>
      <c r="G48" s="401" t="s">
        <v>603</v>
      </c>
      <c r="H48" s="400" t="s">
        <v>137</v>
      </c>
      <c r="I48" s="177"/>
      <c r="J48" s="405">
        <v>0.875724065297525</v>
      </c>
      <c r="K48" s="405">
        <v>0.83132530120481929</v>
      </c>
      <c r="L48" s="405">
        <v>0.89140271493212675</v>
      </c>
      <c r="M48" s="405">
        <v>0.92315419387242592</v>
      </c>
      <c r="N48" s="405">
        <v>0.87777230162641695</v>
      </c>
      <c r="O48" s="406">
        <v>0.88091679123069255</v>
      </c>
      <c r="P48" s="406">
        <v>0.84800409416581368</v>
      </c>
      <c r="Q48" s="406"/>
      <c r="R48" s="405">
        <v>8.3201685097419695E-2</v>
      </c>
      <c r="S48" s="406">
        <v>0.12511584800741427</v>
      </c>
      <c r="T48" s="405">
        <v>7.6470588235294124E-2</v>
      </c>
      <c r="U48" s="405">
        <v>3.11401305876444E-2</v>
      </c>
      <c r="V48" s="405">
        <v>9.4627895515032034E-2</v>
      </c>
      <c r="W48" s="406">
        <v>9.516691579471849E-2</v>
      </c>
      <c r="X48" s="406">
        <v>0.10849539406345957</v>
      </c>
      <c r="Y48" s="406"/>
      <c r="Z48" s="405">
        <v>3.2122169562927856E-2</v>
      </c>
      <c r="AA48" s="406">
        <v>4.3558850787766452E-2</v>
      </c>
      <c r="AB48" s="405">
        <v>3.2126696832579182E-2</v>
      </c>
      <c r="AC48" s="405">
        <v>4.5203415369161226E-2</v>
      </c>
      <c r="AD48" s="405">
        <v>2.0206998521439132E-2</v>
      </c>
      <c r="AE48" s="406">
        <v>2.042850024912805E-2</v>
      </c>
      <c r="AF48" s="406">
        <v>3.4288638689866938E-2</v>
      </c>
      <c r="AG48" s="406"/>
      <c r="AH48" s="407"/>
    </row>
    <row r="49" spans="1:34" x14ac:dyDescent="0.25">
      <c r="A49" s="400">
        <v>43</v>
      </c>
      <c r="B49" s="401" t="s">
        <v>129</v>
      </c>
      <c r="C49" s="401" t="s">
        <v>129</v>
      </c>
      <c r="D49" s="402">
        <v>70</v>
      </c>
      <c r="E49" s="403">
        <v>7</v>
      </c>
      <c r="F49" s="404">
        <v>113001002120</v>
      </c>
      <c r="G49" s="401" t="s">
        <v>657</v>
      </c>
      <c r="H49" s="400" t="s">
        <v>137</v>
      </c>
      <c r="I49" s="177"/>
      <c r="J49" s="405">
        <v>0.87721441661576049</v>
      </c>
      <c r="K49" s="405">
        <v>0.88817330210772838</v>
      </c>
      <c r="L49" s="405">
        <v>0.90550305725403002</v>
      </c>
      <c r="M49" s="405">
        <v>0.93623188405797098</v>
      </c>
      <c r="N49" s="405">
        <v>0.89289678135405104</v>
      </c>
      <c r="O49" s="406">
        <v>0.87984278495227397</v>
      </c>
      <c r="P49" s="406">
        <v>0.8988950276243094</v>
      </c>
      <c r="Q49" s="406"/>
      <c r="R49" s="405">
        <v>8.2467929138668294E-2</v>
      </c>
      <c r="S49" s="406">
        <v>4.8009367681498827E-2</v>
      </c>
      <c r="T49" s="405">
        <v>4.2245692051139525E-2</v>
      </c>
      <c r="U49" s="405">
        <v>2.782608695652174E-2</v>
      </c>
      <c r="V49" s="405">
        <v>6.2153163152053277E-2</v>
      </c>
      <c r="W49" s="406">
        <v>6.7377877596855693E-2</v>
      </c>
      <c r="X49" s="406">
        <v>6.4640883977900548E-2</v>
      </c>
      <c r="Y49" s="406"/>
      <c r="Z49" s="405">
        <v>3.4819792302993278E-2</v>
      </c>
      <c r="AA49" s="406">
        <v>6.3817330210772835E-2</v>
      </c>
      <c r="AB49" s="405">
        <v>5.2251250694830463E-2</v>
      </c>
      <c r="AC49" s="405">
        <v>3.5362318840579707E-2</v>
      </c>
      <c r="AD49" s="405">
        <v>3.9400665926748055E-2</v>
      </c>
      <c r="AE49" s="406">
        <v>4.7164514317798986E-2</v>
      </c>
      <c r="AF49" s="406">
        <v>3.2596685082872931E-2</v>
      </c>
      <c r="AG49" s="406"/>
      <c r="AH49" s="407"/>
    </row>
    <row r="50" spans="1:34" x14ac:dyDescent="0.25">
      <c r="A50" s="400">
        <v>44</v>
      </c>
      <c r="B50" s="401" t="s">
        <v>129</v>
      </c>
      <c r="C50" s="401" t="s">
        <v>129</v>
      </c>
      <c r="D50" s="402">
        <v>71</v>
      </c>
      <c r="E50" s="403">
        <v>5</v>
      </c>
      <c r="F50" s="404">
        <v>113001002138</v>
      </c>
      <c r="G50" s="401" t="s">
        <v>676</v>
      </c>
      <c r="H50" s="400" t="s">
        <v>137</v>
      </c>
      <c r="I50" s="177"/>
      <c r="J50" s="405">
        <v>0.8422939068100358</v>
      </c>
      <c r="K50" s="405">
        <v>0.8474452554744526</v>
      </c>
      <c r="L50" s="405">
        <v>0.81324041811846692</v>
      </c>
      <c r="M50" s="405">
        <v>0.81971830985915495</v>
      </c>
      <c r="N50" s="405">
        <v>0.82222222222222219</v>
      </c>
      <c r="O50" s="406">
        <v>0.82536231884057976</v>
      </c>
      <c r="P50" s="406">
        <v>0.8321629213483146</v>
      </c>
      <c r="Q50" s="406"/>
      <c r="R50" s="405">
        <v>8.1003584229390677E-2</v>
      </c>
      <c r="S50" s="406">
        <v>8.6131386861313872E-2</v>
      </c>
      <c r="T50" s="405">
        <v>9.547038327526132E-2</v>
      </c>
      <c r="U50" s="405">
        <v>0.16549295774647887</v>
      </c>
      <c r="V50" s="405">
        <v>8.6738351254480289E-2</v>
      </c>
      <c r="W50" s="406">
        <v>9.492753623188406E-2</v>
      </c>
      <c r="X50" s="406">
        <v>9.4101123595505612E-2</v>
      </c>
      <c r="Y50" s="406"/>
      <c r="Z50" s="405">
        <v>6.6666666666666666E-2</v>
      </c>
      <c r="AA50" s="406">
        <v>6.6423357664233573E-2</v>
      </c>
      <c r="AB50" s="405">
        <v>9.1289198606271771E-2</v>
      </c>
      <c r="AC50" s="405">
        <v>1.4084507042253521E-2</v>
      </c>
      <c r="AD50" s="405">
        <v>8.1003584229390677E-2</v>
      </c>
      <c r="AE50" s="406">
        <v>7.3188405797101452E-2</v>
      </c>
      <c r="AF50" s="406">
        <v>5.8286516853932581E-2</v>
      </c>
      <c r="AG50" s="406"/>
      <c r="AH50" s="407"/>
    </row>
    <row r="51" spans="1:34" x14ac:dyDescent="0.25">
      <c r="A51" s="400">
        <v>45</v>
      </c>
      <c r="B51" s="401" t="s">
        <v>129</v>
      </c>
      <c r="C51" s="401" t="s">
        <v>129</v>
      </c>
      <c r="D51" s="402">
        <v>83</v>
      </c>
      <c r="E51" s="403">
        <v>4</v>
      </c>
      <c r="F51" s="404">
        <v>113001002812</v>
      </c>
      <c r="G51" s="401" t="s">
        <v>707</v>
      </c>
      <c r="H51" s="400" t="s">
        <v>137</v>
      </c>
      <c r="I51" s="177"/>
      <c r="J51" s="405">
        <v>0.88004422332780541</v>
      </c>
      <c r="K51" s="405">
        <v>0.88655913978494627</v>
      </c>
      <c r="L51" s="405">
        <v>0.86090775988286972</v>
      </c>
      <c r="M51" s="405">
        <v>0.86770428015564205</v>
      </c>
      <c r="N51" s="405">
        <v>0.8521781693587861</v>
      </c>
      <c r="O51" s="406">
        <v>0.83685503685503682</v>
      </c>
      <c r="P51" s="406">
        <v>0.97055937193326791</v>
      </c>
      <c r="Q51" s="406"/>
      <c r="R51" s="405">
        <v>9.6185737976782759E-2</v>
      </c>
      <c r="S51" s="406">
        <v>8.6021505376344093E-2</v>
      </c>
      <c r="T51" s="405">
        <v>0.10297706198145437</v>
      </c>
      <c r="U51" s="405">
        <v>0.11575875486381323</v>
      </c>
      <c r="V51" s="405">
        <v>0.10425844346549193</v>
      </c>
      <c r="W51" s="406">
        <v>0.11646191646191646</v>
      </c>
      <c r="X51" s="406">
        <v>4.906771344455348E-4</v>
      </c>
      <c r="Y51" s="406"/>
      <c r="Z51" s="405">
        <v>2.1006080707573246E-2</v>
      </c>
      <c r="AA51" s="406">
        <v>2.7419354838709678E-2</v>
      </c>
      <c r="AB51" s="405">
        <v>3.611517813567594E-2</v>
      </c>
      <c r="AC51" s="405">
        <v>1.4105058365758755E-2</v>
      </c>
      <c r="AD51" s="405">
        <v>4.0137053352912386E-2</v>
      </c>
      <c r="AE51" s="406">
        <v>4.1769041769041768E-2</v>
      </c>
      <c r="AF51" s="406">
        <v>1.9136408243375858E-2</v>
      </c>
      <c r="AG51" s="406"/>
      <c r="AH51" s="407"/>
    </row>
    <row r="52" spans="1:34" x14ac:dyDescent="0.25">
      <c r="A52" s="400">
        <v>46</v>
      </c>
      <c r="B52" s="401" t="s">
        <v>129</v>
      </c>
      <c r="C52" s="401" t="s">
        <v>129</v>
      </c>
      <c r="D52" s="402">
        <v>90</v>
      </c>
      <c r="E52" s="403">
        <v>4</v>
      </c>
      <c r="F52" s="404">
        <v>113001020969</v>
      </c>
      <c r="G52" s="401" t="s">
        <v>734</v>
      </c>
      <c r="H52" s="400" t="s">
        <v>137</v>
      </c>
      <c r="I52" s="177"/>
      <c r="J52" s="405">
        <v>0.95435244161358812</v>
      </c>
      <c r="K52" s="405">
        <v>0.88730723606168449</v>
      </c>
      <c r="L52" s="405">
        <v>0.87137891077636154</v>
      </c>
      <c r="M52" s="405">
        <v>0.95971563981042651</v>
      </c>
      <c r="N52" s="405">
        <v>0.83706467661691542</v>
      </c>
      <c r="O52" s="406">
        <v>0.85696821515892418</v>
      </c>
      <c r="P52" s="406">
        <v>0.8569667077681874</v>
      </c>
      <c r="Q52" s="406"/>
      <c r="R52" s="405">
        <v>1.2738853503184714E-2</v>
      </c>
      <c r="S52" s="406">
        <v>9.7271648873072367E-2</v>
      </c>
      <c r="T52" s="405">
        <v>0.11471610660486674</v>
      </c>
      <c r="U52" s="405">
        <v>3.1990521327014215E-2</v>
      </c>
      <c r="V52" s="405">
        <v>0.13681592039800994</v>
      </c>
      <c r="W52" s="406">
        <v>9.0464547677261614E-2</v>
      </c>
      <c r="X52" s="406">
        <v>0.12330456226880394</v>
      </c>
      <c r="Y52" s="406"/>
      <c r="Z52" s="405">
        <v>1.4861995753715499E-2</v>
      </c>
      <c r="AA52" s="406">
        <v>1.542111506524318E-2</v>
      </c>
      <c r="AB52" s="405">
        <v>1.3904982618771726E-2</v>
      </c>
      <c r="AC52" s="405">
        <v>8.2938388625592423E-3</v>
      </c>
      <c r="AD52" s="405">
        <v>2.2388059701492536E-2</v>
      </c>
      <c r="AE52" s="406">
        <v>4.6454767726161368E-2</v>
      </c>
      <c r="AF52" s="406">
        <v>1.8495684340320593E-2</v>
      </c>
      <c r="AG52" s="406"/>
      <c r="AH52" s="408"/>
    </row>
    <row r="53" spans="1:34" x14ac:dyDescent="0.25">
      <c r="A53" s="400">
        <v>47</v>
      </c>
      <c r="B53" s="401" t="s">
        <v>129</v>
      </c>
      <c r="C53" s="401" t="s">
        <v>129</v>
      </c>
      <c r="D53" s="402">
        <v>99</v>
      </c>
      <c r="E53" s="403">
        <v>7</v>
      </c>
      <c r="F53" s="404">
        <v>113001003771</v>
      </c>
      <c r="G53" s="401" t="s">
        <v>3526</v>
      </c>
      <c r="H53" s="400" t="s">
        <v>137</v>
      </c>
      <c r="I53" s="177"/>
      <c r="J53" s="405">
        <v>0.87710604558969274</v>
      </c>
      <c r="K53" s="405">
        <v>0.8464114832535885</v>
      </c>
      <c r="L53" s="405">
        <v>0.89858382823206939</v>
      </c>
      <c r="M53" s="405">
        <v>0.97246804326450342</v>
      </c>
      <c r="N53" s="405">
        <v>0.86163203243791175</v>
      </c>
      <c r="O53" s="406">
        <v>0.86145833333333333</v>
      </c>
      <c r="P53" s="406">
        <v>0.86942675159235672</v>
      </c>
      <c r="Q53" s="406"/>
      <c r="R53" s="405">
        <v>9.6630327056491577E-2</v>
      </c>
      <c r="S53" s="406">
        <v>0.13444976076555024</v>
      </c>
      <c r="T53" s="405">
        <v>9.9588853357697585E-2</v>
      </c>
      <c r="U53" s="405">
        <v>2.6057030481809244E-2</v>
      </c>
      <c r="V53" s="405">
        <v>0.11758743030917385</v>
      </c>
      <c r="W53" s="406">
        <v>0.125</v>
      </c>
      <c r="X53" s="406">
        <v>0.11358811040339703</v>
      </c>
      <c r="Y53" s="406"/>
      <c r="Z53" s="405">
        <v>1.9821605550049554E-2</v>
      </c>
      <c r="AA53" s="406">
        <v>1.9138755980861243E-2</v>
      </c>
      <c r="AB53" s="405">
        <v>1.8273184102329831E-3</v>
      </c>
      <c r="AC53" s="405">
        <v>4.9164208456243857E-4</v>
      </c>
      <c r="AD53" s="405">
        <v>1.2164216928535226E-2</v>
      </c>
      <c r="AE53" s="406">
        <v>8.3333333333333332E-3</v>
      </c>
      <c r="AF53" s="406">
        <v>1.2738853503184714E-2</v>
      </c>
      <c r="AG53" s="406"/>
      <c r="AH53" s="407"/>
    </row>
    <row r="54" spans="1:34" x14ac:dyDescent="0.25">
      <c r="A54" s="400">
        <v>48</v>
      </c>
      <c r="B54" s="401" t="s">
        <v>129</v>
      </c>
      <c r="C54" s="401" t="s">
        <v>129</v>
      </c>
      <c r="D54" s="402">
        <v>105</v>
      </c>
      <c r="E54" s="403">
        <v>5</v>
      </c>
      <c r="F54" s="404">
        <v>113001008284</v>
      </c>
      <c r="G54" s="401" t="s">
        <v>829</v>
      </c>
      <c r="H54" s="400" t="s">
        <v>137</v>
      </c>
      <c r="I54" s="177"/>
      <c r="J54" s="405">
        <v>0.78654592496765852</v>
      </c>
      <c r="K54" s="405">
        <v>0.80753968253968256</v>
      </c>
      <c r="L54" s="405">
        <v>0.87468671679197996</v>
      </c>
      <c r="M54" s="405">
        <v>0.89056356487549149</v>
      </c>
      <c r="N54" s="405">
        <v>0.71339563862928346</v>
      </c>
      <c r="O54" s="406">
        <v>0.78602620087336239</v>
      </c>
      <c r="P54" s="406">
        <v>0.78666666666666663</v>
      </c>
      <c r="Q54" s="406"/>
      <c r="R54" s="405">
        <v>0.13130659767141009</v>
      </c>
      <c r="S54" s="406">
        <v>0.1693121693121693</v>
      </c>
      <c r="T54" s="405">
        <v>0.12218045112781954</v>
      </c>
      <c r="U54" s="405">
        <v>0.10550458715596331</v>
      </c>
      <c r="V54" s="405">
        <v>0.20623052959501559</v>
      </c>
      <c r="W54" s="406">
        <v>0.1222707423580786</v>
      </c>
      <c r="X54" s="406">
        <v>0.14730158730158729</v>
      </c>
      <c r="Y54" s="406"/>
      <c r="Z54" s="405">
        <v>7.1151358344113846E-2</v>
      </c>
      <c r="AA54" s="406">
        <v>2.3148148148148147E-2</v>
      </c>
      <c r="AB54" s="405">
        <v>3.1328320802005011E-3</v>
      </c>
      <c r="AC54" s="405">
        <v>3.27653997378768E-3</v>
      </c>
      <c r="AD54" s="405">
        <v>6.9158878504672894E-2</v>
      </c>
      <c r="AE54" s="406">
        <v>8.0474111041796637E-2</v>
      </c>
      <c r="AF54" s="406">
        <v>5.5238095238095239E-2</v>
      </c>
      <c r="AG54" s="406"/>
      <c r="AH54" s="407"/>
    </row>
    <row r="55" spans="1:34" x14ac:dyDescent="0.25">
      <c r="A55" s="400">
        <v>49</v>
      </c>
      <c r="B55" s="401" t="s">
        <v>129</v>
      </c>
      <c r="C55" s="401" t="s">
        <v>129</v>
      </c>
      <c r="D55" s="402">
        <v>106</v>
      </c>
      <c r="E55" s="403">
        <v>5</v>
      </c>
      <c r="F55" s="404">
        <v>113001004254</v>
      </c>
      <c r="G55" s="401" t="s">
        <v>835</v>
      </c>
      <c r="H55" s="400" t="s">
        <v>137</v>
      </c>
      <c r="I55" s="177"/>
      <c r="J55" s="405">
        <v>0.84092071611253194</v>
      </c>
      <c r="K55" s="405">
        <v>0.82735991923271079</v>
      </c>
      <c r="L55" s="405">
        <v>0.85721107927411655</v>
      </c>
      <c r="M55" s="405">
        <v>0.9513647642679901</v>
      </c>
      <c r="N55" s="405">
        <v>0.79757869249394675</v>
      </c>
      <c r="O55" s="406">
        <v>0.84854563691073215</v>
      </c>
      <c r="P55" s="406">
        <v>0.86511156186612581</v>
      </c>
      <c r="Q55" s="406"/>
      <c r="R55" s="405">
        <v>0.10076726342710997</v>
      </c>
      <c r="S55" s="406">
        <v>0.11913175164058556</v>
      </c>
      <c r="T55" s="405">
        <v>0.10219675262655205</v>
      </c>
      <c r="U55" s="405">
        <v>4.9627791563275434E-4</v>
      </c>
      <c r="V55" s="405">
        <v>0.13995157384987894</v>
      </c>
      <c r="W55" s="406">
        <v>9.1273821464393182E-2</v>
      </c>
      <c r="X55" s="406">
        <v>6.6937119675456389E-2</v>
      </c>
      <c r="Y55" s="406"/>
      <c r="Z55" s="405">
        <v>5.0639386189258312E-2</v>
      </c>
      <c r="AA55" s="406">
        <v>5.3508329126703683E-2</v>
      </c>
      <c r="AB55" s="405">
        <v>4.0592168099331423E-2</v>
      </c>
      <c r="AC55" s="405">
        <v>4.813895781637717E-2</v>
      </c>
      <c r="AD55" s="405">
        <v>5.5205811138014531E-2</v>
      </c>
      <c r="AE55" s="406">
        <v>5.6168505516549651E-2</v>
      </c>
      <c r="AF55" s="406">
        <v>5.8823529411764705E-2</v>
      </c>
      <c r="AG55" s="406"/>
      <c r="AH55" s="407"/>
    </row>
    <row r="56" spans="1:34" x14ac:dyDescent="0.25">
      <c r="A56" s="400">
        <v>50</v>
      </c>
      <c r="B56" s="401" t="s">
        <v>129</v>
      </c>
      <c r="C56" s="401" t="s">
        <v>129</v>
      </c>
      <c r="D56" s="402">
        <v>113</v>
      </c>
      <c r="E56" s="403">
        <v>4</v>
      </c>
      <c r="F56" s="404">
        <v>113001005544</v>
      </c>
      <c r="G56" s="401" t="s">
        <v>889</v>
      </c>
      <c r="H56" s="400" t="s">
        <v>137</v>
      </c>
      <c r="I56" s="177"/>
      <c r="J56" s="405">
        <v>0.82786228983186549</v>
      </c>
      <c r="K56" s="405">
        <v>0.86746031746031749</v>
      </c>
      <c r="L56" s="405">
        <v>0.8306916426512968</v>
      </c>
      <c r="M56" s="405">
        <v>0.70931952662721898</v>
      </c>
      <c r="N56" s="405">
        <v>0.74942352036894699</v>
      </c>
      <c r="O56" s="406">
        <v>0.74816026165167615</v>
      </c>
      <c r="P56" s="406">
        <v>0.79753521126760563</v>
      </c>
      <c r="Q56" s="406"/>
      <c r="R56" s="405">
        <v>0.10248198558847077</v>
      </c>
      <c r="S56" s="406">
        <v>5.5555555555555552E-2</v>
      </c>
      <c r="T56" s="405">
        <v>8.3573487031700283E-2</v>
      </c>
      <c r="U56" s="405">
        <v>0.28254437869822485</v>
      </c>
      <c r="V56" s="405">
        <v>0.14296694850115296</v>
      </c>
      <c r="W56" s="406">
        <v>0.15699100572363042</v>
      </c>
      <c r="X56" s="406">
        <v>0.10123239436619719</v>
      </c>
      <c r="Y56" s="406"/>
      <c r="Z56" s="405">
        <v>6.4051240992794231E-2</v>
      </c>
      <c r="AA56" s="406">
        <v>7.6984126984126988E-2</v>
      </c>
      <c r="AB56" s="405">
        <v>8.5734870317002887E-2</v>
      </c>
      <c r="AC56" s="405">
        <v>6.6568047337278108E-3</v>
      </c>
      <c r="AD56" s="405">
        <v>0.10530361260568794</v>
      </c>
      <c r="AE56" s="406">
        <v>8.5854456255110387E-2</v>
      </c>
      <c r="AF56" s="406">
        <v>9.0669014084507046E-2</v>
      </c>
      <c r="AG56" s="406"/>
      <c r="AH56" s="407"/>
    </row>
    <row r="57" spans="1:34" x14ac:dyDescent="0.25">
      <c r="A57" s="400">
        <v>51</v>
      </c>
      <c r="B57" s="401" t="s">
        <v>129</v>
      </c>
      <c r="C57" s="401" t="s">
        <v>129</v>
      </c>
      <c r="D57" s="402">
        <v>120</v>
      </c>
      <c r="E57" s="403">
        <v>4</v>
      </c>
      <c r="F57" s="404">
        <v>113001006711</v>
      </c>
      <c r="G57" s="401" t="s">
        <v>899</v>
      </c>
      <c r="H57" s="400" t="s">
        <v>137</v>
      </c>
      <c r="I57" s="177"/>
      <c r="J57" s="405">
        <v>0.84687500000000004</v>
      </c>
      <c r="K57" s="405">
        <v>0.73700954400848351</v>
      </c>
      <c r="L57" s="405">
        <v>0.8422939068100358</v>
      </c>
      <c r="M57" s="405">
        <v>0.92260442260442266</v>
      </c>
      <c r="N57" s="405">
        <v>0.68085106382978722</v>
      </c>
      <c r="O57" s="406">
        <v>0.71632896305125149</v>
      </c>
      <c r="P57" s="406">
        <v>0.74590163934426235</v>
      </c>
      <c r="Q57" s="406"/>
      <c r="R57" s="405">
        <v>5.3124999999999999E-2</v>
      </c>
      <c r="S57" s="406">
        <v>0.11770943796394485</v>
      </c>
      <c r="T57" s="405">
        <v>0.15412186379928317</v>
      </c>
      <c r="U57" s="405">
        <v>4.4226044226044224E-2</v>
      </c>
      <c r="V57" s="405">
        <v>0.11170212765957446</v>
      </c>
      <c r="W57" s="406">
        <v>0.14302741358760429</v>
      </c>
      <c r="X57" s="406">
        <v>0.117096018735363</v>
      </c>
      <c r="Y57" s="406"/>
      <c r="Z57" s="405">
        <v>9.583333333333334E-2</v>
      </c>
      <c r="AA57" s="406">
        <v>0.14528101802757157</v>
      </c>
      <c r="AB57" s="405">
        <v>3.5842293906810036E-3</v>
      </c>
      <c r="AC57" s="405">
        <v>3.1941031941031942E-2</v>
      </c>
      <c r="AD57" s="405">
        <v>0.20212765957446807</v>
      </c>
      <c r="AE57" s="406">
        <v>0.12753277711561384</v>
      </c>
      <c r="AF57" s="406">
        <v>0.12997658079625293</v>
      </c>
      <c r="AG57" s="406"/>
      <c r="AH57" s="407"/>
    </row>
    <row r="58" spans="1:34" x14ac:dyDescent="0.25">
      <c r="A58" s="400">
        <v>52</v>
      </c>
      <c r="B58" s="401" t="s">
        <v>129</v>
      </c>
      <c r="C58" s="401" t="s">
        <v>129</v>
      </c>
      <c r="D58" s="402">
        <v>131</v>
      </c>
      <c r="E58" s="403">
        <v>6</v>
      </c>
      <c r="F58" s="404">
        <v>113001007199</v>
      </c>
      <c r="G58" s="401" t="s">
        <v>917</v>
      </c>
      <c r="H58" s="400" t="s">
        <v>137</v>
      </c>
      <c r="I58" s="177"/>
      <c r="J58" s="405">
        <v>0.90058195926285156</v>
      </c>
      <c r="K58" s="405">
        <v>0.89226388229710485</v>
      </c>
      <c r="L58" s="405">
        <v>0.88307402168788307</v>
      </c>
      <c r="M58" s="405">
        <v>0.98729227761485827</v>
      </c>
      <c r="N58" s="405">
        <v>0.90336333491236376</v>
      </c>
      <c r="O58" s="406">
        <v>0.89017341040462428</v>
      </c>
      <c r="P58" s="406">
        <v>0.89611029049729196</v>
      </c>
      <c r="Q58" s="406"/>
      <c r="R58" s="405">
        <v>4.8981571290009698E-2</v>
      </c>
      <c r="S58" s="406">
        <v>5.7427622211675369E-2</v>
      </c>
      <c r="T58" s="405">
        <v>3.583215464403583E-2</v>
      </c>
      <c r="U58" s="405">
        <v>1.4662756598240469E-3</v>
      </c>
      <c r="V58" s="405">
        <v>4.1686404547607768E-2</v>
      </c>
      <c r="W58" s="406">
        <v>4.8169556840077073E-2</v>
      </c>
      <c r="X58" s="406">
        <v>4.874446085672083E-2</v>
      </c>
      <c r="Y58" s="406"/>
      <c r="Z58" s="405">
        <v>4.2192046556741025E-2</v>
      </c>
      <c r="AA58" s="406">
        <v>5.0308495491219747E-2</v>
      </c>
      <c r="AB58" s="405">
        <v>8.10938236680811E-2</v>
      </c>
      <c r="AC58" s="405">
        <v>1.0752688172043012E-2</v>
      </c>
      <c r="AD58" s="405">
        <v>5.3055423969682616E-2</v>
      </c>
      <c r="AE58" s="406">
        <v>5.4913294797687862E-2</v>
      </c>
      <c r="AF58" s="406">
        <v>4.9729197439684882E-2</v>
      </c>
      <c r="AG58" s="406"/>
      <c r="AH58" s="407"/>
    </row>
    <row r="59" spans="1:34" x14ac:dyDescent="0.25">
      <c r="A59" s="400">
        <v>53</v>
      </c>
      <c r="B59" s="401" t="s">
        <v>129</v>
      </c>
      <c r="C59" s="401" t="s">
        <v>129</v>
      </c>
      <c r="D59" s="402">
        <v>139</v>
      </c>
      <c r="E59" s="403">
        <v>6</v>
      </c>
      <c r="F59" s="404">
        <v>113001007857</v>
      </c>
      <c r="G59" s="401" t="s">
        <v>929</v>
      </c>
      <c r="H59" s="400" t="s">
        <v>137</v>
      </c>
      <c r="I59" s="177"/>
      <c r="J59" s="405">
        <v>0.95346534653465342</v>
      </c>
      <c r="K59" s="405">
        <v>0.9159751037344398</v>
      </c>
      <c r="L59" s="405">
        <v>0.88126919140225179</v>
      </c>
      <c r="M59" s="405">
        <v>0.99505928853754944</v>
      </c>
      <c r="N59" s="405">
        <v>0.89415322580645162</v>
      </c>
      <c r="O59" s="406">
        <v>0.8173828125</v>
      </c>
      <c r="P59" s="406">
        <v>0.93959731543624159</v>
      </c>
      <c r="Q59" s="406"/>
      <c r="R59" s="405">
        <v>2.7722772277227723E-2</v>
      </c>
      <c r="S59" s="406">
        <v>6.1203319502074686E-2</v>
      </c>
      <c r="T59" s="405">
        <v>0.10747185261003071</v>
      </c>
      <c r="U59" s="405">
        <v>0</v>
      </c>
      <c r="V59" s="405">
        <v>8.0645161290322578E-2</v>
      </c>
      <c r="W59" s="406">
        <v>0.1728515625</v>
      </c>
      <c r="X59" s="406">
        <v>3.2598274209012464E-2</v>
      </c>
      <c r="Y59" s="406"/>
      <c r="Z59" s="405">
        <v>1.089108910891089E-2</v>
      </c>
      <c r="AA59" s="406">
        <v>2.2821576763485476E-2</v>
      </c>
      <c r="AB59" s="405">
        <v>1.1258955987717503E-2</v>
      </c>
      <c r="AC59" s="405">
        <v>3.952569169960474E-3</v>
      </c>
      <c r="AD59" s="405">
        <v>2.0161290322580645E-2</v>
      </c>
      <c r="AE59" s="406">
        <v>8.7890625E-3</v>
      </c>
      <c r="AF59" s="406">
        <v>2.2051773729626079E-2</v>
      </c>
      <c r="AG59" s="406"/>
      <c r="AH59" s="407"/>
    </row>
    <row r="60" spans="1:34" x14ac:dyDescent="0.25">
      <c r="A60" s="400">
        <v>54</v>
      </c>
      <c r="B60" s="401" t="s">
        <v>129</v>
      </c>
      <c r="C60" s="401" t="s">
        <v>129</v>
      </c>
      <c r="D60" s="402">
        <v>149</v>
      </c>
      <c r="E60" s="403">
        <v>5</v>
      </c>
      <c r="F60" s="404">
        <v>113001008276</v>
      </c>
      <c r="G60" s="401" t="s">
        <v>942</v>
      </c>
      <c r="H60" s="400" t="s">
        <v>137</v>
      </c>
      <c r="I60" s="177"/>
      <c r="J60" s="405">
        <v>0.94438614900314799</v>
      </c>
      <c r="K60" s="405">
        <v>0.82173913043478264</v>
      </c>
      <c r="L60" s="405">
        <v>0.86466165413533835</v>
      </c>
      <c r="M60" s="405">
        <v>0.96017699115044253</v>
      </c>
      <c r="N60" s="405">
        <v>0.86414253897550108</v>
      </c>
      <c r="O60" s="406">
        <v>0.82150537634408605</v>
      </c>
      <c r="P60" s="406">
        <v>0.80159635119726336</v>
      </c>
      <c r="Q60" s="406"/>
      <c r="R60" s="405">
        <v>2.0986358866736622E-3</v>
      </c>
      <c r="S60" s="406">
        <v>0.12173913043478261</v>
      </c>
      <c r="T60" s="405">
        <v>0.13211600429645542</v>
      </c>
      <c r="U60" s="405">
        <v>3.7610619469026552E-2</v>
      </c>
      <c r="V60" s="405">
        <v>0.12694877505567928</v>
      </c>
      <c r="W60" s="406">
        <v>0.11935483870967742</v>
      </c>
      <c r="X60" s="406">
        <v>0.17103762827822122</v>
      </c>
      <c r="Y60" s="406"/>
      <c r="Z60" s="405">
        <v>3.8824763903462747E-2</v>
      </c>
      <c r="AA60" s="406">
        <v>5.6521739130434782E-2</v>
      </c>
      <c r="AB60" s="405">
        <v>3.22234156820623E-3</v>
      </c>
      <c r="AC60" s="405">
        <v>2.2123893805309734E-3</v>
      </c>
      <c r="AD60" s="405">
        <v>6.6815144766146995E-3</v>
      </c>
      <c r="AE60" s="406">
        <v>5.3763440860215055E-2</v>
      </c>
      <c r="AF60" s="406">
        <v>2.1664766248574687E-2</v>
      </c>
      <c r="AG60" s="406"/>
      <c r="AH60" s="407"/>
    </row>
    <row r="61" spans="1:34" x14ac:dyDescent="0.25">
      <c r="A61" s="400">
        <v>55</v>
      </c>
      <c r="B61" s="410" t="s">
        <v>129</v>
      </c>
      <c r="C61" s="401" t="s">
        <v>129</v>
      </c>
      <c r="D61" s="411">
        <v>153</v>
      </c>
      <c r="E61" s="412">
        <v>6</v>
      </c>
      <c r="F61" s="413">
        <v>113001000259</v>
      </c>
      <c r="G61" s="410" t="s">
        <v>948</v>
      </c>
      <c r="H61" s="400" t="s">
        <v>137</v>
      </c>
      <c r="I61" s="177"/>
      <c r="J61" s="405">
        <v>0.94758478931140799</v>
      </c>
      <c r="K61" s="405">
        <v>0.87473903966597077</v>
      </c>
      <c r="L61" s="405">
        <v>0.79303278688524592</v>
      </c>
      <c r="M61" s="375">
        <v>0.81028938906752412</v>
      </c>
      <c r="N61" s="375">
        <v>0.83515283842794763</v>
      </c>
      <c r="O61" s="414">
        <v>0.85432639649507114</v>
      </c>
      <c r="P61" s="414">
        <v>0.7845982142857143</v>
      </c>
      <c r="Q61" s="414"/>
      <c r="R61" s="405">
        <v>2.6721479958890029E-2</v>
      </c>
      <c r="S61" s="406">
        <v>8.7682672233820466E-2</v>
      </c>
      <c r="T61" s="405">
        <v>0.11782786885245902</v>
      </c>
      <c r="U61" s="375">
        <v>0.11682743837084673</v>
      </c>
      <c r="V61" s="375">
        <v>0.11790393013100436</v>
      </c>
      <c r="W61" s="414">
        <v>0.11829134720700986</v>
      </c>
      <c r="X61" s="414">
        <v>0.17299107142857142</v>
      </c>
      <c r="Y61" s="414"/>
      <c r="Z61" s="405">
        <v>1.4388489208633094E-2</v>
      </c>
      <c r="AA61" s="406">
        <v>3.7578288100208766E-2</v>
      </c>
      <c r="AB61" s="405">
        <v>8.9139344262295084E-2</v>
      </c>
      <c r="AC61" s="375">
        <v>7.2883172561629156E-2</v>
      </c>
      <c r="AD61" s="375">
        <v>4.0393013100436678E-2</v>
      </c>
      <c r="AE61" s="414">
        <v>2.1905805038335158E-2</v>
      </c>
      <c r="AF61" s="414">
        <v>3.2366071428571432E-2</v>
      </c>
      <c r="AG61" s="414"/>
      <c r="AH61" s="407"/>
    </row>
    <row r="62" spans="1:34" x14ac:dyDescent="0.25">
      <c r="A62" s="400">
        <v>56</v>
      </c>
      <c r="B62" s="415" t="s">
        <v>129</v>
      </c>
      <c r="C62" s="401" t="s">
        <v>129</v>
      </c>
      <c r="D62" s="402">
        <v>156</v>
      </c>
      <c r="E62" s="416">
        <v>6</v>
      </c>
      <c r="F62" s="404">
        <v>113001009281</v>
      </c>
      <c r="G62" s="401" t="s">
        <v>954</v>
      </c>
      <c r="H62" s="400" t="s">
        <v>137</v>
      </c>
      <c r="I62" s="177"/>
      <c r="J62" s="405">
        <v>0.89358108108108103</v>
      </c>
      <c r="K62" s="405">
        <v>0.91583710407239816</v>
      </c>
      <c r="L62" s="405">
        <v>0.88544358311800175</v>
      </c>
      <c r="M62" s="405">
        <v>0.93641114982578399</v>
      </c>
      <c r="N62" s="405">
        <v>0.86243386243386244</v>
      </c>
      <c r="O62" s="406">
        <v>0.93256262042389215</v>
      </c>
      <c r="P62" s="406">
        <v>0.90939597315436238</v>
      </c>
      <c r="Q62" s="406"/>
      <c r="R62" s="405">
        <v>5.6587837837837836E-2</v>
      </c>
      <c r="S62" s="406">
        <v>3.8009049773755653E-2</v>
      </c>
      <c r="T62" s="405">
        <v>9.3023255813953487E-2</v>
      </c>
      <c r="U62" s="405">
        <v>3.7456445993031356E-2</v>
      </c>
      <c r="V62" s="405">
        <v>8.6419753086419748E-2</v>
      </c>
      <c r="W62" s="406">
        <v>3.3718689788053952E-2</v>
      </c>
      <c r="X62" s="406">
        <v>4.5861297539149887E-2</v>
      </c>
      <c r="Y62" s="406"/>
      <c r="Z62" s="405">
        <v>3.4628378378378379E-2</v>
      </c>
      <c r="AA62" s="406">
        <v>4.6153846153846156E-2</v>
      </c>
      <c r="AB62" s="405">
        <v>2.1533161068044791E-2</v>
      </c>
      <c r="AC62" s="405">
        <v>1.3937282229965157E-2</v>
      </c>
      <c r="AD62" s="405">
        <v>4.3209876543209874E-2</v>
      </c>
      <c r="AE62" s="406">
        <v>2.4084778420038536E-2</v>
      </c>
      <c r="AF62" s="406">
        <v>2.4608501118568233E-2</v>
      </c>
      <c r="AG62" s="406"/>
      <c r="AH62" s="407"/>
    </row>
    <row r="63" spans="1:34" x14ac:dyDescent="0.25">
      <c r="A63" s="400">
        <v>57</v>
      </c>
      <c r="B63" s="401" t="s">
        <v>144</v>
      </c>
      <c r="C63" s="401" t="s">
        <v>129</v>
      </c>
      <c r="D63" s="402">
        <v>165</v>
      </c>
      <c r="E63" s="409" t="s">
        <v>367</v>
      </c>
      <c r="F63" s="404">
        <v>213001000075</v>
      </c>
      <c r="G63" s="401" t="s">
        <v>981</v>
      </c>
      <c r="H63" s="400" t="s">
        <v>137</v>
      </c>
      <c r="I63" s="177"/>
      <c r="J63" s="405">
        <v>0.89463955637707948</v>
      </c>
      <c r="K63" s="405">
        <v>0.84335154826958103</v>
      </c>
      <c r="L63" s="405">
        <v>0.85009861932938857</v>
      </c>
      <c r="M63" s="405">
        <v>0.89534883720930236</v>
      </c>
      <c r="N63" s="405">
        <v>0.88675213675213671</v>
      </c>
      <c r="O63" s="406">
        <v>0.83514099783080264</v>
      </c>
      <c r="P63" s="406">
        <v>0.92470588235294116</v>
      </c>
      <c r="Q63" s="406"/>
      <c r="R63" s="405">
        <v>7.2088724584103508E-2</v>
      </c>
      <c r="S63" s="406">
        <v>7.8324225865209471E-2</v>
      </c>
      <c r="T63" s="405">
        <v>8.8757396449704137E-2</v>
      </c>
      <c r="U63" s="405">
        <v>9.6899224806201556E-2</v>
      </c>
      <c r="V63" s="405">
        <v>6.8376068376068383E-2</v>
      </c>
      <c r="W63" s="406">
        <v>9.3275488069414311E-2</v>
      </c>
      <c r="X63" s="406">
        <v>5.647058823529412E-2</v>
      </c>
      <c r="Y63" s="406"/>
      <c r="Z63" s="405">
        <v>2.7726432532347505E-2</v>
      </c>
      <c r="AA63" s="406">
        <v>7.8324225865209471E-2</v>
      </c>
      <c r="AB63" s="405">
        <v>6.1143984220907298E-2</v>
      </c>
      <c r="AC63" s="405">
        <v>7.7519379844961239E-3</v>
      </c>
      <c r="AD63" s="405">
        <v>3.8461538461538464E-2</v>
      </c>
      <c r="AE63" s="406">
        <v>6.2906724511930592E-2</v>
      </c>
      <c r="AF63" s="406">
        <v>1.8823529411764704E-2</v>
      </c>
      <c r="AG63" s="406"/>
      <c r="AH63" s="407"/>
    </row>
    <row r="64" spans="1:34" x14ac:dyDescent="0.25">
      <c r="A64" s="400">
        <v>58</v>
      </c>
      <c r="B64" s="401" t="s">
        <v>144</v>
      </c>
      <c r="C64" s="401" t="s">
        <v>129</v>
      </c>
      <c r="D64" s="402">
        <v>170</v>
      </c>
      <c r="E64" s="409" t="s">
        <v>367</v>
      </c>
      <c r="F64" s="404">
        <v>213001000245</v>
      </c>
      <c r="G64" s="401" t="s">
        <v>3527</v>
      </c>
      <c r="H64" s="400" t="s">
        <v>137</v>
      </c>
      <c r="I64" s="177"/>
      <c r="J64" s="405">
        <v>0.88571428571428568</v>
      </c>
      <c r="K64" s="405">
        <v>0.83476764199655762</v>
      </c>
      <c r="L64" s="405">
        <v>0.87295825771324864</v>
      </c>
      <c r="M64" s="405">
        <v>0.98830409356725146</v>
      </c>
      <c r="N64" s="405">
        <v>0.85927505330490406</v>
      </c>
      <c r="O64" s="406">
        <v>0.85545023696682465</v>
      </c>
      <c r="P64" s="406">
        <v>0.82305630026809651</v>
      </c>
      <c r="Q64" s="406"/>
      <c r="R64" s="405">
        <v>6.0317460317460318E-2</v>
      </c>
      <c r="S64" s="406">
        <v>8.2616179001721177E-2</v>
      </c>
      <c r="T64" s="405">
        <v>6.5335753176043551E-2</v>
      </c>
      <c r="U64" s="405">
        <v>5.8479532163742687E-3</v>
      </c>
      <c r="V64" s="405">
        <v>7.6759061833688705E-2</v>
      </c>
      <c r="W64" s="406">
        <v>6.6350710900473939E-2</v>
      </c>
      <c r="X64" s="406">
        <v>8.8471849865951746E-2</v>
      </c>
      <c r="Y64" s="406"/>
      <c r="Z64" s="405">
        <v>4.7619047619047616E-2</v>
      </c>
      <c r="AA64" s="406">
        <v>8.2616179001721177E-2</v>
      </c>
      <c r="AB64" s="405">
        <v>6.1705989110707807E-2</v>
      </c>
      <c r="AC64" s="405">
        <v>5.8479532163742687E-3</v>
      </c>
      <c r="AD64" s="405">
        <v>6.1833688699360338E-2</v>
      </c>
      <c r="AE64" s="406">
        <v>6.8720379146919433E-2</v>
      </c>
      <c r="AF64" s="406">
        <v>6.4343163538873996E-2</v>
      </c>
      <c r="AG64" s="406"/>
      <c r="AH64" s="407"/>
    </row>
    <row r="65" spans="1:34" x14ac:dyDescent="0.25">
      <c r="A65" s="400">
        <v>59</v>
      </c>
      <c r="B65" s="401" t="s">
        <v>144</v>
      </c>
      <c r="C65" s="401" t="s">
        <v>129</v>
      </c>
      <c r="D65" s="402">
        <v>177</v>
      </c>
      <c r="E65" s="409" t="s">
        <v>367</v>
      </c>
      <c r="F65" s="404">
        <v>213001001306</v>
      </c>
      <c r="G65" s="401" t="s">
        <v>1026</v>
      </c>
      <c r="H65" s="400" t="s">
        <v>137</v>
      </c>
      <c r="I65" s="177"/>
      <c r="J65" s="405">
        <v>0.8833333333333333</v>
      </c>
      <c r="K65" s="405">
        <v>0.88451086956521741</v>
      </c>
      <c r="L65" s="405">
        <v>0.84944751381215466</v>
      </c>
      <c r="M65" s="405">
        <v>0.97142857142857142</v>
      </c>
      <c r="N65" s="405">
        <v>0.77352941176470591</v>
      </c>
      <c r="O65" s="406">
        <v>0.7929373996789727</v>
      </c>
      <c r="P65" s="406">
        <v>0.8499156829679595</v>
      </c>
      <c r="Q65" s="406"/>
      <c r="R65" s="405">
        <v>7.6388888888888895E-2</v>
      </c>
      <c r="S65" s="406">
        <v>7.3369565217391311E-2</v>
      </c>
      <c r="T65" s="405">
        <v>5.8011049723756904E-2</v>
      </c>
      <c r="U65" s="405">
        <v>1.9548872180451128E-2</v>
      </c>
      <c r="V65" s="405">
        <v>0.17352941176470588</v>
      </c>
      <c r="W65" s="406">
        <v>0.1492776886035313</v>
      </c>
      <c r="X65" s="406">
        <v>8.9376053962900506E-2</v>
      </c>
      <c r="Y65" s="406"/>
      <c r="Z65" s="405">
        <v>3.4722222222222224E-2</v>
      </c>
      <c r="AA65" s="406">
        <v>4.2119565217391304E-2</v>
      </c>
      <c r="AB65" s="405">
        <v>9.2541436464088397E-2</v>
      </c>
      <c r="AC65" s="405">
        <v>9.0225563909774441E-3</v>
      </c>
      <c r="AD65" s="405">
        <v>4.5588235294117645E-2</v>
      </c>
      <c r="AE65" s="406">
        <v>4.49438202247191E-2</v>
      </c>
      <c r="AF65" s="406">
        <v>4.7217537942664416E-2</v>
      </c>
      <c r="AG65" s="406"/>
      <c r="AH65" s="407"/>
    </row>
    <row r="66" spans="1:34" x14ac:dyDescent="0.25">
      <c r="A66" s="400">
        <v>60</v>
      </c>
      <c r="B66" s="401" t="s">
        <v>144</v>
      </c>
      <c r="C66" s="401" t="s">
        <v>129</v>
      </c>
      <c r="D66" s="402">
        <v>183</v>
      </c>
      <c r="E66" s="409" t="s">
        <v>367</v>
      </c>
      <c r="F66" s="404">
        <v>213001002531</v>
      </c>
      <c r="G66" s="401" t="s">
        <v>1054</v>
      </c>
      <c r="H66" s="400" t="s">
        <v>137</v>
      </c>
      <c r="I66" s="177"/>
      <c r="J66" s="405">
        <v>0.87469287469287471</v>
      </c>
      <c r="K66" s="405">
        <v>0.86842105263157898</v>
      </c>
      <c r="L66" s="405">
        <v>0.83727034120734911</v>
      </c>
      <c r="M66" s="405">
        <v>0.90109890109890112</v>
      </c>
      <c r="N66" s="405">
        <v>0.83505154639175261</v>
      </c>
      <c r="O66" s="406">
        <v>0.81481481481481477</v>
      </c>
      <c r="P66" s="406">
        <v>0.82535885167464118</v>
      </c>
      <c r="Q66" s="406"/>
      <c r="R66" s="405">
        <v>6.6339066339066333E-2</v>
      </c>
      <c r="S66" s="406">
        <v>7.4162679425837319E-2</v>
      </c>
      <c r="T66" s="405">
        <v>0.15485564304461943</v>
      </c>
      <c r="U66" s="405">
        <v>7.9670329670329665E-2</v>
      </c>
      <c r="V66" s="405">
        <v>6.9587628865979384E-2</v>
      </c>
      <c r="W66" s="406">
        <v>8.9947089947089942E-2</v>
      </c>
      <c r="X66" s="406">
        <v>0.11244019138755981</v>
      </c>
      <c r="Y66" s="406"/>
      <c r="Z66" s="405">
        <v>4.4226044226044224E-2</v>
      </c>
      <c r="AA66" s="406">
        <v>5.7416267942583733E-2</v>
      </c>
      <c r="AB66" s="405">
        <v>7.874015748031496E-3</v>
      </c>
      <c r="AC66" s="405">
        <v>1.9230769230769232E-2</v>
      </c>
      <c r="AD66" s="405">
        <v>7.4742268041237112E-2</v>
      </c>
      <c r="AE66" s="406">
        <v>9.2592592592592587E-2</v>
      </c>
      <c r="AF66" s="406">
        <v>5.0239234449760764E-2</v>
      </c>
      <c r="AG66" s="406"/>
      <c r="AH66" s="407"/>
    </row>
    <row r="67" spans="1:34" x14ac:dyDescent="0.25">
      <c r="A67" s="400">
        <v>61</v>
      </c>
      <c r="B67" s="401" t="s">
        <v>144</v>
      </c>
      <c r="C67" s="401" t="s">
        <v>129</v>
      </c>
      <c r="D67" s="402">
        <v>184</v>
      </c>
      <c r="E67" s="409" t="s">
        <v>367</v>
      </c>
      <c r="F67" s="404">
        <v>213001002809</v>
      </c>
      <c r="G67" s="401" t="s">
        <v>1061</v>
      </c>
      <c r="H67" s="400" t="s">
        <v>137</v>
      </c>
      <c r="I67" s="177"/>
      <c r="J67" s="405">
        <v>0.88273708120386141</v>
      </c>
      <c r="K67" s="405">
        <v>0.83516174402250354</v>
      </c>
      <c r="L67" s="405">
        <v>0.76959553695955374</v>
      </c>
      <c r="M67" s="405">
        <v>0.98543273350471294</v>
      </c>
      <c r="N67" s="405">
        <v>0.87573632538569424</v>
      </c>
      <c r="O67" s="406">
        <v>0.81323943661971831</v>
      </c>
      <c r="P67" s="406">
        <v>0.84798850574712648</v>
      </c>
      <c r="Q67" s="406"/>
      <c r="R67" s="405">
        <v>5.7921635434412269E-2</v>
      </c>
      <c r="S67" s="406">
        <v>0.10351617440225035</v>
      </c>
      <c r="T67" s="405">
        <v>0.14728033472803348</v>
      </c>
      <c r="U67" s="405">
        <v>2.8563267637817767E-3</v>
      </c>
      <c r="V67" s="405">
        <v>6.6199158485273496E-2</v>
      </c>
      <c r="W67" s="406">
        <v>0.10704225352112676</v>
      </c>
      <c r="X67" s="406">
        <v>8.1034482758620685E-2</v>
      </c>
      <c r="Y67" s="406"/>
      <c r="Z67" s="405">
        <v>5.2526973310618966E-2</v>
      </c>
      <c r="AA67" s="406">
        <v>6.1322081575246129E-2</v>
      </c>
      <c r="AB67" s="405">
        <v>8.3124128312412837E-2</v>
      </c>
      <c r="AC67" s="405">
        <v>1.1425307055127107E-2</v>
      </c>
      <c r="AD67" s="405">
        <v>5.2454417952314168E-2</v>
      </c>
      <c r="AE67" s="406">
        <v>7.3521126760563382E-2</v>
      </c>
      <c r="AF67" s="406">
        <v>6.2068965517241378E-2</v>
      </c>
      <c r="AG67" s="406"/>
      <c r="AH67" s="407"/>
    </row>
    <row r="68" spans="1:34" x14ac:dyDescent="0.25">
      <c r="A68" s="400">
        <v>62</v>
      </c>
      <c r="B68" s="401" t="s">
        <v>144</v>
      </c>
      <c r="C68" s="401" t="s">
        <v>129</v>
      </c>
      <c r="D68" s="402">
        <v>193</v>
      </c>
      <c r="E68" s="409" t="s">
        <v>367</v>
      </c>
      <c r="F68" s="404">
        <v>213001007533</v>
      </c>
      <c r="G68" s="401" t="s">
        <v>1139</v>
      </c>
      <c r="H68" s="400" t="s">
        <v>137</v>
      </c>
      <c r="I68" s="177"/>
      <c r="J68" s="405">
        <v>0.9285714285714286</v>
      </c>
      <c r="K68" s="405">
        <v>0.90482233502538068</v>
      </c>
      <c r="L68" s="405">
        <v>0.89580686149936473</v>
      </c>
      <c r="M68" s="405">
        <v>0.91927083333333337</v>
      </c>
      <c r="N68" s="405">
        <v>0.86790123456790125</v>
      </c>
      <c r="O68" s="406">
        <v>0.8664021164021164</v>
      </c>
      <c r="P68" s="406">
        <v>0.81582537517053211</v>
      </c>
      <c r="Q68" s="406"/>
      <c r="R68" s="405">
        <v>3.7735849056603772E-2</v>
      </c>
      <c r="S68" s="406">
        <v>4.4416243654822336E-2</v>
      </c>
      <c r="T68" s="405">
        <v>4.9555273189326558E-2</v>
      </c>
      <c r="U68" s="405">
        <v>6.7708333333333329E-2</v>
      </c>
      <c r="V68" s="405">
        <v>5.802469135802469E-2</v>
      </c>
      <c r="W68" s="406">
        <v>7.8042328042328038E-2</v>
      </c>
      <c r="X68" s="406">
        <v>9.9590723055934513E-2</v>
      </c>
      <c r="Y68" s="406"/>
      <c r="Z68" s="405">
        <v>2.6954177897574125E-2</v>
      </c>
      <c r="AA68" s="406">
        <v>5.0761421319796954E-2</v>
      </c>
      <c r="AB68" s="405">
        <v>5.4637865311308764E-2</v>
      </c>
      <c r="AC68" s="405">
        <v>1.3020833333333334E-2</v>
      </c>
      <c r="AD68" s="405">
        <v>5.4320987654320987E-2</v>
      </c>
      <c r="AE68" s="406">
        <v>4.3650793650793648E-2</v>
      </c>
      <c r="AF68" s="406">
        <v>6.8212824010914053E-2</v>
      </c>
      <c r="AG68" s="406"/>
      <c r="AH68" s="407"/>
    </row>
    <row r="69" spans="1:34" x14ac:dyDescent="0.25">
      <c r="A69" s="400">
        <v>63</v>
      </c>
      <c r="B69" s="401" t="s">
        <v>129</v>
      </c>
      <c r="C69" s="401" t="s">
        <v>129</v>
      </c>
      <c r="D69" s="402">
        <v>198</v>
      </c>
      <c r="E69" s="403">
        <v>6</v>
      </c>
      <c r="F69" s="404">
        <v>113001000321</v>
      </c>
      <c r="G69" s="401" t="s">
        <v>1172</v>
      </c>
      <c r="H69" s="400" t="s">
        <v>137</v>
      </c>
      <c r="I69" s="177"/>
      <c r="J69" s="405">
        <v>0.84139985107967241</v>
      </c>
      <c r="K69" s="405">
        <v>0.90544629349470496</v>
      </c>
      <c r="L69" s="405">
        <v>0.86860795454545459</v>
      </c>
      <c r="M69" s="405">
        <v>0.94204946996466432</v>
      </c>
      <c r="N69" s="405">
        <v>0.81614035087719294</v>
      </c>
      <c r="O69" s="406">
        <v>0.83355176933158581</v>
      </c>
      <c r="P69" s="406">
        <v>0.83684568320870156</v>
      </c>
      <c r="Q69" s="406"/>
      <c r="R69" s="405">
        <v>9.2330603127326882E-2</v>
      </c>
      <c r="S69" s="406">
        <v>5.4462934947049922E-2</v>
      </c>
      <c r="T69" s="405">
        <v>0.13068181818181818</v>
      </c>
      <c r="U69" s="405">
        <v>4.5229681978798585E-2</v>
      </c>
      <c r="V69" s="405">
        <v>0.1031578947368421</v>
      </c>
      <c r="W69" s="406">
        <v>0.12647444298820446</v>
      </c>
      <c r="X69" s="406">
        <v>7.6818490822569682E-2</v>
      </c>
      <c r="Y69" s="406"/>
      <c r="Z69" s="405">
        <v>5.5845122859270291E-2</v>
      </c>
      <c r="AA69" s="406">
        <v>4.0090771558245086E-2</v>
      </c>
      <c r="AB69" s="405">
        <v>7.1022727272727275E-4</v>
      </c>
      <c r="AC69" s="405">
        <v>1.1307420494699646E-2</v>
      </c>
      <c r="AD69" s="405">
        <v>6.9473684210526312E-2</v>
      </c>
      <c r="AE69" s="406">
        <v>3.3420707732634336E-2</v>
      </c>
      <c r="AF69" s="406">
        <v>6.9340584636301841E-2</v>
      </c>
      <c r="AG69" s="406"/>
      <c r="AH69" s="407"/>
    </row>
    <row r="70" spans="1:34" x14ac:dyDescent="0.25">
      <c r="A70" s="400">
        <v>64</v>
      </c>
      <c r="B70" s="401" t="s">
        <v>129</v>
      </c>
      <c r="C70" s="401" t="s">
        <v>129</v>
      </c>
      <c r="D70" s="402">
        <v>270</v>
      </c>
      <c r="E70" s="403">
        <v>7</v>
      </c>
      <c r="F70" s="404">
        <v>313001004750</v>
      </c>
      <c r="G70" s="401" t="s">
        <v>1200</v>
      </c>
      <c r="H70" s="400" t="s">
        <v>137</v>
      </c>
      <c r="I70" s="177"/>
      <c r="J70" s="405">
        <v>0.88434163701067614</v>
      </c>
      <c r="K70" s="405">
        <v>0.9101023587004895</v>
      </c>
      <c r="L70" s="405">
        <v>0.87149122807017543</v>
      </c>
      <c r="M70" s="405">
        <v>0.89899431569742017</v>
      </c>
      <c r="N70" s="405">
        <v>0.81173490924440694</v>
      </c>
      <c r="O70" s="406">
        <v>0.85639458751636843</v>
      </c>
      <c r="P70" s="406">
        <v>0.90702749890877343</v>
      </c>
      <c r="Q70" s="406"/>
      <c r="R70" s="405">
        <v>6.8060498220640572E-2</v>
      </c>
      <c r="S70" s="406">
        <v>4.8509123275478419E-2</v>
      </c>
      <c r="T70" s="405">
        <v>4.7807017543859652E-2</v>
      </c>
      <c r="U70" s="405">
        <v>3.935286401399213E-3</v>
      </c>
      <c r="V70" s="405">
        <v>0.11777121148163783</v>
      </c>
      <c r="W70" s="406">
        <v>0.11217808817110432</v>
      </c>
      <c r="X70" s="406">
        <v>3.0554343081623744E-2</v>
      </c>
      <c r="Y70" s="406"/>
      <c r="Z70" s="405">
        <v>4.2704626334519574E-2</v>
      </c>
      <c r="AA70" s="406">
        <v>4.1388518024032039E-2</v>
      </c>
      <c r="AB70" s="405">
        <v>8.0701754385964913E-2</v>
      </c>
      <c r="AC70" s="405">
        <v>9.6195889811980767E-2</v>
      </c>
      <c r="AD70" s="405">
        <v>6.5428450823132117E-2</v>
      </c>
      <c r="AE70" s="406">
        <v>2.400698384984723E-2</v>
      </c>
      <c r="AF70" s="406">
        <v>5.5870798777826275E-2</v>
      </c>
      <c r="AG70" s="406"/>
      <c r="AH70" s="407"/>
    </row>
    <row r="71" spans="1:34" x14ac:dyDescent="0.25">
      <c r="A71" s="400">
        <v>65</v>
      </c>
      <c r="B71" s="401" t="s">
        <v>144</v>
      </c>
      <c r="C71" s="401" t="s">
        <v>129</v>
      </c>
      <c r="D71" s="402">
        <v>492</v>
      </c>
      <c r="E71" s="409" t="s">
        <v>367</v>
      </c>
      <c r="F71" s="404">
        <v>413001004703</v>
      </c>
      <c r="G71" s="401" t="s">
        <v>3528</v>
      </c>
      <c r="H71" s="400" t="s">
        <v>137</v>
      </c>
      <c r="I71" s="177"/>
      <c r="J71" s="405">
        <v>0.81438202247191016</v>
      </c>
      <c r="K71" s="405">
        <v>0.80963302752293576</v>
      </c>
      <c r="L71" s="405">
        <v>0.87177203918076585</v>
      </c>
      <c r="M71" s="405">
        <v>0.91177748804867453</v>
      </c>
      <c r="N71" s="405">
        <v>0.80870314519603614</v>
      </c>
      <c r="O71" s="406">
        <v>0.7887517146776406</v>
      </c>
      <c r="P71" s="406">
        <v>0.8192239858906526</v>
      </c>
      <c r="Q71" s="406"/>
      <c r="R71" s="405">
        <v>0.14202247191011236</v>
      </c>
      <c r="S71" s="406">
        <v>0.11330275229357799</v>
      </c>
      <c r="T71" s="405">
        <v>0.12110418521816563</v>
      </c>
      <c r="U71" s="405">
        <v>7.3880921338548455E-2</v>
      </c>
      <c r="V71" s="405">
        <v>0.11632916846186989</v>
      </c>
      <c r="W71" s="406">
        <v>0.11065386374028349</v>
      </c>
      <c r="X71" s="406">
        <v>0.13007054673721341</v>
      </c>
      <c r="Y71" s="406"/>
      <c r="Z71" s="405">
        <v>3.2808988764044943E-2</v>
      </c>
      <c r="AA71" s="406">
        <v>7.7064220183486243E-2</v>
      </c>
      <c r="AB71" s="405">
        <v>7.1237756010685662E-3</v>
      </c>
      <c r="AC71" s="405">
        <v>1.3472403302911778E-2</v>
      </c>
      <c r="AD71" s="405">
        <v>7.1951744937526929E-2</v>
      </c>
      <c r="AE71" s="406">
        <v>9.6936442615454962E-2</v>
      </c>
      <c r="AF71" s="406">
        <v>4.2328042328042326E-2</v>
      </c>
      <c r="AG71" s="406"/>
      <c r="AH71" s="407"/>
    </row>
    <row r="72" spans="1:34" x14ac:dyDescent="0.25">
      <c r="A72" s="400">
        <v>66</v>
      </c>
      <c r="B72" s="401" t="s">
        <v>129</v>
      </c>
      <c r="C72" s="401" t="s">
        <v>129</v>
      </c>
      <c r="D72" s="402">
        <v>636</v>
      </c>
      <c r="E72" s="403">
        <v>6</v>
      </c>
      <c r="F72" s="404">
        <v>113001028421</v>
      </c>
      <c r="G72" s="401" t="s">
        <v>1381</v>
      </c>
      <c r="H72" s="400" t="s">
        <v>137</v>
      </c>
      <c r="I72" s="177"/>
      <c r="J72" s="405">
        <v>0.93519351935193518</v>
      </c>
      <c r="K72" s="405">
        <v>0.93490054249547916</v>
      </c>
      <c r="L72" s="405">
        <v>0.98089171974522293</v>
      </c>
      <c r="M72" s="405">
        <v>0.97968605724838409</v>
      </c>
      <c r="N72" s="405">
        <v>0.87037037037037035</v>
      </c>
      <c r="O72" s="406">
        <v>0.87084870848708484</v>
      </c>
      <c r="P72" s="406">
        <v>0.84164222873900296</v>
      </c>
      <c r="Q72" s="406"/>
      <c r="R72" s="405">
        <v>4.5004500450045004E-2</v>
      </c>
      <c r="S72" s="406">
        <v>5.0632911392405063E-2</v>
      </c>
      <c r="T72" s="405">
        <v>1.364877161055505E-2</v>
      </c>
      <c r="U72" s="405">
        <v>1.9390581717451522E-2</v>
      </c>
      <c r="V72" s="405">
        <v>8.4259259259259256E-2</v>
      </c>
      <c r="W72" s="406">
        <v>8.4870848708487087E-2</v>
      </c>
      <c r="X72" s="406">
        <v>0.10948191593352884</v>
      </c>
      <c r="Y72" s="406"/>
      <c r="Z72" s="405">
        <v>1.7101710171017102E-2</v>
      </c>
      <c r="AA72" s="406">
        <v>1.4466546112115732E-2</v>
      </c>
      <c r="AB72" s="405">
        <v>5.4595086442220204E-3</v>
      </c>
      <c r="AC72" s="405">
        <v>9.2336103416435823E-4</v>
      </c>
      <c r="AD72" s="405">
        <v>3.888888888888889E-2</v>
      </c>
      <c r="AE72" s="406">
        <v>3.8745387453874541E-2</v>
      </c>
      <c r="AF72" s="406">
        <v>4.2033235581622676E-2</v>
      </c>
      <c r="AG72" s="406"/>
      <c r="AH72" s="407"/>
    </row>
    <row r="73" spans="1:34" x14ac:dyDescent="0.25">
      <c r="A73" s="400">
        <v>67</v>
      </c>
      <c r="B73" s="401" t="s">
        <v>129</v>
      </c>
      <c r="C73" s="401" t="s">
        <v>129</v>
      </c>
      <c r="D73" s="402">
        <v>717</v>
      </c>
      <c r="E73" s="403">
        <v>5</v>
      </c>
      <c r="F73" s="404">
        <v>113001029095</v>
      </c>
      <c r="G73" s="401" t="s">
        <v>1295</v>
      </c>
      <c r="H73" s="400" t="s">
        <v>137</v>
      </c>
      <c r="I73" s="177"/>
      <c r="J73" s="405">
        <v>0.85003274394237072</v>
      </c>
      <c r="K73" s="405">
        <v>0.8606610499027868</v>
      </c>
      <c r="L73" s="405">
        <v>0.83584905660377362</v>
      </c>
      <c r="M73" s="405">
        <v>0.82985257985257987</v>
      </c>
      <c r="N73" s="405">
        <v>0.86023500309214596</v>
      </c>
      <c r="O73" s="406">
        <v>0.83718028696194635</v>
      </c>
      <c r="P73" s="406">
        <v>0.90943396226415096</v>
      </c>
      <c r="Q73" s="406"/>
      <c r="R73" s="405">
        <v>0.10150622134905042</v>
      </c>
      <c r="S73" s="406">
        <v>8.8788075178224235E-2</v>
      </c>
      <c r="T73" s="405">
        <v>7.3584905660377356E-2</v>
      </c>
      <c r="U73" s="405">
        <v>0.12592137592137592</v>
      </c>
      <c r="V73" s="405">
        <v>7.9777365491651209E-2</v>
      </c>
      <c r="W73" s="406">
        <v>9.7941359950093579E-2</v>
      </c>
      <c r="X73" s="406">
        <v>1.1949685534591196E-2</v>
      </c>
      <c r="Y73" s="406"/>
      <c r="Z73" s="405">
        <v>3.732809430255403E-2</v>
      </c>
      <c r="AA73" s="406">
        <v>5.0550874918988985E-2</v>
      </c>
      <c r="AB73" s="405">
        <v>9.056603773584905E-2</v>
      </c>
      <c r="AC73" s="405">
        <v>4.3611793611793612E-2</v>
      </c>
      <c r="AD73" s="405">
        <v>5.1948051948051951E-2</v>
      </c>
      <c r="AE73" s="406">
        <v>5.8016219588271987E-2</v>
      </c>
      <c r="AF73" s="406">
        <v>7.0440251572327042E-2</v>
      </c>
      <c r="AG73" s="406"/>
      <c r="AH73" s="407"/>
    </row>
    <row r="74" spans="1:34" x14ac:dyDescent="0.25">
      <c r="A74" s="400">
        <v>68</v>
      </c>
      <c r="B74" s="401" t="s">
        <v>129</v>
      </c>
      <c r="C74" s="401" t="s">
        <v>129</v>
      </c>
      <c r="D74" s="402">
        <v>788</v>
      </c>
      <c r="E74" s="403">
        <v>6</v>
      </c>
      <c r="F74" s="404">
        <v>313001029396</v>
      </c>
      <c r="G74" s="401" t="s">
        <v>3529</v>
      </c>
      <c r="H74" s="400" t="s">
        <v>137</v>
      </c>
      <c r="I74" s="177"/>
      <c r="J74" s="405">
        <v>0.86399108138238578</v>
      </c>
      <c r="K74" s="405">
        <v>0.8816282806641671</v>
      </c>
      <c r="L74" s="405">
        <v>0.97560975609756095</v>
      </c>
      <c r="M74" s="405">
        <v>0.96573751451800227</v>
      </c>
      <c r="N74" s="405">
        <v>0.91685393258426962</v>
      </c>
      <c r="O74" s="406">
        <v>0.91306755260243633</v>
      </c>
      <c r="P74" s="406">
        <v>0.79846238330587593</v>
      </c>
      <c r="Q74" s="406"/>
      <c r="R74" s="405">
        <v>9.3088071348940912E-2</v>
      </c>
      <c r="S74" s="406">
        <v>7.873594001071238E-2</v>
      </c>
      <c r="T74" s="405">
        <v>1.6436903499469777E-2</v>
      </c>
      <c r="U74" s="405">
        <v>2.0905923344947737E-2</v>
      </c>
      <c r="V74" s="405">
        <v>1.1797752808988765E-2</v>
      </c>
      <c r="W74" s="406">
        <v>3.709856035437431E-2</v>
      </c>
      <c r="X74" s="406">
        <v>0.15540911587040088</v>
      </c>
      <c r="Y74" s="406"/>
      <c r="Z74" s="405">
        <v>3.2329988851727984E-2</v>
      </c>
      <c r="AA74" s="406">
        <v>3.9635779325120517E-2</v>
      </c>
      <c r="AB74" s="405">
        <v>7.9533404029692462E-3</v>
      </c>
      <c r="AC74" s="405">
        <v>1.1614401858304297E-2</v>
      </c>
      <c r="AD74" s="405">
        <v>6.2359550561797754E-2</v>
      </c>
      <c r="AE74" s="406">
        <v>4.1528239202657809E-2</v>
      </c>
      <c r="AF74" s="406">
        <v>3.789126853377265E-2</v>
      </c>
      <c r="AG74" s="406"/>
      <c r="AH74" s="407"/>
    </row>
    <row r="75" spans="1:34" x14ac:dyDescent="0.25">
      <c r="A75" s="400">
        <v>69</v>
      </c>
      <c r="B75" s="401" t="s">
        <v>129</v>
      </c>
      <c r="C75" s="401" t="s">
        <v>129</v>
      </c>
      <c r="D75" s="402">
        <v>828</v>
      </c>
      <c r="E75" s="403">
        <v>6</v>
      </c>
      <c r="F75" s="404">
        <v>113001029800</v>
      </c>
      <c r="G75" s="401" t="s">
        <v>3213</v>
      </c>
      <c r="H75" s="400" t="s">
        <v>137</v>
      </c>
      <c r="I75" s="177"/>
      <c r="J75" s="405">
        <v>0.91360691144708428</v>
      </c>
      <c r="K75" s="405">
        <v>0.92273730684326716</v>
      </c>
      <c r="L75" s="405">
        <v>0.94591611479028692</v>
      </c>
      <c r="M75" s="405">
        <v>0.99561403508771928</v>
      </c>
      <c r="N75" s="405">
        <v>0.9331275720164609</v>
      </c>
      <c r="O75" s="406">
        <v>0.95101171458998934</v>
      </c>
      <c r="P75" s="406">
        <v>0.90311004784688997</v>
      </c>
      <c r="Q75" s="406"/>
      <c r="R75" s="405">
        <v>5.7235421166306692E-2</v>
      </c>
      <c r="S75" s="406">
        <v>4.6357615894039736E-2</v>
      </c>
      <c r="T75" s="405">
        <v>4.7461368653421633E-2</v>
      </c>
      <c r="U75" s="405">
        <v>0</v>
      </c>
      <c r="V75" s="405">
        <v>1.954732510288066E-2</v>
      </c>
      <c r="W75" s="406">
        <v>1.1714589989350373E-2</v>
      </c>
      <c r="X75" s="406">
        <v>3.2296650717703351E-2</v>
      </c>
      <c r="Y75" s="406"/>
      <c r="Z75" s="405">
        <v>1.9438444924406047E-2</v>
      </c>
      <c r="AA75" s="406">
        <v>3.0905077262693158E-2</v>
      </c>
      <c r="AB75" s="405">
        <v>6.6225165562913907E-3</v>
      </c>
      <c r="AC75" s="405">
        <v>4.3859649122807015E-3</v>
      </c>
      <c r="AD75" s="405">
        <v>3.1893004115226338E-2</v>
      </c>
      <c r="AE75" s="406">
        <v>2.5559105431309903E-2</v>
      </c>
      <c r="AF75" s="406">
        <v>4.3062200956937802E-2</v>
      </c>
      <c r="AG75" s="406"/>
      <c r="AH75" s="407"/>
    </row>
    <row r="76" spans="1:34" x14ac:dyDescent="0.25">
      <c r="A76" s="400">
        <v>70</v>
      </c>
      <c r="B76" s="417" t="s">
        <v>129</v>
      </c>
      <c r="C76" s="401" t="s">
        <v>129</v>
      </c>
      <c r="D76" s="402">
        <v>839</v>
      </c>
      <c r="E76" s="416">
        <v>4</v>
      </c>
      <c r="F76" s="404">
        <v>113001029851</v>
      </c>
      <c r="G76" s="401" t="s">
        <v>1309</v>
      </c>
      <c r="H76" s="400" t="s">
        <v>137</v>
      </c>
      <c r="I76" s="177"/>
      <c r="J76" s="405">
        <v>0.77777777777777779</v>
      </c>
      <c r="K76" s="405">
        <v>0.7400249376558603</v>
      </c>
      <c r="L76" s="405">
        <v>0.84550898203592817</v>
      </c>
      <c r="M76" s="405">
        <v>0.87866927592954991</v>
      </c>
      <c r="N76" s="405">
        <v>0.95627240143369174</v>
      </c>
      <c r="O76" s="406">
        <v>0.94092526690391454</v>
      </c>
      <c r="P76" s="406">
        <v>0.94624652455977754</v>
      </c>
      <c r="Q76" s="406"/>
      <c r="R76" s="405">
        <v>0.11965811965811966</v>
      </c>
      <c r="S76" s="406">
        <v>0.12219451371571072</v>
      </c>
      <c r="T76" s="405">
        <v>7.6047904191616764E-2</v>
      </c>
      <c r="U76" s="405">
        <v>0.10632746249184605</v>
      </c>
      <c r="V76" s="405">
        <v>0</v>
      </c>
      <c r="W76" s="406">
        <v>0</v>
      </c>
      <c r="X76" s="406">
        <v>0</v>
      </c>
      <c r="Y76" s="406"/>
      <c r="Z76" s="405">
        <v>9.9715099715099717E-2</v>
      </c>
      <c r="AA76" s="406">
        <v>0.13778054862842892</v>
      </c>
      <c r="AB76" s="405">
        <v>7.8443113772455095E-2</v>
      </c>
      <c r="AC76" s="405">
        <v>1.1741682974559686E-2</v>
      </c>
      <c r="AD76" s="405">
        <v>3.3691756272401431E-2</v>
      </c>
      <c r="AE76" s="406">
        <v>5.1245551601423488E-2</v>
      </c>
      <c r="AF76" s="406">
        <v>4.2632066728452274E-2</v>
      </c>
      <c r="AG76" s="406"/>
      <c r="AH76" s="407"/>
    </row>
    <row r="77" spans="1:34" x14ac:dyDescent="0.25">
      <c r="A77" s="400">
        <v>71</v>
      </c>
      <c r="B77" s="410" t="s">
        <v>129</v>
      </c>
      <c r="C77" s="401" t="s">
        <v>129</v>
      </c>
      <c r="D77" s="411">
        <v>873</v>
      </c>
      <c r="E77" s="412">
        <v>6</v>
      </c>
      <c r="F77" s="413">
        <v>113001030212</v>
      </c>
      <c r="G77" s="410" t="s">
        <v>3275</v>
      </c>
      <c r="H77" s="400" t="s">
        <v>137</v>
      </c>
      <c r="I77" s="177"/>
      <c r="J77" s="405">
        <v>0.89933333333333332</v>
      </c>
      <c r="K77" s="405">
        <v>0.91893732970027253</v>
      </c>
      <c r="L77" s="405">
        <v>0.90778688524590168</v>
      </c>
      <c r="M77" s="375">
        <v>0.95482546201232033</v>
      </c>
      <c r="N77" s="375">
        <v>0.85949280328992461</v>
      </c>
      <c r="O77" s="418">
        <v>0.88774811772758389</v>
      </c>
      <c r="P77" s="418">
        <v>0.88609271523178812</v>
      </c>
      <c r="Q77" s="418"/>
      <c r="R77" s="405">
        <v>7.8666666666666663E-2</v>
      </c>
      <c r="S77" s="406">
        <v>7.3569482288828342E-2</v>
      </c>
      <c r="T77" s="405">
        <v>8.4699453551912565E-2</v>
      </c>
      <c r="U77" s="375">
        <v>4.3121149897330596E-2</v>
      </c>
      <c r="V77" s="375">
        <v>0.11034955448937629</v>
      </c>
      <c r="W77" s="418">
        <v>8.1451060917180018E-2</v>
      </c>
      <c r="X77" s="418">
        <v>7.0860927152317885E-2</v>
      </c>
      <c r="Y77" s="418"/>
      <c r="Z77" s="405">
        <v>1.7333333333333333E-2</v>
      </c>
      <c r="AA77" s="406">
        <v>7.4931880108991822E-3</v>
      </c>
      <c r="AB77" s="405">
        <v>7.513661202185792E-3</v>
      </c>
      <c r="AC77" s="375">
        <v>2.0533880903490761E-3</v>
      </c>
      <c r="AD77" s="375">
        <v>2.1247429746401644E-2</v>
      </c>
      <c r="AE77" s="418">
        <v>2.6694045174537988E-2</v>
      </c>
      <c r="AF77" s="418">
        <v>3.5099337748344374E-2</v>
      </c>
      <c r="AG77" s="418"/>
      <c r="AH77" s="407"/>
    </row>
    <row r="78" spans="1:34" x14ac:dyDescent="0.25">
      <c r="A78" s="400">
        <v>72</v>
      </c>
      <c r="B78" s="410" t="s">
        <v>129</v>
      </c>
      <c r="C78" s="401" t="s">
        <v>129</v>
      </c>
      <c r="D78" s="411">
        <v>887</v>
      </c>
      <c r="E78" s="412">
        <v>6</v>
      </c>
      <c r="F78" s="413">
        <v>113001800123</v>
      </c>
      <c r="G78" s="410" t="s">
        <v>3530</v>
      </c>
      <c r="H78" s="400" t="s">
        <v>137</v>
      </c>
      <c r="I78" s="177"/>
      <c r="J78" s="405">
        <v>0.8927381745502998</v>
      </c>
      <c r="K78" s="405">
        <v>0.91049798115746972</v>
      </c>
      <c r="L78" s="405">
        <v>0.93447098976109211</v>
      </c>
      <c r="M78" s="375">
        <v>0.96829268292682924</v>
      </c>
      <c r="N78" s="375">
        <v>0.89228295819935688</v>
      </c>
      <c r="O78" s="418">
        <v>0.86959937156323641</v>
      </c>
      <c r="P78" s="418">
        <v>0.84859474161378057</v>
      </c>
      <c r="Q78" s="418"/>
      <c r="R78" s="405">
        <v>7.1952031978680886E-2</v>
      </c>
      <c r="S78" s="406">
        <v>6.2584118438761771E-2</v>
      </c>
      <c r="T78" s="405">
        <v>6.0068259385665526E-2</v>
      </c>
      <c r="U78" s="375">
        <v>3.0894308943089432E-2</v>
      </c>
      <c r="V78" s="375">
        <v>6.7524115755627015E-2</v>
      </c>
      <c r="W78" s="418">
        <v>6.7556952081696778E-2</v>
      </c>
      <c r="X78" s="418">
        <v>5.3490480507706259E-2</v>
      </c>
      <c r="Y78" s="418"/>
      <c r="Z78" s="405">
        <v>2.3317788141239172E-2</v>
      </c>
      <c r="AA78" s="406">
        <v>2.6917900403768506E-2</v>
      </c>
      <c r="AB78" s="405">
        <v>5.4607508532423209E-3</v>
      </c>
      <c r="AC78" s="375">
        <v>8.1300813008130081E-4</v>
      </c>
      <c r="AD78" s="375">
        <v>3.0546623794212219E-2</v>
      </c>
      <c r="AE78" s="418">
        <v>5.6559308719560095E-2</v>
      </c>
      <c r="AF78" s="418">
        <v>8.8848594741613787E-2</v>
      </c>
      <c r="AG78" s="418"/>
      <c r="AH78" s="407"/>
    </row>
    <row r="79" spans="1:34" x14ac:dyDescent="0.25">
      <c r="A79" s="400">
        <v>73</v>
      </c>
      <c r="B79" s="401" t="s">
        <v>130</v>
      </c>
      <c r="C79" s="401" t="s">
        <v>130</v>
      </c>
      <c r="D79" s="402">
        <v>22</v>
      </c>
      <c r="E79" s="403">
        <v>13</v>
      </c>
      <c r="F79" s="404">
        <v>113001000348</v>
      </c>
      <c r="G79" s="401" t="s">
        <v>404</v>
      </c>
      <c r="H79" s="400" t="s">
        <v>137</v>
      </c>
      <c r="I79" s="177"/>
      <c r="J79" s="405">
        <v>0.86541889483065959</v>
      </c>
      <c r="K79" s="405">
        <v>0.88711001642036125</v>
      </c>
      <c r="L79" s="405">
        <v>0.86766443481685707</v>
      </c>
      <c r="M79" s="405">
        <v>0.95816072908036454</v>
      </c>
      <c r="N79" s="405">
        <v>0.85905172413793107</v>
      </c>
      <c r="O79" s="406">
        <v>0.88156182212581347</v>
      </c>
      <c r="P79" s="406">
        <v>0.88172484599589318</v>
      </c>
      <c r="Q79" s="406"/>
      <c r="R79" s="405">
        <v>0.10115864527629234</v>
      </c>
      <c r="S79" s="406">
        <v>9.6059113300492605E-2</v>
      </c>
      <c r="T79" s="405">
        <v>0.10319023237495077</v>
      </c>
      <c r="U79" s="405">
        <v>2.7340513670256836E-2</v>
      </c>
      <c r="V79" s="405">
        <v>0.10991379310344827</v>
      </c>
      <c r="W79" s="406">
        <v>9.5878524945770066E-2</v>
      </c>
      <c r="X79" s="406">
        <v>7.9260780287474339E-2</v>
      </c>
      <c r="Y79" s="406"/>
      <c r="Z79" s="405">
        <v>2.8074866310160429E-2</v>
      </c>
      <c r="AA79" s="406">
        <v>1.6830870279146141E-2</v>
      </c>
      <c r="AB79" s="405">
        <v>2.91453328081922E-2</v>
      </c>
      <c r="AC79" s="405">
        <v>1.2427506213753107E-2</v>
      </c>
      <c r="AD79" s="405">
        <v>1.9827586206896553E-2</v>
      </c>
      <c r="AE79" s="406">
        <v>1.735357917570499E-2</v>
      </c>
      <c r="AF79" s="406">
        <v>2.4640657084188913E-2</v>
      </c>
      <c r="AG79" s="406"/>
      <c r="AH79" s="407"/>
    </row>
    <row r="80" spans="1:34" x14ac:dyDescent="0.25">
      <c r="A80" s="400">
        <v>74</v>
      </c>
      <c r="B80" s="401" t="s">
        <v>130</v>
      </c>
      <c r="C80" s="401" t="s">
        <v>130</v>
      </c>
      <c r="D80" s="402">
        <v>24</v>
      </c>
      <c r="E80" s="403">
        <v>11</v>
      </c>
      <c r="F80" s="404">
        <v>113001000429</v>
      </c>
      <c r="G80" s="401" t="s">
        <v>411</v>
      </c>
      <c r="H80" s="400" t="s">
        <v>137</v>
      </c>
      <c r="I80" s="177"/>
      <c r="J80" s="405">
        <v>0.84361851332398319</v>
      </c>
      <c r="K80" s="405">
        <v>0.83761840324763193</v>
      </c>
      <c r="L80" s="405">
        <v>0.77225806451612899</v>
      </c>
      <c r="M80" s="405">
        <v>0.81871345029239762</v>
      </c>
      <c r="N80" s="405">
        <v>0.83102310231023102</v>
      </c>
      <c r="O80" s="406">
        <v>0.82304526748971196</v>
      </c>
      <c r="P80" s="406">
        <v>0.83914010378057824</v>
      </c>
      <c r="Q80" s="406"/>
      <c r="R80" s="405">
        <v>9.4670406732117809E-2</v>
      </c>
      <c r="S80" s="406">
        <v>9.1339648173207041E-2</v>
      </c>
      <c r="T80" s="405">
        <v>0.13032258064516128</v>
      </c>
      <c r="U80" s="405">
        <v>0.10136452241715399</v>
      </c>
      <c r="V80" s="405">
        <v>8.6468646864686471E-2</v>
      </c>
      <c r="W80" s="406">
        <v>0.10425240054869685</v>
      </c>
      <c r="X80" s="406">
        <v>9.2661230541141587E-2</v>
      </c>
      <c r="Y80" s="406"/>
      <c r="Z80" s="405">
        <v>4.6984572230014024E-2</v>
      </c>
      <c r="AA80" s="406">
        <v>7.1041948579161032E-2</v>
      </c>
      <c r="AB80" s="405">
        <v>9.7419354838709671E-2</v>
      </c>
      <c r="AC80" s="405">
        <v>7.9922027290448339E-2</v>
      </c>
      <c r="AD80" s="405">
        <v>7.1947194719471946E-2</v>
      </c>
      <c r="AE80" s="406">
        <v>6.5157750342935528E-2</v>
      </c>
      <c r="AF80" s="406">
        <v>5.7079318013343219E-2</v>
      </c>
      <c r="AG80" s="406"/>
      <c r="AH80" s="419"/>
    </row>
    <row r="81" spans="1:34" x14ac:dyDescent="0.25">
      <c r="A81" s="400">
        <v>75</v>
      </c>
      <c r="B81" s="401" t="s">
        <v>130</v>
      </c>
      <c r="C81" s="401" t="s">
        <v>130</v>
      </c>
      <c r="D81" s="402">
        <v>25</v>
      </c>
      <c r="E81" s="403">
        <v>13</v>
      </c>
      <c r="F81" s="404">
        <v>113001000437</v>
      </c>
      <c r="G81" s="401" t="s">
        <v>423</v>
      </c>
      <c r="H81" s="400" t="s">
        <v>137</v>
      </c>
      <c r="I81" s="177"/>
      <c r="J81" s="405">
        <v>0.86345381526104414</v>
      </c>
      <c r="K81" s="405">
        <v>0.84861028976936725</v>
      </c>
      <c r="L81" s="405">
        <v>0.85046153846153849</v>
      </c>
      <c r="M81" s="405">
        <v>0.88073394495412849</v>
      </c>
      <c r="N81" s="405">
        <v>0.84908225696804895</v>
      </c>
      <c r="O81" s="406">
        <v>0.89199118295371049</v>
      </c>
      <c r="P81" s="406">
        <v>0.84267782426778237</v>
      </c>
      <c r="Q81" s="406"/>
      <c r="R81" s="405">
        <v>8.5006693440428382E-2</v>
      </c>
      <c r="S81" s="406">
        <v>0.10703725606150206</v>
      </c>
      <c r="T81" s="405">
        <v>9.9076923076923076E-2</v>
      </c>
      <c r="U81" s="405">
        <v>6.9462647444298822E-2</v>
      </c>
      <c r="V81" s="405">
        <v>0.10673011556764106</v>
      </c>
      <c r="W81" s="406">
        <v>7.0536370315944161E-2</v>
      </c>
      <c r="X81" s="406">
        <v>9.4560669456066948E-2</v>
      </c>
      <c r="Y81" s="406"/>
      <c r="Z81" s="405">
        <v>4.5515394912985271E-2</v>
      </c>
      <c r="AA81" s="406">
        <v>4.4352454169130695E-2</v>
      </c>
      <c r="AB81" s="405">
        <v>5.046153846153846E-2</v>
      </c>
      <c r="AC81" s="405">
        <v>4.9803407601572737E-2</v>
      </c>
      <c r="AD81" s="405">
        <v>3.1271244051665537E-2</v>
      </c>
      <c r="AE81" s="406">
        <v>2.9390154298310066E-2</v>
      </c>
      <c r="AF81" s="406">
        <v>4.3514644351464432E-2</v>
      </c>
      <c r="AG81" s="406"/>
      <c r="AH81" s="408"/>
    </row>
    <row r="82" spans="1:34" x14ac:dyDescent="0.25">
      <c r="A82" s="400">
        <v>76</v>
      </c>
      <c r="B82" s="401" t="s">
        <v>130</v>
      </c>
      <c r="C82" s="401" t="s">
        <v>130</v>
      </c>
      <c r="D82" s="402">
        <v>30</v>
      </c>
      <c r="E82" s="403">
        <v>12</v>
      </c>
      <c r="F82" s="404">
        <v>113001000721</v>
      </c>
      <c r="G82" s="401" t="s">
        <v>430</v>
      </c>
      <c r="H82" s="400" t="s">
        <v>137</v>
      </c>
      <c r="I82" s="177"/>
      <c r="J82" s="405">
        <v>0.89075018208302981</v>
      </c>
      <c r="K82" s="405">
        <v>0.89838822704975474</v>
      </c>
      <c r="L82" s="405">
        <v>0.87016229712858928</v>
      </c>
      <c r="M82" s="405">
        <v>0.91543624161073822</v>
      </c>
      <c r="N82" s="405">
        <v>0.83013698630136989</v>
      </c>
      <c r="O82" s="406">
        <v>0.84864507600793126</v>
      </c>
      <c r="P82" s="406">
        <v>0.87780040733197551</v>
      </c>
      <c r="Q82" s="406"/>
      <c r="R82" s="405">
        <v>6.263656227239621E-2</v>
      </c>
      <c r="S82" s="406">
        <v>6.6573230553608975E-2</v>
      </c>
      <c r="T82" s="405">
        <v>9.8626716604244699E-2</v>
      </c>
      <c r="U82" s="405">
        <v>5.2348993288590606E-2</v>
      </c>
      <c r="V82" s="405">
        <v>0.10068493150684932</v>
      </c>
      <c r="W82" s="406">
        <v>0.12227362855254462</v>
      </c>
      <c r="X82" s="406">
        <v>7.4677528852681599E-2</v>
      </c>
      <c r="Y82" s="406"/>
      <c r="Z82" s="405">
        <v>3.8601602330662781E-2</v>
      </c>
      <c r="AA82" s="406">
        <v>3.5038542396636299E-2</v>
      </c>
      <c r="AB82" s="405">
        <v>3.1210986267166042E-2</v>
      </c>
      <c r="AC82" s="405">
        <v>3.087248322147651E-2</v>
      </c>
      <c r="AD82" s="405">
        <v>5.8904109589041097E-2</v>
      </c>
      <c r="AE82" s="406">
        <v>2.1810971579643092E-2</v>
      </c>
      <c r="AF82" s="406">
        <v>3.1907671418873046E-2</v>
      </c>
      <c r="AG82" s="406"/>
      <c r="AH82" s="407"/>
    </row>
    <row r="83" spans="1:34" x14ac:dyDescent="0.25">
      <c r="A83" s="400">
        <v>77</v>
      </c>
      <c r="B83" s="401" t="s">
        <v>130</v>
      </c>
      <c r="C83" s="401" t="s">
        <v>130</v>
      </c>
      <c r="D83" s="402">
        <v>38</v>
      </c>
      <c r="E83" s="403">
        <v>12</v>
      </c>
      <c r="F83" s="404">
        <v>113001001336</v>
      </c>
      <c r="G83" s="401" t="s">
        <v>508</v>
      </c>
      <c r="H83" s="400" t="s">
        <v>137</v>
      </c>
      <c r="I83" s="177"/>
      <c r="J83" s="405">
        <v>0.90071848465055515</v>
      </c>
      <c r="K83" s="405">
        <v>0.89082183563287343</v>
      </c>
      <c r="L83" s="405">
        <v>0.85919540229885061</v>
      </c>
      <c r="M83" s="405">
        <v>0.81892048752176438</v>
      </c>
      <c r="N83" s="405">
        <v>0.91420118343195267</v>
      </c>
      <c r="O83" s="406">
        <v>0.86003683241252304</v>
      </c>
      <c r="P83" s="406">
        <v>0.90063291139240509</v>
      </c>
      <c r="Q83" s="406"/>
      <c r="R83" s="405">
        <v>5.9438275636838671E-2</v>
      </c>
      <c r="S83" s="406">
        <v>6.4187162567486508E-2</v>
      </c>
      <c r="T83" s="405">
        <v>6.5517241379310351E-2</v>
      </c>
      <c r="U83" s="405">
        <v>5.629715612304121E-2</v>
      </c>
      <c r="V83" s="405">
        <v>5.3846153846153849E-2</v>
      </c>
      <c r="W83" s="406">
        <v>7.0595457335788828E-2</v>
      </c>
      <c r="X83" s="406">
        <v>5.6962025316455694E-2</v>
      </c>
      <c r="Y83" s="406"/>
      <c r="Z83" s="405">
        <v>3.2005225342913127E-2</v>
      </c>
      <c r="AA83" s="406">
        <v>4.4991001799640072E-2</v>
      </c>
      <c r="AB83" s="405">
        <v>7.5287356321839083E-2</v>
      </c>
      <c r="AC83" s="405">
        <v>0.12130005803830528</v>
      </c>
      <c r="AD83" s="405">
        <v>2.42603550295858E-2</v>
      </c>
      <c r="AE83" s="406">
        <v>6.0773480662983423E-2</v>
      </c>
      <c r="AF83" s="406">
        <v>2.7848101265822784E-2</v>
      </c>
      <c r="AG83" s="406"/>
      <c r="AH83" s="407"/>
    </row>
    <row r="84" spans="1:34" x14ac:dyDescent="0.25">
      <c r="A84" s="400">
        <v>78</v>
      </c>
      <c r="B84" s="401" t="s">
        <v>130</v>
      </c>
      <c r="C84" s="401" t="s">
        <v>130</v>
      </c>
      <c r="D84" s="402">
        <v>44</v>
      </c>
      <c r="E84" s="403">
        <v>14</v>
      </c>
      <c r="F84" s="404">
        <v>113001001484</v>
      </c>
      <c r="G84" s="401" t="s">
        <v>526</v>
      </c>
      <c r="H84" s="400" t="s">
        <v>137</v>
      </c>
      <c r="I84" s="177"/>
      <c r="J84" s="405">
        <v>0.86533957845433251</v>
      </c>
      <c r="K84" s="405">
        <v>0.90542500725268349</v>
      </c>
      <c r="L84" s="405">
        <v>0.9087232813402657</v>
      </c>
      <c r="M84" s="405">
        <v>0.93498988731580468</v>
      </c>
      <c r="N84" s="405">
        <v>0.85988023952095805</v>
      </c>
      <c r="O84" s="406">
        <v>0.85879488740109555</v>
      </c>
      <c r="P84" s="406">
        <v>0.87541780613795195</v>
      </c>
      <c r="Q84" s="406"/>
      <c r="R84" s="405">
        <v>9.5725995316159246E-2</v>
      </c>
      <c r="S84" s="406">
        <v>7.8328981723237601E-2</v>
      </c>
      <c r="T84" s="405">
        <v>7.3367995378393988E-2</v>
      </c>
      <c r="U84" s="405">
        <v>4.9696619474140419E-2</v>
      </c>
      <c r="V84" s="405">
        <v>0.11017964071856287</v>
      </c>
      <c r="W84" s="406">
        <v>0.101034692635423</v>
      </c>
      <c r="X84" s="406">
        <v>7.9611060467942876E-2</v>
      </c>
      <c r="Y84" s="406"/>
      <c r="Z84" s="405">
        <v>3.0737704918032786E-2</v>
      </c>
      <c r="AA84" s="406">
        <v>1.624601102407891E-2</v>
      </c>
      <c r="AB84" s="405">
        <v>1.7908723281340265E-2</v>
      </c>
      <c r="AC84" s="405">
        <v>1.444669170759896E-2</v>
      </c>
      <c r="AD84" s="405">
        <v>2.4550898203592814E-2</v>
      </c>
      <c r="AE84" s="406">
        <v>3.1345100426049911E-2</v>
      </c>
      <c r="AF84" s="406">
        <v>3.9197812215132181E-2</v>
      </c>
      <c r="AG84" s="406"/>
      <c r="AH84" s="407"/>
    </row>
    <row r="85" spans="1:34" x14ac:dyDescent="0.25">
      <c r="A85" s="400">
        <v>79</v>
      </c>
      <c r="B85" s="401" t="s">
        <v>130</v>
      </c>
      <c r="C85" s="401" t="s">
        <v>130</v>
      </c>
      <c r="D85" s="402">
        <v>59</v>
      </c>
      <c r="E85" s="403">
        <v>12</v>
      </c>
      <c r="F85" s="404">
        <v>113001001719</v>
      </c>
      <c r="G85" s="401" t="s">
        <v>586</v>
      </c>
      <c r="H85" s="400" t="s">
        <v>137</v>
      </c>
      <c r="I85" s="177"/>
      <c r="J85" s="405">
        <v>0.91095189355168882</v>
      </c>
      <c r="K85" s="405">
        <v>0.89402310396785534</v>
      </c>
      <c r="L85" s="405">
        <v>0.8995546759030183</v>
      </c>
      <c r="M85" s="405">
        <v>0.92523833416959356</v>
      </c>
      <c r="N85" s="405">
        <v>0.86551197147223635</v>
      </c>
      <c r="O85" s="406">
        <v>0.86754966887417218</v>
      </c>
      <c r="P85" s="406">
        <v>0.8666666666666667</v>
      </c>
      <c r="Q85" s="406"/>
      <c r="R85" s="405">
        <v>7.1136131013306042E-2</v>
      </c>
      <c r="S85" s="406">
        <v>7.9859367152184835E-2</v>
      </c>
      <c r="T85" s="405">
        <v>5.3933696190004946E-2</v>
      </c>
      <c r="U85" s="405">
        <v>7.2754641244355239E-2</v>
      </c>
      <c r="V85" s="405">
        <v>9.7809475292919001E-2</v>
      </c>
      <c r="W85" s="406">
        <v>9.6281202241467148E-2</v>
      </c>
      <c r="X85" s="406">
        <v>0.10945273631840796</v>
      </c>
      <c r="Y85" s="406"/>
      <c r="Z85" s="405">
        <v>1.4329580348004094E-2</v>
      </c>
      <c r="AA85" s="406">
        <v>2.6117528879959818E-2</v>
      </c>
      <c r="AB85" s="405">
        <v>4.6511627906976744E-2</v>
      </c>
      <c r="AC85" s="405">
        <v>2.007024586051179E-3</v>
      </c>
      <c r="AD85" s="405">
        <v>2.9546612328069283E-2</v>
      </c>
      <c r="AE85" s="406">
        <v>3.2603158430973E-2</v>
      </c>
      <c r="AF85" s="406">
        <v>1.9402985074626865E-2</v>
      </c>
      <c r="AG85" s="406"/>
      <c r="AH85" s="407"/>
    </row>
    <row r="86" spans="1:34" x14ac:dyDescent="0.25">
      <c r="A86" s="400">
        <v>80</v>
      </c>
      <c r="B86" s="401" t="s">
        <v>130</v>
      </c>
      <c r="C86" s="401" t="s">
        <v>130</v>
      </c>
      <c r="D86" s="402">
        <v>89</v>
      </c>
      <c r="E86" s="403">
        <v>13</v>
      </c>
      <c r="F86" s="404">
        <v>113001002952</v>
      </c>
      <c r="G86" s="401" t="s">
        <v>727</v>
      </c>
      <c r="H86" s="400" t="s">
        <v>137</v>
      </c>
      <c r="I86" s="177"/>
      <c r="J86" s="405">
        <v>0.79370339685169844</v>
      </c>
      <c r="K86" s="405">
        <v>0.82703610411418971</v>
      </c>
      <c r="L86" s="405">
        <v>0.69420849420849418</v>
      </c>
      <c r="M86" s="405">
        <v>0.76998491704374061</v>
      </c>
      <c r="N86" s="405">
        <v>0.83817753338570311</v>
      </c>
      <c r="O86" s="406">
        <v>0.79666666666666663</v>
      </c>
      <c r="P86" s="406">
        <v>0.81836734693877555</v>
      </c>
      <c r="Q86" s="406"/>
      <c r="R86" s="405">
        <v>0.13338856669428334</v>
      </c>
      <c r="S86" s="406">
        <v>0.11922753988245172</v>
      </c>
      <c r="T86" s="405">
        <v>0.24555984555984556</v>
      </c>
      <c r="U86" s="405">
        <v>0.19909502262443438</v>
      </c>
      <c r="V86" s="405">
        <v>9.8978790259230162E-2</v>
      </c>
      <c r="W86" s="406">
        <v>0.13416666666666666</v>
      </c>
      <c r="X86" s="406">
        <v>0.11428571428571428</v>
      </c>
      <c r="Y86" s="406"/>
      <c r="Z86" s="405">
        <v>6.1309030654515324E-2</v>
      </c>
      <c r="AA86" s="406">
        <v>5.3736356003358521E-2</v>
      </c>
      <c r="AB86" s="405">
        <v>6.0231660231660232E-2</v>
      </c>
      <c r="AC86" s="405">
        <v>2.4886877828054297E-2</v>
      </c>
      <c r="AD86" s="405">
        <v>5.1060487038491753E-2</v>
      </c>
      <c r="AE86" s="406">
        <v>6.0833333333333336E-2</v>
      </c>
      <c r="AF86" s="406">
        <v>5.6122448979591837E-2</v>
      </c>
      <c r="AG86" s="406"/>
      <c r="AH86" s="407"/>
    </row>
    <row r="87" spans="1:34" x14ac:dyDescent="0.25">
      <c r="A87" s="400">
        <v>81</v>
      </c>
      <c r="B87" s="401" t="s">
        <v>130</v>
      </c>
      <c r="C87" s="401" t="s">
        <v>130</v>
      </c>
      <c r="D87" s="402">
        <v>92</v>
      </c>
      <c r="E87" s="403">
        <v>12</v>
      </c>
      <c r="F87" s="404">
        <v>113001003053</v>
      </c>
      <c r="G87" s="401" t="s">
        <v>748</v>
      </c>
      <c r="H87" s="400" t="s">
        <v>137</v>
      </c>
      <c r="I87" s="177"/>
      <c r="J87" s="405">
        <v>0.94255874673629247</v>
      </c>
      <c r="K87" s="405">
        <v>0.92915214866434381</v>
      </c>
      <c r="L87" s="405">
        <v>0.93813501919169118</v>
      </c>
      <c r="M87" s="405">
        <v>0.97451241134751776</v>
      </c>
      <c r="N87" s="405">
        <v>0.90844155844155849</v>
      </c>
      <c r="O87" s="406">
        <v>0.90989820229586316</v>
      </c>
      <c r="P87" s="406">
        <v>0.90717299578059074</v>
      </c>
      <c r="Q87" s="406"/>
      <c r="R87" s="405">
        <v>5.0557797294089719E-2</v>
      </c>
      <c r="S87" s="406">
        <v>6.2717770034843204E-2</v>
      </c>
      <c r="T87" s="405">
        <v>5.8026642582975844E-2</v>
      </c>
      <c r="U87" s="405">
        <v>2.0833333333333332E-2</v>
      </c>
      <c r="V87" s="405">
        <v>8.2900432900432905E-2</v>
      </c>
      <c r="W87" s="406">
        <v>7.883907299111978E-2</v>
      </c>
      <c r="X87" s="406">
        <v>7.8170108816344661E-2</v>
      </c>
      <c r="Y87" s="406"/>
      <c r="Z87" s="405">
        <v>4.035129361500119E-3</v>
      </c>
      <c r="AA87" s="406">
        <v>8.130081300813009E-3</v>
      </c>
      <c r="AB87" s="405">
        <v>3.8383382253330323E-3</v>
      </c>
      <c r="AC87" s="405">
        <v>4.6542553191489359E-3</v>
      </c>
      <c r="AD87" s="405">
        <v>5.8441558441558444E-3</v>
      </c>
      <c r="AE87" s="406">
        <v>8.6636343946285468E-3</v>
      </c>
      <c r="AF87" s="406">
        <v>1.1325782811459028E-2</v>
      </c>
      <c r="AG87" s="406"/>
      <c r="AH87" s="407"/>
    </row>
    <row r="88" spans="1:34" x14ac:dyDescent="0.25">
      <c r="A88" s="400">
        <v>82</v>
      </c>
      <c r="B88" s="401" t="s">
        <v>130</v>
      </c>
      <c r="C88" s="401" t="s">
        <v>130</v>
      </c>
      <c r="D88" s="402">
        <v>97</v>
      </c>
      <c r="E88" s="403">
        <v>12</v>
      </c>
      <c r="F88" s="404">
        <v>113001003274</v>
      </c>
      <c r="G88" s="401" t="s">
        <v>782</v>
      </c>
      <c r="H88" s="400" t="s">
        <v>137</v>
      </c>
      <c r="I88" s="177"/>
      <c r="J88" s="405">
        <v>0.89959328927300453</v>
      </c>
      <c r="K88" s="405">
        <v>0.91355692017005197</v>
      </c>
      <c r="L88" s="405">
        <v>0.90872065165309057</v>
      </c>
      <c r="M88" s="405">
        <v>0.94269776876267752</v>
      </c>
      <c r="N88" s="405">
        <v>0.97146185206755975</v>
      </c>
      <c r="O88" s="406">
        <v>0.93858024691358022</v>
      </c>
      <c r="P88" s="406">
        <v>0.94542772861356927</v>
      </c>
      <c r="Q88" s="406"/>
      <c r="R88" s="405">
        <v>4.1942043721403151E-2</v>
      </c>
      <c r="S88" s="406">
        <v>7.1327350023618327E-2</v>
      </c>
      <c r="T88" s="405">
        <v>3.9530426449448972E-2</v>
      </c>
      <c r="U88" s="405">
        <v>5.0202839756592295E-2</v>
      </c>
      <c r="V88" s="405">
        <v>1.4560279557367501E-3</v>
      </c>
      <c r="W88" s="406">
        <v>2.0679012345679013E-2</v>
      </c>
      <c r="X88" s="406">
        <v>1.0693215339233038E-2</v>
      </c>
      <c r="Y88" s="406"/>
      <c r="Z88" s="405">
        <v>4.6771733604473821E-2</v>
      </c>
      <c r="AA88" s="406">
        <v>1.5115729806329713E-2</v>
      </c>
      <c r="AB88" s="405">
        <v>5.174892189746047E-2</v>
      </c>
      <c r="AC88" s="405">
        <v>4.0567951318458417E-3</v>
      </c>
      <c r="AD88" s="405">
        <v>1.6598718695398952E-2</v>
      </c>
      <c r="AE88" s="406">
        <v>2.7777777777777776E-2</v>
      </c>
      <c r="AF88" s="406">
        <v>2.5442477876106196E-2</v>
      </c>
      <c r="AG88" s="406"/>
      <c r="AH88" s="407"/>
    </row>
    <row r="89" spans="1:34" x14ac:dyDescent="0.25">
      <c r="A89" s="400">
        <v>83</v>
      </c>
      <c r="B89" s="401" t="s">
        <v>130</v>
      </c>
      <c r="C89" s="401" t="s">
        <v>130</v>
      </c>
      <c r="D89" s="402">
        <v>104</v>
      </c>
      <c r="E89" s="403">
        <v>12</v>
      </c>
      <c r="F89" s="404">
        <v>113001004149</v>
      </c>
      <c r="G89" s="401" t="s">
        <v>813</v>
      </c>
      <c r="H89" s="400" t="s">
        <v>137</v>
      </c>
      <c r="I89" s="177"/>
      <c r="J89" s="405">
        <v>0.8766828217555197</v>
      </c>
      <c r="K89" s="405">
        <v>0.94961240310077522</v>
      </c>
      <c r="L89" s="405">
        <v>0.98031914893617023</v>
      </c>
      <c r="M89" s="405">
        <v>0.92096412556053808</v>
      </c>
      <c r="N89" s="405">
        <v>0.86394176931690925</v>
      </c>
      <c r="O89" s="406">
        <v>0.86115527291997884</v>
      </c>
      <c r="P89" s="406">
        <v>0.87056928034371639</v>
      </c>
      <c r="Q89" s="406"/>
      <c r="R89" s="405">
        <v>8.1313947226709746E-2</v>
      </c>
      <c r="S89" s="406">
        <v>3.2668881506090805E-2</v>
      </c>
      <c r="T89" s="405">
        <v>4.7872340425531915E-3</v>
      </c>
      <c r="U89" s="405">
        <v>7.1748878923766815E-2</v>
      </c>
      <c r="V89" s="405">
        <v>9.5744680851063829E-2</v>
      </c>
      <c r="W89" s="406">
        <v>7.5781664016958128E-2</v>
      </c>
      <c r="X89" s="406">
        <v>9.8281417830290013E-2</v>
      </c>
      <c r="Y89" s="406"/>
      <c r="Z89" s="405">
        <v>3.2310177705977383E-2</v>
      </c>
      <c r="AA89" s="406">
        <v>1.7718715393133997E-2</v>
      </c>
      <c r="AB89" s="405">
        <v>1.4893617021276596E-2</v>
      </c>
      <c r="AC89" s="405">
        <v>6.1659192825112103E-3</v>
      </c>
      <c r="AD89" s="405">
        <v>3.1354983202687571E-2</v>
      </c>
      <c r="AE89" s="406">
        <v>5.4054054054054057E-2</v>
      </c>
      <c r="AF89" s="406">
        <v>2.2556390977443608E-2</v>
      </c>
      <c r="AG89" s="406"/>
      <c r="AH89" s="407"/>
    </row>
    <row r="90" spans="1:34" x14ac:dyDescent="0.25">
      <c r="A90" s="400">
        <v>84</v>
      </c>
      <c r="B90" s="401" t="s">
        <v>130</v>
      </c>
      <c r="C90" s="401" t="s">
        <v>130</v>
      </c>
      <c r="D90" s="402">
        <v>107</v>
      </c>
      <c r="E90" s="403">
        <v>12</v>
      </c>
      <c r="F90" s="404">
        <v>113001004289</v>
      </c>
      <c r="G90" s="401" t="s">
        <v>849</v>
      </c>
      <c r="H90" s="400" t="s">
        <v>137</v>
      </c>
      <c r="I90" s="177"/>
      <c r="J90" s="405">
        <v>0.89128305582762002</v>
      </c>
      <c r="K90" s="405">
        <v>0.89218595450049454</v>
      </c>
      <c r="L90" s="405">
        <v>0.87585266030013642</v>
      </c>
      <c r="M90" s="405">
        <v>0.94561650257852792</v>
      </c>
      <c r="N90" s="405">
        <v>0.86389684813753587</v>
      </c>
      <c r="O90" s="406">
        <v>0.874282982791587</v>
      </c>
      <c r="P90" s="406">
        <v>0.91021530004580853</v>
      </c>
      <c r="Q90" s="406"/>
      <c r="R90" s="405">
        <v>8.0803134182174344E-2</v>
      </c>
      <c r="S90" s="406">
        <v>8.1107814045499507E-2</v>
      </c>
      <c r="T90" s="405">
        <v>8.3674397453387908E-2</v>
      </c>
      <c r="U90" s="405">
        <v>4.9226441631504921E-2</v>
      </c>
      <c r="V90" s="405">
        <v>0.10076408787010506</v>
      </c>
      <c r="W90" s="406">
        <v>8.5086042065009554E-2</v>
      </c>
      <c r="X90" s="406">
        <v>5.7718735684837381E-2</v>
      </c>
      <c r="Y90" s="406"/>
      <c r="Z90" s="405">
        <v>2.2037218413320275E-2</v>
      </c>
      <c r="AA90" s="406">
        <v>2.6706231454005934E-2</v>
      </c>
      <c r="AB90" s="405">
        <v>4.0472942246475671E-2</v>
      </c>
      <c r="AC90" s="405">
        <v>4.6882325363338025E-3</v>
      </c>
      <c r="AD90" s="405">
        <v>2.7698185291308502E-2</v>
      </c>
      <c r="AE90" s="406">
        <v>3.2504780114722756E-2</v>
      </c>
      <c r="AF90" s="406">
        <v>2.3820430600091615E-2</v>
      </c>
      <c r="AG90" s="406"/>
      <c r="AH90" s="407"/>
    </row>
    <row r="91" spans="1:34" x14ac:dyDescent="0.25">
      <c r="A91" s="400">
        <v>85</v>
      </c>
      <c r="B91" s="401" t="s">
        <v>130</v>
      </c>
      <c r="C91" s="401" t="s">
        <v>130</v>
      </c>
      <c r="D91" s="402">
        <v>122</v>
      </c>
      <c r="E91" s="403">
        <v>11</v>
      </c>
      <c r="F91" s="404">
        <v>113001006800</v>
      </c>
      <c r="G91" s="401" t="s">
        <v>905</v>
      </c>
      <c r="H91" s="400" t="s">
        <v>137</v>
      </c>
      <c r="I91" s="177"/>
      <c r="J91" s="405">
        <v>0.85852568875651525</v>
      </c>
      <c r="K91" s="405">
        <v>0.84736842105263155</v>
      </c>
      <c r="L91" s="405">
        <v>0.77643718949609652</v>
      </c>
      <c r="M91" s="405">
        <v>0.78555798687089717</v>
      </c>
      <c r="N91" s="405">
        <v>0.82568149210903874</v>
      </c>
      <c r="O91" s="406">
        <v>0.83877840909090906</v>
      </c>
      <c r="P91" s="406">
        <v>0.85504201680672265</v>
      </c>
      <c r="Q91" s="406"/>
      <c r="R91" s="405">
        <v>0.13104988830975428</v>
      </c>
      <c r="S91" s="406">
        <v>0.1330827067669173</v>
      </c>
      <c r="T91" s="405">
        <v>0.16678495386799147</v>
      </c>
      <c r="U91" s="405">
        <v>0.12107950401167031</v>
      </c>
      <c r="V91" s="405">
        <v>0.14562410329985653</v>
      </c>
      <c r="W91" s="406">
        <v>0.14204545454545456</v>
      </c>
      <c r="X91" s="406">
        <v>0.12044817927170869</v>
      </c>
      <c r="Y91" s="406"/>
      <c r="Z91" s="405">
        <v>4.4676098287416231E-3</v>
      </c>
      <c r="AA91" s="406">
        <v>1.9548872180451128E-2</v>
      </c>
      <c r="AB91" s="405">
        <v>5.6777856635911991E-2</v>
      </c>
      <c r="AC91" s="405">
        <v>9.3362509117432532E-2</v>
      </c>
      <c r="AD91" s="405">
        <v>2.0803443328550931E-2</v>
      </c>
      <c r="AE91" s="406">
        <v>1.4914772727272728E-2</v>
      </c>
      <c r="AF91" s="406">
        <v>1.050420168067227E-2</v>
      </c>
      <c r="AG91" s="406"/>
      <c r="AH91" s="407"/>
    </row>
    <row r="92" spans="1:34" x14ac:dyDescent="0.25">
      <c r="A92" s="400">
        <v>86</v>
      </c>
      <c r="B92" s="401" t="s">
        <v>130</v>
      </c>
      <c r="C92" s="401" t="s">
        <v>130</v>
      </c>
      <c r="D92" s="402">
        <v>148</v>
      </c>
      <c r="E92" s="403">
        <v>14</v>
      </c>
      <c r="F92" s="404">
        <v>113001008268</v>
      </c>
      <c r="G92" s="401" t="s">
        <v>935</v>
      </c>
      <c r="H92" s="400" t="s">
        <v>137</v>
      </c>
      <c r="I92" s="177"/>
      <c r="J92" s="405">
        <v>0.88106416275430355</v>
      </c>
      <c r="K92" s="405">
        <v>0.91346153846153844</v>
      </c>
      <c r="L92" s="405">
        <v>0.84024577572964665</v>
      </c>
      <c r="M92" s="405">
        <v>0.86984126984126986</v>
      </c>
      <c r="N92" s="405">
        <v>0.89218750000000002</v>
      </c>
      <c r="O92" s="406">
        <v>0.90595611285266453</v>
      </c>
      <c r="P92" s="406">
        <v>0.92140468227424754</v>
      </c>
      <c r="Q92" s="406"/>
      <c r="R92" s="405">
        <v>0.10172143974960876</v>
      </c>
      <c r="S92" s="406">
        <v>6.4102564102564097E-2</v>
      </c>
      <c r="T92" s="405">
        <v>7.8341013824884786E-2</v>
      </c>
      <c r="U92" s="405">
        <v>0.12380952380952381</v>
      </c>
      <c r="V92" s="405">
        <v>8.2812499999999997E-2</v>
      </c>
      <c r="W92" s="406">
        <v>8.4639498432601878E-2</v>
      </c>
      <c r="X92" s="406">
        <v>5.6856187290969896E-2</v>
      </c>
      <c r="Y92" s="406"/>
      <c r="Z92" s="405">
        <v>6.2597809076682318E-3</v>
      </c>
      <c r="AA92" s="406">
        <v>2.2435897435897436E-2</v>
      </c>
      <c r="AB92" s="405">
        <v>8.1413210445468509E-2</v>
      </c>
      <c r="AC92" s="405">
        <v>3.1746031746031746E-3</v>
      </c>
      <c r="AD92" s="405">
        <v>2.0312500000000001E-2</v>
      </c>
      <c r="AE92" s="406">
        <v>3.134796238244514E-3</v>
      </c>
      <c r="AF92" s="406">
        <v>1.0033444816053512E-2</v>
      </c>
      <c r="AG92" s="406"/>
      <c r="AH92" s="407"/>
    </row>
    <row r="93" spans="1:34" x14ac:dyDescent="0.25">
      <c r="A93" s="400">
        <v>87</v>
      </c>
      <c r="B93" s="401" t="s">
        <v>130</v>
      </c>
      <c r="C93" s="401" t="s">
        <v>130</v>
      </c>
      <c r="D93" s="402">
        <v>159</v>
      </c>
      <c r="E93" s="403">
        <v>15</v>
      </c>
      <c r="F93" s="404">
        <v>113001012427</v>
      </c>
      <c r="G93" s="401" t="s">
        <v>961</v>
      </c>
      <c r="H93" s="400" t="s">
        <v>137</v>
      </c>
      <c r="I93" s="177"/>
      <c r="J93" s="405">
        <v>0.86033519553072624</v>
      </c>
      <c r="K93" s="405">
        <v>0.80472103004291851</v>
      </c>
      <c r="L93" s="405">
        <v>0.91642857142857148</v>
      </c>
      <c r="M93" s="405">
        <v>0.87056367432150317</v>
      </c>
      <c r="N93" s="405">
        <v>0.85993208828522916</v>
      </c>
      <c r="O93" s="406">
        <v>0.9435626102292769</v>
      </c>
      <c r="P93" s="406">
        <v>0.91232638888888884</v>
      </c>
      <c r="Q93" s="406"/>
      <c r="R93" s="405">
        <v>9.2577813248204313E-2</v>
      </c>
      <c r="S93" s="406">
        <v>0.11373390557939914</v>
      </c>
      <c r="T93" s="405">
        <v>6.6428571428571434E-2</v>
      </c>
      <c r="U93" s="405">
        <v>0</v>
      </c>
      <c r="V93" s="405">
        <v>0.11544991511035653</v>
      </c>
      <c r="W93" s="406">
        <v>6.1728395061728392E-3</v>
      </c>
      <c r="X93" s="406">
        <v>6.25E-2</v>
      </c>
      <c r="Y93" s="406"/>
      <c r="Z93" s="405">
        <v>3.7509976057462091E-2</v>
      </c>
      <c r="AA93" s="406">
        <v>8.15450643776824E-2</v>
      </c>
      <c r="AB93" s="405">
        <v>1.7142857142857144E-2</v>
      </c>
      <c r="AC93" s="405">
        <v>0.11969380654140571</v>
      </c>
      <c r="AD93" s="405">
        <v>1.9524617996604415E-2</v>
      </c>
      <c r="AE93" s="406">
        <v>4.1446208112874777E-2</v>
      </c>
      <c r="AF93" s="406">
        <v>1.5625E-2</v>
      </c>
      <c r="AG93" s="406"/>
      <c r="AH93" s="407"/>
    </row>
    <row r="94" spans="1:34" x14ac:dyDescent="0.25">
      <c r="A94" s="400">
        <v>88</v>
      </c>
      <c r="B94" s="410" t="s">
        <v>144</v>
      </c>
      <c r="C94" s="401" t="s">
        <v>130</v>
      </c>
      <c r="D94" s="411">
        <v>179</v>
      </c>
      <c r="E94" s="412" t="s">
        <v>1036</v>
      </c>
      <c r="F94" s="413">
        <v>213001001632</v>
      </c>
      <c r="G94" s="410" t="s">
        <v>1033</v>
      </c>
      <c r="H94" s="400" t="s">
        <v>137</v>
      </c>
      <c r="I94" s="177"/>
      <c r="J94" s="405">
        <v>0.99453551912568305</v>
      </c>
      <c r="K94" s="405">
        <v>0.91836734693877553</v>
      </c>
      <c r="L94" s="405">
        <v>0.99</v>
      </c>
      <c r="M94" s="375">
        <v>1</v>
      </c>
      <c r="N94" s="375">
        <v>0.98930481283422456</v>
      </c>
      <c r="O94" s="414">
        <v>0.87437185929648242</v>
      </c>
      <c r="P94" s="414">
        <v>0.87922705314009664</v>
      </c>
      <c r="Q94" s="414"/>
      <c r="R94" s="405">
        <v>0</v>
      </c>
      <c r="S94" s="406">
        <v>8.1632653061224483E-2</v>
      </c>
      <c r="T94" s="405">
        <v>0</v>
      </c>
      <c r="U94" s="375">
        <v>0</v>
      </c>
      <c r="V94" s="375">
        <v>0</v>
      </c>
      <c r="W94" s="414">
        <v>0.11557788944723618</v>
      </c>
      <c r="X94" s="414">
        <v>8.6956521739130432E-2</v>
      </c>
      <c r="Y94" s="414"/>
      <c r="Z94" s="405">
        <v>0</v>
      </c>
      <c r="AA94" s="406">
        <v>0</v>
      </c>
      <c r="AB94" s="405">
        <v>0.01</v>
      </c>
      <c r="AC94" s="375">
        <v>0</v>
      </c>
      <c r="AD94" s="375">
        <v>1.06951871657754E-2</v>
      </c>
      <c r="AE94" s="414">
        <v>5.0251256281407036E-3</v>
      </c>
      <c r="AF94" s="414">
        <v>1.932367149758454E-2</v>
      </c>
      <c r="AG94" s="414"/>
      <c r="AH94" s="407"/>
    </row>
    <row r="95" spans="1:34" x14ac:dyDescent="0.25">
      <c r="A95" s="400">
        <v>89</v>
      </c>
      <c r="B95" s="401" t="s">
        <v>130</v>
      </c>
      <c r="C95" s="401" t="s">
        <v>130</v>
      </c>
      <c r="D95" s="402">
        <v>190</v>
      </c>
      <c r="E95" s="403">
        <v>11</v>
      </c>
      <c r="F95" s="404">
        <v>213001007231</v>
      </c>
      <c r="G95" s="401" t="s">
        <v>1097</v>
      </c>
      <c r="H95" s="400" t="s">
        <v>137</v>
      </c>
      <c r="I95" s="177"/>
      <c r="J95" s="405">
        <v>0.87969567284831196</v>
      </c>
      <c r="K95" s="405">
        <v>0.83018404907975463</v>
      </c>
      <c r="L95" s="405">
        <v>0.78853601859024014</v>
      </c>
      <c r="M95" s="405">
        <v>0.78862004785961182</v>
      </c>
      <c r="N95" s="405">
        <v>0.82887139107611552</v>
      </c>
      <c r="O95" s="406">
        <v>0.86886564762670959</v>
      </c>
      <c r="P95" s="406">
        <v>0.85760517799352753</v>
      </c>
      <c r="Q95" s="406"/>
      <c r="R95" s="405">
        <v>8.2738944365192579E-2</v>
      </c>
      <c r="S95" s="406">
        <v>0.13300613496932515</v>
      </c>
      <c r="T95" s="405">
        <v>0.20371804802478699</v>
      </c>
      <c r="U95" s="405">
        <v>0.2044668971018346</v>
      </c>
      <c r="V95" s="405">
        <v>0.12257217847769029</v>
      </c>
      <c r="W95" s="406">
        <v>9.6540627514078839E-2</v>
      </c>
      <c r="X95" s="406">
        <v>0.10409924487594391</v>
      </c>
      <c r="Y95" s="406"/>
      <c r="Z95" s="405">
        <v>2.8292914883499762E-2</v>
      </c>
      <c r="AA95" s="406">
        <v>3.6809815950920248E-2</v>
      </c>
      <c r="AB95" s="405">
        <v>7.7459333849728895E-3</v>
      </c>
      <c r="AC95" s="405">
        <v>6.1153948417973945E-3</v>
      </c>
      <c r="AD95" s="405">
        <v>3.832020997375328E-2</v>
      </c>
      <c r="AE95" s="406">
        <v>2.3866988468758382E-2</v>
      </c>
      <c r="AF95" s="406">
        <v>2.7238403451995685E-2</v>
      </c>
      <c r="AG95" s="406"/>
      <c r="AH95" s="407"/>
    </row>
    <row r="96" spans="1:34" x14ac:dyDescent="0.25">
      <c r="A96" s="400">
        <v>90</v>
      </c>
      <c r="B96" s="401" t="s">
        <v>144</v>
      </c>
      <c r="C96" s="401" t="s">
        <v>130</v>
      </c>
      <c r="D96" s="402">
        <v>192</v>
      </c>
      <c r="E96" s="409" t="s">
        <v>1036</v>
      </c>
      <c r="F96" s="404">
        <v>313001005225</v>
      </c>
      <c r="G96" s="401" t="s">
        <v>1127</v>
      </c>
      <c r="H96" s="400" t="s">
        <v>137</v>
      </c>
      <c r="I96" s="177"/>
      <c r="J96" s="405">
        <v>0.87488415199258573</v>
      </c>
      <c r="K96" s="405">
        <v>0.81375358166189116</v>
      </c>
      <c r="L96" s="405">
        <v>0.79024390243902443</v>
      </c>
      <c r="M96" s="405">
        <v>0.99390243902439024</v>
      </c>
      <c r="N96" s="405">
        <v>0.77637947725072609</v>
      </c>
      <c r="O96" s="406">
        <v>0.8067061143984221</v>
      </c>
      <c r="P96" s="406">
        <v>0.74240940254652299</v>
      </c>
      <c r="Q96" s="406"/>
      <c r="R96" s="405">
        <v>7.5996292863762749E-2</v>
      </c>
      <c r="S96" s="406">
        <v>0.12129894937917861</v>
      </c>
      <c r="T96" s="405">
        <v>0.13560975609756099</v>
      </c>
      <c r="U96" s="405">
        <v>2.0325203252032522E-3</v>
      </c>
      <c r="V96" s="405">
        <v>0.1287512100677638</v>
      </c>
      <c r="W96" s="406">
        <v>0.14792899408284024</v>
      </c>
      <c r="X96" s="406">
        <v>0.20078354554358471</v>
      </c>
      <c r="Y96" s="406"/>
      <c r="Z96" s="405">
        <v>4.1705282669138088E-2</v>
      </c>
      <c r="AA96" s="406">
        <v>6.4947468958930277E-2</v>
      </c>
      <c r="AB96" s="405">
        <v>7.4146341463414631E-2</v>
      </c>
      <c r="AC96" s="405">
        <v>3.0487804878048782E-3</v>
      </c>
      <c r="AD96" s="405">
        <v>8.422071636011616E-2</v>
      </c>
      <c r="AE96" s="406">
        <v>3.7475345167652857E-2</v>
      </c>
      <c r="AF96" s="406">
        <v>4.1136141038197842E-2</v>
      </c>
      <c r="AG96" s="406"/>
      <c r="AH96" s="407"/>
    </row>
    <row r="97" spans="1:34" x14ac:dyDescent="0.25">
      <c r="A97" s="400">
        <v>91</v>
      </c>
      <c r="B97" s="401" t="s">
        <v>144</v>
      </c>
      <c r="C97" s="401" t="s">
        <v>130</v>
      </c>
      <c r="D97" s="402">
        <v>202</v>
      </c>
      <c r="E97" s="409" t="s">
        <v>1036</v>
      </c>
      <c r="F97" s="404">
        <v>213001009048</v>
      </c>
      <c r="G97" s="401" t="s">
        <v>1178</v>
      </c>
      <c r="H97" s="400" t="s">
        <v>137</v>
      </c>
      <c r="I97" s="177"/>
      <c r="J97" s="405">
        <v>0.83046426708398535</v>
      </c>
      <c r="K97" s="405">
        <v>0.83308195072900959</v>
      </c>
      <c r="L97" s="405">
        <v>0.86640277090549234</v>
      </c>
      <c r="M97" s="405">
        <v>0.85334695963208995</v>
      </c>
      <c r="N97" s="405">
        <v>0.81695388914764788</v>
      </c>
      <c r="O97" s="406">
        <v>0.86058851905451039</v>
      </c>
      <c r="P97" s="406">
        <v>0.87438180019782397</v>
      </c>
      <c r="Q97" s="406"/>
      <c r="R97" s="405">
        <v>0.1476264997391758</v>
      </c>
      <c r="S97" s="406">
        <v>0.12518853695324283</v>
      </c>
      <c r="T97" s="405">
        <v>9.9455714992577937E-2</v>
      </c>
      <c r="U97" s="405">
        <v>7.2560040878896268E-2</v>
      </c>
      <c r="V97" s="405">
        <v>0.1248253376804844</v>
      </c>
      <c r="W97" s="406">
        <v>0.10033767486734202</v>
      </c>
      <c r="X97" s="406">
        <v>8.8526211671612259E-2</v>
      </c>
      <c r="Y97" s="406"/>
      <c r="Z97" s="405">
        <v>1.6692749087115284E-2</v>
      </c>
      <c r="AA97" s="406">
        <v>4.1729512317747609E-2</v>
      </c>
      <c r="AB97" s="405">
        <v>3.414151410192974E-2</v>
      </c>
      <c r="AC97" s="405">
        <v>7.358201328564129E-2</v>
      </c>
      <c r="AD97" s="405">
        <v>5.0768514205868656E-2</v>
      </c>
      <c r="AE97" s="406">
        <v>3.3767486734201643E-2</v>
      </c>
      <c r="AF97" s="406">
        <v>2.7200791295746787E-2</v>
      </c>
      <c r="AG97" s="406"/>
      <c r="AH97" s="407"/>
    </row>
    <row r="98" spans="1:34" x14ac:dyDescent="0.25">
      <c r="A98" s="400">
        <v>92</v>
      </c>
      <c r="B98" s="401" t="s">
        <v>144</v>
      </c>
      <c r="C98" s="401" t="s">
        <v>130</v>
      </c>
      <c r="D98" s="402">
        <v>203</v>
      </c>
      <c r="E98" s="409" t="s">
        <v>1036</v>
      </c>
      <c r="F98" s="404">
        <v>213001009056</v>
      </c>
      <c r="G98" s="401" t="s">
        <v>3531</v>
      </c>
      <c r="H98" s="400" t="s">
        <v>137</v>
      </c>
      <c r="I98" s="177"/>
      <c r="J98" s="405">
        <v>0.85853658536585364</v>
      </c>
      <c r="K98" s="405">
        <v>0.85394070860448301</v>
      </c>
      <c r="L98" s="405">
        <v>0.91854545454545455</v>
      </c>
      <c r="M98" s="405">
        <v>0.97990726429675423</v>
      </c>
      <c r="N98" s="405">
        <v>0.87788461538461537</v>
      </c>
      <c r="O98" s="406">
        <v>0.83063748810656513</v>
      </c>
      <c r="P98" s="406">
        <v>0.76155268022181144</v>
      </c>
      <c r="Q98" s="406"/>
      <c r="R98" s="405">
        <v>0.11916376306620209</v>
      </c>
      <c r="S98" s="406">
        <v>0.11352133044107014</v>
      </c>
      <c r="T98" s="405">
        <v>3.781818181818182E-2</v>
      </c>
      <c r="U98" s="405">
        <v>1.8547140649149921E-2</v>
      </c>
      <c r="V98" s="405">
        <v>8.0769230769230774E-2</v>
      </c>
      <c r="W98" s="406">
        <v>0.12559467174119887</v>
      </c>
      <c r="X98" s="406">
        <v>0.18946395563770796</v>
      </c>
      <c r="Y98" s="406"/>
      <c r="Z98" s="405">
        <v>8.3623693379790941E-3</v>
      </c>
      <c r="AA98" s="406">
        <v>3.2537960954446853E-2</v>
      </c>
      <c r="AB98" s="405">
        <v>4.363636363636364E-2</v>
      </c>
      <c r="AC98" s="405">
        <v>7.7279752704791343E-4</v>
      </c>
      <c r="AD98" s="405">
        <v>3.4615384615384617E-2</v>
      </c>
      <c r="AE98" s="406">
        <v>3.3301617507136061E-2</v>
      </c>
      <c r="AF98" s="406">
        <v>3.8817005545286505E-2</v>
      </c>
      <c r="AG98" s="406"/>
      <c r="AH98" s="407"/>
    </row>
    <row r="99" spans="1:34" x14ac:dyDescent="0.25">
      <c r="A99" s="400">
        <v>93</v>
      </c>
      <c r="B99" s="401" t="s">
        <v>130</v>
      </c>
      <c r="C99" s="401" t="s">
        <v>130</v>
      </c>
      <c r="D99" s="402">
        <v>240</v>
      </c>
      <c r="E99" s="403">
        <v>12</v>
      </c>
      <c r="F99" s="404">
        <v>313001001181</v>
      </c>
      <c r="G99" s="401" t="s">
        <v>1402</v>
      </c>
      <c r="H99" s="400" t="s">
        <v>137</v>
      </c>
      <c r="I99" s="177"/>
      <c r="J99" s="405">
        <v>0.94984646878198564</v>
      </c>
      <c r="K99" s="405">
        <v>0.98404529078744207</v>
      </c>
      <c r="L99" s="405">
        <v>0.99792960662525876</v>
      </c>
      <c r="M99" s="405">
        <v>0.99684044233807267</v>
      </c>
      <c r="N99" s="405">
        <v>0.96680942184154173</v>
      </c>
      <c r="O99" s="406">
        <v>0.95544554455445541</v>
      </c>
      <c r="P99" s="406">
        <v>0.92008757525998908</v>
      </c>
      <c r="Q99" s="406"/>
      <c r="R99" s="405">
        <v>4.0429887410440124E-2</v>
      </c>
      <c r="S99" s="406">
        <v>1.0293360782295419E-2</v>
      </c>
      <c r="T99" s="405">
        <v>0</v>
      </c>
      <c r="U99" s="405">
        <v>0</v>
      </c>
      <c r="V99" s="405">
        <v>1.8201284796573874E-2</v>
      </c>
      <c r="W99" s="406">
        <v>3.5753575357535754E-2</v>
      </c>
      <c r="X99" s="406">
        <v>6.0755336617405585E-2</v>
      </c>
      <c r="Y99" s="406"/>
      <c r="Z99" s="405">
        <v>7.6765609007164786E-3</v>
      </c>
      <c r="AA99" s="406">
        <v>5.6613484302624811E-3</v>
      </c>
      <c r="AB99" s="405">
        <v>2.070393374741201E-3</v>
      </c>
      <c r="AC99" s="405">
        <v>3.1595576619273301E-3</v>
      </c>
      <c r="AD99" s="405">
        <v>7.4946466809421844E-3</v>
      </c>
      <c r="AE99" s="406">
        <v>4.4004400440044002E-3</v>
      </c>
      <c r="AF99" s="406">
        <v>1.4230979748221127E-2</v>
      </c>
      <c r="AG99" s="406"/>
      <c r="AH99" s="407"/>
    </row>
    <row r="100" spans="1:34" x14ac:dyDescent="0.25">
      <c r="A100" s="400">
        <v>94</v>
      </c>
      <c r="B100" s="401" t="s">
        <v>130</v>
      </c>
      <c r="C100" s="401" t="s">
        <v>130</v>
      </c>
      <c r="D100" s="402">
        <v>248</v>
      </c>
      <c r="E100" s="403">
        <v>13</v>
      </c>
      <c r="F100" s="404">
        <v>313001002251</v>
      </c>
      <c r="G100" s="401" t="s">
        <v>1335</v>
      </c>
      <c r="H100" s="400" t="s">
        <v>137</v>
      </c>
      <c r="I100" s="177"/>
      <c r="J100" s="405">
        <v>0.97959183673469385</v>
      </c>
      <c r="K100" s="405">
        <v>0.97077244258872653</v>
      </c>
      <c r="L100" s="405">
        <v>0.99339207048458145</v>
      </c>
      <c r="M100" s="405">
        <v>0.99300699300699302</v>
      </c>
      <c r="N100" s="405">
        <v>0.9467592592592593</v>
      </c>
      <c r="O100" s="406">
        <v>0.96174863387978138</v>
      </c>
      <c r="P100" s="406">
        <v>0.92508143322475567</v>
      </c>
      <c r="Q100" s="406"/>
      <c r="R100" s="405">
        <v>6.1224489795918364E-3</v>
      </c>
      <c r="S100" s="406">
        <v>1.4613778705636743E-2</v>
      </c>
      <c r="T100" s="405">
        <v>2.2026431718061676E-3</v>
      </c>
      <c r="U100" s="405">
        <v>4.662004662004662E-3</v>
      </c>
      <c r="V100" s="405">
        <v>3.4722222222222224E-2</v>
      </c>
      <c r="W100" s="406">
        <v>1.912568306010929E-2</v>
      </c>
      <c r="X100" s="406">
        <v>4.8859934853420196E-2</v>
      </c>
      <c r="Y100" s="406"/>
      <c r="Z100" s="405">
        <v>4.0816326530612249E-3</v>
      </c>
      <c r="AA100" s="406">
        <v>1.4613778705636743E-2</v>
      </c>
      <c r="AB100" s="405">
        <v>4.4052863436123352E-3</v>
      </c>
      <c r="AC100" s="405">
        <v>2.331002331002331E-3</v>
      </c>
      <c r="AD100" s="405">
        <v>1.1574074074074073E-2</v>
      </c>
      <c r="AE100" s="406">
        <v>1.092896174863388E-2</v>
      </c>
      <c r="AF100" s="406">
        <v>3.2573289902280132E-3</v>
      </c>
      <c r="AG100" s="406"/>
      <c r="AH100" s="407"/>
    </row>
    <row r="101" spans="1:34" x14ac:dyDescent="0.25">
      <c r="A101" s="400">
        <v>95</v>
      </c>
      <c r="B101" s="401" t="s">
        <v>130</v>
      </c>
      <c r="C101" s="401" t="s">
        <v>130</v>
      </c>
      <c r="D101" s="402">
        <v>285</v>
      </c>
      <c r="E101" s="403">
        <v>12</v>
      </c>
      <c r="F101" s="404">
        <v>313001005331</v>
      </c>
      <c r="G101" s="401" t="s">
        <v>1354</v>
      </c>
      <c r="H101" s="400" t="s">
        <v>137</v>
      </c>
      <c r="I101" s="177"/>
      <c r="J101" s="405">
        <v>0.94791666666666663</v>
      </c>
      <c r="K101" s="405">
        <v>0.99115044247787609</v>
      </c>
      <c r="L101" s="405">
        <v>0.99009900990099009</v>
      </c>
      <c r="M101" s="405">
        <v>0.9921875</v>
      </c>
      <c r="N101" s="405">
        <v>0.95294117647058818</v>
      </c>
      <c r="O101" s="406">
        <v>0.9337349397590361</v>
      </c>
      <c r="P101" s="406">
        <v>0.93258426966292129</v>
      </c>
      <c r="Q101" s="406"/>
      <c r="R101" s="405">
        <v>0</v>
      </c>
      <c r="S101" s="406">
        <v>0</v>
      </c>
      <c r="T101" s="405">
        <v>0</v>
      </c>
      <c r="U101" s="405">
        <v>0</v>
      </c>
      <c r="V101" s="405">
        <v>1.1764705882352941E-2</v>
      </c>
      <c r="W101" s="406">
        <v>1.8072289156626505E-2</v>
      </c>
      <c r="X101" s="406">
        <v>1.1235955056179775E-2</v>
      </c>
      <c r="Y101" s="406"/>
      <c r="Z101" s="405">
        <v>0</v>
      </c>
      <c r="AA101" s="406">
        <v>8.8495575221238937E-3</v>
      </c>
      <c r="AB101" s="405">
        <v>9.9009900990099011E-3</v>
      </c>
      <c r="AC101" s="405">
        <v>7.8125E-3</v>
      </c>
      <c r="AD101" s="405">
        <v>1.7647058823529412E-2</v>
      </c>
      <c r="AE101" s="406">
        <v>2.4096385542168676E-2</v>
      </c>
      <c r="AF101" s="406">
        <v>4.49438202247191E-2</v>
      </c>
      <c r="AG101" s="406"/>
      <c r="AH101" s="400"/>
    </row>
    <row r="102" spans="1:34" x14ac:dyDescent="0.25">
      <c r="A102" s="400">
        <v>96</v>
      </c>
      <c r="B102" s="401" t="s">
        <v>130</v>
      </c>
      <c r="C102" s="401" t="s">
        <v>130</v>
      </c>
      <c r="D102" s="402">
        <v>355</v>
      </c>
      <c r="E102" s="403">
        <v>15</v>
      </c>
      <c r="F102" s="404">
        <v>313001008411</v>
      </c>
      <c r="G102" s="401" t="s">
        <v>1216</v>
      </c>
      <c r="H102" s="400" t="s">
        <v>137</v>
      </c>
      <c r="I102" s="177"/>
      <c r="J102" s="405">
        <v>0.85798467884502061</v>
      </c>
      <c r="K102" s="405">
        <v>0.85906432748538009</v>
      </c>
      <c r="L102" s="405">
        <v>0.86590499098015639</v>
      </c>
      <c r="M102" s="405">
        <v>0.90140023337222874</v>
      </c>
      <c r="N102" s="405">
        <v>0.773696682464455</v>
      </c>
      <c r="O102" s="406">
        <v>0.79413524835427884</v>
      </c>
      <c r="P102" s="406">
        <v>0.88520710059171592</v>
      </c>
      <c r="Q102" s="406"/>
      <c r="R102" s="405">
        <v>7.6605774896876838E-2</v>
      </c>
      <c r="S102" s="406">
        <v>0.11228070175438597</v>
      </c>
      <c r="T102" s="405">
        <v>0.12447384245339747</v>
      </c>
      <c r="U102" s="405">
        <v>5.0175029171528586E-2</v>
      </c>
      <c r="V102" s="405">
        <v>0.14573459715639811</v>
      </c>
      <c r="W102" s="406">
        <v>0.15619389587073609</v>
      </c>
      <c r="X102" s="406">
        <v>4.0828402366863907E-2</v>
      </c>
      <c r="Y102" s="406"/>
      <c r="Z102" s="405">
        <v>5.5981143193871541E-2</v>
      </c>
      <c r="AA102" s="406">
        <v>2.8654970760233919E-2</v>
      </c>
      <c r="AB102" s="405">
        <v>9.6211665664461821E-3</v>
      </c>
      <c r="AC102" s="405">
        <v>4.6674445740956826E-2</v>
      </c>
      <c r="AD102" s="405">
        <v>7.4052132701421802E-2</v>
      </c>
      <c r="AE102" s="406">
        <v>4.3087971274685818E-2</v>
      </c>
      <c r="AF102" s="406">
        <v>6.0946745562130179E-2</v>
      </c>
      <c r="AG102" s="406"/>
      <c r="AH102" s="400"/>
    </row>
    <row r="103" spans="1:34" x14ac:dyDescent="0.25">
      <c r="A103" s="400">
        <v>97</v>
      </c>
      <c r="B103" s="401" t="s">
        <v>130</v>
      </c>
      <c r="C103" s="401" t="s">
        <v>130</v>
      </c>
      <c r="D103" s="402">
        <v>503</v>
      </c>
      <c r="E103" s="403">
        <v>12</v>
      </c>
      <c r="F103" s="404">
        <v>113001013814</v>
      </c>
      <c r="G103" s="401" t="s">
        <v>1250</v>
      </c>
      <c r="H103" s="400" t="s">
        <v>137</v>
      </c>
      <c r="I103" s="177"/>
      <c r="J103" s="405">
        <v>0.89473684210526316</v>
      </c>
      <c r="K103" s="405">
        <v>0.90296803652968038</v>
      </c>
      <c r="L103" s="405">
        <v>0.92697881828316608</v>
      </c>
      <c r="M103" s="405">
        <v>0.93893129770992367</v>
      </c>
      <c r="N103" s="405">
        <v>0.89462702138758476</v>
      </c>
      <c r="O103" s="406">
        <v>0.87321164282190433</v>
      </c>
      <c r="P103" s="406">
        <v>0.83507496592457975</v>
      </c>
      <c r="Q103" s="406"/>
      <c r="R103" s="405">
        <v>8.4978070175438597E-2</v>
      </c>
      <c r="S103" s="406">
        <v>7.4771689497716898E-2</v>
      </c>
      <c r="T103" s="405">
        <v>7.0234113712374577E-2</v>
      </c>
      <c r="U103" s="405">
        <v>4.8527808069792802E-2</v>
      </c>
      <c r="V103" s="405">
        <v>8.6071987480438178E-2</v>
      </c>
      <c r="W103" s="406">
        <v>0.1050814010853478</v>
      </c>
      <c r="X103" s="406">
        <v>0.12630622444343481</v>
      </c>
      <c r="Y103" s="406"/>
      <c r="Z103" s="405">
        <v>1.5350877192982455E-2</v>
      </c>
      <c r="AA103" s="406">
        <v>2.2260273972602738E-2</v>
      </c>
      <c r="AB103" s="405">
        <v>2.787068004459309E-3</v>
      </c>
      <c r="AC103" s="405">
        <v>1.1995637949836423E-2</v>
      </c>
      <c r="AD103" s="405">
        <v>1.5649452269170579E-2</v>
      </c>
      <c r="AE103" s="406">
        <v>1.5293537247163296E-2</v>
      </c>
      <c r="AF103" s="406">
        <v>2.862335302135393E-2</v>
      </c>
      <c r="AG103" s="406"/>
      <c r="AH103" s="400"/>
    </row>
    <row r="104" spans="1:34" x14ac:dyDescent="0.25">
      <c r="A104" s="400">
        <v>98</v>
      </c>
      <c r="B104" s="401" t="s">
        <v>130</v>
      </c>
      <c r="C104" s="401" t="s">
        <v>130</v>
      </c>
      <c r="D104" s="402">
        <v>543</v>
      </c>
      <c r="E104" s="403">
        <v>14</v>
      </c>
      <c r="F104" s="404">
        <v>313001013783</v>
      </c>
      <c r="G104" s="401" t="s">
        <v>1408</v>
      </c>
      <c r="H104" s="400" t="s">
        <v>137</v>
      </c>
      <c r="I104" s="177"/>
      <c r="J104" s="405">
        <v>0.96148555708390648</v>
      </c>
      <c r="K104" s="405">
        <v>0.84923928077455046</v>
      </c>
      <c r="L104" s="405">
        <v>0.87801418439716317</v>
      </c>
      <c r="M104" s="405">
        <v>0.88789237668161436</v>
      </c>
      <c r="N104" s="405">
        <v>0.96758508914100483</v>
      </c>
      <c r="O104" s="406">
        <v>0.9381761978361669</v>
      </c>
      <c r="P104" s="406">
        <v>0.97252747252747251</v>
      </c>
      <c r="Q104" s="406"/>
      <c r="R104" s="405">
        <v>1.7881705639614855E-2</v>
      </c>
      <c r="S104" s="406">
        <v>0.12586445366528354</v>
      </c>
      <c r="T104" s="405">
        <v>0.11773049645390071</v>
      </c>
      <c r="U104" s="405">
        <v>0.11061285500747384</v>
      </c>
      <c r="V104" s="405">
        <v>0</v>
      </c>
      <c r="W104" s="406">
        <v>2.009273570324575E-2</v>
      </c>
      <c r="X104" s="406">
        <v>1.8315018315018315E-3</v>
      </c>
      <c r="Y104" s="406"/>
      <c r="Z104" s="405">
        <v>1.5130674002751032E-2</v>
      </c>
      <c r="AA104" s="406">
        <v>2.4896265560165973E-2</v>
      </c>
      <c r="AB104" s="405">
        <v>4.2553191489361703E-3</v>
      </c>
      <c r="AC104" s="405">
        <v>0</v>
      </c>
      <c r="AD104" s="405">
        <v>3.0794165316045379E-2</v>
      </c>
      <c r="AE104" s="406">
        <v>3.2457496136012363E-2</v>
      </c>
      <c r="AF104" s="406">
        <v>1.8315018315018316E-2</v>
      </c>
      <c r="AG104" s="406"/>
      <c r="AH104" s="400"/>
    </row>
    <row r="105" spans="1:34" x14ac:dyDescent="0.25">
      <c r="A105" s="400">
        <v>99</v>
      </c>
      <c r="B105" s="401" t="s">
        <v>130</v>
      </c>
      <c r="C105" s="401" t="s">
        <v>130</v>
      </c>
      <c r="D105" s="402">
        <v>556</v>
      </c>
      <c r="E105" s="403">
        <v>12</v>
      </c>
      <c r="F105" s="404">
        <v>313001027059</v>
      </c>
      <c r="G105" s="401" t="s">
        <v>1414</v>
      </c>
      <c r="H105" s="400" t="s">
        <v>137</v>
      </c>
      <c r="I105" s="177"/>
      <c r="J105" s="405">
        <v>0.90763765541740671</v>
      </c>
      <c r="K105" s="405">
        <v>0.86148346738159065</v>
      </c>
      <c r="L105" s="405">
        <v>0.85490877497827977</v>
      </c>
      <c r="M105" s="405">
        <v>0.91374663072776285</v>
      </c>
      <c r="N105" s="405">
        <v>0.88785912882298423</v>
      </c>
      <c r="O105" s="406">
        <v>0.97142857142857142</v>
      </c>
      <c r="P105" s="406">
        <v>0.96886792452830184</v>
      </c>
      <c r="Q105" s="406"/>
      <c r="R105" s="405">
        <v>7.2824156305506219E-2</v>
      </c>
      <c r="S105" s="406">
        <v>0.11974977658623771</v>
      </c>
      <c r="T105" s="405">
        <v>0.13814074717636837</v>
      </c>
      <c r="U105" s="405">
        <v>8.6253369272237201E-2</v>
      </c>
      <c r="V105" s="405">
        <v>9.1751621872103797E-2</v>
      </c>
      <c r="W105" s="406">
        <v>2.5974025974025974E-3</v>
      </c>
      <c r="X105" s="406">
        <v>0</v>
      </c>
      <c r="Y105" s="406"/>
      <c r="Z105" s="405">
        <v>1.5985790408525755E-2</v>
      </c>
      <c r="AA105" s="406">
        <v>1.876675603217158E-2</v>
      </c>
      <c r="AB105" s="405">
        <v>6.9504778453518675E-3</v>
      </c>
      <c r="AC105" s="405">
        <v>0</v>
      </c>
      <c r="AD105" s="405">
        <v>1.2974976830398516E-2</v>
      </c>
      <c r="AE105" s="406">
        <v>1.9913419913419914E-2</v>
      </c>
      <c r="AF105" s="406">
        <v>2.5471698113207548E-2</v>
      </c>
      <c r="AG105" s="406"/>
      <c r="AH105" s="400"/>
    </row>
    <row r="106" spans="1:34" x14ac:dyDescent="0.25">
      <c r="A106" s="400">
        <v>100</v>
      </c>
      <c r="B106" s="401" t="s">
        <v>130</v>
      </c>
      <c r="C106" s="401" t="s">
        <v>130</v>
      </c>
      <c r="D106" s="402">
        <v>566</v>
      </c>
      <c r="E106" s="403">
        <v>14</v>
      </c>
      <c r="F106" s="404">
        <v>313001027199</v>
      </c>
      <c r="G106" s="401" t="s">
        <v>1420</v>
      </c>
      <c r="H106" s="400" t="s">
        <v>137</v>
      </c>
      <c r="I106" s="177"/>
      <c r="J106" s="405">
        <v>0.9402756508422665</v>
      </c>
      <c r="K106" s="405">
        <v>0.94004611837048424</v>
      </c>
      <c r="L106" s="405">
        <v>0.95088257866462012</v>
      </c>
      <c r="M106" s="405">
        <v>0.97107114933541827</v>
      </c>
      <c r="N106" s="405">
        <v>0.9061256961018298</v>
      </c>
      <c r="O106" s="406">
        <v>0.90440565253532834</v>
      </c>
      <c r="P106" s="406">
        <v>0.85084202085004013</v>
      </c>
      <c r="Q106" s="406"/>
      <c r="R106" s="405">
        <v>4.8238897396630932E-2</v>
      </c>
      <c r="S106" s="406">
        <v>5.764796310530361E-2</v>
      </c>
      <c r="T106" s="405">
        <v>4.6047582501918649E-2</v>
      </c>
      <c r="U106" s="405">
        <v>2.6583268178264268E-2</v>
      </c>
      <c r="V106" s="405">
        <v>7.4781225139220364E-2</v>
      </c>
      <c r="W106" s="406">
        <v>7.7306733167082295E-2</v>
      </c>
      <c r="X106" s="406">
        <v>0.13873295910184444</v>
      </c>
      <c r="Y106" s="406"/>
      <c r="Z106" s="405">
        <v>6.1255742725880554E-3</v>
      </c>
      <c r="AA106" s="406">
        <v>2.3059185242121443E-3</v>
      </c>
      <c r="AB106" s="405">
        <v>3.0698388334612432E-3</v>
      </c>
      <c r="AC106" s="405">
        <v>1.563721657544957E-3</v>
      </c>
      <c r="AD106" s="405">
        <v>1.1137629276054098E-2</v>
      </c>
      <c r="AE106" s="406">
        <v>1.4131338320864505E-2</v>
      </c>
      <c r="AF106" s="406">
        <v>8.8211708099438652E-3</v>
      </c>
      <c r="AG106" s="406"/>
      <c r="AH106" s="400"/>
    </row>
    <row r="107" spans="1:34" x14ac:dyDescent="0.25">
      <c r="A107" s="400">
        <v>101</v>
      </c>
      <c r="B107" s="401" t="s">
        <v>130</v>
      </c>
      <c r="C107" s="401" t="s">
        <v>130</v>
      </c>
      <c r="D107" s="402">
        <v>663</v>
      </c>
      <c r="E107" s="403">
        <v>14</v>
      </c>
      <c r="F107" s="404">
        <v>113001028927</v>
      </c>
      <c r="G107" s="401" t="s">
        <v>1387</v>
      </c>
      <c r="H107" s="400" t="s">
        <v>137</v>
      </c>
      <c r="I107" s="177"/>
      <c r="J107" s="405">
        <v>0.93160621761658036</v>
      </c>
      <c r="K107" s="405">
        <v>0.92307692307692313</v>
      </c>
      <c r="L107" s="405">
        <v>0.98217094913476666</v>
      </c>
      <c r="M107" s="405">
        <v>0.99402823018458197</v>
      </c>
      <c r="N107" s="405">
        <v>0.87617468214483141</v>
      </c>
      <c r="O107" s="406">
        <v>0.86343115124153502</v>
      </c>
      <c r="P107" s="406">
        <v>0.84572386808272781</v>
      </c>
      <c r="Q107" s="406"/>
      <c r="R107" s="405">
        <v>5.3367875647668393E-2</v>
      </c>
      <c r="S107" s="406">
        <v>6.6457352171637882E-2</v>
      </c>
      <c r="T107" s="405">
        <v>1.6255899318300997E-2</v>
      </c>
      <c r="U107" s="405">
        <v>4.8859934853420191E-3</v>
      </c>
      <c r="V107" s="405">
        <v>0.10889994472084025</v>
      </c>
      <c r="W107" s="406">
        <v>0.10665914221218961</v>
      </c>
      <c r="X107" s="406">
        <v>0.13303521520402459</v>
      </c>
      <c r="Y107" s="406"/>
      <c r="Z107" s="405">
        <v>1.1398963730569948E-2</v>
      </c>
      <c r="AA107" s="406">
        <v>1.0465724751439037E-2</v>
      </c>
      <c r="AB107" s="405">
        <v>1.5731515469323545E-3</v>
      </c>
      <c r="AC107" s="405">
        <v>1.0857763300760044E-3</v>
      </c>
      <c r="AD107" s="405">
        <v>9.9502487562189053E-3</v>
      </c>
      <c r="AE107" s="406">
        <v>2.5959367945823927E-2</v>
      </c>
      <c r="AF107" s="406">
        <v>1.7328116266070431E-2</v>
      </c>
      <c r="AG107" s="406"/>
      <c r="AH107" s="400"/>
    </row>
    <row r="108" spans="1:34" x14ac:dyDescent="0.25">
      <c r="A108" s="400">
        <v>102</v>
      </c>
      <c r="B108" s="417" t="s">
        <v>130</v>
      </c>
      <c r="C108" s="401" t="s">
        <v>130</v>
      </c>
      <c r="D108" s="402">
        <v>842</v>
      </c>
      <c r="E108" s="420"/>
      <c r="F108" s="404">
        <v>113001029893</v>
      </c>
      <c r="G108" s="401" t="s">
        <v>1322</v>
      </c>
      <c r="H108" s="400" t="s">
        <v>137</v>
      </c>
      <c r="I108" s="177"/>
      <c r="J108" s="405">
        <v>0.95793103448275863</v>
      </c>
      <c r="K108" s="405">
        <v>0.94882154882154879</v>
      </c>
      <c r="L108" s="405">
        <v>0.98233695652173914</v>
      </c>
      <c r="M108" s="405">
        <v>0.99506694855532063</v>
      </c>
      <c r="N108" s="405">
        <v>0.97583511016346836</v>
      </c>
      <c r="O108" s="406">
        <v>0.9920692141312184</v>
      </c>
      <c r="P108" s="406">
        <v>0.98074179743223966</v>
      </c>
      <c r="Q108" s="406"/>
      <c r="R108" s="405">
        <v>3.1724137931034485E-2</v>
      </c>
      <c r="S108" s="406">
        <v>3.7037037037037035E-2</v>
      </c>
      <c r="T108" s="405">
        <v>1.6983695652173912E-2</v>
      </c>
      <c r="U108" s="405">
        <v>0</v>
      </c>
      <c r="V108" s="405">
        <v>0</v>
      </c>
      <c r="W108" s="406">
        <v>0</v>
      </c>
      <c r="X108" s="406">
        <v>1.4265335235378032E-3</v>
      </c>
      <c r="Y108" s="406"/>
      <c r="Z108" s="405">
        <v>5.5172413793103444E-3</v>
      </c>
      <c r="AA108" s="406">
        <v>1.4141414141414142E-2</v>
      </c>
      <c r="AB108" s="405">
        <v>6.793478260869565E-4</v>
      </c>
      <c r="AC108" s="405">
        <v>4.9330514446793514E-3</v>
      </c>
      <c r="AD108" s="405">
        <v>1.7057569296375266E-2</v>
      </c>
      <c r="AE108" s="406">
        <v>4.3258832011535686E-3</v>
      </c>
      <c r="AF108" s="406">
        <v>7.1326676176890159E-3</v>
      </c>
      <c r="AG108" s="406"/>
      <c r="AH108" s="400"/>
    </row>
    <row r="109" spans="1:34" x14ac:dyDescent="0.25">
      <c r="A109" s="400">
        <v>103</v>
      </c>
      <c r="B109" s="410" t="s">
        <v>130</v>
      </c>
      <c r="C109" s="401" t="s">
        <v>130</v>
      </c>
      <c r="D109" s="411">
        <v>858</v>
      </c>
      <c r="E109" s="412">
        <v>14</v>
      </c>
      <c r="F109" s="413">
        <v>113001030085</v>
      </c>
      <c r="G109" s="410" t="s">
        <v>1328</v>
      </c>
      <c r="H109" s="400" t="s">
        <v>137</v>
      </c>
      <c r="I109" s="177"/>
      <c r="J109" s="405">
        <v>0.88984881209503242</v>
      </c>
      <c r="K109" s="405">
        <v>0.90743338008415142</v>
      </c>
      <c r="L109" s="405">
        <v>0.95603628750872294</v>
      </c>
      <c r="M109" s="375">
        <v>0.99467518636847707</v>
      </c>
      <c r="N109" s="375">
        <v>0.85944363103953147</v>
      </c>
      <c r="O109" s="414">
        <v>0.90486725663716816</v>
      </c>
      <c r="P109" s="414">
        <v>0.90226112326768781</v>
      </c>
      <c r="Q109" s="414"/>
      <c r="R109" s="405">
        <v>5.6875449964002879E-2</v>
      </c>
      <c r="S109" s="406">
        <v>6.3814866760168301E-2</v>
      </c>
      <c r="T109" s="405">
        <v>3.4891835310537335E-2</v>
      </c>
      <c r="U109" s="375">
        <v>0</v>
      </c>
      <c r="V109" s="375">
        <v>9.443631039531479E-2</v>
      </c>
      <c r="W109" s="414">
        <v>5.6784660766961655E-2</v>
      </c>
      <c r="X109" s="414">
        <v>5.7622173595915392E-2</v>
      </c>
      <c r="Y109" s="414"/>
      <c r="Z109" s="405">
        <v>3.9596832253419728E-2</v>
      </c>
      <c r="AA109" s="406">
        <v>2.8751753155680224E-2</v>
      </c>
      <c r="AB109" s="405">
        <v>9.0718771807397069E-3</v>
      </c>
      <c r="AC109" s="375">
        <v>4.2598509052183178E-3</v>
      </c>
      <c r="AD109" s="375">
        <v>3.3674963396778917E-2</v>
      </c>
      <c r="AE109" s="414">
        <v>3.023598820058997E-2</v>
      </c>
      <c r="AF109" s="414">
        <v>2.1152443471918306E-2</v>
      </c>
      <c r="AG109" s="414"/>
      <c r="AH109" s="421"/>
    </row>
    <row r="110" spans="1:34" x14ac:dyDescent="0.25">
      <c r="A110" s="400">
        <v>104</v>
      </c>
      <c r="B110" s="401" t="s">
        <v>130</v>
      </c>
      <c r="C110" s="401" t="s">
        <v>130</v>
      </c>
      <c r="D110" s="402">
        <v>892</v>
      </c>
      <c r="E110" s="403">
        <v>14</v>
      </c>
      <c r="F110" s="404">
        <v>313001027075</v>
      </c>
      <c r="G110" s="401" t="s">
        <v>1439</v>
      </c>
      <c r="H110" s="400" t="s">
        <v>137</v>
      </c>
      <c r="I110" s="177"/>
      <c r="J110" s="405">
        <v>0.88318313212038768</v>
      </c>
      <c r="K110" s="405">
        <v>0.89489489489489493</v>
      </c>
      <c r="L110" s="405">
        <v>0.91159713287998534</v>
      </c>
      <c r="M110" s="405">
        <v>0.97410207939508509</v>
      </c>
      <c r="N110" s="375">
        <v>0.87140407696704136</v>
      </c>
      <c r="O110" s="406">
        <v>0.87281035795887285</v>
      </c>
      <c r="P110" s="406">
        <v>0.82653893192009786</v>
      </c>
      <c r="Q110" s="406"/>
      <c r="R110" s="405">
        <v>7.2436660431899336E-2</v>
      </c>
      <c r="S110" s="406">
        <v>7.8784667019961133E-2</v>
      </c>
      <c r="T110" s="405">
        <v>8.2154015805918024E-2</v>
      </c>
      <c r="U110" s="405">
        <v>2.2117202268431002E-2</v>
      </c>
      <c r="V110" s="375">
        <v>7.9824728519718044E-2</v>
      </c>
      <c r="W110" s="406">
        <v>9.1012947448591008E-2</v>
      </c>
      <c r="X110" s="406">
        <v>8.1940481043620061E-2</v>
      </c>
      <c r="Y110" s="406"/>
      <c r="Z110" s="405">
        <v>3.0437000510117326E-2</v>
      </c>
      <c r="AA110" s="406">
        <v>2.6320438085143966E-2</v>
      </c>
      <c r="AB110" s="405">
        <v>6.2488513140966737E-3</v>
      </c>
      <c r="AC110" s="405">
        <v>1.890359168241966E-3</v>
      </c>
      <c r="AD110" s="375">
        <v>4.1722232806248809E-2</v>
      </c>
      <c r="AE110" s="406">
        <v>2.798933739527799E-2</v>
      </c>
      <c r="AF110" s="406">
        <v>7.9494496534855283E-2</v>
      </c>
      <c r="AG110" s="406"/>
      <c r="AH110" s="421"/>
    </row>
    <row r="111" spans="1:34" x14ac:dyDescent="0.25">
      <c r="A111" s="400">
        <v>105</v>
      </c>
      <c r="B111" s="401" t="s">
        <v>130</v>
      </c>
      <c r="C111" s="401" t="s">
        <v>130</v>
      </c>
      <c r="D111" s="402">
        <v>907</v>
      </c>
      <c r="E111" s="403">
        <v>14</v>
      </c>
      <c r="F111" s="404">
        <v>313001027253</v>
      </c>
      <c r="G111" s="401" t="s">
        <v>3532</v>
      </c>
      <c r="H111" s="400" t="s">
        <v>137</v>
      </c>
      <c r="I111" s="177"/>
      <c r="J111" s="405">
        <v>0.9098360655737705</v>
      </c>
      <c r="K111" s="405">
        <v>0.9017964071856287</v>
      </c>
      <c r="L111" s="405">
        <v>0.91789215686274506</v>
      </c>
      <c r="M111" s="405">
        <v>0.95929443690637717</v>
      </c>
      <c r="N111" s="405">
        <v>0.78616352201257866</v>
      </c>
      <c r="O111" s="406">
        <v>0.81542699724517909</v>
      </c>
      <c r="P111" s="406">
        <v>0.875</v>
      </c>
      <c r="Q111" s="406"/>
      <c r="R111" s="405">
        <v>4.8009367681498827E-2</v>
      </c>
      <c r="S111" s="406">
        <v>8.263473053892216E-2</v>
      </c>
      <c r="T111" s="405">
        <v>8.0882352941176475E-2</v>
      </c>
      <c r="U111" s="405">
        <v>3.6635006784260515E-2</v>
      </c>
      <c r="V111" s="405">
        <v>0.14465408805031446</v>
      </c>
      <c r="W111" s="406">
        <v>0.10055096418732783</v>
      </c>
      <c r="X111" s="406">
        <v>0</v>
      </c>
      <c r="Y111" s="406"/>
      <c r="Z111" s="405">
        <v>2.9274004683840751E-2</v>
      </c>
      <c r="AA111" s="406">
        <v>1.5568862275449102E-2</v>
      </c>
      <c r="AB111" s="405">
        <v>1.2254901960784314E-3</v>
      </c>
      <c r="AC111" s="405">
        <v>2.7137042062415195E-3</v>
      </c>
      <c r="AD111" s="405">
        <v>6.0377358490566038E-2</v>
      </c>
      <c r="AE111" s="406">
        <v>6.7493112947658404E-2</v>
      </c>
      <c r="AF111" s="406">
        <v>9.6153846153846159E-2</v>
      </c>
      <c r="AG111" s="406"/>
      <c r="AH111" s="421"/>
    </row>
    <row r="112" spans="1:34" x14ac:dyDescent="0.25">
      <c r="A112" s="419"/>
      <c r="B112" s="396"/>
      <c r="C112" s="396"/>
      <c r="D112" s="422"/>
      <c r="E112" s="396"/>
      <c r="F112" s="396"/>
      <c r="G112" s="396"/>
      <c r="H112" s="396"/>
      <c r="M112" s="240"/>
      <c r="U112" s="240"/>
      <c r="AC112" s="240"/>
      <c r="AH112" s="422"/>
    </row>
    <row r="113" spans="1:34" x14ac:dyDescent="0.25">
      <c r="A113" s="419"/>
      <c r="B113" s="396"/>
      <c r="C113" s="396"/>
      <c r="D113" s="422"/>
      <c r="E113" s="396"/>
      <c r="F113" s="396"/>
      <c r="G113" s="396"/>
      <c r="H113" s="396"/>
      <c r="M113" s="240"/>
      <c r="U113" s="240"/>
      <c r="AC113" s="240"/>
      <c r="AH113" s="422"/>
    </row>
    <row r="114" spans="1:34" x14ac:dyDescent="0.25">
      <c r="A114" s="423" t="s">
        <v>3533</v>
      </c>
      <c r="B114" s="396"/>
      <c r="C114" s="396"/>
      <c r="D114" s="396"/>
      <c r="E114" s="396"/>
      <c r="F114" s="396"/>
      <c r="G114" s="396"/>
      <c r="H114" s="396"/>
      <c r="N114" s="240"/>
      <c r="V114" s="240"/>
      <c r="AD114" s="240"/>
    </row>
    <row r="115" spans="1:34" x14ac:dyDescent="0.25">
      <c r="A115" s="396"/>
      <c r="B115" s="396"/>
      <c r="C115" s="396"/>
      <c r="D115" s="396"/>
      <c r="E115" s="396"/>
      <c r="F115" s="396"/>
      <c r="G115" s="396"/>
      <c r="H115" s="396"/>
      <c r="N115" s="240"/>
      <c r="V115" s="240"/>
      <c r="AD115" s="240"/>
    </row>
    <row r="116" spans="1:34" x14ac:dyDescent="0.25">
      <c r="A116" s="423" t="s">
        <v>3534</v>
      </c>
      <c r="B116" s="396"/>
      <c r="C116" s="396"/>
      <c r="D116" s="396"/>
      <c r="E116" s="396"/>
      <c r="F116" s="396"/>
      <c r="G116" s="396"/>
      <c r="H116" s="396"/>
      <c r="N116" s="240"/>
      <c r="V116" s="240"/>
      <c r="AD116" s="240"/>
    </row>
    <row r="117" spans="1:34" x14ac:dyDescent="0.25">
      <c r="B117" s="396"/>
      <c r="C117" s="396"/>
      <c r="D117" s="396"/>
      <c r="E117" s="396"/>
      <c r="F117" s="396"/>
      <c r="G117" s="396"/>
      <c r="H117" s="396"/>
    </row>
    <row r="118" spans="1:34" x14ac:dyDescent="0.25">
      <c r="A118" s="665"/>
      <c r="B118" s="665"/>
      <c r="C118" s="665"/>
      <c r="D118" s="665"/>
      <c r="E118" s="665"/>
      <c r="F118" s="665"/>
      <c r="G118" s="665"/>
    </row>
    <row r="119" spans="1:34" x14ac:dyDescent="0.25">
      <c r="A119" s="665"/>
      <c r="B119" s="665"/>
      <c r="C119" s="665"/>
      <c r="D119" s="665"/>
      <c r="E119" s="665"/>
      <c r="F119" s="665"/>
      <c r="G119" s="665"/>
    </row>
    <row r="120" spans="1:34" x14ac:dyDescent="0.25">
      <c r="A120" s="665"/>
      <c r="B120" s="665"/>
      <c r="C120" s="665"/>
      <c r="D120" s="665"/>
      <c r="E120" s="665"/>
      <c r="F120" s="665"/>
      <c r="G120" s="665"/>
    </row>
    <row r="124" spans="1:34" x14ac:dyDescent="0.25">
      <c r="U124" s="424"/>
      <c r="AC124" s="424"/>
    </row>
  </sheetData>
  <mergeCells count="1">
    <mergeCell ref="A118:G120"/>
  </mergeCells>
  <hyperlinks>
    <hyperlink ref="N2" location="CONTENIDO!A1" display="VOLVER.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</sheetPr>
  <dimension ref="A2:AE848"/>
  <sheetViews>
    <sheetView showGridLines="0" zoomScale="70" zoomScaleNormal="70" workbookViewId="0">
      <selection activeCell="L266" sqref="L266"/>
    </sheetView>
  </sheetViews>
  <sheetFormatPr baseColWidth="10" defaultRowHeight="15" x14ac:dyDescent="0.25"/>
  <cols>
    <col min="1" max="1" width="15.7109375" bestFit="1" customWidth="1"/>
    <col min="2" max="2" width="85.28515625" bestFit="1" customWidth="1"/>
    <col min="3" max="3" width="19.28515625" customWidth="1"/>
    <col min="4" max="8" width="19.42578125" style="436" customWidth="1"/>
    <col min="9" max="9" width="4.140625" style="540" customWidth="1"/>
    <col min="10" max="13" width="22.140625" style="436" customWidth="1"/>
    <col min="14" max="14" width="3.42578125" customWidth="1"/>
    <col min="15" max="19" width="19.7109375" style="436" customWidth="1"/>
    <col min="20" max="20" width="7" style="541" customWidth="1"/>
    <col min="21" max="21" width="19.85546875" customWidth="1"/>
    <col min="22" max="22" width="2.85546875" customWidth="1"/>
    <col min="23" max="23" width="15.85546875" style="436" customWidth="1"/>
    <col min="24" max="24" width="17.5703125" customWidth="1"/>
    <col min="25" max="25" width="15.5703125" customWidth="1"/>
    <col min="26" max="26" width="23.42578125" customWidth="1"/>
    <col min="27" max="27" width="3.85546875" customWidth="1"/>
    <col min="28" max="28" width="19" customWidth="1"/>
    <col min="29" max="30" width="17.7109375" customWidth="1"/>
    <col min="31" max="31" width="21.140625" customWidth="1"/>
    <col min="32" max="32" width="28.28515625" customWidth="1"/>
    <col min="33" max="36" width="16.85546875" customWidth="1"/>
  </cols>
  <sheetData>
    <row r="2" spans="1:31" x14ac:dyDescent="0.25">
      <c r="E2" s="9" t="s">
        <v>91</v>
      </c>
    </row>
    <row r="6" spans="1:31" x14ac:dyDescent="0.25">
      <c r="A6" t="s">
        <v>3759</v>
      </c>
    </row>
    <row r="7" spans="1:31" x14ac:dyDescent="0.25">
      <c r="B7" t="s">
        <v>3760</v>
      </c>
    </row>
    <row r="8" spans="1:31" x14ac:dyDescent="0.25">
      <c r="D8" s="666" t="s">
        <v>3761</v>
      </c>
      <c r="E8" s="666"/>
      <c r="F8" s="666"/>
      <c r="G8" s="666"/>
      <c r="H8" s="666"/>
      <c r="J8" s="351"/>
      <c r="K8" s="351"/>
      <c r="L8" s="351"/>
      <c r="M8" s="351"/>
      <c r="O8" s="666" t="s">
        <v>3762</v>
      </c>
      <c r="P8" s="666"/>
      <c r="Q8" s="666"/>
      <c r="R8" s="666"/>
      <c r="S8" s="666"/>
      <c r="W8" s="666" t="s">
        <v>3763</v>
      </c>
      <c r="X8" s="666"/>
      <c r="Y8" s="666"/>
      <c r="Z8" s="666"/>
      <c r="AB8" s="666" t="s">
        <v>3764</v>
      </c>
      <c r="AC8" s="666"/>
      <c r="AD8" s="666"/>
      <c r="AE8" s="666"/>
    </row>
    <row r="9" spans="1:31" s="545" customFormat="1" ht="60.75" customHeight="1" x14ac:dyDescent="0.25">
      <c r="A9" s="542" t="s">
        <v>3765</v>
      </c>
      <c r="B9" s="542" t="s">
        <v>3766</v>
      </c>
      <c r="C9" s="542" t="s">
        <v>325</v>
      </c>
      <c r="D9" s="543" t="s">
        <v>3767</v>
      </c>
      <c r="E9" s="543" t="s">
        <v>3768</v>
      </c>
      <c r="F9" s="543" t="s">
        <v>3769</v>
      </c>
      <c r="G9" s="543" t="s">
        <v>3770</v>
      </c>
      <c r="H9" s="543" t="s">
        <v>3771</v>
      </c>
      <c r="I9" s="544"/>
      <c r="J9" s="543" t="s">
        <v>3772</v>
      </c>
      <c r="K9" s="543" t="s">
        <v>3773</v>
      </c>
      <c r="L9" s="543" t="s">
        <v>3774</v>
      </c>
      <c r="M9" s="543" t="s">
        <v>3775</v>
      </c>
      <c r="O9" s="543" t="s">
        <v>3776</v>
      </c>
      <c r="P9" s="543" t="s">
        <v>3777</v>
      </c>
      <c r="Q9" s="543" t="s">
        <v>3778</v>
      </c>
      <c r="R9" s="543" t="s">
        <v>3779</v>
      </c>
      <c r="S9" s="543" t="s">
        <v>3780</v>
      </c>
      <c r="T9" s="544"/>
      <c r="U9" s="543" t="s">
        <v>3781</v>
      </c>
      <c r="W9" s="543" t="s">
        <v>3782</v>
      </c>
      <c r="X9" s="543" t="s">
        <v>3783</v>
      </c>
      <c r="Y9" s="543" t="s">
        <v>3784</v>
      </c>
      <c r="Z9" s="543" t="s">
        <v>3785</v>
      </c>
      <c r="AB9" s="543" t="s">
        <v>3786</v>
      </c>
      <c r="AC9" s="543" t="s">
        <v>3787</v>
      </c>
      <c r="AD9" s="543" t="s">
        <v>3788</v>
      </c>
      <c r="AE9" s="543" t="s">
        <v>3789</v>
      </c>
    </row>
    <row r="10" spans="1:31" x14ac:dyDescent="0.25">
      <c r="A10" s="177" t="s">
        <v>3790</v>
      </c>
      <c r="B10" s="177" t="s">
        <v>3791</v>
      </c>
      <c r="C10" s="177" t="s">
        <v>137</v>
      </c>
      <c r="D10" s="546" t="s">
        <v>3792</v>
      </c>
      <c r="E10" s="546" t="s">
        <v>3792</v>
      </c>
      <c r="F10" s="546" t="s">
        <v>3792</v>
      </c>
      <c r="G10" s="546" t="s">
        <v>3792</v>
      </c>
      <c r="H10" s="546" t="s">
        <v>3792</v>
      </c>
      <c r="I10" s="547"/>
      <c r="J10" s="351" t="s">
        <v>3793</v>
      </c>
      <c r="K10" s="351" t="s">
        <v>3793</v>
      </c>
      <c r="L10" s="351" t="s">
        <v>3793</v>
      </c>
      <c r="M10" s="351" t="s">
        <v>3793</v>
      </c>
      <c r="O10" s="351">
        <v>0.79810000000000003</v>
      </c>
      <c r="P10" s="351">
        <v>0.8</v>
      </c>
      <c r="Q10" s="351">
        <v>0.78890000000000005</v>
      </c>
      <c r="R10" s="351">
        <v>0.7712</v>
      </c>
      <c r="S10" s="351">
        <v>0.77190000000000003</v>
      </c>
      <c r="T10" s="548"/>
      <c r="U10" s="177"/>
      <c r="W10" s="549">
        <f t="shared" ref="W10:W73" si="0">+S10-R10</f>
        <v>7.0000000000003393E-4</v>
      </c>
      <c r="X10" s="550">
        <f t="shared" ref="X10:X73" si="1">+R10-Q10</f>
        <v>-1.7700000000000049E-2</v>
      </c>
      <c r="Y10" s="550">
        <f t="shared" ref="Y10:Y73" si="2">+Q10-P10</f>
        <v>-1.1099999999999999E-2</v>
      </c>
      <c r="Z10" s="550">
        <f t="shared" ref="Z10:Z73" si="3">+P10-O10</f>
        <v>1.9000000000000128E-3</v>
      </c>
      <c r="AB10" s="177" t="s">
        <v>3794</v>
      </c>
      <c r="AC10" s="177" t="s">
        <v>3795</v>
      </c>
      <c r="AD10" s="177" t="s">
        <v>3795</v>
      </c>
      <c r="AE10" s="177" t="s">
        <v>3794</v>
      </c>
    </row>
    <row r="11" spans="1:31" x14ac:dyDescent="0.25">
      <c r="A11" s="177" t="s">
        <v>3796</v>
      </c>
      <c r="B11" s="177" t="s">
        <v>3797</v>
      </c>
      <c r="C11" s="177" t="s">
        <v>137</v>
      </c>
      <c r="D11" s="546" t="s">
        <v>3798</v>
      </c>
      <c r="E11" s="546" t="s">
        <v>3798</v>
      </c>
      <c r="F11" s="546" t="s">
        <v>3798</v>
      </c>
      <c r="G11" s="546" t="s">
        <v>3798</v>
      </c>
      <c r="H11" s="546" t="s">
        <v>3798</v>
      </c>
      <c r="I11" s="351"/>
      <c r="J11" s="351" t="s">
        <v>3793</v>
      </c>
      <c r="K11" s="351" t="s">
        <v>3793</v>
      </c>
      <c r="L11" s="351" t="s">
        <v>3793</v>
      </c>
      <c r="M11" s="351" t="s">
        <v>3793</v>
      </c>
      <c r="O11" s="351">
        <v>0.73450000000000004</v>
      </c>
      <c r="P11" s="351">
        <v>0.73419999999999996</v>
      </c>
      <c r="Q11" s="351">
        <v>0.74399999999999999</v>
      </c>
      <c r="R11" s="351">
        <v>0.74390000000000001</v>
      </c>
      <c r="S11" s="351">
        <v>0.76949999999999996</v>
      </c>
      <c r="T11" s="548"/>
      <c r="U11" s="177"/>
      <c r="W11" s="549">
        <f t="shared" si="0"/>
        <v>2.5599999999999956E-2</v>
      </c>
      <c r="X11" s="550">
        <f t="shared" si="1"/>
        <v>-9.9999999999988987E-5</v>
      </c>
      <c r="Y11" s="550">
        <f t="shared" si="2"/>
        <v>9.8000000000000309E-3</v>
      </c>
      <c r="Z11" s="550">
        <f t="shared" si="3"/>
        <v>-3.0000000000007798E-4</v>
      </c>
      <c r="AB11" s="177" t="s">
        <v>3794</v>
      </c>
      <c r="AC11" s="177" t="s">
        <v>3793</v>
      </c>
      <c r="AD11" s="177" t="s">
        <v>3794</v>
      </c>
      <c r="AE11" s="177" t="s">
        <v>3793</v>
      </c>
    </row>
    <row r="12" spans="1:31" x14ac:dyDescent="0.25">
      <c r="A12" s="177" t="s">
        <v>3799</v>
      </c>
      <c r="B12" s="177" t="s">
        <v>3800</v>
      </c>
      <c r="C12" s="177" t="s">
        <v>137</v>
      </c>
      <c r="D12" s="546" t="s">
        <v>3798</v>
      </c>
      <c r="E12" s="546" t="s">
        <v>3798</v>
      </c>
      <c r="F12" s="546" t="s">
        <v>3798</v>
      </c>
      <c r="G12" s="546" t="s">
        <v>3798</v>
      </c>
      <c r="H12" s="546" t="s">
        <v>3798</v>
      </c>
      <c r="I12" s="351"/>
      <c r="J12" s="351" t="s">
        <v>3793</v>
      </c>
      <c r="K12" s="351" t="s">
        <v>3793</v>
      </c>
      <c r="L12" s="351" t="s">
        <v>3793</v>
      </c>
      <c r="M12" s="351" t="s">
        <v>3793</v>
      </c>
      <c r="O12" s="351">
        <v>0.76549999999999996</v>
      </c>
      <c r="P12" s="351">
        <v>0.754</v>
      </c>
      <c r="Q12" s="351">
        <v>0.73650000000000004</v>
      </c>
      <c r="R12" s="351">
        <v>0.73709999999999998</v>
      </c>
      <c r="S12" s="351">
        <v>0.74580000000000002</v>
      </c>
      <c r="T12" s="548"/>
      <c r="U12" s="177"/>
      <c r="W12" s="549">
        <f t="shared" si="0"/>
        <v>8.700000000000041E-3</v>
      </c>
      <c r="X12" s="550">
        <f t="shared" si="1"/>
        <v>5.9999999999993392E-4</v>
      </c>
      <c r="Y12" s="550">
        <f t="shared" si="2"/>
        <v>-1.749999999999996E-2</v>
      </c>
      <c r="Z12" s="550">
        <f t="shared" si="3"/>
        <v>-1.1499999999999955E-2</v>
      </c>
      <c r="AB12" s="177" t="s">
        <v>3794</v>
      </c>
      <c r="AC12" s="177" t="s">
        <v>3794</v>
      </c>
      <c r="AD12" s="177" t="s">
        <v>3795</v>
      </c>
      <c r="AE12" s="177" t="s">
        <v>3795</v>
      </c>
    </row>
    <row r="13" spans="1:31" x14ac:dyDescent="0.25">
      <c r="A13" s="177" t="s">
        <v>3801</v>
      </c>
      <c r="B13" s="177" t="s">
        <v>3802</v>
      </c>
      <c r="C13" s="177" t="s">
        <v>137</v>
      </c>
      <c r="D13" s="546" t="s">
        <v>3803</v>
      </c>
      <c r="E13" s="546" t="s">
        <v>3803</v>
      </c>
      <c r="F13" s="546" t="s">
        <v>3803</v>
      </c>
      <c r="G13" s="546" t="s">
        <v>3803</v>
      </c>
      <c r="H13" s="546" t="s">
        <v>3798</v>
      </c>
      <c r="I13" s="351"/>
      <c r="J13" s="351" t="s">
        <v>3794</v>
      </c>
      <c r="K13" s="351" t="s">
        <v>3793</v>
      </c>
      <c r="L13" s="351" t="s">
        <v>3793</v>
      </c>
      <c r="M13" s="351" t="s">
        <v>3793</v>
      </c>
      <c r="O13" s="351">
        <v>0.70720000000000005</v>
      </c>
      <c r="P13" s="351">
        <v>0.70540000000000003</v>
      </c>
      <c r="Q13" s="351">
        <v>0.71360000000000001</v>
      </c>
      <c r="R13" s="351">
        <v>0.71950000000000003</v>
      </c>
      <c r="S13" s="351">
        <v>0.73580000000000001</v>
      </c>
      <c r="T13" s="548"/>
      <c r="U13" s="177"/>
      <c r="W13" s="549">
        <f t="shared" si="0"/>
        <v>1.6299999999999981E-2</v>
      </c>
      <c r="X13" s="550">
        <f t="shared" si="1"/>
        <v>5.9000000000000163E-3</v>
      </c>
      <c r="Y13" s="550">
        <f t="shared" si="2"/>
        <v>8.1999999999999851E-3</v>
      </c>
      <c r="Z13" s="550">
        <f t="shared" si="3"/>
        <v>-1.8000000000000238E-3</v>
      </c>
      <c r="AB13" s="177" t="s">
        <v>3794</v>
      </c>
      <c r="AC13" s="177" t="s">
        <v>3794</v>
      </c>
      <c r="AD13" s="177" t="s">
        <v>3794</v>
      </c>
      <c r="AE13" s="177" t="s">
        <v>3795</v>
      </c>
    </row>
    <row r="14" spans="1:31" x14ac:dyDescent="0.25">
      <c r="A14" s="177" t="s">
        <v>3804</v>
      </c>
      <c r="B14" s="177" t="s">
        <v>3805</v>
      </c>
      <c r="C14" s="177" t="s">
        <v>137</v>
      </c>
      <c r="D14" s="546" t="s">
        <v>3798</v>
      </c>
      <c r="E14" s="546" t="s">
        <v>3803</v>
      </c>
      <c r="F14" s="546" t="s">
        <v>3803</v>
      </c>
      <c r="G14" s="546" t="s">
        <v>3803</v>
      </c>
      <c r="H14" s="546" t="s">
        <v>3798</v>
      </c>
      <c r="I14" s="351"/>
      <c r="J14" s="351" t="s">
        <v>3794</v>
      </c>
      <c r="K14" s="351" t="s">
        <v>3793</v>
      </c>
      <c r="L14" s="351" t="s">
        <v>3793</v>
      </c>
      <c r="M14" s="351" t="s">
        <v>3795</v>
      </c>
      <c r="O14" s="351">
        <v>0.72370000000000001</v>
      </c>
      <c r="P14" s="351">
        <v>0.71260000000000001</v>
      </c>
      <c r="Q14" s="351">
        <v>0.69620000000000004</v>
      </c>
      <c r="R14" s="351">
        <v>0.71450000000000002</v>
      </c>
      <c r="S14" s="351">
        <v>0.72440000000000004</v>
      </c>
      <c r="T14" s="548"/>
      <c r="U14" s="177"/>
      <c r="W14" s="549">
        <f t="shared" si="0"/>
        <v>9.9000000000000199E-3</v>
      </c>
      <c r="X14" s="550">
        <f t="shared" si="1"/>
        <v>1.8299999999999983E-2</v>
      </c>
      <c r="Y14" s="550">
        <f t="shared" si="2"/>
        <v>-1.639999999999997E-2</v>
      </c>
      <c r="Z14" s="550">
        <f t="shared" si="3"/>
        <v>-1.1099999999999999E-2</v>
      </c>
      <c r="AB14" s="177" t="s">
        <v>3794</v>
      </c>
      <c r="AC14" s="177" t="s">
        <v>3794</v>
      </c>
      <c r="AD14" s="177" t="s">
        <v>3795</v>
      </c>
      <c r="AE14" s="177" t="s">
        <v>3795</v>
      </c>
    </row>
    <row r="15" spans="1:31" x14ac:dyDescent="0.25">
      <c r="A15" s="177" t="s">
        <v>3806</v>
      </c>
      <c r="B15" s="177" t="s">
        <v>3807</v>
      </c>
      <c r="C15" s="177" t="s">
        <v>137</v>
      </c>
      <c r="D15" s="546" t="s">
        <v>3798</v>
      </c>
      <c r="E15" s="546" t="s">
        <v>3798</v>
      </c>
      <c r="F15" s="546" t="s">
        <v>3803</v>
      </c>
      <c r="G15" s="546" t="s">
        <v>3803</v>
      </c>
      <c r="H15" s="546" t="s">
        <v>3803</v>
      </c>
      <c r="I15" s="351"/>
      <c r="J15" s="351" t="s">
        <v>3793</v>
      </c>
      <c r="K15" s="351" t="s">
        <v>3793</v>
      </c>
      <c r="L15" s="351" t="s">
        <v>3795</v>
      </c>
      <c r="M15" s="351" t="s">
        <v>3793</v>
      </c>
      <c r="O15" s="351">
        <v>0.7419</v>
      </c>
      <c r="P15" s="351">
        <v>0.73550000000000004</v>
      </c>
      <c r="Q15" s="351">
        <v>0.71699999999999997</v>
      </c>
      <c r="R15" s="351">
        <v>0.70899999999999996</v>
      </c>
      <c r="S15" s="351">
        <v>0.71140000000000003</v>
      </c>
      <c r="T15" s="548"/>
      <c r="U15" s="177"/>
      <c r="W15" s="549">
        <f t="shared" si="0"/>
        <v>2.4000000000000687E-3</v>
      </c>
      <c r="X15" s="550">
        <f t="shared" si="1"/>
        <v>-8.0000000000000071E-3</v>
      </c>
      <c r="Y15" s="550">
        <f t="shared" si="2"/>
        <v>-1.8500000000000072E-2</v>
      </c>
      <c r="Z15" s="550">
        <f t="shared" si="3"/>
        <v>-6.3999999999999613E-3</v>
      </c>
      <c r="AB15" s="177" t="s">
        <v>3794</v>
      </c>
      <c r="AC15" s="177" t="s">
        <v>3795</v>
      </c>
      <c r="AD15" s="177" t="s">
        <v>3795</v>
      </c>
      <c r="AE15" s="177" t="s">
        <v>3795</v>
      </c>
    </row>
    <row r="16" spans="1:31" x14ac:dyDescent="0.25">
      <c r="A16" s="177" t="s">
        <v>3808</v>
      </c>
      <c r="B16" s="177" t="s">
        <v>3809</v>
      </c>
      <c r="C16" s="177" t="s">
        <v>137</v>
      </c>
      <c r="D16" s="546" t="s">
        <v>3803</v>
      </c>
      <c r="E16" s="546" t="s">
        <v>3803</v>
      </c>
      <c r="F16" s="546" t="s">
        <v>3803</v>
      </c>
      <c r="G16" s="546" t="s">
        <v>3803</v>
      </c>
      <c r="H16" s="546" t="s">
        <v>3803</v>
      </c>
      <c r="I16" s="351"/>
      <c r="J16" s="351" t="s">
        <v>3793</v>
      </c>
      <c r="K16" s="351" t="s">
        <v>3793</v>
      </c>
      <c r="L16" s="351" t="s">
        <v>3793</v>
      </c>
      <c r="M16" s="351" t="s">
        <v>3793</v>
      </c>
      <c r="O16" s="351">
        <v>0.69159999999999999</v>
      </c>
      <c r="P16" s="351">
        <v>0.69120000000000004</v>
      </c>
      <c r="Q16" s="351">
        <v>0.69879999999999998</v>
      </c>
      <c r="R16" s="351">
        <v>0.70289999999999997</v>
      </c>
      <c r="S16" s="351">
        <v>0.7107</v>
      </c>
      <c r="T16" s="548"/>
      <c r="U16" s="177"/>
      <c r="W16" s="549">
        <f t="shared" si="0"/>
        <v>7.8000000000000291E-3</v>
      </c>
      <c r="X16" s="550">
        <f t="shared" si="1"/>
        <v>4.0999999999999925E-3</v>
      </c>
      <c r="Y16" s="550">
        <f t="shared" si="2"/>
        <v>7.5999999999999401E-3</v>
      </c>
      <c r="Z16" s="550">
        <f t="shared" si="3"/>
        <v>-3.9999999999995595E-4</v>
      </c>
      <c r="AB16" s="177" t="s">
        <v>3794</v>
      </c>
      <c r="AC16" s="177" t="s">
        <v>3794</v>
      </c>
      <c r="AD16" s="177" t="s">
        <v>3794</v>
      </c>
      <c r="AE16" s="177" t="s">
        <v>3793</v>
      </c>
    </row>
    <row r="17" spans="1:31" hidden="1" x14ac:dyDescent="0.25">
      <c r="A17" s="177" t="s">
        <v>3810</v>
      </c>
      <c r="B17" s="177" t="s">
        <v>3811</v>
      </c>
      <c r="C17" s="177" t="s">
        <v>137</v>
      </c>
      <c r="D17" s="546" t="s">
        <v>3798</v>
      </c>
      <c r="E17" s="546" t="s">
        <v>3798</v>
      </c>
      <c r="F17" s="546" t="s">
        <v>3803</v>
      </c>
      <c r="G17" s="546" t="s">
        <v>3803</v>
      </c>
      <c r="H17" s="546" t="s">
        <v>3803</v>
      </c>
      <c r="I17" s="351"/>
      <c r="J17" s="351" t="s">
        <v>3793</v>
      </c>
      <c r="K17" s="351" t="s">
        <v>3793</v>
      </c>
      <c r="L17" s="351" t="s">
        <v>3795</v>
      </c>
      <c r="M17" s="351" t="s">
        <v>3793</v>
      </c>
      <c r="O17" s="351">
        <v>0.72150000000000003</v>
      </c>
      <c r="P17" s="351">
        <v>0.72009999999999996</v>
      </c>
      <c r="Q17" s="351">
        <v>0.71899999999999997</v>
      </c>
      <c r="R17" s="351">
        <v>0.71399999999999997</v>
      </c>
      <c r="S17" s="351">
        <v>0.71030000000000004</v>
      </c>
      <c r="T17" s="548"/>
      <c r="U17" s="177"/>
      <c r="W17" s="549">
        <f t="shared" si="0"/>
        <v>-3.6999999999999256E-3</v>
      </c>
      <c r="X17" s="550">
        <f t="shared" si="1"/>
        <v>-5.0000000000000044E-3</v>
      </c>
      <c r="Y17" s="550">
        <f t="shared" si="2"/>
        <v>-1.0999999999999899E-3</v>
      </c>
      <c r="Z17" s="550">
        <f t="shared" si="3"/>
        <v>-1.4000000000000679E-3</v>
      </c>
      <c r="AB17" s="177" t="s">
        <v>3795</v>
      </c>
      <c r="AC17" s="177" t="s">
        <v>3795</v>
      </c>
      <c r="AD17" s="177" t="s">
        <v>3795</v>
      </c>
      <c r="AE17" s="177" t="s">
        <v>3795</v>
      </c>
    </row>
    <row r="18" spans="1:31" x14ac:dyDescent="0.25">
      <c r="A18" s="177" t="s">
        <v>3812</v>
      </c>
      <c r="B18" s="177" t="s">
        <v>3813</v>
      </c>
      <c r="C18" s="177" t="s">
        <v>137</v>
      </c>
      <c r="D18" s="546" t="s">
        <v>3798</v>
      </c>
      <c r="E18" s="546" t="s">
        <v>3803</v>
      </c>
      <c r="F18" s="546" t="s">
        <v>3803</v>
      </c>
      <c r="G18" s="546" t="s">
        <v>3803</v>
      </c>
      <c r="H18" s="546" t="s">
        <v>3803</v>
      </c>
      <c r="I18" s="351"/>
      <c r="J18" s="351" t="s">
        <v>3793</v>
      </c>
      <c r="K18" s="351" t="s">
        <v>3793</v>
      </c>
      <c r="L18" s="351" t="s">
        <v>3793</v>
      </c>
      <c r="M18" s="351" t="s">
        <v>3795</v>
      </c>
      <c r="O18" s="351">
        <v>0.73280000000000001</v>
      </c>
      <c r="P18" s="351">
        <v>0.71599999999999997</v>
      </c>
      <c r="Q18" s="351">
        <v>0.70220000000000005</v>
      </c>
      <c r="R18" s="351">
        <v>0.69799999999999995</v>
      </c>
      <c r="S18" s="351">
        <v>0.69950000000000001</v>
      </c>
      <c r="T18" s="548"/>
      <c r="U18" s="177"/>
      <c r="W18" s="549">
        <f t="shared" si="0"/>
        <v>1.5000000000000568E-3</v>
      </c>
      <c r="X18" s="550">
        <f t="shared" si="1"/>
        <v>-4.2000000000000925E-3</v>
      </c>
      <c r="Y18" s="550">
        <f t="shared" si="2"/>
        <v>-1.3799999999999923E-2</v>
      </c>
      <c r="Z18" s="550">
        <f t="shared" si="3"/>
        <v>-1.6800000000000037E-2</v>
      </c>
      <c r="AB18" s="177" t="s">
        <v>3794</v>
      </c>
      <c r="AC18" s="177" t="s">
        <v>3795</v>
      </c>
      <c r="AD18" s="177" t="s">
        <v>3795</v>
      </c>
      <c r="AE18" s="177" t="s">
        <v>3795</v>
      </c>
    </row>
    <row r="19" spans="1:31" hidden="1" x14ac:dyDescent="0.25">
      <c r="A19" s="177" t="s">
        <v>3814</v>
      </c>
      <c r="B19" s="177" t="s">
        <v>3815</v>
      </c>
      <c r="C19" s="177" t="s">
        <v>137</v>
      </c>
      <c r="D19" s="546" t="s">
        <v>3798</v>
      </c>
      <c r="E19" s="546" t="s">
        <v>3798</v>
      </c>
      <c r="F19" s="546" t="s">
        <v>3803</v>
      </c>
      <c r="G19" s="546" t="s">
        <v>3803</v>
      </c>
      <c r="H19" s="546" t="s">
        <v>3803</v>
      </c>
      <c r="I19" s="351"/>
      <c r="J19" s="351" t="s">
        <v>3793</v>
      </c>
      <c r="K19" s="351" t="s">
        <v>3793</v>
      </c>
      <c r="L19" s="351" t="s">
        <v>3795</v>
      </c>
      <c r="M19" s="351" t="s">
        <v>3793</v>
      </c>
      <c r="O19" s="351">
        <v>0.73780000000000001</v>
      </c>
      <c r="P19" s="351">
        <v>0.72160000000000002</v>
      </c>
      <c r="Q19" s="351">
        <v>0.70409999999999995</v>
      </c>
      <c r="R19" s="351">
        <v>0.70450000000000002</v>
      </c>
      <c r="S19" s="351">
        <v>0.69869999999999999</v>
      </c>
      <c r="T19" s="548"/>
      <c r="U19" s="177"/>
      <c r="W19" s="549">
        <f t="shared" si="0"/>
        <v>-5.8000000000000274E-3</v>
      </c>
      <c r="X19" s="550">
        <f t="shared" si="1"/>
        <v>4.0000000000006697E-4</v>
      </c>
      <c r="Y19" s="550">
        <f t="shared" si="2"/>
        <v>-1.7500000000000071E-2</v>
      </c>
      <c r="Z19" s="550">
        <f t="shared" si="3"/>
        <v>-1.6199999999999992E-2</v>
      </c>
      <c r="AB19" s="177" t="s">
        <v>3795</v>
      </c>
      <c r="AC19" s="177" t="s">
        <v>3793</v>
      </c>
      <c r="AD19" s="177" t="s">
        <v>3795</v>
      </c>
      <c r="AE19" s="177" t="s">
        <v>3795</v>
      </c>
    </row>
    <row r="20" spans="1:31" x14ac:dyDescent="0.25">
      <c r="A20" s="177" t="s">
        <v>3816</v>
      </c>
      <c r="B20" s="177" t="s">
        <v>3817</v>
      </c>
      <c r="C20" s="177" t="s">
        <v>137</v>
      </c>
      <c r="D20" s="546" t="s">
        <v>3818</v>
      </c>
      <c r="E20" s="546" t="s">
        <v>3818</v>
      </c>
      <c r="F20" s="546" t="s">
        <v>3818</v>
      </c>
      <c r="G20" s="546" t="s">
        <v>3818</v>
      </c>
      <c r="H20" s="546" t="s">
        <v>3803</v>
      </c>
      <c r="I20" s="351"/>
      <c r="J20" s="351" t="s">
        <v>3794</v>
      </c>
      <c r="K20" s="351" t="s">
        <v>3793</v>
      </c>
      <c r="L20" s="351" t="s">
        <v>3793</v>
      </c>
      <c r="M20" s="351" t="s">
        <v>3793</v>
      </c>
      <c r="O20" s="351">
        <v>0.64349999999999996</v>
      </c>
      <c r="P20" s="351">
        <v>0.63539999999999996</v>
      </c>
      <c r="Q20" s="351">
        <v>0.64370000000000005</v>
      </c>
      <c r="R20" s="351">
        <v>0.66449999999999998</v>
      </c>
      <c r="S20" s="351">
        <v>0.68930000000000002</v>
      </c>
      <c r="T20" s="548"/>
      <c r="U20" s="177"/>
      <c r="W20" s="549">
        <f t="shared" si="0"/>
        <v>2.4800000000000044E-2</v>
      </c>
      <c r="X20" s="550">
        <f t="shared" si="1"/>
        <v>2.079999999999993E-2</v>
      </c>
      <c r="Y20" s="550">
        <f t="shared" si="2"/>
        <v>8.3000000000000851E-3</v>
      </c>
      <c r="Z20" s="550">
        <f t="shared" si="3"/>
        <v>-8.0999999999999961E-3</v>
      </c>
      <c r="AB20" s="177" t="s">
        <v>3794</v>
      </c>
      <c r="AC20" s="177" t="s">
        <v>3794</v>
      </c>
      <c r="AD20" s="177" t="s">
        <v>3794</v>
      </c>
      <c r="AE20" s="177" t="s">
        <v>3795</v>
      </c>
    </row>
    <row r="21" spans="1:31" x14ac:dyDescent="0.25">
      <c r="A21" s="177" t="s">
        <v>3819</v>
      </c>
      <c r="B21" s="177" t="s">
        <v>3820</v>
      </c>
      <c r="C21" s="177" t="s">
        <v>137</v>
      </c>
      <c r="D21" s="546" t="s">
        <v>3818</v>
      </c>
      <c r="E21" s="546" t="s">
        <v>3818</v>
      </c>
      <c r="F21" s="546" t="s">
        <v>3803</v>
      </c>
      <c r="G21" s="546" t="s">
        <v>3803</v>
      </c>
      <c r="H21" s="546" t="s">
        <v>3803</v>
      </c>
      <c r="I21" s="351"/>
      <c r="J21" s="351" t="s">
        <v>3793</v>
      </c>
      <c r="K21" s="351" t="s">
        <v>3793</v>
      </c>
      <c r="L21" s="351" t="s">
        <v>3794</v>
      </c>
      <c r="M21" s="351" t="s">
        <v>3793</v>
      </c>
      <c r="O21" s="351">
        <v>0.65969999999999995</v>
      </c>
      <c r="P21" s="351">
        <v>0.66510000000000002</v>
      </c>
      <c r="Q21" s="351">
        <v>0.67779999999999996</v>
      </c>
      <c r="R21" s="351">
        <v>0.67520000000000002</v>
      </c>
      <c r="S21" s="351">
        <v>0.68459999999999999</v>
      </c>
      <c r="T21" s="548"/>
      <c r="U21" s="177"/>
      <c r="W21" s="549">
        <f t="shared" si="0"/>
        <v>9.3999999999999639E-3</v>
      </c>
      <c r="X21" s="550">
        <f t="shared" si="1"/>
        <v>-2.5999999999999357E-3</v>
      </c>
      <c r="Y21" s="550">
        <f t="shared" si="2"/>
        <v>1.2699999999999934E-2</v>
      </c>
      <c r="Z21" s="550">
        <f t="shared" si="3"/>
        <v>5.4000000000000714E-3</v>
      </c>
      <c r="AB21" s="177" t="s">
        <v>3794</v>
      </c>
      <c r="AC21" s="177" t="s">
        <v>3795</v>
      </c>
      <c r="AD21" s="177" t="s">
        <v>3794</v>
      </c>
      <c r="AE21" s="177" t="s">
        <v>3794</v>
      </c>
    </row>
    <row r="22" spans="1:31" x14ac:dyDescent="0.25">
      <c r="A22" s="177" t="s">
        <v>3821</v>
      </c>
      <c r="B22" s="177" t="s">
        <v>3822</v>
      </c>
      <c r="C22" s="177" t="s">
        <v>137</v>
      </c>
      <c r="D22" s="546" t="s">
        <v>3803</v>
      </c>
      <c r="E22" s="546" t="s">
        <v>3803</v>
      </c>
      <c r="F22" s="546" t="s">
        <v>3818</v>
      </c>
      <c r="G22" s="546" t="s">
        <v>3803</v>
      </c>
      <c r="H22" s="546" t="s">
        <v>3803</v>
      </c>
      <c r="I22" s="351"/>
      <c r="J22" s="351" t="s">
        <v>3793</v>
      </c>
      <c r="K22" s="351" t="s">
        <v>3794</v>
      </c>
      <c r="L22" s="351" t="s">
        <v>3795</v>
      </c>
      <c r="M22" s="351" t="s">
        <v>3793</v>
      </c>
      <c r="O22" s="351">
        <v>0.6845</v>
      </c>
      <c r="P22" s="351">
        <v>0.68479999999999996</v>
      </c>
      <c r="Q22" s="351">
        <v>0.66659999999999997</v>
      </c>
      <c r="R22" s="351">
        <v>0.67800000000000005</v>
      </c>
      <c r="S22" s="351">
        <v>0.68189999999999995</v>
      </c>
      <c r="T22" s="548"/>
      <c r="U22" s="177"/>
      <c r="W22" s="549">
        <f t="shared" si="0"/>
        <v>3.8999999999999035E-3</v>
      </c>
      <c r="X22" s="550">
        <f t="shared" si="1"/>
        <v>1.1400000000000077E-2</v>
      </c>
      <c r="Y22" s="550">
        <f t="shared" si="2"/>
        <v>-1.8199999999999994E-2</v>
      </c>
      <c r="Z22" s="550">
        <f t="shared" si="3"/>
        <v>2.9999999999996696E-4</v>
      </c>
      <c r="AB22" s="177" t="s">
        <v>3794</v>
      </c>
      <c r="AC22" s="177" t="s">
        <v>3794</v>
      </c>
      <c r="AD22" s="177" t="s">
        <v>3795</v>
      </c>
      <c r="AE22" s="177" t="s">
        <v>3793</v>
      </c>
    </row>
    <row r="23" spans="1:31" x14ac:dyDescent="0.25">
      <c r="A23" s="177" t="s">
        <v>3823</v>
      </c>
      <c r="B23" s="177" t="s">
        <v>3824</v>
      </c>
      <c r="C23" s="177" t="s">
        <v>137</v>
      </c>
      <c r="D23" s="546" t="s">
        <v>3803</v>
      </c>
      <c r="E23" s="546" t="s">
        <v>3803</v>
      </c>
      <c r="F23" s="546" t="s">
        <v>3803</v>
      </c>
      <c r="G23" s="546" t="s">
        <v>3818</v>
      </c>
      <c r="H23" s="546" t="s">
        <v>3803</v>
      </c>
      <c r="I23" s="351"/>
      <c r="J23" s="351" t="s">
        <v>3794</v>
      </c>
      <c r="K23" s="351" t="s">
        <v>3795</v>
      </c>
      <c r="L23" s="351" t="s">
        <v>3793</v>
      </c>
      <c r="M23" s="351" t="s">
        <v>3793</v>
      </c>
      <c r="O23" s="351">
        <v>0.68940000000000001</v>
      </c>
      <c r="P23" s="351">
        <v>0.68569999999999998</v>
      </c>
      <c r="Q23" s="351">
        <v>0.67130000000000001</v>
      </c>
      <c r="R23" s="351">
        <v>0.66920000000000002</v>
      </c>
      <c r="S23" s="351">
        <v>0.68010000000000004</v>
      </c>
      <c r="T23" s="548"/>
      <c r="U23" s="177"/>
      <c r="W23" s="549">
        <f t="shared" si="0"/>
        <v>1.0900000000000021E-2</v>
      </c>
      <c r="X23" s="550">
        <f t="shared" si="1"/>
        <v>-2.0999999999999908E-3</v>
      </c>
      <c r="Y23" s="550">
        <f t="shared" si="2"/>
        <v>-1.4399999999999968E-2</v>
      </c>
      <c r="Z23" s="550">
        <f t="shared" si="3"/>
        <v>-3.7000000000000366E-3</v>
      </c>
      <c r="AB23" s="177" t="s">
        <v>3794</v>
      </c>
      <c r="AC23" s="177" t="s">
        <v>3795</v>
      </c>
      <c r="AD23" s="177" t="s">
        <v>3795</v>
      </c>
      <c r="AE23" s="177" t="s">
        <v>3795</v>
      </c>
    </row>
    <row r="24" spans="1:31" x14ac:dyDescent="0.25">
      <c r="A24" s="177" t="s">
        <v>3825</v>
      </c>
      <c r="B24" s="177" t="s">
        <v>3826</v>
      </c>
      <c r="C24" s="177" t="s">
        <v>137</v>
      </c>
      <c r="D24" s="546" t="s">
        <v>3803</v>
      </c>
      <c r="E24" s="546" t="s">
        <v>3803</v>
      </c>
      <c r="F24" s="546" t="s">
        <v>3803</v>
      </c>
      <c r="G24" s="546" t="s">
        <v>3803</v>
      </c>
      <c r="H24" s="546" t="s">
        <v>3803</v>
      </c>
      <c r="I24" s="351"/>
      <c r="J24" s="351" t="s">
        <v>3793</v>
      </c>
      <c r="K24" s="351" t="s">
        <v>3793</v>
      </c>
      <c r="L24" s="351" t="s">
        <v>3793</v>
      </c>
      <c r="M24" s="351" t="s">
        <v>3793</v>
      </c>
      <c r="O24" s="351">
        <v>0.69730000000000003</v>
      </c>
      <c r="P24" s="351">
        <v>0.69220000000000004</v>
      </c>
      <c r="Q24" s="351">
        <v>0.67969999999999997</v>
      </c>
      <c r="R24" s="351">
        <v>0.6724</v>
      </c>
      <c r="S24" s="351">
        <v>0.67949999999999999</v>
      </c>
      <c r="T24" s="548"/>
      <c r="U24" s="177"/>
      <c r="W24" s="549">
        <f t="shared" si="0"/>
        <v>7.0999999999999952E-3</v>
      </c>
      <c r="X24" s="550">
        <f t="shared" si="1"/>
        <v>-7.2999999999999732E-3</v>
      </c>
      <c r="Y24" s="550">
        <f t="shared" si="2"/>
        <v>-1.2500000000000067E-2</v>
      </c>
      <c r="Z24" s="550">
        <f t="shared" si="3"/>
        <v>-5.0999999999999934E-3</v>
      </c>
      <c r="AB24" s="177" t="s">
        <v>3794</v>
      </c>
      <c r="AC24" s="177" t="s">
        <v>3795</v>
      </c>
      <c r="AD24" s="177" t="s">
        <v>3795</v>
      </c>
      <c r="AE24" s="177" t="s">
        <v>3795</v>
      </c>
    </row>
    <row r="25" spans="1:31" x14ac:dyDescent="0.25">
      <c r="A25" s="177" t="s">
        <v>3827</v>
      </c>
      <c r="B25" s="177" t="s">
        <v>3828</v>
      </c>
      <c r="C25" s="177" t="s">
        <v>137</v>
      </c>
      <c r="D25" s="546" t="s">
        <v>3803</v>
      </c>
      <c r="E25" s="546" t="s">
        <v>3803</v>
      </c>
      <c r="F25" s="546" t="s">
        <v>3803</v>
      </c>
      <c r="G25" s="546" t="s">
        <v>3818</v>
      </c>
      <c r="H25" s="546" t="s">
        <v>3803</v>
      </c>
      <c r="I25" s="351"/>
      <c r="J25" s="351" t="s">
        <v>3794</v>
      </c>
      <c r="K25" s="351" t="s">
        <v>3795</v>
      </c>
      <c r="L25" s="351" t="s">
        <v>3793</v>
      </c>
      <c r="M25" s="351" t="s">
        <v>3793</v>
      </c>
      <c r="O25" s="351">
        <v>0.68610000000000004</v>
      </c>
      <c r="P25" s="351">
        <v>0.67149999999999999</v>
      </c>
      <c r="Q25" s="351">
        <v>0.67579999999999996</v>
      </c>
      <c r="R25" s="351">
        <v>0.66859999999999997</v>
      </c>
      <c r="S25" s="351">
        <v>0.6784</v>
      </c>
      <c r="T25" s="548"/>
      <c r="U25" s="177"/>
      <c r="W25" s="549">
        <f t="shared" si="0"/>
        <v>9.8000000000000309E-3</v>
      </c>
      <c r="X25" s="550">
        <f t="shared" si="1"/>
        <v>-7.1999999999999842E-3</v>
      </c>
      <c r="Y25" s="550">
        <f t="shared" si="2"/>
        <v>4.2999999999999705E-3</v>
      </c>
      <c r="Z25" s="550">
        <f t="shared" si="3"/>
        <v>-1.4600000000000057E-2</v>
      </c>
      <c r="AB25" s="177" t="s">
        <v>3794</v>
      </c>
      <c r="AC25" s="177" t="s">
        <v>3795</v>
      </c>
      <c r="AD25" s="177" t="s">
        <v>3794</v>
      </c>
      <c r="AE25" s="177" t="s">
        <v>3795</v>
      </c>
    </row>
    <row r="26" spans="1:31" x14ac:dyDescent="0.25">
      <c r="A26" s="177" t="s">
        <v>3829</v>
      </c>
      <c r="B26" s="177" t="s">
        <v>3830</v>
      </c>
      <c r="C26" s="177" t="s">
        <v>137</v>
      </c>
      <c r="D26" s="546" t="s">
        <v>3803</v>
      </c>
      <c r="E26" s="546" t="s">
        <v>3803</v>
      </c>
      <c r="F26" s="546" t="s">
        <v>3803</v>
      </c>
      <c r="G26" s="546" t="s">
        <v>3818</v>
      </c>
      <c r="H26" s="546" t="s">
        <v>3818</v>
      </c>
      <c r="I26" s="351"/>
      <c r="J26" s="351" t="s">
        <v>3793</v>
      </c>
      <c r="K26" s="351" t="s">
        <v>3795</v>
      </c>
      <c r="L26" s="351" t="s">
        <v>3793</v>
      </c>
      <c r="M26" s="351" t="s">
        <v>3793</v>
      </c>
      <c r="O26" s="351">
        <v>0.71819999999999995</v>
      </c>
      <c r="P26" s="351">
        <v>0.71579999999999999</v>
      </c>
      <c r="Q26" s="351">
        <v>0.67779999999999996</v>
      </c>
      <c r="R26" s="351">
        <v>0.66579999999999995</v>
      </c>
      <c r="S26" s="351">
        <v>0.66879999999999995</v>
      </c>
      <c r="T26" s="548"/>
      <c r="U26" s="177"/>
      <c r="W26" s="549">
        <f t="shared" si="0"/>
        <v>3.0000000000000027E-3</v>
      </c>
      <c r="X26" s="550">
        <f t="shared" si="1"/>
        <v>-1.2000000000000011E-2</v>
      </c>
      <c r="Y26" s="550">
        <f t="shared" si="2"/>
        <v>-3.8000000000000034E-2</v>
      </c>
      <c r="Z26" s="550">
        <f t="shared" si="3"/>
        <v>-2.3999999999999577E-3</v>
      </c>
      <c r="AB26" s="177" t="s">
        <v>3794</v>
      </c>
      <c r="AC26" s="177" t="s">
        <v>3795</v>
      </c>
      <c r="AD26" s="177" t="s">
        <v>3795</v>
      </c>
      <c r="AE26" s="177" t="s">
        <v>3795</v>
      </c>
    </row>
    <row r="27" spans="1:31" x14ac:dyDescent="0.25">
      <c r="A27" s="177" t="s">
        <v>3831</v>
      </c>
      <c r="B27" s="177" t="s">
        <v>3832</v>
      </c>
      <c r="C27" s="177" t="s">
        <v>137</v>
      </c>
      <c r="D27" s="546" t="s">
        <v>3818</v>
      </c>
      <c r="E27" s="546" t="s">
        <v>3818</v>
      </c>
      <c r="F27" s="546" t="s">
        <v>3818</v>
      </c>
      <c r="G27" s="546" t="s">
        <v>3818</v>
      </c>
      <c r="H27" s="546" t="s">
        <v>3818</v>
      </c>
      <c r="I27" s="351"/>
      <c r="J27" s="351" t="s">
        <v>3793</v>
      </c>
      <c r="K27" s="351" t="s">
        <v>3793</v>
      </c>
      <c r="L27" s="351" t="s">
        <v>3793</v>
      </c>
      <c r="M27" s="351" t="s">
        <v>3793</v>
      </c>
      <c r="O27" s="351">
        <v>0.64910000000000001</v>
      </c>
      <c r="P27" s="351">
        <v>0.64170000000000005</v>
      </c>
      <c r="Q27" s="351">
        <v>0.64559999999999995</v>
      </c>
      <c r="R27" s="351">
        <v>0.64659999999999995</v>
      </c>
      <c r="S27" s="351">
        <v>0.66749999999999998</v>
      </c>
      <c r="T27" s="548"/>
      <c r="U27" s="177"/>
      <c r="W27" s="549">
        <f t="shared" si="0"/>
        <v>2.090000000000003E-2</v>
      </c>
      <c r="X27" s="550">
        <f t="shared" si="1"/>
        <v>1.0000000000000009E-3</v>
      </c>
      <c r="Y27" s="550">
        <f t="shared" si="2"/>
        <v>3.8999999999999035E-3</v>
      </c>
      <c r="Z27" s="550">
        <f t="shared" si="3"/>
        <v>-7.3999999999999622E-3</v>
      </c>
      <c r="AB27" s="177" t="s">
        <v>3794</v>
      </c>
      <c r="AC27" s="177" t="s">
        <v>3794</v>
      </c>
      <c r="AD27" s="177" t="s">
        <v>3794</v>
      </c>
      <c r="AE27" s="177" t="s">
        <v>3795</v>
      </c>
    </row>
    <row r="28" spans="1:31" hidden="1" x14ac:dyDescent="0.25">
      <c r="A28" s="177" t="s">
        <v>3833</v>
      </c>
      <c r="B28" s="177" t="s">
        <v>3834</v>
      </c>
      <c r="C28" s="177" t="s">
        <v>137</v>
      </c>
      <c r="D28" s="546" t="s">
        <v>3803</v>
      </c>
      <c r="E28" s="546" t="s">
        <v>3803</v>
      </c>
      <c r="F28" s="546" t="s">
        <v>3803</v>
      </c>
      <c r="G28" s="546" t="s">
        <v>3803</v>
      </c>
      <c r="H28" s="546" t="s">
        <v>3818</v>
      </c>
      <c r="I28" s="351"/>
      <c r="J28" s="351" t="s">
        <v>3795</v>
      </c>
      <c r="K28" s="351" t="s">
        <v>3793</v>
      </c>
      <c r="L28" s="351" t="s">
        <v>3793</v>
      </c>
      <c r="M28" s="351" t="s">
        <v>3793</v>
      </c>
      <c r="O28" s="351">
        <v>0.67320000000000002</v>
      </c>
      <c r="P28" s="351">
        <v>0.68259999999999998</v>
      </c>
      <c r="Q28" s="351">
        <v>0.67769999999999997</v>
      </c>
      <c r="R28" s="351">
        <v>0.68010000000000004</v>
      </c>
      <c r="S28" s="351">
        <v>0.65949999999999998</v>
      </c>
      <c r="T28" s="548"/>
      <c r="U28" s="177"/>
      <c r="W28" s="549">
        <f t="shared" si="0"/>
        <v>-2.0600000000000063E-2</v>
      </c>
      <c r="X28" s="550">
        <f t="shared" si="1"/>
        <v>2.4000000000000687E-3</v>
      </c>
      <c r="Y28" s="550">
        <f t="shared" si="2"/>
        <v>-4.9000000000000155E-3</v>
      </c>
      <c r="Z28" s="550">
        <f t="shared" si="3"/>
        <v>9.3999999999999639E-3</v>
      </c>
      <c r="AB28" s="177" t="s">
        <v>3795</v>
      </c>
      <c r="AC28" s="177" t="s">
        <v>3794</v>
      </c>
      <c r="AD28" s="177" t="s">
        <v>3795</v>
      </c>
      <c r="AE28" s="177" t="s">
        <v>3794</v>
      </c>
    </row>
    <row r="29" spans="1:31" x14ac:dyDescent="0.25">
      <c r="A29" s="177" t="s">
        <v>3835</v>
      </c>
      <c r="B29" s="177" t="s">
        <v>3836</v>
      </c>
      <c r="C29" s="177" t="s">
        <v>137</v>
      </c>
      <c r="D29" s="546" t="s">
        <v>3803</v>
      </c>
      <c r="E29" s="546" t="s">
        <v>3803</v>
      </c>
      <c r="F29" s="546" t="s">
        <v>3818</v>
      </c>
      <c r="G29" s="546" t="s">
        <v>3818</v>
      </c>
      <c r="H29" s="546" t="s">
        <v>3818</v>
      </c>
      <c r="I29" s="351"/>
      <c r="J29" s="351" t="s">
        <v>3793</v>
      </c>
      <c r="K29" s="351" t="s">
        <v>3793</v>
      </c>
      <c r="L29" s="351" t="s">
        <v>3795</v>
      </c>
      <c r="M29" s="351" t="s">
        <v>3793</v>
      </c>
      <c r="O29" s="351">
        <v>0.67269999999999996</v>
      </c>
      <c r="P29" s="351">
        <v>0.67279999999999995</v>
      </c>
      <c r="Q29" s="351">
        <v>0.65820000000000001</v>
      </c>
      <c r="R29" s="351">
        <v>0.65429999999999999</v>
      </c>
      <c r="S29" s="351">
        <v>0.65800000000000003</v>
      </c>
      <c r="T29" s="548"/>
      <c r="U29" s="177"/>
      <c r="W29" s="549">
        <f t="shared" si="0"/>
        <v>3.7000000000000366E-3</v>
      </c>
      <c r="X29" s="550">
        <f t="shared" si="1"/>
        <v>-3.9000000000000146E-3</v>
      </c>
      <c r="Y29" s="550">
        <f t="shared" si="2"/>
        <v>-1.4599999999999946E-2</v>
      </c>
      <c r="Z29" s="550">
        <f t="shared" si="3"/>
        <v>9.9999999999988987E-5</v>
      </c>
      <c r="AB29" s="177" t="s">
        <v>3794</v>
      </c>
      <c r="AC29" s="177" t="s">
        <v>3795</v>
      </c>
      <c r="AD29" s="177" t="s">
        <v>3795</v>
      </c>
      <c r="AE29" s="177" t="s">
        <v>3793</v>
      </c>
    </row>
    <row r="30" spans="1:31" x14ac:dyDescent="0.25">
      <c r="A30" s="177" t="s">
        <v>3837</v>
      </c>
      <c r="B30" s="177" t="s">
        <v>3838</v>
      </c>
      <c r="C30" s="177" t="s">
        <v>137</v>
      </c>
      <c r="D30" s="546" t="s">
        <v>3818</v>
      </c>
      <c r="E30" s="546" t="s">
        <v>3818</v>
      </c>
      <c r="F30" s="546" t="s">
        <v>3818</v>
      </c>
      <c r="G30" s="546" t="s">
        <v>3818</v>
      </c>
      <c r="H30" s="546" t="s">
        <v>3818</v>
      </c>
      <c r="I30" s="351"/>
      <c r="J30" s="351" t="s">
        <v>3793</v>
      </c>
      <c r="K30" s="351" t="s">
        <v>3793</v>
      </c>
      <c r="L30" s="351" t="s">
        <v>3793</v>
      </c>
      <c r="M30" s="351" t="s">
        <v>3793</v>
      </c>
      <c r="O30" s="351">
        <v>0.64710000000000001</v>
      </c>
      <c r="P30" s="351">
        <v>0.62919999999999998</v>
      </c>
      <c r="Q30" s="351">
        <v>0.63870000000000005</v>
      </c>
      <c r="R30" s="351">
        <v>0.63300000000000001</v>
      </c>
      <c r="S30" s="351">
        <v>0.65200000000000002</v>
      </c>
      <c r="T30" s="548"/>
      <c r="U30" s="177"/>
      <c r="W30" s="549">
        <f t="shared" si="0"/>
        <v>1.9000000000000017E-2</v>
      </c>
      <c r="X30" s="550">
        <f t="shared" si="1"/>
        <v>-5.7000000000000384E-3</v>
      </c>
      <c r="Y30" s="550">
        <f t="shared" si="2"/>
        <v>9.5000000000000639E-3</v>
      </c>
      <c r="Z30" s="550">
        <f t="shared" si="3"/>
        <v>-1.7900000000000027E-2</v>
      </c>
      <c r="AB30" s="177" t="s">
        <v>3794</v>
      </c>
      <c r="AC30" s="177" t="s">
        <v>3795</v>
      </c>
      <c r="AD30" s="177" t="s">
        <v>3794</v>
      </c>
      <c r="AE30" s="177" t="s">
        <v>3795</v>
      </c>
    </row>
    <row r="31" spans="1:31" x14ac:dyDescent="0.25">
      <c r="A31" s="177" t="s">
        <v>3839</v>
      </c>
      <c r="B31" s="177" t="s">
        <v>3840</v>
      </c>
      <c r="C31" s="177" t="s">
        <v>137</v>
      </c>
      <c r="D31" s="546" t="s">
        <v>3841</v>
      </c>
      <c r="E31" s="546" t="s">
        <v>3841</v>
      </c>
      <c r="F31" s="546" t="s">
        <v>3841</v>
      </c>
      <c r="G31" s="546" t="s">
        <v>3818</v>
      </c>
      <c r="H31" s="546" t="s">
        <v>3818</v>
      </c>
      <c r="I31" s="351"/>
      <c r="J31" s="351" t="s">
        <v>3793</v>
      </c>
      <c r="K31" s="351" t="s">
        <v>3794</v>
      </c>
      <c r="L31" s="351" t="s">
        <v>3793</v>
      </c>
      <c r="M31" s="351" t="s">
        <v>3793</v>
      </c>
      <c r="O31" s="351">
        <v>0.61439999999999995</v>
      </c>
      <c r="P31" s="351">
        <v>0.61209999999999998</v>
      </c>
      <c r="Q31" s="351">
        <v>0.61680000000000001</v>
      </c>
      <c r="R31" s="351">
        <v>0.63759999999999994</v>
      </c>
      <c r="S31" s="351">
        <v>0.65069999999999995</v>
      </c>
      <c r="T31" s="548"/>
      <c r="U31" s="177"/>
      <c r="W31" s="549">
        <f t="shared" si="0"/>
        <v>1.3100000000000001E-2</v>
      </c>
      <c r="X31" s="550">
        <f t="shared" si="1"/>
        <v>2.079999999999993E-2</v>
      </c>
      <c r="Y31" s="550">
        <f t="shared" si="2"/>
        <v>4.7000000000000375E-3</v>
      </c>
      <c r="Z31" s="550">
        <f t="shared" si="3"/>
        <v>-2.2999999999999687E-3</v>
      </c>
      <c r="AB31" s="177" t="s">
        <v>3794</v>
      </c>
      <c r="AC31" s="177" t="s">
        <v>3794</v>
      </c>
      <c r="AD31" s="177" t="s">
        <v>3794</v>
      </c>
      <c r="AE31" s="177" t="s">
        <v>3795</v>
      </c>
    </row>
    <row r="32" spans="1:31" x14ac:dyDescent="0.25">
      <c r="A32" s="177" t="s">
        <v>3842</v>
      </c>
      <c r="B32" s="177" t="s">
        <v>3843</v>
      </c>
      <c r="C32" s="177" t="s">
        <v>137</v>
      </c>
      <c r="D32" s="546" t="s">
        <v>3841</v>
      </c>
      <c r="E32" s="546" t="s">
        <v>3818</v>
      </c>
      <c r="F32" s="546" t="s">
        <v>3818</v>
      </c>
      <c r="G32" s="546" t="s">
        <v>3818</v>
      </c>
      <c r="H32" s="546" t="s">
        <v>3818</v>
      </c>
      <c r="I32" s="351"/>
      <c r="J32" s="351" t="s">
        <v>3793</v>
      </c>
      <c r="K32" s="351" t="s">
        <v>3793</v>
      </c>
      <c r="L32" s="351" t="s">
        <v>3793</v>
      </c>
      <c r="M32" s="351" t="s">
        <v>3794</v>
      </c>
      <c r="O32" s="351">
        <v>0.61819999999999997</v>
      </c>
      <c r="P32" s="351">
        <v>0.62280000000000002</v>
      </c>
      <c r="Q32" s="351">
        <v>0.62070000000000003</v>
      </c>
      <c r="R32" s="351">
        <v>0.63739999999999997</v>
      </c>
      <c r="S32" s="351">
        <v>0.64539999999999997</v>
      </c>
      <c r="T32" s="548"/>
      <c r="U32" s="177"/>
      <c r="W32" s="549">
        <f t="shared" si="0"/>
        <v>8.0000000000000071E-3</v>
      </c>
      <c r="X32" s="550">
        <f t="shared" si="1"/>
        <v>1.6699999999999937E-2</v>
      </c>
      <c r="Y32" s="550">
        <f t="shared" si="2"/>
        <v>-2.0999999999999908E-3</v>
      </c>
      <c r="Z32" s="550">
        <f t="shared" si="3"/>
        <v>4.6000000000000485E-3</v>
      </c>
      <c r="AB32" s="177" t="s">
        <v>3794</v>
      </c>
      <c r="AC32" s="177" t="s">
        <v>3794</v>
      </c>
      <c r="AD32" s="177" t="s">
        <v>3795</v>
      </c>
      <c r="AE32" s="177" t="s">
        <v>3794</v>
      </c>
    </row>
    <row r="33" spans="1:31" hidden="1" x14ac:dyDescent="0.25">
      <c r="A33" s="177" t="s">
        <v>3844</v>
      </c>
      <c r="B33" s="177" t="s">
        <v>3845</v>
      </c>
      <c r="C33" s="177" t="s">
        <v>137</v>
      </c>
      <c r="D33" s="546" t="s">
        <v>3803</v>
      </c>
      <c r="E33" s="546" t="s">
        <v>3803</v>
      </c>
      <c r="F33" s="546" t="s">
        <v>3818</v>
      </c>
      <c r="G33" s="546" t="s">
        <v>3818</v>
      </c>
      <c r="H33" s="546" t="s">
        <v>3818</v>
      </c>
      <c r="I33" s="351"/>
      <c r="J33" s="351" t="s">
        <v>3793</v>
      </c>
      <c r="K33" s="351" t="s">
        <v>3793</v>
      </c>
      <c r="L33" s="351" t="s">
        <v>3795</v>
      </c>
      <c r="M33" s="351" t="s">
        <v>3793</v>
      </c>
      <c r="O33" s="351">
        <v>0.69579999999999997</v>
      </c>
      <c r="P33" s="351">
        <v>0.67559999999999998</v>
      </c>
      <c r="Q33" s="351">
        <v>0.66410000000000002</v>
      </c>
      <c r="R33" s="351">
        <v>0.64959999999999996</v>
      </c>
      <c r="S33" s="351">
        <v>0.64510000000000001</v>
      </c>
      <c r="T33" s="548"/>
      <c r="U33" s="177"/>
      <c r="W33" s="549">
        <f t="shared" si="0"/>
        <v>-4.4999999999999485E-3</v>
      </c>
      <c r="X33" s="550">
        <f t="shared" si="1"/>
        <v>-1.4500000000000068E-2</v>
      </c>
      <c r="Y33" s="550">
        <f t="shared" si="2"/>
        <v>-1.1499999999999955E-2</v>
      </c>
      <c r="Z33" s="550">
        <f t="shared" si="3"/>
        <v>-2.0199999999999996E-2</v>
      </c>
      <c r="AB33" s="177" t="s">
        <v>3795</v>
      </c>
      <c r="AC33" s="177" t="s">
        <v>3795</v>
      </c>
      <c r="AD33" s="177" t="s">
        <v>3795</v>
      </c>
      <c r="AE33" s="177" t="s">
        <v>3795</v>
      </c>
    </row>
    <row r="34" spans="1:31" x14ac:dyDescent="0.25">
      <c r="A34" s="177" t="s">
        <v>3846</v>
      </c>
      <c r="B34" s="177" t="s">
        <v>3847</v>
      </c>
      <c r="C34" s="177" t="s">
        <v>137</v>
      </c>
      <c r="D34" s="546" t="s">
        <v>3818</v>
      </c>
      <c r="E34" s="546" t="s">
        <v>3818</v>
      </c>
      <c r="F34" s="546" t="s">
        <v>3818</v>
      </c>
      <c r="G34" s="546" t="s">
        <v>3818</v>
      </c>
      <c r="H34" s="546" t="s">
        <v>3818</v>
      </c>
      <c r="I34" s="351"/>
      <c r="J34" s="351" t="s">
        <v>3793</v>
      </c>
      <c r="K34" s="351" t="s">
        <v>3793</v>
      </c>
      <c r="L34" s="351" t="s">
        <v>3793</v>
      </c>
      <c r="M34" s="351" t="s">
        <v>3793</v>
      </c>
      <c r="O34" s="351">
        <v>0.64780000000000004</v>
      </c>
      <c r="P34" s="351">
        <v>0.63629999999999998</v>
      </c>
      <c r="Q34" s="351">
        <v>0.62729999999999997</v>
      </c>
      <c r="R34" s="351">
        <v>0.62560000000000004</v>
      </c>
      <c r="S34" s="351">
        <v>0.64259999999999995</v>
      </c>
      <c r="T34" s="548"/>
      <c r="U34" s="177"/>
      <c r="W34" s="549">
        <f t="shared" si="0"/>
        <v>1.6999999999999904E-2</v>
      </c>
      <c r="X34" s="550">
        <f t="shared" si="1"/>
        <v>-1.6999999999999238E-3</v>
      </c>
      <c r="Y34" s="550">
        <f t="shared" si="2"/>
        <v>-9.000000000000008E-3</v>
      </c>
      <c r="Z34" s="550">
        <f t="shared" si="3"/>
        <v>-1.1500000000000066E-2</v>
      </c>
      <c r="AB34" s="177" t="s">
        <v>3794</v>
      </c>
      <c r="AC34" s="177" t="s">
        <v>3795</v>
      </c>
      <c r="AD34" s="177" t="s">
        <v>3795</v>
      </c>
      <c r="AE34" s="177" t="s">
        <v>3795</v>
      </c>
    </row>
    <row r="35" spans="1:31" x14ac:dyDescent="0.25">
      <c r="A35" s="177" t="s">
        <v>3848</v>
      </c>
      <c r="B35" s="177" t="s">
        <v>3849</v>
      </c>
      <c r="C35" s="177" t="s">
        <v>137</v>
      </c>
      <c r="D35" s="546" t="s">
        <v>3818</v>
      </c>
      <c r="E35" s="546" t="s">
        <v>3818</v>
      </c>
      <c r="F35" s="546" t="s">
        <v>3818</v>
      </c>
      <c r="G35" s="546" t="s">
        <v>3818</v>
      </c>
      <c r="H35" s="546" t="s">
        <v>3818</v>
      </c>
      <c r="I35" s="351"/>
      <c r="J35" s="351" t="s">
        <v>3793</v>
      </c>
      <c r="K35" s="351" t="s">
        <v>3793</v>
      </c>
      <c r="L35" s="351" t="s">
        <v>3793</v>
      </c>
      <c r="M35" s="351" t="s">
        <v>3793</v>
      </c>
      <c r="O35" s="351">
        <v>0.64219999999999999</v>
      </c>
      <c r="P35" s="351">
        <v>0.63719999999999999</v>
      </c>
      <c r="Q35" s="351">
        <v>0.63700000000000001</v>
      </c>
      <c r="R35" s="351">
        <v>0.63990000000000002</v>
      </c>
      <c r="S35" s="351">
        <v>0.64249999999999996</v>
      </c>
      <c r="T35" s="548"/>
      <c r="U35" s="177"/>
      <c r="W35" s="549">
        <f t="shared" si="0"/>
        <v>2.5999999999999357E-3</v>
      </c>
      <c r="X35" s="550">
        <f t="shared" si="1"/>
        <v>2.9000000000000137E-3</v>
      </c>
      <c r="Y35" s="550">
        <f t="shared" si="2"/>
        <v>-1.9999999999997797E-4</v>
      </c>
      <c r="Z35" s="550">
        <f t="shared" si="3"/>
        <v>-5.0000000000000044E-3</v>
      </c>
      <c r="AB35" s="177" t="s">
        <v>3794</v>
      </c>
      <c r="AC35" s="177" t="s">
        <v>3794</v>
      </c>
      <c r="AD35" s="177" t="s">
        <v>3793</v>
      </c>
      <c r="AE35" s="177" t="s">
        <v>3795</v>
      </c>
    </row>
    <row r="36" spans="1:31" x14ac:dyDescent="0.25">
      <c r="A36" s="177" t="s">
        <v>3850</v>
      </c>
      <c r="B36" s="177" t="s">
        <v>3851</v>
      </c>
      <c r="C36" s="177" t="s">
        <v>137</v>
      </c>
      <c r="D36" s="546" t="s">
        <v>3818</v>
      </c>
      <c r="E36" s="546" t="s">
        <v>3818</v>
      </c>
      <c r="F36" s="546" t="s">
        <v>3818</v>
      </c>
      <c r="G36" s="546" t="s">
        <v>3818</v>
      </c>
      <c r="H36" s="546" t="s">
        <v>3818</v>
      </c>
      <c r="I36" s="351"/>
      <c r="J36" s="351" t="s">
        <v>3793</v>
      </c>
      <c r="K36" s="351" t="s">
        <v>3793</v>
      </c>
      <c r="L36" s="351" t="s">
        <v>3793</v>
      </c>
      <c r="M36" s="351" t="s">
        <v>3793</v>
      </c>
      <c r="O36" s="351">
        <v>0.62980000000000003</v>
      </c>
      <c r="P36" s="351">
        <v>0.62639999999999996</v>
      </c>
      <c r="Q36" s="351">
        <v>0.62450000000000006</v>
      </c>
      <c r="R36" s="351">
        <v>0.63</v>
      </c>
      <c r="S36" s="351">
        <v>0.63939999999999997</v>
      </c>
      <c r="T36" s="548"/>
      <c r="U36" s="177"/>
      <c r="W36" s="549">
        <f t="shared" si="0"/>
        <v>9.3999999999999639E-3</v>
      </c>
      <c r="X36" s="550">
        <f t="shared" si="1"/>
        <v>5.4999999999999494E-3</v>
      </c>
      <c r="Y36" s="550">
        <f t="shared" si="2"/>
        <v>-1.8999999999999018E-3</v>
      </c>
      <c r="Z36" s="550">
        <f t="shared" si="3"/>
        <v>-3.4000000000000696E-3</v>
      </c>
      <c r="AB36" s="177" t="s">
        <v>3794</v>
      </c>
      <c r="AC36" s="177" t="s">
        <v>3794</v>
      </c>
      <c r="AD36" s="177" t="s">
        <v>3795</v>
      </c>
      <c r="AE36" s="177" t="s">
        <v>3795</v>
      </c>
    </row>
    <row r="37" spans="1:31" x14ac:dyDescent="0.25">
      <c r="A37" s="177" t="s">
        <v>3852</v>
      </c>
      <c r="B37" s="177" t="s">
        <v>3853</v>
      </c>
      <c r="C37" s="177" t="s">
        <v>137</v>
      </c>
      <c r="D37" s="546" t="s">
        <v>3803</v>
      </c>
      <c r="E37" s="546" t="s">
        <v>3818</v>
      </c>
      <c r="F37" s="546" t="s">
        <v>3818</v>
      </c>
      <c r="G37" s="546" t="s">
        <v>3818</v>
      </c>
      <c r="H37" s="546" t="s">
        <v>3818</v>
      </c>
      <c r="I37" s="351"/>
      <c r="J37" s="351" t="s">
        <v>3793</v>
      </c>
      <c r="K37" s="351" t="s">
        <v>3793</v>
      </c>
      <c r="L37" s="351" t="s">
        <v>3793</v>
      </c>
      <c r="M37" s="351" t="s">
        <v>3795</v>
      </c>
      <c r="O37" s="351">
        <v>0.67330000000000001</v>
      </c>
      <c r="P37" s="351">
        <v>0.65300000000000002</v>
      </c>
      <c r="Q37" s="351">
        <v>0.64659999999999995</v>
      </c>
      <c r="R37" s="351">
        <v>0.63660000000000005</v>
      </c>
      <c r="S37" s="351">
        <v>0.63880000000000003</v>
      </c>
      <c r="T37" s="548"/>
      <c r="U37" s="177"/>
      <c r="W37" s="549">
        <f t="shared" si="0"/>
        <v>2.1999999999999797E-3</v>
      </c>
      <c r="X37" s="550">
        <f t="shared" si="1"/>
        <v>-9.9999999999998979E-3</v>
      </c>
      <c r="Y37" s="550">
        <f t="shared" si="2"/>
        <v>-6.4000000000000723E-3</v>
      </c>
      <c r="Z37" s="550">
        <f t="shared" si="3"/>
        <v>-2.0299999999999985E-2</v>
      </c>
      <c r="AB37" s="177" t="s">
        <v>3794</v>
      </c>
      <c r="AC37" s="177" t="s">
        <v>3795</v>
      </c>
      <c r="AD37" s="177" t="s">
        <v>3795</v>
      </c>
      <c r="AE37" s="177" t="s">
        <v>3795</v>
      </c>
    </row>
    <row r="38" spans="1:31" x14ac:dyDescent="0.25">
      <c r="A38" s="177" t="s">
        <v>3854</v>
      </c>
      <c r="B38" s="177" t="s">
        <v>3855</v>
      </c>
      <c r="C38" s="177" t="s">
        <v>137</v>
      </c>
      <c r="D38" s="546" t="s">
        <v>3818</v>
      </c>
      <c r="E38" s="546" t="s">
        <v>3841</v>
      </c>
      <c r="F38" s="546" t="s">
        <v>3841</v>
      </c>
      <c r="G38" s="546" t="s">
        <v>3818</v>
      </c>
      <c r="H38" s="546" t="s">
        <v>3818</v>
      </c>
      <c r="I38" s="351"/>
      <c r="J38" s="351" t="s">
        <v>3793</v>
      </c>
      <c r="K38" s="351" t="s">
        <v>3794</v>
      </c>
      <c r="L38" s="351" t="s">
        <v>3793</v>
      </c>
      <c r="M38" s="351" t="s">
        <v>3795</v>
      </c>
      <c r="O38" s="351">
        <v>0.62819999999999998</v>
      </c>
      <c r="P38" s="351">
        <v>0.60809999999999997</v>
      </c>
      <c r="Q38" s="351">
        <v>0.6119</v>
      </c>
      <c r="R38" s="351">
        <v>0.62070000000000003</v>
      </c>
      <c r="S38" s="351">
        <v>0.63770000000000004</v>
      </c>
      <c r="T38" s="548"/>
      <c r="U38" s="177"/>
      <c r="W38" s="549">
        <f t="shared" si="0"/>
        <v>1.7000000000000015E-2</v>
      </c>
      <c r="X38" s="550">
        <f t="shared" si="1"/>
        <v>8.80000000000003E-3</v>
      </c>
      <c r="Y38" s="550">
        <f t="shared" si="2"/>
        <v>3.8000000000000256E-3</v>
      </c>
      <c r="Z38" s="550">
        <f t="shared" si="3"/>
        <v>-2.0100000000000007E-2</v>
      </c>
      <c r="AB38" s="177" t="s">
        <v>3794</v>
      </c>
      <c r="AC38" s="177" t="s">
        <v>3794</v>
      </c>
      <c r="AD38" s="177" t="s">
        <v>3794</v>
      </c>
      <c r="AE38" s="177" t="s">
        <v>3795</v>
      </c>
    </row>
    <row r="39" spans="1:31" x14ac:dyDescent="0.25">
      <c r="A39" s="177" t="s">
        <v>3856</v>
      </c>
      <c r="B39" s="177" t="s">
        <v>3857</v>
      </c>
      <c r="C39" s="177" t="s">
        <v>137</v>
      </c>
      <c r="D39" s="546" t="s">
        <v>3803</v>
      </c>
      <c r="E39" s="546" t="s">
        <v>3818</v>
      </c>
      <c r="F39" s="546" t="s">
        <v>3818</v>
      </c>
      <c r="G39" s="546" t="s">
        <v>3818</v>
      </c>
      <c r="H39" s="546" t="s">
        <v>3818</v>
      </c>
      <c r="I39" s="351"/>
      <c r="J39" s="351" t="s">
        <v>3793</v>
      </c>
      <c r="K39" s="351" t="s">
        <v>3793</v>
      </c>
      <c r="L39" s="351" t="s">
        <v>3793</v>
      </c>
      <c r="M39" s="351" t="s">
        <v>3795</v>
      </c>
      <c r="O39" s="351">
        <v>0.68779999999999997</v>
      </c>
      <c r="P39" s="351">
        <v>0.65549999999999997</v>
      </c>
      <c r="Q39" s="351">
        <v>0.6431</v>
      </c>
      <c r="R39" s="351">
        <v>0.62409999999999999</v>
      </c>
      <c r="S39" s="351">
        <v>0.63649999999999995</v>
      </c>
      <c r="T39" s="548"/>
      <c r="U39" s="177"/>
      <c r="W39" s="549">
        <f t="shared" si="0"/>
        <v>1.2399999999999967E-2</v>
      </c>
      <c r="X39" s="550">
        <f t="shared" si="1"/>
        <v>-1.9000000000000017E-2</v>
      </c>
      <c r="Y39" s="550">
        <f t="shared" si="2"/>
        <v>-1.2399999999999967E-2</v>
      </c>
      <c r="Z39" s="550">
        <f t="shared" si="3"/>
        <v>-3.2299999999999995E-2</v>
      </c>
      <c r="AB39" s="177" t="s">
        <v>3794</v>
      </c>
      <c r="AC39" s="177" t="s">
        <v>3795</v>
      </c>
      <c r="AD39" s="177" t="s">
        <v>3795</v>
      </c>
      <c r="AE39" s="177" t="s">
        <v>3795</v>
      </c>
    </row>
    <row r="40" spans="1:31" x14ac:dyDescent="0.25">
      <c r="A40" s="177" t="s">
        <v>3858</v>
      </c>
      <c r="B40" s="177" t="s">
        <v>3859</v>
      </c>
      <c r="C40" s="177" t="s">
        <v>137</v>
      </c>
      <c r="D40" s="546" t="s">
        <v>3818</v>
      </c>
      <c r="E40" s="546" t="s">
        <v>3841</v>
      </c>
      <c r="F40" s="546" t="s">
        <v>3841</v>
      </c>
      <c r="G40" s="546" t="s">
        <v>3818</v>
      </c>
      <c r="H40" s="546" t="s">
        <v>3818</v>
      </c>
      <c r="I40" s="351"/>
      <c r="J40" s="351" t="s">
        <v>3793</v>
      </c>
      <c r="K40" s="351" t="s">
        <v>3794</v>
      </c>
      <c r="L40" s="351" t="s">
        <v>3793</v>
      </c>
      <c r="M40" s="351" t="s">
        <v>3795</v>
      </c>
      <c r="O40" s="351">
        <v>0.62480000000000002</v>
      </c>
      <c r="P40" s="351">
        <v>0.61499999999999999</v>
      </c>
      <c r="Q40" s="351">
        <v>0.61080000000000001</v>
      </c>
      <c r="R40" s="351">
        <v>0.62170000000000003</v>
      </c>
      <c r="S40" s="351">
        <v>0.6361</v>
      </c>
      <c r="T40" s="548"/>
      <c r="U40" s="177"/>
      <c r="W40" s="549">
        <f t="shared" si="0"/>
        <v>1.4399999999999968E-2</v>
      </c>
      <c r="X40" s="550">
        <f t="shared" si="1"/>
        <v>1.0900000000000021E-2</v>
      </c>
      <c r="Y40" s="550">
        <f t="shared" si="2"/>
        <v>-4.1999999999999815E-3</v>
      </c>
      <c r="Z40" s="550">
        <f t="shared" si="3"/>
        <v>-9.8000000000000309E-3</v>
      </c>
      <c r="AB40" s="177" t="s">
        <v>3794</v>
      </c>
      <c r="AC40" s="177" t="s">
        <v>3794</v>
      </c>
      <c r="AD40" s="177" t="s">
        <v>3795</v>
      </c>
      <c r="AE40" s="177" t="s">
        <v>3795</v>
      </c>
    </row>
    <row r="41" spans="1:31" x14ac:dyDescent="0.25">
      <c r="A41" s="177" t="s">
        <v>3860</v>
      </c>
      <c r="B41" s="177" t="s">
        <v>3861</v>
      </c>
      <c r="C41" s="177" t="s">
        <v>137</v>
      </c>
      <c r="D41" s="546" t="s">
        <v>3841</v>
      </c>
      <c r="E41" s="546" t="s">
        <v>3841</v>
      </c>
      <c r="F41" s="546" t="s">
        <v>3841</v>
      </c>
      <c r="G41" s="546" t="s">
        <v>3818</v>
      </c>
      <c r="H41" s="546" t="s">
        <v>3818</v>
      </c>
      <c r="I41" s="351"/>
      <c r="J41" s="351" t="s">
        <v>3793</v>
      </c>
      <c r="K41" s="351" t="s">
        <v>3794</v>
      </c>
      <c r="L41" s="351" t="s">
        <v>3793</v>
      </c>
      <c r="M41" s="351" t="s">
        <v>3793</v>
      </c>
      <c r="O41" s="351">
        <v>0.5978</v>
      </c>
      <c r="P41" s="351">
        <v>0.6089</v>
      </c>
      <c r="Q41" s="351">
        <v>0.6109</v>
      </c>
      <c r="R41" s="351">
        <v>0.627</v>
      </c>
      <c r="S41" s="351">
        <v>0.6351</v>
      </c>
      <c r="T41" s="548"/>
      <c r="U41" s="177"/>
      <c r="W41" s="549">
        <f t="shared" si="0"/>
        <v>8.0999999999999961E-3</v>
      </c>
      <c r="X41" s="550">
        <f t="shared" si="1"/>
        <v>1.6100000000000003E-2</v>
      </c>
      <c r="Y41" s="550">
        <f t="shared" si="2"/>
        <v>2.0000000000000018E-3</v>
      </c>
      <c r="Z41" s="550">
        <f t="shared" si="3"/>
        <v>1.1099999999999999E-2</v>
      </c>
      <c r="AB41" s="177" t="s">
        <v>3794</v>
      </c>
      <c r="AC41" s="177" t="s">
        <v>3794</v>
      </c>
      <c r="AD41" s="177" t="s">
        <v>3794</v>
      </c>
      <c r="AE41" s="177" t="s">
        <v>3794</v>
      </c>
    </row>
    <row r="42" spans="1:31" x14ac:dyDescent="0.25">
      <c r="A42" s="177" t="s">
        <v>3862</v>
      </c>
      <c r="B42" s="177" t="s">
        <v>3863</v>
      </c>
      <c r="C42" s="177" t="s">
        <v>137</v>
      </c>
      <c r="D42" s="546" t="s">
        <v>3818</v>
      </c>
      <c r="E42" s="546" t="s">
        <v>3818</v>
      </c>
      <c r="F42" s="546" t="s">
        <v>3841</v>
      </c>
      <c r="G42" s="546" t="s">
        <v>3818</v>
      </c>
      <c r="H42" s="546" t="s">
        <v>3818</v>
      </c>
      <c r="I42" s="351"/>
      <c r="J42" s="351" t="s">
        <v>3793</v>
      </c>
      <c r="K42" s="351" t="s">
        <v>3794</v>
      </c>
      <c r="L42" s="351" t="s">
        <v>3795</v>
      </c>
      <c r="M42" s="351" t="s">
        <v>3793</v>
      </c>
      <c r="O42" s="351">
        <v>0.62060000000000004</v>
      </c>
      <c r="P42" s="351">
        <v>0.62380000000000002</v>
      </c>
      <c r="Q42" s="351">
        <v>0.61539999999999995</v>
      </c>
      <c r="R42" s="351">
        <v>0.623</v>
      </c>
      <c r="S42" s="351">
        <v>0.63049999999999995</v>
      </c>
      <c r="T42" s="548"/>
      <c r="U42" s="177"/>
      <c r="W42" s="549">
        <f t="shared" si="0"/>
        <v>7.4999999999999512E-3</v>
      </c>
      <c r="X42" s="550">
        <f t="shared" si="1"/>
        <v>7.6000000000000512E-3</v>
      </c>
      <c r="Y42" s="550">
        <f t="shared" si="2"/>
        <v>-8.4000000000000741E-3</v>
      </c>
      <c r="Z42" s="550">
        <f t="shared" si="3"/>
        <v>3.1999999999999806E-3</v>
      </c>
      <c r="AB42" s="177" t="s">
        <v>3794</v>
      </c>
      <c r="AC42" s="177" t="s">
        <v>3794</v>
      </c>
      <c r="AD42" s="177" t="s">
        <v>3795</v>
      </c>
      <c r="AE42" s="177" t="s">
        <v>3794</v>
      </c>
    </row>
    <row r="43" spans="1:31" x14ac:dyDescent="0.25">
      <c r="A43" s="177" t="s">
        <v>3864</v>
      </c>
      <c r="B43" s="177" t="s">
        <v>3865</v>
      </c>
      <c r="C43" s="177" t="s">
        <v>137</v>
      </c>
      <c r="D43" s="546" t="s">
        <v>3841</v>
      </c>
      <c r="E43" s="546" t="s">
        <v>3841</v>
      </c>
      <c r="F43" s="546" t="s">
        <v>3841</v>
      </c>
      <c r="G43" s="546" t="s">
        <v>3841</v>
      </c>
      <c r="H43" s="546" t="s">
        <v>3818</v>
      </c>
      <c r="I43" s="351"/>
      <c r="J43" s="351" t="s">
        <v>3794</v>
      </c>
      <c r="K43" s="351" t="s">
        <v>3793</v>
      </c>
      <c r="L43" s="351" t="s">
        <v>3793</v>
      </c>
      <c r="M43" s="351" t="s">
        <v>3793</v>
      </c>
      <c r="O43" s="351">
        <v>0.59460000000000002</v>
      </c>
      <c r="P43" s="351">
        <v>0.59160000000000001</v>
      </c>
      <c r="Q43" s="351">
        <v>0.59630000000000005</v>
      </c>
      <c r="R43" s="351">
        <v>0.60329999999999995</v>
      </c>
      <c r="S43" s="351">
        <v>0.62870000000000004</v>
      </c>
      <c r="T43" s="548"/>
      <c r="U43" s="177"/>
      <c r="W43" s="549">
        <f t="shared" si="0"/>
        <v>2.5400000000000089E-2</v>
      </c>
      <c r="X43" s="550">
        <f t="shared" si="1"/>
        <v>6.9999999999998952E-3</v>
      </c>
      <c r="Y43" s="550">
        <f t="shared" si="2"/>
        <v>4.7000000000000375E-3</v>
      </c>
      <c r="Z43" s="550">
        <f t="shared" si="3"/>
        <v>-3.0000000000000027E-3</v>
      </c>
      <c r="AB43" s="177" t="s">
        <v>3794</v>
      </c>
      <c r="AC43" s="177" t="s">
        <v>3794</v>
      </c>
      <c r="AD43" s="177" t="s">
        <v>3794</v>
      </c>
      <c r="AE43" s="177" t="s">
        <v>3795</v>
      </c>
    </row>
    <row r="44" spans="1:31" x14ac:dyDescent="0.25">
      <c r="A44" s="177" t="s">
        <v>3866</v>
      </c>
      <c r="B44" s="177" t="s">
        <v>3867</v>
      </c>
      <c r="C44" s="177" t="s">
        <v>137</v>
      </c>
      <c r="D44" s="546" t="s">
        <v>3818</v>
      </c>
      <c r="E44" s="546" t="s">
        <v>3818</v>
      </c>
      <c r="F44" s="546" t="s">
        <v>3841</v>
      </c>
      <c r="G44" s="546" t="s">
        <v>3818</v>
      </c>
      <c r="H44" s="546" t="s">
        <v>3818</v>
      </c>
      <c r="I44" s="351"/>
      <c r="J44" s="351" t="s">
        <v>3793</v>
      </c>
      <c r="K44" s="351" t="s">
        <v>3794</v>
      </c>
      <c r="L44" s="351" t="s">
        <v>3795</v>
      </c>
      <c r="M44" s="351" t="s">
        <v>3793</v>
      </c>
      <c r="O44" s="351">
        <v>0.63129999999999997</v>
      </c>
      <c r="P44" s="351">
        <v>0.62250000000000005</v>
      </c>
      <c r="Q44" s="351">
        <v>0.61870000000000003</v>
      </c>
      <c r="R44" s="351">
        <v>0.624</v>
      </c>
      <c r="S44" s="351">
        <v>0.62829999999999997</v>
      </c>
      <c r="T44" s="548"/>
      <c r="U44" s="177"/>
      <c r="W44" s="549">
        <f t="shared" si="0"/>
        <v>4.2999999999999705E-3</v>
      </c>
      <c r="X44" s="550">
        <f t="shared" si="1"/>
        <v>5.2999999999999714E-3</v>
      </c>
      <c r="Y44" s="550">
        <f t="shared" si="2"/>
        <v>-3.8000000000000256E-3</v>
      </c>
      <c r="Z44" s="550">
        <f t="shared" si="3"/>
        <v>-8.799999999999919E-3</v>
      </c>
      <c r="AB44" s="177" t="s">
        <v>3794</v>
      </c>
      <c r="AC44" s="177" t="s">
        <v>3794</v>
      </c>
      <c r="AD44" s="177" t="s">
        <v>3795</v>
      </c>
      <c r="AE44" s="177" t="s">
        <v>3795</v>
      </c>
    </row>
    <row r="45" spans="1:31" x14ac:dyDescent="0.25">
      <c r="A45" s="177" t="s">
        <v>3868</v>
      </c>
      <c r="B45" s="177" t="s">
        <v>3869</v>
      </c>
      <c r="C45" s="177" t="s">
        <v>137</v>
      </c>
      <c r="D45" s="546" t="s">
        <v>3818</v>
      </c>
      <c r="E45" s="546" t="s">
        <v>3818</v>
      </c>
      <c r="F45" s="546" t="s">
        <v>3818</v>
      </c>
      <c r="G45" s="546" t="s">
        <v>3841</v>
      </c>
      <c r="H45" s="546" t="s">
        <v>3818</v>
      </c>
      <c r="I45" s="351"/>
      <c r="J45" s="351" t="s">
        <v>3794</v>
      </c>
      <c r="K45" s="351" t="s">
        <v>3795</v>
      </c>
      <c r="L45" s="351" t="s">
        <v>3793</v>
      </c>
      <c r="M45" s="351" t="s">
        <v>3793</v>
      </c>
      <c r="O45" s="351">
        <v>0.64039999999999997</v>
      </c>
      <c r="P45" s="351">
        <v>0.63319999999999999</v>
      </c>
      <c r="Q45" s="351">
        <v>0.62490000000000001</v>
      </c>
      <c r="R45" s="351">
        <v>0.61729999999999996</v>
      </c>
      <c r="S45" s="351">
        <v>0.62709999999999999</v>
      </c>
      <c r="T45" s="548"/>
      <c r="U45" s="177"/>
      <c r="W45" s="549">
        <f t="shared" si="0"/>
        <v>9.8000000000000309E-3</v>
      </c>
      <c r="X45" s="550">
        <f t="shared" si="1"/>
        <v>-7.6000000000000512E-3</v>
      </c>
      <c r="Y45" s="550">
        <f t="shared" si="2"/>
        <v>-8.2999999999999741E-3</v>
      </c>
      <c r="Z45" s="550">
        <f t="shared" si="3"/>
        <v>-7.1999999999999842E-3</v>
      </c>
      <c r="AB45" s="177" t="s">
        <v>3794</v>
      </c>
      <c r="AC45" s="177" t="s">
        <v>3795</v>
      </c>
      <c r="AD45" s="177" t="s">
        <v>3795</v>
      </c>
      <c r="AE45" s="177" t="s">
        <v>3795</v>
      </c>
    </row>
    <row r="46" spans="1:31" hidden="1" x14ac:dyDescent="0.25">
      <c r="A46" s="177" t="s">
        <v>3870</v>
      </c>
      <c r="B46" s="177" t="s">
        <v>3871</v>
      </c>
      <c r="C46" s="177" t="s">
        <v>137</v>
      </c>
      <c r="D46" s="546" t="s">
        <v>3803</v>
      </c>
      <c r="E46" s="546" t="s">
        <v>3818</v>
      </c>
      <c r="F46" s="546" t="s">
        <v>3818</v>
      </c>
      <c r="G46" s="546" t="s">
        <v>3818</v>
      </c>
      <c r="H46" s="546" t="s">
        <v>3818</v>
      </c>
      <c r="I46" s="351"/>
      <c r="J46" s="351" t="s">
        <v>3793</v>
      </c>
      <c r="K46" s="351" t="s">
        <v>3793</v>
      </c>
      <c r="L46" s="351" t="s">
        <v>3793</v>
      </c>
      <c r="M46" s="351" t="s">
        <v>3795</v>
      </c>
      <c r="O46" s="351">
        <v>0.67259999999999998</v>
      </c>
      <c r="P46" s="351">
        <v>0.65790000000000004</v>
      </c>
      <c r="Q46" s="351">
        <v>0.6401</v>
      </c>
      <c r="R46" s="351">
        <v>0.628</v>
      </c>
      <c r="S46" s="351">
        <v>0.62609999999999999</v>
      </c>
      <c r="T46" s="548"/>
      <c r="U46" s="177"/>
      <c r="W46" s="549">
        <f t="shared" si="0"/>
        <v>-1.9000000000000128E-3</v>
      </c>
      <c r="X46" s="550">
        <f t="shared" si="1"/>
        <v>-1.21E-2</v>
      </c>
      <c r="Y46" s="550">
        <f t="shared" si="2"/>
        <v>-1.7800000000000038E-2</v>
      </c>
      <c r="Z46" s="550">
        <f t="shared" si="3"/>
        <v>-1.4699999999999935E-2</v>
      </c>
      <c r="AB46" s="177" t="s">
        <v>3795</v>
      </c>
      <c r="AC46" s="177" t="s">
        <v>3795</v>
      </c>
      <c r="AD46" s="177" t="s">
        <v>3795</v>
      </c>
      <c r="AE46" s="177" t="s">
        <v>3795</v>
      </c>
    </row>
    <row r="47" spans="1:31" x14ac:dyDescent="0.25">
      <c r="A47" s="177" t="s">
        <v>3872</v>
      </c>
      <c r="B47" s="177" t="s">
        <v>3873</v>
      </c>
      <c r="C47" s="177" t="s">
        <v>137</v>
      </c>
      <c r="D47" s="546" t="s">
        <v>3818</v>
      </c>
      <c r="E47" s="546" t="s">
        <v>3818</v>
      </c>
      <c r="F47" s="546" t="s">
        <v>3818</v>
      </c>
      <c r="G47" s="546" t="s">
        <v>3841</v>
      </c>
      <c r="H47" s="546" t="s">
        <v>3818</v>
      </c>
      <c r="I47" s="351"/>
      <c r="J47" s="351" t="s">
        <v>3794</v>
      </c>
      <c r="K47" s="351" t="s">
        <v>3795</v>
      </c>
      <c r="L47" s="351" t="s">
        <v>3793</v>
      </c>
      <c r="M47" s="351" t="s">
        <v>3793</v>
      </c>
      <c r="O47" s="351">
        <v>0.62450000000000006</v>
      </c>
      <c r="P47" s="351">
        <v>0.63480000000000003</v>
      </c>
      <c r="Q47" s="351">
        <v>0.62590000000000001</v>
      </c>
      <c r="R47" s="351">
        <v>0.61450000000000005</v>
      </c>
      <c r="S47" s="351">
        <v>0.62549999999999994</v>
      </c>
      <c r="T47" s="548"/>
      <c r="U47" s="177"/>
      <c r="W47" s="549">
        <f t="shared" si="0"/>
        <v>1.0999999999999899E-2</v>
      </c>
      <c r="X47" s="550">
        <f t="shared" si="1"/>
        <v>-1.1399999999999966E-2</v>
      </c>
      <c r="Y47" s="550">
        <f t="shared" si="2"/>
        <v>-8.900000000000019E-3</v>
      </c>
      <c r="Z47" s="550">
        <f t="shared" si="3"/>
        <v>1.0299999999999976E-2</v>
      </c>
      <c r="AB47" s="177" t="s">
        <v>3794</v>
      </c>
      <c r="AC47" s="177" t="s">
        <v>3795</v>
      </c>
      <c r="AD47" s="177" t="s">
        <v>3795</v>
      </c>
      <c r="AE47" s="177" t="s">
        <v>3794</v>
      </c>
    </row>
    <row r="48" spans="1:31" x14ac:dyDescent="0.25">
      <c r="A48" s="177" t="s">
        <v>3874</v>
      </c>
      <c r="B48" s="177" t="s">
        <v>3875</v>
      </c>
      <c r="C48" s="177" t="s">
        <v>137</v>
      </c>
      <c r="D48" s="546" t="s">
        <v>3818</v>
      </c>
      <c r="E48" s="546" t="s">
        <v>3818</v>
      </c>
      <c r="F48" s="546" t="s">
        <v>3841</v>
      </c>
      <c r="G48" s="546" t="s">
        <v>3841</v>
      </c>
      <c r="H48" s="546" t="s">
        <v>3818</v>
      </c>
      <c r="I48" s="351"/>
      <c r="J48" s="351" t="s">
        <v>3794</v>
      </c>
      <c r="K48" s="351" t="s">
        <v>3793</v>
      </c>
      <c r="L48" s="351" t="s">
        <v>3795</v>
      </c>
      <c r="M48" s="351" t="s">
        <v>3793</v>
      </c>
      <c r="O48" s="351">
        <v>0.64059999999999995</v>
      </c>
      <c r="P48" s="351">
        <v>0.62509999999999999</v>
      </c>
      <c r="Q48" s="351">
        <v>0.60609999999999997</v>
      </c>
      <c r="R48" s="351">
        <v>0.60560000000000003</v>
      </c>
      <c r="S48" s="351">
        <v>0.62139999999999995</v>
      </c>
      <c r="T48" s="548"/>
      <c r="U48" s="177"/>
      <c r="W48" s="549">
        <f t="shared" si="0"/>
        <v>1.5799999999999925E-2</v>
      </c>
      <c r="X48" s="550">
        <f t="shared" si="1"/>
        <v>-4.9999999999994493E-4</v>
      </c>
      <c r="Y48" s="550">
        <f t="shared" si="2"/>
        <v>-1.9000000000000017E-2</v>
      </c>
      <c r="Z48" s="550">
        <f t="shared" si="3"/>
        <v>-1.5499999999999958E-2</v>
      </c>
      <c r="AB48" s="177" t="s">
        <v>3794</v>
      </c>
      <c r="AC48" s="177" t="s">
        <v>3793</v>
      </c>
      <c r="AD48" s="177" t="s">
        <v>3795</v>
      </c>
      <c r="AE48" s="177" t="s">
        <v>3795</v>
      </c>
    </row>
    <row r="49" spans="1:31" x14ac:dyDescent="0.25">
      <c r="A49" s="177" t="s">
        <v>3876</v>
      </c>
      <c r="B49" s="177" t="s">
        <v>3877</v>
      </c>
      <c r="C49" s="177" t="s">
        <v>137</v>
      </c>
      <c r="D49" s="546" t="s">
        <v>3841</v>
      </c>
      <c r="E49" s="546" t="s">
        <v>3841</v>
      </c>
      <c r="F49" s="546" t="s">
        <v>3841</v>
      </c>
      <c r="G49" s="546" t="s">
        <v>3841</v>
      </c>
      <c r="H49" s="546" t="s">
        <v>3818</v>
      </c>
      <c r="I49" s="351"/>
      <c r="J49" s="351" t="s">
        <v>3794</v>
      </c>
      <c r="K49" s="351" t="s">
        <v>3793</v>
      </c>
      <c r="L49" s="351" t="s">
        <v>3793</v>
      </c>
      <c r="M49" s="351" t="s">
        <v>3793</v>
      </c>
      <c r="O49" s="351">
        <v>0.60199999999999998</v>
      </c>
      <c r="P49" s="351">
        <v>0.60319999999999996</v>
      </c>
      <c r="Q49" s="351">
        <v>0.60529999999999995</v>
      </c>
      <c r="R49" s="351">
        <v>0.61170000000000002</v>
      </c>
      <c r="S49" s="351">
        <v>0.62119999999999997</v>
      </c>
      <c r="T49" s="548"/>
      <c r="U49" s="177"/>
      <c r="W49" s="549">
        <f t="shared" si="0"/>
        <v>9.4999999999999529E-3</v>
      </c>
      <c r="X49" s="550">
        <f t="shared" si="1"/>
        <v>6.4000000000000723E-3</v>
      </c>
      <c r="Y49" s="550">
        <f t="shared" si="2"/>
        <v>2.0999999999999908E-3</v>
      </c>
      <c r="Z49" s="550">
        <f t="shared" si="3"/>
        <v>1.1999999999999789E-3</v>
      </c>
      <c r="AB49" s="177" t="s">
        <v>3794</v>
      </c>
      <c r="AC49" s="177" t="s">
        <v>3794</v>
      </c>
      <c r="AD49" s="177" t="s">
        <v>3794</v>
      </c>
      <c r="AE49" s="177" t="s">
        <v>3794</v>
      </c>
    </row>
    <row r="50" spans="1:31" hidden="1" x14ac:dyDescent="0.25">
      <c r="A50" s="177" t="s">
        <v>3878</v>
      </c>
      <c r="B50" s="177" t="s">
        <v>3879</v>
      </c>
      <c r="C50" s="177" t="s">
        <v>137</v>
      </c>
      <c r="D50" s="546" t="s">
        <v>3818</v>
      </c>
      <c r="E50" s="546" t="s">
        <v>3818</v>
      </c>
      <c r="F50" s="546" t="s">
        <v>3818</v>
      </c>
      <c r="G50" s="546" t="s">
        <v>3818</v>
      </c>
      <c r="H50" s="546" t="s">
        <v>3818</v>
      </c>
      <c r="I50" s="351"/>
      <c r="J50" s="351" t="s">
        <v>3793</v>
      </c>
      <c r="K50" s="351" t="s">
        <v>3793</v>
      </c>
      <c r="L50" s="351" t="s">
        <v>3793</v>
      </c>
      <c r="M50" s="351" t="s">
        <v>3793</v>
      </c>
      <c r="O50" s="351">
        <v>0.63870000000000005</v>
      </c>
      <c r="P50" s="351">
        <v>0.62949999999999995</v>
      </c>
      <c r="Q50" s="351">
        <v>0.62529999999999997</v>
      </c>
      <c r="R50" s="351">
        <v>0.62280000000000002</v>
      </c>
      <c r="S50" s="351">
        <v>0.62050000000000005</v>
      </c>
      <c r="T50" s="548"/>
      <c r="U50" s="177"/>
      <c r="W50" s="549">
        <f t="shared" si="0"/>
        <v>-2.2999999999999687E-3</v>
      </c>
      <c r="X50" s="550">
        <f t="shared" si="1"/>
        <v>-2.4999999999999467E-3</v>
      </c>
      <c r="Y50" s="550">
        <f t="shared" si="2"/>
        <v>-4.1999999999999815E-3</v>
      </c>
      <c r="Z50" s="550">
        <f t="shared" si="3"/>
        <v>-9.200000000000097E-3</v>
      </c>
      <c r="AB50" s="177" t="s">
        <v>3795</v>
      </c>
      <c r="AC50" s="177" t="s">
        <v>3795</v>
      </c>
      <c r="AD50" s="177" t="s">
        <v>3795</v>
      </c>
      <c r="AE50" s="177" t="s">
        <v>3795</v>
      </c>
    </row>
    <row r="51" spans="1:31" x14ac:dyDescent="0.25">
      <c r="A51" s="177" t="s">
        <v>3880</v>
      </c>
      <c r="B51" s="177" t="s">
        <v>3881</v>
      </c>
      <c r="C51" s="177" t="s">
        <v>137</v>
      </c>
      <c r="D51" s="546" t="s">
        <v>3818</v>
      </c>
      <c r="E51" s="546" t="s">
        <v>3818</v>
      </c>
      <c r="F51" s="546" t="s">
        <v>3841</v>
      </c>
      <c r="G51" s="546" t="s">
        <v>3841</v>
      </c>
      <c r="H51" s="546" t="s">
        <v>3818</v>
      </c>
      <c r="I51" s="351"/>
      <c r="J51" s="351" t="s">
        <v>3794</v>
      </c>
      <c r="K51" s="351" t="s">
        <v>3793</v>
      </c>
      <c r="L51" s="351" t="s">
        <v>3795</v>
      </c>
      <c r="M51" s="351" t="s">
        <v>3793</v>
      </c>
      <c r="O51" s="351">
        <v>0.64270000000000005</v>
      </c>
      <c r="P51" s="351">
        <v>0.63219999999999998</v>
      </c>
      <c r="Q51" s="351">
        <v>0.61729999999999996</v>
      </c>
      <c r="R51" s="351">
        <v>0.60980000000000001</v>
      </c>
      <c r="S51" s="351">
        <v>0.62009999999999998</v>
      </c>
      <c r="T51" s="548"/>
      <c r="U51" s="177"/>
      <c r="W51" s="549">
        <f t="shared" si="0"/>
        <v>1.0299999999999976E-2</v>
      </c>
      <c r="X51" s="550">
        <f t="shared" si="1"/>
        <v>-7.4999999999999512E-3</v>
      </c>
      <c r="Y51" s="550">
        <f t="shared" si="2"/>
        <v>-1.4900000000000024E-2</v>
      </c>
      <c r="Z51" s="550">
        <f t="shared" si="3"/>
        <v>-1.0500000000000065E-2</v>
      </c>
      <c r="AB51" s="177" t="s">
        <v>3794</v>
      </c>
      <c r="AC51" s="177" t="s">
        <v>3795</v>
      </c>
      <c r="AD51" s="177" t="s">
        <v>3795</v>
      </c>
      <c r="AE51" s="177" t="s">
        <v>3795</v>
      </c>
    </row>
    <row r="52" spans="1:31" x14ac:dyDescent="0.25">
      <c r="A52" s="177" t="s">
        <v>3882</v>
      </c>
      <c r="B52" s="177" t="s">
        <v>3883</v>
      </c>
      <c r="C52" s="177" t="s">
        <v>137</v>
      </c>
      <c r="D52" s="546" t="s">
        <v>3841</v>
      </c>
      <c r="E52" s="546" t="s">
        <v>3841</v>
      </c>
      <c r="F52" s="546" t="s">
        <v>3841</v>
      </c>
      <c r="G52" s="546" t="s">
        <v>3841</v>
      </c>
      <c r="H52" s="546" t="s">
        <v>3841</v>
      </c>
      <c r="I52" s="351"/>
      <c r="J52" s="351" t="s">
        <v>3793</v>
      </c>
      <c r="K52" s="351" t="s">
        <v>3793</v>
      </c>
      <c r="L52" s="351" t="s">
        <v>3793</v>
      </c>
      <c r="M52" s="351" t="s">
        <v>3793</v>
      </c>
      <c r="O52" s="351">
        <v>0.5726</v>
      </c>
      <c r="P52" s="351">
        <v>0.57650000000000001</v>
      </c>
      <c r="Q52" s="351">
        <v>0.58909999999999996</v>
      </c>
      <c r="R52" s="351">
        <v>0.59930000000000005</v>
      </c>
      <c r="S52" s="351">
        <v>0.61650000000000005</v>
      </c>
      <c r="T52" s="548"/>
      <c r="U52" s="177"/>
      <c r="W52" s="549">
        <f t="shared" si="0"/>
        <v>1.7199999999999993E-2</v>
      </c>
      <c r="X52" s="550">
        <f t="shared" si="1"/>
        <v>1.0200000000000098E-2</v>
      </c>
      <c r="Y52" s="550">
        <f t="shared" si="2"/>
        <v>1.2599999999999945E-2</v>
      </c>
      <c r="Z52" s="550">
        <f t="shared" si="3"/>
        <v>3.9000000000000146E-3</v>
      </c>
      <c r="AB52" s="177" t="s">
        <v>3794</v>
      </c>
      <c r="AC52" s="177" t="s">
        <v>3794</v>
      </c>
      <c r="AD52" s="177" t="s">
        <v>3794</v>
      </c>
      <c r="AE52" s="177" t="s">
        <v>3794</v>
      </c>
    </row>
    <row r="53" spans="1:31" x14ac:dyDescent="0.25">
      <c r="A53" s="177" t="s">
        <v>3884</v>
      </c>
      <c r="B53" s="177" t="s">
        <v>3885</v>
      </c>
      <c r="C53" s="177" t="s">
        <v>137</v>
      </c>
      <c r="D53" s="546" t="s">
        <v>3818</v>
      </c>
      <c r="E53" s="546" t="s">
        <v>3818</v>
      </c>
      <c r="F53" s="546" t="s">
        <v>3841</v>
      </c>
      <c r="G53" s="546" t="s">
        <v>3841</v>
      </c>
      <c r="H53" s="546" t="s">
        <v>3841</v>
      </c>
      <c r="I53" s="351"/>
      <c r="J53" s="351" t="s">
        <v>3793</v>
      </c>
      <c r="K53" s="351" t="s">
        <v>3793</v>
      </c>
      <c r="L53" s="351" t="s">
        <v>3795</v>
      </c>
      <c r="M53" s="351" t="s">
        <v>3793</v>
      </c>
      <c r="O53" s="351">
        <v>0.63980000000000004</v>
      </c>
      <c r="P53" s="351">
        <v>0.62060000000000004</v>
      </c>
      <c r="Q53" s="351">
        <v>0.60160000000000002</v>
      </c>
      <c r="R53" s="351">
        <v>0.60550000000000004</v>
      </c>
      <c r="S53" s="351">
        <v>0.61429999999999996</v>
      </c>
      <c r="T53" s="548"/>
      <c r="U53" s="177"/>
      <c r="W53" s="549">
        <f t="shared" si="0"/>
        <v>8.799999999999919E-3</v>
      </c>
      <c r="X53" s="550">
        <f t="shared" si="1"/>
        <v>3.9000000000000146E-3</v>
      </c>
      <c r="Y53" s="550">
        <f t="shared" si="2"/>
        <v>-1.9000000000000017E-2</v>
      </c>
      <c r="Z53" s="550">
        <f t="shared" si="3"/>
        <v>-1.9199999999999995E-2</v>
      </c>
      <c r="AB53" s="177" t="s">
        <v>3794</v>
      </c>
      <c r="AC53" s="177" t="s">
        <v>3794</v>
      </c>
      <c r="AD53" s="177" t="s">
        <v>3795</v>
      </c>
      <c r="AE53" s="177" t="s">
        <v>3795</v>
      </c>
    </row>
    <row r="54" spans="1:31" hidden="1" x14ac:dyDescent="0.25">
      <c r="A54" s="177" t="s">
        <v>3886</v>
      </c>
      <c r="B54" s="177" t="s">
        <v>3887</v>
      </c>
      <c r="C54" s="177" t="s">
        <v>137</v>
      </c>
      <c r="D54" s="546" t="s">
        <v>3818</v>
      </c>
      <c r="E54" s="546" t="s">
        <v>3803</v>
      </c>
      <c r="F54" s="546" t="s">
        <v>3818</v>
      </c>
      <c r="G54" s="546" t="s">
        <v>3818</v>
      </c>
      <c r="H54" s="546" t="s">
        <v>3841</v>
      </c>
      <c r="I54" s="351"/>
      <c r="J54" s="351" t="s">
        <v>3795</v>
      </c>
      <c r="K54" s="351" t="s">
        <v>3793</v>
      </c>
      <c r="L54" s="351" t="s">
        <v>3795</v>
      </c>
      <c r="M54" s="351" t="s">
        <v>3794</v>
      </c>
      <c r="O54" s="351">
        <v>0.66869999999999996</v>
      </c>
      <c r="P54" s="351">
        <v>0.67669999999999997</v>
      </c>
      <c r="Q54" s="351">
        <v>0.65190000000000003</v>
      </c>
      <c r="R54" s="351">
        <v>0.64880000000000004</v>
      </c>
      <c r="S54" s="351">
        <v>0.61409999999999998</v>
      </c>
      <c r="T54" s="548"/>
      <c r="U54" s="177"/>
      <c r="W54" s="549">
        <f t="shared" si="0"/>
        <v>-3.4700000000000064E-2</v>
      </c>
      <c r="X54" s="550">
        <f t="shared" si="1"/>
        <v>-3.0999999999999917E-3</v>
      </c>
      <c r="Y54" s="550">
        <f t="shared" si="2"/>
        <v>-2.4799999999999933E-2</v>
      </c>
      <c r="Z54" s="550">
        <f t="shared" si="3"/>
        <v>8.0000000000000071E-3</v>
      </c>
      <c r="AB54" s="177" t="s">
        <v>3795</v>
      </c>
      <c r="AC54" s="177" t="s">
        <v>3795</v>
      </c>
      <c r="AD54" s="177" t="s">
        <v>3795</v>
      </c>
      <c r="AE54" s="177" t="s">
        <v>3794</v>
      </c>
    </row>
    <row r="55" spans="1:31" x14ac:dyDescent="0.25">
      <c r="A55" s="177" t="s">
        <v>3888</v>
      </c>
      <c r="B55" s="177" t="s">
        <v>3889</v>
      </c>
      <c r="C55" s="177" t="s">
        <v>137</v>
      </c>
      <c r="D55" s="546" t="s">
        <v>3818</v>
      </c>
      <c r="E55" s="546" t="s">
        <v>3841</v>
      </c>
      <c r="F55" s="546" t="s">
        <v>3841</v>
      </c>
      <c r="G55" s="546" t="s">
        <v>3841</v>
      </c>
      <c r="H55" s="546" t="s">
        <v>3841</v>
      </c>
      <c r="I55" s="351"/>
      <c r="J55" s="351" t="s">
        <v>3793</v>
      </c>
      <c r="K55" s="351" t="s">
        <v>3793</v>
      </c>
      <c r="L55" s="351" t="s">
        <v>3793</v>
      </c>
      <c r="M55" s="351" t="s">
        <v>3795</v>
      </c>
      <c r="O55" s="351">
        <v>0.625</v>
      </c>
      <c r="P55" s="351">
        <v>0.62</v>
      </c>
      <c r="Q55" s="351">
        <v>0.60619999999999996</v>
      </c>
      <c r="R55" s="351">
        <v>0.60109999999999997</v>
      </c>
      <c r="S55" s="351">
        <v>0.61209999999999998</v>
      </c>
      <c r="T55" s="548"/>
      <c r="U55" s="177"/>
      <c r="W55" s="549">
        <f t="shared" si="0"/>
        <v>1.100000000000001E-2</v>
      </c>
      <c r="X55" s="550">
        <f t="shared" si="1"/>
        <v>-5.0999999999999934E-3</v>
      </c>
      <c r="Y55" s="550">
        <f t="shared" si="2"/>
        <v>-1.3800000000000034E-2</v>
      </c>
      <c r="Z55" s="550">
        <f t="shared" si="3"/>
        <v>-5.0000000000000044E-3</v>
      </c>
      <c r="AB55" s="177" t="s">
        <v>3794</v>
      </c>
      <c r="AC55" s="177" t="s">
        <v>3795</v>
      </c>
      <c r="AD55" s="177" t="s">
        <v>3795</v>
      </c>
      <c r="AE55" s="177" t="s">
        <v>3795</v>
      </c>
    </row>
    <row r="56" spans="1:31" hidden="1" x14ac:dyDescent="0.25">
      <c r="A56" s="177" t="s">
        <v>3890</v>
      </c>
      <c r="B56" s="177" t="s">
        <v>3891</v>
      </c>
      <c r="C56" s="177" t="s">
        <v>137</v>
      </c>
      <c r="D56" s="546" t="s">
        <v>3803</v>
      </c>
      <c r="E56" s="546" t="s">
        <v>3803</v>
      </c>
      <c r="F56" s="546" t="s">
        <v>3818</v>
      </c>
      <c r="G56" s="546" t="s">
        <v>3818</v>
      </c>
      <c r="H56" s="546" t="s">
        <v>3841</v>
      </c>
      <c r="I56" s="351"/>
      <c r="J56" s="351" t="s">
        <v>3795</v>
      </c>
      <c r="K56" s="351" t="s">
        <v>3793</v>
      </c>
      <c r="L56" s="351" t="s">
        <v>3795</v>
      </c>
      <c r="M56" s="351" t="s">
        <v>3793</v>
      </c>
      <c r="O56" s="351">
        <v>0.6966</v>
      </c>
      <c r="P56" s="351">
        <v>0.67490000000000006</v>
      </c>
      <c r="Q56" s="351">
        <v>0.63600000000000001</v>
      </c>
      <c r="R56" s="351">
        <v>0.625</v>
      </c>
      <c r="S56" s="351">
        <v>0.60960000000000003</v>
      </c>
      <c r="T56" s="548"/>
      <c r="U56" s="177"/>
      <c r="W56" s="549">
        <f t="shared" si="0"/>
        <v>-1.5399999999999969E-2</v>
      </c>
      <c r="X56" s="550">
        <f t="shared" si="1"/>
        <v>-1.100000000000001E-2</v>
      </c>
      <c r="Y56" s="550">
        <f t="shared" si="2"/>
        <v>-3.8900000000000046E-2</v>
      </c>
      <c r="Z56" s="550">
        <f t="shared" si="3"/>
        <v>-2.1699999999999942E-2</v>
      </c>
      <c r="AB56" s="177" t="s">
        <v>3795</v>
      </c>
      <c r="AC56" s="177" t="s">
        <v>3795</v>
      </c>
      <c r="AD56" s="177" t="s">
        <v>3795</v>
      </c>
      <c r="AE56" s="177" t="s">
        <v>3795</v>
      </c>
    </row>
    <row r="57" spans="1:31" x14ac:dyDescent="0.25">
      <c r="A57" s="177" t="s">
        <v>3892</v>
      </c>
      <c r="B57" s="177" t="s">
        <v>3893</v>
      </c>
      <c r="C57" s="177" t="s">
        <v>137</v>
      </c>
      <c r="D57" s="546" t="s">
        <v>3818</v>
      </c>
      <c r="E57" s="546" t="s">
        <v>3841</v>
      </c>
      <c r="F57" s="546" t="s">
        <v>3841</v>
      </c>
      <c r="G57" s="546" t="s">
        <v>3841</v>
      </c>
      <c r="H57" s="546" t="s">
        <v>3841</v>
      </c>
      <c r="I57" s="351"/>
      <c r="J57" s="351" t="s">
        <v>3793</v>
      </c>
      <c r="K57" s="351" t="s">
        <v>3793</v>
      </c>
      <c r="L57" s="351" t="s">
        <v>3793</v>
      </c>
      <c r="M57" s="351" t="s">
        <v>3795</v>
      </c>
      <c r="O57" s="351">
        <v>0.62549999999999994</v>
      </c>
      <c r="P57" s="351">
        <v>0.60389999999999999</v>
      </c>
      <c r="Q57" s="351">
        <v>0.60760000000000003</v>
      </c>
      <c r="R57" s="351">
        <v>0.6048</v>
      </c>
      <c r="S57" s="351">
        <v>0.60940000000000005</v>
      </c>
      <c r="T57" s="548"/>
      <c r="U57" s="177"/>
      <c r="W57" s="549">
        <f t="shared" si="0"/>
        <v>4.6000000000000485E-3</v>
      </c>
      <c r="X57" s="550">
        <f t="shared" si="1"/>
        <v>-2.8000000000000247E-3</v>
      </c>
      <c r="Y57" s="550">
        <f t="shared" si="2"/>
        <v>3.7000000000000366E-3</v>
      </c>
      <c r="Z57" s="550">
        <f t="shared" si="3"/>
        <v>-2.1599999999999953E-2</v>
      </c>
      <c r="AB57" s="177" t="s">
        <v>3794</v>
      </c>
      <c r="AC57" s="177" t="s">
        <v>3795</v>
      </c>
      <c r="AD57" s="177" t="s">
        <v>3794</v>
      </c>
      <c r="AE57" s="177" t="s">
        <v>3795</v>
      </c>
    </row>
    <row r="58" spans="1:31" x14ac:dyDescent="0.25">
      <c r="A58" s="177" t="s">
        <v>3894</v>
      </c>
      <c r="B58" s="177" t="s">
        <v>3895</v>
      </c>
      <c r="C58" s="177" t="s">
        <v>137</v>
      </c>
      <c r="D58" s="546" t="s">
        <v>3818</v>
      </c>
      <c r="E58" s="546" t="s">
        <v>3841</v>
      </c>
      <c r="F58" s="546" t="s">
        <v>3841</v>
      </c>
      <c r="G58" s="546" t="s">
        <v>3841</v>
      </c>
      <c r="H58" s="546" t="s">
        <v>3841</v>
      </c>
      <c r="I58" s="351"/>
      <c r="J58" s="351" t="s">
        <v>3793</v>
      </c>
      <c r="K58" s="351" t="s">
        <v>3793</v>
      </c>
      <c r="L58" s="351" t="s">
        <v>3793</v>
      </c>
      <c r="M58" s="351" t="s">
        <v>3795</v>
      </c>
      <c r="O58" s="351">
        <v>0.62619999999999998</v>
      </c>
      <c r="P58" s="351">
        <v>0.60740000000000005</v>
      </c>
      <c r="Q58" s="351">
        <v>0.59509999999999996</v>
      </c>
      <c r="R58" s="351">
        <v>0.59299999999999997</v>
      </c>
      <c r="S58" s="351">
        <v>0.60880000000000001</v>
      </c>
      <c r="T58" s="548"/>
      <c r="U58" s="177"/>
      <c r="W58" s="549">
        <f t="shared" si="0"/>
        <v>1.5800000000000036E-2</v>
      </c>
      <c r="X58" s="550">
        <f t="shared" si="1"/>
        <v>-2.0999999999999908E-3</v>
      </c>
      <c r="Y58" s="550">
        <f t="shared" si="2"/>
        <v>-1.2300000000000089E-2</v>
      </c>
      <c r="Z58" s="550">
        <f t="shared" si="3"/>
        <v>-1.8799999999999928E-2</v>
      </c>
      <c r="AB58" s="177" t="s">
        <v>3794</v>
      </c>
      <c r="AC58" s="177" t="s">
        <v>3795</v>
      </c>
      <c r="AD58" s="177" t="s">
        <v>3795</v>
      </c>
      <c r="AE58" s="177" t="s">
        <v>3795</v>
      </c>
    </row>
    <row r="59" spans="1:31" hidden="1" x14ac:dyDescent="0.25">
      <c r="A59" s="177" t="s">
        <v>3896</v>
      </c>
      <c r="B59" s="177" t="s">
        <v>3897</v>
      </c>
      <c r="C59" s="177" t="s">
        <v>137</v>
      </c>
      <c r="D59" s="546" t="s">
        <v>3818</v>
      </c>
      <c r="E59" s="546" t="s">
        <v>3841</v>
      </c>
      <c r="F59" s="546" t="s">
        <v>3818</v>
      </c>
      <c r="G59" s="546" t="s">
        <v>3841</v>
      </c>
      <c r="H59" s="546" t="s">
        <v>3841</v>
      </c>
      <c r="I59" s="351"/>
      <c r="J59" s="351" t="s">
        <v>3793</v>
      </c>
      <c r="K59" s="351" t="s">
        <v>3795</v>
      </c>
      <c r="L59" s="351" t="s">
        <v>3794</v>
      </c>
      <c r="M59" s="351" t="s">
        <v>3795</v>
      </c>
      <c r="O59" s="351">
        <v>0.63190000000000002</v>
      </c>
      <c r="P59" s="351">
        <v>0.61950000000000005</v>
      </c>
      <c r="Q59" s="351">
        <v>0.62490000000000001</v>
      </c>
      <c r="R59" s="351">
        <v>0.6089</v>
      </c>
      <c r="S59" s="351">
        <v>0.60819999999999996</v>
      </c>
      <c r="T59" s="548"/>
      <c r="U59" s="177"/>
      <c r="W59" s="549">
        <f t="shared" si="0"/>
        <v>-7.0000000000003393E-4</v>
      </c>
      <c r="X59" s="550">
        <f t="shared" si="1"/>
        <v>-1.6000000000000014E-2</v>
      </c>
      <c r="Y59" s="550">
        <f t="shared" si="2"/>
        <v>5.3999999999999604E-3</v>
      </c>
      <c r="Z59" s="550">
        <f t="shared" si="3"/>
        <v>-1.2399999999999967E-2</v>
      </c>
      <c r="AB59" s="177" t="s">
        <v>3795</v>
      </c>
      <c r="AC59" s="177" t="s">
        <v>3795</v>
      </c>
      <c r="AD59" s="177" t="s">
        <v>3794</v>
      </c>
      <c r="AE59" s="177" t="s">
        <v>3795</v>
      </c>
    </row>
    <row r="60" spans="1:31" x14ac:dyDescent="0.25">
      <c r="A60" s="177" t="s">
        <v>3898</v>
      </c>
      <c r="B60" s="177" t="s">
        <v>3899</v>
      </c>
      <c r="C60" s="177" t="s">
        <v>137</v>
      </c>
      <c r="D60" s="546" t="s">
        <v>3818</v>
      </c>
      <c r="E60" s="546" t="s">
        <v>3818</v>
      </c>
      <c r="F60" s="546" t="s">
        <v>3818</v>
      </c>
      <c r="G60" s="546" t="s">
        <v>3841</v>
      </c>
      <c r="H60" s="546" t="s">
        <v>3841</v>
      </c>
      <c r="I60" s="351"/>
      <c r="J60" s="351" t="s">
        <v>3793</v>
      </c>
      <c r="K60" s="351" t="s">
        <v>3795</v>
      </c>
      <c r="L60" s="351" t="s">
        <v>3793</v>
      </c>
      <c r="M60" s="351" t="s">
        <v>3793</v>
      </c>
      <c r="O60" s="351">
        <v>0.64549999999999996</v>
      </c>
      <c r="P60" s="351">
        <v>0.63170000000000004</v>
      </c>
      <c r="Q60" s="351">
        <v>0.62009999999999998</v>
      </c>
      <c r="R60" s="351">
        <v>0.6018</v>
      </c>
      <c r="S60" s="351">
        <v>0.6069</v>
      </c>
      <c r="T60" s="548"/>
      <c r="U60" s="177"/>
      <c r="W60" s="549">
        <f t="shared" si="0"/>
        <v>5.0999999999999934E-3</v>
      </c>
      <c r="X60" s="550">
        <f t="shared" si="1"/>
        <v>-1.8299999999999983E-2</v>
      </c>
      <c r="Y60" s="550">
        <f t="shared" si="2"/>
        <v>-1.1600000000000055E-2</v>
      </c>
      <c r="Z60" s="550">
        <f t="shared" si="3"/>
        <v>-1.3799999999999923E-2</v>
      </c>
      <c r="AB60" s="177" t="s">
        <v>3794</v>
      </c>
      <c r="AC60" s="177" t="s">
        <v>3795</v>
      </c>
      <c r="AD60" s="177" t="s">
        <v>3795</v>
      </c>
      <c r="AE60" s="177" t="s">
        <v>3795</v>
      </c>
    </row>
    <row r="61" spans="1:31" hidden="1" x14ac:dyDescent="0.25">
      <c r="A61" s="177" t="s">
        <v>3900</v>
      </c>
      <c r="B61" s="177" t="s">
        <v>3901</v>
      </c>
      <c r="C61" s="177" t="s">
        <v>137</v>
      </c>
      <c r="D61" s="546" t="s">
        <v>3818</v>
      </c>
      <c r="E61" s="546" t="s">
        <v>3818</v>
      </c>
      <c r="F61" s="546" t="s">
        <v>3841</v>
      </c>
      <c r="G61" s="546" t="s">
        <v>3841</v>
      </c>
      <c r="H61" s="546" t="s">
        <v>3841</v>
      </c>
      <c r="I61" s="351"/>
      <c r="J61" s="351" t="s">
        <v>3793</v>
      </c>
      <c r="K61" s="351" t="s">
        <v>3793</v>
      </c>
      <c r="L61" s="351" t="s">
        <v>3795</v>
      </c>
      <c r="M61" s="351" t="s">
        <v>3793</v>
      </c>
      <c r="O61" s="351">
        <v>0.63119999999999998</v>
      </c>
      <c r="P61" s="351">
        <v>0.63</v>
      </c>
      <c r="Q61" s="351">
        <v>0.61150000000000004</v>
      </c>
      <c r="R61" s="351">
        <v>0.60950000000000004</v>
      </c>
      <c r="S61" s="351">
        <v>0.60650000000000004</v>
      </c>
      <c r="T61" s="548"/>
      <c r="U61" s="177"/>
      <c r="W61" s="549">
        <f t="shared" si="0"/>
        <v>-3.0000000000000027E-3</v>
      </c>
      <c r="X61" s="550">
        <f t="shared" si="1"/>
        <v>-2.0000000000000018E-3</v>
      </c>
      <c r="Y61" s="550">
        <f t="shared" si="2"/>
        <v>-1.8499999999999961E-2</v>
      </c>
      <c r="Z61" s="550">
        <f t="shared" si="3"/>
        <v>-1.1999999999999789E-3</v>
      </c>
      <c r="AB61" s="177" t="s">
        <v>3795</v>
      </c>
      <c r="AC61" s="177" t="s">
        <v>3795</v>
      </c>
      <c r="AD61" s="177" t="s">
        <v>3795</v>
      </c>
      <c r="AE61" s="177" t="s">
        <v>3795</v>
      </c>
    </row>
    <row r="62" spans="1:31" x14ac:dyDescent="0.25">
      <c r="A62" s="177" t="s">
        <v>3902</v>
      </c>
      <c r="B62" s="177" t="s">
        <v>3903</v>
      </c>
      <c r="C62" s="177" t="s">
        <v>137</v>
      </c>
      <c r="D62" s="546" t="s">
        <v>3841</v>
      </c>
      <c r="E62" s="546" t="s">
        <v>3841</v>
      </c>
      <c r="F62" s="546" t="s">
        <v>3841</v>
      </c>
      <c r="G62" s="546" t="s">
        <v>3841</v>
      </c>
      <c r="H62" s="546" t="s">
        <v>3841</v>
      </c>
      <c r="I62" s="351"/>
      <c r="J62" s="351" t="s">
        <v>3793</v>
      </c>
      <c r="K62" s="351" t="s">
        <v>3793</v>
      </c>
      <c r="L62" s="351" t="s">
        <v>3793</v>
      </c>
      <c r="M62" s="351" t="s">
        <v>3793</v>
      </c>
      <c r="O62" s="351">
        <v>0.58109999999999995</v>
      </c>
      <c r="P62" s="351">
        <v>0.57589999999999997</v>
      </c>
      <c r="Q62" s="351">
        <v>0.57679999999999998</v>
      </c>
      <c r="R62" s="351">
        <v>0.59130000000000005</v>
      </c>
      <c r="S62" s="351">
        <v>0.60619999999999996</v>
      </c>
      <c r="T62" s="548"/>
      <c r="U62" s="177"/>
      <c r="W62" s="549">
        <f t="shared" si="0"/>
        <v>1.4899999999999913E-2</v>
      </c>
      <c r="X62" s="550">
        <f t="shared" si="1"/>
        <v>1.4500000000000068E-2</v>
      </c>
      <c r="Y62" s="550">
        <f t="shared" si="2"/>
        <v>9.000000000000119E-4</v>
      </c>
      <c r="Z62" s="550">
        <f t="shared" si="3"/>
        <v>-5.1999999999999824E-3</v>
      </c>
      <c r="AB62" s="177" t="s">
        <v>3794</v>
      </c>
      <c r="AC62" s="177" t="s">
        <v>3794</v>
      </c>
      <c r="AD62" s="177" t="s">
        <v>3794</v>
      </c>
      <c r="AE62" s="177" t="s">
        <v>3795</v>
      </c>
    </row>
    <row r="63" spans="1:31" x14ac:dyDescent="0.25">
      <c r="A63" s="177">
        <v>213001030241</v>
      </c>
      <c r="B63" s="177" t="s">
        <v>3904</v>
      </c>
      <c r="C63" s="177" t="s">
        <v>137</v>
      </c>
      <c r="D63" s="546" t="e">
        <v>#N/A</v>
      </c>
      <c r="E63" s="546" t="s">
        <v>3841</v>
      </c>
      <c r="F63" s="546" t="e">
        <v>#N/A</v>
      </c>
      <c r="G63" s="546" t="s">
        <v>3841</v>
      </c>
      <c r="H63" s="546" t="s">
        <v>3841</v>
      </c>
      <c r="I63" s="351"/>
      <c r="J63" s="351" t="s">
        <v>3793</v>
      </c>
      <c r="K63" s="351" t="s">
        <v>3905</v>
      </c>
      <c r="L63" s="351" t="s">
        <v>3905</v>
      </c>
      <c r="M63" s="351" t="s">
        <v>3905</v>
      </c>
      <c r="O63" s="351" t="e">
        <v>#N/A</v>
      </c>
      <c r="P63" s="351">
        <v>0.60219999999999996</v>
      </c>
      <c r="Q63" s="351" t="e">
        <v>#N/A</v>
      </c>
      <c r="R63" s="351">
        <v>0.59150000000000003</v>
      </c>
      <c r="S63" s="351">
        <v>0.60540000000000005</v>
      </c>
      <c r="T63" s="548"/>
      <c r="U63" s="177"/>
      <c r="W63" s="549">
        <f t="shared" si="0"/>
        <v>1.3900000000000023E-2</v>
      </c>
      <c r="X63" s="550" t="e">
        <f t="shared" si="1"/>
        <v>#N/A</v>
      </c>
      <c r="Y63" s="550" t="e">
        <f t="shared" si="2"/>
        <v>#N/A</v>
      </c>
      <c r="Z63" s="550" t="e">
        <f t="shared" si="3"/>
        <v>#N/A</v>
      </c>
      <c r="AB63" s="177" t="s">
        <v>3794</v>
      </c>
      <c r="AC63" s="177" t="s">
        <v>3905</v>
      </c>
      <c r="AD63" s="177" t="s">
        <v>3905</v>
      </c>
      <c r="AE63" s="177" t="s">
        <v>3905</v>
      </c>
    </row>
    <row r="64" spans="1:31" x14ac:dyDescent="0.25">
      <c r="A64" s="177" t="s">
        <v>3906</v>
      </c>
      <c r="B64" s="177" t="s">
        <v>3907</v>
      </c>
      <c r="C64" s="177" t="s">
        <v>137</v>
      </c>
      <c r="D64" s="546" t="s">
        <v>3818</v>
      </c>
      <c r="E64" s="546" t="s">
        <v>3841</v>
      </c>
      <c r="F64" s="546" t="s">
        <v>3841</v>
      </c>
      <c r="G64" s="546" t="s">
        <v>3841</v>
      </c>
      <c r="H64" s="546" t="s">
        <v>3841</v>
      </c>
      <c r="I64" s="351"/>
      <c r="J64" s="351" t="s">
        <v>3793</v>
      </c>
      <c r="K64" s="351" t="s">
        <v>3793</v>
      </c>
      <c r="L64" s="351" t="s">
        <v>3793</v>
      </c>
      <c r="M64" s="351" t="s">
        <v>3795</v>
      </c>
      <c r="O64" s="351">
        <v>0.62949999999999995</v>
      </c>
      <c r="P64" s="351">
        <v>0.61009999999999998</v>
      </c>
      <c r="Q64" s="351">
        <v>0.59640000000000004</v>
      </c>
      <c r="R64" s="351">
        <v>0.59199999999999997</v>
      </c>
      <c r="S64" s="351">
        <v>0.60509999999999997</v>
      </c>
      <c r="T64" s="548"/>
      <c r="U64" s="177"/>
      <c r="W64" s="549">
        <f t="shared" si="0"/>
        <v>1.3100000000000001E-2</v>
      </c>
      <c r="X64" s="550">
        <f t="shared" si="1"/>
        <v>-4.4000000000000705E-3</v>
      </c>
      <c r="Y64" s="550">
        <f t="shared" si="2"/>
        <v>-1.3699999999999934E-2</v>
      </c>
      <c r="Z64" s="550">
        <f t="shared" si="3"/>
        <v>-1.9399999999999973E-2</v>
      </c>
      <c r="AB64" s="177" t="s">
        <v>3794</v>
      </c>
      <c r="AC64" s="177" t="s">
        <v>3795</v>
      </c>
      <c r="AD64" s="177" t="s">
        <v>3795</v>
      </c>
      <c r="AE64" s="177" t="s">
        <v>3795</v>
      </c>
    </row>
    <row r="65" spans="1:31" x14ac:dyDescent="0.25">
      <c r="A65" s="177" t="s">
        <v>3908</v>
      </c>
      <c r="B65" s="177" t="s">
        <v>3909</v>
      </c>
      <c r="C65" s="177" t="s">
        <v>137</v>
      </c>
      <c r="D65" s="546" t="s">
        <v>3841</v>
      </c>
      <c r="E65" s="546" t="s">
        <v>3841</v>
      </c>
      <c r="F65" s="546" t="s">
        <v>3841</v>
      </c>
      <c r="G65" s="546" t="s">
        <v>3841</v>
      </c>
      <c r="H65" s="546" t="s">
        <v>3841</v>
      </c>
      <c r="I65" s="351"/>
      <c r="J65" s="351" t="s">
        <v>3793</v>
      </c>
      <c r="K65" s="351" t="s">
        <v>3793</v>
      </c>
      <c r="L65" s="351" t="s">
        <v>3793</v>
      </c>
      <c r="M65" s="351" t="s">
        <v>3793</v>
      </c>
      <c r="O65" s="351">
        <v>0.56899999999999995</v>
      </c>
      <c r="P65" s="351">
        <v>0.55869999999999997</v>
      </c>
      <c r="Q65" s="351">
        <v>0.57399999999999995</v>
      </c>
      <c r="R65" s="351">
        <v>0.57779999999999998</v>
      </c>
      <c r="S65" s="351">
        <v>0.60170000000000001</v>
      </c>
      <c r="T65" s="548"/>
      <c r="U65" s="177"/>
      <c r="W65" s="549">
        <f t="shared" si="0"/>
        <v>2.3900000000000032E-2</v>
      </c>
      <c r="X65" s="550">
        <f t="shared" si="1"/>
        <v>3.8000000000000256E-3</v>
      </c>
      <c r="Y65" s="550">
        <f t="shared" si="2"/>
        <v>1.529999999999998E-2</v>
      </c>
      <c r="Z65" s="550">
        <f t="shared" si="3"/>
        <v>-1.0299999999999976E-2</v>
      </c>
      <c r="AB65" s="177" t="s">
        <v>3794</v>
      </c>
      <c r="AC65" s="177" t="s">
        <v>3794</v>
      </c>
      <c r="AD65" s="177" t="s">
        <v>3794</v>
      </c>
      <c r="AE65" s="177" t="s">
        <v>3795</v>
      </c>
    </row>
    <row r="66" spans="1:31" x14ac:dyDescent="0.25">
      <c r="A66" s="177" t="s">
        <v>3910</v>
      </c>
      <c r="B66" s="177" t="s">
        <v>3911</v>
      </c>
      <c r="C66" s="177" t="s">
        <v>137</v>
      </c>
      <c r="D66" s="546" t="s">
        <v>3841</v>
      </c>
      <c r="E66" s="546" t="s">
        <v>3841</v>
      </c>
      <c r="F66" s="546" t="s">
        <v>3841</v>
      </c>
      <c r="G66" s="546" t="s">
        <v>3841</v>
      </c>
      <c r="H66" s="546" t="s">
        <v>3841</v>
      </c>
      <c r="I66" s="351"/>
      <c r="J66" s="351" t="s">
        <v>3793</v>
      </c>
      <c r="K66" s="351" t="s">
        <v>3793</v>
      </c>
      <c r="L66" s="351" t="s">
        <v>3793</v>
      </c>
      <c r="M66" s="351" t="s">
        <v>3793</v>
      </c>
      <c r="O66" s="351">
        <v>0.60209999999999997</v>
      </c>
      <c r="P66" s="351">
        <v>0.58169999999999999</v>
      </c>
      <c r="Q66" s="351">
        <v>0.58360000000000001</v>
      </c>
      <c r="R66" s="351">
        <v>0.58220000000000005</v>
      </c>
      <c r="S66" s="351">
        <v>0.5958</v>
      </c>
      <c r="T66" s="548"/>
      <c r="U66" s="177"/>
      <c r="W66" s="549">
        <f t="shared" si="0"/>
        <v>1.3599999999999945E-2</v>
      </c>
      <c r="X66" s="550">
        <f t="shared" si="1"/>
        <v>-1.3999999999999568E-3</v>
      </c>
      <c r="Y66" s="550">
        <f t="shared" si="2"/>
        <v>1.9000000000000128E-3</v>
      </c>
      <c r="Z66" s="550">
        <f t="shared" si="3"/>
        <v>-2.0399999999999974E-2</v>
      </c>
      <c r="AB66" s="177" t="s">
        <v>3794</v>
      </c>
      <c r="AC66" s="177" t="s">
        <v>3795</v>
      </c>
      <c r="AD66" s="177" t="s">
        <v>3794</v>
      </c>
      <c r="AE66" s="177" t="s">
        <v>3795</v>
      </c>
    </row>
    <row r="67" spans="1:31" x14ac:dyDescent="0.25">
      <c r="A67" s="177" t="s">
        <v>3912</v>
      </c>
      <c r="B67" s="177" t="s">
        <v>3913</v>
      </c>
      <c r="C67" s="177" t="s">
        <v>137</v>
      </c>
      <c r="D67" s="546" t="s">
        <v>3841</v>
      </c>
      <c r="E67" s="546" t="s">
        <v>3841</v>
      </c>
      <c r="F67" s="546" t="s">
        <v>3841</v>
      </c>
      <c r="G67" s="546" t="s">
        <v>3841</v>
      </c>
      <c r="H67" s="546" t="s">
        <v>3841</v>
      </c>
      <c r="I67" s="351"/>
      <c r="J67" s="351" t="s">
        <v>3793</v>
      </c>
      <c r="K67" s="351" t="s">
        <v>3793</v>
      </c>
      <c r="L67" s="351" t="s">
        <v>3793</v>
      </c>
      <c r="M67" s="351" t="s">
        <v>3793</v>
      </c>
      <c r="O67" s="351">
        <v>0.59989999999999999</v>
      </c>
      <c r="P67" s="351">
        <v>0.60140000000000005</v>
      </c>
      <c r="Q67" s="351">
        <v>0.5968</v>
      </c>
      <c r="R67" s="351">
        <v>0.59030000000000005</v>
      </c>
      <c r="S67" s="351">
        <v>0.59419999999999995</v>
      </c>
      <c r="T67" s="548"/>
      <c r="U67" s="177"/>
      <c r="W67" s="549">
        <f t="shared" si="0"/>
        <v>3.8999999999999035E-3</v>
      </c>
      <c r="X67" s="550">
        <f t="shared" si="1"/>
        <v>-6.4999999999999503E-3</v>
      </c>
      <c r="Y67" s="550">
        <f t="shared" si="2"/>
        <v>-4.6000000000000485E-3</v>
      </c>
      <c r="Z67" s="550">
        <f t="shared" si="3"/>
        <v>1.5000000000000568E-3</v>
      </c>
      <c r="AB67" s="177" t="s">
        <v>3794</v>
      </c>
      <c r="AC67" s="177" t="s">
        <v>3795</v>
      </c>
      <c r="AD67" s="177" t="s">
        <v>3795</v>
      </c>
      <c r="AE67" s="177" t="s">
        <v>3794</v>
      </c>
    </row>
    <row r="68" spans="1:31" x14ac:dyDescent="0.25">
      <c r="A68" s="177" t="s">
        <v>3914</v>
      </c>
      <c r="B68" s="177" t="s">
        <v>3915</v>
      </c>
      <c r="C68" s="177" t="s">
        <v>137</v>
      </c>
      <c r="D68" s="546" t="s">
        <v>3841</v>
      </c>
      <c r="E68" s="546" t="s">
        <v>3841</v>
      </c>
      <c r="F68" s="546" t="s">
        <v>3841</v>
      </c>
      <c r="G68" s="546" t="s">
        <v>3841</v>
      </c>
      <c r="H68" s="546" t="s">
        <v>3841</v>
      </c>
      <c r="I68" s="351"/>
      <c r="J68" s="351" t="s">
        <v>3793</v>
      </c>
      <c r="K68" s="351" t="s">
        <v>3793</v>
      </c>
      <c r="L68" s="351" t="s">
        <v>3793</v>
      </c>
      <c r="M68" s="351" t="s">
        <v>3793</v>
      </c>
      <c r="O68" s="351">
        <v>0.59</v>
      </c>
      <c r="P68" s="351">
        <v>0.58240000000000003</v>
      </c>
      <c r="Q68" s="351">
        <v>0.58309999999999995</v>
      </c>
      <c r="R68" s="351">
        <v>0.58850000000000002</v>
      </c>
      <c r="S68" s="351">
        <v>0.59209999999999996</v>
      </c>
      <c r="T68" s="548"/>
      <c r="U68" s="177"/>
      <c r="W68" s="549">
        <f t="shared" si="0"/>
        <v>3.5999999999999366E-3</v>
      </c>
      <c r="X68" s="550">
        <f t="shared" si="1"/>
        <v>5.4000000000000714E-3</v>
      </c>
      <c r="Y68" s="550">
        <f t="shared" si="2"/>
        <v>6.9999999999992291E-4</v>
      </c>
      <c r="Z68" s="550">
        <f t="shared" si="3"/>
        <v>-7.5999999999999401E-3</v>
      </c>
      <c r="AB68" s="177" t="s">
        <v>3794</v>
      </c>
      <c r="AC68" s="177" t="s">
        <v>3794</v>
      </c>
      <c r="AD68" s="177" t="s">
        <v>3794</v>
      </c>
      <c r="AE68" s="177" t="s">
        <v>3795</v>
      </c>
    </row>
    <row r="69" spans="1:31" x14ac:dyDescent="0.25">
      <c r="A69" s="177" t="s">
        <v>3916</v>
      </c>
      <c r="B69" s="177" t="s">
        <v>3917</v>
      </c>
      <c r="C69" s="177" t="s">
        <v>137</v>
      </c>
      <c r="D69" s="546" t="s">
        <v>3841</v>
      </c>
      <c r="E69" s="546" t="s">
        <v>3841</v>
      </c>
      <c r="F69" s="546" t="s">
        <v>3841</v>
      </c>
      <c r="G69" s="546" t="s">
        <v>3841</v>
      </c>
      <c r="H69" s="546" t="s">
        <v>3841</v>
      </c>
      <c r="I69" s="351"/>
      <c r="J69" s="351" t="s">
        <v>3793</v>
      </c>
      <c r="K69" s="351" t="s">
        <v>3793</v>
      </c>
      <c r="L69" s="351" t="s">
        <v>3793</v>
      </c>
      <c r="M69" s="351" t="s">
        <v>3793</v>
      </c>
      <c r="O69" s="351">
        <v>0.61180000000000001</v>
      </c>
      <c r="P69" s="351">
        <v>0.60209999999999997</v>
      </c>
      <c r="Q69" s="351">
        <v>0.58689999999999998</v>
      </c>
      <c r="R69" s="351">
        <v>0.58520000000000005</v>
      </c>
      <c r="S69" s="351">
        <v>0.5917</v>
      </c>
      <c r="T69" s="548"/>
      <c r="U69" s="177"/>
      <c r="W69" s="549">
        <f t="shared" si="0"/>
        <v>6.4999999999999503E-3</v>
      </c>
      <c r="X69" s="550">
        <f t="shared" si="1"/>
        <v>-1.6999999999999238E-3</v>
      </c>
      <c r="Y69" s="550">
        <f t="shared" si="2"/>
        <v>-1.5199999999999991E-2</v>
      </c>
      <c r="Z69" s="550">
        <f t="shared" si="3"/>
        <v>-9.7000000000000419E-3</v>
      </c>
      <c r="AB69" s="177" t="s">
        <v>3794</v>
      </c>
      <c r="AC69" s="177" t="s">
        <v>3795</v>
      </c>
      <c r="AD69" s="177" t="s">
        <v>3795</v>
      </c>
      <c r="AE69" s="177" t="s">
        <v>3795</v>
      </c>
    </row>
    <row r="70" spans="1:31" x14ac:dyDescent="0.25">
      <c r="A70" s="177" t="s">
        <v>3918</v>
      </c>
      <c r="B70" s="177" t="s">
        <v>3919</v>
      </c>
      <c r="C70" s="177" t="s">
        <v>137</v>
      </c>
      <c r="D70" s="546" t="s">
        <v>3841</v>
      </c>
      <c r="E70" s="546" t="s">
        <v>3841</v>
      </c>
      <c r="F70" s="546" t="s">
        <v>3841</v>
      </c>
      <c r="G70" s="546" t="s">
        <v>3841</v>
      </c>
      <c r="H70" s="546" t="s">
        <v>3841</v>
      </c>
      <c r="I70" s="351"/>
      <c r="J70" s="351" t="s">
        <v>3793</v>
      </c>
      <c r="K70" s="351" t="s">
        <v>3793</v>
      </c>
      <c r="L70" s="351" t="s">
        <v>3793</v>
      </c>
      <c r="M70" s="351" t="s">
        <v>3793</v>
      </c>
      <c r="O70" s="351">
        <v>0.60270000000000001</v>
      </c>
      <c r="P70" s="351">
        <v>0.59119999999999995</v>
      </c>
      <c r="Q70" s="351">
        <v>0.59989999999999999</v>
      </c>
      <c r="R70" s="351">
        <v>0.58760000000000001</v>
      </c>
      <c r="S70" s="351">
        <v>0.59050000000000002</v>
      </c>
      <c r="T70" s="548"/>
      <c r="U70" s="177"/>
      <c r="W70" s="549">
        <f t="shared" si="0"/>
        <v>2.9000000000000137E-3</v>
      </c>
      <c r="X70" s="550">
        <f t="shared" si="1"/>
        <v>-1.2299999999999978E-2</v>
      </c>
      <c r="Y70" s="550">
        <f t="shared" si="2"/>
        <v>8.700000000000041E-3</v>
      </c>
      <c r="Z70" s="550">
        <f t="shared" si="3"/>
        <v>-1.1500000000000066E-2</v>
      </c>
      <c r="AB70" s="177" t="s">
        <v>3794</v>
      </c>
      <c r="AC70" s="177" t="s">
        <v>3795</v>
      </c>
      <c r="AD70" s="177" t="s">
        <v>3794</v>
      </c>
      <c r="AE70" s="177" t="s">
        <v>3795</v>
      </c>
    </row>
    <row r="71" spans="1:31" x14ac:dyDescent="0.25">
      <c r="A71" s="177" t="s">
        <v>3920</v>
      </c>
      <c r="B71" s="177" t="s">
        <v>3921</v>
      </c>
      <c r="C71" s="177" t="s">
        <v>137</v>
      </c>
      <c r="D71" s="546" t="s">
        <v>3841</v>
      </c>
      <c r="E71" s="546" t="s">
        <v>3841</v>
      </c>
      <c r="F71" s="546" t="s">
        <v>3841</v>
      </c>
      <c r="G71" s="546" t="s">
        <v>3841</v>
      </c>
      <c r="H71" s="546" t="s">
        <v>3841</v>
      </c>
      <c r="I71" s="351"/>
      <c r="J71" s="351" t="s">
        <v>3793</v>
      </c>
      <c r="K71" s="351" t="s">
        <v>3793</v>
      </c>
      <c r="L71" s="351" t="s">
        <v>3793</v>
      </c>
      <c r="M71" s="351" t="s">
        <v>3793</v>
      </c>
      <c r="O71" s="351">
        <v>0.58440000000000003</v>
      </c>
      <c r="P71" s="351">
        <v>0.57820000000000005</v>
      </c>
      <c r="Q71" s="351">
        <v>0.56979999999999997</v>
      </c>
      <c r="R71" s="351">
        <v>0.57679999999999998</v>
      </c>
      <c r="S71" s="351">
        <v>0.58899999999999997</v>
      </c>
      <c r="T71" s="548"/>
      <c r="U71" s="177"/>
      <c r="W71" s="549">
        <f t="shared" si="0"/>
        <v>1.2199999999999989E-2</v>
      </c>
      <c r="X71" s="550">
        <f t="shared" si="1"/>
        <v>7.0000000000000062E-3</v>
      </c>
      <c r="Y71" s="550">
        <f t="shared" si="2"/>
        <v>-8.4000000000000741E-3</v>
      </c>
      <c r="Z71" s="550">
        <f t="shared" si="3"/>
        <v>-6.1999999999999833E-3</v>
      </c>
      <c r="AB71" s="177" t="s">
        <v>3794</v>
      </c>
      <c r="AC71" s="177" t="s">
        <v>3794</v>
      </c>
      <c r="AD71" s="177" t="s">
        <v>3795</v>
      </c>
      <c r="AE71" s="177" t="s">
        <v>3795</v>
      </c>
    </row>
    <row r="72" spans="1:31" x14ac:dyDescent="0.25">
      <c r="A72" s="177" t="s">
        <v>3922</v>
      </c>
      <c r="B72" s="177" t="s">
        <v>3923</v>
      </c>
      <c r="C72" s="177" t="s">
        <v>137</v>
      </c>
      <c r="D72" s="546" t="s">
        <v>3841</v>
      </c>
      <c r="E72" s="546" t="s">
        <v>3841</v>
      </c>
      <c r="F72" s="546" t="s">
        <v>3841</v>
      </c>
      <c r="G72" s="546" t="s">
        <v>3841</v>
      </c>
      <c r="H72" s="546" t="s">
        <v>3841</v>
      </c>
      <c r="I72" s="351"/>
      <c r="J72" s="351" t="s">
        <v>3793</v>
      </c>
      <c r="K72" s="351" t="s">
        <v>3793</v>
      </c>
      <c r="L72" s="351" t="s">
        <v>3793</v>
      </c>
      <c r="M72" s="351" t="s">
        <v>3793</v>
      </c>
      <c r="O72" s="351">
        <v>0.61460000000000004</v>
      </c>
      <c r="P72" s="351">
        <v>0.59670000000000001</v>
      </c>
      <c r="Q72" s="351">
        <v>0.58509999999999995</v>
      </c>
      <c r="R72" s="351">
        <v>0.5766</v>
      </c>
      <c r="S72" s="351">
        <v>0.58579999999999999</v>
      </c>
      <c r="T72" s="548"/>
      <c r="U72" s="177"/>
      <c r="W72" s="549">
        <f t="shared" si="0"/>
        <v>9.199999999999986E-3</v>
      </c>
      <c r="X72" s="550">
        <f t="shared" si="1"/>
        <v>-8.499999999999952E-3</v>
      </c>
      <c r="Y72" s="550">
        <f t="shared" si="2"/>
        <v>-1.1600000000000055E-2</v>
      </c>
      <c r="Z72" s="550">
        <f t="shared" si="3"/>
        <v>-1.7900000000000027E-2</v>
      </c>
      <c r="AB72" s="177" t="s">
        <v>3794</v>
      </c>
      <c r="AC72" s="177" t="s">
        <v>3795</v>
      </c>
      <c r="AD72" s="177" t="s">
        <v>3795</v>
      </c>
      <c r="AE72" s="177" t="s">
        <v>3795</v>
      </c>
    </row>
    <row r="73" spans="1:31" x14ac:dyDescent="0.25">
      <c r="A73" s="177" t="s">
        <v>3924</v>
      </c>
      <c r="B73" s="177" t="s">
        <v>3925</v>
      </c>
      <c r="C73" s="177" t="s">
        <v>137</v>
      </c>
      <c r="D73" s="546" t="s">
        <v>3841</v>
      </c>
      <c r="E73" s="546" t="s">
        <v>3841</v>
      </c>
      <c r="F73" s="546" t="s">
        <v>3841</v>
      </c>
      <c r="G73" s="546" t="s">
        <v>3841</v>
      </c>
      <c r="H73" s="546" t="s">
        <v>3841</v>
      </c>
      <c r="I73" s="351"/>
      <c r="J73" s="351" t="s">
        <v>3793</v>
      </c>
      <c r="K73" s="351" t="s">
        <v>3793</v>
      </c>
      <c r="L73" s="351" t="s">
        <v>3793</v>
      </c>
      <c r="M73" s="351" t="s">
        <v>3793</v>
      </c>
      <c r="O73" s="351">
        <v>0.60640000000000005</v>
      </c>
      <c r="P73" s="351">
        <v>0.6008</v>
      </c>
      <c r="Q73" s="351">
        <v>0.58240000000000003</v>
      </c>
      <c r="R73" s="351">
        <v>0.58030000000000004</v>
      </c>
      <c r="S73" s="351">
        <v>0.58399999999999996</v>
      </c>
      <c r="T73" s="548"/>
      <c r="U73" s="177"/>
      <c r="W73" s="549">
        <f t="shared" si="0"/>
        <v>3.6999999999999256E-3</v>
      </c>
      <c r="X73" s="550">
        <f t="shared" si="1"/>
        <v>-2.0999999999999908E-3</v>
      </c>
      <c r="Y73" s="550">
        <f t="shared" si="2"/>
        <v>-1.8399999999999972E-2</v>
      </c>
      <c r="Z73" s="550">
        <f t="shared" si="3"/>
        <v>-5.6000000000000494E-3</v>
      </c>
      <c r="AB73" s="177" t="s">
        <v>3794</v>
      </c>
      <c r="AC73" s="177" t="s">
        <v>3795</v>
      </c>
      <c r="AD73" s="177" t="s">
        <v>3795</v>
      </c>
      <c r="AE73" s="177" t="s">
        <v>3795</v>
      </c>
    </row>
    <row r="74" spans="1:31" x14ac:dyDescent="0.25">
      <c r="A74" s="177" t="s">
        <v>3926</v>
      </c>
      <c r="B74" s="177" t="s">
        <v>3927</v>
      </c>
      <c r="C74" s="177" t="s">
        <v>137</v>
      </c>
      <c r="D74" s="546" t="e">
        <v>#N/A</v>
      </c>
      <c r="E74" s="546" t="e">
        <v>#N/A</v>
      </c>
      <c r="F74" s="546" t="e">
        <v>#N/A</v>
      </c>
      <c r="G74" s="546" t="s">
        <v>3841</v>
      </c>
      <c r="H74" s="546" t="s">
        <v>3841</v>
      </c>
      <c r="I74" s="351"/>
      <c r="J74" s="351" t="s">
        <v>3793</v>
      </c>
      <c r="K74" s="351" t="s">
        <v>3905</v>
      </c>
      <c r="L74" s="351" t="s">
        <v>3905</v>
      </c>
      <c r="M74" s="351" t="s">
        <v>3905</v>
      </c>
      <c r="O74" s="351" t="e">
        <v>#N/A</v>
      </c>
      <c r="P74" s="351" t="e">
        <v>#N/A</v>
      </c>
      <c r="Q74" s="351" t="e">
        <v>#N/A</v>
      </c>
      <c r="R74" s="351">
        <v>0.58240000000000003</v>
      </c>
      <c r="S74" s="351">
        <v>0.58309999999999995</v>
      </c>
      <c r="T74" s="548"/>
      <c r="U74" s="177"/>
      <c r="W74" s="549">
        <f t="shared" ref="W74:W137" si="4">+S74-R74</f>
        <v>6.9999999999992291E-4</v>
      </c>
      <c r="X74" s="550" t="e">
        <f t="shared" ref="X74:X137" si="5">+R74-Q74</f>
        <v>#N/A</v>
      </c>
      <c r="Y74" s="550" t="e">
        <f t="shared" ref="Y74:Y137" si="6">+Q74-P74</f>
        <v>#N/A</v>
      </c>
      <c r="Z74" s="550" t="e">
        <f t="shared" ref="Z74:Z137" si="7">+P74-O74</f>
        <v>#N/A</v>
      </c>
      <c r="AB74" s="177" t="s">
        <v>3794</v>
      </c>
      <c r="AC74" s="177" t="s">
        <v>3905</v>
      </c>
      <c r="AD74" s="177" t="s">
        <v>3905</v>
      </c>
      <c r="AE74" s="177" t="s">
        <v>3905</v>
      </c>
    </row>
    <row r="75" spans="1:31" x14ac:dyDescent="0.25">
      <c r="A75" s="177" t="s">
        <v>3928</v>
      </c>
      <c r="B75" s="177" t="s">
        <v>3929</v>
      </c>
      <c r="C75" s="177" t="s">
        <v>137</v>
      </c>
      <c r="D75" s="546" t="s">
        <v>3841</v>
      </c>
      <c r="E75" s="546" t="s">
        <v>3841</v>
      </c>
      <c r="F75" s="546" t="s">
        <v>3841</v>
      </c>
      <c r="G75" s="546" t="s">
        <v>3841</v>
      </c>
      <c r="H75" s="546" t="s">
        <v>3841</v>
      </c>
      <c r="I75" s="351"/>
      <c r="J75" s="351" t="s">
        <v>3793</v>
      </c>
      <c r="K75" s="351" t="s">
        <v>3793</v>
      </c>
      <c r="L75" s="351" t="s">
        <v>3793</v>
      </c>
      <c r="M75" s="351" t="s">
        <v>3793</v>
      </c>
      <c r="O75" s="351">
        <v>0.54400000000000004</v>
      </c>
      <c r="P75" s="351">
        <v>0.54249999999999998</v>
      </c>
      <c r="Q75" s="351">
        <v>0.55269999999999997</v>
      </c>
      <c r="R75" s="351">
        <v>0.57540000000000002</v>
      </c>
      <c r="S75" s="351">
        <v>0.58189999999999997</v>
      </c>
      <c r="T75" s="548"/>
      <c r="U75" s="177"/>
      <c r="W75" s="549">
        <f t="shared" si="4"/>
        <v>6.4999999999999503E-3</v>
      </c>
      <c r="X75" s="550">
        <f t="shared" si="5"/>
        <v>2.2700000000000053E-2</v>
      </c>
      <c r="Y75" s="550">
        <f t="shared" si="6"/>
        <v>1.0199999999999987E-2</v>
      </c>
      <c r="Z75" s="550">
        <f t="shared" si="7"/>
        <v>-1.5000000000000568E-3</v>
      </c>
      <c r="AB75" s="177" t="s">
        <v>3794</v>
      </c>
      <c r="AC75" s="177" t="s">
        <v>3794</v>
      </c>
      <c r="AD75" s="177" t="s">
        <v>3794</v>
      </c>
      <c r="AE75" s="177" t="s">
        <v>3795</v>
      </c>
    </row>
    <row r="76" spans="1:31" x14ac:dyDescent="0.25">
      <c r="A76" s="177" t="s">
        <v>3930</v>
      </c>
      <c r="B76" s="177" t="s">
        <v>3931</v>
      </c>
      <c r="C76" s="177" t="s">
        <v>137</v>
      </c>
      <c r="D76" s="546" t="s">
        <v>3841</v>
      </c>
      <c r="E76" s="546" t="s">
        <v>3841</v>
      </c>
      <c r="F76" s="546" t="s">
        <v>3841</v>
      </c>
      <c r="G76" s="546" t="s">
        <v>3841</v>
      </c>
      <c r="H76" s="546" t="s">
        <v>3841</v>
      </c>
      <c r="I76" s="351"/>
      <c r="J76" s="351" t="s">
        <v>3793</v>
      </c>
      <c r="K76" s="351" t="s">
        <v>3793</v>
      </c>
      <c r="L76" s="351" t="s">
        <v>3793</v>
      </c>
      <c r="M76" s="351" t="s">
        <v>3793</v>
      </c>
      <c r="O76" s="351">
        <v>0.54179999999999995</v>
      </c>
      <c r="P76" s="351">
        <v>0.54290000000000005</v>
      </c>
      <c r="Q76" s="351">
        <v>0.55710000000000004</v>
      </c>
      <c r="R76" s="351">
        <v>0.57489999999999997</v>
      </c>
      <c r="S76" s="351">
        <v>0.58160000000000001</v>
      </c>
      <c r="T76" s="548"/>
      <c r="U76" s="177"/>
      <c r="W76" s="549">
        <f t="shared" si="4"/>
        <v>6.7000000000000393E-3</v>
      </c>
      <c r="X76" s="550">
        <f t="shared" si="5"/>
        <v>1.7799999999999927E-2</v>
      </c>
      <c r="Y76" s="550">
        <f t="shared" si="6"/>
        <v>1.419999999999999E-2</v>
      </c>
      <c r="Z76" s="550">
        <f t="shared" si="7"/>
        <v>1.1000000000001009E-3</v>
      </c>
      <c r="AB76" s="177" t="s">
        <v>3794</v>
      </c>
      <c r="AC76" s="177" t="s">
        <v>3794</v>
      </c>
      <c r="AD76" s="177" t="s">
        <v>3794</v>
      </c>
      <c r="AE76" s="177" t="s">
        <v>3794</v>
      </c>
    </row>
    <row r="77" spans="1:31" x14ac:dyDescent="0.25">
      <c r="A77" s="177" t="s">
        <v>3932</v>
      </c>
      <c r="B77" s="177" t="s">
        <v>3933</v>
      </c>
      <c r="C77" s="177" t="s">
        <v>137</v>
      </c>
      <c r="D77" s="546" t="s">
        <v>3841</v>
      </c>
      <c r="E77" s="546" t="s">
        <v>3841</v>
      </c>
      <c r="F77" s="546" t="s">
        <v>3841</v>
      </c>
      <c r="G77" s="546" t="s">
        <v>3841</v>
      </c>
      <c r="H77" s="546" t="s">
        <v>3841</v>
      </c>
      <c r="I77" s="351"/>
      <c r="J77" s="351" t="s">
        <v>3793</v>
      </c>
      <c r="K77" s="351" t="s">
        <v>3793</v>
      </c>
      <c r="L77" s="351" t="s">
        <v>3793</v>
      </c>
      <c r="M77" s="351" t="s">
        <v>3793</v>
      </c>
      <c r="O77" s="351">
        <v>0.5625</v>
      </c>
      <c r="P77" s="351">
        <v>0.56159999999999999</v>
      </c>
      <c r="Q77" s="351">
        <v>0.56710000000000005</v>
      </c>
      <c r="R77" s="351">
        <v>0.56910000000000005</v>
      </c>
      <c r="S77" s="351">
        <v>0.58109999999999995</v>
      </c>
      <c r="T77" s="548"/>
      <c r="U77" s="177"/>
      <c r="W77" s="549">
        <f t="shared" si="4"/>
        <v>1.19999999999999E-2</v>
      </c>
      <c r="X77" s="550">
        <f t="shared" si="5"/>
        <v>2.0000000000000018E-3</v>
      </c>
      <c r="Y77" s="550">
        <f t="shared" si="6"/>
        <v>5.5000000000000604E-3</v>
      </c>
      <c r="Z77" s="550">
        <f t="shared" si="7"/>
        <v>-9.000000000000119E-4</v>
      </c>
      <c r="AB77" s="177" t="s">
        <v>3794</v>
      </c>
      <c r="AC77" s="177" t="s">
        <v>3794</v>
      </c>
      <c r="AD77" s="177" t="s">
        <v>3794</v>
      </c>
      <c r="AE77" s="177" t="s">
        <v>3795</v>
      </c>
    </row>
    <row r="78" spans="1:31" hidden="1" x14ac:dyDescent="0.25">
      <c r="A78" s="177" t="s">
        <v>3934</v>
      </c>
      <c r="B78" s="177" t="s">
        <v>3935</v>
      </c>
      <c r="C78" s="177" t="s">
        <v>137</v>
      </c>
      <c r="D78" s="546" t="s">
        <v>3841</v>
      </c>
      <c r="E78" s="546" t="s">
        <v>3841</v>
      </c>
      <c r="F78" s="546" t="s">
        <v>3841</v>
      </c>
      <c r="G78" s="546" t="s">
        <v>3841</v>
      </c>
      <c r="H78" s="546" t="s">
        <v>3841</v>
      </c>
      <c r="I78" s="351"/>
      <c r="J78" s="351" t="s">
        <v>3793</v>
      </c>
      <c r="K78" s="351" t="s">
        <v>3793</v>
      </c>
      <c r="L78" s="351" t="s">
        <v>3793</v>
      </c>
      <c r="M78" s="351" t="s">
        <v>3793</v>
      </c>
      <c r="O78" s="351">
        <v>0.60780000000000001</v>
      </c>
      <c r="P78" s="351">
        <v>0.59150000000000003</v>
      </c>
      <c r="Q78" s="351">
        <v>0.58840000000000003</v>
      </c>
      <c r="R78" s="351">
        <v>0.58879999999999999</v>
      </c>
      <c r="S78" s="351">
        <v>0.58099999999999996</v>
      </c>
      <c r="T78" s="548"/>
      <c r="U78" s="177"/>
      <c r="W78" s="549">
        <f t="shared" si="4"/>
        <v>-7.8000000000000291E-3</v>
      </c>
      <c r="X78" s="550">
        <f t="shared" si="5"/>
        <v>3.9999999999995595E-4</v>
      </c>
      <c r="Y78" s="550">
        <f t="shared" si="6"/>
        <v>-3.0999999999999917E-3</v>
      </c>
      <c r="Z78" s="550">
        <f t="shared" si="7"/>
        <v>-1.6299999999999981E-2</v>
      </c>
      <c r="AB78" s="177" t="s">
        <v>3795</v>
      </c>
      <c r="AC78" s="177" t="s">
        <v>3793</v>
      </c>
      <c r="AD78" s="177" t="s">
        <v>3795</v>
      </c>
      <c r="AE78" s="177" t="s">
        <v>3795</v>
      </c>
    </row>
    <row r="79" spans="1:31" x14ac:dyDescent="0.25">
      <c r="A79" s="177" t="s">
        <v>3936</v>
      </c>
      <c r="B79" s="177" t="s">
        <v>3937</v>
      </c>
      <c r="C79" s="177" t="s">
        <v>137</v>
      </c>
      <c r="D79" s="546" t="s">
        <v>3818</v>
      </c>
      <c r="E79" s="546" t="s">
        <v>3841</v>
      </c>
      <c r="F79" s="546" t="s">
        <v>3841</v>
      </c>
      <c r="G79" s="546" t="s">
        <v>3841</v>
      </c>
      <c r="H79" s="546" t="s">
        <v>3841</v>
      </c>
      <c r="I79" s="351"/>
      <c r="J79" s="351" t="s">
        <v>3793</v>
      </c>
      <c r="K79" s="351" t="s">
        <v>3793</v>
      </c>
      <c r="L79" s="351" t="s">
        <v>3793</v>
      </c>
      <c r="M79" s="351" t="s">
        <v>3795</v>
      </c>
      <c r="O79" s="351">
        <v>0.62980000000000003</v>
      </c>
      <c r="P79" s="351">
        <v>0.60460000000000003</v>
      </c>
      <c r="Q79" s="351">
        <v>0.57879999999999998</v>
      </c>
      <c r="R79" s="351">
        <v>0.57169999999999999</v>
      </c>
      <c r="S79" s="351">
        <v>0.57889999999999997</v>
      </c>
      <c r="T79" s="548"/>
      <c r="U79" s="177"/>
      <c r="W79" s="549">
        <f t="shared" si="4"/>
        <v>7.1999999999999842E-3</v>
      </c>
      <c r="X79" s="550">
        <f t="shared" si="5"/>
        <v>-7.0999999999999952E-3</v>
      </c>
      <c r="Y79" s="550">
        <f t="shared" si="6"/>
        <v>-2.5800000000000045E-2</v>
      </c>
      <c r="Z79" s="550">
        <f t="shared" si="7"/>
        <v>-2.52E-2</v>
      </c>
      <c r="AB79" s="177" t="s">
        <v>3794</v>
      </c>
      <c r="AC79" s="177" t="s">
        <v>3795</v>
      </c>
      <c r="AD79" s="177" t="s">
        <v>3795</v>
      </c>
      <c r="AE79" s="177" t="s">
        <v>3795</v>
      </c>
    </row>
    <row r="80" spans="1:31" x14ac:dyDescent="0.25">
      <c r="A80" s="177" t="s">
        <v>3938</v>
      </c>
      <c r="B80" s="177" t="s">
        <v>3939</v>
      </c>
      <c r="C80" s="177" t="s">
        <v>137</v>
      </c>
      <c r="D80" s="546" t="s">
        <v>3841</v>
      </c>
      <c r="E80" s="546" t="s">
        <v>3841</v>
      </c>
      <c r="F80" s="546" t="s">
        <v>3841</v>
      </c>
      <c r="G80" s="546" t="s">
        <v>3841</v>
      </c>
      <c r="H80" s="546" t="s">
        <v>3841</v>
      </c>
      <c r="I80" s="351"/>
      <c r="J80" s="351" t="s">
        <v>3793</v>
      </c>
      <c r="K80" s="351" t="s">
        <v>3793</v>
      </c>
      <c r="L80" s="351" t="s">
        <v>3793</v>
      </c>
      <c r="M80" s="351" t="s">
        <v>3793</v>
      </c>
      <c r="O80" s="351">
        <v>0.5454</v>
      </c>
      <c r="P80" s="351">
        <v>0.54630000000000001</v>
      </c>
      <c r="Q80" s="351">
        <v>0.55100000000000005</v>
      </c>
      <c r="R80" s="351">
        <v>0.56969999999999998</v>
      </c>
      <c r="S80" s="351">
        <v>0.57689999999999997</v>
      </c>
      <c r="T80" s="548"/>
      <c r="U80" s="177"/>
      <c r="W80" s="549">
        <f t="shared" si="4"/>
        <v>7.1999999999999842E-3</v>
      </c>
      <c r="X80" s="550">
        <f t="shared" si="5"/>
        <v>1.8699999999999939E-2</v>
      </c>
      <c r="Y80" s="550">
        <f t="shared" si="6"/>
        <v>4.7000000000000375E-3</v>
      </c>
      <c r="Z80" s="550">
        <f t="shared" si="7"/>
        <v>9.000000000000119E-4</v>
      </c>
      <c r="AB80" s="177" t="s">
        <v>3794</v>
      </c>
      <c r="AC80" s="177" t="s">
        <v>3794</v>
      </c>
      <c r="AD80" s="177" t="s">
        <v>3794</v>
      </c>
      <c r="AE80" s="177" t="s">
        <v>3794</v>
      </c>
    </row>
    <row r="81" spans="1:31" hidden="1" x14ac:dyDescent="0.25">
      <c r="A81" s="177" t="s">
        <v>3940</v>
      </c>
      <c r="B81" s="177" t="s">
        <v>3941</v>
      </c>
      <c r="C81" s="177" t="s">
        <v>137</v>
      </c>
      <c r="D81" s="546" t="s">
        <v>3841</v>
      </c>
      <c r="E81" s="546" t="s">
        <v>3841</v>
      </c>
      <c r="F81" s="546" t="s">
        <v>3841</v>
      </c>
      <c r="G81" s="546" t="s">
        <v>3841</v>
      </c>
      <c r="H81" s="546" t="s">
        <v>3841</v>
      </c>
      <c r="I81" s="351"/>
      <c r="J81" s="351" t="s">
        <v>3793</v>
      </c>
      <c r="K81" s="351" t="s">
        <v>3793</v>
      </c>
      <c r="L81" s="351" t="s">
        <v>3793</v>
      </c>
      <c r="M81" s="351" t="s">
        <v>3793</v>
      </c>
      <c r="O81" s="351">
        <v>0.58399999999999996</v>
      </c>
      <c r="P81" s="351">
        <v>0.57879999999999998</v>
      </c>
      <c r="Q81" s="351">
        <v>0.5635</v>
      </c>
      <c r="R81" s="351">
        <v>0.57350000000000001</v>
      </c>
      <c r="S81" s="351">
        <v>0.57250000000000001</v>
      </c>
      <c r="T81" s="548"/>
      <c r="U81" s="177"/>
      <c r="W81" s="549">
        <f t="shared" si="4"/>
        <v>-1.0000000000000009E-3</v>
      </c>
      <c r="X81" s="550">
        <f t="shared" si="5"/>
        <v>1.0000000000000009E-2</v>
      </c>
      <c r="Y81" s="550">
        <f t="shared" si="6"/>
        <v>-1.529999999999998E-2</v>
      </c>
      <c r="Z81" s="550">
        <f t="shared" si="7"/>
        <v>-5.1999999999999824E-3</v>
      </c>
      <c r="AB81" s="177" t="s">
        <v>3795</v>
      </c>
      <c r="AC81" s="177" t="s">
        <v>3794</v>
      </c>
      <c r="AD81" s="177" t="s">
        <v>3795</v>
      </c>
      <c r="AE81" s="177" t="s">
        <v>3795</v>
      </c>
    </row>
    <row r="82" spans="1:31" x14ac:dyDescent="0.25">
      <c r="A82" s="177" t="s">
        <v>3942</v>
      </c>
      <c r="B82" s="177" t="s">
        <v>3943</v>
      </c>
      <c r="C82" s="177" t="s">
        <v>137</v>
      </c>
      <c r="D82" s="546" t="s">
        <v>3841</v>
      </c>
      <c r="E82" s="546" t="s">
        <v>3841</v>
      </c>
      <c r="F82" s="546" t="s">
        <v>3841</v>
      </c>
      <c r="G82" s="546" t="s">
        <v>3841</v>
      </c>
      <c r="H82" s="546" t="s">
        <v>3841</v>
      </c>
      <c r="I82" s="351"/>
      <c r="J82" s="351" t="s">
        <v>3793</v>
      </c>
      <c r="K82" s="351" t="s">
        <v>3793</v>
      </c>
      <c r="L82" s="351" t="s">
        <v>3793</v>
      </c>
      <c r="M82" s="351" t="s">
        <v>3793</v>
      </c>
      <c r="O82" s="351">
        <v>0.59230000000000005</v>
      </c>
      <c r="P82" s="351">
        <v>0.57269999999999999</v>
      </c>
      <c r="Q82" s="351">
        <v>0.57069999999999999</v>
      </c>
      <c r="R82" s="351">
        <v>0.56520000000000004</v>
      </c>
      <c r="S82" s="351">
        <v>0.57210000000000005</v>
      </c>
      <c r="T82" s="548"/>
      <c r="U82" s="177"/>
      <c r="W82" s="549">
        <f t="shared" si="4"/>
        <v>6.9000000000000172E-3</v>
      </c>
      <c r="X82" s="550">
        <f t="shared" si="5"/>
        <v>-5.4999999999999494E-3</v>
      </c>
      <c r="Y82" s="550">
        <f t="shared" si="6"/>
        <v>-2.0000000000000018E-3</v>
      </c>
      <c r="Z82" s="550">
        <f t="shared" si="7"/>
        <v>-1.9600000000000062E-2</v>
      </c>
      <c r="AB82" s="177" t="s">
        <v>3794</v>
      </c>
      <c r="AC82" s="177" t="s">
        <v>3795</v>
      </c>
      <c r="AD82" s="177" t="s">
        <v>3795</v>
      </c>
      <c r="AE82" s="177" t="s">
        <v>3795</v>
      </c>
    </row>
    <row r="83" spans="1:31" x14ac:dyDescent="0.25">
      <c r="A83" s="177" t="s">
        <v>3944</v>
      </c>
      <c r="B83" s="177" t="s">
        <v>3945</v>
      </c>
      <c r="C83" s="177" t="s">
        <v>137</v>
      </c>
      <c r="D83" s="546" t="s">
        <v>3841</v>
      </c>
      <c r="E83" s="546" t="s">
        <v>3841</v>
      </c>
      <c r="F83" s="546" t="s">
        <v>3841</v>
      </c>
      <c r="G83" s="546" t="s">
        <v>3841</v>
      </c>
      <c r="H83" s="546" t="s">
        <v>3841</v>
      </c>
      <c r="I83" s="351"/>
      <c r="J83" s="351" t="s">
        <v>3793</v>
      </c>
      <c r="K83" s="351" t="s">
        <v>3793</v>
      </c>
      <c r="L83" s="351" t="s">
        <v>3793</v>
      </c>
      <c r="M83" s="351" t="s">
        <v>3793</v>
      </c>
      <c r="O83" s="351">
        <v>0.58850000000000002</v>
      </c>
      <c r="P83" s="351">
        <v>0.57879999999999998</v>
      </c>
      <c r="Q83" s="351">
        <v>0.57130000000000003</v>
      </c>
      <c r="R83" s="351">
        <v>0.56259999999999999</v>
      </c>
      <c r="S83" s="351">
        <v>0.56940000000000002</v>
      </c>
      <c r="T83" s="548"/>
      <c r="U83" s="177"/>
      <c r="W83" s="549">
        <f t="shared" si="4"/>
        <v>6.8000000000000282E-3</v>
      </c>
      <c r="X83" s="550">
        <f t="shared" si="5"/>
        <v>-8.700000000000041E-3</v>
      </c>
      <c r="Y83" s="550">
        <f t="shared" si="6"/>
        <v>-7.4999999999999512E-3</v>
      </c>
      <c r="Z83" s="550">
        <f t="shared" si="7"/>
        <v>-9.7000000000000419E-3</v>
      </c>
      <c r="AB83" s="177" t="s">
        <v>3794</v>
      </c>
      <c r="AC83" s="177" t="s">
        <v>3795</v>
      </c>
      <c r="AD83" s="177" t="s">
        <v>3795</v>
      </c>
      <c r="AE83" s="177" t="s">
        <v>3795</v>
      </c>
    </row>
    <row r="84" spans="1:31" x14ac:dyDescent="0.25">
      <c r="A84" s="177" t="s">
        <v>3946</v>
      </c>
      <c r="B84" s="177" t="s">
        <v>3947</v>
      </c>
      <c r="C84" s="177" t="s">
        <v>137</v>
      </c>
      <c r="D84" s="546" t="s">
        <v>3841</v>
      </c>
      <c r="E84" s="546" t="s">
        <v>3841</v>
      </c>
      <c r="F84" s="546" t="s">
        <v>3841</v>
      </c>
      <c r="G84" s="546" t="s">
        <v>3841</v>
      </c>
      <c r="H84" s="546" t="s">
        <v>3841</v>
      </c>
      <c r="I84" s="351"/>
      <c r="J84" s="351" t="s">
        <v>3793</v>
      </c>
      <c r="K84" s="351" t="s">
        <v>3793</v>
      </c>
      <c r="L84" s="351" t="s">
        <v>3793</v>
      </c>
      <c r="M84" s="351" t="s">
        <v>3793</v>
      </c>
      <c r="O84" s="351">
        <v>0.57040000000000002</v>
      </c>
      <c r="P84" s="351">
        <v>0.56340000000000001</v>
      </c>
      <c r="Q84" s="351">
        <v>0.55889999999999995</v>
      </c>
      <c r="R84" s="351">
        <v>0.55789999999999995</v>
      </c>
      <c r="S84" s="351">
        <v>0.56840000000000002</v>
      </c>
      <c r="T84" s="548"/>
      <c r="U84" s="177"/>
      <c r="W84" s="549">
        <f t="shared" si="4"/>
        <v>1.0500000000000065E-2</v>
      </c>
      <c r="X84" s="550">
        <f t="shared" si="5"/>
        <v>-1.0000000000000009E-3</v>
      </c>
      <c r="Y84" s="550">
        <f t="shared" si="6"/>
        <v>-4.5000000000000595E-3</v>
      </c>
      <c r="Z84" s="550">
        <f t="shared" si="7"/>
        <v>-7.0000000000000062E-3</v>
      </c>
      <c r="AB84" s="177" t="s">
        <v>3794</v>
      </c>
      <c r="AC84" s="177" t="s">
        <v>3795</v>
      </c>
      <c r="AD84" s="177" t="s">
        <v>3795</v>
      </c>
      <c r="AE84" s="177" t="s">
        <v>3795</v>
      </c>
    </row>
    <row r="85" spans="1:31" x14ac:dyDescent="0.25">
      <c r="A85" s="177" t="s">
        <v>3948</v>
      </c>
      <c r="B85" s="177" t="s">
        <v>3949</v>
      </c>
      <c r="C85" s="177" t="s">
        <v>137</v>
      </c>
      <c r="D85" s="546" t="s">
        <v>3841</v>
      </c>
      <c r="E85" s="546" t="s">
        <v>3841</v>
      </c>
      <c r="F85" s="546" t="s">
        <v>3841</v>
      </c>
      <c r="G85" s="546" t="s">
        <v>3841</v>
      </c>
      <c r="H85" s="546" t="s">
        <v>3841</v>
      </c>
      <c r="I85" s="351"/>
      <c r="J85" s="351" t="s">
        <v>3793</v>
      </c>
      <c r="K85" s="351" t="s">
        <v>3793</v>
      </c>
      <c r="L85" s="351" t="s">
        <v>3793</v>
      </c>
      <c r="M85" s="351" t="s">
        <v>3793</v>
      </c>
      <c r="O85" s="351">
        <v>0.56040000000000001</v>
      </c>
      <c r="P85" s="351">
        <v>0.54579999999999995</v>
      </c>
      <c r="Q85" s="351">
        <v>0.55330000000000001</v>
      </c>
      <c r="R85" s="351">
        <v>0.5464</v>
      </c>
      <c r="S85" s="351">
        <v>0.56559999999999999</v>
      </c>
      <c r="T85" s="548"/>
      <c r="U85" s="177"/>
      <c r="W85" s="549">
        <f t="shared" si="4"/>
        <v>1.9199999999999995E-2</v>
      </c>
      <c r="X85" s="550">
        <f t="shared" si="5"/>
        <v>-6.9000000000000172E-3</v>
      </c>
      <c r="Y85" s="550">
        <f t="shared" si="6"/>
        <v>7.5000000000000622E-3</v>
      </c>
      <c r="Z85" s="550">
        <f t="shared" si="7"/>
        <v>-1.4600000000000057E-2</v>
      </c>
      <c r="AB85" s="177" t="s">
        <v>3794</v>
      </c>
      <c r="AC85" s="177" t="s">
        <v>3795</v>
      </c>
      <c r="AD85" s="177" t="s">
        <v>3794</v>
      </c>
      <c r="AE85" s="177" t="s">
        <v>3795</v>
      </c>
    </row>
    <row r="86" spans="1:31" x14ac:dyDescent="0.25">
      <c r="A86" s="177" t="s">
        <v>3950</v>
      </c>
      <c r="B86" s="177" t="s">
        <v>3951</v>
      </c>
      <c r="C86" s="177" t="s">
        <v>137</v>
      </c>
      <c r="D86" s="546" t="s">
        <v>3841</v>
      </c>
      <c r="E86" s="546" t="s">
        <v>3841</v>
      </c>
      <c r="F86" s="546" t="s">
        <v>3841</v>
      </c>
      <c r="G86" s="546" t="s">
        <v>3841</v>
      </c>
      <c r="H86" s="546" t="s">
        <v>3841</v>
      </c>
      <c r="I86" s="351"/>
      <c r="J86" s="351" t="s">
        <v>3793</v>
      </c>
      <c r="K86" s="351" t="s">
        <v>3793</v>
      </c>
      <c r="L86" s="351" t="s">
        <v>3793</v>
      </c>
      <c r="M86" s="351" t="s">
        <v>3793</v>
      </c>
      <c r="O86" s="351">
        <v>0.55779999999999996</v>
      </c>
      <c r="P86" s="351">
        <v>0.55079999999999996</v>
      </c>
      <c r="Q86" s="351">
        <v>0.54220000000000002</v>
      </c>
      <c r="R86" s="351">
        <v>0.54669999999999996</v>
      </c>
      <c r="S86" s="351">
        <v>0.56559999999999999</v>
      </c>
      <c r="T86" s="548"/>
      <c r="U86" s="177"/>
      <c r="W86" s="549">
        <f t="shared" si="4"/>
        <v>1.8900000000000028E-2</v>
      </c>
      <c r="X86" s="550">
        <f t="shared" si="5"/>
        <v>4.4999999999999485E-3</v>
      </c>
      <c r="Y86" s="550">
        <f t="shared" si="6"/>
        <v>-8.599999999999941E-3</v>
      </c>
      <c r="Z86" s="550">
        <f t="shared" si="7"/>
        <v>-7.0000000000000062E-3</v>
      </c>
      <c r="AB86" s="177" t="s">
        <v>3794</v>
      </c>
      <c r="AC86" s="177" t="s">
        <v>3794</v>
      </c>
      <c r="AD86" s="177" t="s">
        <v>3795</v>
      </c>
      <c r="AE86" s="177" t="s">
        <v>3795</v>
      </c>
    </row>
    <row r="87" spans="1:31" x14ac:dyDescent="0.25">
      <c r="A87" s="177" t="s">
        <v>3952</v>
      </c>
      <c r="B87" s="177" t="s">
        <v>3953</v>
      </c>
      <c r="C87" s="177" t="s">
        <v>137</v>
      </c>
      <c r="D87" s="546" t="s">
        <v>3841</v>
      </c>
      <c r="E87" s="546" t="s">
        <v>3841</v>
      </c>
      <c r="F87" s="546" t="s">
        <v>3841</v>
      </c>
      <c r="G87" s="546" t="s">
        <v>3841</v>
      </c>
      <c r="H87" s="546" t="s">
        <v>3841</v>
      </c>
      <c r="I87" s="351"/>
      <c r="J87" s="351" t="s">
        <v>3793</v>
      </c>
      <c r="K87" s="351" t="s">
        <v>3793</v>
      </c>
      <c r="L87" s="351" t="s">
        <v>3793</v>
      </c>
      <c r="M87" s="351" t="s">
        <v>3793</v>
      </c>
      <c r="O87" s="351">
        <v>0.54530000000000001</v>
      </c>
      <c r="P87" s="351">
        <v>0.54190000000000005</v>
      </c>
      <c r="Q87" s="351">
        <v>0.54179999999999995</v>
      </c>
      <c r="R87" s="351">
        <v>0.55840000000000001</v>
      </c>
      <c r="S87" s="351">
        <v>0.56520000000000004</v>
      </c>
      <c r="T87" s="548"/>
      <c r="U87" s="177"/>
      <c r="W87" s="549">
        <f t="shared" si="4"/>
        <v>6.8000000000000282E-3</v>
      </c>
      <c r="X87" s="550">
        <f t="shared" si="5"/>
        <v>1.6600000000000059E-2</v>
      </c>
      <c r="Y87" s="550">
        <f t="shared" si="6"/>
        <v>-1.0000000000010001E-4</v>
      </c>
      <c r="Z87" s="550">
        <f t="shared" si="7"/>
        <v>-3.3999999999999586E-3</v>
      </c>
      <c r="AB87" s="177" t="s">
        <v>3794</v>
      </c>
      <c r="AC87" s="177" t="s">
        <v>3794</v>
      </c>
      <c r="AD87" s="177" t="s">
        <v>3793</v>
      </c>
      <c r="AE87" s="177" t="s">
        <v>3795</v>
      </c>
    </row>
    <row r="88" spans="1:31" x14ac:dyDescent="0.25">
      <c r="A88" s="177" t="s">
        <v>3954</v>
      </c>
      <c r="B88" s="177" t="s">
        <v>3955</v>
      </c>
      <c r="C88" s="177" t="s">
        <v>137</v>
      </c>
      <c r="D88" s="546" t="s">
        <v>3841</v>
      </c>
      <c r="E88" s="546" t="s">
        <v>3841</v>
      </c>
      <c r="F88" s="546" t="s">
        <v>3841</v>
      </c>
      <c r="G88" s="546" t="s">
        <v>3841</v>
      </c>
      <c r="H88" s="546" t="s">
        <v>3841</v>
      </c>
      <c r="I88" s="351"/>
      <c r="J88" s="351" t="s">
        <v>3793</v>
      </c>
      <c r="K88" s="351" t="s">
        <v>3793</v>
      </c>
      <c r="L88" s="351" t="s">
        <v>3793</v>
      </c>
      <c r="M88" s="351" t="s">
        <v>3793</v>
      </c>
      <c r="O88" s="351">
        <v>0.57599999999999996</v>
      </c>
      <c r="P88" s="351">
        <v>0.57569999999999999</v>
      </c>
      <c r="Q88" s="351">
        <v>0.5675</v>
      </c>
      <c r="R88" s="351">
        <v>0.56269999999999998</v>
      </c>
      <c r="S88" s="351">
        <v>0.56510000000000005</v>
      </c>
      <c r="T88" s="548"/>
      <c r="U88" s="177"/>
      <c r="W88" s="549">
        <f t="shared" si="4"/>
        <v>2.4000000000000687E-3</v>
      </c>
      <c r="X88" s="550">
        <f t="shared" si="5"/>
        <v>-4.8000000000000265E-3</v>
      </c>
      <c r="Y88" s="550">
        <f t="shared" si="6"/>
        <v>-8.1999999999999851E-3</v>
      </c>
      <c r="Z88" s="550">
        <f t="shared" si="7"/>
        <v>-2.9999999999996696E-4</v>
      </c>
      <c r="AB88" s="177" t="s">
        <v>3794</v>
      </c>
      <c r="AC88" s="177" t="s">
        <v>3795</v>
      </c>
      <c r="AD88" s="177" t="s">
        <v>3795</v>
      </c>
      <c r="AE88" s="177" t="s">
        <v>3793</v>
      </c>
    </row>
    <row r="89" spans="1:31" x14ac:dyDescent="0.25">
      <c r="A89" s="177" t="s">
        <v>3956</v>
      </c>
      <c r="B89" s="177" t="s">
        <v>3957</v>
      </c>
      <c r="C89" s="177" t="s">
        <v>137</v>
      </c>
      <c r="D89" s="546" t="s">
        <v>3841</v>
      </c>
      <c r="E89" s="546" t="s">
        <v>3841</v>
      </c>
      <c r="F89" s="546" t="s">
        <v>3841</v>
      </c>
      <c r="G89" s="546" t="s">
        <v>3841</v>
      </c>
      <c r="H89" s="546" t="s">
        <v>3841</v>
      </c>
      <c r="I89" s="351"/>
      <c r="J89" s="351" t="s">
        <v>3793</v>
      </c>
      <c r="K89" s="351" t="s">
        <v>3793</v>
      </c>
      <c r="L89" s="351" t="s">
        <v>3793</v>
      </c>
      <c r="M89" s="351" t="s">
        <v>3793</v>
      </c>
      <c r="O89" s="351">
        <v>0.57699999999999996</v>
      </c>
      <c r="P89" s="351">
        <v>0.57899999999999996</v>
      </c>
      <c r="Q89" s="351">
        <v>0.57069999999999999</v>
      </c>
      <c r="R89" s="351">
        <v>0.55979999999999996</v>
      </c>
      <c r="S89" s="351">
        <v>0.56340000000000001</v>
      </c>
      <c r="T89" s="548"/>
      <c r="U89" s="177"/>
      <c r="W89" s="549">
        <f t="shared" si="4"/>
        <v>3.6000000000000476E-3</v>
      </c>
      <c r="X89" s="550">
        <f t="shared" si="5"/>
        <v>-1.0900000000000021E-2</v>
      </c>
      <c r="Y89" s="550">
        <f t="shared" si="6"/>
        <v>-8.2999999999999741E-3</v>
      </c>
      <c r="Z89" s="550">
        <f t="shared" si="7"/>
        <v>2.0000000000000018E-3</v>
      </c>
      <c r="AB89" s="177" t="s">
        <v>3794</v>
      </c>
      <c r="AC89" s="177" t="s">
        <v>3795</v>
      </c>
      <c r="AD89" s="177" t="s">
        <v>3795</v>
      </c>
      <c r="AE89" s="177" t="s">
        <v>3794</v>
      </c>
    </row>
    <row r="90" spans="1:31" x14ac:dyDescent="0.25">
      <c r="A90" s="177" t="s">
        <v>3958</v>
      </c>
      <c r="B90" s="177" t="s">
        <v>3959</v>
      </c>
      <c r="C90" s="177" t="s">
        <v>137</v>
      </c>
      <c r="D90" s="546" t="s">
        <v>3841</v>
      </c>
      <c r="E90" s="546" t="s">
        <v>3841</v>
      </c>
      <c r="F90" s="546" t="s">
        <v>3841</v>
      </c>
      <c r="G90" s="546" t="s">
        <v>3841</v>
      </c>
      <c r="H90" s="546" t="s">
        <v>3841</v>
      </c>
      <c r="I90" s="351"/>
      <c r="J90" s="351" t="s">
        <v>3793</v>
      </c>
      <c r="K90" s="351" t="s">
        <v>3793</v>
      </c>
      <c r="L90" s="351" t="s">
        <v>3793</v>
      </c>
      <c r="M90" s="351" t="s">
        <v>3793</v>
      </c>
      <c r="O90" s="351">
        <v>0.59950000000000003</v>
      </c>
      <c r="P90" s="351">
        <v>0.57850000000000001</v>
      </c>
      <c r="Q90" s="351">
        <v>0.57099999999999995</v>
      </c>
      <c r="R90" s="351">
        <v>0.55379999999999996</v>
      </c>
      <c r="S90" s="351">
        <v>0.56189999999999996</v>
      </c>
      <c r="T90" s="548"/>
      <c r="U90" s="177"/>
      <c r="W90" s="549">
        <f t="shared" si="4"/>
        <v>8.0999999999999961E-3</v>
      </c>
      <c r="X90" s="550">
        <f t="shared" si="5"/>
        <v>-1.7199999999999993E-2</v>
      </c>
      <c r="Y90" s="550">
        <f t="shared" si="6"/>
        <v>-7.5000000000000622E-3</v>
      </c>
      <c r="Z90" s="550">
        <f t="shared" si="7"/>
        <v>-2.1000000000000019E-2</v>
      </c>
      <c r="AB90" s="177" t="s">
        <v>3794</v>
      </c>
      <c r="AC90" s="177" t="s">
        <v>3795</v>
      </c>
      <c r="AD90" s="177" t="s">
        <v>3795</v>
      </c>
      <c r="AE90" s="177" t="s">
        <v>3795</v>
      </c>
    </row>
    <row r="91" spans="1:31" x14ac:dyDescent="0.25">
      <c r="A91" s="177" t="s">
        <v>3960</v>
      </c>
      <c r="B91" s="177" t="s">
        <v>3961</v>
      </c>
      <c r="C91" s="177" t="s">
        <v>137</v>
      </c>
      <c r="D91" s="546" t="s">
        <v>3841</v>
      </c>
      <c r="E91" s="546" t="s">
        <v>3841</v>
      </c>
      <c r="F91" s="546" t="s">
        <v>3841</v>
      </c>
      <c r="G91" s="546" t="s">
        <v>3841</v>
      </c>
      <c r="H91" s="546" t="s">
        <v>3841</v>
      </c>
      <c r="I91" s="351"/>
      <c r="J91" s="351" t="s">
        <v>3793</v>
      </c>
      <c r="K91" s="351" t="s">
        <v>3793</v>
      </c>
      <c r="L91" s="351" t="s">
        <v>3793</v>
      </c>
      <c r="M91" s="351" t="s">
        <v>3793</v>
      </c>
      <c r="O91" s="351">
        <v>0.56440000000000001</v>
      </c>
      <c r="P91" s="351">
        <v>0.55169999999999997</v>
      </c>
      <c r="Q91" s="351">
        <v>0.54590000000000005</v>
      </c>
      <c r="R91" s="351">
        <v>0.55349999999999999</v>
      </c>
      <c r="S91" s="351">
        <v>0.56169999999999998</v>
      </c>
      <c r="T91" s="548"/>
      <c r="U91" s="177"/>
      <c r="W91" s="549">
        <f t="shared" si="4"/>
        <v>8.1999999999999851E-3</v>
      </c>
      <c r="X91" s="550">
        <f t="shared" si="5"/>
        <v>7.5999999999999401E-3</v>
      </c>
      <c r="Y91" s="550">
        <f t="shared" si="6"/>
        <v>-5.7999999999999163E-3</v>
      </c>
      <c r="Z91" s="550">
        <f t="shared" si="7"/>
        <v>-1.2700000000000045E-2</v>
      </c>
      <c r="AB91" s="177" t="s">
        <v>3794</v>
      </c>
      <c r="AC91" s="177" t="s">
        <v>3794</v>
      </c>
      <c r="AD91" s="177" t="s">
        <v>3795</v>
      </c>
      <c r="AE91" s="177" t="s">
        <v>3795</v>
      </c>
    </row>
    <row r="92" spans="1:31" x14ac:dyDescent="0.25">
      <c r="A92" s="177" t="s">
        <v>3962</v>
      </c>
      <c r="B92" s="177" t="s">
        <v>3963</v>
      </c>
      <c r="C92" s="177" t="s">
        <v>137</v>
      </c>
      <c r="D92" s="546" t="s">
        <v>3841</v>
      </c>
      <c r="E92" s="546" t="s">
        <v>3841</v>
      </c>
      <c r="F92" s="546" t="s">
        <v>3841</v>
      </c>
      <c r="G92" s="546" t="s">
        <v>3841</v>
      </c>
      <c r="H92" s="546" t="s">
        <v>3841</v>
      </c>
      <c r="I92" s="351"/>
      <c r="J92" s="351" t="s">
        <v>3793</v>
      </c>
      <c r="K92" s="351" t="s">
        <v>3793</v>
      </c>
      <c r="L92" s="351" t="s">
        <v>3793</v>
      </c>
      <c r="M92" s="351" t="s">
        <v>3793</v>
      </c>
      <c r="O92" s="351">
        <v>0.60329999999999995</v>
      </c>
      <c r="P92" s="351">
        <v>0.5786</v>
      </c>
      <c r="Q92" s="351">
        <v>0.57650000000000001</v>
      </c>
      <c r="R92" s="351">
        <v>0.56000000000000005</v>
      </c>
      <c r="S92" s="351">
        <v>0.56159999999999999</v>
      </c>
      <c r="T92" s="548"/>
      <c r="U92" s="177"/>
      <c r="W92" s="549">
        <f t="shared" si="4"/>
        <v>1.5999999999999348E-3</v>
      </c>
      <c r="X92" s="550">
        <f t="shared" si="5"/>
        <v>-1.6499999999999959E-2</v>
      </c>
      <c r="Y92" s="550">
        <f t="shared" si="6"/>
        <v>-2.0999999999999908E-3</v>
      </c>
      <c r="Z92" s="550">
        <f t="shared" si="7"/>
        <v>-2.4699999999999944E-2</v>
      </c>
      <c r="AB92" s="177" t="s">
        <v>3794</v>
      </c>
      <c r="AC92" s="177" t="s">
        <v>3795</v>
      </c>
      <c r="AD92" s="177" t="s">
        <v>3795</v>
      </c>
      <c r="AE92" s="177" t="s">
        <v>3795</v>
      </c>
    </row>
    <row r="93" spans="1:31" x14ac:dyDescent="0.25">
      <c r="A93" s="177" t="s">
        <v>3964</v>
      </c>
      <c r="B93" s="177" t="s">
        <v>3965</v>
      </c>
      <c r="C93" s="177" t="s">
        <v>137</v>
      </c>
      <c r="D93" s="546" t="s">
        <v>3841</v>
      </c>
      <c r="E93" s="546" t="s">
        <v>3841</v>
      </c>
      <c r="F93" s="546" t="s">
        <v>3841</v>
      </c>
      <c r="G93" s="546" t="s">
        <v>3841</v>
      </c>
      <c r="H93" s="546" t="s">
        <v>3841</v>
      </c>
      <c r="I93" s="351"/>
      <c r="J93" s="351" t="s">
        <v>3793</v>
      </c>
      <c r="K93" s="351" t="s">
        <v>3793</v>
      </c>
      <c r="L93" s="351" t="s">
        <v>3793</v>
      </c>
      <c r="M93" s="351" t="s">
        <v>3793</v>
      </c>
      <c r="O93" s="351">
        <v>0.56200000000000006</v>
      </c>
      <c r="P93" s="351">
        <v>0.54020000000000001</v>
      </c>
      <c r="Q93" s="351">
        <v>0.5413</v>
      </c>
      <c r="R93" s="351">
        <v>0.54469999999999996</v>
      </c>
      <c r="S93" s="351">
        <v>0.55979999999999996</v>
      </c>
      <c r="T93" s="548"/>
      <c r="U93" s="177"/>
      <c r="W93" s="549">
        <f t="shared" si="4"/>
        <v>1.5100000000000002E-2</v>
      </c>
      <c r="X93" s="550">
        <f t="shared" si="5"/>
        <v>3.3999999999999586E-3</v>
      </c>
      <c r="Y93" s="550">
        <f t="shared" si="6"/>
        <v>1.0999999999999899E-3</v>
      </c>
      <c r="Z93" s="550">
        <f t="shared" si="7"/>
        <v>-2.1800000000000042E-2</v>
      </c>
      <c r="AB93" s="177" t="s">
        <v>3794</v>
      </c>
      <c r="AC93" s="177" t="s">
        <v>3794</v>
      </c>
      <c r="AD93" s="177" t="s">
        <v>3794</v>
      </c>
      <c r="AE93" s="177" t="s">
        <v>3795</v>
      </c>
    </row>
    <row r="94" spans="1:31" x14ac:dyDescent="0.25">
      <c r="A94" s="177" t="s">
        <v>3966</v>
      </c>
      <c r="B94" s="177" t="s">
        <v>3967</v>
      </c>
      <c r="C94" s="177" t="s">
        <v>137</v>
      </c>
      <c r="D94" s="546" t="s">
        <v>3841</v>
      </c>
      <c r="E94" s="546" t="s">
        <v>3841</v>
      </c>
      <c r="F94" s="546" t="s">
        <v>3841</v>
      </c>
      <c r="G94" s="546" t="s">
        <v>3841</v>
      </c>
      <c r="H94" s="546" t="s">
        <v>3841</v>
      </c>
      <c r="I94" s="351"/>
      <c r="J94" s="351" t="s">
        <v>3793</v>
      </c>
      <c r="K94" s="351" t="s">
        <v>3793</v>
      </c>
      <c r="L94" s="351" t="s">
        <v>3793</v>
      </c>
      <c r="M94" s="351" t="s">
        <v>3793</v>
      </c>
      <c r="O94" s="351">
        <v>0.57730000000000004</v>
      </c>
      <c r="P94" s="351">
        <v>0.56299999999999994</v>
      </c>
      <c r="Q94" s="351">
        <v>0.54879999999999995</v>
      </c>
      <c r="R94" s="351">
        <v>0.55510000000000004</v>
      </c>
      <c r="S94" s="351">
        <v>0.55889999999999995</v>
      </c>
      <c r="T94" s="548"/>
      <c r="U94" s="177"/>
      <c r="W94" s="549">
        <f t="shared" si="4"/>
        <v>3.7999999999999146E-3</v>
      </c>
      <c r="X94" s="550">
        <f t="shared" si="5"/>
        <v>6.3000000000000833E-3</v>
      </c>
      <c r="Y94" s="550">
        <f t="shared" si="6"/>
        <v>-1.419999999999999E-2</v>
      </c>
      <c r="Z94" s="550">
        <f t="shared" si="7"/>
        <v>-1.430000000000009E-2</v>
      </c>
      <c r="AB94" s="177" t="s">
        <v>3794</v>
      </c>
      <c r="AC94" s="177" t="s">
        <v>3794</v>
      </c>
      <c r="AD94" s="177" t="s">
        <v>3795</v>
      </c>
      <c r="AE94" s="177" t="s">
        <v>3795</v>
      </c>
    </row>
    <row r="95" spans="1:31" x14ac:dyDescent="0.25">
      <c r="A95" s="177" t="s">
        <v>3968</v>
      </c>
      <c r="B95" s="177" t="s">
        <v>3969</v>
      </c>
      <c r="C95" s="177" t="s">
        <v>137</v>
      </c>
      <c r="D95" s="546" t="s">
        <v>3841</v>
      </c>
      <c r="E95" s="546" t="s">
        <v>3841</v>
      </c>
      <c r="F95" s="546" t="s">
        <v>3841</v>
      </c>
      <c r="G95" s="546" t="s">
        <v>3841</v>
      </c>
      <c r="H95" s="546" t="s">
        <v>3841</v>
      </c>
      <c r="I95" s="351"/>
      <c r="J95" s="351" t="s">
        <v>3793</v>
      </c>
      <c r="K95" s="351" t="s">
        <v>3793</v>
      </c>
      <c r="L95" s="351" t="s">
        <v>3793</v>
      </c>
      <c r="M95" s="351" t="s">
        <v>3793</v>
      </c>
      <c r="O95" s="351">
        <v>0.53949999999999998</v>
      </c>
      <c r="P95" s="351">
        <v>0.52759999999999996</v>
      </c>
      <c r="Q95" s="351">
        <v>0.53269999999999995</v>
      </c>
      <c r="R95" s="351">
        <v>0.54449999999999998</v>
      </c>
      <c r="S95" s="351">
        <v>0.55520000000000003</v>
      </c>
      <c r="T95" s="548"/>
      <c r="U95" s="177"/>
      <c r="W95" s="549">
        <f t="shared" si="4"/>
        <v>1.0700000000000043E-2</v>
      </c>
      <c r="X95" s="550">
        <f t="shared" si="5"/>
        <v>1.1800000000000033E-2</v>
      </c>
      <c r="Y95" s="550">
        <f t="shared" si="6"/>
        <v>5.0999999999999934E-3</v>
      </c>
      <c r="Z95" s="550">
        <f t="shared" si="7"/>
        <v>-1.1900000000000022E-2</v>
      </c>
      <c r="AB95" s="177" t="s">
        <v>3794</v>
      </c>
      <c r="AC95" s="177" t="s">
        <v>3794</v>
      </c>
      <c r="AD95" s="177" t="s">
        <v>3794</v>
      </c>
      <c r="AE95" s="177" t="s">
        <v>3795</v>
      </c>
    </row>
    <row r="96" spans="1:31" x14ac:dyDescent="0.25">
      <c r="A96" s="177" t="s">
        <v>3970</v>
      </c>
      <c r="B96" s="177" t="s">
        <v>3971</v>
      </c>
      <c r="C96" s="177" t="s">
        <v>137</v>
      </c>
      <c r="D96" s="546" t="s">
        <v>3841</v>
      </c>
      <c r="E96" s="546" t="s">
        <v>3841</v>
      </c>
      <c r="F96" s="546" t="s">
        <v>3841</v>
      </c>
      <c r="G96" s="546" t="s">
        <v>3841</v>
      </c>
      <c r="H96" s="546" t="s">
        <v>3841</v>
      </c>
      <c r="I96" s="351"/>
      <c r="J96" s="351" t="s">
        <v>3793</v>
      </c>
      <c r="K96" s="351" t="s">
        <v>3793</v>
      </c>
      <c r="L96" s="351" t="s">
        <v>3793</v>
      </c>
      <c r="M96" s="351" t="s">
        <v>3793</v>
      </c>
      <c r="O96" s="351">
        <v>0.58689999999999998</v>
      </c>
      <c r="P96" s="351">
        <v>0.56869999999999998</v>
      </c>
      <c r="Q96" s="351">
        <v>0.55530000000000002</v>
      </c>
      <c r="R96" s="351">
        <v>0.54690000000000005</v>
      </c>
      <c r="S96" s="351">
        <v>0.5544</v>
      </c>
      <c r="T96" s="548"/>
      <c r="U96" s="177"/>
      <c r="W96" s="549">
        <f t="shared" si="4"/>
        <v>7.4999999999999512E-3</v>
      </c>
      <c r="X96" s="550">
        <f t="shared" si="5"/>
        <v>-8.3999999999999631E-3</v>
      </c>
      <c r="Y96" s="550">
        <f t="shared" si="6"/>
        <v>-1.3399999999999967E-2</v>
      </c>
      <c r="Z96" s="550">
        <f t="shared" si="7"/>
        <v>-1.8199999999999994E-2</v>
      </c>
      <c r="AB96" s="177" t="s">
        <v>3794</v>
      </c>
      <c r="AC96" s="177" t="s">
        <v>3795</v>
      </c>
      <c r="AD96" s="177" t="s">
        <v>3795</v>
      </c>
      <c r="AE96" s="177" t="s">
        <v>3795</v>
      </c>
    </row>
    <row r="97" spans="1:31" x14ac:dyDescent="0.25">
      <c r="A97" s="177" t="s">
        <v>3972</v>
      </c>
      <c r="B97" s="177" t="s">
        <v>3973</v>
      </c>
      <c r="C97" s="177" t="s">
        <v>137</v>
      </c>
      <c r="D97" s="546" t="s">
        <v>3841</v>
      </c>
      <c r="E97" s="546" t="s">
        <v>3841</v>
      </c>
      <c r="F97" s="546" t="s">
        <v>3841</v>
      </c>
      <c r="G97" s="546" t="s">
        <v>3841</v>
      </c>
      <c r="H97" s="546" t="s">
        <v>3841</v>
      </c>
      <c r="I97" s="351"/>
      <c r="J97" s="351" t="s">
        <v>3793</v>
      </c>
      <c r="K97" s="351" t="s">
        <v>3793</v>
      </c>
      <c r="L97" s="351" t="s">
        <v>3793</v>
      </c>
      <c r="M97" s="351" t="s">
        <v>3793</v>
      </c>
      <c r="O97" s="351">
        <v>0.56330000000000002</v>
      </c>
      <c r="P97" s="351">
        <v>0.55940000000000001</v>
      </c>
      <c r="Q97" s="351">
        <v>0.55489999999999995</v>
      </c>
      <c r="R97" s="351">
        <v>0.54269999999999996</v>
      </c>
      <c r="S97" s="351">
        <v>0.55389999999999995</v>
      </c>
      <c r="T97" s="548"/>
      <c r="U97" s="177"/>
      <c r="W97" s="549">
        <f t="shared" si="4"/>
        <v>1.1199999999999988E-2</v>
      </c>
      <c r="X97" s="550">
        <f t="shared" si="5"/>
        <v>-1.2199999999999989E-2</v>
      </c>
      <c r="Y97" s="550">
        <f t="shared" si="6"/>
        <v>-4.5000000000000595E-3</v>
      </c>
      <c r="Z97" s="550">
        <f t="shared" si="7"/>
        <v>-3.9000000000000146E-3</v>
      </c>
      <c r="AB97" s="177" t="s">
        <v>3794</v>
      </c>
      <c r="AC97" s="177" t="s">
        <v>3795</v>
      </c>
      <c r="AD97" s="177" t="s">
        <v>3795</v>
      </c>
      <c r="AE97" s="177" t="s">
        <v>3795</v>
      </c>
    </row>
    <row r="98" spans="1:31" x14ac:dyDescent="0.25">
      <c r="A98" s="177" t="s">
        <v>3974</v>
      </c>
      <c r="B98" s="177" t="s">
        <v>3975</v>
      </c>
      <c r="C98" s="177" t="s">
        <v>137</v>
      </c>
      <c r="D98" s="546" t="e">
        <v>#N/A</v>
      </c>
      <c r="E98" s="546" t="s">
        <v>3841</v>
      </c>
      <c r="F98" s="546" t="s">
        <v>3841</v>
      </c>
      <c r="G98" s="546" t="s">
        <v>3841</v>
      </c>
      <c r="H98" s="546" t="s">
        <v>3841</v>
      </c>
      <c r="I98" s="351"/>
      <c r="J98" s="351" t="s">
        <v>3793</v>
      </c>
      <c r="K98" s="351" t="s">
        <v>3793</v>
      </c>
      <c r="L98" s="351" t="s">
        <v>3793</v>
      </c>
      <c r="M98" s="351" t="s">
        <v>3905</v>
      </c>
      <c r="O98" s="351" t="e">
        <v>#N/A</v>
      </c>
      <c r="P98" s="351">
        <v>0.47839999999999999</v>
      </c>
      <c r="Q98" s="351">
        <v>0.51129999999999998</v>
      </c>
      <c r="R98" s="351">
        <v>0.51690000000000003</v>
      </c>
      <c r="S98" s="351">
        <v>0.55149999999999999</v>
      </c>
      <c r="T98" s="548"/>
      <c r="U98" s="177"/>
      <c r="W98" s="549">
        <f t="shared" si="4"/>
        <v>3.4599999999999964E-2</v>
      </c>
      <c r="X98" s="550">
        <f t="shared" si="5"/>
        <v>5.6000000000000494E-3</v>
      </c>
      <c r="Y98" s="550">
        <f t="shared" si="6"/>
        <v>3.2899999999999985E-2</v>
      </c>
      <c r="Z98" s="550" t="e">
        <f t="shared" si="7"/>
        <v>#N/A</v>
      </c>
      <c r="AB98" s="177" t="s">
        <v>3794</v>
      </c>
      <c r="AC98" s="177" t="s">
        <v>3794</v>
      </c>
      <c r="AD98" s="177" t="s">
        <v>3794</v>
      </c>
      <c r="AE98" s="177" t="s">
        <v>3905</v>
      </c>
    </row>
    <row r="99" spans="1:31" x14ac:dyDescent="0.25">
      <c r="A99" s="177" t="s">
        <v>3976</v>
      </c>
      <c r="B99" s="177" t="s">
        <v>3977</v>
      </c>
      <c r="C99" s="177" t="s">
        <v>137</v>
      </c>
      <c r="D99" s="546" t="e">
        <v>#N/A</v>
      </c>
      <c r="E99" s="546" t="e">
        <v>#N/A</v>
      </c>
      <c r="F99" s="546" t="s">
        <v>3841</v>
      </c>
      <c r="G99" s="546" t="s">
        <v>3841</v>
      </c>
      <c r="H99" s="546" t="s">
        <v>3841</v>
      </c>
      <c r="I99" s="351"/>
      <c r="J99" s="351" t="s">
        <v>3793</v>
      </c>
      <c r="K99" s="351" t="s">
        <v>3793</v>
      </c>
      <c r="L99" s="351" t="s">
        <v>3905</v>
      </c>
      <c r="M99" s="351" t="s">
        <v>3905</v>
      </c>
      <c r="O99" s="351" t="e">
        <v>#N/A</v>
      </c>
      <c r="P99" s="351" t="e">
        <v>#N/A</v>
      </c>
      <c r="Q99" s="351">
        <v>0.50360000000000005</v>
      </c>
      <c r="R99" s="351">
        <v>0.51890000000000003</v>
      </c>
      <c r="S99" s="351">
        <v>0.55059999999999998</v>
      </c>
      <c r="T99" s="548"/>
      <c r="U99" s="177"/>
      <c r="W99" s="549">
        <f t="shared" si="4"/>
        <v>3.169999999999995E-2</v>
      </c>
      <c r="X99" s="550">
        <f t="shared" si="5"/>
        <v>1.529999999999998E-2</v>
      </c>
      <c r="Y99" s="550" t="e">
        <f t="shared" si="6"/>
        <v>#N/A</v>
      </c>
      <c r="Z99" s="550" t="e">
        <f t="shared" si="7"/>
        <v>#N/A</v>
      </c>
      <c r="AB99" s="177" t="s">
        <v>3794</v>
      </c>
      <c r="AC99" s="177" t="s">
        <v>3794</v>
      </c>
      <c r="AD99" s="177" t="s">
        <v>3905</v>
      </c>
      <c r="AE99" s="177" t="s">
        <v>3905</v>
      </c>
    </row>
    <row r="100" spans="1:31" hidden="1" x14ac:dyDescent="0.25">
      <c r="A100" s="177" t="s">
        <v>3978</v>
      </c>
      <c r="B100" s="177" t="s">
        <v>3979</v>
      </c>
      <c r="C100" s="177" t="s">
        <v>137</v>
      </c>
      <c r="D100" s="546" t="s">
        <v>3841</v>
      </c>
      <c r="E100" s="546" t="s">
        <v>3841</v>
      </c>
      <c r="F100" s="546" t="s">
        <v>3841</v>
      </c>
      <c r="G100" s="546" t="s">
        <v>3841</v>
      </c>
      <c r="H100" s="546" t="s">
        <v>3841</v>
      </c>
      <c r="I100" s="351"/>
      <c r="J100" s="351" t="s">
        <v>3793</v>
      </c>
      <c r="K100" s="351" t="s">
        <v>3793</v>
      </c>
      <c r="L100" s="351" t="s">
        <v>3793</v>
      </c>
      <c r="M100" s="351" t="s">
        <v>3793</v>
      </c>
      <c r="O100" s="351">
        <v>0.56089999999999995</v>
      </c>
      <c r="P100" s="351">
        <v>0.5323</v>
      </c>
      <c r="Q100" s="351">
        <v>0.5585</v>
      </c>
      <c r="R100" s="351">
        <v>0.55649999999999999</v>
      </c>
      <c r="S100" s="351">
        <v>0.55010000000000003</v>
      </c>
      <c r="T100" s="548"/>
      <c r="U100" s="177"/>
      <c r="W100" s="549">
        <f t="shared" si="4"/>
        <v>-6.3999999999999613E-3</v>
      </c>
      <c r="X100" s="550">
        <f t="shared" si="5"/>
        <v>-2.0000000000000018E-3</v>
      </c>
      <c r="Y100" s="550">
        <f t="shared" si="6"/>
        <v>2.6200000000000001E-2</v>
      </c>
      <c r="Z100" s="550">
        <f t="shared" si="7"/>
        <v>-2.8599999999999959E-2</v>
      </c>
      <c r="AB100" s="177" t="s">
        <v>3795</v>
      </c>
      <c r="AC100" s="177" t="s">
        <v>3795</v>
      </c>
      <c r="AD100" s="177" t="s">
        <v>3794</v>
      </c>
      <c r="AE100" s="177" t="s">
        <v>3795</v>
      </c>
    </row>
    <row r="101" spans="1:31" x14ac:dyDescent="0.25">
      <c r="A101" s="177" t="s">
        <v>3980</v>
      </c>
      <c r="B101" s="177" t="s">
        <v>3981</v>
      </c>
      <c r="C101" s="177" t="s">
        <v>137</v>
      </c>
      <c r="D101" s="546" t="s">
        <v>3841</v>
      </c>
      <c r="E101" s="546" t="s">
        <v>3841</v>
      </c>
      <c r="F101" s="546" t="s">
        <v>3841</v>
      </c>
      <c r="G101" s="546" t="s">
        <v>3841</v>
      </c>
      <c r="H101" s="546" t="s">
        <v>3841</v>
      </c>
      <c r="I101" s="351"/>
      <c r="J101" s="351" t="s">
        <v>3793</v>
      </c>
      <c r="K101" s="351" t="s">
        <v>3793</v>
      </c>
      <c r="L101" s="351" t="s">
        <v>3793</v>
      </c>
      <c r="M101" s="351" t="s">
        <v>3793</v>
      </c>
      <c r="O101" s="351">
        <v>0.57889999999999997</v>
      </c>
      <c r="P101" s="351">
        <v>0.54769999999999996</v>
      </c>
      <c r="Q101" s="351">
        <v>0.53390000000000004</v>
      </c>
      <c r="R101" s="351">
        <v>0.5232</v>
      </c>
      <c r="S101" s="351">
        <v>0.54859999999999998</v>
      </c>
      <c r="T101" s="548"/>
      <c r="U101" s="177"/>
      <c r="W101" s="549">
        <f t="shared" si="4"/>
        <v>2.5399999999999978E-2</v>
      </c>
      <c r="X101" s="550">
        <f t="shared" si="5"/>
        <v>-1.0700000000000043E-2</v>
      </c>
      <c r="Y101" s="550">
        <f t="shared" si="6"/>
        <v>-1.3799999999999923E-2</v>
      </c>
      <c r="Z101" s="550">
        <f t="shared" si="7"/>
        <v>-3.1200000000000006E-2</v>
      </c>
      <c r="AB101" s="177" t="s">
        <v>3794</v>
      </c>
      <c r="AC101" s="177" t="s">
        <v>3795</v>
      </c>
      <c r="AD101" s="177" t="s">
        <v>3795</v>
      </c>
      <c r="AE101" s="177" t="s">
        <v>3795</v>
      </c>
    </row>
    <row r="102" spans="1:31" hidden="1" x14ac:dyDescent="0.25">
      <c r="A102" s="177" t="s">
        <v>3982</v>
      </c>
      <c r="B102" s="177" t="s">
        <v>3983</v>
      </c>
      <c r="C102" s="177" t="s">
        <v>137</v>
      </c>
      <c r="D102" s="546" t="s">
        <v>3841</v>
      </c>
      <c r="E102" s="546" t="s">
        <v>3841</v>
      </c>
      <c r="F102" s="546" t="s">
        <v>3841</v>
      </c>
      <c r="G102" s="546" t="s">
        <v>3841</v>
      </c>
      <c r="H102" s="546" t="s">
        <v>3841</v>
      </c>
      <c r="I102" s="351"/>
      <c r="J102" s="351" t="s">
        <v>3793</v>
      </c>
      <c r="K102" s="351" t="s">
        <v>3793</v>
      </c>
      <c r="L102" s="351" t="s">
        <v>3793</v>
      </c>
      <c r="M102" s="351" t="s">
        <v>3793</v>
      </c>
      <c r="O102" s="351">
        <v>0.60740000000000005</v>
      </c>
      <c r="P102" s="351">
        <v>0.58630000000000004</v>
      </c>
      <c r="Q102" s="351">
        <v>0.56320000000000003</v>
      </c>
      <c r="R102" s="351">
        <v>0.54700000000000004</v>
      </c>
      <c r="S102" s="351">
        <v>0.54749999999999999</v>
      </c>
      <c r="T102" s="548"/>
      <c r="U102" s="177"/>
      <c r="W102" s="549">
        <f t="shared" si="4"/>
        <v>4.9999999999994493E-4</v>
      </c>
      <c r="X102" s="550">
        <f t="shared" si="5"/>
        <v>-1.6199999999999992E-2</v>
      </c>
      <c r="Y102" s="550">
        <f t="shared" si="6"/>
        <v>-2.3100000000000009E-2</v>
      </c>
      <c r="Z102" s="550">
        <f t="shared" si="7"/>
        <v>-2.1100000000000008E-2</v>
      </c>
      <c r="AB102" s="177" t="s">
        <v>3793</v>
      </c>
      <c r="AC102" s="177" t="s">
        <v>3795</v>
      </c>
      <c r="AD102" s="177" t="s">
        <v>3795</v>
      </c>
      <c r="AE102" s="177" t="s">
        <v>3795</v>
      </c>
    </row>
    <row r="103" spans="1:31" x14ac:dyDescent="0.25">
      <c r="A103" s="177" t="s">
        <v>3984</v>
      </c>
      <c r="B103" s="177" t="s">
        <v>3985</v>
      </c>
      <c r="C103" s="177" t="s">
        <v>137</v>
      </c>
      <c r="D103" s="546" t="s">
        <v>3841</v>
      </c>
      <c r="E103" s="546" t="s">
        <v>3841</v>
      </c>
      <c r="F103" s="546" t="s">
        <v>3841</v>
      </c>
      <c r="G103" s="546" t="s">
        <v>3841</v>
      </c>
      <c r="H103" s="546" t="s">
        <v>3841</v>
      </c>
      <c r="I103" s="351"/>
      <c r="J103" s="351" t="s">
        <v>3793</v>
      </c>
      <c r="K103" s="351" t="s">
        <v>3793</v>
      </c>
      <c r="L103" s="351" t="s">
        <v>3793</v>
      </c>
      <c r="M103" s="351" t="s">
        <v>3793</v>
      </c>
      <c r="O103" s="351">
        <v>0.59619999999999995</v>
      </c>
      <c r="P103" s="351">
        <v>0.55700000000000005</v>
      </c>
      <c r="Q103" s="351">
        <v>0.53879999999999995</v>
      </c>
      <c r="R103" s="351">
        <v>0.52780000000000005</v>
      </c>
      <c r="S103" s="351">
        <v>0.54469999999999996</v>
      </c>
      <c r="T103" s="548"/>
      <c r="U103" s="177"/>
      <c r="W103" s="549">
        <f t="shared" si="4"/>
        <v>1.6899999999999915E-2</v>
      </c>
      <c r="X103" s="550">
        <f t="shared" si="5"/>
        <v>-1.0999999999999899E-2</v>
      </c>
      <c r="Y103" s="550">
        <f t="shared" si="6"/>
        <v>-1.8200000000000105E-2</v>
      </c>
      <c r="Z103" s="550">
        <f t="shared" si="7"/>
        <v>-3.9199999999999902E-2</v>
      </c>
      <c r="AB103" s="177" t="s">
        <v>3794</v>
      </c>
      <c r="AC103" s="177" t="s">
        <v>3795</v>
      </c>
      <c r="AD103" s="177" t="s">
        <v>3795</v>
      </c>
      <c r="AE103" s="177" t="s">
        <v>3795</v>
      </c>
    </row>
    <row r="104" spans="1:31" x14ac:dyDescent="0.25">
      <c r="A104" s="177" t="s">
        <v>3986</v>
      </c>
      <c r="B104" s="177" t="s">
        <v>3987</v>
      </c>
      <c r="C104" s="177" t="s">
        <v>137</v>
      </c>
      <c r="D104" s="546" t="s">
        <v>3841</v>
      </c>
      <c r="E104" s="546" t="s">
        <v>3841</v>
      </c>
      <c r="F104" s="546" t="s">
        <v>3841</v>
      </c>
      <c r="G104" s="546" t="s">
        <v>3841</v>
      </c>
      <c r="H104" s="546" t="s">
        <v>3841</v>
      </c>
      <c r="I104" s="351"/>
      <c r="J104" s="351" t="s">
        <v>3793</v>
      </c>
      <c r="K104" s="351" t="s">
        <v>3793</v>
      </c>
      <c r="L104" s="351" t="s">
        <v>3793</v>
      </c>
      <c r="M104" s="351" t="s">
        <v>3793</v>
      </c>
      <c r="O104" s="351">
        <v>0.56200000000000006</v>
      </c>
      <c r="P104" s="351">
        <v>0.53969999999999996</v>
      </c>
      <c r="Q104" s="351">
        <v>0.52139999999999997</v>
      </c>
      <c r="R104" s="351">
        <v>0.53049999999999997</v>
      </c>
      <c r="S104" s="351">
        <v>0.54259999999999997</v>
      </c>
      <c r="T104" s="548"/>
      <c r="U104" s="177"/>
      <c r="W104" s="549">
        <f t="shared" si="4"/>
        <v>1.21E-2</v>
      </c>
      <c r="X104" s="550">
        <f t="shared" si="5"/>
        <v>9.099999999999997E-3</v>
      </c>
      <c r="Y104" s="550">
        <f t="shared" si="6"/>
        <v>-1.8299999999999983E-2</v>
      </c>
      <c r="Z104" s="550">
        <f t="shared" si="7"/>
        <v>-2.2300000000000098E-2</v>
      </c>
      <c r="AB104" s="177" t="s">
        <v>3794</v>
      </c>
      <c r="AC104" s="177" t="s">
        <v>3794</v>
      </c>
      <c r="AD104" s="177" t="s">
        <v>3795</v>
      </c>
      <c r="AE104" s="177" t="s">
        <v>3795</v>
      </c>
    </row>
    <row r="105" spans="1:31" x14ac:dyDescent="0.25">
      <c r="A105" s="177" t="s">
        <v>3988</v>
      </c>
      <c r="B105" s="177" t="s">
        <v>3989</v>
      </c>
      <c r="C105" s="177" t="s">
        <v>137</v>
      </c>
      <c r="D105" s="546" t="e">
        <v>#N/A</v>
      </c>
      <c r="E105" s="546" t="e">
        <v>#N/A</v>
      </c>
      <c r="F105" s="546" t="e">
        <v>#N/A</v>
      </c>
      <c r="G105" s="546" t="s">
        <v>3841</v>
      </c>
      <c r="H105" s="546" t="s">
        <v>3841</v>
      </c>
      <c r="I105" s="351"/>
      <c r="J105" s="351" t="s">
        <v>3793</v>
      </c>
      <c r="K105" s="351" t="s">
        <v>3905</v>
      </c>
      <c r="L105" s="351" t="s">
        <v>3905</v>
      </c>
      <c r="M105" s="351" t="s">
        <v>3905</v>
      </c>
      <c r="O105" s="351" t="e">
        <v>#N/A</v>
      </c>
      <c r="P105" s="351" t="e">
        <v>#N/A</v>
      </c>
      <c r="Q105" s="351" t="e">
        <v>#N/A</v>
      </c>
      <c r="R105" s="351">
        <v>0.51829999999999998</v>
      </c>
      <c r="S105" s="351">
        <v>0.53439999999999999</v>
      </c>
      <c r="T105" s="548"/>
      <c r="U105" s="177"/>
      <c r="W105" s="549">
        <f t="shared" si="4"/>
        <v>1.6100000000000003E-2</v>
      </c>
      <c r="X105" s="550" t="e">
        <f t="shared" si="5"/>
        <v>#N/A</v>
      </c>
      <c r="Y105" s="550" t="e">
        <f t="shared" si="6"/>
        <v>#N/A</v>
      </c>
      <c r="Z105" s="550" t="e">
        <f t="shared" si="7"/>
        <v>#N/A</v>
      </c>
      <c r="AB105" s="177" t="s">
        <v>3794</v>
      </c>
      <c r="AC105" s="177" t="s">
        <v>3905</v>
      </c>
      <c r="AD105" s="177" t="s">
        <v>3905</v>
      </c>
      <c r="AE105" s="177" t="s">
        <v>3905</v>
      </c>
    </row>
    <row r="106" spans="1:31" x14ac:dyDescent="0.25">
      <c r="A106" s="177" t="s">
        <v>3990</v>
      </c>
      <c r="B106" s="177" t="s">
        <v>3991</v>
      </c>
      <c r="C106" s="177" t="s">
        <v>137</v>
      </c>
      <c r="D106" s="546" t="s">
        <v>3841</v>
      </c>
      <c r="E106" s="546" t="s">
        <v>3841</v>
      </c>
      <c r="F106" s="546" t="s">
        <v>3841</v>
      </c>
      <c r="G106" s="546" t="s">
        <v>3841</v>
      </c>
      <c r="H106" s="546" t="s">
        <v>3841</v>
      </c>
      <c r="I106" s="351"/>
      <c r="J106" s="351" t="s">
        <v>3793</v>
      </c>
      <c r="K106" s="351" t="s">
        <v>3793</v>
      </c>
      <c r="L106" s="351" t="s">
        <v>3793</v>
      </c>
      <c r="M106" s="351" t="s">
        <v>3793</v>
      </c>
      <c r="O106" s="351">
        <v>0.4985</v>
      </c>
      <c r="P106" s="351">
        <v>0.50090000000000001</v>
      </c>
      <c r="Q106" s="351">
        <v>0.50700000000000001</v>
      </c>
      <c r="R106" s="351">
        <v>0.51770000000000005</v>
      </c>
      <c r="S106" s="351">
        <v>0.53100000000000003</v>
      </c>
      <c r="T106" s="548"/>
      <c r="U106" s="177"/>
      <c r="W106" s="549">
        <f t="shared" si="4"/>
        <v>1.3299999999999979E-2</v>
      </c>
      <c r="X106" s="550">
        <f t="shared" si="5"/>
        <v>1.0700000000000043E-2</v>
      </c>
      <c r="Y106" s="550">
        <f t="shared" si="6"/>
        <v>6.0999999999999943E-3</v>
      </c>
      <c r="Z106" s="550">
        <f t="shared" si="7"/>
        <v>2.4000000000000132E-3</v>
      </c>
      <c r="AB106" s="177" t="s">
        <v>3794</v>
      </c>
      <c r="AC106" s="177" t="s">
        <v>3794</v>
      </c>
      <c r="AD106" s="177" t="s">
        <v>3794</v>
      </c>
      <c r="AE106" s="177" t="s">
        <v>3794</v>
      </c>
    </row>
    <row r="107" spans="1:31" x14ac:dyDescent="0.25">
      <c r="A107" s="177" t="s">
        <v>3992</v>
      </c>
      <c r="B107" s="177" t="s">
        <v>3993</v>
      </c>
      <c r="C107" s="177" t="s">
        <v>137</v>
      </c>
      <c r="D107" s="546" t="s">
        <v>3841</v>
      </c>
      <c r="E107" s="546" t="s">
        <v>3841</v>
      </c>
      <c r="F107" s="546" t="s">
        <v>3841</v>
      </c>
      <c r="G107" s="546" t="s">
        <v>3841</v>
      </c>
      <c r="H107" s="546" t="s">
        <v>3841</v>
      </c>
      <c r="I107" s="351"/>
      <c r="J107" s="351" t="s">
        <v>3793</v>
      </c>
      <c r="K107" s="351" t="s">
        <v>3793</v>
      </c>
      <c r="L107" s="351" t="s">
        <v>3793</v>
      </c>
      <c r="M107" s="351" t="s">
        <v>3793</v>
      </c>
      <c r="O107" s="351">
        <v>0.53280000000000005</v>
      </c>
      <c r="P107" s="351">
        <v>0.51319999999999999</v>
      </c>
      <c r="Q107" s="351">
        <v>0.50580000000000003</v>
      </c>
      <c r="R107" s="351">
        <v>0.50880000000000003</v>
      </c>
      <c r="S107" s="351">
        <v>0.53080000000000005</v>
      </c>
      <c r="T107" s="548"/>
      <c r="U107" s="177"/>
      <c r="W107" s="549">
        <f t="shared" si="4"/>
        <v>2.200000000000002E-2</v>
      </c>
      <c r="X107" s="550">
        <f t="shared" si="5"/>
        <v>3.0000000000000027E-3</v>
      </c>
      <c r="Y107" s="550">
        <f t="shared" si="6"/>
        <v>-7.3999999999999622E-3</v>
      </c>
      <c r="Z107" s="550">
        <f t="shared" si="7"/>
        <v>-1.9600000000000062E-2</v>
      </c>
      <c r="AB107" s="177" t="s">
        <v>3794</v>
      </c>
      <c r="AC107" s="177" t="s">
        <v>3794</v>
      </c>
      <c r="AD107" s="177" t="s">
        <v>3795</v>
      </c>
      <c r="AE107" s="177" t="s">
        <v>3795</v>
      </c>
    </row>
    <row r="108" spans="1:31" x14ac:dyDescent="0.25">
      <c r="A108" s="177" t="s">
        <v>3994</v>
      </c>
      <c r="B108" s="177" t="s">
        <v>3995</v>
      </c>
      <c r="C108" s="177" t="s">
        <v>137</v>
      </c>
      <c r="D108" s="546" t="s">
        <v>3841</v>
      </c>
      <c r="E108" s="546" t="s">
        <v>3841</v>
      </c>
      <c r="F108" s="546" t="s">
        <v>3841</v>
      </c>
      <c r="G108" s="546" t="s">
        <v>3841</v>
      </c>
      <c r="H108" s="546" t="s">
        <v>3841</v>
      </c>
      <c r="I108" s="351"/>
      <c r="J108" s="351" t="s">
        <v>3793</v>
      </c>
      <c r="K108" s="351" t="s">
        <v>3793</v>
      </c>
      <c r="L108" s="351" t="s">
        <v>3793</v>
      </c>
      <c r="M108" s="351" t="s">
        <v>3793</v>
      </c>
      <c r="O108" s="351">
        <v>0.54269999999999996</v>
      </c>
      <c r="P108" s="351">
        <v>0.5413</v>
      </c>
      <c r="Q108" s="351">
        <v>0.52910000000000001</v>
      </c>
      <c r="R108" s="351">
        <v>0.51629999999999998</v>
      </c>
      <c r="S108" s="351">
        <v>0.52839999999999998</v>
      </c>
      <c r="T108" s="548"/>
      <c r="U108" s="177"/>
      <c r="W108" s="549">
        <f t="shared" si="4"/>
        <v>1.21E-2</v>
      </c>
      <c r="X108" s="550">
        <f t="shared" si="5"/>
        <v>-1.2800000000000034E-2</v>
      </c>
      <c r="Y108" s="550">
        <f t="shared" si="6"/>
        <v>-1.2199999999999989E-2</v>
      </c>
      <c r="Z108" s="550">
        <f t="shared" si="7"/>
        <v>-1.3999999999999568E-3</v>
      </c>
      <c r="AB108" s="177" t="s">
        <v>3794</v>
      </c>
      <c r="AC108" s="177" t="s">
        <v>3795</v>
      </c>
      <c r="AD108" s="177" t="s">
        <v>3795</v>
      </c>
      <c r="AE108" s="177" t="s">
        <v>3795</v>
      </c>
    </row>
    <row r="109" spans="1:31" hidden="1" x14ac:dyDescent="0.25">
      <c r="A109" s="177" t="s">
        <v>3996</v>
      </c>
      <c r="B109" s="177" t="s">
        <v>3997</v>
      </c>
      <c r="C109" s="177" t="s">
        <v>137</v>
      </c>
      <c r="D109" s="546" t="s">
        <v>3841</v>
      </c>
      <c r="E109" s="546" t="s">
        <v>3841</v>
      </c>
      <c r="F109" s="546" t="s">
        <v>3841</v>
      </c>
      <c r="G109" s="546" t="s">
        <v>3841</v>
      </c>
      <c r="H109" s="546" t="s">
        <v>3841</v>
      </c>
      <c r="I109" s="351"/>
      <c r="J109" s="351" t="s">
        <v>3793</v>
      </c>
      <c r="K109" s="351" t="s">
        <v>3793</v>
      </c>
      <c r="L109" s="351" t="s">
        <v>3793</v>
      </c>
      <c r="M109" s="351" t="s">
        <v>3793</v>
      </c>
      <c r="O109" s="351">
        <v>0.52200000000000002</v>
      </c>
      <c r="P109" s="351">
        <v>0.52429999999999999</v>
      </c>
      <c r="Q109" s="351">
        <v>0.52769999999999995</v>
      </c>
      <c r="R109" s="351">
        <v>0.53669999999999995</v>
      </c>
      <c r="S109" s="351">
        <v>0.5272</v>
      </c>
      <c r="T109" s="548"/>
      <c r="U109" s="177"/>
      <c r="W109" s="549">
        <f t="shared" si="4"/>
        <v>-9.4999999999999529E-3</v>
      </c>
      <c r="X109" s="550">
        <f t="shared" si="5"/>
        <v>9.000000000000008E-3</v>
      </c>
      <c r="Y109" s="550">
        <f t="shared" si="6"/>
        <v>3.3999999999999586E-3</v>
      </c>
      <c r="Z109" s="550">
        <f t="shared" si="7"/>
        <v>2.2999999999999687E-3</v>
      </c>
      <c r="AB109" s="177" t="s">
        <v>3795</v>
      </c>
      <c r="AC109" s="177" t="s">
        <v>3794</v>
      </c>
      <c r="AD109" s="177" t="s">
        <v>3794</v>
      </c>
      <c r="AE109" s="177" t="s">
        <v>3794</v>
      </c>
    </row>
    <row r="110" spans="1:31" x14ac:dyDescent="0.25">
      <c r="A110" s="177" t="s">
        <v>3998</v>
      </c>
      <c r="B110" s="177" t="s">
        <v>3999</v>
      </c>
      <c r="C110" s="177" t="s">
        <v>137</v>
      </c>
      <c r="D110" s="546" t="s">
        <v>3841</v>
      </c>
      <c r="E110" s="546" t="s">
        <v>3841</v>
      </c>
      <c r="F110" s="546" t="s">
        <v>3841</v>
      </c>
      <c r="G110" s="546" t="s">
        <v>3841</v>
      </c>
      <c r="H110" s="546" t="s">
        <v>3841</v>
      </c>
      <c r="I110" s="351"/>
      <c r="J110" s="351" t="s">
        <v>3793</v>
      </c>
      <c r="K110" s="351" t="s">
        <v>3793</v>
      </c>
      <c r="L110" s="351" t="s">
        <v>3793</v>
      </c>
      <c r="M110" s="351" t="s">
        <v>3793</v>
      </c>
      <c r="O110" s="351">
        <v>0.54690000000000005</v>
      </c>
      <c r="P110" s="351">
        <v>0.53190000000000004</v>
      </c>
      <c r="Q110" s="351">
        <v>0.52429999999999999</v>
      </c>
      <c r="R110" s="351">
        <v>0.52300000000000002</v>
      </c>
      <c r="S110" s="351">
        <v>0.52470000000000006</v>
      </c>
      <c r="T110" s="548"/>
      <c r="U110" s="177"/>
      <c r="W110" s="549">
        <f t="shared" si="4"/>
        <v>1.7000000000000348E-3</v>
      </c>
      <c r="X110" s="550">
        <f t="shared" si="5"/>
        <v>-1.2999999999999678E-3</v>
      </c>
      <c r="Y110" s="550">
        <f t="shared" si="6"/>
        <v>-7.6000000000000512E-3</v>
      </c>
      <c r="Z110" s="550">
        <f t="shared" si="7"/>
        <v>-1.5000000000000013E-2</v>
      </c>
      <c r="AB110" s="177" t="s">
        <v>3794</v>
      </c>
      <c r="AC110" s="177" t="s">
        <v>3795</v>
      </c>
      <c r="AD110" s="177" t="s">
        <v>3795</v>
      </c>
      <c r="AE110" s="177" t="s">
        <v>3795</v>
      </c>
    </row>
    <row r="111" spans="1:31" hidden="1" x14ac:dyDescent="0.25">
      <c r="A111" s="177" t="s">
        <v>4000</v>
      </c>
      <c r="B111" s="177" t="s">
        <v>4001</v>
      </c>
      <c r="C111" s="177" t="s">
        <v>137</v>
      </c>
      <c r="D111" s="546" t="s">
        <v>3841</v>
      </c>
      <c r="E111" s="546" t="s">
        <v>3841</v>
      </c>
      <c r="F111" s="546" t="s">
        <v>3841</v>
      </c>
      <c r="G111" s="546" t="s">
        <v>3841</v>
      </c>
      <c r="H111" s="546" t="s">
        <v>3841</v>
      </c>
      <c r="I111" s="351"/>
      <c r="J111" s="351" t="s">
        <v>3793</v>
      </c>
      <c r="K111" s="351" t="s">
        <v>3793</v>
      </c>
      <c r="L111" s="351" t="s">
        <v>3793</v>
      </c>
      <c r="M111" s="351" t="s">
        <v>3793</v>
      </c>
      <c r="O111" s="351">
        <v>0.60319999999999996</v>
      </c>
      <c r="P111" s="351">
        <v>0.57140000000000002</v>
      </c>
      <c r="Q111" s="351">
        <v>0.54200000000000004</v>
      </c>
      <c r="R111" s="351">
        <v>0.52100000000000002</v>
      </c>
      <c r="S111" s="351">
        <v>0.52110000000000001</v>
      </c>
      <c r="T111" s="548"/>
      <c r="U111" s="177"/>
      <c r="W111" s="549">
        <f t="shared" si="4"/>
        <v>9.9999999999988987E-5</v>
      </c>
      <c r="X111" s="550">
        <f t="shared" si="5"/>
        <v>-2.1000000000000019E-2</v>
      </c>
      <c r="Y111" s="550">
        <f t="shared" si="6"/>
        <v>-2.9399999999999982E-2</v>
      </c>
      <c r="Z111" s="550">
        <f t="shared" si="7"/>
        <v>-3.1799999999999939E-2</v>
      </c>
      <c r="AB111" s="177" t="s">
        <v>3793</v>
      </c>
      <c r="AC111" s="177" t="s">
        <v>3795</v>
      </c>
      <c r="AD111" s="177" t="s">
        <v>3795</v>
      </c>
      <c r="AE111" s="177" t="s">
        <v>3795</v>
      </c>
    </row>
    <row r="112" spans="1:31" x14ac:dyDescent="0.25">
      <c r="A112" s="177" t="s">
        <v>4002</v>
      </c>
      <c r="B112" s="177" t="s">
        <v>4003</v>
      </c>
      <c r="C112" s="177" t="s">
        <v>137</v>
      </c>
      <c r="D112" s="546" t="e">
        <v>#N/A</v>
      </c>
      <c r="E112" s="546" t="s">
        <v>3841</v>
      </c>
      <c r="F112" s="546" t="s">
        <v>3841</v>
      </c>
      <c r="G112" s="546" t="s">
        <v>3841</v>
      </c>
      <c r="H112" s="546" t="s">
        <v>3841</v>
      </c>
      <c r="I112" s="351"/>
      <c r="J112" s="351" t="s">
        <v>3793</v>
      </c>
      <c r="K112" s="351" t="s">
        <v>3793</v>
      </c>
      <c r="L112" s="351" t="s">
        <v>3793</v>
      </c>
      <c r="M112" s="351" t="s">
        <v>3905</v>
      </c>
      <c r="O112" s="351" t="e">
        <v>#N/A</v>
      </c>
      <c r="P112" s="351">
        <v>0.49669999999999997</v>
      </c>
      <c r="Q112" s="351">
        <v>0.53380000000000005</v>
      </c>
      <c r="R112" s="351">
        <v>0.5151</v>
      </c>
      <c r="S112" s="351">
        <v>0.52039999999999997</v>
      </c>
      <c r="T112" s="548"/>
      <c r="U112" s="177"/>
      <c r="W112" s="549">
        <f t="shared" si="4"/>
        <v>5.2999999999999714E-3</v>
      </c>
      <c r="X112" s="550">
        <f t="shared" si="5"/>
        <v>-1.870000000000005E-2</v>
      </c>
      <c r="Y112" s="550">
        <f t="shared" si="6"/>
        <v>3.7100000000000077E-2</v>
      </c>
      <c r="Z112" s="550" t="e">
        <f t="shared" si="7"/>
        <v>#N/A</v>
      </c>
      <c r="AB112" s="177" t="s">
        <v>3794</v>
      </c>
      <c r="AC112" s="177" t="s">
        <v>3795</v>
      </c>
      <c r="AD112" s="177" t="s">
        <v>3794</v>
      </c>
      <c r="AE112" s="177" t="s">
        <v>3905</v>
      </c>
    </row>
    <row r="113" spans="1:31" x14ac:dyDescent="0.25">
      <c r="A113" s="177" t="s">
        <v>4004</v>
      </c>
      <c r="B113" s="177" t="s">
        <v>4005</v>
      </c>
      <c r="C113" s="177" t="s">
        <v>137</v>
      </c>
      <c r="D113" s="546" t="s">
        <v>3841</v>
      </c>
      <c r="E113" s="546" t="s">
        <v>3841</v>
      </c>
      <c r="F113" s="546" t="s">
        <v>3841</v>
      </c>
      <c r="G113" s="546" t="s">
        <v>3841</v>
      </c>
      <c r="H113" s="546" t="s">
        <v>3841</v>
      </c>
      <c r="I113" s="351"/>
      <c r="J113" s="351" t="s">
        <v>3793</v>
      </c>
      <c r="K113" s="351" t="s">
        <v>3793</v>
      </c>
      <c r="L113" s="351" t="s">
        <v>3793</v>
      </c>
      <c r="M113" s="351" t="s">
        <v>3793</v>
      </c>
      <c r="O113" s="351">
        <v>0.47289999999999999</v>
      </c>
      <c r="P113" s="351">
        <v>0.4667</v>
      </c>
      <c r="Q113" s="351">
        <v>0.48010000000000003</v>
      </c>
      <c r="R113" s="351">
        <v>0.4914</v>
      </c>
      <c r="S113" s="351">
        <v>0.51429999999999998</v>
      </c>
      <c r="T113" s="548"/>
      <c r="U113" s="177"/>
      <c r="W113" s="549">
        <f t="shared" si="4"/>
        <v>2.2899999999999976E-2</v>
      </c>
      <c r="X113" s="550">
        <f t="shared" si="5"/>
        <v>1.1299999999999977E-2</v>
      </c>
      <c r="Y113" s="550">
        <f t="shared" si="6"/>
        <v>1.3400000000000023E-2</v>
      </c>
      <c r="Z113" s="550">
        <f t="shared" si="7"/>
        <v>-6.1999999999999833E-3</v>
      </c>
      <c r="AB113" s="177" t="s">
        <v>3794</v>
      </c>
      <c r="AC113" s="177" t="s">
        <v>3794</v>
      </c>
      <c r="AD113" s="177" t="s">
        <v>3794</v>
      </c>
      <c r="AE113" s="177" t="s">
        <v>3795</v>
      </c>
    </row>
    <row r="114" spans="1:31" x14ac:dyDescent="0.25">
      <c r="A114" s="177" t="s">
        <v>4006</v>
      </c>
      <c r="B114" s="177" t="s">
        <v>4007</v>
      </c>
      <c r="C114" s="177" t="s">
        <v>137</v>
      </c>
      <c r="D114" s="546" t="s">
        <v>3841</v>
      </c>
      <c r="E114" s="546" t="s">
        <v>3841</v>
      </c>
      <c r="F114" s="546" t="s">
        <v>3841</v>
      </c>
      <c r="G114" s="546" t="s">
        <v>3841</v>
      </c>
      <c r="H114" s="546" t="s">
        <v>3841</v>
      </c>
      <c r="I114" s="351"/>
      <c r="J114" s="351" t="s">
        <v>3793</v>
      </c>
      <c r="K114" s="351" t="s">
        <v>3793</v>
      </c>
      <c r="L114" s="351" t="s">
        <v>3793</v>
      </c>
      <c r="M114" s="351" t="s">
        <v>3793</v>
      </c>
      <c r="O114" s="351">
        <v>0.49490000000000001</v>
      </c>
      <c r="P114" s="351">
        <v>0.4864</v>
      </c>
      <c r="Q114" s="351">
        <v>0.48730000000000001</v>
      </c>
      <c r="R114" s="351">
        <v>0.505</v>
      </c>
      <c r="S114" s="351">
        <v>0.5111</v>
      </c>
      <c r="T114" s="548"/>
      <c r="U114" s="177"/>
      <c r="W114" s="549">
        <f t="shared" si="4"/>
        <v>6.0999999999999943E-3</v>
      </c>
      <c r="X114" s="550">
        <f t="shared" si="5"/>
        <v>1.7699999999999994E-2</v>
      </c>
      <c r="Y114" s="550">
        <f t="shared" si="6"/>
        <v>9.000000000000119E-4</v>
      </c>
      <c r="Z114" s="550">
        <f t="shared" si="7"/>
        <v>-8.5000000000000075E-3</v>
      </c>
      <c r="AB114" s="177" t="s">
        <v>3794</v>
      </c>
      <c r="AC114" s="177" t="s">
        <v>3794</v>
      </c>
      <c r="AD114" s="177" t="s">
        <v>3794</v>
      </c>
      <c r="AE114" s="177" t="s">
        <v>3795</v>
      </c>
    </row>
    <row r="115" spans="1:31" hidden="1" x14ac:dyDescent="0.25">
      <c r="A115" s="177" t="s">
        <v>4008</v>
      </c>
      <c r="B115" s="177" t="s">
        <v>4009</v>
      </c>
      <c r="C115" s="177" t="s">
        <v>137</v>
      </c>
      <c r="D115" s="546" t="s">
        <v>3841</v>
      </c>
      <c r="E115" s="546" t="s">
        <v>3841</v>
      </c>
      <c r="F115" s="546" t="e">
        <v>#N/A</v>
      </c>
      <c r="G115" s="546" t="e">
        <v>#N/A</v>
      </c>
      <c r="H115" s="546" t="s">
        <v>3841</v>
      </c>
      <c r="I115" s="351"/>
      <c r="J115" s="351" t="s">
        <v>3905</v>
      </c>
      <c r="K115" s="351" t="s">
        <v>3905</v>
      </c>
      <c r="L115" s="351" t="s">
        <v>3905</v>
      </c>
      <c r="M115" s="351" t="s">
        <v>3793</v>
      </c>
      <c r="O115" s="351">
        <v>0.51170000000000004</v>
      </c>
      <c r="P115" s="351">
        <v>0.51170000000000004</v>
      </c>
      <c r="Q115" s="351" t="e">
        <v>#N/A</v>
      </c>
      <c r="R115" s="351" t="e">
        <v>#N/A</v>
      </c>
      <c r="S115" s="351">
        <v>0.51080000000000003</v>
      </c>
      <c r="T115" s="548"/>
      <c r="U115" s="177"/>
      <c r="W115" s="549" t="e">
        <f t="shared" si="4"/>
        <v>#N/A</v>
      </c>
      <c r="X115" s="550" t="e">
        <f t="shared" si="5"/>
        <v>#N/A</v>
      </c>
      <c r="Y115" s="550" t="e">
        <f t="shared" si="6"/>
        <v>#N/A</v>
      </c>
      <c r="Z115" s="550">
        <f t="shared" si="7"/>
        <v>0</v>
      </c>
      <c r="AB115" s="177" t="s">
        <v>3905</v>
      </c>
      <c r="AC115" s="177" t="s">
        <v>3905</v>
      </c>
      <c r="AD115" s="177" t="s">
        <v>3905</v>
      </c>
      <c r="AE115" s="177" t="s">
        <v>3793</v>
      </c>
    </row>
    <row r="116" spans="1:31" hidden="1" x14ac:dyDescent="0.25">
      <c r="A116" s="177" t="s">
        <v>4010</v>
      </c>
      <c r="B116" s="177" t="s">
        <v>4011</v>
      </c>
      <c r="C116" s="177" t="s">
        <v>137</v>
      </c>
      <c r="D116" s="546" t="s">
        <v>3841</v>
      </c>
      <c r="E116" s="546" t="s">
        <v>3841</v>
      </c>
      <c r="F116" s="546" t="s">
        <v>3841</v>
      </c>
      <c r="G116" s="546" t="s">
        <v>3841</v>
      </c>
      <c r="H116" s="546" t="s">
        <v>3841</v>
      </c>
      <c r="I116" s="351"/>
      <c r="J116" s="351" t="s">
        <v>3793</v>
      </c>
      <c r="K116" s="351" t="s">
        <v>3793</v>
      </c>
      <c r="L116" s="351" t="s">
        <v>3793</v>
      </c>
      <c r="M116" s="351" t="s">
        <v>3793</v>
      </c>
      <c r="O116" s="351">
        <v>0.52259999999999995</v>
      </c>
      <c r="P116" s="351">
        <v>0.51890000000000003</v>
      </c>
      <c r="Q116" s="351">
        <v>0.52100000000000002</v>
      </c>
      <c r="R116" s="351">
        <v>0.51880000000000004</v>
      </c>
      <c r="S116" s="351">
        <v>0.50180000000000002</v>
      </c>
      <c r="T116" s="548"/>
      <c r="U116" s="177"/>
      <c r="W116" s="549">
        <f t="shared" si="4"/>
        <v>-1.7000000000000015E-2</v>
      </c>
      <c r="X116" s="550">
        <f t="shared" si="5"/>
        <v>-2.1999999999999797E-3</v>
      </c>
      <c r="Y116" s="550">
        <f t="shared" si="6"/>
        <v>2.0999999999999908E-3</v>
      </c>
      <c r="Z116" s="550">
        <f t="shared" si="7"/>
        <v>-3.6999999999999256E-3</v>
      </c>
      <c r="AB116" s="177" t="s">
        <v>3795</v>
      </c>
      <c r="AC116" s="177" t="s">
        <v>3795</v>
      </c>
      <c r="AD116" s="177" t="s">
        <v>3794</v>
      </c>
      <c r="AE116" s="177" t="s">
        <v>3795</v>
      </c>
    </row>
    <row r="117" spans="1:31" x14ac:dyDescent="0.25">
      <c r="A117" s="177" t="s">
        <v>4012</v>
      </c>
      <c r="B117" s="177" t="s">
        <v>4013</v>
      </c>
      <c r="C117" s="177" t="s">
        <v>137</v>
      </c>
      <c r="D117" s="546" t="e">
        <v>#N/A</v>
      </c>
      <c r="E117" s="546" t="e">
        <v>#N/A</v>
      </c>
      <c r="F117" s="546" t="s">
        <v>3841</v>
      </c>
      <c r="G117" s="546" t="s">
        <v>3841</v>
      </c>
      <c r="H117" s="546" t="s">
        <v>3841</v>
      </c>
      <c r="I117" s="351"/>
      <c r="J117" s="351" t="s">
        <v>3793</v>
      </c>
      <c r="K117" s="351" t="s">
        <v>3793</v>
      </c>
      <c r="L117" s="351" t="s">
        <v>3905</v>
      </c>
      <c r="M117" s="351" t="s">
        <v>3905</v>
      </c>
      <c r="O117" s="351" t="e">
        <v>#N/A</v>
      </c>
      <c r="P117" s="351" t="e">
        <v>#N/A</v>
      </c>
      <c r="Q117" s="351">
        <v>0.49080000000000001</v>
      </c>
      <c r="R117" s="351">
        <v>0.48809999999999998</v>
      </c>
      <c r="S117" s="351">
        <v>0.50139999999999996</v>
      </c>
      <c r="T117" s="548"/>
      <c r="U117" s="177"/>
      <c r="W117" s="549">
        <f t="shared" si="4"/>
        <v>1.3299999999999979E-2</v>
      </c>
      <c r="X117" s="550">
        <f t="shared" si="5"/>
        <v>-2.7000000000000357E-3</v>
      </c>
      <c r="Y117" s="550" t="e">
        <f t="shared" si="6"/>
        <v>#N/A</v>
      </c>
      <c r="Z117" s="550" t="e">
        <f t="shared" si="7"/>
        <v>#N/A</v>
      </c>
      <c r="AB117" s="177" t="s">
        <v>3794</v>
      </c>
      <c r="AC117" s="177" t="s">
        <v>3795</v>
      </c>
      <c r="AD117" s="177" t="s">
        <v>3905</v>
      </c>
      <c r="AE117" s="177" t="s">
        <v>3905</v>
      </c>
    </row>
    <row r="118" spans="1:31" hidden="1" x14ac:dyDescent="0.25">
      <c r="A118" s="177" t="s">
        <v>4014</v>
      </c>
      <c r="B118" s="177" t="s">
        <v>4015</v>
      </c>
      <c r="C118" s="177" t="s">
        <v>137</v>
      </c>
      <c r="D118" s="546" t="s">
        <v>3841</v>
      </c>
      <c r="E118" s="546" t="s">
        <v>3841</v>
      </c>
      <c r="F118" s="546" t="s">
        <v>3841</v>
      </c>
      <c r="G118" s="546" t="s">
        <v>3841</v>
      </c>
      <c r="H118" s="546" t="s">
        <v>3841</v>
      </c>
      <c r="I118" s="351"/>
      <c r="J118" s="351" t="s">
        <v>3793</v>
      </c>
      <c r="K118" s="351" t="s">
        <v>3793</v>
      </c>
      <c r="L118" s="351" t="s">
        <v>3793</v>
      </c>
      <c r="M118" s="351" t="s">
        <v>3793</v>
      </c>
      <c r="O118" s="351">
        <v>0.50419999999999998</v>
      </c>
      <c r="P118" s="351">
        <v>0.50349999999999995</v>
      </c>
      <c r="Q118" s="351">
        <v>0.49990000000000001</v>
      </c>
      <c r="R118" s="351">
        <v>0.50139999999999996</v>
      </c>
      <c r="S118" s="351">
        <v>0.50109999999999999</v>
      </c>
      <c r="T118" s="548"/>
      <c r="U118" s="177"/>
      <c r="W118" s="549">
        <f t="shared" si="4"/>
        <v>-2.9999999999996696E-4</v>
      </c>
      <c r="X118" s="550">
        <f t="shared" si="5"/>
        <v>1.4999999999999458E-3</v>
      </c>
      <c r="Y118" s="550">
        <f t="shared" si="6"/>
        <v>-3.5999999999999366E-3</v>
      </c>
      <c r="Z118" s="550">
        <f t="shared" si="7"/>
        <v>-7.0000000000003393E-4</v>
      </c>
      <c r="AB118" s="177" t="s">
        <v>3793</v>
      </c>
      <c r="AC118" s="177" t="s">
        <v>3794</v>
      </c>
      <c r="AD118" s="177" t="s">
        <v>3795</v>
      </c>
      <c r="AE118" s="177" t="s">
        <v>3795</v>
      </c>
    </row>
    <row r="119" spans="1:31" hidden="1" x14ac:dyDescent="0.25">
      <c r="A119" s="177" t="s">
        <v>4016</v>
      </c>
      <c r="B119" s="177" t="s">
        <v>4017</v>
      </c>
      <c r="C119" s="177" t="s">
        <v>137</v>
      </c>
      <c r="D119" s="546" t="e">
        <v>#N/A</v>
      </c>
      <c r="E119" s="546" t="e">
        <v>#N/A</v>
      </c>
      <c r="F119" s="546" t="s">
        <v>3841</v>
      </c>
      <c r="G119" s="546" t="s">
        <v>3841</v>
      </c>
      <c r="H119" s="546" t="s">
        <v>3841</v>
      </c>
      <c r="I119" s="351"/>
      <c r="J119" s="351" t="s">
        <v>3793</v>
      </c>
      <c r="K119" s="351" t="s">
        <v>3793</v>
      </c>
      <c r="L119" s="351" t="s">
        <v>3905</v>
      </c>
      <c r="M119" s="351" t="s">
        <v>3905</v>
      </c>
      <c r="O119" s="351" t="e">
        <v>#N/A</v>
      </c>
      <c r="P119" s="351" t="e">
        <v>#N/A</v>
      </c>
      <c r="Q119" s="351">
        <v>0.47970000000000002</v>
      </c>
      <c r="R119" s="351">
        <v>0.47910000000000003</v>
      </c>
      <c r="S119" s="351">
        <v>0.47560000000000002</v>
      </c>
      <c r="T119" s="548"/>
      <c r="U119" s="177"/>
      <c r="W119" s="549">
        <f t="shared" si="4"/>
        <v>-3.5000000000000031E-3</v>
      </c>
      <c r="X119" s="550">
        <f t="shared" si="5"/>
        <v>-5.9999999999998943E-4</v>
      </c>
      <c r="Y119" s="550" t="e">
        <f t="shared" si="6"/>
        <v>#N/A</v>
      </c>
      <c r="Z119" s="550" t="e">
        <f t="shared" si="7"/>
        <v>#N/A</v>
      </c>
      <c r="AB119" s="177" t="s">
        <v>3795</v>
      </c>
      <c r="AC119" s="177" t="s">
        <v>3795</v>
      </c>
      <c r="AD119" s="177" t="s">
        <v>3905</v>
      </c>
      <c r="AE119" s="177" t="s">
        <v>3905</v>
      </c>
    </row>
    <row r="120" spans="1:31" x14ac:dyDescent="0.25">
      <c r="A120" s="177" t="s">
        <v>4018</v>
      </c>
      <c r="B120" s="177" t="s">
        <v>4019</v>
      </c>
      <c r="C120" s="177" t="s">
        <v>137</v>
      </c>
      <c r="D120" s="546" t="s">
        <v>3841</v>
      </c>
      <c r="E120" s="546" t="s">
        <v>3841</v>
      </c>
      <c r="F120" s="546" t="s">
        <v>3841</v>
      </c>
      <c r="G120" s="546" t="s">
        <v>3841</v>
      </c>
      <c r="H120" s="546" t="s">
        <v>3841</v>
      </c>
      <c r="I120" s="551"/>
      <c r="J120" s="351" t="s">
        <v>3793</v>
      </c>
      <c r="K120" s="351" t="s">
        <v>3793</v>
      </c>
      <c r="L120" s="351" t="s">
        <v>3793</v>
      </c>
      <c r="M120" s="351" t="s">
        <v>3793</v>
      </c>
      <c r="O120" s="351">
        <v>0.48830000000000001</v>
      </c>
      <c r="P120" s="351">
        <v>0.48670000000000002</v>
      </c>
      <c r="Q120" s="351">
        <v>0.46289999999999998</v>
      </c>
      <c r="R120" s="351">
        <v>0.46460000000000001</v>
      </c>
      <c r="S120" s="351">
        <v>0.46600000000000003</v>
      </c>
      <c r="T120" s="548"/>
      <c r="U120" s="177"/>
      <c r="W120" s="549">
        <f t="shared" si="4"/>
        <v>1.4000000000000123E-3</v>
      </c>
      <c r="X120" s="550">
        <f t="shared" si="5"/>
        <v>1.7000000000000348E-3</v>
      </c>
      <c r="Y120" s="550">
        <f t="shared" si="6"/>
        <v>-2.3800000000000043E-2</v>
      </c>
      <c r="Z120" s="550">
        <f t="shared" si="7"/>
        <v>-1.5999999999999903E-3</v>
      </c>
      <c r="AB120" s="177" t="s">
        <v>3794</v>
      </c>
      <c r="AC120" s="177" t="s">
        <v>3794</v>
      </c>
      <c r="AD120" s="177" t="s">
        <v>3795</v>
      </c>
      <c r="AE120" s="177" t="s">
        <v>3795</v>
      </c>
    </row>
    <row r="121" spans="1:31" hidden="1" x14ac:dyDescent="0.25">
      <c r="A121" s="177" t="s">
        <v>4020</v>
      </c>
      <c r="B121" s="177" t="s">
        <v>4021</v>
      </c>
      <c r="C121" s="177" t="s">
        <v>4022</v>
      </c>
      <c r="D121" s="546" t="s">
        <v>3792</v>
      </c>
      <c r="E121" s="546" t="s">
        <v>3792</v>
      </c>
      <c r="F121" s="546" t="s">
        <v>3792</v>
      </c>
      <c r="G121" s="546" t="e">
        <v>#N/A</v>
      </c>
      <c r="H121" s="546" t="e">
        <v>#N/A</v>
      </c>
      <c r="J121" s="351" t="s">
        <v>3905</v>
      </c>
      <c r="K121" s="351" t="s">
        <v>3905</v>
      </c>
      <c r="L121" s="351" t="s">
        <v>3793</v>
      </c>
      <c r="M121" s="351" t="s">
        <v>3793</v>
      </c>
      <c r="O121" s="351">
        <v>0.86250000000000004</v>
      </c>
      <c r="P121" s="351">
        <v>0.87250000000000005</v>
      </c>
      <c r="Q121" s="351">
        <v>0.85009999999999997</v>
      </c>
      <c r="R121" s="351" t="e">
        <v>#N/A</v>
      </c>
      <c r="S121" s="351" t="e">
        <v>#N/A</v>
      </c>
      <c r="T121" s="548"/>
      <c r="U121" s="177"/>
      <c r="W121" s="549" t="e">
        <f t="shared" si="4"/>
        <v>#N/A</v>
      </c>
      <c r="X121" s="550" t="e">
        <f t="shared" si="5"/>
        <v>#N/A</v>
      </c>
      <c r="Y121" s="550">
        <f t="shared" si="6"/>
        <v>-2.2400000000000087E-2</v>
      </c>
      <c r="Z121" s="550">
        <f t="shared" si="7"/>
        <v>1.0000000000000009E-2</v>
      </c>
      <c r="AB121" s="177" t="s">
        <v>3905</v>
      </c>
      <c r="AC121" s="177" t="s">
        <v>3905</v>
      </c>
      <c r="AD121" s="177" t="s">
        <v>3795</v>
      </c>
      <c r="AE121" s="177" t="s">
        <v>3794</v>
      </c>
    </row>
    <row r="122" spans="1:31" hidden="1" x14ac:dyDescent="0.25">
      <c r="A122" s="177" t="s">
        <v>4023</v>
      </c>
      <c r="B122" s="177" t="s">
        <v>4024</v>
      </c>
      <c r="C122" s="177" t="s">
        <v>4022</v>
      </c>
      <c r="D122" s="546" t="s">
        <v>3792</v>
      </c>
      <c r="E122" s="546" t="s">
        <v>3792</v>
      </c>
      <c r="F122" s="546" t="s">
        <v>3792</v>
      </c>
      <c r="G122" s="546" t="s">
        <v>3792</v>
      </c>
      <c r="H122" s="546" t="e">
        <v>#N/A</v>
      </c>
      <c r="J122" s="351" t="s">
        <v>3905</v>
      </c>
      <c r="K122" s="351" t="s">
        <v>3793</v>
      </c>
      <c r="L122" s="351" t="s">
        <v>3793</v>
      </c>
      <c r="M122" s="351" t="s">
        <v>3793</v>
      </c>
      <c r="O122" s="351">
        <v>0.83940000000000003</v>
      </c>
      <c r="P122" s="351">
        <v>0.85650000000000004</v>
      </c>
      <c r="Q122" s="351">
        <v>0.87270000000000003</v>
      </c>
      <c r="R122" s="351">
        <v>0.86370000000000002</v>
      </c>
      <c r="S122" s="351" t="e">
        <v>#N/A</v>
      </c>
      <c r="T122" s="548"/>
      <c r="U122" s="177"/>
      <c r="W122" s="549" t="e">
        <f t="shared" si="4"/>
        <v>#N/A</v>
      </c>
      <c r="X122" s="550">
        <f t="shared" si="5"/>
        <v>-9.000000000000008E-3</v>
      </c>
      <c r="Y122" s="550">
        <f t="shared" si="6"/>
        <v>1.6199999999999992E-2</v>
      </c>
      <c r="Z122" s="550">
        <f t="shared" si="7"/>
        <v>1.7100000000000004E-2</v>
      </c>
      <c r="AB122" s="177" t="s">
        <v>3905</v>
      </c>
      <c r="AC122" s="177" t="s">
        <v>3795</v>
      </c>
      <c r="AD122" s="177" t="s">
        <v>3794</v>
      </c>
      <c r="AE122" s="177" t="s">
        <v>3794</v>
      </c>
    </row>
    <row r="123" spans="1:31" hidden="1" x14ac:dyDescent="0.25">
      <c r="A123" s="177" t="s">
        <v>4025</v>
      </c>
      <c r="B123" s="177" t="s">
        <v>4026</v>
      </c>
      <c r="C123" s="177" t="s">
        <v>4022</v>
      </c>
      <c r="D123" s="546" t="s">
        <v>3792</v>
      </c>
      <c r="E123" s="546" t="s">
        <v>3792</v>
      </c>
      <c r="F123" s="546" t="e">
        <v>#N/A</v>
      </c>
      <c r="G123" s="546" t="e">
        <v>#N/A</v>
      </c>
      <c r="H123" s="546" t="e">
        <v>#N/A</v>
      </c>
      <c r="I123" s="547"/>
      <c r="J123" s="351" t="s">
        <v>3905</v>
      </c>
      <c r="K123" s="351" t="s">
        <v>3905</v>
      </c>
      <c r="L123" s="351" t="s">
        <v>3905</v>
      </c>
      <c r="M123" s="351" t="s">
        <v>3793</v>
      </c>
      <c r="O123" s="351">
        <v>0.77290000000000003</v>
      </c>
      <c r="P123" s="351">
        <v>0.77290000000000003</v>
      </c>
      <c r="Q123" s="351" t="e">
        <v>#N/A</v>
      </c>
      <c r="R123" s="351" t="e">
        <v>#N/A</v>
      </c>
      <c r="S123" s="351" t="e">
        <v>#N/A</v>
      </c>
      <c r="T123" s="548"/>
      <c r="U123" s="177"/>
      <c r="W123" s="549" t="e">
        <f t="shared" si="4"/>
        <v>#N/A</v>
      </c>
      <c r="X123" s="550" t="e">
        <f t="shared" si="5"/>
        <v>#N/A</v>
      </c>
      <c r="Y123" s="550" t="e">
        <f t="shared" si="6"/>
        <v>#N/A</v>
      </c>
      <c r="Z123" s="550">
        <f t="shared" si="7"/>
        <v>0</v>
      </c>
      <c r="AB123" s="177" t="s">
        <v>3905</v>
      </c>
      <c r="AC123" s="177" t="s">
        <v>3905</v>
      </c>
      <c r="AD123" s="177" t="s">
        <v>3905</v>
      </c>
      <c r="AE123" s="177" t="s">
        <v>3793</v>
      </c>
    </row>
    <row r="124" spans="1:31" hidden="1" x14ac:dyDescent="0.25">
      <c r="A124" s="177" t="s">
        <v>4027</v>
      </c>
      <c r="B124" s="177" t="s">
        <v>4028</v>
      </c>
      <c r="C124" s="177" t="s">
        <v>4022</v>
      </c>
      <c r="D124" s="546" t="s">
        <v>3803</v>
      </c>
      <c r="E124" s="546" t="s">
        <v>3803</v>
      </c>
      <c r="F124" s="546" t="e">
        <v>#N/A</v>
      </c>
      <c r="G124" s="546" t="e">
        <v>#N/A</v>
      </c>
      <c r="H124" s="546" t="e">
        <v>#N/A</v>
      </c>
      <c r="I124" s="351"/>
      <c r="J124" s="351" t="s">
        <v>3905</v>
      </c>
      <c r="K124" s="351" t="s">
        <v>3905</v>
      </c>
      <c r="L124" s="351" t="s">
        <v>3905</v>
      </c>
      <c r="M124" s="351" t="s">
        <v>3793</v>
      </c>
      <c r="O124" s="351">
        <v>0.68200000000000005</v>
      </c>
      <c r="P124" s="351">
        <v>0.68200000000000005</v>
      </c>
      <c r="Q124" s="351" t="e">
        <v>#N/A</v>
      </c>
      <c r="R124" s="351" t="e">
        <v>#N/A</v>
      </c>
      <c r="S124" s="351" t="e">
        <v>#N/A</v>
      </c>
      <c r="T124" s="548"/>
      <c r="U124" s="177"/>
      <c r="W124" s="549" t="e">
        <f t="shared" si="4"/>
        <v>#N/A</v>
      </c>
      <c r="X124" s="550" t="e">
        <f t="shared" si="5"/>
        <v>#N/A</v>
      </c>
      <c r="Y124" s="550" t="e">
        <f t="shared" si="6"/>
        <v>#N/A</v>
      </c>
      <c r="Z124" s="550">
        <f t="shared" si="7"/>
        <v>0</v>
      </c>
      <c r="AB124" s="177" t="s">
        <v>3905</v>
      </c>
      <c r="AC124" s="177" t="s">
        <v>3905</v>
      </c>
      <c r="AD124" s="177" t="s">
        <v>3905</v>
      </c>
      <c r="AE124" s="177" t="s">
        <v>3793</v>
      </c>
    </row>
    <row r="125" spans="1:31" hidden="1" x14ac:dyDescent="0.25">
      <c r="A125" s="177" t="s">
        <v>4029</v>
      </c>
      <c r="B125" s="177" t="s">
        <v>4030</v>
      </c>
      <c r="C125" s="177" t="s">
        <v>4022</v>
      </c>
      <c r="D125" s="546" t="s">
        <v>3803</v>
      </c>
      <c r="E125" s="546" t="s">
        <v>3803</v>
      </c>
      <c r="F125" s="546" t="e">
        <v>#N/A</v>
      </c>
      <c r="G125" s="546" t="e">
        <v>#N/A</v>
      </c>
      <c r="H125" s="546" t="e">
        <v>#N/A</v>
      </c>
      <c r="I125" s="351"/>
      <c r="J125" s="351" t="s">
        <v>3905</v>
      </c>
      <c r="K125" s="351" t="s">
        <v>3905</v>
      </c>
      <c r="L125" s="351" t="s">
        <v>3905</v>
      </c>
      <c r="M125" s="351" t="s">
        <v>3793</v>
      </c>
      <c r="O125" s="351">
        <v>0.6794</v>
      </c>
      <c r="P125" s="351">
        <v>0.6794</v>
      </c>
      <c r="Q125" s="351" t="e">
        <v>#N/A</v>
      </c>
      <c r="R125" s="351" t="e">
        <v>#N/A</v>
      </c>
      <c r="S125" s="351" t="e">
        <v>#N/A</v>
      </c>
      <c r="T125" s="548"/>
      <c r="U125" s="177"/>
      <c r="W125" s="549" t="e">
        <f t="shared" si="4"/>
        <v>#N/A</v>
      </c>
      <c r="X125" s="550" t="e">
        <f t="shared" si="5"/>
        <v>#N/A</v>
      </c>
      <c r="Y125" s="550" t="e">
        <f t="shared" si="6"/>
        <v>#N/A</v>
      </c>
      <c r="Z125" s="550">
        <f t="shared" si="7"/>
        <v>0</v>
      </c>
      <c r="AB125" s="177" t="s">
        <v>3905</v>
      </c>
      <c r="AC125" s="177" t="s">
        <v>3905</v>
      </c>
      <c r="AD125" s="177" t="s">
        <v>3905</v>
      </c>
      <c r="AE125" s="177" t="s">
        <v>3793</v>
      </c>
    </row>
    <row r="126" spans="1:31" hidden="1" x14ac:dyDescent="0.25">
      <c r="A126" s="177" t="s">
        <v>4031</v>
      </c>
      <c r="B126" s="177" t="s">
        <v>4032</v>
      </c>
      <c r="C126" s="177" t="s">
        <v>4022</v>
      </c>
      <c r="D126" s="546" t="s">
        <v>3818</v>
      </c>
      <c r="E126" s="546" t="s">
        <v>3818</v>
      </c>
      <c r="F126" s="546" t="e">
        <v>#N/A</v>
      </c>
      <c r="G126" s="546" t="e">
        <v>#N/A</v>
      </c>
      <c r="H126" s="546" t="e">
        <v>#N/A</v>
      </c>
      <c r="I126" s="351"/>
      <c r="J126" s="351" t="s">
        <v>3905</v>
      </c>
      <c r="K126" s="351" t="s">
        <v>3905</v>
      </c>
      <c r="L126" s="351" t="s">
        <v>3905</v>
      </c>
      <c r="M126" s="351" t="s">
        <v>3793</v>
      </c>
      <c r="O126" s="351">
        <v>0.65039999999999998</v>
      </c>
      <c r="P126" s="351">
        <v>0.65039999999999998</v>
      </c>
      <c r="Q126" s="351" t="e">
        <v>#N/A</v>
      </c>
      <c r="R126" s="351" t="e">
        <v>#N/A</v>
      </c>
      <c r="S126" s="351" t="e">
        <v>#N/A</v>
      </c>
      <c r="T126" s="548"/>
      <c r="U126" s="177"/>
      <c r="W126" s="549" t="e">
        <f t="shared" si="4"/>
        <v>#N/A</v>
      </c>
      <c r="X126" s="550" t="e">
        <f t="shared" si="5"/>
        <v>#N/A</v>
      </c>
      <c r="Y126" s="550" t="e">
        <f t="shared" si="6"/>
        <v>#N/A</v>
      </c>
      <c r="Z126" s="550">
        <f t="shared" si="7"/>
        <v>0</v>
      </c>
      <c r="AB126" s="177" t="s">
        <v>3905</v>
      </c>
      <c r="AC126" s="177" t="s">
        <v>3905</v>
      </c>
      <c r="AD126" s="177" t="s">
        <v>3905</v>
      </c>
      <c r="AE126" s="177" t="s">
        <v>3793</v>
      </c>
    </row>
    <row r="127" spans="1:31" hidden="1" x14ac:dyDescent="0.25">
      <c r="A127" s="177" t="s">
        <v>4033</v>
      </c>
      <c r="B127" s="177" t="s">
        <v>4034</v>
      </c>
      <c r="C127" s="177" t="s">
        <v>4022</v>
      </c>
      <c r="D127" s="546" t="s">
        <v>3818</v>
      </c>
      <c r="E127" s="546" t="s">
        <v>3818</v>
      </c>
      <c r="F127" s="546" t="e">
        <v>#N/A</v>
      </c>
      <c r="G127" s="546" t="e">
        <v>#N/A</v>
      </c>
      <c r="H127" s="546" t="e">
        <v>#N/A</v>
      </c>
      <c r="I127" s="351"/>
      <c r="J127" s="351" t="s">
        <v>3905</v>
      </c>
      <c r="K127" s="351" t="s">
        <v>3905</v>
      </c>
      <c r="L127" s="351" t="s">
        <v>3905</v>
      </c>
      <c r="M127" s="351" t="s">
        <v>3793</v>
      </c>
      <c r="O127" s="351">
        <v>0.64449999999999996</v>
      </c>
      <c r="P127" s="351">
        <v>0.64449999999999996</v>
      </c>
      <c r="Q127" s="351" t="e">
        <v>#N/A</v>
      </c>
      <c r="R127" s="351" t="e">
        <v>#N/A</v>
      </c>
      <c r="S127" s="351" t="e">
        <v>#N/A</v>
      </c>
      <c r="T127" s="548"/>
      <c r="U127" s="177"/>
      <c r="W127" s="549" t="e">
        <f t="shared" si="4"/>
        <v>#N/A</v>
      </c>
      <c r="X127" s="550" t="e">
        <f t="shared" si="5"/>
        <v>#N/A</v>
      </c>
      <c r="Y127" s="550" t="e">
        <f t="shared" si="6"/>
        <v>#N/A</v>
      </c>
      <c r="Z127" s="550">
        <f t="shared" si="7"/>
        <v>0</v>
      </c>
      <c r="AB127" s="177" t="s">
        <v>3905</v>
      </c>
      <c r="AC127" s="177" t="s">
        <v>3905</v>
      </c>
      <c r="AD127" s="177" t="s">
        <v>3905</v>
      </c>
      <c r="AE127" s="177" t="s">
        <v>3793</v>
      </c>
    </row>
    <row r="128" spans="1:31" hidden="1" x14ac:dyDescent="0.25">
      <c r="A128" s="177" t="s">
        <v>4035</v>
      </c>
      <c r="B128" s="177" t="s">
        <v>4036</v>
      </c>
      <c r="C128" s="177" t="s">
        <v>4022</v>
      </c>
      <c r="D128" s="546" t="s">
        <v>3818</v>
      </c>
      <c r="E128" s="546" t="s">
        <v>3818</v>
      </c>
      <c r="F128" s="546" t="e">
        <v>#N/A</v>
      </c>
      <c r="G128" s="546" t="e">
        <v>#N/A</v>
      </c>
      <c r="H128" s="546" t="e">
        <v>#N/A</v>
      </c>
      <c r="I128" s="351"/>
      <c r="J128" s="351" t="s">
        <v>3905</v>
      </c>
      <c r="K128" s="351" t="s">
        <v>3905</v>
      </c>
      <c r="L128" s="351" t="s">
        <v>3905</v>
      </c>
      <c r="M128" s="351" t="s">
        <v>3793</v>
      </c>
      <c r="O128" s="351">
        <v>0.64300000000000002</v>
      </c>
      <c r="P128" s="351">
        <v>0.64300000000000002</v>
      </c>
      <c r="Q128" s="351" t="e">
        <v>#N/A</v>
      </c>
      <c r="R128" s="351" t="e">
        <v>#N/A</v>
      </c>
      <c r="S128" s="351" t="e">
        <v>#N/A</v>
      </c>
      <c r="T128" s="548"/>
      <c r="U128" s="177"/>
      <c r="W128" s="549" t="e">
        <f t="shared" si="4"/>
        <v>#N/A</v>
      </c>
      <c r="X128" s="550" t="e">
        <f t="shared" si="5"/>
        <v>#N/A</v>
      </c>
      <c r="Y128" s="550" t="e">
        <f t="shared" si="6"/>
        <v>#N/A</v>
      </c>
      <c r="Z128" s="550">
        <f t="shared" si="7"/>
        <v>0</v>
      </c>
      <c r="AB128" s="177" t="s">
        <v>3905</v>
      </c>
      <c r="AC128" s="177" t="s">
        <v>3905</v>
      </c>
      <c r="AD128" s="177" t="s">
        <v>3905</v>
      </c>
      <c r="AE128" s="177" t="s">
        <v>3793</v>
      </c>
    </row>
    <row r="129" spans="1:31" hidden="1" x14ac:dyDescent="0.25">
      <c r="A129" s="177" t="s">
        <v>4037</v>
      </c>
      <c r="B129" s="177" t="s">
        <v>4038</v>
      </c>
      <c r="C129" s="177" t="s">
        <v>4022</v>
      </c>
      <c r="D129" s="546" t="s">
        <v>3818</v>
      </c>
      <c r="E129" s="546" t="s">
        <v>3818</v>
      </c>
      <c r="F129" s="546" t="e">
        <v>#N/A</v>
      </c>
      <c r="G129" s="546" t="e">
        <v>#N/A</v>
      </c>
      <c r="H129" s="546" t="e">
        <v>#N/A</v>
      </c>
      <c r="I129" s="351"/>
      <c r="J129" s="351" t="s">
        <v>3905</v>
      </c>
      <c r="K129" s="351" t="s">
        <v>3905</v>
      </c>
      <c r="L129" s="351" t="s">
        <v>3905</v>
      </c>
      <c r="M129" s="351" t="s">
        <v>3793</v>
      </c>
      <c r="O129" s="351">
        <v>0.63829999999999998</v>
      </c>
      <c r="P129" s="351">
        <v>0.63829999999999998</v>
      </c>
      <c r="Q129" s="351" t="e">
        <v>#N/A</v>
      </c>
      <c r="R129" s="351" t="e">
        <v>#N/A</v>
      </c>
      <c r="S129" s="351" t="e">
        <v>#N/A</v>
      </c>
      <c r="T129" s="548"/>
      <c r="U129" s="177"/>
      <c r="W129" s="549" t="e">
        <f t="shared" si="4"/>
        <v>#N/A</v>
      </c>
      <c r="X129" s="550" t="e">
        <f t="shared" si="5"/>
        <v>#N/A</v>
      </c>
      <c r="Y129" s="550" t="e">
        <f t="shared" si="6"/>
        <v>#N/A</v>
      </c>
      <c r="Z129" s="550">
        <f t="shared" si="7"/>
        <v>0</v>
      </c>
      <c r="AB129" s="177" t="s">
        <v>3905</v>
      </c>
      <c r="AC129" s="177" t="s">
        <v>3905</v>
      </c>
      <c r="AD129" s="177" t="s">
        <v>3905</v>
      </c>
      <c r="AE129" s="177" t="s">
        <v>3793</v>
      </c>
    </row>
    <row r="130" spans="1:31" hidden="1" x14ac:dyDescent="0.25">
      <c r="A130" s="177" t="s">
        <v>4039</v>
      </c>
      <c r="B130" s="177" t="s">
        <v>4040</v>
      </c>
      <c r="C130" s="177" t="s">
        <v>4022</v>
      </c>
      <c r="D130" s="546" t="s">
        <v>3818</v>
      </c>
      <c r="E130" s="546" t="s">
        <v>3818</v>
      </c>
      <c r="F130" s="546" t="e">
        <v>#N/A</v>
      </c>
      <c r="G130" s="546" t="e">
        <v>#N/A</v>
      </c>
      <c r="H130" s="546" t="e">
        <v>#N/A</v>
      </c>
      <c r="I130" s="351"/>
      <c r="J130" s="351" t="s">
        <v>3905</v>
      </c>
      <c r="K130" s="351" t="s">
        <v>3905</v>
      </c>
      <c r="L130" s="351" t="s">
        <v>3905</v>
      </c>
      <c r="M130" s="351" t="s">
        <v>3793</v>
      </c>
      <c r="O130" s="351">
        <v>0.63739999999999997</v>
      </c>
      <c r="P130" s="351">
        <v>0.63739999999999997</v>
      </c>
      <c r="Q130" s="351" t="e">
        <v>#N/A</v>
      </c>
      <c r="R130" s="351" t="e">
        <v>#N/A</v>
      </c>
      <c r="S130" s="351" t="e">
        <v>#N/A</v>
      </c>
      <c r="T130" s="548"/>
      <c r="U130" s="177"/>
      <c r="W130" s="549" t="e">
        <f t="shared" si="4"/>
        <v>#N/A</v>
      </c>
      <c r="X130" s="550" t="e">
        <f t="shared" si="5"/>
        <v>#N/A</v>
      </c>
      <c r="Y130" s="550" t="e">
        <f t="shared" si="6"/>
        <v>#N/A</v>
      </c>
      <c r="Z130" s="550">
        <f t="shared" si="7"/>
        <v>0</v>
      </c>
      <c r="AB130" s="177" t="s">
        <v>3905</v>
      </c>
      <c r="AC130" s="177" t="s">
        <v>3905</v>
      </c>
      <c r="AD130" s="177" t="s">
        <v>3905</v>
      </c>
      <c r="AE130" s="177" t="s">
        <v>3793</v>
      </c>
    </row>
    <row r="131" spans="1:31" hidden="1" x14ac:dyDescent="0.25">
      <c r="A131" s="177" t="s">
        <v>4041</v>
      </c>
      <c r="B131" s="177" t="s">
        <v>4042</v>
      </c>
      <c r="C131" s="177" t="s">
        <v>4022</v>
      </c>
      <c r="D131" s="546" t="s">
        <v>3818</v>
      </c>
      <c r="E131" s="546" t="s">
        <v>3818</v>
      </c>
      <c r="F131" s="546" t="e">
        <v>#N/A</v>
      </c>
      <c r="G131" s="546" t="e">
        <v>#N/A</v>
      </c>
      <c r="H131" s="546" t="e">
        <v>#N/A</v>
      </c>
      <c r="I131" s="351"/>
      <c r="J131" s="351" t="s">
        <v>3905</v>
      </c>
      <c r="K131" s="351" t="s">
        <v>3905</v>
      </c>
      <c r="L131" s="351" t="s">
        <v>3905</v>
      </c>
      <c r="M131" s="351" t="s">
        <v>3793</v>
      </c>
      <c r="O131" s="351">
        <v>0.63539999999999996</v>
      </c>
      <c r="P131" s="351">
        <v>0.63539999999999996</v>
      </c>
      <c r="Q131" s="351" t="e">
        <v>#N/A</v>
      </c>
      <c r="R131" s="351" t="e">
        <v>#N/A</v>
      </c>
      <c r="S131" s="351" t="e">
        <v>#N/A</v>
      </c>
      <c r="T131" s="548"/>
      <c r="U131" s="177"/>
      <c r="W131" s="549" t="e">
        <f t="shared" si="4"/>
        <v>#N/A</v>
      </c>
      <c r="X131" s="550" t="e">
        <f t="shared" si="5"/>
        <v>#N/A</v>
      </c>
      <c r="Y131" s="550" t="e">
        <f t="shared" si="6"/>
        <v>#N/A</v>
      </c>
      <c r="Z131" s="550">
        <f t="shared" si="7"/>
        <v>0</v>
      </c>
      <c r="AB131" s="177" t="s">
        <v>3905</v>
      </c>
      <c r="AC131" s="177" t="s">
        <v>3905</v>
      </c>
      <c r="AD131" s="177" t="s">
        <v>3905</v>
      </c>
      <c r="AE131" s="177" t="s">
        <v>3793</v>
      </c>
    </row>
    <row r="132" spans="1:31" hidden="1" x14ac:dyDescent="0.25">
      <c r="A132" s="177" t="s">
        <v>4043</v>
      </c>
      <c r="B132" s="177" t="s">
        <v>4044</v>
      </c>
      <c r="C132" s="177" t="s">
        <v>4022</v>
      </c>
      <c r="D132" s="546" t="s">
        <v>3818</v>
      </c>
      <c r="E132" s="546" t="s">
        <v>3818</v>
      </c>
      <c r="F132" s="546" t="e">
        <v>#N/A</v>
      </c>
      <c r="G132" s="546" t="e">
        <v>#N/A</v>
      </c>
      <c r="H132" s="546" t="e">
        <v>#N/A</v>
      </c>
      <c r="I132" s="351"/>
      <c r="J132" s="351" t="s">
        <v>3905</v>
      </c>
      <c r="K132" s="351" t="s">
        <v>3905</v>
      </c>
      <c r="L132" s="351" t="s">
        <v>3905</v>
      </c>
      <c r="M132" s="351" t="s">
        <v>3793</v>
      </c>
      <c r="O132" s="351">
        <v>0.63390000000000002</v>
      </c>
      <c r="P132" s="351">
        <v>0.63390000000000002</v>
      </c>
      <c r="Q132" s="351" t="e">
        <v>#N/A</v>
      </c>
      <c r="R132" s="351" t="e">
        <v>#N/A</v>
      </c>
      <c r="S132" s="351" t="e">
        <v>#N/A</v>
      </c>
      <c r="T132" s="548"/>
      <c r="U132" s="177"/>
      <c r="W132" s="549" t="e">
        <f t="shared" si="4"/>
        <v>#N/A</v>
      </c>
      <c r="X132" s="550" t="e">
        <f t="shared" si="5"/>
        <v>#N/A</v>
      </c>
      <c r="Y132" s="550" t="e">
        <f t="shared" si="6"/>
        <v>#N/A</v>
      </c>
      <c r="Z132" s="550">
        <f t="shared" si="7"/>
        <v>0</v>
      </c>
      <c r="AB132" s="177" t="s">
        <v>3905</v>
      </c>
      <c r="AC132" s="177" t="s">
        <v>3905</v>
      </c>
      <c r="AD132" s="177" t="s">
        <v>3905</v>
      </c>
      <c r="AE132" s="177" t="s">
        <v>3793</v>
      </c>
    </row>
    <row r="133" spans="1:31" hidden="1" x14ac:dyDescent="0.25">
      <c r="A133" s="177" t="s">
        <v>4045</v>
      </c>
      <c r="B133" s="177" t="s">
        <v>4046</v>
      </c>
      <c r="C133" s="177" t="s">
        <v>4022</v>
      </c>
      <c r="D133" s="546" t="s">
        <v>3841</v>
      </c>
      <c r="E133" s="546" t="s">
        <v>3841</v>
      </c>
      <c r="F133" s="546" t="e">
        <v>#N/A</v>
      </c>
      <c r="G133" s="546" t="e">
        <v>#N/A</v>
      </c>
      <c r="H133" s="546" t="e">
        <v>#N/A</v>
      </c>
      <c r="I133" s="351"/>
      <c r="J133" s="351" t="s">
        <v>3905</v>
      </c>
      <c r="K133" s="351" t="s">
        <v>3905</v>
      </c>
      <c r="L133" s="351" t="s">
        <v>3905</v>
      </c>
      <c r="M133" s="351" t="s">
        <v>3793</v>
      </c>
      <c r="O133" s="351">
        <v>0.61729999999999996</v>
      </c>
      <c r="P133" s="351">
        <v>0.61729999999999996</v>
      </c>
      <c r="Q133" s="351" t="e">
        <v>#N/A</v>
      </c>
      <c r="R133" s="351" t="e">
        <v>#N/A</v>
      </c>
      <c r="S133" s="351" t="e">
        <v>#N/A</v>
      </c>
      <c r="T133" s="548"/>
      <c r="U133" s="177"/>
      <c r="W133" s="549" t="e">
        <f t="shared" si="4"/>
        <v>#N/A</v>
      </c>
      <c r="X133" s="550" t="e">
        <f t="shared" si="5"/>
        <v>#N/A</v>
      </c>
      <c r="Y133" s="550" t="e">
        <f t="shared" si="6"/>
        <v>#N/A</v>
      </c>
      <c r="Z133" s="550">
        <f t="shared" si="7"/>
        <v>0</v>
      </c>
      <c r="AB133" s="177" t="s">
        <v>3905</v>
      </c>
      <c r="AC133" s="177" t="s">
        <v>3905</v>
      </c>
      <c r="AD133" s="177" t="s">
        <v>3905</v>
      </c>
      <c r="AE133" s="177" t="s">
        <v>3793</v>
      </c>
    </row>
    <row r="134" spans="1:31" hidden="1" x14ac:dyDescent="0.25">
      <c r="A134" s="177" t="s">
        <v>4047</v>
      </c>
      <c r="B134" s="177" t="s">
        <v>4048</v>
      </c>
      <c r="C134" s="177" t="s">
        <v>4022</v>
      </c>
      <c r="D134" s="546" t="s">
        <v>3841</v>
      </c>
      <c r="E134" s="546" t="s">
        <v>3841</v>
      </c>
      <c r="F134" s="546" t="e">
        <v>#N/A</v>
      </c>
      <c r="G134" s="546" t="e">
        <v>#N/A</v>
      </c>
      <c r="H134" s="546" t="e">
        <v>#N/A</v>
      </c>
      <c r="I134" s="551"/>
      <c r="J134" s="351" t="s">
        <v>3905</v>
      </c>
      <c r="K134" s="351" t="s">
        <v>3905</v>
      </c>
      <c r="L134" s="351" t="s">
        <v>3905</v>
      </c>
      <c r="M134" s="351" t="s">
        <v>3793</v>
      </c>
      <c r="O134" s="351">
        <v>0.59719999999999995</v>
      </c>
      <c r="P134" s="351">
        <v>0.59719999999999995</v>
      </c>
      <c r="Q134" s="351" t="e">
        <v>#N/A</v>
      </c>
      <c r="R134" s="351" t="e">
        <v>#N/A</v>
      </c>
      <c r="S134" s="351" t="e">
        <v>#N/A</v>
      </c>
      <c r="T134" s="548"/>
      <c r="U134" s="177"/>
      <c r="W134" s="549" t="e">
        <f t="shared" si="4"/>
        <v>#N/A</v>
      </c>
      <c r="X134" s="550" t="e">
        <f t="shared" si="5"/>
        <v>#N/A</v>
      </c>
      <c r="Y134" s="550" t="e">
        <f t="shared" si="6"/>
        <v>#N/A</v>
      </c>
      <c r="Z134" s="550">
        <f t="shared" si="7"/>
        <v>0</v>
      </c>
      <c r="AB134" s="177" t="s">
        <v>3905</v>
      </c>
      <c r="AC134" s="177" t="s">
        <v>3905</v>
      </c>
      <c r="AD134" s="177" t="s">
        <v>3905</v>
      </c>
      <c r="AE134" s="177" t="s">
        <v>3793</v>
      </c>
    </row>
    <row r="135" spans="1:31" hidden="1" x14ac:dyDescent="0.25">
      <c r="A135" s="177" t="s">
        <v>4049</v>
      </c>
      <c r="B135" s="177" t="s">
        <v>4050</v>
      </c>
      <c r="C135" s="177" t="s">
        <v>4022</v>
      </c>
      <c r="D135" s="546" t="s">
        <v>3841</v>
      </c>
      <c r="E135" s="546" t="s">
        <v>3841</v>
      </c>
      <c r="F135" s="546" t="s">
        <v>3841</v>
      </c>
      <c r="G135" s="546" t="s">
        <v>3841</v>
      </c>
      <c r="H135" s="546" t="e">
        <v>#N/A</v>
      </c>
      <c r="J135" s="351" t="s">
        <v>3905</v>
      </c>
      <c r="K135" s="351" t="s">
        <v>3793</v>
      </c>
      <c r="L135" s="351" t="s">
        <v>3793</v>
      </c>
      <c r="M135" s="351" t="s">
        <v>3793</v>
      </c>
      <c r="O135" s="351">
        <v>0.59670000000000001</v>
      </c>
      <c r="P135" s="351">
        <v>0.60940000000000005</v>
      </c>
      <c r="Q135" s="351">
        <v>0.61609999999999998</v>
      </c>
      <c r="R135" s="351">
        <v>0.61380000000000001</v>
      </c>
      <c r="S135" s="351" t="e">
        <v>#N/A</v>
      </c>
      <c r="T135" s="548"/>
      <c r="U135" s="177"/>
      <c r="W135" s="549" t="e">
        <f t="shared" si="4"/>
        <v>#N/A</v>
      </c>
      <c r="X135" s="550">
        <f t="shared" si="5"/>
        <v>-2.2999999999999687E-3</v>
      </c>
      <c r="Y135" s="550">
        <f t="shared" si="6"/>
        <v>6.6999999999999282E-3</v>
      </c>
      <c r="Z135" s="550">
        <f t="shared" si="7"/>
        <v>1.2700000000000045E-2</v>
      </c>
      <c r="AB135" s="177" t="s">
        <v>3905</v>
      </c>
      <c r="AC135" s="177" t="s">
        <v>3795</v>
      </c>
      <c r="AD135" s="177" t="s">
        <v>3794</v>
      </c>
      <c r="AE135" s="177" t="s">
        <v>3794</v>
      </c>
    </row>
    <row r="136" spans="1:31" hidden="1" x14ac:dyDescent="0.25">
      <c r="A136" s="177" t="s">
        <v>4051</v>
      </c>
      <c r="B136" s="177" t="s">
        <v>4052</v>
      </c>
      <c r="C136" s="177" t="s">
        <v>4022</v>
      </c>
      <c r="D136" s="546" t="s">
        <v>3841</v>
      </c>
      <c r="E136" s="546" t="s">
        <v>3841</v>
      </c>
      <c r="F136" s="546" t="e">
        <v>#N/A</v>
      </c>
      <c r="G136" s="546" t="e">
        <v>#N/A</v>
      </c>
      <c r="H136" s="546" t="e">
        <v>#N/A</v>
      </c>
      <c r="I136" s="547"/>
      <c r="J136" s="351" t="s">
        <v>3905</v>
      </c>
      <c r="K136" s="351" t="s">
        <v>3905</v>
      </c>
      <c r="L136" s="351" t="s">
        <v>3905</v>
      </c>
      <c r="M136" s="351" t="s">
        <v>3793</v>
      </c>
      <c r="O136" s="351">
        <v>0.59</v>
      </c>
      <c r="P136" s="351">
        <v>0.59</v>
      </c>
      <c r="Q136" s="351" t="e">
        <v>#N/A</v>
      </c>
      <c r="R136" s="351" t="e">
        <v>#N/A</v>
      </c>
      <c r="S136" s="351" t="e">
        <v>#N/A</v>
      </c>
      <c r="T136" s="548"/>
      <c r="U136" s="177"/>
      <c r="W136" s="549" t="e">
        <f t="shared" si="4"/>
        <v>#N/A</v>
      </c>
      <c r="X136" s="550" t="e">
        <f t="shared" si="5"/>
        <v>#N/A</v>
      </c>
      <c r="Y136" s="550" t="e">
        <f t="shared" si="6"/>
        <v>#N/A</v>
      </c>
      <c r="Z136" s="550">
        <f t="shared" si="7"/>
        <v>0</v>
      </c>
      <c r="AB136" s="177" t="s">
        <v>3905</v>
      </c>
      <c r="AC136" s="177" t="s">
        <v>3905</v>
      </c>
      <c r="AD136" s="177" t="s">
        <v>3905</v>
      </c>
      <c r="AE136" s="177" t="s">
        <v>3793</v>
      </c>
    </row>
    <row r="137" spans="1:31" hidden="1" x14ac:dyDescent="0.25">
      <c r="A137" s="177" t="s">
        <v>4053</v>
      </c>
      <c r="B137" s="177" t="s">
        <v>4054</v>
      </c>
      <c r="C137" s="177" t="s">
        <v>4022</v>
      </c>
      <c r="D137" s="546" t="s">
        <v>3841</v>
      </c>
      <c r="E137" s="546" t="s">
        <v>3841</v>
      </c>
      <c r="F137" s="546" t="e">
        <v>#N/A</v>
      </c>
      <c r="G137" s="546" t="e">
        <v>#N/A</v>
      </c>
      <c r="H137" s="546" t="e">
        <v>#N/A</v>
      </c>
      <c r="I137" s="351"/>
      <c r="J137" s="351" t="s">
        <v>3905</v>
      </c>
      <c r="K137" s="351" t="s">
        <v>3905</v>
      </c>
      <c r="L137" s="351" t="s">
        <v>3905</v>
      </c>
      <c r="M137" s="351" t="s">
        <v>3793</v>
      </c>
      <c r="O137" s="351">
        <v>0.58889999999999998</v>
      </c>
      <c r="P137" s="351">
        <v>0.58889999999999998</v>
      </c>
      <c r="Q137" s="351" t="e">
        <v>#N/A</v>
      </c>
      <c r="R137" s="351" t="e">
        <v>#N/A</v>
      </c>
      <c r="S137" s="351" t="e">
        <v>#N/A</v>
      </c>
      <c r="T137" s="548"/>
      <c r="U137" s="177"/>
      <c r="W137" s="549" t="e">
        <f t="shared" si="4"/>
        <v>#N/A</v>
      </c>
      <c r="X137" s="550" t="e">
        <f t="shared" si="5"/>
        <v>#N/A</v>
      </c>
      <c r="Y137" s="550" t="e">
        <f t="shared" si="6"/>
        <v>#N/A</v>
      </c>
      <c r="Z137" s="550">
        <f t="shared" si="7"/>
        <v>0</v>
      </c>
      <c r="AB137" s="177" t="s">
        <v>3905</v>
      </c>
      <c r="AC137" s="177" t="s">
        <v>3905</v>
      </c>
      <c r="AD137" s="177" t="s">
        <v>3905</v>
      </c>
      <c r="AE137" s="177" t="s">
        <v>3793</v>
      </c>
    </row>
    <row r="138" spans="1:31" hidden="1" x14ac:dyDescent="0.25">
      <c r="A138" s="177" t="s">
        <v>4055</v>
      </c>
      <c r="B138" s="177" t="s">
        <v>4056</v>
      </c>
      <c r="C138" s="177" t="s">
        <v>4022</v>
      </c>
      <c r="D138" s="546" t="s">
        <v>3841</v>
      </c>
      <c r="E138" s="546" t="s">
        <v>3841</v>
      </c>
      <c r="F138" s="546" t="e">
        <v>#N/A</v>
      </c>
      <c r="G138" s="546" t="e">
        <v>#N/A</v>
      </c>
      <c r="H138" s="546" t="e">
        <v>#N/A</v>
      </c>
      <c r="I138" s="351"/>
      <c r="J138" s="351" t="s">
        <v>3905</v>
      </c>
      <c r="K138" s="351" t="s">
        <v>3905</v>
      </c>
      <c r="L138" s="351" t="s">
        <v>3905</v>
      </c>
      <c r="M138" s="351" t="s">
        <v>3793</v>
      </c>
      <c r="O138" s="351">
        <v>0.58579999999999999</v>
      </c>
      <c r="P138" s="351">
        <v>0.58579999999999999</v>
      </c>
      <c r="Q138" s="351" t="e">
        <v>#N/A</v>
      </c>
      <c r="R138" s="351" t="e">
        <v>#N/A</v>
      </c>
      <c r="S138" s="351" t="e">
        <v>#N/A</v>
      </c>
      <c r="T138" s="548"/>
      <c r="U138" s="177"/>
      <c r="W138" s="549" t="e">
        <f t="shared" ref="W138:W201" si="8">+S138-R138</f>
        <v>#N/A</v>
      </c>
      <c r="X138" s="550" t="e">
        <f t="shared" ref="X138:X201" si="9">+R138-Q138</f>
        <v>#N/A</v>
      </c>
      <c r="Y138" s="550" t="e">
        <f t="shared" ref="Y138:Y201" si="10">+Q138-P138</f>
        <v>#N/A</v>
      </c>
      <c r="Z138" s="550">
        <f t="shared" ref="Z138:Z201" si="11">+P138-O138</f>
        <v>0</v>
      </c>
      <c r="AB138" s="177" t="s">
        <v>3905</v>
      </c>
      <c r="AC138" s="177" t="s">
        <v>3905</v>
      </c>
      <c r="AD138" s="177" t="s">
        <v>3905</v>
      </c>
      <c r="AE138" s="177" t="s">
        <v>3793</v>
      </c>
    </row>
    <row r="139" spans="1:31" hidden="1" x14ac:dyDescent="0.25">
      <c r="A139" s="177" t="s">
        <v>4057</v>
      </c>
      <c r="B139" s="177" t="s">
        <v>4058</v>
      </c>
      <c r="C139" s="177" t="s">
        <v>4022</v>
      </c>
      <c r="D139" s="546" t="s">
        <v>3841</v>
      </c>
      <c r="E139" s="546" t="s">
        <v>3841</v>
      </c>
      <c r="F139" s="546" t="e">
        <v>#N/A</v>
      </c>
      <c r="G139" s="546" t="e">
        <v>#N/A</v>
      </c>
      <c r="H139" s="546" t="e">
        <v>#N/A</v>
      </c>
      <c r="I139" s="351"/>
      <c r="J139" s="351" t="s">
        <v>3905</v>
      </c>
      <c r="K139" s="351" t="s">
        <v>3905</v>
      </c>
      <c r="L139" s="351" t="s">
        <v>3905</v>
      </c>
      <c r="M139" s="351" t="s">
        <v>3793</v>
      </c>
      <c r="O139" s="351">
        <v>0.54510000000000003</v>
      </c>
      <c r="P139" s="351">
        <v>0.54510000000000003</v>
      </c>
      <c r="Q139" s="351" t="e">
        <v>#N/A</v>
      </c>
      <c r="R139" s="351" t="e">
        <v>#N/A</v>
      </c>
      <c r="S139" s="351" t="e">
        <v>#N/A</v>
      </c>
      <c r="T139" s="548"/>
      <c r="U139" s="177"/>
      <c r="W139" s="549" t="e">
        <f t="shared" si="8"/>
        <v>#N/A</v>
      </c>
      <c r="X139" s="550" t="e">
        <f t="shared" si="9"/>
        <v>#N/A</v>
      </c>
      <c r="Y139" s="550" t="e">
        <f t="shared" si="10"/>
        <v>#N/A</v>
      </c>
      <c r="Z139" s="550">
        <f t="shared" si="11"/>
        <v>0</v>
      </c>
      <c r="AB139" s="177" t="s">
        <v>3905</v>
      </c>
      <c r="AC139" s="177" t="s">
        <v>3905</v>
      </c>
      <c r="AD139" s="177" t="s">
        <v>3905</v>
      </c>
      <c r="AE139" s="177" t="s">
        <v>3793</v>
      </c>
    </row>
    <row r="140" spans="1:31" hidden="1" x14ac:dyDescent="0.25">
      <c r="A140" s="177" t="s">
        <v>4059</v>
      </c>
      <c r="B140" s="177" t="s">
        <v>4060</v>
      </c>
      <c r="C140" s="177" t="s">
        <v>4022</v>
      </c>
      <c r="D140" s="546" t="s">
        <v>3841</v>
      </c>
      <c r="E140" s="546" t="s">
        <v>3841</v>
      </c>
      <c r="F140" s="546" t="e">
        <v>#N/A</v>
      </c>
      <c r="G140" s="546" t="e">
        <v>#N/A</v>
      </c>
      <c r="H140" s="546" t="e">
        <v>#N/A</v>
      </c>
      <c r="I140" s="351"/>
      <c r="J140" s="351" t="s">
        <v>3905</v>
      </c>
      <c r="K140" s="351" t="s">
        <v>3905</v>
      </c>
      <c r="L140" s="351" t="s">
        <v>3905</v>
      </c>
      <c r="M140" s="351" t="s">
        <v>3793</v>
      </c>
      <c r="O140" s="351">
        <v>0.52470000000000006</v>
      </c>
      <c r="P140" s="351">
        <v>0.52470000000000006</v>
      </c>
      <c r="Q140" s="351" t="e">
        <v>#N/A</v>
      </c>
      <c r="R140" s="351" t="e">
        <v>#N/A</v>
      </c>
      <c r="S140" s="351" t="e">
        <v>#N/A</v>
      </c>
      <c r="T140" s="548"/>
      <c r="U140" s="177"/>
      <c r="W140" s="549" t="e">
        <f t="shared" si="8"/>
        <v>#N/A</v>
      </c>
      <c r="X140" s="550" t="e">
        <f t="shared" si="9"/>
        <v>#N/A</v>
      </c>
      <c r="Y140" s="550" t="e">
        <f t="shared" si="10"/>
        <v>#N/A</v>
      </c>
      <c r="Z140" s="550">
        <f t="shared" si="11"/>
        <v>0</v>
      </c>
      <c r="AB140" s="177" t="s">
        <v>3905</v>
      </c>
      <c r="AC140" s="177" t="s">
        <v>3905</v>
      </c>
      <c r="AD140" s="177" t="s">
        <v>3905</v>
      </c>
      <c r="AE140" s="177" t="s">
        <v>3793</v>
      </c>
    </row>
    <row r="141" spans="1:31" hidden="1" x14ac:dyDescent="0.25">
      <c r="A141" s="177" t="s">
        <v>4061</v>
      </c>
      <c r="B141" s="177" t="s">
        <v>4062</v>
      </c>
      <c r="C141" s="177" t="s">
        <v>4022</v>
      </c>
      <c r="D141" s="546" t="e">
        <v>#N/A</v>
      </c>
      <c r="E141" s="546" t="s">
        <v>3841</v>
      </c>
      <c r="F141" s="546" t="s">
        <v>3818</v>
      </c>
      <c r="G141" s="546" t="s">
        <v>3818</v>
      </c>
      <c r="H141" s="546" t="e">
        <v>#N/A</v>
      </c>
      <c r="I141" s="551"/>
      <c r="J141" s="351" t="s">
        <v>3905</v>
      </c>
      <c r="K141" s="351" t="s">
        <v>3793</v>
      </c>
      <c r="L141" s="351" t="s">
        <v>3794</v>
      </c>
      <c r="M141" s="351" t="s">
        <v>3905</v>
      </c>
      <c r="O141" s="351" t="e">
        <v>#N/A</v>
      </c>
      <c r="P141" s="351">
        <v>0.61850000000000005</v>
      </c>
      <c r="Q141" s="351">
        <v>0.66800000000000004</v>
      </c>
      <c r="R141" s="351">
        <v>0.66069999999999995</v>
      </c>
      <c r="S141" s="351" t="e">
        <v>#N/A</v>
      </c>
      <c r="T141" s="548"/>
      <c r="U141" s="177"/>
      <c r="W141" s="549" t="e">
        <f t="shared" si="8"/>
        <v>#N/A</v>
      </c>
      <c r="X141" s="550">
        <f t="shared" si="9"/>
        <v>-7.3000000000000842E-3</v>
      </c>
      <c r="Y141" s="550">
        <f t="shared" si="10"/>
        <v>4.9499999999999988E-2</v>
      </c>
      <c r="Z141" s="550" t="e">
        <f t="shared" si="11"/>
        <v>#N/A</v>
      </c>
      <c r="AB141" s="177" t="s">
        <v>3905</v>
      </c>
      <c r="AC141" s="177" t="s">
        <v>3795</v>
      </c>
      <c r="AD141" s="177" t="s">
        <v>3794</v>
      </c>
      <c r="AE141" s="177" t="s">
        <v>3905</v>
      </c>
    </row>
    <row r="142" spans="1:31" hidden="1" x14ac:dyDescent="0.25">
      <c r="A142" s="177" t="s">
        <v>4063</v>
      </c>
      <c r="B142" s="177" t="s">
        <v>4064</v>
      </c>
      <c r="C142" s="177" t="s">
        <v>4022</v>
      </c>
      <c r="D142" s="546" t="e">
        <v>#N/A</v>
      </c>
      <c r="E142" s="546" t="s">
        <v>3841</v>
      </c>
      <c r="F142" s="546" t="s">
        <v>3841</v>
      </c>
      <c r="G142" s="546" t="e">
        <v>#N/A</v>
      </c>
      <c r="H142" s="546" t="e">
        <v>#N/A</v>
      </c>
      <c r="J142" s="351" t="s">
        <v>3905</v>
      </c>
      <c r="K142" s="351" t="s">
        <v>3905</v>
      </c>
      <c r="L142" s="351" t="s">
        <v>3793</v>
      </c>
      <c r="M142" s="351" t="s">
        <v>3905</v>
      </c>
      <c r="O142" s="351" t="e">
        <v>#N/A</v>
      </c>
      <c r="P142" s="351">
        <v>0.56179999999999997</v>
      </c>
      <c r="Q142" s="351">
        <v>0.56189999999999996</v>
      </c>
      <c r="R142" s="351" t="e">
        <v>#N/A</v>
      </c>
      <c r="S142" s="351" t="e">
        <v>#N/A</v>
      </c>
      <c r="T142" s="548"/>
      <c r="U142" s="177"/>
      <c r="W142" s="549" t="e">
        <f t="shared" si="8"/>
        <v>#N/A</v>
      </c>
      <c r="X142" s="550" t="e">
        <f t="shared" si="9"/>
        <v>#N/A</v>
      </c>
      <c r="Y142" s="550">
        <f t="shared" si="10"/>
        <v>9.9999999999988987E-5</v>
      </c>
      <c r="Z142" s="550" t="e">
        <f t="shared" si="11"/>
        <v>#N/A</v>
      </c>
      <c r="AB142" s="177" t="s">
        <v>3905</v>
      </c>
      <c r="AC142" s="177" t="s">
        <v>3905</v>
      </c>
      <c r="AD142" s="177" t="s">
        <v>3793</v>
      </c>
      <c r="AE142" s="177" t="s">
        <v>3905</v>
      </c>
    </row>
    <row r="143" spans="1:31" hidden="1" x14ac:dyDescent="0.25">
      <c r="A143" s="177" t="s">
        <v>4065</v>
      </c>
      <c r="B143" s="177" t="s">
        <v>4066</v>
      </c>
      <c r="C143" s="177" t="s">
        <v>4022</v>
      </c>
      <c r="D143" s="546" t="e">
        <v>#N/A</v>
      </c>
      <c r="E143" s="546" t="e">
        <v>#N/A</v>
      </c>
      <c r="F143" s="546" t="s">
        <v>3841</v>
      </c>
      <c r="G143" s="546" t="e">
        <v>#N/A</v>
      </c>
      <c r="H143" s="546" t="e">
        <v>#N/A</v>
      </c>
      <c r="I143" s="547"/>
      <c r="J143" s="351" t="s">
        <v>3905</v>
      </c>
      <c r="K143" s="351" t="s">
        <v>3905</v>
      </c>
      <c r="L143" s="351" t="s">
        <v>3905</v>
      </c>
      <c r="M143" s="351" t="s">
        <v>3905</v>
      </c>
      <c r="O143" s="351" t="e">
        <v>#N/A</v>
      </c>
      <c r="P143" s="351" t="e">
        <v>#N/A</v>
      </c>
      <c r="Q143" s="351">
        <v>0.54410000000000003</v>
      </c>
      <c r="R143" s="351" t="e">
        <v>#N/A</v>
      </c>
      <c r="S143" s="351" t="e">
        <v>#N/A</v>
      </c>
      <c r="T143" s="548"/>
      <c r="U143" s="177"/>
      <c r="W143" s="549" t="e">
        <f t="shared" si="8"/>
        <v>#N/A</v>
      </c>
      <c r="X143" s="550" t="e">
        <f t="shared" si="9"/>
        <v>#N/A</v>
      </c>
      <c r="Y143" s="550" t="e">
        <f t="shared" si="10"/>
        <v>#N/A</v>
      </c>
      <c r="Z143" s="550" t="e">
        <f t="shared" si="11"/>
        <v>#N/A</v>
      </c>
      <c r="AB143" s="177" t="s">
        <v>3905</v>
      </c>
      <c r="AC143" s="177" t="s">
        <v>3905</v>
      </c>
      <c r="AD143" s="177" t="s">
        <v>3905</v>
      </c>
      <c r="AE143" s="177" t="s">
        <v>3905</v>
      </c>
    </row>
    <row r="144" spans="1:31" hidden="1" x14ac:dyDescent="0.25">
      <c r="A144" s="177" t="s">
        <v>4067</v>
      </c>
      <c r="B144" s="177" t="s">
        <v>4068</v>
      </c>
      <c r="C144" s="177" t="s">
        <v>4022</v>
      </c>
      <c r="D144" s="546" t="e">
        <v>#N/A</v>
      </c>
      <c r="E144" s="546" t="e">
        <v>#N/A</v>
      </c>
      <c r="F144" s="546" t="s">
        <v>3841</v>
      </c>
      <c r="G144" s="546" t="e">
        <v>#N/A</v>
      </c>
      <c r="H144" s="546" t="e">
        <v>#N/A</v>
      </c>
      <c r="I144" s="551"/>
      <c r="J144" s="351" t="s">
        <v>3905</v>
      </c>
      <c r="K144" s="351" t="s">
        <v>3905</v>
      </c>
      <c r="L144" s="351" t="s">
        <v>3905</v>
      </c>
      <c r="M144" s="351" t="s">
        <v>3905</v>
      </c>
      <c r="O144" s="351" t="e">
        <v>#N/A</v>
      </c>
      <c r="P144" s="351" t="e">
        <v>#N/A</v>
      </c>
      <c r="Q144" s="351">
        <v>0.5212</v>
      </c>
      <c r="R144" s="351" t="e">
        <v>#N/A</v>
      </c>
      <c r="S144" s="351" t="e">
        <v>#N/A</v>
      </c>
      <c r="T144" s="548"/>
      <c r="U144" s="177"/>
      <c r="W144" s="549" t="e">
        <f t="shared" si="8"/>
        <v>#N/A</v>
      </c>
      <c r="X144" s="550" t="e">
        <f t="shared" si="9"/>
        <v>#N/A</v>
      </c>
      <c r="Y144" s="550" t="e">
        <f t="shared" si="10"/>
        <v>#N/A</v>
      </c>
      <c r="Z144" s="550" t="e">
        <f t="shared" si="11"/>
        <v>#N/A</v>
      </c>
      <c r="AB144" s="177" t="s">
        <v>3905</v>
      </c>
      <c r="AC144" s="177" t="s">
        <v>3905</v>
      </c>
      <c r="AD144" s="177" t="s">
        <v>3905</v>
      </c>
      <c r="AE144" s="177" t="s">
        <v>3905</v>
      </c>
    </row>
    <row r="145" spans="1:31" hidden="1" x14ac:dyDescent="0.25">
      <c r="A145" s="177" t="s">
        <v>4069</v>
      </c>
      <c r="B145" s="177" t="s">
        <v>4070</v>
      </c>
      <c r="C145" s="177" t="s">
        <v>4022</v>
      </c>
      <c r="D145" s="546" t="s">
        <v>3792</v>
      </c>
      <c r="E145" s="546" t="s">
        <v>3792</v>
      </c>
      <c r="F145" s="546" t="s">
        <v>3792</v>
      </c>
      <c r="G145" s="546" t="s">
        <v>3792</v>
      </c>
      <c r="H145" s="546" t="s">
        <v>3792</v>
      </c>
      <c r="J145" s="351" t="s">
        <v>3793</v>
      </c>
      <c r="K145" s="351" t="s">
        <v>3793</v>
      </c>
      <c r="L145" s="351" t="s">
        <v>3793</v>
      </c>
      <c r="M145" s="351" t="s">
        <v>3793</v>
      </c>
      <c r="O145" s="351">
        <v>0.86890000000000001</v>
      </c>
      <c r="P145" s="351">
        <v>0.87929999999999997</v>
      </c>
      <c r="Q145" s="351">
        <v>0.87219999999999998</v>
      </c>
      <c r="R145" s="351">
        <v>0.88080000000000003</v>
      </c>
      <c r="S145" s="351">
        <v>0.88070000000000004</v>
      </c>
      <c r="T145" s="548"/>
      <c r="U145" s="177"/>
      <c r="W145" s="549">
        <f t="shared" si="8"/>
        <v>-9.9999999999988987E-5</v>
      </c>
      <c r="X145" s="550">
        <f t="shared" si="9"/>
        <v>8.600000000000052E-3</v>
      </c>
      <c r="Y145" s="550">
        <f t="shared" si="10"/>
        <v>-7.0999999999999952E-3</v>
      </c>
      <c r="Z145" s="550">
        <f t="shared" si="11"/>
        <v>1.0399999999999965E-2</v>
      </c>
      <c r="AB145" s="177" t="s">
        <v>3793</v>
      </c>
      <c r="AC145" s="177" t="s">
        <v>3794</v>
      </c>
      <c r="AD145" s="177" t="s">
        <v>3795</v>
      </c>
      <c r="AE145" s="177" t="s">
        <v>3794</v>
      </c>
    </row>
    <row r="146" spans="1:31" hidden="1" x14ac:dyDescent="0.25">
      <c r="A146" s="177" t="s">
        <v>4071</v>
      </c>
      <c r="B146" s="177" t="s">
        <v>4072</v>
      </c>
      <c r="C146" s="177" t="s">
        <v>4022</v>
      </c>
      <c r="D146" s="546" t="s">
        <v>3792</v>
      </c>
      <c r="E146" s="546" t="s">
        <v>3792</v>
      </c>
      <c r="F146" s="546" t="s">
        <v>3792</v>
      </c>
      <c r="G146" s="546" t="s">
        <v>3792</v>
      </c>
      <c r="H146" s="546" t="s">
        <v>3792</v>
      </c>
      <c r="J146" s="351" t="s">
        <v>3793</v>
      </c>
      <c r="K146" s="351" t="s">
        <v>3793</v>
      </c>
      <c r="L146" s="351" t="s">
        <v>3793</v>
      </c>
      <c r="M146" s="351" t="s">
        <v>3793</v>
      </c>
      <c r="O146" s="351">
        <v>0.86580000000000001</v>
      </c>
      <c r="P146" s="351">
        <v>0.86329999999999996</v>
      </c>
      <c r="Q146" s="351">
        <v>0.86770000000000003</v>
      </c>
      <c r="R146" s="351">
        <v>0.86960000000000004</v>
      </c>
      <c r="S146" s="351">
        <v>0.87909999999999999</v>
      </c>
      <c r="T146" s="548"/>
      <c r="U146" s="177"/>
      <c r="W146" s="549">
        <f t="shared" si="8"/>
        <v>9.4999999999999529E-3</v>
      </c>
      <c r="X146" s="550">
        <f t="shared" si="9"/>
        <v>1.9000000000000128E-3</v>
      </c>
      <c r="Y146" s="550">
        <f t="shared" si="10"/>
        <v>4.4000000000000705E-3</v>
      </c>
      <c r="Z146" s="550">
        <f t="shared" si="11"/>
        <v>-2.5000000000000577E-3</v>
      </c>
      <c r="AB146" s="177" t="s">
        <v>3794</v>
      </c>
      <c r="AC146" s="177" t="s">
        <v>3794</v>
      </c>
      <c r="AD146" s="177" t="s">
        <v>3794</v>
      </c>
      <c r="AE146" s="177" t="s">
        <v>3795</v>
      </c>
    </row>
    <row r="147" spans="1:31" hidden="1" x14ac:dyDescent="0.25">
      <c r="A147" s="177" t="s">
        <v>4073</v>
      </c>
      <c r="B147" s="177" t="s">
        <v>4074</v>
      </c>
      <c r="C147" s="177" t="s">
        <v>4022</v>
      </c>
      <c r="D147" s="546" t="s">
        <v>3792</v>
      </c>
      <c r="E147" s="546" t="s">
        <v>3792</v>
      </c>
      <c r="F147" s="546" t="s">
        <v>3792</v>
      </c>
      <c r="G147" s="546" t="s">
        <v>3792</v>
      </c>
      <c r="H147" s="546" t="s">
        <v>3792</v>
      </c>
      <c r="J147" s="351" t="s">
        <v>3793</v>
      </c>
      <c r="K147" s="351" t="s">
        <v>3793</v>
      </c>
      <c r="L147" s="351" t="s">
        <v>3793</v>
      </c>
      <c r="M147" s="351" t="s">
        <v>3793</v>
      </c>
      <c r="O147" s="351">
        <v>0.8629</v>
      </c>
      <c r="P147" s="351">
        <v>0.8548</v>
      </c>
      <c r="Q147" s="351">
        <v>0.8599</v>
      </c>
      <c r="R147" s="351">
        <v>0.8649</v>
      </c>
      <c r="S147" s="351">
        <v>0.87539999999999996</v>
      </c>
      <c r="T147" s="548"/>
      <c r="U147" s="177"/>
      <c r="W147" s="549">
        <f t="shared" si="8"/>
        <v>1.0499999999999954E-2</v>
      </c>
      <c r="X147" s="550">
        <f t="shared" si="9"/>
        <v>5.0000000000000044E-3</v>
      </c>
      <c r="Y147" s="550">
        <f t="shared" si="10"/>
        <v>5.0999999999999934E-3</v>
      </c>
      <c r="Z147" s="550">
        <f t="shared" si="11"/>
        <v>-8.0999999999999961E-3</v>
      </c>
      <c r="AB147" s="177" t="s">
        <v>3794</v>
      </c>
      <c r="AC147" s="177" t="s">
        <v>3794</v>
      </c>
      <c r="AD147" s="177" t="s">
        <v>3794</v>
      </c>
      <c r="AE147" s="177" t="s">
        <v>3795</v>
      </c>
    </row>
    <row r="148" spans="1:31" hidden="1" x14ac:dyDescent="0.25">
      <c r="A148" s="177" t="s">
        <v>4075</v>
      </c>
      <c r="B148" s="177" t="s">
        <v>4076</v>
      </c>
      <c r="C148" s="177" t="s">
        <v>4022</v>
      </c>
      <c r="D148" s="546" t="s">
        <v>3792</v>
      </c>
      <c r="E148" s="546" t="s">
        <v>3792</v>
      </c>
      <c r="F148" s="546" t="s">
        <v>3792</v>
      </c>
      <c r="G148" s="546" t="s">
        <v>3792</v>
      </c>
      <c r="H148" s="546" t="s">
        <v>3792</v>
      </c>
      <c r="J148" s="351" t="s">
        <v>3793</v>
      </c>
      <c r="K148" s="351" t="s">
        <v>3793</v>
      </c>
      <c r="L148" s="351" t="s">
        <v>3793</v>
      </c>
      <c r="M148" s="351" t="s">
        <v>3793</v>
      </c>
      <c r="O148" s="351">
        <v>0.88280000000000003</v>
      </c>
      <c r="P148" s="351">
        <v>0.87490000000000001</v>
      </c>
      <c r="Q148" s="351">
        <v>0.87009999999999998</v>
      </c>
      <c r="R148" s="351">
        <v>0.86580000000000001</v>
      </c>
      <c r="S148" s="351">
        <v>0.87309999999999999</v>
      </c>
      <c r="T148" s="548"/>
      <c r="U148" s="177"/>
      <c r="W148" s="549">
        <f t="shared" si="8"/>
        <v>7.2999999999999732E-3</v>
      </c>
      <c r="X148" s="550">
        <f t="shared" si="9"/>
        <v>-4.2999999999999705E-3</v>
      </c>
      <c r="Y148" s="550">
        <f t="shared" si="10"/>
        <v>-4.8000000000000265E-3</v>
      </c>
      <c r="Z148" s="550">
        <f t="shared" si="11"/>
        <v>-7.9000000000000181E-3</v>
      </c>
      <c r="AB148" s="177" t="s">
        <v>3794</v>
      </c>
      <c r="AC148" s="177" t="s">
        <v>3795</v>
      </c>
      <c r="AD148" s="177" t="s">
        <v>3795</v>
      </c>
      <c r="AE148" s="177" t="s">
        <v>3795</v>
      </c>
    </row>
    <row r="149" spans="1:31" hidden="1" x14ac:dyDescent="0.25">
      <c r="A149" s="177" t="s">
        <v>4077</v>
      </c>
      <c r="B149" s="177" t="s">
        <v>4078</v>
      </c>
      <c r="C149" s="177" t="s">
        <v>4022</v>
      </c>
      <c r="D149" s="546" t="s">
        <v>3792</v>
      </c>
      <c r="E149" s="546" t="s">
        <v>3792</v>
      </c>
      <c r="F149" s="546" t="s">
        <v>3792</v>
      </c>
      <c r="G149" s="546" t="s">
        <v>3792</v>
      </c>
      <c r="H149" s="546" t="s">
        <v>3792</v>
      </c>
      <c r="J149" s="351" t="s">
        <v>3793</v>
      </c>
      <c r="K149" s="351" t="s">
        <v>3793</v>
      </c>
      <c r="L149" s="351" t="s">
        <v>3793</v>
      </c>
      <c r="M149" s="351" t="s">
        <v>3793</v>
      </c>
      <c r="O149" s="351">
        <v>0.89090000000000003</v>
      </c>
      <c r="P149" s="351">
        <v>0.89229999999999998</v>
      </c>
      <c r="Q149" s="351">
        <v>0.89149999999999996</v>
      </c>
      <c r="R149" s="351">
        <v>0.88090000000000002</v>
      </c>
      <c r="S149" s="351">
        <v>0.87009999999999998</v>
      </c>
      <c r="T149" s="548"/>
      <c r="U149" s="177"/>
      <c r="W149" s="549">
        <f t="shared" si="8"/>
        <v>-1.0800000000000032E-2</v>
      </c>
      <c r="X149" s="550">
        <f t="shared" si="9"/>
        <v>-1.0599999999999943E-2</v>
      </c>
      <c r="Y149" s="550">
        <f t="shared" si="10"/>
        <v>-8.0000000000002292E-4</v>
      </c>
      <c r="Z149" s="550">
        <f t="shared" si="11"/>
        <v>1.3999999999999568E-3</v>
      </c>
      <c r="AB149" s="177" t="s">
        <v>3795</v>
      </c>
      <c r="AC149" s="177" t="s">
        <v>3795</v>
      </c>
      <c r="AD149" s="177" t="s">
        <v>3795</v>
      </c>
      <c r="AE149" s="177" t="s">
        <v>3794</v>
      </c>
    </row>
    <row r="150" spans="1:31" hidden="1" x14ac:dyDescent="0.25">
      <c r="A150" s="177" t="s">
        <v>4079</v>
      </c>
      <c r="B150" s="177" t="s">
        <v>4080</v>
      </c>
      <c r="C150" s="177" t="s">
        <v>4022</v>
      </c>
      <c r="D150" s="546" t="s">
        <v>3792</v>
      </c>
      <c r="E150" s="546" t="s">
        <v>3792</v>
      </c>
      <c r="F150" s="546" t="s">
        <v>3792</v>
      </c>
      <c r="G150" s="546" t="s">
        <v>3792</v>
      </c>
      <c r="H150" s="546" t="s">
        <v>3792</v>
      </c>
      <c r="J150" s="351" t="s">
        <v>3793</v>
      </c>
      <c r="K150" s="351" t="s">
        <v>3793</v>
      </c>
      <c r="L150" s="351" t="s">
        <v>3793</v>
      </c>
      <c r="M150" s="351" t="s">
        <v>3793</v>
      </c>
      <c r="O150" s="351">
        <v>0.87860000000000005</v>
      </c>
      <c r="P150" s="351">
        <v>0.86909999999999998</v>
      </c>
      <c r="Q150" s="351">
        <v>0.86990000000000001</v>
      </c>
      <c r="R150" s="351">
        <v>0.86370000000000002</v>
      </c>
      <c r="S150" s="351">
        <v>0.86860000000000004</v>
      </c>
      <c r="T150" s="548"/>
      <c r="U150" s="177"/>
      <c r="W150" s="549">
        <f t="shared" si="8"/>
        <v>4.9000000000000155E-3</v>
      </c>
      <c r="X150" s="550">
        <f t="shared" si="9"/>
        <v>-6.1999999999999833E-3</v>
      </c>
      <c r="Y150" s="550">
        <f t="shared" si="10"/>
        <v>8.0000000000002292E-4</v>
      </c>
      <c r="Z150" s="550">
        <f t="shared" si="11"/>
        <v>-9.5000000000000639E-3</v>
      </c>
      <c r="AB150" s="177" t="s">
        <v>3794</v>
      </c>
      <c r="AC150" s="177" t="s">
        <v>3795</v>
      </c>
      <c r="AD150" s="177" t="s">
        <v>3794</v>
      </c>
      <c r="AE150" s="177" t="s">
        <v>3795</v>
      </c>
    </row>
    <row r="151" spans="1:31" hidden="1" x14ac:dyDescent="0.25">
      <c r="A151" s="177" t="s">
        <v>4081</v>
      </c>
      <c r="B151" s="177" t="s">
        <v>4082</v>
      </c>
      <c r="C151" s="177" t="s">
        <v>4022</v>
      </c>
      <c r="D151" s="546" t="s">
        <v>3792</v>
      </c>
      <c r="E151" s="546" t="s">
        <v>3792</v>
      </c>
      <c r="F151" s="546" t="s">
        <v>3792</v>
      </c>
      <c r="G151" s="546" t="s">
        <v>3792</v>
      </c>
      <c r="H151" s="546" t="s">
        <v>3792</v>
      </c>
      <c r="J151" s="351" t="s">
        <v>3793</v>
      </c>
      <c r="K151" s="351" t="s">
        <v>3793</v>
      </c>
      <c r="L151" s="351" t="s">
        <v>3793</v>
      </c>
      <c r="M151" s="351" t="s">
        <v>3793</v>
      </c>
      <c r="O151" s="351">
        <v>0.84050000000000002</v>
      </c>
      <c r="P151" s="351">
        <v>0.84450000000000003</v>
      </c>
      <c r="Q151" s="351">
        <v>0.85360000000000003</v>
      </c>
      <c r="R151" s="351">
        <v>0.85809999999999997</v>
      </c>
      <c r="S151" s="351">
        <v>0.86850000000000005</v>
      </c>
      <c r="T151" s="548"/>
      <c r="U151" s="177"/>
      <c r="W151" s="549">
        <f t="shared" si="8"/>
        <v>1.0400000000000076E-2</v>
      </c>
      <c r="X151" s="550">
        <f t="shared" si="9"/>
        <v>4.4999999999999485E-3</v>
      </c>
      <c r="Y151" s="550">
        <f t="shared" si="10"/>
        <v>9.099999999999997E-3</v>
      </c>
      <c r="Z151" s="550">
        <f t="shared" si="11"/>
        <v>4.0000000000000036E-3</v>
      </c>
      <c r="AB151" s="177" t="s">
        <v>3794</v>
      </c>
      <c r="AC151" s="177" t="s">
        <v>3794</v>
      </c>
      <c r="AD151" s="177" t="s">
        <v>3794</v>
      </c>
      <c r="AE151" s="177" t="s">
        <v>3794</v>
      </c>
    </row>
    <row r="152" spans="1:31" hidden="1" x14ac:dyDescent="0.25">
      <c r="A152" s="177" t="s">
        <v>4083</v>
      </c>
      <c r="B152" s="177" t="s">
        <v>4084</v>
      </c>
      <c r="C152" s="177" t="s">
        <v>4022</v>
      </c>
      <c r="D152" s="546" t="s">
        <v>3792</v>
      </c>
      <c r="E152" s="546" t="s">
        <v>3792</v>
      </c>
      <c r="F152" s="546" t="s">
        <v>3792</v>
      </c>
      <c r="G152" s="546" t="s">
        <v>3792</v>
      </c>
      <c r="H152" s="546" t="s">
        <v>3792</v>
      </c>
      <c r="J152" s="351" t="s">
        <v>3793</v>
      </c>
      <c r="K152" s="351" t="s">
        <v>3793</v>
      </c>
      <c r="L152" s="351" t="s">
        <v>3793</v>
      </c>
      <c r="M152" s="351" t="s">
        <v>3793</v>
      </c>
      <c r="O152" s="351">
        <v>0.86299999999999999</v>
      </c>
      <c r="P152" s="351">
        <v>0.86080000000000001</v>
      </c>
      <c r="Q152" s="351">
        <v>0.85229999999999995</v>
      </c>
      <c r="R152" s="351">
        <v>0.85440000000000005</v>
      </c>
      <c r="S152" s="351">
        <v>0.86360000000000003</v>
      </c>
      <c r="T152" s="548"/>
      <c r="U152" s="177"/>
      <c r="W152" s="549">
        <f t="shared" si="8"/>
        <v>9.199999999999986E-3</v>
      </c>
      <c r="X152" s="550">
        <f t="shared" si="9"/>
        <v>2.1000000000001018E-3</v>
      </c>
      <c r="Y152" s="550">
        <f t="shared" si="10"/>
        <v>-8.5000000000000631E-3</v>
      </c>
      <c r="Z152" s="550">
        <f t="shared" si="11"/>
        <v>-2.1999999999999797E-3</v>
      </c>
      <c r="AB152" s="177" t="s">
        <v>3794</v>
      </c>
      <c r="AC152" s="177" t="s">
        <v>3794</v>
      </c>
      <c r="AD152" s="177" t="s">
        <v>3795</v>
      </c>
      <c r="AE152" s="177" t="s">
        <v>3795</v>
      </c>
    </row>
    <row r="153" spans="1:31" hidden="1" x14ac:dyDescent="0.25">
      <c r="A153" s="177" t="s">
        <v>4085</v>
      </c>
      <c r="B153" s="177" t="s">
        <v>4086</v>
      </c>
      <c r="C153" s="177" t="s">
        <v>4022</v>
      </c>
      <c r="D153" s="546" t="s">
        <v>3792</v>
      </c>
      <c r="E153" s="546" t="s">
        <v>3792</v>
      </c>
      <c r="F153" s="546" t="s">
        <v>3792</v>
      </c>
      <c r="G153" s="546" t="s">
        <v>3792</v>
      </c>
      <c r="H153" s="546" t="s">
        <v>3792</v>
      </c>
      <c r="J153" s="351" t="s">
        <v>3793</v>
      </c>
      <c r="K153" s="351" t="s">
        <v>3793</v>
      </c>
      <c r="L153" s="351" t="s">
        <v>3793</v>
      </c>
      <c r="M153" s="351" t="s">
        <v>3793</v>
      </c>
      <c r="O153" s="351">
        <v>0.8669</v>
      </c>
      <c r="P153" s="351">
        <v>0.86270000000000002</v>
      </c>
      <c r="Q153" s="351">
        <v>0.87590000000000001</v>
      </c>
      <c r="R153" s="351">
        <v>0.8589</v>
      </c>
      <c r="S153" s="351">
        <v>0.85880000000000001</v>
      </c>
      <c r="T153" s="548"/>
      <c r="U153" s="177"/>
      <c r="W153" s="549">
        <f t="shared" si="8"/>
        <v>-9.9999999999988987E-5</v>
      </c>
      <c r="X153" s="550">
        <f t="shared" si="9"/>
        <v>-1.7000000000000015E-2</v>
      </c>
      <c r="Y153" s="550">
        <f t="shared" si="10"/>
        <v>1.319999999999999E-2</v>
      </c>
      <c r="Z153" s="550">
        <f t="shared" si="11"/>
        <v>-4.1999999999999815E-3</v>
      </c>
      <c r="AB153" s="177" t="s">
        <v>3793</v>
      </c>
      <c r="AC153" s="177" t="s">
        <v>3795</v>
      </c>
      <c r="AD153" s="177" t="s">
        <v>3794</v>
      </c>
      <c r="AE153" s="177" t="s">
        <v>3795</v>
      </c>
    </row>
    <row r="154" spans="1:31" hidden="1" x14ac:dyDescent="0.25">
      <c r="A154" s="177" t="s">
        <v>4087</v>
      </c>
      <c r="B154" s="177" t="s">
        <v>4088</v>
      </c>
      <c r="C154" s="177" t="s">
        <v>4022</v>
      </c>
      <c r="D154" s="546" t="s">
        <v>3792</v>
      </c>
      <c r="E154" s="546" t="s">
        <v>3792</v>
      </c>
      <c r="F154" s="546" t="s">
        <v>3792</v>
      </c>
      <c r="G154" s="546" t="s">
        <v>3792</v>
      </c>
      <c r="H154" s="546" t="s">
        <v>3792</v>
      </c>
      <c r="J154" s="351" t="s">
        <v>3793</v>
      </c>
      <c r="K154" s="351" t="s">
        <v>3793</v>
      </c>
      <c r="L154" s="351" t="s">
        <v>3793</v>
      </c>
      <c r="M154" s="351" t="s">
        <v>3793</v>
      </c>
      <c r="O154" s="351">
        <v>0.81089999999999995</v>
      </c>
      <c r="P154" s="351">
        <v>0.84230000000000005</v>
      </c>
      <c r="Q154" s="351">
        <v>0.84570000000000001</v>
      </c>
      <c r="R154" s="351">
        <v>0.86019999999999996</v>
      </c>
      <c r="S154" s="351">
        <v>0.8548</v>
      </c>
      <c r="T154" s="548"/>
      <c r="U154" s="177"/>
      <c r="W154" s="549">
        <f t="shared" si="8"/>
        <v>-5.3999999999999604E-3</v>
      </c>
      <c r="X154" s="550">
        <f t="shared" si="9"/>
        <v>1.4499999999999957E-2</v>
      </c>
      <c r="Y154" s="550">
        <f t="shared" si="10"/>
        <v>3.3999999999999586E-3</v>
      </c>
      <c r="Z154" s="550">
        <f t="shared" si="11"/>
        <v>3.1400000000000095E-2</v>
      </c>
      <c r="AB154" s="177" t="s">
        <v>3795</v>
      </c>
      <c r="AC154" s="177" t="s">
        <v>3794</v>
      </c>
      <c r="AD154" s="177" t="s">
        <v>3794</v>
      </c>
      <c r="AE154" s="177" t="s">
        <v>3794</v>
      </c>
    </row>
    <row r="155" spans="1:31" hidden="1" x14ac:dyDescent="0.25">
      <c r="A155" s="177" t="s">
        <v>4089</v>
      </c>
      <c r="B155" s="177" t="s">
        <v>4090</v>
      </c>
      <c r="C155" s="177" t="s">
        <v>4022</v>
      </c>
      <c r="D155" s="546" t="s">
        <v>3792</v>
      </c>
      <c r="E155" s="546" t="s">
        <v>3792</v>
      </c>
      <c r="F155" s="546" t="s">
        <v>3792</v>
      </c>
      <c r="G155" s="546" t="s">
        <v>3792</v>
      </c>
      <c r="H155" s="546" t="s">
        <v>3792</v>
      </c>
      <c r="J155" s="351" t="s">
        <v>3793</v>
      </c>
      <c r="K155" s="351" t="s">
        <v>3793</v>
      </c>
      <c r="L155" s="351" t="s">
        <v>3793</v>
      </c>
      <c r="M155" s="351" t="s">
        <v>3793</v>
      </c>
      <c r="O155" s="351">
        <v>0.88680000000000003</v>
      </c>
      <c r="P155" s="351">
        <v>0.88600000000000001</v>
      </c>
      <c r="Q155" s="351">
        <v>0.88180000000000003</v>
      </c>
      <c r="R155" s="351">
        <v>0.85919999999999996</v>
      </c>
      <c r="S155" s="351">
        <v>0.84960000000000002</v>
      </c>
      <c r="T155" s="548"/>
      <c r="U155" s="177"/>
      <c r="W155" s="549">
        <f t="shared" si="8"/>
        <v>-9.5999999999999419E-3</v>
      </c>
      <c r="X155" s="550">
        <f t="shared" si="9"/>
        <v>-2.2600000000000064E-2</v>
      </c>
      <c r="Y155" s="550">
        <f t="shared" si="10"/>
        <v>-4.1999999999999815E-3</v>
      </c>
      <c r="Z155" s="550">
        <f t="shared" si="11"/>
        <v>-8.0000000000002292E-4</v>
      </c>
      <c r="AB155" s="177" t="s">
        <v>3795</v>
      </c>
      <c r="AC155" s="177" t="s">
        <v>3795</v>
      </c>
      <c r="AD155" s="177" t="s">
        <v>3795</v>
      </c>
      <c r="AE155" s="177" t="s">
        <v>3795</v>
      </c>
    </row>
    <row r="156" spans="1:31" hidden="1" x14ac:dyDescent="0.25">
      <c r="A156" s="177" t="s">
        <v>4091</v>
      </c>
      <c r="B156" s="177" t="s">
        <v>4092</v>
      </c>
      <c r="C156" s="177" t="s">
        <v>4022</v>
      </c>
      <c r="D156" s="546" t="s">
        <v>3792</v>
      </c>
      <c r="E156" s="546" t="s">
        <v>3792</v>
      </c>
      <c r="F156" s="546" t="s">
        <v>3792</v>
      </c>
      <c r="G156" s="546" t="s">
        <v>3792</v>
      </c>
      <c r="H156" s="546" t="s">
        <v>3792</v>
      </c>
      <c r="J156" s="351" t="s">
        <v>3793</v>
      </c>
      <c r="K156" s="351" t="s">
        <v>3793</v>
      </c>
      <c r="L156" s="351" t="s">
        <v>3793</v>
      </c>
      <c r="M156" s="351" t="s">
        <v>3793</v>
      </c>
      <c r="O156" s="351">
        <v>0.81989999999999996</v>
      </c>
      <c r="P156" s="351">
        <v>0.82179999999999997</v>
      </c>
      <c r="Q156" s="351">
        <v>0.82820000000000005</v>
      </c>
      <c r="R156" s="351">
        <v>0.83760000000000001</v>
      </c>
      <c r="S156" s="351">
        <v>0.84050000000000002</v>
      </c>
      <c r="T156" s="548"/>
      <c r="U156" s="177"/>
      <c r="W156" s="549">
        <f t="shared" si="8"/>
        <v>2.9000000000000137E-3</v>
      </c>
      <c r="X156" s="550">
        <f t="shared" si="9"/>
        <v>9.3999999999999639E-3</v>
      </c>
      <c r="Y156" s="550">
        <f t="shared" si="10"/>
        <v>6.4000000000000723E-3</v>
      </c>
      <c r="Z156" s="550">
        <f t="shared" si="11"/>
        <v>1.9000000000000128E-3</v>
      </c>
      <c r="AB156" s="177" t="s">
        <v>3794</v>
      </c>
      <c r="AC156" s="177" t="s">
        <v>3794</v>
      </c>
      <c r="AD156" s="177" t="s">
        <v>3794</v>
      </c>
      <c r="AE156" s="177" t="s">
        <v>3794</v>
      </c>
    </row>
    <row r="157" spans="1:31" hidden="1" x14ac:dyDescent="0.25">
      <c r="A157" s="177" t="s">
        <v>4093</v>
      </c>
      <c r="B157" s="177" t="s">
        <v>4094</v>
      </c>
      <c r="C157" s="177" t="s">
        <v>4022</v>
      </c>
      <c r="D157" s="546" t="s">
        <v>3792</v>
      </c>
      <c r="E157" s="546" t="s">
        <v>3792</v>
      </c>
      <c r="F157" s="546" t="s">
        <v>3792</v>
      </c>
      <c r="G157" s="546" t="s">
        <v>3792</v>
      </c>
      <c r="H157" s="546" t="s">
        <v>3792</v>
      </c>
      <c r="J157" s="351" t="s">
        <v>3793</v>
      </c>
      <c r="K157" s="351" t="s">
        <v>3793</v>
      </c>
      <c r="L157" s="351" t="s">
        <v>3793</v>
      </c>
      <c r="M157" s="351" t="s">
        <v>3793</v>
      </c>
      <c r="O157" s="351">
        <v>0.84640000000000004</v>
      </c>
      <c r="P157" s="351">
        <v>0.83830000000000005</v>
      </c>
      <c r="Q157" s="351">
        <v>0.84379999999999999</v>
      </c>
      <c r="R157" s="351">
        <v>0.84079999999999999</v>
      </c>
      <c r="S157" s="351">
        <v>0.84030000000000005</v>
      </c>
      <c r="T157" s="548"/>
      <c r="U157" s="177"/>
      <c r="W157" s="549">
        <f t="shared" si="8"/>
        <v>-4.9999999999994493E-4</v>
      </c>
      <c r="X157" s="550">
        <f t="shared" si="9"/>
        <v>-3.0000000000000027E-3</v>
      </c>
      <c r="Y157" s="550">
        <f t="shared" si="10"/>
        <v>5.4999999999999494E-3</v>
      </c>
      <c r="Z157" s="550">
        <f t="shared" si="11"/>
        <v>-8.0999999999999961E-3</v>
      </c>
      <c r="AB157" s="177" t="s">
        <v>3793</v>
      </c>
      <c r="AC157" s="177" t="s">
        <v>3795</v>
      </c>
      <c r="AD157" s="177" t="s">
        <v>3794</v>
      </c>
      <c r="AE157" s="177" t="s">
        <v>3795</v>
      </c>
    </row>
    <row r="158" spans="1:31" hidden="1" x14ac:dyDescent="0.25">
      <c r="A158" s="177" t="s">
        <v>4095</v>
      </c>
      <c r="B158" s="177" t="s">
        <v>4096</v>
      </c>
      <c r="C158" s="177" t="s">
        <v>4022</v>
      </c>
      <c r="D158" s="546" t="s">
        <v>3792</v>
      </c>
      <c r="E158" s="546" t="s">
        <v>3792</v>
      </c>
      <c r="F158" s="546" t="s">
        <v>3792</v>
      </c>
      <c r="G158" s="546" t="s">
        <v>3792</v>
      </c>
      <c r="H158" s="546" t="s">
        <v>3792</v>
      </c>
      <c r="J158" s="351" t="s">
        <v>3793</v>
      </c>
      <c r="K158" s="351" t="s">
        <v>3793</v>
      </c>
      <c r="L158" s="351" t="s">
        <v>3793</v>
      </c>
      <c r="M158" s="351" t="s">
        <v>3793</v>
      </c>
      <c r="O158" s="351">
        <v>0.81469999999999998</v>
      </c>
      <c r="P158" s="351">
        <v>0.81079999999999997</v>
      </c>
      <c r="Q158" s="351">
        <v>0.81579999999999997</v>
      </c>
      <c r="R158" s="351">
        <v>0.82279999999999998</v>
      </c>
      <c r="S158" s="351">
        <v>0.83130000000000004</v>
      </c>
      <c r="T158" s="548"/>
      <c r="U158" s="177"/>
      <c r="W158" s="549">
        <f t="shared" si="8"/>
        <v>8.5000000000000631E-3</v>
      </c>
      <c r="X158" s="550">
        <f t="shared" si="9"/>
        <v>7.0000000000000062E-3</v>
      </c>
      <c r="Y158" s="550">
        <f t="shared" si="10"/>
        <v>5.0000000000000044E-3</v>
      </c>
      <c r="Z158" s="550">
        <f t="shared" si="11"/>
        <v>-3.9000000000000146E-3</v>
      </c>
      <c r="AB158" s="177" t="s">
        <v>3794</v>
      </c>
      <c r="AC158" s="177" t="s">
        <v>3794</v>
      </c>
      <c r="AD158" s="177" t="s">
        <v>3794</v>
      </c>
      <c r="AE158" s="177" t="s">
        <v>3795</v>
      </c>
    </row>
    <row r="159" spans="1:31" hidden="1" x14ac:dyDescent="0.25">
      <c r="A159" s="177" t="s">
        <v>4097</v>
      </c>
      <c r="B159" s="177" t="s">
        <v>4098</v>
      </c>
      <c r="C159" s="177" t="s">
        <v>4022</v>
      </c>
      <c r="D159" s="546" t="s">
        <v>3792</v>
      </c>
      <c r="E159" s="546" t="s">
        <v>3792</v>
      </c>
      <c r="F159" s="546" t="s">
        <v>3792</v>
      </c>
      <c r="G159" s="546" t="s">
        <v>3792</v>
      </c>
      <c r="H159" s="546" t="s">
        <v>3792</v>
      </c>
      <c r="J159" s="351" t="s">
        <v>3793</v>
      </c>
      <c r="K159" s="351" t="s">
        <v>3793</v>
      </c>
      <c r="L159" s="351" t="s">
        <v>3793</v>
      </c>
      <c r="M159" s="351" t="s">
        <v>3793</v>
      </c>
      <c r="O159" s="351">
        <v>0.83499999999999996</v>
      </c>
      <c r="P159" s="351">
        <v>0.82110000000000005</v>
      </c>
      <c r="Q159" s="351">
        <v>0.8145</v>
      </c>
      <c r="R159" s="351">
        <v>0.81759999999999999</v>
      </c>
      <c r="S159" s="351">
        <v>0.82750000000000001</v>
      </c>
      <c r="T159" s="548"/>
      <c r="U159" s="177"/>
      <c r="W159" s="549">
        <f t="shared" si="8"/>
        <v>9.9000000000000199E-3</v>
      </c>
      <c r="X159" s="550">
        <f t="shared" si="9"/>
        <v>3.0999999999999917E-3</v>
      </c>
      <c r="Y159" s="550">
        <f t="shared" si="10"/>
        <v>-6.6000000000000503E-3</v>
      </c>
      <c r="Z159" s="550">
        <f t="shared" si="11"/>
        <v>-1.3899999999999912E-2</v>
      </c>
      <c r="AB159" s="177" t="s">
        <v>3794</v>
      </c>
      <c r="AC159" s="177" t="s">
        <v>3794</v>
      </c>
      <c r="AD159" s="177" t="s">
        <v>3795</v>
      </c>
      <c r="AE159" s="177" t="s">
        <v>3795</v>
      </c>
    </row>
    <row r="160" spans="1:31" hidden="1" x14ac:dyDescent="0.25">
      <c r="A160" s="177" t="s">
        <v>4099</v>
      </c>
      <c r="B160" s="177" t="s">
        <v>4100</v>
      </c>
      <c r="C160" s="177" t="s">
        <v>4022</v>
      </c>
      <c r="D160" s="546" t="s">
        <v>3792</v>
      </c>
      <c r="E160" s="546" t="s">
        <v>3792</v>
      </c>
      <c r="F160" s="546" t="s">
        <v>3792</v>
      </c>
      <c r="G160" s="546" t="s">
        <v>3792</v>
      </c>
      <c r="H160" s="546" t="s">
        <v>3792</v>
      </c>
      <c r="J160" s="351" t="s">
        <v>3793</v>
      </c>
      <c r="K160" s="351" t="s">
        <v>3793</v>
      </c>
      <c r="L160" s="351" t="s">
        <v>3793</v>
      </c>
      <c r="M160" s="351" t="s">
        <v>3793</v>
      </c>
      <c r="O160" s="351">
        <v>0.81140000000000001</v>
      </c>
      <c r="P160" s="351">
        <v>0.82240000000000002</v>
      </c>
      <c r="Q160" s="351">
        <v>0.81589999999999996</v>
      </c>
      <c r="R160" s="351">
        <v>0.81899999999999995</v>
      </c>
      <c r="S160" s="351">
        <v>0.82389999999999997</v>
      </c>
      <c r="T160" s="548"/>
      <c r="U160" s="177"/>
      <c r="W160" s="549">
        <f t="shared" si="8"/>
        <v>4.9000000000000155E-3</v>
      </c>
      <c r="X160" s="550">
        <f t="shared" si="9"/>
        <v>3.0999999999999917E-3</v>
      </c>
      <c r="Y160" s="550">
        <f t="shared" si="10"/>
        <v>-6.5000000000000613E-3</v>
      </c>
      <c r="Z160" s="550">
        <f t="shared" si="11"/>
        <v>1.100000000000001E-2</v>
      </c>
      <c r="AB160" s="177" t="s">
        <v>3794</v>
      </c>
      <c r="AC160" s="177" t="s">
        <v>3794</v>
      </c>
      <c r="AD160" s="177" t="s">
        <v>3795</v>
      </c>
      <c r="AE160" s="177" t="s">
        <v>3794</v>
      </c>
    </row>
    <row r="161" spans="1:31" hidden="1" x14ac:dyDescent="0.25">
      <c r="A161" s="177" t="s">
        <v>4101</v>
      </c>
      <c r="B161" s="177" t="s">
        <v>4102</v>
      </c>
      <c r="C161" s="177" t="s">
        <v>4022</v>
      </c>
      <c r="D161" s="546" t="s">
        <v>3792</v>
      </c>
      <c r="E161" s="546" t="s">
        <v>3792</v>
      </c>
      <c r="F161" s="546" t="s">
        <v>3792</v>
      </c>
      <c r="G161" s="546" t="s">
        <v>3792</v>
      </c>
      <c r="H161" s="546" t="s">
        <v>3792</v>
      </c>
      <c r="J161" s="351" t="s">
        <v>3793</v>
      </c>
      <c r="K161" s="351" t="s">
        <v>3793</v>
      </c>
      <c r="L161" s="351" t="s">
        <v>3793</v>
      </c>
      <c r="M161" s="351" t="s">
        <v>3793</v>
      </c>
      <c r="O161" s="351">
        <v>0.8427</v>
      </c>
      <c r="P161" s="351">
        <v>0.82540000000000002</v>
      </c>
      <c r="Q161" s="351">
        <v>0.81020000000000003</v>
      </c>
      <c r="R161" s="351">
        <v>0.82069999999999999</v>
      </c>
      <c r="S161" s="351">
        <v>0.82320000000000004</v>
      </c>
      <c r="T161" s="548"/>
      <c r="U161" s="177"/>
      <c r="W161" s="549">
        <f t="shared" si="8"/>
        <v>2.5000000000000577E-3</v>
      </c>
      <c r="X161" s="550">
        <f t="shared" si="9"/>
        <v>1.0499999999999954E-2</v>
      </c>
      <c r="Y161" s="550">
        <f t="shared" si="10"/>
        <v>-1.5199999999999991E-2</v>
      </c>
      <c r="Z161" s="550">
        <f t="shared" si="11"/>
        <v>-1.7299999999999982E-2</v>
      </c>
      <c r="AB161" s="177" t="s">
        <v>3794</v>
      </c>
      <c r="AC161" s="177" t="s">
        <v>3794</v>
      </c>
      <c r="AD161" s="177" t="s">
        <v>3795</v>
      </c>
      <c r="AE161" s="177" t="s">
        <v>3795</v>
      </c>
    </row>
    <row r="162" spans="1:31" hidden="1" x14ac:dyDescent="0.25">
      <c r="A162" s="177" t="s">
        <v>4103</v>
      </c>
      <c r="B162" s="177" t="s">
        <v>4104</v>
      </c>
      <c r="C162" s="177" t="s">
        <v>4022</v>
      </c>
      <c r="D162" s="546" t="s">
        <v>3792</v>
      </c>
      <c r="E162" s="546" t="s">
        <v>3792</v>
      </c>
      <c r="F162" s="546" t="s">
        <v>3792</v>
      </c>
      <c r="G162" s="546" t="s">
        <v>3792</v>
      </c>
      <c r="H162" s="546" t="s">
        <v>3792</v>
      </c>
      <c r="J162" s="351" t="s">
        <v>3793</v>
      </c>
      <c r="K162" s="351" t="s">
        <v>3793</v>
      </c>
      <c r="L162" s="351" t="s">
        <v>3793</v>
      </c>
      <c r="M162" s="351" t="s">
        <v>3793</v>
      </c>
      <c r="O162" s="351">
        <v>0.8034</v>
      </c>
      <c r="P162" s="351">
        <v>0.81079999999999997</v>
      </c>
      <c r="Q162" s="351">
        <v>0.81369999999999998</v>
      </c>
      <c r="R162" s="351">
        <v>0.81340000000000001</v>
      </c>
      <c r="S162" s="351">
        <v>0.81740000000000002</v>
      </c>
      <c r="T162" s="548"/>
      <c r="U162" s="177"/>
      <c r="W162" s="549">
        <f t="shared" si="8"/>
        <v>4.0000000000000036E-3</v>
      </c>
      <c r="X162" s="550">
        <f t="shared" si="9"/>
        <v>-2.9999999999996696E-4</v>
      </c>
      <c r="Y162" s="550">
        <f t="shared" si="10"/>
        <v>2.9000000000000137E-3</v>
      </c>
      <c r="Z162" s="550">
        <f t="shared" si="11"/>
        <v>7.3999999999999622E-3</v>
      </c>
      <c r="AB162" s="177" t="s">
        <v>3794</v>
      </c>
      <c r="AC162" s="177" t="s">
        <v>3793</v>
      </c>
      <c r="AD162" s="177" t="s">
        <v>3794</v>
      </c>
      <c r="AE162" s="177" t="s">
        <v>3794</v>
      </c>
    </row>
    <row r="163" spans="1:31" hidden="1" x14ac:dyDescent="0.25">
      <c r="A163" s="177" t="s">
        <v>4105</v>
      </c>
      <c r="B163" s="177" t="s">
        <v>4106</v>
      </c>
      <c r="C163" s="177" t="s">
        <v>4022</v>
      </c>
      <c r="D163" s="546" t="s">
        <v>3792</v>
      </c>
      <c r="E163" s="546" t="s">
        <v>3792</v>
      </c>
      <c r="F163" s="546" t="s">
        <v>3792</v>
      </c>
      <c r="G163" s="546" t="s">
        <v>3792</v>
      </c>
      <c r="H163" s="546" t="s">
        <v>3792</v>
      </c>
      <c r="J163" s="351" t="s">
        <v>3793</v>
      </c>
      <c r="K163" s="351" t="s">
        <v>3793</v>
      </c>
      <c r="L163" s="351" t="s">
        <v>3793</v>
      </c>
      <c r="M163" s="351" t="s">
        <v>3793</v>
      </c>
      <c r="O163" s="351">
        <v>0.79779999999999995</v>
      </c>
      <c r="P163" s="351">
        <v>0.79679999999999995</v>
      </c>
      <c r="Q163" s="351">
        <v>0.79910000000000003</v>
      </c>
      <c r="R163" s="351">
        <v>0.80420000000000003</v>
      </c>
      <c r="S163" s="351">
        <v>0.81320000000000003</v>
      </c>
      <c r="T163" s="548"/>
      <c r="U163" s="177"/>
      <c r="W163" s="549">
        <f t="shared" si="8"/>
        <v>9.000000000000008E-3</v>
      </c>
      <c r="X163" s="550">
        <f t="shared" si="9"/>
        <v>5.0999999999999934E-3</v>
      </c>
      <c r="Y163" s="550">
        <f t="shared" si="10"/>
        <v>2.3000000000000798E-3</v>
      </c>
      <c r="Z163" s="550">
        <f t="shared" si="11"/>
        <v>-1.0000000000000009E-3</v>
      </c>
      <c r="AB163" s="177" t="s">
        <v>3794</v>
      </c>
      <c r="AC163" s="177" t="s">
        <v>3794</v>
      </c>
      <c r="AD163" s="177" t="s">
        <v>3794</v>
      </c>
      <c r="AE163" s="177" t="s">
        <v>3795</v>
      </c>
    </row>
    <row r="164" spans="1:31" hidden="1" x14ac:dyDescent="0.25">
      <c r="A164" s="177" t="s">
        <v>4107</v>
      </c>
      <c r="B164" s="177" t="s">
        <v>4108</v>
      </c>
      <c r="C164" s="177" t="s">
        <v>4022</v>
      </c>
      <c r="D164" s="546" t="s">
        <v>3792</v>
      </c>
      <c r="E164" s="546" t="s">
        <v>3792</v>
      </c>
      <c r="F164" s="546" t="s">
        <v>3792</v>
      </c>
      <c r="G164" s="546" t="s">
        <v>3792</v>
      </c>
      <c r="H164" s="546" t="s">
        <v>3792</v>
      </c>
      <c r="J164" s="351" t="s">
        <v>3793</v>
      </c>
      <c r="K164" s="351" t="s">
        <v>3793</v>
      </c>
      <c r="L164" s="351" t="s">
        <v>3793</v>
      </c>
      <c r="M164" s="351" t="s">
        <v>3793</v>
      </c>
      <c r="O164" s="351">
        <v>0.8216</v>
      </c>
      <c r="P164" s="351">
        <v>0.81179999999999997</v>
      </c>
      <c r="Q164" s="351">
        <v>0.80320000000000003</v>
      </c>
      <c r="R164" s="351">
        <v>0.79949999999999999</v>
      </c>
      <c r="S164" s="351">
        <v>0.80989999999999995</v>
      </c>
      <c r="T164" s="548"/>
      <c r="U164" s="177"/>
      <c r="W164" s="549">
        <f t="shared" si="8"/>
        <v>1.0399999999999965E-2</v>
      </c>
      <c r="X164" s="550">
        <f t="shared" si="9"/>
        <v>-3.7000000000000366E-3</v>
      </c>
      <c r="Y164" s="550">
        <f t="shared" si="10"/>
        <v>-8.599999999999941E-3</v>
      </c>
      <c r="Z164" s="550">
        <f t="shared" si="11"/>
        <v>-9.8000000000000309E-3</v>
      </c>
      <c r="AB164" s="177" t="s">
        <v>3794</v>
      </c>
      <c r="AC164" s="177" t="s">
        <v>3795</v>
      </c>
      <c r="AD164" s="177" t="s">
        <v>3795</v>
      </c>
      <c r="AE164" s="177" t="s">
        <v>3795</v>
      </c>
    </row>
    <row r="165" spans="1:31" hidden="1" x14ac:dyDescent="0.25">
      <c r="A165" s="177" t="s">
        <v>4109</v>
      </c>
      <c r="B165" s="177" t="s">
        <v>4110</v>
      </c>
      <c r="C165" s="177" t="s">
        <v>4022</v>
      </c>
      <c r="D165" s="546" t="s">
        <v>3792</v>
      </c>
      <c r="E165" s="546" t="s">
        <v>3792</v>
      </c>
      <c r="F165" s="546" t="s">
        <v>3792</v>
      </c>
      <c r="G165" s="546" t="s">
        <v>3792</v>
      </c>
      <c r="H165" s="546" t="s">
        <v>3792</v>
      </c>
      <c r="J165" s="351" t="s">
        <v>3793</v>
      </c>
      <c r="K165" s="351" t="s">
        <v>3793</v>
      </c>
      <c r="L165" s="351" t="s">
        <v>3793</v>
      </c>
      <c r="M165" s="351" t="s">
        <v>3793</v>
      </c>
      <c r="O165" s="351">
        <v>0.78559999999999997</v>
      </c>
      <c r="P165" s="351">
        <v>0.80449999999999999</v>
      </c>
      <c r="Q165" s="351">
        <v>0.80030000000000001</v>
      </c>
      <c r="R165" s="351">
        <v>0.81940000000000002</v>
      </c>
      <c r="S165" s="351">
        <v>0.80840000000000001</v>
      </c>
      <c r="T165" s="548"/>
      <c r="U165" s="177"/>
      <c r="W165" s="549">
        <f t="shared" si="8"/>
        <v>-1.100000000000001E-2</v>
      </c>
      <c r="X165" s="550">
        <f t="shared" si="9"/>
        <v>1.9100000000000006E-2</v>
      </c>
      <c r="Y165" s="550">
        <f t="shared" si="10"/>
        <v>-4.1999999999999815E-3</v>
      </c>
      <c r="Z165" s="550">
        <f t="shared" si="11"/>
        <v>1.8900000000000028E-2</v>
      </c>
      <c r="AB165" s="177" t="s">
        <v>3795</v>
      </c>
      <c r="AC165" s="177" t="s">
        <v>3794</v>
      </c>
      <c r="AD165" s="177" t="s">
        <v>3795</v>
      </c>
      <c r="AE165" s="177" t="s">
        <v>3794</v>
      </c>
    </row>
    <row r="166" spans="1:31" hidden="1" x14ac:dyDescent="0.25">
      <c r="A166" s="177" t="s">
        <v>4111</v>
      </c>
      <c r="B166" s="177" t="s">
        <v>4112</v>
      </c>
      <c r="C166" s="177" t="s">
        <v>4022</v>
      </c>
      <c r="D166" s="546" t="s">
        <v>3798</v>
      </c>
      <c r="E166" s="546" t="s">
        <v>3792</v>
      </c>
      <c r="F166" s="546" t="s">
        <v>3792</v>
      </c>
      <c r="G166" s="546" t="s">
        <v>3792</v>
      </c>
      <c r="H166" s="546" t="s">
        <v>3792</v>
      </c>
      <c r="J166" s="351" t="s">
        <v>3793</v>
      </c>
      <c r="K166" s="351" t="s">
        <v>3793</v>
      </c>
      <c r="L166" s="351" t="s">
        <v>3793</v>
      </c>
      <c r="M166" s="351" t="s">
        <v>3794</v>
      </c>
      <c r="O166" s="351">
        <v>0.76919999999999999</v>
      </c>
      <c r="P166" s="351">
        <v>0.78590000000000004</v>
      </c>
      <c r="Q166" s="351">
        <v>0.80100000000000005</v>
      </c>
      <c r="R166" s="351">
        <v>0.80930000000000002</v>
      </c>
      <c r="S166" s="351">
        <v>0.80589999999999995</v>
      </c>
      <c r="T166" s="548"/>
      <c r="U166" s="177"/>
      <c r="W166" s="549">
        <f t="shared" si="8"/>
        <v>-3.4000000000000696E-3</v>
      </c>
      <c r="X166" s="550">
        <f t="shared" si="9"/>
        <v>8.2999999999999741E-3</v>
      </c>
      <c r="Y166" s="550">
        <f t="shared" si="10"/>
        <v>1.5100000000000002E-2</v>
      </c>
      <c r="Z166" s="550">
        <f t="shared" si="11"/>
        <v>1.6700000000000048E-2</v>
      </c>
      <c r="AB166" s="177" t="s">
        <v>3795</v>
      </c>
      <c r="AC166" s="177" t="s">
        <v>3794</v>
      </c>
      <c r="AD166" s="177" t="s">
        <v>3794</v>
      </c>
      <c r="AE166" s="177" t="s">
        <v>3794</v>
      </c>
    </row>
    <row r="167" spans="1:31" hidden="1" x14ac:dyDescent="0.25">
      <c r="A167" s="177" t="s">
        <v>4113</v>
      </c>
      <c r="B167" s="177" t="s">
        <v>4114</v>
      </c>
      <c r="C167" s="177" t="s">
        <v>4022</v>
      </c>
      <c r="D167" s="546" t="s">
        <v>3792</v>
      </c>
      <c r="E167" s="546" t="s">
        <v>3792</v>
      </c>
      <c r="F167" s="546" t="s">
        <v>3792</v>
      </c>
      <c r="G167" s="546" t="s">
        <v>3792</v>
      </c>
      <c r="H167" s="546" t="s">
        <v>3792</v>
      </c>
      <c r="J167" s="351" t="s">
        <v>3793</v>
      </c>
      <c r="K167" s="351" t="s">
        <v>3793</v>
      </c>
      <c r="L167" s="351" t="s">
        <v>3793</v>
      </c>
      <c r="M167" s="351" t="s">
        <v>3793</v>
      </c>
      <c r="O167" s="351">
        <v>0.80530000000000002</v>
      </c>
      <c r="P167" s="351">
        <v>0.79710000000000003</v>
      </c>
      <c r="Q167" s="351">
        <v>0.80030000000000001</v>
      </c>
      <c r="R167" s="351">
        <v>0.80249999999999999</v>
      </c>
      <c r="S167" s="351">
        <v>0.80489999999999995</v>
      </c>
      <c r="T167" s="548"/>
      <c r="U167" s="177"/>
      <c r="W167" s="549">
        <f t="shared" si="8"/>
        <v>2.3999999999999577E-3</v>
      </c>
      <c r="X167" s="550">
        <f t="shared" si="9"/>
        <v>2.1999999999999797E-3</v>
      </c>
      <c r="Y167" s="550">
        <f t="shared" si="10"/>
        <v>3.1999999999999806E-3</v>
      </c>
      <c r="Z167" s="550">
        <f t="shared" si="11"/>
        <v>-8.1999999999999851E-3</v>
      </c>
      <c r="AB167" s="177" t="s">
        <v>3794</v>
      </c>
      <c r="AC167" s="177" t="s">
        <v>3794</v>
      </c>
      <c r="AD167" s="177" t="s">
        <v>3794</v>
      </c>
      <c r="AE167" s="177" t="s">
        <v>3795</v>
      </c>
    </row>
    <row r="168" spans="1:31" hidden="1" x14ac:dyDescent="0.25">
      <c r="A168" s="177" t="s">
        <v>4115</v>
      </c>
      <c r="B168" s="177" t="s">
        <v>4116</v>
      </c>
      <c r="C168" s="177" t="s">
        <v>4022</v>
      </c>
      <c r="D168" s="546" t="e">
        <v>#N/A</v>
      </c>
      <c r="E168" s="546" t="e">
        <v>#N/A</v>
      </c>
      <c r="F168" s="546" t="e">
        <v>#N/A</v>
      </c>
      <c r="G168" s="546" t="s">
        <v>3792</v>
      </c>
      <c r="H168" s="546" t="s">
        <v>3792</v>
      </c>
      <c r="I168" s="552"/>
      <c r="J168" s="351" t="s">
        <v>3793</v>
      </c>
      <c r="K168" s="351" t="s">
        <v>3905</v>
      </c>
      <c r="L168" s="351" t="s">
        <v>3905</v>
      </c>
      <c r="M168" s="351" t="s">
        <v>3905</v>
      </c>
      <c r="O168" s="351" t="e">
        <v>#N/A</v>
      </c>
      <c r="P168" s="351" t="e">
        <v>#N/A</v>
      </c>
      <c r="Q168" s="351" t="e">
        <v>#N/A</v>
      </c>
      <c r="R168" s="351">
        <v>0.79500000000000004</v>
      </c>
      <c r="S168" s="351">
        <v>0.80279999999999996</v>
      </c>
      <c r="T168" s="548"/>
      <c r="U168" s="177"/>
      <c r="W168" s="549">
        <f t="shared" si="8"/>
        <v>7.7999999999999181E-3</v>
      </c>
      <c r="X168" s="550" t="e">
        <f t="shared" si="9"/>
        <v>#N/A</v>
      </c>
      <c r="Y168" s="550" t="e">
        <f t="shared" si="10"/>
        <v>#N/A</v>
      </c>
      <c r="Z168" s="550" t="e">
        <f t="shared" si="11"/>
        <v>#N/A</v>
      </c>
      <c r="AB168" s="177" t="s">
        <v>3794</v>
      </c>
      <c r="AC168" s="177" t="s">
        <v>3905</v>
      </c>
      <c r="AD168" s="177" t="s">
        <v>3905</v>
      </c>
      <c r="AE168" s="177" t="s">
        <v>3905</v>
      </c>
    </row>
    <row r="169" spans="1:31" hidden="1" x14ac:dyDescent="0.25">
      <c r="A169" s="177" t="s">
        <v>4117</v>
      </c>
      <c r="B169" s="177" t="s">
        <v>4118</v>
      </c>
      <c r="C169" s="177" t="s">
        <v>4022</v>
      </c>
      <c r="D169" s="546" t="s">
        <v>3792</v>
      </c>
      <c r="E169" s="546" t="s">
        <v>3792</v>
      </c>
      <c r="F169" s="546" t="s">
        <v>3792</v>
      </c>
      <c r="G169" s="546" t="s">
        <v>3792</v>
      </c>
      <c r="H169" s="546" t="s">
        <v>3792</v>
      </c>
      <c r="J169" s="351" t="s">
        <v>3793</v>
      </c>
      <c r="K169" s="351" t="s">
        <v>3793</v>
      </c>
      <c r="L169" s="351" t="s">
        <v>3793</v>
      </c>
      <c r="M169" s="351" t="s">
        <v>3793</v>
      </c>
      <c r="O169" s="351">
        <v>0.81730000000000003</v>
      </c>
      <c r="P169" s="351">
        <v>0.81499999999999995</v>
      </c>
      <c r="Q169" s="351">
        <v>0.81950000000000001</v>
      </c>
      <c r="R169" s="351">
        <v>0.80459999999999998</v>
      </c>
      <c r="S169" s="351">
        <v>0.80110000000000003</v>
      </c>
      <c r="T169" s="548"/>
      <c r="U169" s="177"/>
      <c r="W169" s="549">
        <f t="shared" si="8"/>
        <v>-3.4999999999999476E-3</v>
      </c>
      <c r="X169" s="550">
        <f t="shared" si="9"/>
        <v>-1.4900000000000024E-2</v>
      </c>
      <c r="Y169" s="550">
        <f t="shared" si="10"/>
        <v>4.5000000000000595E-3</v>
      </c>
      <c r="Z169" s="550">
        <f t="shared" si="11"/>
        <v>-2.3000000000000798E-3</v>
      </c>
      <c r="AB169" s="177" t="s">
        <v>3795</v>
      </c>
      <c r="AC169" s="177" t="s">
        <v>3795</v>
      </c>
      <c r="AD169" s="177" t="s">
        <v>3794</v>
      </c>
      <c r="AE169" s="177" t="s">
        <v>3795</v>
      </c>
    </row>
    <row r="170" spans="1:31" hidden="1" x14ac:dyDescent="0.25">
      <c r="A170" s="177" t="s">
        <v>4119</v>
      </c>
      <c r="B170" s="177" t="s">
        <v>4120</v>
      </c>
      <c r="C170" s="177" t="s">
        <v>4022</v>
      </c>
      <c r="D170" s="546" t="s">
        <v>3792</v>
      </c>
      <c r="E170" s="546" t="s">
        <v>3792</v>
      </c>
      <c r="F170" s="546" t="s">
        <v>3792</v>
      </c>
      <c r="G170" s="546" t="s">
        <v>3792</v>
      </c>
      <c r="H170" s="546" t="s">
        <v>3792</v>
      </c>
      <c r="J170" s="351" t="s">
        <v>3793</v>
      </c>
      <c r="K170" s="351" t="s">
        <v>3793</v>
      </c>
      <c r="L170" s="351" t="s">
        <v>3793</v>
      </c>
      <c r="M170" s="351" t="s">
        <v>3793</v>
      </c>
      <c r="O170" s="351">
        <v>0.78410000000000002</v>
      </c>
      <c r="P170" s="351">
        <v>0.80269999999999997</v>
      </c>
      <c r="Q170" s="351">
        <v>0.79500000000000004</v>
      </c>
      <c r="R170" s="351">
        <v>0.80449999999999999</v>
      </c>
      <c r="S170" s="351">
        <v>0.80030000000000001</v>
      </c>
      <c r="T170" s="548"/>
      <c r="U170" s="177"/>
      <c r="W170" s="549">
        <f t="shared" si="8"/>
        <v>-4.1999999999999815E-3</v>
      </c>
      <c r="X170" s="550">
        <f t="shared" si="9"/>
        <v>9.4999999999999529E-3</v>
      </c>
      <c r="Y170" s="550">
        <f t="shared" si="10"/>
        <v>-7.6999999999999291E-3</v>
      </c>
      <c r="Z170" s="550">
        <f t="shared" si="11"/>
        <v>1.859999999999995E-2</v>
      </c>
      <c r="AB170" s="177" t="s">
        <v>3795</v>
      </c>
      <c r="AC170" s="177" t="s">
        <v>3794</v>
      </c>
      <c r="AD170" s="177" t="s">
        <v>3795</v>
      </c>
      <c r="AE170" s="177" t="s">
        <v>3794</v>
      </c>
    </row>
    <row r="171" spans="1:31" hidden="1" x14ac:dyDescent="0.25">
      <c r="A171" s="177" t="s">
        <v>4121</v>
      </c>
      <c r="B171" s="177" t="s">
        <v>4122</v>
      </c>
      <c r="C171" s="177" t="s">
        <v>4022</v>
      </c>
      <c r="D171" s="546" t="s">
        <v>3798</v>
      </c>
      <c r="E171" s="546" t="s">
        <v>3792</v>
      </c>
      <c r="F171" s="546" t="s">
        <v>3792</v>
      </c>
      <c r="G171" s="546" t="s">
        <v>3792</v>
      </c>
      <c r="H171" s="546" t="s">
        <v>3792</v>
      </c>
      <c r="J171" s="351" t="s">
        <v>3793</v>
      </c>
      <c r="K171" s="351" t="s">
        <v>3793</v>
      </c>
      <c r="L171" s="351" t="s">
        <v>3793</v>
      </c>
      <c r="M171" s="351" t="s">
        <v>3794</v>
      </c>
      <c r="O171" s="351">
        <v>0.74980000000000002</v>
      </c>
      <c r="P171" s="351">
        <v>0.77359999999999995</v>
      </c>
      <c r="Q171" s="351">
        <v>0.78369999999999995</v>
      </c>
      <c r="R171" s="351">
        <v>0.79700000000000004</v>
      </c>
      <c r="S171" s="351">
        <v>0.8</v>
      </c>
      <c r="T171" s="548"/>
      <c r="U171" s="177"/>
      <c r="W171" s="549">
        <f t="shared" si="8"/>
        <v>3.0000000000000027E-3</v>
      </c>
      <c r="X171" s="550">
        <f t="shared" si="9"/>
        <v>1.330000000000009E-2</v>
      </c>
      <c r="Y171" s="550">
        <f t="shared" si="10"/>
        <v>1.0099999999999998E-2</v>
      </c>
      <c r="Z171" s="550">
        <f t="shared" si="11"/>
        <v>2.3799999999999932E-2</v>
      </c>
      <c r="AB171" s="177" t="s">
        <v>3794</v>
      </c>
      <c r="AC171" s="177" t="s">
        <v>3794</v>
      </c>
      <c r="AD171" s="177" t="s">
        <v>3794</v>
      </c>
      <c r="AE171" s="177" t="s">
        <v>3794</v>
      </c>
    </row>
    <row r="172" spans="1:31" hidden="1" x14ac:dyDescent="0.25">
      <c r="A172" s="177" t="s">
        <v>4123</v>
      </c>
      <c r="B172" s="177" t="s">
        <v>4124</v>
      </c>
      <c r="C172" s="177" t="s">
        <v>4022</v>
      </c>
      <c r="D172" s="546" t="s">
        <v>3792</v>
      </c>
      <c r="E172" s="546" t="s">
        <v>3792</v>
      </c>
      <c r="F172" s="546" t="s">
        <v>3792</v>
      </c>
      <c r="G172" s="546" t="s">
        <v>3792</v>
      </c>
      <c r="H172" s="546" t="s">
        <v>3792</v>
      </c>
      <c r="J172" s="351" t="s">
        <v>3793</v>
      </c>
      <c r="K172" s="351" t="s">
        <v>3793</v>
      </c>
      <c r="L172" s="351" t="s">
        <v>3793</v>
      </c>
      <c r="M172" s="351" t="s">
        <v>3793</v>
      </c>
      <c r="O172" s="351">
        <v>0.82869999999999999</v>
      </c>
      <c r="P172" s="351">
        <v>0.81169999999999998</v>
      </c>
      <c r="Q172" s="351">
        <v>0.78390000000000004</v>
      </c>
      <c r="R172" s="351">
        <v>0.77600000000000002</v>
      </c>
      <c r="S172" s="351">
        <v>0.79430000000000001</v>
      </c>
      <c r="T172" s="548"/>
      <c r="U172" s="177"/>
      <c r="W172" s="549">
        <f t="shared" si="8"/>
        <v>1.8299999999999983E-2</v>
      </c>
      <c r="X172" s="550">
        <f t="shared" si="9"/>
        <v>-7.9000000000000181E-3</v>
      </c>
      <c r="Y172" s="550">
        <f t="shared" si="10"/>
        <v>-2.7799999999999936E-2</v>
      </c>
      <c r="Z172" s="550">
        <f t="shared" si="11"/>
        <v>-1.7000000000000015E-2</v>
      </c>
      <c r="AB172" s="177" t="s">
        <v>3794</v>
      </c>
      <c r="AC172" s="177" t="s">
        <v>3795</v>
      </c>
      <c r="AD172" s="177" t="s">
        <v>3795</v>
      </c>
      <c r="AE172" s="177" t="s">
        <v>3795</v>
      </c>
    </row>
    <row r="173" spans="1:31" hidden="1" x14ac:dyDescent="0.25">
      <c r="A173" s="177" t="s">
        <v>4125</v>
      </c>
      <c r="B173" s="177" t="s">
        <v>4126</v>
      </c>
      <c r="C173" s="177" t="s">
        <v>4022</v>
      </c>
      <c r="D173" s="546" t="s">
        <v>3792</v>
      </c>
      <c r="E173" s="546" t="s">
        <v>3792</v>
      </c>
      <c r="F173" s="546" t="s">
        <v>3792</v>
      </c>
      <c r="G173" s="546" t="s">
        <v>3792</v>
      </c>
      <c r="H173" s="546" t="s">
        <v>3792</v>
      </c>
      <c r="J173" s="351" t="s">
        <v>3793</v>
      </c>
      <c r="K173" s="351" t="s">
        <v>3793</v>
      </c>
      <c r="L173" s="351" t="s">
        <v>3793</v>
      </c>
      <c r="M173" s="351" t="s">
        <v>3793</v>
      </c>
      <c r="O173" s="351">
        <v>0.81159999999999999</v>
      </c>
      <c r="P173" s="351">
        <v>0.80600000000000005</v>
      </c>
      <c r="Q173" s="351">
        <v>0.78769999999999996</v>
      </c>
      <c r="R173" s="351">
        <v>0.7863</v>
      </c>
      <c r="S173" s="351">
        <v>0.79410000000000003</v>
      </c>
      <c r="T173" s="548"/>
      <c r="U173" s="177"/>
      <c r="W173" s="549">
        <f t="shared" si="8"/>
        <v>7.8000000000000291E-3</v>
      </c>
      <c r="X173" s="550">
        <f t="shared" si="9"/>
        <v>-1.3999999999999568E-3</v>
      </c>
      <c r="Y173" s="550">
        <f t="shared" si="10"/>
        <v>-1.8300000000000094E-2</v>
      </c>
      <c r="Z173" s="550">
        <f t="shared" si="11"/>
        <v>-5.5999999999999384E-3</v>
      </c>
      <c r="AB173" s="177" t="s">
        <v>3794</v>
      </c>
      <c r="AC173" s="177" t="s">
        <v>3795</v>
      </c>
      <c r="AD173" s="177" t="s">
        <v>3795</v>
      </c>
      <c r="AE173" s="177" t="s">
        <v>3795</v>
      </c>
    </row>
    <row r="174" spans="1:31" hidden="1" x14ac:dyDescent="0.25">
      <c r="A174" s="177" t="s">
        <v>4127</v>
      </c>
      <c r="B174" s="177" t="s">
        <v>4128</v>
      </c>
      <c r="C174" s="177" t="s">
        <v>4022</v>
      </c>
      <c r="D174" s="546" t="s">
        <v>3792</v>
      </c>
      <c r="E174" s="546" t="s">
        <v>3792</v>
      </c>
      <c r="F174" s="546" t="s">
        <v>3792</v>
      </c>
      <c r="G174" s="546" t="s">
        <v>3792</v>
      </c>
      <c r="H174" s="546" t="s">
        <v>3792</v>
      </c>
      <c r="J174" s="351" t="s">
        <v>3793</v>
      </c>
      <c r="K174" s="351" t="s">
        <v>3793</v>
      </c>
      <c r="L174" s="351" t="s">
        <v>3793</v>
      </c>
      <c r="M174" s="351" t="s">
        <v>3793</v>
      </c>
      <c r="O174" s="351">
        <v>0.80420000000000003</v>
      </c>
      <c r="P174" s="351">
        <v>0.79710000000000003</v>
      </c>
      <c r="Q174" s="351">
        <v>0.78779999999999994</v>
      </c>
      <c r="R174" s="351">
        <v>0.78129999999999999</v>
      </c>
      <c r="S174" s="351">
        <v>0.77929999999999999</v>
      </c>
      <c r="T174" s="548"/>
      <c r="U174" s="177"/>
      <c r="W174" s="549">
        <f t="shared" si="8"/>
        <v>-2.0000000000000018E-3</v>
      </c>
      <c r="X174" s="550">
        <f t="shared" si="9"/>
        <v>-6.4999999999999503E-3</v>
      </c>
      <c r="Y174" s="550">
        <f t="shared" si="10"/>
        <v>-9.300000000000086E-3</v>
      </c>
      <c r="Z174" s="550">
        <f t="shared" si="11"/>
        <v>-7.0999999999999952E-3</v>
      </c>
      <c r="AB174" s="177" t="s">
        <v>3795</v>
      </c>
      <c r="AC174" s="177" t="s">
        <v>3795</v>
      </c>
      <c r="AD174" s="177" t="s">
        <v>3795</v>
      </c>
      <c r="AE174" s="177" t="s">
        <v>3795</v>
      </c>
    </row>
    <row r="175" spans="1:31" hidden="1" x14ac:dyDescent="0.25">
      <c r="A175" s="177" t="s">
        <v>4129</v>
      </c>
      <c r="B175" s="177" t="s">
        <v>4130</v>
      </c>
      <c r="C175" s="177" t="s">
        <v>4022</v>
      </c>
      <c r="D175" s="546" t="s">
        <v>3792</v>
      </c>
      <c r="E175" s="546" t="s">
        <v>3792</v>
      </c>
      <c r="F175" s="546" t="s">
        <v>3792</v>
      </c>
      <c r="G175" s="546" t="s">
        <v>3792</v>
      </c>
      <c r="H175" s="546" t="s">
        <v>3792</v>
      </c>
      <c r="J175" s="351" t="s">
        <v>3793</v>
      </c>
      <c r="K175" s="351" t="s">
        <v>3793</v>
      </c>
      <c r="L175" s="351" t="s">
        <v>3793</v>
      </c>
      <c r="M175" s="351" t="s">
        <v>3793</v>
      </c>
      <c r="O175" s="351">
        <v>0.80630000000000002</v>
      </c>
      <c r="P175" s="351">
        <v>0.82069999999999999</v>
      </c>
      <c r="Q175" s="351">
        <v>0.79330000000000001</v>
      </c>
      <c r="R175" s="351">
        <v>0.78239999999999998</v>
      </c>
      <c r="S175" s="351">
        <v>0.77910000000000001</v>
      </c>
      <c r="T175" s="548"/>
      <c r="U175" s="177"/>
      <c r="W175" s="549">
        <f t="shared" si="8"/>
        <v>-3.2999999999999696E-3</v>
      </c>
      <c r="X175" s="550">
        <f t="shared" si="9"/>
        <v>-1.0900000000000021E-2</v>
      </c>
      <c r="Y175" s="550">
        <f t="shared" si="10"/>
        <v>-2.739999999999998E-2</v>
      </c>
      <c r="Z175" s="550">
        <f t="shared" si="11"/>
        <v>1.4399999999999968E-2</v>
      </c>
      <c r="AB175" s="177" t="s">
        <v>3795</v>
      </c>
      <c r="AC175" s="177" t="s">
        <v>3795</v>
      </c>
      <c r="AD175" s="177" t="s">
        <v>3795</v>
      </c>
      <c r="AE175" s="177" t="s">
        <v>3794</v>
      </c>
    </row>
    <row r="176" spans="1:31" hidden="1" x14ac:dyDescent="0.25">
      <c r="A176" s="177" t="s">
        <v>4131</v>
      </c>
      <c r="B176" s="177" t="s">
        <v>4132</v>
      </c>
      <c r="C176" s="177" t="s">
        <v>4022</v>
      </c>
      <c r="D176" s="546" t="s">
        <v>3803</v>
      </c>
      <c r="E176" s="546" t="s">
        <v>3798</v>
      </c>
      <c r="F176" s="546" t="s">
        <v>3792</v>
      </c>
      <c r="G176" s="546" t="s">
        <v>3792</v>
      </c>
      <c r="H176" s="546" t="s">
        <v>3792</v>
      </c>
      <c r="I176" s="552"/>
      <c r="J176" s="351" t="s">
        <v>3793</v>
      </c>
      <c r="K176" s="351" t="s">
        <v>3793</v>
      </c>
      <c r="L176" s="351" t="s">
        <v>3794</v>
      </c>
      <c r="M176" s="351" t="s">
        <v>3794</v>
      </c>
      <c r="O176" s="351">
        <v>0.7177</v>
      </c>
      <c r="P176" s="351">
        <v>0.72829999999999995</v>
      </c>
      <c r="Q176" s="351">
        <v>0.77580000000000005</v>
      </c>
      <c r="R176" s="351">
        <v>0.77810000000000001</v>
      </c>
      <c r="S176" s="351">
        <v>0.77880000000000005</v>
      </c>
      <c r="T176" s="548"/>
      <c r="U176" s="177"/>
      <c r="W176" s="549">
        <f t="shared" si="8"/>
        <v>7.0000000000003393E-4</v>
      </c>
      <c r="X176" s="550">
        <f t="shared" si="9"/>
        <v>2.2999999999999687E-3</v>
      </c>
      <c r="Y176" s="550">
        <f t="shared" si="10"/>
        <v>4.7500000000000098E-2</v>
      </c>
      <c r="Z176" s="550">
        <f t="shared" si="11"/>
        <v>1.0599999999999943E-2</v>
      </c>
      <c r="AB176" s="177" t="s">
        <v>3794</v>
      </c>
      <c r="AC176" s="177" t="s">
        <v>3794</v>
      </c>
      <c r="AD176" s="177" t="s">
        <v>3794</v>
      </c>
      <c r="AE176" s="177" t="s">
        <v>3794</v>
      </c>
    </row>
    <row r="177" spans="1:31" hidden="1" x14ac:dyDescent="0.25">
      <c r="A177" s="177" t="s">
        <v>4133</v>
      </c>
      <c r="B177" s="177" t="s">
        <v>4134</v>
      </c>
      <c r="C177" s="177" t="s">
        <v>4022</v>
      </c>
      <c r="D177" s="546" t="s">
        <v>3792</v>
      </c>
      <c r="E177" s="546" t="s">
        <v>3792</v>
      </c>
      <c r="F177" s="546" t="s">
        <v>3792</v>
      </c>
      <c r="G177" s="546" t="s">
        <v>3792</v>
      </c>
      <c r="H177" s="546" t="s">
        <v>3792</v>
      </c>
      <c r="J177" s="351" t="s">
        <v>3793</v>
      </c>
      <c r="K177" s="351" t="s">
        <v>3793</v>
      </c>
      <c r="L177" s="351" t="s">
        <v>3793</v>
      </c>
      <c r="M177" s="351" t="s">
        <v>3793</v>
      </c>
      <c r="O177" s="351">
        <v>0.78400000000000003</v>
      </c>
      <c r="P177" s="351">
        <v>0.78700000000000003</v>
      </c>
      <c r="Q177" s="351">
        <v>0.7772</v>
      </c>
      <c r="R177" s="351">
        <v>0.77829999999999999</v>
      </c>
      <c r="S177" s="351">
        <v>0.77470000000000006</v>
      </c>
      <c r="T177" s="548"/>
      <c r="U177" s="177"/>
      <c r="W177" s="549">
        <f t="shared" si="8"/>
        <v>-3.5999999999999366E-3</v>
      </c>
      <c r="X177" s="550">
        <f t="shared" si="9"/>
        <v>1.0999999999999899E-3</v>
      </c>
      <c r="Y177" s="550">
        <f t="shared" si="10"/>
        <v>-9.8000000000000309E-3</v>
      </c>
      <c r="Z177" s="550">
        <f t="shared" si="11"/>
        <v>3.0000000000000027E-3</v>
      </c>
      <c r="AB177" s="177" t="s">
        <v>3795</v>
      </c>
      <c r="AC177" s="177" t="s">
        <v>3794</v>
      </c>
      <c r="AD177" s="177" t="s">
        <v>3795</v>
      </c>
      <c r="AE177" s="177" t="s">
        <v>3794</v>
      </c>
    </row>
    <row r="178" spans="1:31" hidden="1" x14ac:dyDescent="0.25">
      <c r="A178" s="177" t="s">
        <v>4135</v>
      </c>
      <c r="B178" s="177" t="s">
        <v>4136</v>
      </c>
      <c r="C178" s="177" t="s">
        <v>4022</v>
      </c>
      <c r="D178" s="546" t="s">
        <v>3792</v>
      </c>
      <c r="E178" s="546" t="s">
        <v>3792</v>
      </c>
      <c r="F178" s="546" t="s">
        <v>3792</v>
      </c>
      <c r="G178" s="546" t="s">
        <v>3798</v>
      </c>
      <c r="H178" s="546" t="s">
        <v>3792</v>
      </c>
      <c r="J178" s="351" t="s">
        <v>3794</v>
      </c>
      <c r="K178" s="351" t="s">
        <v>3795</v>
      </c>
      <c r="L178" s="351" t="s">
        <v>3793</v>
      </c>
      <c r="M178" s="351" t="s">
        <v>3793</v>
      </c>
      <c r="O178" s="351">
        <v>0.80269999999999997</v>
      </c>
      <c r="P178" s="351">
        <v>0.80369999999999997</v>
      </c>
      <c r="Q178" s="351">
        <v>0.77180000000000004</v>
      </c>
      <c r="R178" s="351">
        <v>0.76870000000000005</v>
      </c>
      <c r="S178" s="351">
        <v>0.77339999999999998</v>
      </c>
      <c r="T178" s="548"/>
      <c r="U178" s="177"/>
      <c r="W178" s="549">
        <f t="shared" si="8"/>
        <v>4.6999999999999265E-3</v>
      </c>
      <c r="X178" s="550">
        <f t="shared" si="9"/>
        <v>-3.0999999999999917E-3</v>
      </c>
      <c r="Y178" s="550">
        <f t="shared" si="10"/>
        <v>-3.1899999999999928E-2</v>
      </c>
      <c r="Z178" s="550">
        <f t="shared" si="11"/>
        <v>1.0000000000000009E-3</v>
      </c>
      <c r="AB178" s="177" t="s">
        <v>3794</v>
      </c>
      <c r="AC178" s="177" t="s">
        <v>3795</v>
      </c>
      <c r="AD178" s="177" t="s">
        <v>3795</v>
      </c>
      <c r="AE178" s="177" t="s">
        <v>3794</v>
      </c>
    </row>
    <row r="179" spans="1:31" hidden="1" x14ac:dyDescent="0.25">
      <c r="A179" s="177" t="s">
        <v>4137</v>
      </c>
      <c r="B179" s="177" t="s">
        <v>4138</v>
      </c>
      <c r="C179" s="177" t="s">
        <v>4022</v>
      </c>
      <c r="D179" s="546" t="s">
        <v>3798</v>
      </c>
      <c r="E179" s="546" t="s">
        <v>3798</v>
      </c>
      <c r="F179" s="546" t="s">
        <v>3792</v>
      </c>
      <c r="G179" s="546" t="s">
        <v>3792</v>
      </c>
      <c r="H179" s="546" t="s">
        <v>3798</v>
      </c>
      <c r="I179" s="552"/>
      <c r="J179" s="351" t="s">
        <v>3795</v>
      </c>
      <c r="K179" s="351" t="s">
        <v>3793</v>
      </c>
      <c r="L179" s="351" t="s">
        <v>3794</v>
      </c>
      <c r="M179" s="351" t="s">
        <v>3793</v>
      </c>
      <c r="O179" s="351">
        <v>0.75260000000000005</v>
      </c>
      <c r="P179" s="351">
        <v>0.76700000000000002</v>
      </c>
      <c r="Q179" s="351">
        <v>0.78220000000000001</v>
      </c>
      <c r="R179" s="351">
        <v>0.78520000000000001</v>
      </c>
      <c r="S179" s="351">
        <v>0.76670000000000005</v>
      </c>
      <c r="T179" s="548"/>
      <c r="U179" s="177"/>
      <c r="W179" s="549">
        <f t="shared" si="8"/>
        <v>-1.8499999999999961E-2</v>
      </c>
      <c r="X179" s="550">
        <f t="shared" si="9"/>
        <v>3.0000000000000027E-3</v>
      </c>
      <c r="Y179" s="550">
        <f t="shared" si="10"/>
        <v>1.5199999999999991E-2</v>
      </c>
      <c r="Z179" s="550">
        <f t="shared" si="11"/>
        <v>1.4399999999999968E-2</v>
      </c>
      <c r="AB179" s="177" t="s">
        <v>3795</v>
      </c>
      <c r="AC179" s="177" t="s">
        <v>3794</v>
      </c>
      <c r="AD179" s="177" t="s">
        <v>3794</v>
      </c>
      <c r="AE179" s="177" t="s">
        <v>3794</v>
      </c>
    </row>
    <row r="180" spans="1:31" hidden="1" x14ac:dyDescent="0.25">
      <c r="A180" s="177" t="s">
        <v>4139</v>
      </c>
      <c r="B180" s="177" t="s">
        <v>4140</v>
      </c>
      <c r="C180" s="177" t="s">
        <v>4022</v>
      </c>
      <c r="D180" s="546" t="s">
        <v>3798</v>
      </c>
      <c r="E180" s="546" t="s">
        <v>3798</v>
      </c>
      <c r="F180" s="546" t="s">
        <v>3798</v>
      </c>
      <c r="G180" s="546" t="s">
        <v>3798</v>
      </c>
      <c r="H180" s="546" t="s">
        <v>3798</v>
      </c>
      <c r="J180" s="351" t="s">
        <v>3793</v>
      </c>
      <c r="K180" s="351" t="s">
        <v>3793</v>
      </c>
      <c r="L180" s="351" t="s">
        <v>3793</v>
      </c>
      <c r="M180" s="351" t="s">
        <v>3793</v>
      </c>
      <c r="O180" s="351">
        <v>0.75870000000000004</v>
      </c>
      <c r="P180" s="351">
        <v>0.75270000000000004</v>
      </c>
      <c r="Q180" s="351">
        <v>0.74829999999999997</v>
      </c>
      <c r="R180" s="351">
        <v>0.74880000000000002</v>
      </c>
      <c r="S180" s="351">
        <v>0.76359999999999995</v>
      </c>
      <c r="T180" s="548"/>
      <c r="U180" s="177"/>
      <c r="W180" s="549">
        <f t="shared" si="8"/>
        <v>1.4799999999999924E-2</v>
      </c>
      <c r="X180" s="550">
        <f t="shared" si="9"/>
        <v>5.0000000000005596E-4</v>
      </c>
      <c r="Y180" s="550">
        <f t="shared" si="10"/>
        <v>-4.4000000000000705E-3</v>
      </c>
      <c r="Z180" s="550">
        <f t="shared" si="11"/>
        <v>-6.0000000000000053E-3</v>
      </c>
      <c r="AB180" s="177" t="s">
        <v>3794</v>
      </c>
      <c r="AC180" s="177" t="s">
        <v>3794</v>
      </c>
      <c r="AD180" s="177" t="s">
        <v>3795</v>
      </c>
      <c r="AE180" s="177" t="s">
        <v>3795</v>
      </c>
    </row>
    <row r="181" spans="1:31" hidden="1" x14ac:dyDescent="0.25">
      <c r="A181" s="177" t="s">
        <v>4141</v>
      </c>
      <c r="B181" s="177" t="s">
        <v>4142</v>
      </c>
      <c r="C181" s="177" t="s">
        <v>4022</v>
      </c>
      <c r="D181" s="546" t="s">
        <v>3798</v>
      </c>
      <c r="E181" s="546" t="s">
        <v>3798</v>
      </c>
      <c r="F181" s="546" t="s">
        <v>3798</v>
      </c>
      <c r="G181" s="546" t="s">
        <v>3798</v>
      </c>
      <c r="H181" s="546" t="s">
        <v>3798</v>
      </c>
      <c r="J181" s="351" t="s">
        <v>3793</v>
      </c>
      <c r="K181" s="351" t="s">
        <v>3793</v>
      </c>
      <c r="L181" s="351" t="s">
        <v>3793</v>
      </c>
      <c r="M181" s="351" t="s">
        <v>3793</v>
      </c>
      <c r="O181" s="351">
        <v>0.72440000000000004</v>
      </c>
      <c r="P181" s="351">
        <v>0.72089999999999999</v>
      </c>
      <c r="Q181" s="351">
        <v>0.72770000000000001</v>
      </c>
      <c r="R181" s="351">
        <v>0.74160000000000004</v>
      </c>
      <c r="S181" s="351">
        <v>0.76219999999999999</v>
      </c>
      <c r="T181" s="548"/>
      <c r="U181" s="177"/>
      <c r="W181" s="549">
        <f t="shared" si="8"/>
        <v>2.0599999999999952E-2</v>
      </c>
      <c r="X181" s="550">
        <f t="shared" si="9"/>
        <v>1.3900000000000023E-2</v>
      </c>
      <c r="Y181" s="550">
        <f t="shared" si="10"/>
        <v>6.8000000000000282E-3</v>
      </c>
      <c r="Z181" s="550">
        <f t="shared" si="11"/>
        <v>-3.5000000000000586E-3</v>
      </c>
      <c r="AB181" s="177" t="s">
        <v>3794</v>
      </c>
      <c r="AC181" s="177" t="s">
        <v>3794</v>
      </c>
      <c r="AD181" s="177" t="s">
        <v>3794</v>
      </c>
      <c r="AE181" s="177" t="s">
        <v>3795</v>
      </c>
    </row>
    <row r="182" spans="1:31" hidden="1" x14ac:dyDescent="0.25">
      <c r="A182" s="177" t="s">
        <v>4143</v>
      </c>
      <c r="B182" s="177" t="s">
        <v>4144</v>
      </c>
      <c r="C182" s="177" t="s">
        <v>4022</v>
      </c>
      <c r="D182" s="546" t="s">
        <v>3792</v>
      </c>
      <c r="E182" s="546" t="s">
        <v>3798</v>
      </c>
      <c r="F182" s="546" t="s">
        <v>3798</v>
      </c>
      <c r="G182" s="546" t="s">
        <v>3798</v>
      </c>
      <c r="H182" s="546" t="s">
        <v>3798</v>
      </c>
      <c r="J182" s="351" t="s">
        <v>3793</v>
      </c>
      <c r="K182" s="351" t="s">
        <v>3793</v>
      </c>
      <c r="L182" s="351" t="s">
        <v>3793</v>
      </c>
      <c r="M182" s="351" t="s">
        <v>3795</v>
      </c>
      <c r="O182" s="351">
        <v>0.77569999999999995</v>
      </c>
      <c r="P182" s="351">
        <v>0.76319999999999999</v>
      </c>
      <c r="Q182" s="351">
        <v>0.74960000000000004</v>
      </c>
      <c r="R182" s="351">
        <v>0.74460000000000004</v>
      </c>
      <c r="S182" s="351">
        <v>0.75760000000000005</v>
      </c>
      <c r="T182" s="548"/>
      <c r="U182" s="177"/>
      <c r="W182" s="549">
        <f t="shared" si="8"/>
        <v>1.3000000000000012E-2</v>
      </c>
      <c r="X182" s="550">
        <f t="shared" si="9"/>
        <v>-5.0000000000000044E-3</v>
      </c>
      <c r="Y182" s="550">
        <f t="shared" si="10"/>
        <v>-1.3599999999999945E-2</v>
      </c>
      <c r="Z182" s="550">
        <f t="shared" si="11"/>
        <v>-1.2499999999999956E-2</v>
      </c>
      <c r="AB182" s="177" t="s">
        <v>3794</v>
      </c>
      <c r="AC182" s="177" t="s">
        <v>3795</v>
      </c>
      <c r="AD182" s="177" t="s">
        <v>3795</v>
      </c>
      <c r="AE182" s="177" t="s">
        <v>3795</v>
      </c>
    </row>
    <row r="183" spans="1:31" hidden="1" x14ac:dyDescent="0.25">
      <c r="A183" s="177" t="s">
        <v>4145</v>
      </c>
      <c r="B183" s="177" t="s">
        <v>4146</v>
      </c>
      <c r="C183" s="177" t="s">
        <v>4022</v>
      </c>
      <c r="D183" s="546" t="s">
        <v>3792</v>
      </c>
      <c r="E183" s="546" t="s">
        <v>3792</v>
      </c>
      <c r="F183" s="546" t="s">
        <v>3798</v>
      </c>
      <c r="G183" s="546" t="s">
        <v>3798</v>
      </c>
      <c r="H183" s="546" t="s">
        <v>3798</v>
      </c>
      <c r="I183" s="547"/>
      <c r="J183" s="351" t="s">
        <v>3793</v>
      </c>
      <c r="K183" s="351" t="s">
        <v>3793</v>
      </c>
      <c r="L183" s="351" t="s">
        <v>3795</v>
      </c>
      <c r="M183" s="351" t="s">
        <v>3793</v>
      </c>
      <c r="O183" s="351">
        <v>0.80310000000000004</v>
      </c>
      <c r="P183" s="351">
        <v>0.78720000000000001</v>
      </c>
      <c r="Q183" s="351">
        <v>0.76790000000000003</v>
      </c>
      <c r="R183" s="351">
        <v>0.74939999999999996</v>
      </c>
      <c r="S183" s="351">
        <v>0.75700000000000001</v>
      </c>
      <c r="T183" s="548"/>
      <c r="U183" s="177"/>
      <c r="W183" s="549">
        <f t="shared" si="8"/>
        <v>7.6000000000000512E-3</v>
      </c>
      <c r="X183" s="550">
        <f t="shared" si="9"/>
        <v>-1.8500000000000072E-2</v>
      </c>
      <c r="Y183" s="550">
        <f t="shared" si="10"/>
        <v>-1.9299999999999984E-2</v>
      </c>
      <c r="Z183" s="550">
        <f t="shared" si="11"/>
        <v>-1.5900000000000025E-2</v>
      </c>
      <c r="AB183" s="177" t="s">
        <v>3794</v>
      </c>
      <c r="AC183" s="177" t="s">
        <v>3795</v>
      </c>
      <c r="AD183" s="177" t="s">
        <v>3795</v>
      </c>
      <c r="AE183" s="177" t="s">
        <v>3795</v>
      </c>
    </row>
    <row r="184" spans="1:31" hidden="1" x14ac:dyDescent="0.25">
      <c r="A184" s="177" t="s">
        <v>4147</v>
      </c>
      <c r="B184" s="177" t="s">
        <v>4148</v>
      </c>
      <c r="C184" s="177" t="s">
        <v>4022</v>
      </c>
      <c r="D184" s="546" t="s">
        <v>3792</v>
      </c>
      <c r="E184" s="546" t="s">
        <v>3792</v>
      </c>
      <c r="F184" s="546" t="s">
        <v>3798</v>
      </c>
      <c r="G184" s="546" t="s">
        <v>3798</v>
      </c>
      <c r="H184" s="546" t="s">
        <v>3798</v>
      </c>
      <c r="I184" s="551"/>
      <c r="J184" s="351" t="s">
        <v>3793</v>
      </c>
      <c r="K184" s="351" t="s">
        <v>3793</v>
      </c>
      <c r="L184" s="351" t="s">
        <v>3795</v>
      </c>
      <c r="M184" s="351" t="s">
        <v>3793</v>
      </c>
      <c r="O184" s="351">
        <v>0.77969999999999995</v>
      </c>
      <c r="P184" s="351">
        <v>0.77400000000000002</v>
      </c>
      <c r="Q184" s="351">
        <v>0.76639999999999997</v>
      </c>
      <c r="R184" s="351">
        <v>0.76329999999999998</v>
      </c>
      <c r="S184" s="351">
        <v>0.75609999999999999</v>
      </c>
      <c r="T184" s="548"/>
      <c r="U184" s="177"/>
      <c r="W184" s="549">
        <f t="shared" si="8"/>
        <v>-7.1999999999999842E-3</v>
      </c>
      <c r="X184" s="550">
        <f t="shared" si="9"/>
        <v>-3.0999999999999917E-3</v>
      </c>
      <c r="Y184" s="550">
        <f t="shared" si="10"/>
        <v>-7.6000000000000512E-3</v>
      </c>
      <c r="Z184" s="550">
        <f t="shared" si="11"/>
        <v>-5.6999999999999273E-3</v>
      </c>
      <c r="AB184" s="177" t="s">
        <v>3795</v>
      </c>
      <c r="AC184" s="177" t="s">
        <v>3795</v>
      </c>
      <c r="AD184" s="177" t="s">
        <v>3795</v>
      </c>
      <c r="AE184" s="177" t="s">
        <v>3795</v>
      </c>
    </row>
    <row r="185" spans="1:31" hidden="1" x14ac:dyDescent="0.25">
      <c r="A185" s="177" t="s">
        <v>4149</v>
      </c>
      <c r="B185" s="177" t="s">
        <v>4150</v>
      </c>
      <c r="C185" s="177" t="s">
        <v>4022</v>
      </c>
      <c r="D185" s="546" t="s">
        <v>3803</v>
      </c>
      <c r="E185" s="546" t="s">
        <v>3803</v>
      </c>
      <c r="F185" s="546" t="s">
        <v>3803</v>
      </c>
      <c r="G185" s="546" t="s">
        <v>3803</v>
      </c>
      <c r="H185" s="546" t="s">
        <v>3798</v>
      </c>
      <c r="J185" s="351" t="s">
        <v>3794</v>
      </c>
      <c r="K185" s="351" t="s">
        <v>3793</v>
      </c>
      <c r="L185" s="351" t="s">
        <v>3793</v>
      </c>
      <c r="M185" s="351" t="s">
        <v>3793</v>
      </c>
      <c r="O185" s="351">
        <v>0.71499999999999997</v>
      </c>
      <c r="P185" s="351">
        <v>0.67869999999999997</v>
      </c>
      <c r="Q185" s="351">
        <v>0.69679999999999997</v>
      </c>
      <c r="R185" s="351">
        <v>0.71550000000000002</v>
      </c>
      <c r="S185" s="351">
        <v>0.74529999999999996</v>
      </c>
      <c r="T185" s="548"/>
      <c r="U185" s="177"/>
      <c r="W185" s="549">
        <f t="shared" si="8"/>
        <v>2.9799999999999938E-2</v>
      </c>
      <c r="X185" s="550">
        <f t="shared" si="9"/>
        <v>1.870000000000005E-2</v>
      </c>
      <c r="Y185" s="550">
        <f t="shared" si="10"/>
        <v>1.8100000000000005E-2</v>
      </c>
      <c r="Z185" s="550">
        <f t="shared" si="11"/>
        <v>-3.6299999999999999E-2</v>
      </c>
      <c r="AB185" s="177" t="s">
        <v>3794</v>
      </c>
      <c r="AC185" s="177" t="s">
        <v>3794</v>
      </c>
      <c r="AD185" s="177" t="s">
        <v>3794</v>
      </c>
      <c r="AE185" s="177" t="s">
        <v>3795</v>
      </c>
    </row>
    <row r="186" spans="1:31" hidden="1" x14ac:dyDescent="0.25">
      <c r="A186" s="177" t="s">
        <v>4151</v>
      </c>
      <c r="B186" s="177" t="s">
        <v>4152</v>
      </c>
      <c r="C186" s="177" t="s">
        <v>4022</v>
      </c>
      <c r="D186" s="546" t="s">
        <v>3798</v>
      </c>
      <c r="E186" s="546" t="s">
        <v>3803</v>
      </c>
      <c r="F186" s="546" t="s">
        <v>3798</v>
      </c>
      <c r="G186" s="546" t="s">
        <v>3798</v>
      </c>
      <c r="H186" s="546" t="s">
        <v>3798</v>
      </c>
      <c r="I186" s="547"/>
      <c r="J186" s="351" t="s">
        <v>3793</v>
      </c>
      <c r="K186" s="351" t="s">
        <v>3793</v>
      </c>
      <c r="L186" s="351" t="s">
        <v>3794</v>
      </c>
      <c r="M186" s="351" t="s">
        <v>3795</v>
      </c>
      <c r="O186" s="351">
        <v>0.7258</v>
      </c>
      <c r="P186" s="351">
        <v>0.71489999999999998</v>
      </c>
      <c r="Q186" s="351">
        <v>0.73119999999999996</v>
      </c>
      <c r="R186" s="351">
        <v>0.73080000000000001</v>
      </c>
      <c r="S186" s="351">
        <v>0.74509999999999998</v>
      </c>
      <c r="T186" s="548"/>
      <c r="U186" s="177"/>
      <c r="W186" s="549">
        <f t="shared" si="8"/>
        <v>1.4299999999999979E-2</v>
      </c>
      <c r="X186" s="550">
        <f t="shared" si="9"/>
        <v>-3.9999999999995595E-4</v>
      </c>
      <c r="Y186" s="550">
        <f t="shared" si="10"/>
        <v>1.6299999999999981E-2</v>
      </c>
      <c r="Z186" s="550">
        <f t="shared" si="11"/>
        <v>-1.0900000000000021E-2</v>
      </c>
      <c r="AB186" s="177" t="s">
        <v>3794</v>
      </c>
      <c r="AC186" s="177" t="s">
        <v>3793</v>
      </c>
      <c r="AD186" s="177" t="s">
        <v>3794</v>
      </c>
      <c r="AE186" s="177" t="s">
        <v>3795</v>
      </c>
    </row>
    <row r="187" spans="1:31" hidden="1" x14ac:dyDescent="0.25">
      <c r="A187" s="177" t="s">
        <v>4153</v>
      </c>
      <c r="B187" s="177" t="s">
        <v>4154</v>
      </c>
      <c r="C187" s="177" t="s">
        <v>4022</v>
      </c>
      <c r="D187" s="546" t="s">
        <v>3798</v>
      </c>
      <c r="E187" s="546" t="s">
        <v>3798</v>
      </c>
      <c r="F187" s="546" t="s">
        <v>3803</v>
      </c>
      <c r="G187" s="546" t="s">
        <v>3798</v>
      </c>
      <c r="H187" s="546" t="s">
        <v>3798</v>
      </c>
      <c r="I187" s="351"/>
      <c r="J187" s="351" t="s">
        <v>3793</v>
      </c>
      <c r="K187" s="351" t="s">
        <v>3794</v>
      </c>
      <c r="L187" s="351" t="s">
        <v>3795</v>
      </c>
      <c r="M187" s="351" t="s">
        <v>3793</v>
      </c>
      <c r="O187" s="351">
        <v>0.73470000000000002</v>
      </c>
      <c r="P187" s="351">
        <v>0.7258</v>
      </c>
      <c r="Q187" s="351">
        <v>0.71319999999999995</v>
      </c>
      <c r="R187" s="351">
        <v>0.72960000000000003</v>
      </c>
      <c r="S187" s="351">
        <v>0.74339999999999995</v>
      </c>
      <c r="T187" s="548"/>
      <c r="U187" s="177"/>
      <c r="W187" s="549">
        <f t="shared" si="8"/>
        <v>1.3799999999999923E-2</v>
      </c>
      <c r="X187" s="550">
        <f t="shared" si="9"/>
        <v>1.6400000000000081E-2</v>
      </c>
      <c r="Y187" s="550">
        <f t="shared" si="10"/>
        <v>-1.2600000000000056E-2</v>
      </c>
      <c r="Z187" s="550">
        <f t="shared" si="11"/>
        <v>-8.900000000000019E-3</v>
      </c>
      <c r="AB187" s="177" t="s">
        <v>3794</v>
      </c>
      <c r="AC187" s="177" t="s">
        <v>3794</v>
      </c>
      <c r="AD187" s="177" t="s">
        <v>3795</v>
      </c>
      <c r="AE187" s="177" t="s">
        <v>3795</v>
      </c>
    </row>
    <row r="188" spans="1:31" hidden="1" x14ac:dyDescent="0.25">
      <c r="A188" s="177" t="s">
        <v>4155</v>
      </c>
      <c r="B188" s="177" t="s">
        <v>4156</v>
      </c>
      <c r="C188" s="177" t="s">
        <v>4022</v>
      </c>
      <c r="D188" s="546" t="e">
        <v>#N/A</v>
      </c>
      <c r="E188" s="546" t="e">
        <v>#N/A</v>
      </c>
      <c r="F188" s="546" t="s">
        <v>3803</v>
      </c>
      <c r="G188" s="546" t="s">
        <v>3798</v>
      </c>
      <c r="H188" s="546" t="s">
        <v>3798</v>
      </c>
      <c r="I188" s="351"/>
      <c r="J188" s="351" t="s">
        <v>3793</v>
      </c>
      <c r="K188" s="351" t="s">
        <v>3794</v>
      </c>
      <c r="L188" s="351" t="s">
        <v>3905</v>
      </c>
      <c r="M188" s="351" t="s">
        <v>3905</v>
      </c>
      <c r="O188" s="351" t="e">
        <v>#N/A</v>
      </c>
      <c r="P188" s="351" t="e">
        <v>#N/A</v>
      </c>
      <c r="Q188" s="351">
        <v>0.71489999999999998</v>
      </c>
      <c r="R188" s="351">
        <v>0.73550000000000004</v>
      </c>
      <c r="S188" s="351">
        <v>0.74039999999999995</v>
      </c>
      <c r="T188" s="548"/>
      <c r="U188" s="177"/>
      <c r="W188" s="549">
        <f t="shared" si="8"/>
        <v>4.8999999999999044E-3</v>
      </c>
      <c r="X188" s="550">
        <f t="shared" si="9"/>
        <v>2.0600000000000063E-2</v>
      </c>
      <c r="Y188" s="550" t="e">
        <f t="shared" si="10"/>
        <v>#N/A</v>
      </c>
      <c r="Z188" s="550" t="e">
        <f t="shared" si="11"/>
        <v>#N/A</v>
      </c>
      <c r="AB188" s="177" t="s">
        <v>3794</v>
      </c>
      <c r="AC188" s="177" t="s">
        <v>3794</v>
      </c>
      <c r="AD188" s="177" t="s">
        <v>3905</v>
      </c>
      <c r="AE188" s="177" t="s">
        <v>3905</v>
      </c>
    </row>
    <row r="189" spans="1:31" hidden="1" x14ac:dyDescent="0.25">
      <c r="A189" s="177" t="s">
        <v>4157</v>
      </c>
      <c r="B189" s="177" t="s">
        <v>4158</v>
      </c>
      <c r="C189" s="177" t="s">
        <v>4022</v>
      </c>
      <c r="D189" s="546" t="e">
        <v>#N/A</v>
      </c>
      <c r="E189" s="546" t="e">
        <v>#N/A</v>
      </c>
      <c r="F189" s="546" t="e">
        <v>#N/A</v>
      </c>
      <c r="G189" s="546" t="e">
        <v>#N/A</v>
      </c>
      <c r="H189" s="546" t="s">
        <v>3798</v>
      </c>
      <c r="I189" s="551"/>
      <c r="J189" s="351" t="s">
        <v>3905</v>
      </c>
      <c r="K189" s="351" t="s">
        <v>3905</v>
      </c>
      <c r="L189" s="351" t="s">
        <v>3905</v>
      </c>
      <c r="M189" s="351" t="s">
        <v>3905</v>
      </c>
      <c r="O189" s="351" t="e">
        <v>#N/A</v>
      </c>
      <c r="P189" s="351" t="e">
        <v>#N/A</v>
      </c>
      <c r="Q189" s="351" t="e">
        <v>#N/A</v>
      </c>
      <c r="R189" s="351" t="e">
        <v>#N/A</v>
      </c>
      <c r="S189" s="351">
        <v>0.73939999999999995</v>
      </c>
      <c r="T189" s="548"/>
      <c r="U189" s="177"/>
      <c r="W189" s="549" t="e">
        <f t="shared" si="8"/>
        <v>#N/A</v>
      </c>
      <c r="X189" s="550" t="e">
        <f t="shared" si="9"/>
        <v>#N/A</v>
      </c>
      <c r="Y189" s="550" t="e">
        <f t="shared" si="10"/>
        <v>#N/A</v>
      </c>
      <c r="Z189" s="550" t="e">
        <f t="shared" si="11"/>
        <v>#N/A</v>
      </c>
      <c r="AB189" s="177" t="s">
        <v>3905</v>
      </c>
      <c r="AC189" s="177" t="s">
        <v>3905</v>
      </c>
      <c r="AD189" s="177" t="s">
        <v>3905</v>
      </c>
      <c r="AE189" s="177" t="s">
        <v>3905</v>
      </c>
    </row>
    <row r="190" spans="1:31" hidden="1" x14ac:dyDescent="0.25">
      <c r="A190" s="177" t="s">
        <v>4159</v>
      </c>
      <c r="B190" s="177" t="s">
        <v>4160</v>
      </c>
      <c r="C190" s="177" t="s">
        <v>4022</v>
      </c>
      <c r="D190" s="546" t="s">
        <v>3803</v>
      </c>
      <c r="E190" s="546" t="s">
        <v>3803</v>
      </c>
      <c r="F190" s="546" t="s">
        <v>3803</v>
      </c>
      <c r="G190" s="546" t="s">
        <v>3803</v>
      </c>
      <c r="H190" s="546" t="s">
        <v>3798</v>
      </c>
      <c r="J190" s="351" t="s">
        <v>3794</v>
      </c>
      <c r="K190" s="351" t="s">
        <v>3793</v>
      </c>
      <c r="L190" s="351" t="s">
        <v>3793</v>
      </c>
      <c r="M190" s="351" t="s">
        <v>3793</v>
      </c>
      <c r="O190" s="351">
        <v>0.71140000000000003</v>
      </c>
      <c r="P190" s="351">
        <v>0.69889999999999997</v>
      </c>
      <c r="Q190" s="351">
        <v>0.70240000000000002</v>
      </c>
      <c r="R190" s="351">
        <v>0.70030000000000003</v>
      </c>
      <c r="S190" s="351">
        <v>0.73650000000000004</v>
      </c>
      <c r="T190" s="548"/>
      <c r="U190" s="177"/>
      <c r="W190" s="549">
        <f t="shared" si="8"/>
        <v>3.620000000000001E-2</v>
      </c>
      <c r="X190" s="550">
        <f t="shared" si="9"/>
        <v>-2.0999999999999908E-3</v>
      </c>
      <c r="Y190" s="550">
        <f t="shared" si="10"/>
        <v>3.5000000000000586E-3</v>
      </c>
      <c r="Z190" s="550">
        <f t="shared" si="11"/>
        <v>-1.2500000000000067E-2</v>
      </c>
      <c r="AB190" s="177" t="s">
        <v>3794</v>
      </c>
      <c r="AC190" s="177" t="s">
        <v>3795</v>
      </c>
      <c r="AD190" s="177" t="s">
        <v>3794</v>
      </c>
      <c r="AE190" s="177" t="s">
        <v>3795</v>
      </c>
    </row>
    <row r="191" spans="1:31" hidden="1" x14ac:dyDescent="0.25">
      <c r="A191" s="177" t="s">
        <v>4161</v>
      </c>
      <c r="B191" s="177" t="s">
        <v>4162</v>
      </c>
      <c r="C191" s="177" t="s">
        <v>4022</v>
      </c>
      <c r="D191" s="546" t="s">
        <v>3803</v>
      </c>
      <c r="E191" s="546" t="s">
        <v>3803</v>
      </c>
      <c r="F191" s="546" t="s">
        <v>3803</v>
      </c>
      <c r="G191" s="546" t="s">
        <v>3803</v>
      </c>
      <c r="H191" s="546" t="s">
        <v>3798</v>
      </c>
      <c r="J191" s="351" t="s">
        <v>3794</v>
      </c>
      <c r="K191" s="351" t="s">
        <v>3793</v>
      </c>
      <c r="L191" s="351" t="s">
        <v>3793</v>
      </c>
      <c r="M191" s="351" t="s">
        <v>3793</v>
      </c>
      <c r="O191" s="351">
        <v>0.69189999999999996</v>
      </c>
      <c r="P191" s="351">
        <v>0.67600000000000005</v>
      </c>
      <c r="Q191" s="351">
        <v>0.69969999999999999</v>
      </c>
      <c r="R191" s="351">
        <v>0.69910000000000005</v>
      </c>
      <c r="S191" s="351">
        <v>0.73329999999999995</v>
      </c>
      <c r="T191" s="548"/>
      <c r="U191" s="177"/>
      <c r="W191" s="549">
        <f t="shared" si="8"/>
        <v>3.4199999999999897E-2</v>
      </c>
      <c r="X191" s="550">
        <f t="shared" si="9"/>
        <v>-5.9999999999993392E-4</v>
      </c>
      <c r="Y191" s="550">
        <f t="shared" si="10"/>
        <v>2.3699999999999943E-2</v>
      </c>
      <c r="Z191" s="550">
        <f t="shared" si="11"/>
        <v>-1.5899999999999914E-2</v>
      </c>
      <c r="AB191" s="177" t="s">
        <v>3794</v>
      </c>
      <c r="AC191" s="177" t="s">
        <v>3795</v>
      </c>
      <c r="AD191" s="177" t="s">
        <v>3794</v>
      </c>
      <c r="AE191" s="177" t="s">
        <v>3795</v>
      </c>
    </row>
    <row r="192" spans="1:31" hidden="1" x14ac:dyDescent="0.25">
      <c r="A192" s="177" t="s">
        <v>4163</v>
      </c>
      <c r="B192" s="177" t="s">
        <v>4164</v>
      </c>
      <c r="C192" s="177" t="s">
        <v>4022</v>
      </c>
      <c r="D192" s="546" t="s">
        <v>3818</v>
      </c>
      <c r="E192" s="546" t="s">
        <v>3818</v>
      </c>
      <c r="F192" s="546" t="s">
        <v>3803</v>
      </c>
      <c r="G192" s="546" t="s">
        <v>3803</v>
      </c>
      <c r="H192" s="546" t="s">
        <v>3798</v>
      </c>
      <c r="I192" s="552"/>
      <c r="J192" s="351" t="s">
        <v>3794</v>
      </c>
      <c r="K192" s="351" t="s">
        <v>3793</v>
      </c>
      <c r="L192" s="351" t="s">
        <v>3794</v>
      </c>
      <c r="M192" s="351" t="s">
        <v>3793</v>
      </c>
      <c r="O192" s="351">
        <v>0.65229999999999999</v>
      </c>
      <c r="P192" s="351">
        <v>0.65429999999999999</v>
      </c>
      <c r="Q192" s="351">
        <v>0.68610000000000004</v>
      </c>
      <c r="R192" s="351">
        <v>0.70220000000000005</v>
      </c>
      <c r="S192" s="351">
        <v>0.7228</v>
      </c>
      <c r="T192" s="548"/>
      <c r="U192" s="177"/>
      <c r="W192" s="549">
        <f t="shared" si="8"/>
        <v>2.0599999999999952E-2</v>
      </c>
      <c r="X192" s="550">
        <f t="shared" si="9"/>
        <v>1.6100000000000003E-2</v>
      </c>
      <c r="Y192" s="550">
        <f t="shared" si="10"/>
        <v>3.180000000000005E-2</v>
      </c>
      <c r="Z192" s="550">
        <f t="shared" si="11"/>
        <v>2.0000000000000018E-3</v>
      </c>
      <c r="AB192" s="177" t="s">
        <v>3794</v>
      </c>
      <c r="AC192" s="177" t="s">
        <v>3794</v>
      </c>
      <c r="AD192" s="177" t="s">
        <v>3794</v>
      </c>
      <c r="AE192" s="177" t="s">
        <v>3794</v>
      </c>
    </row>
    <row r="193" spans="1:31" hidden="1" x14ac:dyDescent="0.25">
      <c r="A193" s="177" t="s">
        <v>4165</v>
      </c>
      <c r="B193" s="177" t="s">
        <v>4166</v>
      </c>
      <c r="C193" s="177" t="s">
        <v>4022</v>
      </c>
      <c r="D193" s="546" t="s">
        <v>3803</v>
      </c>
      <c r="E193" s="546" t="s">
        <v>3803</v>
      </c>
      <c r="F193" s="546" t="s">
        <v>3803</v>
      </c>
      <c r="G193" s="546" t="s">
        <v>3803</v>
      </c>
      <c r="H193" s="546" t="s">
        <v>3798</v>
      </c>
      <c r="J193" s="351" t="s">
        <v>3794</v>
      </c>
      <c r="K193" s="351" t="s">
        <v>3793</v>
      </c>
      <c r="L193" s="351" t="s">
        <v>3793</v>
      </c>
      <c r="M193" s="351" t="s">
        <v>3793</v>
      </c>
      <c r="O193" s="351">
        <v>0.70550000000000002</v>
      </c>
      <c r="P193" s="351">
        <v>0.68220000000000003</v>
      </c>
      <c r="Q193" s="351">
        <v>0.7036</v>
      </c>
      <c r="R193" s="351">
        <v>0.69550000000000001</v>
      </c>
      <c r="S193" s="351">
        <v>0.72040000000000004</v>
      </c>
      <c r="T193" s="548"/>
      <c r="U193" s="177"/>
      <c r="W193" s="549">
        <f t="shared" si="8"/>
        <v>2.4900000000000033E-2</v>
      </c>
      <c r="X193" s="550">
        <f t="shared" si="9"/>
        <v>-8.0999999999999961E-3</v>
      </c>
      <c r="Y193" s="550">
        <f t="shared" si="10"/>
        <v>2.1399999999999975E-2</v>
      </c>
      <c r="Z193" s="550">
        <f t="shared" si="11"/>
        <v>-2.3299999999999987E-2</v>
      </c>
      <c r="AB193" s="177" t="s">
        <v>3794</v>
      </c>
      <c r="AC193" s="177" t="s">
        <v>3795</v>
      </c>
      <c r="AD193" s="177" t="s">
        <v>3794</v>
      </c>
      <c r="AE193" s="177" t="s">
        <v>3795</v>
      </c>
    </row>
    <row r="194" spans="1:31" hidden="1" x14ac:dyDescent="0.25">
      <c r="A194" s="177" t="s">
        <v>4167</v>
      </c>
      <c r="B194" s="177" t="s">
        <v>4168</v>
      </c>
      <c r="C194" s="177" t="s">
        <v>4022</v>
      </c>
      <c r="D194" s="546" t="s">
        <v>3803</v>
      </c>
      <c r="E194" s="546" t="s">
        <v>3803</v>
      </c>
      <c r="F194" s="546" t="s">
        <v>3803</v>
      </c>
      <c r="G194" s="546" t="s">
        <v>3803</v>
      </c>
      <c r="H194" s="546" t="s">
        <v>3803</v>
      </c>
      <c r="J194" s="351" t="s">
        <v>3793</v>
      </c>
      <c r="K194" s="351" t="s">
        <v>3793</v>
      </c>
      <c r="L194" s="351" t="s">
        <v>3793</v>
      </c>
      <c r="M194" s="351" t="s">
        <v>3793</v>
      </c>
      <c r="O194" s="351">
        <v>0.68430000000000002</v>
      </c>
      <c r="P194" s="351">
        <v>0.69210000000000005</v>
      </c>
      <c r="Q194" s="351">
        <v>0.68659999999999999</v>
      </c>
      <c r="R194" s="351">
        <v>0.70340000000000003</v>
      </c>
      <c r="S194" s="351">
        <v>0.71030000000000004</v>
      </c>
      <c r="T194" s="548"/>
      <c r="U194" s="177"/>
      <c r="W194" s="549">
        <f t="shared" si="8"/>
        <v>6.9000000000000172E-3</v>
      </c>
      <c r="X194" s="550">
        <f t="shared" si="9"/>
        <v>1.6800000000000037E-2</v>
      </c>
      <c r="Y194" s="550">
        <f t="shared" si="10"/>
        <v>-5.5000000000000604E-3</v>
      </c>
      <c r="Z194" s="550">
        <f t="shared" si="11"/>
        <v>7.8000000000000291E-3</v>
      </c>
      <c r="AB194" s="177" t="s">
        <v>3794</v>
      </c>
      <c r="AC194" s="177" t="s">
        <v>3794</v>
      </c>
      <c r="AD194" s="177" t="s">
        <v>3795</v>
      </c>
      <c r="AE194" s="177" t="s">
        <v>3794</v>
      </c>
    </row>
    <row r="195" spans="1:31" hidden="1" x14ac:dyDescent="0.25">
      <c r="A195" s="177" t="s">
        <v>4169</v>
      </c>
      <c r="B195" s="177" t="s">
        <v>4170</v>
      </c>
      <c r="C195" s="177" t="s">
        <v>4022</v>
      </c>
      <c r="D195" s="546" t="s">
        <v>3803</v>
      </c>
      <c r="E195" s="546" t="s">
        <v>3803</v>
      </c>
      <c r="F195" s="546" t="s">
        <v>3803</v>
      </c>
      <c r="G195" s="546" t="s">
        <v>3803</v>
      </c>
      <c r="H195" s="546" t="s">
        <v>3803</v>
      </c>
      <c r="J195" s="351" t="s">
        <v>3793</v>
      </c>
      <c r="K195" s="351" t="s">
        <v>3793</v>
      </c>
      <c r="L195" s="351" t="s">
        <v>3793</v>
      </c>
      <c r="M195" s="351" t="s">
        <v>3793</v>
      </c>
      <c r="O195" s="351">
        <v>0.69969999999999999</v>
      </c>
      <c r="P195" s="351">
        <v>0.67279999999999995</v>
      </c>
      <c r="Q195" s="351">
        <v>0.71350000000000002</v>
      </c>
      <c r="R195" s="351">
        <v>0.7167</v>
      </c>
      <c r="S195" s="351">
        <v>0.70830000000000004</v>
      </c>
      <c r="T195" s="548"/>
      <c r="U195" s="177"/>
      <c r="W195" s="549">
        <f t="shared" si="8"/>
        <v>-8.3999999999999631E-3</v>
      </c>
      <c r="X195" s="550">
        <f t="shared" si="9"/>
        <v>3.1999999999999806E-3</v>
      </c>
      <c r="Y195" s="550">
        <f t="shared" si="10"/>
        <v>4.0700000000000069E-2</v>
      </c>
      <c r="Z195" s="550">
        <f t="shared" si="11"/>
        <v>-2.6900000000000035E-2</v>
      </c>
      <c r="AB195" s="177" t="s">
        <v>3795</v>
      </c>
      <c r="AC195" s="177" t="s">
        <v>3794</v>
      </c>
      <c r="AD195" s="177" t="s">
        <v>3794</v>
      </c>
      <c r="AE195" s="177" t="s">
        <v>3795</v>
      </c>
    </row>
    <row r="196" spans="1:31" hidden="1" x14ac:dyDescent="0.25">
      <c r="A196" s="177" t="s">
        <v>4171</v>
      </c>
      <c r="B196" s="177" t="s">
        <v>4172</v>
      </c>
      <c r="C196" s="177" t="s">
        <v>4022</v>
      </c>
      <c r="D196" s="546" t="s">
        <v>3803</v>
      </c>
      <c r="E196" s="546" t="s">
        <v>3803</v>
      </c>
      <c r="F196" s="546" t="s">
        <v>3803</v>
      </c>
      <c r="G196" s="546" t="s">
        <v>3803</v>
      </c>
      <c r="H196" s="546" t="s">
        <v>3803</v>
      </c>
      <c r="J196" s="351" t="s">
        <v>3793</v>
      </c>
      <c r="K196" s="351" t="s">
        <v>3793</v>
      </c>
      <c r="L196" s="351" t="s">
        <v>3793</v>
      </c>
      <c r="M196" s="351" t="s">
        <v>3793</v>
      </c>
      <c r="O196" s="351">
        <v>0.69669999999999999</v>
      </c>
      <c r="P196" s="351">
        <v>0.69320000000000004</v>
      </c>
      <c r="Q196" s="351">
        <v>0.70499999999999996</v>
      </c>
      <c r="R196" s="351">
        <v>0.70989999999999998</v>
      </c>
      <c r="S196" s="351">
        <v>0.70809999999999995</v>
      </c>
      <c r="T196" s="548"/>
      <c r="U196" s="177"/>
      <c r="W196" s="549">
        <f t="shared" si="8"/>
        <v>-1.8000000000000238E-3</v>
      </c>
      <c r="X196" s="550">
        <f t="shared" si="9"/>
        <v>4.9000000000000155E-3</v>
      </c>
      <c r="Y196" s="550">
        <f t="shared" si="10"/>
        <v>1.1799999999999922E-2</v>
      </c>
      <c r="Z196" s="550">
        <f t="shared" si="11"/>
        <v>-3.4999999999999476E-3</v>
      </c>
      <c r="AB196" s="177" t="s">
        <v>3795</v>
      </c>
      <c r="AC196" s="177" t="s">
        <v>3794</v>
      </c>
      <c r="AD196" s="177" t="s">
        <v>3794</v>
      </c>
      <c r="AE196" s="177" t="s">
        <v>3795</v>
      </c>
    </row>
    <row r="197" spans="1:31" hidden="1" x14ac:dyDescent="0.25">
      <c r="A197" s="177" t="s">
        <v>4173</v>
      </c>
      <c r="B197" s="177" t="s">
        <v>4174</v>
      </c>
      <c r="C197" s="177" t="s">
        <v>4022</v>
      </c>
      <c r="D197" s="546" t="s">
        <v>3803</v>
      </c>
      <c r="E197" s="546" t="s">
        <v>3803</v>
      </c>
      <c r="F197" s="546" t="s">
        <v>3803</v>
      </c>
      <c r="G197" s="546" t="s">
        <v>3803</v>
      </c>
      <c r="H197" s="546" t="s">
        <v>3803</v>
      </c>
      <c r="J197" s="351" t="s">
        <v>3793</v>
      </c>
      <c r="K197" s="351" t="s">
        <v>3793</v>
      </c>
      <c r="L197" s="351" t="s">
        <v>3793</v>
      </c>
      <c r="M197" s="351" t="s">
        <v>3793</v>
      </c>
      <c r="O197" s="351">
        <v>0.7016</v>
      </c>
      <c r="P197" s="351">
        <v>0.69479999999999997</v>
      </c>
      <c r="Q197" s="351">
        <v>0.69340000000000002</v>
      </c>
      <c r="R197" s="351">
        <v>0.69620000000000004</v>
      </c>
      <c r="S197" s="351">
        <v>0.70530000000000004</v>
      </c>
      <c r="T197" s="548"/>
      <c r="U197" s="177"/>
      <c r="W197" s="549">
        <f t="shared" si="8"/>
        <v>9.099999999999997E-3</v>
      </c>
      <c r="X197" s="550">
        <f t="shared" si="9"/>
        <v>2.8000000000000247E-3</v>
      </c>
      <c r="Y197" s="550">
        <f t="shared" si="10"/>
        <v>-1.3999999999999568E-3</v>
      </c>
      <c r="Z197" s="550">
        <f t="shared" si="11"/>
        <v>-6.8000000000000282E-3</v>
      </c>
      <c r="AB197" s="177" t="s">
        <v>3794</v>
      </c>
      <c r="AC197" s="177" t="s">
        <v>3794</v>
      </c>
      <c r="AD197" s="177" t="s">
        <v>3795</v>
      </c>
      <c r="AE197" s="177" t="s">
        <v>3795</v>
      </c>
    </row>
    <row r="198" spans="1:31" hidden="1" x14ac:dyDescent="0.25">
      <c r="A198" s="177" t="s">
        <v>4175</v>
      </c>
      <c r="B198" s="177" t="s">
        <v>4176</v>
      </c>
      <c r="C198" s="177" t="s">
        <v>4022</v>
      </c>
      <c r="D198" s="546" t="s">
        <v>3803</v>
      </c>
      <c r="E198" s="546" t="s">
        <v>3803</v>
      </c>
      <c r="F198" s="546" t="s">
        <v>3803</v>
      </c>
      <c r="G198" s="546" t="s">
        <v>3803</v>
      </c>
      <c r="H198" s="546" t="s">
        <v>3803</v>
      </c>
      <c r="J198" s="351" t="s">
        <v>3793</v>
      </c>
      <c r="K198" s="351" t="s">
        <v>3793</v>
      </c>
      <c r="L198" s="351" t="s">
        <v>3793</v>
      </c>
      <c r="M198" s="351" t="s">
        <v>3793</v>
      </c>
      <c r="O198" s="351">
        <v>0.69930000000000003</v>
      </c>
      <c r="P198" s="351">
        <v>0.68620000000000003</v>
      </c>
      <c r="Q198" s="351">
        <v>0.67549999999999999</v>
      </c>
      <c r="R198" s="351">
        <v>0.68189999999999995</v>
      </c>
      <c r="S198" s="351">
        <v>0.70450000000000002</v>
      </c>
      <c r="T198" s="548"/>
      <c r="U198" s="177"/>
      <c r="W198" s="549">
        <f t="shared" si="8"/>
        <v>2.2600000000000064E-2</v>
      </c>
      <c r="X198" s="550">
        <f t="shared" si="9"/>
        <v>6.3999999999999613E-3</v>
      </c>
      <c r="Y198" s="550">
        <f t="shared" si="10"/>
        <v>-1.0700000000000043E-2</v>
      </c>
      <c r="Z198" s="550">
        <f t="shared" si="11"/>
        <v>-1.3100000000000001E-2</v>
      </c>
      <c r="AB198" s="177" t="s">
        <v>3794</v>
      </c>
      <c r="AC198" s="177" t="s">
        <v>3794</v>
      </c>
      <c r="AD198" s="177" t="s">
        <v>3795</v>
      </c>
      <c r="AE198" s="177" t="s">
        <v>3795</v>
      </c>
    </row>
    <row r="199" spans="1:31" hidden="1" x14ac:dyDescent="0.25">
      <c r="A199" s="177" t="s">
        <v>4177</v>
      </c>
      <c r="B199" s="177" t="s">
        <v>4178</v>
      </c>
      <c r="C199" s="177" t="s">
        <v>4022</v>
      </c>
      <c r="D199" s="546" t="s">
        <v>3803</v>
      </c>
      <c r="E199" s="546" t="s">
        <v>3803</v>
      </c>
      <c r="F199" s="546" t="s">
        <v>3803</v>
      </c>
      <c r="G199" s="546" t="s">
        <v>3803</v>
      </c>
      <c r="H199" s="546" t="s">
        <v>3803</v>
      </c>
      <c r="J199" s="351" t="s">
        <v>3793</v>
      </c>
      <c r="K199" s="351" t="s">
        <v>3793</v>
      </c>
      <c r="L199" s="351" t="s">
        <v>3793</v>
      </c>
      <c r="M199" s="351" t="s">
        <v>3793</v>
      </c>
      <c r="O199" s="351">
        <v>0.69240000000000002</v>
      </c>
      <c r="P199" s="351">
        <v>0.68489999999999995</v>
      </c>
      <c r="Q199" s="351">
        <v>0.69169999999999998</v>
      </c>
      <c r="R199" s="351">
        <v>0.68689999999999996</v>
      </c>
      <c r="S199" s="351">
        <v>0.69650000000000001</v>
      </c>
      <c r="T199" s="548"/>
      <c r="U199" s="177"/>
      <c r="W199" s="549">
        <f t="shared" si="8"/>
        <v>9.6000000000000529E-3</v>
      </c>
      <c r="X199" s="550">
        <f t="shared" si="9"/>
        <v>-4.8000000000000265E-3</v>
      </c>
      <c r="Y199" s="550">
        <f t="shared" si="10"/>
        <v>6.8000000000000282E-3</v>
      </c>
      <c r="Z199" s="550">
        <f t="shared" si="11"/>
        <v>-7.5000000000000622E-3</v>
      </c>
      <c r="AB199" s="177" t="s">
        <v>3794</v>
      </c>
      <c r="AC199" s="177" t="s">
        <v>3795</v>
      </c>
      <c r="AD199" s="177" t="s">
        <v>3794</v>
      </c>
      <c r="AE199" s="177" t="s">
        <v>3795</v>
      </c>
    </row>
    <row r="200" spans="1:31" hidden="1" x14ac:dyDescent="0.25">
      <c r="A200" s="177" t="s">
        <v>4179</v>
      </c>
      <c r="B200" s="177" t="s">
        <v>4180</v>
      </c>
      <c r="C200" s="177" t="s">
        <v>4022</v>
      </c>
      <c r="D200" s="546" t="e">
        <v>#N/A</v>
      </c>
      <c r="E200" s="546" t="s">
        <v>3818</v>
      </c>
      <c r="F200" s="546" t="s">
        <v>3818</v>
      </c>
      <c r="G200" s="546" t="s">
        <v>3818</v>
      </c>
      <c r="H200" s="546" t="s">
        <v>3803</v>
      </c>
      <c r="J200" s="351" t="s">
        <v>3794</v>
      </c>
      <c r="K200" s="351" t="s">
        <v>3793</v>
      </c>
      <c r="L200" s="351" t="s">
        <v>3793</v>
      </c>
      <c r="M200" s="351" t="s">
        <v>3905</v>
      </c>
      <c r="O200" s="351" t="e">
        <v>#N/A</v>
      </c>
      <c r="P200" s="351">
        <v>0.63849999999999996</v>
      </c>
      <c r="Q200" s="351">
        <v>0.66110000000000002</v>
      </c>
      <c r="R200" s="351">
        <v>0.66500000000000004</v>
      </c>
      <c r="S200" s="351">
        <v>0.69359999999999999</v>
      </c>
      <c r="T200" s="548"/>
      <c r="U200" s="177"/>
      <c r="W200" s="549">
        <f t="shared" si="8"/>
        <v>2.8599999999999959E-2</v>
      </c>
      <c r="X200" s="550">
        <f t="shared" si="9"/>
        <v>3.9000000000000146E-3</v>
      </c>
      <c r="Y200" s="550">
        <f t="shared" si="10"/>
        <v>2.2600000000000064E-2</v>
      </c>
      <c r="Z200" s="550" t="e">
        <f t="shared" si="11"/>
        <v>#N/A</v>
      </c>
      <c r="AB200" s="177" t="s">
        <v>3794</v>
      </c>
      <c r="AC200" s="177" t="s">
        <v>3794</v>
      </c>
      <c r="AD200" s="177" t="s">
        <v>3794</v>
      </c>
      <c r="AE200" s="177" t="s">
        <v>3905</v>
      </c>
    </row>
    <row r="201" spans="1:31" hidden="1" x14ac:dyDescent="0.25">
      <c r="A201" s="177" t="s">
        <v>4181</v>
      </c>
      <c r="B201" s="177" t="s">
        <v>4182</v>
      </c>
      <c r="C201" s="177" t="s">
        <v>4022</v>
      </c>
      <c r="D201" s="546" t="s">
        <v>3803</v>
      </c>
      <c r="E201" s="546" t="s">
        <v>3803</v>
      </c>
      <c r="F201" s="546" t="s">
        <v>3803</v>
      </c>
      <c r="G201" s="546" t="s">
        <v>3803</v>
      </c>
      <c r="H201" s="546" t="s">
        <v>3803</v>
      </c>
      <c r="J201" s="351" t="s">
        <v>3793</v>
      </c>
      <c r="K201" s="351" t="s">
        <v>3793</v>
      </c>
      <c r="L201" s="351" t="s">
        <v>3793</v>
      </c>
      <c r="M201" s="351" t="s">
        <v>3793</v>
      </c>
      <c r="O201" s="351">
        <v>0.69579999999999997</v>
      </c>
      <c r="P201" s="351">
        <v>0.68210000000000004</v>
      </c>
      <c r="Q201" s="351">
        <v>0.67330000000000001</v>
      </c>
      <c r="R201" s="351">
        <v>0.67559999999999998</v>
      </c>
      <c r="S201" s="351">
        <v>0.69040000000000001</v>
      </c>
      <c r="T201" s="548"/>
      <c r="U201" s="177"/>
      <c r="W201" s="549">
        <f t="shared" si="8"/>
        <v>1.4800000000000035E-2</v>
      </c>
      <c r="X201" s="550">
        <f t="shared" si="9"/>
        <v>2.2999999999999687E-3</v>
      </c>
      <c r="Y201" s="550">
        <f t="shared" si="10"/>
        <v>-8.80000000000003E-3</v>
      </c>
      <c r="Z201" s="550">
        <f t="shared" si="11"/>
        <v>-1.3699999999999934E-2</v>
      </c>
      <c r="AB201" s="177" t="s">
        <v>3794</v>
      </c>
      <c r="AC201" s="177" t="s">
        <v>3794</v>
      </c>
      <c r="AD201" s="177" t="s">
        <v>3795</v>
      </c>
      <c r="AE201" s="177" t="s">
        <v>3795</v>
      </c>
    </row>
    <row r="202" spans="1:31" hidden="1" x14ac:dyDescent="0.25">
      <c r="A202" s="177" t="s">
        <v>4183</v>
      </c>
      <c r="B202" s="177" t="s">
        <v>4184</v>
      </c>
      <c r="C202" s="177" t="s">
        <v>4022</v>
      </c>
      <c r="D202" s="546" t="s">
        <v>3803</v>
      </c>
      <c r="E202" s="546" t="s">
        <v>3803</v>
      </c>
      <c r="F202" s="546" t="e">
        <v>#N/A</v>
      </c>
      <c r="G202" s="546" t="s">
        <v>3803</v>
      </c>
      <c r="H202" s="546" t="s">
        <v>3803</v>
      </c>
      <c r="I202" s="552"/>
      <c r="J202" s="351" t="s">
        <v>3793</v>
      </c>
      <c r="K202" s="351" t="s">
        <v>3905</v>
      </c>
      <c r="L202" s="351" t="s">
        <v>3905</v>
      </c>
      <c r="M202" s="351" t="s">
        <v>3793</v>
      </c>
      <c r="O202" s="351">
        <v>0.70130000000000003</v>
      </c>
      <c r="P202" s="351">
        <v>0.70130000000000003</v>
      </c>
      <c r="Q202" s="351" t="e">
        <v>#N/A</v>
      </c>
      <c r="R202" s="351">
        <v>0.67310000000000003</v>
      </c>
      <c r="S202" s="351">
        <v>0.68920000000000003</v>
      </c>
      <c r="T202" s="548"/>
      <c r="U202" s="177"/>
      <c r="W202" s="549">
        <f t="shared" ref="W202:W231" si="12">+S202-R202</f>
        <v>1.6100000000000003E-2</v>
      </c>
      <c r="X202" s="550" t="e">
        <f t="shared" ref="X202:X231" si="13">+R202-Q202</f>
        <v>#N/A</v>
      </c>
      <c r="Y202" s="550" t="e">
        <f t="shared" ref="Y202:Y231" si="14">+Q202-P202</f>
        <v>#N/A</v>
      </c>
      <c r="Z202" s="550">
        <f t="shared" ref="Z202:Z231" si="15">+P202-O202</f>
        <v>0</v>
      </c>
      <c r="AB202" s="177" t="s">
        <v>3794</v>
      </c>
      <c r="AC202" s="177" t="s">
        <v>3905</v>
      </c>
      <c r="AD202" s="177" t="s">
        <v>3905</v>
      </c>
      <c r="AE202" s="177" t="s">
        <v>3793</v>
      </c>
    </row>
    <row r="203" spans="1:31" hidden="1" x14ac:dyDescent="0.25">
      <c r="A203" s="177" t="s">
        <v>4185</v>
      </c>
      <c r="B203" s="177" t="s">
        <v>4186</v>
      </c>
      <c r="C203" s="177" t="s">
        <v>4022</v>
      </c>
      <c r="D203" s="546" t="s">
        <v>3803</v>
      </c>
      <c r="E203" s="546" t="s">
        <v>3818</v>
      </c>
      <c r="F203" s="546" t="s">
        <v>3818</v>
      </c>
      <c r="G203" s="546" t="s">
        <v>3818</v>
      </c>
      <c r="H203" s="546" t="s">
        <v>3803</v>
      </c>
      <c r="J203" s="351" t="s">
        <v>3794</v>
      </c>
      <c r="K203" s="351" t="s">
        <v>3793</v>
      </c>
      <c r="L203" s="351" t="s">
        <v>3793</v>
      </c>
      <c r="M203" s="351" t="s">
        <v>3795</v>
      </c>
      <c r="O203" s="351">
        <v>0.67920000000000003</v>
      </c>
      <c r="P203" s="351">
        <v>0.6633</v>
      </c>
      <c r="Q203" s="351">
        <v>0.62780000000000002</v>
      </c>
      <c r="R203" s="351">
        <v>0.64849999999999997</v>
      </c>
      <c r="S203" s="351">
        <v>0.6784</v>
      </c>
      <c r="T203" s="548"/>
      <c r="U203" s="177"/>
      <c r="W203" s="549">
        <f t="shared" si="12"/>
        <v>2.9900000000000038E-2</v>
      </c>
      <c r="X203" s="550">
        <f t="shared" si="13"/>
        <v>2.0699999999999941E-2</v>
      </c>
      <c r="Y203" s="550">
        <f t="shared" si="14"/>
        <v>-3.5499999999999976E-2</v>
      </c>
      <c r="Z203" s="550">
        <f t="shared" si="15"/>
        <v>-1.5900000000000025E-2</v>
      </c>
      <c r="AB203" s="177" t="s">
        <v>3794</v>
      </c>
      <c r="AC203" s="177" t="s">
        <v>3794</v>
      </c>
      <c r="AD203" s="177" t="s">
        <v>3795</v>
      </c>
      <c r="AE203" s="177" t="s">
        <v>3795</v>
      </c>
    </row>
    <row r="204" spans="1:31" hidden="1" x14ac:dyDescent="0.25">
      <c r="A204" s="177" t="s">
        <v>4187</v>
      </c>
      <c r="B204" s="177" t="s">
        <v>4188</v>
      </c>
      <c r="C204" s="177" t="s">
        <v>4022</v>
      </c>
      <c r="D204" s="546" t="s">
        <v>3841</v>
      </c>
      <c r="E204" s="546" t="s">
        <v>3841</v>
      </c>
      <c r="F204" s="546" t="s">
        <v>3841</v>
      </c>
      <c r="G204" s="546" t="s">
        <v>3818</v>
      </c>
      <c r="H204" s="546" t="s">
        <v>3803</v>
      </c>
      <c r="J204" s="351" t="s">
        <v>3794</v>
      </c>
      <c r="K204" s="351" t="s">
        <v>3794</v>
      </c>
      <c r="L204" s="351" t="s">
        <v>3793</v>
      </c>
      <c r="M204" s="351" t="s">
        <v>3793</v>
      </c>
      <c r="O204" s="351">
        <v>0.5907</v>
      </c>
      <c r="P204" s="351">
        <v>0.5786</v>
      </c>
      <c r="Q204" s="351">
        <v>0.61080000000000001</v>
      </c>
      <c r="R204" s="351">
        <v>0.64480000000000004</v>
      </c>
      <c r="S204" s="351">
        <v>0.6774</v>
      </c>
      <c r="T204" s="548"/>
      <c r="U204" s="177"/>
      <c r="W204" s="549">
        <f t="shared" si="12"/>
        <v>3.2599999999999962E-2</v>
      </c>
      <c r="X204" s="550">
        <f t="shared" si="13"/>
        <v>3.400000000000003E-2</v>
      </c>
      <c r="Y204" s="550">
        <f t="shared" si="14"/>
        <v>3.2200000000000006E-2</v>
      </c>
      <c r="Z204" s="550">
        <f t="shared" si="15"/>
        <v>-1.21E-2</v>
      </c>
      <c r="AB204" s="177" t="s">
        <v>3794</v>
      </c>
      <c r="AC204" s="177" t="s">
        <v>3794</v>
      </c>
      <c r="AD204" s="177" t="s">
        <v>3794</v>
      </c>
      <c r="AE204" s="177" t="s">
        <v>3795</v>
      </c>
    </row>
    <row r="205" spans="1:31" hidden="1" x14ac:dyDescent="0.25">
      <c r="A205" s="177" t="s">
        <v>4189</v>
      </c>
      <c r="B205" s="177" t="s">
        <v>4190</v>
      </c>
      <c r="C205" s="177" t="s">
        <v>4022</v>
      </c>
      <c r="D205" s="546" t="s">
        <v>3803</v>
      </c>
      <c r="E205" s="546" t="s">
        <v>3803</v>
      </c>
      <c r="F205" s="546" t="s">
        <v>3818</v>
      </c>
      <c r="G205" s="546" t="s">
        <v>3818</v>
      </c>
      <c r="H205" s="546" t="s">
        <v>3803</v>
      </c>
      <c r="I205" s="552"/>
      <c r="J205" s="351" t="s">
        <v>3794</v>
      </c>
      <c r="K205" s="351" t="s">
        <v>3793</v>
      </c>
      <c r="L205" s="351" t="s">
        <v>3795</v>
      </c>
      <c r="M205" s="351" t="s">
        <v>3793</v>
      </c>
      <c r="O205" s="351">
        <v>0.70740000000000003</v>
      </c>
      <c r="P205" s="351">
        <v>0.68899999999999995</v>
      </c>
      <c r="Q205" s="351">
        <v>0.66300000000000003</v>
      </c>
      <c r="R205" s="351">
        <v>0.65949999999999998</v>
      </c>
      <c r="S205" s="351">
        <v>0.67620000000000002</v>
      </c>
      <c r="T205" s="548"/>
      <c r="U205" s="177"/>
      <c r="W205" s="549">
        <f t="shared" si="12"/>
        <v>1.6700000000000048E-2</v>
      </c>
      <c r="X205" s="550">
        <f t="shared" si="13"/>
        <v>-3.5000000000000586E-3</v>
      </c>
      <c r="Y205" s="550">
        <f t="shared" si="14"/>
        <v>-2.5999999999999912E-2</v>
      </c>
      <c r="Z205" s="550">
        <f t="shared" si="15"/>
        <v>-1.8400000000000083E-2</v>
      </c>
      <c r="AB205" s="177" t="s">
        <v>3794</v>
      </c>
      <c r="AC205" s="177" t="s">
        <v>3795</v>
      </c>
      <c r="AD205" s="177" t="s">
        <v>3795</v>
      </c>
      <c r="AE205" s="177" t="s">
        <v>3795</v>
      </c>
    </row>
    <row r="206" spans="1:31" hidden="1" x14ac:dyDescent="0.25">
      <c r="A206" s="177" t="s">
        <v>4191</v>
      </c>
      <c r="B206" s="177" t="s">
        <v>4192</v>
      </c>
      <c r="C206" s="177" t="s">
        <v>4022</v>
      </c>
      <c r="D206" s="546" t="s">
        <v>3818</v>
      </c>
      <c r="E206" s="546" t="s">
        <v>3818</v>
      </c>
      <c r="F206" s="546" t="s">
        <v>3818</v>
      </c>
      <c r="G206" s="546" t="s">
        <v>3818</v>
      </c>
      <c r="H206" s="546" t="s">
        <v>3803</v>
      </c>
      <c r="J206" s="351" t="s">
        <v>3794</v>
      </c>
      <c r="K206" s="351" t="s">
        <v>3793</v>
      </c>
      <c r="L206" s="351" t="s">
        <v>3793</v>
      </c>
      <c r="M206" s="351" t="s">
        <v>3793</v>
      </c>
      <c r="O206" s="351">
        <v>0.6613</v>
      </c>
      <c r="P206" s="351">
        <v>0.65859999999999996</v>
      </c>
      <c r="Q206" s="351">
        <v>0.65900000000000003</v>
      </c>
      <c r="R206" s="351">
        <v>0.65300000000000002</v>
      </c>
      <c r="S206" s="351">
        <v>0.67059999999999997</v>
      </c>
      <c r="T206" s="548"/>
      <c r="U206" s="177"/>
      <c r="W206" s="549">
        <f t="shared" si="12"/>
        <v>1.7599999999999949E-2</v>
      </c>
      <c r="X206" s="550">
        <f t="shared" si="13"/>
        <v>-6.0000000000000053E-3</v>
      </c>
      <c r="Y206" s="550">
        <f t="shared" si="14"/>
        <v>4.0000000000006697E-4</v>
      </c>
      <c r="Z206" s="550">
        <f t="shared" si="15"/>
        <v>-2.7000000000000357E-3</v>
      </c>
      <c r="AB206" s="177" t="s">
        <v>3794</v>
      </c>
      <c r="AC206" s="177" t="s">
        <v>3795</v>
      </c>
      <c r="AD206" s="177" t="s">
        <v>3793</v>
      </c>
      <c r="AE206" s="177" t="s">
        <v>3795</v>
      </c>
    </row>
    <row r="207" spans="1:31" hidden="1" x14ac:dyDescent="0.25">
      <c r="A207" s="177" t="s">
        <v>4193</v>
      </c>
      <c r="B207" s="177" t="s">
        <v>4194</v>
      </c>
      <c r="C207" s="177" t="s">
        <v>4022</v>
      </c>
      <c r="D207" s="546" t="s">
        <v>3841</v>
      </c>
      <c r="E207" s="546" t="s">
        <v>3841</v>
      </c>
      <c r="F207" s="546" t="s">
        <v>3818</v>
      </c>
      <c r="G207" s="546" t="s">
        <v>3818</v>
      </c>
      <c r="H207" s="546" t="s">
        <v>3803</v>
      </c>
      <c r="I207" s="552"/>
      <c r="J207" s="351" t="s">
        <v>3794</v>
      </c>
      <c r="K207" s="351" t="s">
        <v>3793</v>
      </c>
      <c r="L207" s="351" t="s">
        <v>3794</v>
      </c>
      <c r="M207" s="351" t="s">
        <v>3793</v>
      </c>
      <c r="O207" s="351">
        <v>0.61519999999999997</v>
      </c>
      <c r="P207" s="351">
        <v>0.61780000000000002</v>
      </c>
      <c r="Q207" s="351">
        <v>0.65990000000000004</v>
      </c>
      <c r="R207" s="351">
        <v>0.65959999999999996</v>
      </c>
      <c r="S207" s="351">
        <v>0.67</v>
      </c>
      <c r="T207" s="548"/>
      <c r="U207" s="177"/>
      <c r="W207" s="549">
        <f t="shared" si="12"/>
        <v>1.0400000000000076E-2</v>
      </c>
      <c r="X207" s="550">
        <f t="shared" si="13"/>
        <v>-3.0000000000007798E-4</v>
      </c>
      <c r="Y207" s="550">
        <f t="shared" si="14"/>
        <v>4.2100000000000026E-2</v>
      </c>
      <c r="Z207" s="550">
        <f t="shared" si="15"/>
        <v>2.6000000000000467E-3</v>
      </c>
      <c r="AB207" s="177" t="s">
        <v>3794</v>
      </c>
      <c r="AC207" s="177" t="s">
        <v>3793</v>
      </c>
      <c r="AD207" s="177" t="s">
        <v>3794</v>
      </c>
      <c r="AE207" s="177" t="s">
        <v>3794</v>
      </c>
    </row>
    <row r="208" spans="1:31" hidden="1" x14ac:dyDescent="0.25">
      <c r="A208" s="177" t="s">
        <v>4195</v>
      </c>
      <c r="B208" s="177" t="s">
        <v>4196</v>
      </c>
      <c r="C208" s="177" t="s">
        <v>4022</v>
      </c>
      <c r="D208" s="546" t="s">
        <v>3803</v>
      </c>
      <c r="E208" s="546" t="s">
        <v>3803</v>
      </c>
      <c r="F208" s="546" t="s">
        <v>3803</v>
      </c>
      <c r="G208" s="546" t="s">
        <v>3818</v>
      </c>
      <c r="H208" s="546" t="s">
        <v>3818</v>
      </c>
      <c r="J208" s="351" t="s">
        <v>3793</v>
      </c>
      <c r="K208" s="351" t="s">
        <v>3795</v>
      </c>
      <c r="L208" s="351" t="s">
        <v>3793</v>
      </c>
      <c r="M208" s="351" t="s">
        <v>3793</v>
      </c>
      <c r="O208" s="351">
        <v>0.68259999999999998</v>
      </c>
      <c r="P208" s="351">
        <v>0.68130000000000002</v>
      </c>
      <c r="Q208" s="351">
        <v>0.6734</v>
      </c>
      <c r="R208" s="351">
        <v>0.66479999999999995</v>
      </c>
      <c r="S208" s="351">
        <v>0.66859999999999997</v>
      </c>
      <c r="T208" s="548"/>
      <c r="U208" s="177"/>
      <c r="W208" s="549">
        <f t="shared" si="12"/>
        <v>3.8000000000000256E-3</v>
      </c>
      <c r="X208" s="550">
        <f t="shared" si="13"/>
        <v>-8.600000000000052E-3</v>
      </c>
      <c r="Y208" s="550">
        <f t="shared" si="14"/>
        <v>-7.9000000000000181E-3</v>
      </c>
      <c r="Z208" s="550">
        <f t="shared" si="15"/>
        <v>-1.2999999999999678E-3</v>
      </c>
      <c r="AB208" s="177" t="s">
        <v>3794</v>
      </c>
      <c r="AC208" s="177" t="s">
        <v>3795</v>
      </c>
      <c r="AD208" s="177" t="s">
        <v>3795</v>
      </c>
      <c r="AE208" s="177" t="s">
        <v>3795</v>
      </c>
    </row>
    <row r="209" spans="1:31" hidden="1" x14ac:dyDescent="0.25">
      <c r="A209" s="177" t="s">
        <v>4197</v>
      </c>
      <c r="B209" s="177" t="s">
        <v>4198</v>
      </c>
      <c r="C209" s="177" t="s">
        <v>4022</v>
      </c>
      <c r="D209" s="546" t="s">
        <v>3818</v>
      </c>
      <c r="E209" s="546" t="s">
        <v>3818</v>
      </c>
      <c r="F209" s="546" t="s">
        <v>3803</v>
      </c>
      <c r="G209" s="546" t="s">
        <v>3803</v>
      </c>
      <c r="H209" s="546" t="s">
        <v>3818</v>
      </c>
      <c r="I209" s="547"/>
      <c r="J209" s="351" t="s">
        <v>3795</v>
      </c>
      <c r="K209" s="351" t="s">
        <v>3793</v>
      </c>
      <c r="L209" s="351" t="s">
        <v>3794</v>
      </c>
      <c r="M209" s="351" t="s">
        <v>3793</v>
      </c>
      <c r="O209" s="351">
        <v>0.65910000000000002</v>
      </c>
      <c r="P209" s="351">
        <v>0.66820000000000002</v>
      </c>
      <c r="Q209" s="351">
        <v>0.67120000000000002</v>
      </c>
      <c r="R209" s="351">
        <v>0.67159999999999997</v>
      </c>
      <c r="S209" s="351">
        <v>0.66779999999999995</v>
      </c>
      <c r="T209" s="548"/>
      <c r="U209" s="177"/>
      <c r="W209" s="549">
        <f t="shared" si="12"/>
        <v>-3.8000000000000256E-3</v>
      </c>
      <c r="X209" s="550">
        <f t="shared" si="13"/>
        <v>3.9999999999995595E-4</v>
      </c>
      <c r="Y209" s="550">
        <f t="shared" si="14"/>
        <v>3.0000000000000027E-3</v>
      </c>
      <c r="Z209" s="550">
        <f t="shared" si="15"/>
        <v>9.099999999999997E-3</v>
      </c>
      <c r="AB209" s="177" t="s">
        <v>3795</v>
      </c>
      <c r="AC209" s="177" t="s">
        <v>3793</v>
      </c>
      <c r="AD209" s="177" t="s">
        <v>3794</v>
      </c>
      <c r="AE209" s="177" t="s">
        <v>3794</v>
      </c>
    </row>
    <row r="210" spans="1:31" hidden="1" x14ac:dyDescent="0.25">
      <c r="A210" s="177" t="s">
        <v>4199</v>
      </c>
      <c r="B210" s="177" t="s">
        <v>4200</v>
      </c>
      <c r="C210" s="177" t="s">
        <v>4022</v>
      </c>
      <c r="D210" s="546" t="s">
        <v>3818</v>
      </c>
      <c r="E210" s="546" t="s">
        <v>3818</v>
      </c>
      <c r="F210" s="546" t="s">
        <v>3803</v>
      </c>
      <c r="G210" s="546" t="s">
        <v>3803</v>
      </c>
      <c r="H210" s="546" t="s">
        <v>3818</v>
      </c>
      <c r="I210" s="551"/>
      <c r="J210" s="351" t="s">
        <v>3795</v>
      </c>
      <c r="K210" s="351" t="s">
        <v>3793</v>
      </c>
      <c r="L210" s="351" t="s">
        <v>3794</v>
      </c>
      <c r="M210" s="351" t="s">
        <v>3793</v>
      </c>
      <c r="O210" s="351">
        <v>0.66100000000000003</v>
      </c>
      <c r="P210" s="351">
        <v>0.66500000000000004</v>
      </c>
      <c r="Q210" s="351">
        <v>0.67290000000000005</v>
      </c>
      <c r="R210" s="351">
        <v>0.67569999999999997</v>
      </c>
      <c r="S210" s="351">
        <v>0.65920000000000001</v>
      </c>
      <c r="T210" s="548"/>
      <c r="U210" s="177"/>
      <c r="W210" s="549">
        <f t="shared" si="12"/>
        <v>-1.6499999999999959E-2</v>
      </c>
      <c r="X210" s="550">
        <f t="shared" si="13"/>
        <v>2.7999999999999137E-3</v>
      </c>
      <c r="Y210" s="550">
        <f t="shared" si="14"/>
        <v>7.9000000000000181E-3</v>
      </c>
      <c r="Z210" s="550">
        <f t="shared" si="15"/>
        <v>4.0000000000000036E-3</v>
      </c>
      <c r="AB210" s="177" t="s">
        <v>3795</v>
      </c>
      <c r="AC210" s="177" t="s">
        <v>3794</v>
      </c>
      <c r="AD210" s="177" t="s">
        <v>3794</v>
      </c>
      <c r="AE210" s="177" t="s">
        <v>3794</v>
      </c>
    </row>
    <row r="211" spans="1:31" hidden="1" x14ac:dyDescent="0.25">
      <c r="A211" s="177" t="s">
        <v>4201</v>
      </c>
      <c r="B211" s="177" t="s">
        <v>4202</v>
      </c>
      <c r="C211" s="177" t="s">
        <v>4022</v>
      </c>
      <c r="D211" s="546" t="s">
        <v>3818</v>
      </c>
      <c r="E211" s="546" t="s">
        <v>3818</v>
      </c>
      <c r="F211" s="546" t="s">
        <v>3818</v>
      </c>
      <c r="G211" s="546" t="s">
        <v>3818</v>
      </c>
      <c r="H211" s="546" t="s">
        <v>3818</v>
      </c>
      <c r="J211" s="351" t="s">
        <v>3793</v>
      </c>
      <c r="K211" s="351" t="s">
        <v>3793</v>
      </c>
      <c r="L211" s="351" t="s">
        <v>3793</v>
      </c>
      <c r="M211" s="351" t="s">
        <v>3793</v>
      </c>
      <c r="O211" s="351">
        <v>0.65869999999999995</v>
      </c>
      <c r="P211" s="351">
        <v>0.65059999999999996</v>
      </c>
      <c r="Q211" s="351">
        <v>0.65700000000000003</v>
      </c>
      <c r="R211" s="351">
        <v>0.66449999999999998</v>
      </c>
      <c r="S211" s="351">
        <v>0.65900000000000003</v>
      </c>
      <c r="T211" s="548"/>
      <c r="U211" s="177"/>
      <c r="W211" s="549">
        <f t="shared" si="12"/>
        <v>-5.4999999999999494E-3</v>
      </c>
      <c r="X211" s="550">
        <f t="shared" si="13"/>
        <v>7.4999999999999512E-3</v>
      </c>
      <c r="Y211" s="550">
        <f t="shared" si="14"/>
        <v>6.4000000000000723E-3</v>
      </c>
      <c r="Z211" s="550">
        <f t="shared" si="15"/>
        <v>-8.0999999999999961E-3</v>
      </c>
      <c r="AB211" s="177" t="s">
        <v>3795</v>
      </c>
      <c r="AC211" s="177" t="s">
        <v>3794</v>
      </c>
      <c r="AD211" s="177" t="s">
        <v>3794</v>
      </c>
      <c r="AE211" s="177" t="s">
        <v>3795</v>
      </c>
    </row>
    <row r="212" spans="1:31" hidden="1" x14ac:dyDescent="0.25">
      <c r="A212" s="177" t="s">
        <v>4203</v>
      </c>
      <c r="B212" s="177" t="s">
        <v>4204</v>
      </c>
      <c r="C212" s="177" t="s">
        <v>4022</v>
      </c>
      <c r="D212" s="546" t="s">
        <v>3803</v>
      </c>
      <c r="E212" s="546" t="s">
        <v>3803</v>
      </c>
      <c r="F212" s="546" t="s">
        <v>3818</v>
      </c>
      <c r="G212" s="546" t="s">
        <v>3818</v>
      </c>
      <c r="H212" s="546" t="s">
        <v>3818</v>
      </c>
      <c r="I212" s="547"/>
      <c r="J212" s="351" t="s">
        <v>3793</v>
      </c>
      <c r="K212" s="351" t="s">
        <v>3793</v>
      </c>
      <c r="L212" s="351" t="s">
        <v>3795</v>
      </c>
      <c r="M212" s="351" t="s">
        <v>3793</v>
      </c>
      <c r="O212" s="351">
        <v>0.68799999999999994</v>
      </c>
      <c r="P212" s="351">
        <v>0.6774</v>
      </c>
      <c r="Q212" s="351">
        <v>0.66569999999999996</v>
      </c>
      <c r="R212" s="351">
        <v>0.65480000000000005</v>
      </c>
      <c r="S212" s="351">
        <v>0.65229999999999999</v>
      </c>
      <c r="T212" s="548"/>
      <c r="U212" s="177"/>
      <c r="W212" s="549">
        <f t="shared" si="12"/>
        <v>-2.5000000000000577E-3</v>
      </c>
      <c r="X212" s="550">
        <f t="shared" si="13"/>
        <v>-1.089999999999991E-2</v>
      </c>
      <c r="Y212" s="550">
        <f t="shared" si="14"/>
        <v>-1.1700000000000044E-2</v>
      </c>
      <c r="Z212" s="550">
        <f t="shared" si="15"/>
        <v>-1.0599999999999943E-2</v>
      </c>
      <c r="AB212" s="177" t="s">
        <v>3795</v>
      </c>
      <c r="AC212" s="177" t="s">
        <v>3795</v>
      </c>
      <c r="AD212" s="177" t="s">
        <v>3795</v>
      </c>
      <c r="AE212" s="177" t="s">
        <v>3795</v>
      </c>
    </row>
    <row r="213" spans="1:31" hidden="1" x14ac:dyDescent="0.25">
      <c r="A213" s="177" t="s">
        <v>4205</v>
      </c>
      <c r="B213" s="177" t="s">
        <v>4206</v>
      </c>
      <c r="C213" s="177" t="s">
        <v>4022</v>
      </c>
      <c r="D213" s="546" t="e">
        <v>#N/A</v>
      </c>
      <c r="E213" s="546" t="s">
        <v>3841</v>
      </c>
      <c r="F213" s="546" t="s">
        <v>3818</v>
      </c>
      <c r="G213" s="546" t="s">
        <v>3818</v>
      </c>
      <c r="H213" s="546" t="s">
        <v>3818</v>
      </c>
      <c r="I213" s="551"/>
      <c r="J213" s="351" t="s">
        <v>3793</v>
      </c>
      <c r="K213" s="351" t="s">
        <v>3793</v>
      </c>
      <c r="L213" s="351" t="s">
        <v>3794</v>
      </c>
      <c r="M213" s="351" t="s">
        <v>3905</v>
      </c>
      <c r="O213" s="351" t="e">
        <v>#N/A</v>
      </c>
      <c r="P213" s="351">
        <v>0.61219999999999997</v>
      </c>
      <c r="Q213" s="351">
        <v>0.66090000000000004</v>
      </c>
      <c r="R213" s="351">
        <v>0.63200000000000001</v>
      </c>
      <c r="S213" s="351">
        <v>0.64890000000000003</v>
      </c>
      <c r="T213" s="548"/>
      <c r="U213" s="177"/>
      <c r="W213" s="549">
        <f t="shared" si="12"/>
        <v>1.6900000000000026E-2</v>
      </c>
      <c r="X213" s="550">
        <f t="shared" si="13"/>
        <v>-2.8900000000000037E-2</v>
      </c>
      <c r="Y213" s="550">
        <f t="shared" si="14"/>
        <v>4.8700000000000077E-2</v>
      </c>
      <c r="Z213" s="550" t="e">
        <f t="shared" si="15"/>
        <v>#N/A</v>
      </c>
      <c r="AB213" s="177" t="s">
        <v>3794</v>
      </c>
      <c r="AC213" s="177" t="s">
        <v>3795</v>
      </c>
      <c r="AD213" s="177" t="s">
        <v>3794</v>
      </c>
      <c r="AE213" s="177" t="s">
        <v>3905</v>
      </c>
    </row>
    <row r="214" spans="1:31" hidden="1" x14ac:dyDescent="0.25">
      <c r="A214" s="177" t="s">
        <v>4207</v>
      </c>
      <c r="B214" s="177" t="s">
        <v>4208</v>
      </c>
      <c r="C214" s="177" t="s">
        <v>4022</v>
      </c>
      <c r="D214" s="546" t="s">
        <v>3841</v>
      </c>
      <c r="E214" s="546" t="s">
        <v>3818</v>
      </c>
      <c r="F214" s="546" t="s">
        <v>3818</v>
      </c>
      <c r="G214" s="546" t="s">
        <v>3818</v>
      </c>
      <c r="H214" s="546" t="s">
        <v>3818</v>
      </c>
      <c r="J214" s="351" t="s">
        <v>3793</v>
      </c>
      <c r="K214" s="351" t="s">
        <v>3793</v>
      </c>
      <c r="L214" s="351" t="s">
        <v>3793</v>
      </c>
      <c r="M214" s="351" t="s">
        <v>3794</v>
      </c>
      <c r="O214" s="351">
        <v>0.60880000000000001</v>
      </c>
      <c r="P214" s="351">
        <v>0.625</v>
      </c>
      <c r="Q214" s="351">
        <v>0.63880000000000003</v>
      </c>
      <c r="R214" s="351">
        <v>0.64459999999999995</v>
      </c>
      <c r="S214" s="351">
        <v>0.64839999999999998</v>
      </c>
      <c r="T214" s="548"/>
      <c r="U214" s="177"/>
      <c r="W214" s="549">
        <f t="shared" si="12"/>
        <v>3.8000000000000256E-3</v>
      </c>
      <c r="X214" s="550">
        <f t="shared" si="13"/>
        <v>5.7999999999999163E-3</v>
      </c>
      <c r="Y214" s="550">
        <f t="shared" si="14"/>
        <v>1.3800000000000034E-2</v>
      </c>
      <c r="Z214" s="550">
        <f t="shared" si="15"/>
        <v>1.6199999999999992E-2</v>
      </c>
      <c r="AB214" s="177" t="s">
        <v>3794</v>
      </c>
      <c r="AC214" s="177" t="s">
        <v>3794</v>
      </c>
      <c r="AD214" s="177" t="s">
        <v>3794</v>
      </c>
      <c r="AE214" s="177" t="s">
        <v>3794</v>
      </c>
    </row>
    <row r="215" spans="1:31" hidden="1" x14ac:dyDescent="0.25">
      <c r="A215" s="177" t="s">
        <v>4209</v>
      </c>
      <c r="B215" s="177" t="s">
        <v>4210</v>
      </c>
      <c r="C215" s="177" t="s">
        <v>4022</v>
      </c>
      <c r="D215" s="546" t="s">
        <v>3803</v>
      </c>
      <c r="E215" s="546" t="s">
        <v>3818</v>
      </c>
      <c r="F215" s="546" t="s">
        <v>3818</v>
      </c>
      <c r="G215" s="546" t="s">
        <v>3818</v>
      </c>
      <c r="H215" s="546" t="s">
        <v>3818</v>
      </c>
      <c r="J215" s="351" t="s">
        <v>3793</v>
      </c>
      <c r="K215" s="351" t="s">
        <v>3793</v>
      </c>
      <c r="L215" s="351" t="s">
        <v>3793</v>
      </c>
      <c r="M215" s="351" t="s">
        <v>3795</v>
      </c>
      <c r="O215" s="351">
        <v>0.68279999999999996</v>
      </c>
      <c r="P215" s="351">
        <v>0.66510000000000002</v>
      </c>
      <c r="Q215" s="351">
        <v>0.65749999999999997</v>
      </c>
      <c r="R215" s="351">
        <v>0.63139999999999996</v>
      </c>
      <c r="S215" s="351">
        <v>0.64190000000000003</v>
      </c>
      <c r="T215" s="548"/>
      <c r="U215" s="177"/>
      <c r="W215" s="549">
        <f t="shared" si="12"/>
        <v>1.0500000000000065E-2</v>
      </c>
      <c r="X215" s="550">
        <f t="shared" si="13"/>
        <v>-2.6100000000000012E-2</v>
      </c>
      <c r="Y215" s="550">
        <f t="shared" si="14"/>
        <v>-7.6000000000000512E-3</v>
      </c>
      <c r="Z215" s="550">
        <f t="shared" si="15"/>
        <v>-1.7699999999999938E-2</v>
      </c>
      <c r="AB215" s="177" t="s">
        <v>3794</v>
      </c>
      <c r="AC215" s="177" t="s">
        <v>3795</v>
      </c>
      <c r="AD215" s="177" t="s">
        <v>3795</v>
      </c>
      <c r="AE215" s="177" t="s">
        <v>3795</v>
      </c>
    </row>
    <row r="216" spans="1:31" hidden="1" x14ac:dyDescent="0.25">
      <c r="A216" s="177" t="s">
        <v>4211</v>
      </c>
      <c r="B216" s="177" t="s">
        <v>4212</v>
      </c>
      <c r="C216" s="177" t="s">
        <v>4022</v>
      </c>
      <c r="D216" s="546" t="s">
        <v>3841</v>
      </c>
      <c r="E216" s="546" t="s">
        <v>3818</v>
      </c>
      <c r="F216" s="546" t="s">
        <v>3818</v>
      </c>
      <c r="G216" s="546" t="s">
        <v>3818</v>
      </c>
      <c r="H216" s="546" t="s">
        <v>3818</v>
      </c>
      <c r="J216" s="351" t="s">
        <v>3793</v>
      </c>
      <c r="K216" s="351" t="s">
        <v>3793</v>
      </c>
      <c r="L216" s="351" t="s">
        <v>3793</v>
      </c>
      <c r="M216" s="351" t="s">
        <v>3794</v>
      </c>
      <c r="O216" s="351">
        <v>0.60029999999999994</v>
      </c>
      <c r="P216" s="351">
        <v>0.62690000000000001</v>
      </c>
      <c r="Q216" s="351">
        <v>0.6381</v>
      </c>
      <c r="R216" s="351">
        <v>0.65359999999999996</v>
      </c>
      <c r="S216" s="351">
        <v>0.64049999999999996</v>
      </c>
      <c r="T216" s="548"/>
      <c r="U216" s="177"/>
      <c r="W216" s="549">
        <f t="shared" si="12"/>
        <v>-1.3100000000000001E-2</v>
      </c>
      <c r="X216" s="550">
        <f t="shared" si="13"/>
        <v>1.5499999999999958E-2</v>
      </c>
      <c r="Y216" s="550">
        <f t="shared" si="14"/>
        <v>1.1199999999999988E-2</v>
      </c>
      <c r="Z216" s="550">
        <f t="shared" si="15"/>
        <v>2.6600000000000068E-2</v>
      </c>
      <c r="AB216" s="177" t="s">
        <v>3795</v>
      </c>
      <c r="AC216" s="177" t="s">
        <v>3794</v>
      </c>
      <c r="AD216" s="177" t="s">
        <v>3794</v>
      </c>
      <c r="AE216" s="177" t="s">
        <v>3794</v>
      </c>
    </row>
    <row r="217" spans="1:31" hidden="1" x14ac:dyDescent="0.25">
      <c r="A217" s="177" t="s">
        <v>4213</v>
      </c>
      <c r="B217" s="177" t="s">
        <v>4214</v>
      </c>
      <c r="C217" s="177" t="s">
        <v>4022</v>
      </c>
      <c r="D217" s="546" t="e">
        <v>#N/A</v>
      </c>
      <c r="E217" s="546" t="e">
        <v>#N/A</v>
      </c>
      <c r="F217" s="546" t="e">
        <v>#N/A</v>
      </c>
      <c r="G217" s="546" t="s">
        <v>3818</v>
      </c>
      <c r="H217" s="546" t="s">
        <v>3818</v>
      </c>
      <c r="I217" s="547"/>
      <c r="J217" s="351" t="s">
        <v>3793</v>
      </c>
      <c r="K217" s="351" t="s">
        <v>3905</v>
      </c>
      <c r="L217" s="351" t="s">
        <v>3905</v>
      </c>
      <c r="M217" s="351" t="s">
        <v>3905</v>
      </c>
      <c r="O217" s="351" t="e">
        <v>#N/A</v>
      </c>
      <c r="P217" s="351" t="e">
        <v>#N/A</v>
      </c>
      <c r="Q217" s="351" t="e">
        <v>#N/A</v>
      </c>
      <c r="R217" s="351">
        <v>0.62380000000000002</v>
      </c>
      <c r="S217" s="351">
        <v>0.63990000000000002</v>
      </c>
      <c r="T217" s="548"/>
      <c r="U217" s="177"/>
      <c r="W217" s="549">
        <f t="shared" si="12"/>
        <v>1.6100000000000003E-2</v>
      </c>
      <c r="X217" s="550" t="e">
        <f t="shared" si="13"/>
        <v>#N/A</v>
      </c>
      <c r="Y217" s="550" t="e">
        <f t="shared" si="14"/>
        <v>#N/A</v>
      </c>
      <c r="Z217" s="550" t="e">
        <f t="shared" si="15"/>
        <v>#N/A</v>
      </c>
      <c r="AB217" s="177" t="s">
        <v>3794</v>
      </c>
      <c r="AC217" s="177" t="s">
        <v>3905</v>
      </c>
      <c r="AD217" s="177" t="s">
        <v>3905</v>
      </c>
      <c r="AE217" s="177" t="s">
        <v>3905</v>
      </c>
    </row>
    <row r="218" spans="1:31" hidden="1" x14ac:dyDescent="0.25">
      <c r="A218" s="177" t="s">
        <v>4215</v>
      </c>
      <c r="B218" s="177" t="s">
        <v>4216</v>
      </c>
      <c r="C218" s="177" t="s">
        <v>4022</v>
      </c>
      <c r="D218" s="546" t="s">
        <v>3818</v>
      </c>
      <c r="E218" s="546" t="s">
        <v>3841</v>
      </c>
      <c r="F218" s="546" t="s">
        <v>3818</v>
      </c>
      <c r="G218" s="546" t="s">
        <v>3818</v>
      </c>
      <c r="H218" s="546" t="s">
        <v>3818</v>
      </c>
      <c r="I218" s="551"/>
      <c r="J218" s="351" t="s">
        <v>3793</v>
      </c>
      <c r="K218" s="351" t="s">
        <v>3793</v>
      </c>
      <c r="L218" s="351" t="s">
        <v>3794</v>
      </c>
      <c r="M218" s="351" t="s">
        <v>3795</v>
      </c>
      <c r="O218" s="351">
        <v>0.62380000000000002</v>
      </c>
      <c r="P218" s="351">
        <v>0.60150000000000003</v>
      </c>
      <c r="Q218" s="351">
        <v>0.63870000000000005</v>
      </c>
      <c r="R218" s="351">
        <v>0.64159999999999995</v>
      </c>
      <c r="S218" s="351">
        <v>0.63959999999999995</v>
      </c>
      <c r="T218" s="548"/>
      <c r="U218" s="177"/>
      <c r="W218" s="549">
        <f t="shared" si="12"/>
        <v>-2.0000000000000018E-3</v>
      </c>
      <c r="X218" s="550">
        <f t="shared" si="13"/>
        <v>2.8999999999999027E-3</v>
      </c>
      <c r="Y218" s="550">
        <f t="shared" si="14"/>
        <v>3.7200000000000011E-2</v>
      </c>
      <c r="Z218" s="550">
        <f t="shared" si="15"/>
        <v>-2.2299999999999986E-2</v>
      </c>
      <c r="AB218" s="177" t="s">
        <v>3795</v>
      </c>
      <c r="AC218" s="177" t="s">
        <v>3794</v>
      </c>
      <c r="AD218" s="177" t="s">
        <v>3794</v>
      </c>
      <c r="AE218" s="177" t="s">
        <v>3795</v>
      </c>
    </row>
    <row r="219" spans="1:31" hidden="1" x14ac:dyDescent="0.25">
      <c r="A219" s="177" t="s">
        <v>4217</v>
      </c>
      <c r="B219" s="177" t="s">
        <v>4218</v>
      </c>
      <c r="C219" s="177" t="s">
        <v>4022</v>
      </c>
      <c r="D219" s="546" t="s">
        <v>3818</v>
      </c>
      <c r="E219" s="546" t="s">
        <v>3818</v>
      </c>
      <c r="F219" s="546" t="s">
        <v>3818</v>
      </c>
      <c r="G219" s="546" t="s">
        <v>3818</v>
      </c>
      <c r="H219" s="546" t="s">
        <v>3818</v>
      </c>
      <c r="J219" s="351" t="s">
        <v>3793</v>
      </c>
      <c r="K219" s="351" t="s">
        <v>3793</v>
      </c>
      <c r="L219" s="351" t="s">
        <v>3793</v>
      </c>
      <c r="M219" s="351" t="s">
        <v>3793</v>
      </c>
      <c r="O219" s="351">
        <v>0.63739999999999997</v>
      </c>
      <c r="P219" s="351">
        <v>0.63690000000000002</v>
      </c>
      <c r="Q219" s="351">
        <v>0.63490000000000002</v>
      </c>
      <c r="R219" s="351">
        <v>0.63790000000000002</v>
      </c>
      <c r="S219" s="351">
        <v>0.63629999999999998</v>
      </c>
      <c r="T219" s="548"/>
      <c r="U219" s="177"/>
      <c r="W219" s="549">
        <f t="shared" si="12"/>
        <v>-1.6000000000000458E-3</v>
      </c>
      <c r="X219" s="550">
        <f t="shared" si="13"/>
        <v>3.0000000000000027E-3</v>
      </c>
      <c r="Y219" s="550">
        <f t="shared" si="14"/>
        <v>-2.0000000000000018E-3</v>
      </c>
      <c r="Z219" s="550">
        <f t="shared" si="15"/>
        <v>-4.9999999999994493E-4</v>
      </c>
      <c r="AB219" s="177" t="s">
        <v>3795</v>
      </c>
      <c r="AC219" s="177" t="s">
        <v>3794</v>
      </c>
      <c r="AD219" s="177" t="s">
        <v>3795</v>
      </c>
      <c r="AE219" s="177" t="s">
        <v>3793</v>
      </c>
    </row>
    <row r="220" spans="1:31" hidden="1" x14ac:dyDescent="0.25">
      <c r="A220" s="177" t="s">
        <v>4219</v>
      </c>
      <c r="B220" s="177" t="s">
        <v>4220</v>
      </c>
      <c r="C220" s="177" t="s">
        <v>4022</v>
      </c>
      <c r="D220" s="546" t="e">
        <v>#N/A</v>
      </c>
      <c r="E220" s="546" t="e">
        <v>#N/A</v>
      </c>
      <c r="F220" s="546" t="s">
        <v>3841</v>
      </c>
      <c r="G220" s="546" t="s">
        <v>3841</v>
      </c>
      <c r="H220" s="546" t="s">
        <v>3818</v>
      </c>
      <c r="I220" s="552"/>
      <c r="J220" s="351" t="s">
        <v>3794</v>
      </c>
      <c r="K220" s="351" t="s">
        <v>3793</v>
      </c>
      <c r="L220" s="351" t="s">
        <v>3905</v>
      </c>
      <c r="M220" s="351" t="s">
        <v>3905</v>
      </c>
      <c r="O220" s="351" t="e">
        <v>#N/A</v>
      </c>
      <c r="P220" s="351" t="e">
        <v>#N/A</v>
      </c>
      <c r="Q220" s="351">
        <v>0.60119999999999996</v>
      </c>
      <c r="R220" s="351">
        <v>0.61599999999999999</v>
      </c>
      <c r="S220" s="351">
        <v>0.62219999999999998</v>
      </c>
      <c r="T220" s="548"/>
      <c r="U220" s="177"/>
      <c r="W220" s="549">
        <f t="shared" si="12"/>
        <v>6.1999999999999833E-3</v>
      </c>
      <c r="X220" s="550">
        <f t="shared" si="13"/>
        <v>1.4800000000000035E-2</v>
      </c>
      <c r="Y220" s="550" t="e">
        <f t="shared" si="14"/>
        <v>#N/A</v>
      </c>
      <c r="Z220" s="550" t="e">
        <f t="shared" si="15"/>
        <v>#N/A</v>
      </c>
      <c r="AB220" s="177" t="s">
        <v>3794</v>
      </c>
      <c r="AC220" s="177" t="s">
        <v>3794</v>
      </c>
      <c r="AD220" s="177" t="s">
        <v>3905</v>
      </c>
      <c r="AE220" s="177" t="s">
        <v>3905</v>
      </c>
    </row>
    <row r="221" spans="1:31" hidden="1" x14ac:dyDescent="0.25">
      <c r="A221" s="177" t="s">
        <v>4221</v>
      </c>
      <c r="B221" s="177" t="s">
        <v>4222</v>
      </c>
      <c r="C221" s="177" t="s">
        <v>4022</v>
      </c>
      <c r="D221" s="546" t="e">
        <v>#N/A</v>
      </c>
      <c r="E221" s="546" t="s">
        <v>3841</v>
      </c>
      <c r="F221" s="546" t="s">
        <v>3841</v>
      </c>
      <c r="G221" s="546" t="s">
        <v>3841</v>
      </c>
      <c r="H221" s="546" t="s">
        <v>3841</v>
      </c>
      <c r="J221" s="351" t="s">
        <v>3793</v>
      </c>
      <c r="K221" s="351" t="s">
        <v>3793</v>
      </c>
      <c r="L221" s="351" t="s">
        <v>3793</v>
      </c>
      <c r="M221" s="351" t="s">
        <v>3905</v>
      </c>
      <c r="O221" s="351" t="e">
        <v>#N/A</v>
      </c>
      <c r="P221" s="351">
        <v>0.53879999999999995</v>
      </c>
      <c r="Q221" s="351">
        <v>0.58799999999999997</v>
      </c>
      <c r="R221" s="351">
        <v>0.59150000000000003</v>
      </c>
      <c r="S221" s="351">
        <v>0.60850000000000004</v>
      </c>
      <c r="T221" s="548"/>
      <c r="U221" s="177"/>
      <c r="W221" s="549">
        <f t="shared" si="12"/>
        <v>1.7000000000000015E-2</v>
      </c>
      <c r="X221" s="550">
        <f t="shared" si="13"/>
        <v>3.5000000000000586E-3</v>
      </c>
      <c r="Y221" s="550">
        <f t="shared" si="14"/>
        <v>4.9200000000000021E-2</v>
      </c>
      <c r="Z221" s="550" t="e">
        <f t="shared" si="15"/>
        <v>#N/A</v>
      </c>
      <c r="AB221" s="177" t="s">
        <v>3794</v>
      </c>
      <c r="AC221" s="177" t="s">
        <v>3794</v>
      </c>
      <c r="AD221" s="177" t="s">
        <v>3794</v>
      </c>
      <c r="AE221" s="177" t="s">
        <v>3905</v>
      </c>
    </row>
    <row r="222" spans="1:31" hidden="1" x14ac:dyDescent="0.25">
      <c r="A222" s="177" t="s">
        <v>4223</v>
      </c>
      <c r="B222" s="177" t="s">
        <v>4224</v>
      </c>
      <c r="C222" s="177" t="s">
        <v>4022</v>
      </c>
      <c r="D222" s="546" t="s">
        <v>3841</v>
      </c>
      <c r="E222" s="546" t="s">
        <v>3841</v>
      </c>
      <c r="F222" s="546" t="s">
        <v>3841</v>
      </c>
      <c r="G222" s="546" t="s">
        <v>3841</v>
      </c>
      <c r="H222" s="546" t="s">
        <v>3841</v>
      </c>
      <c r="J222" s="351" t="s">
        <v>3793</v>
      </c>
      <c r="K222" s="351" t="s">
        <v>3793</v>
      </c>
      <c r="L222" s="351" t="s">
        <v>3793</v>
      </c>
      <c r="M222" s="351" t="s">
        <v>3793</v>
      </c>
      <c r="O222" s="351">
        <v>0.61</v>
      </c>
      <c r="P222" s="351">
        <v>0.5746</v>
      </c>
      <c r="Q222" s="351">
        <v>0.57840000000000003</v>
      </c>
      <c r="R222" s="351">
        <v>0.59340000000000004</v>
      </c>
      <c r="S222" s="351">
        <v>0.60289999999999999</v>
      </c>
      <c r="T222" s="548"/>
      <c r="U222" s="177"/>
      <c r="W222" s="549">
        <f t="shared" si="12"/>
        <v>9.4999999999999529E-3</v>
      </c>
      <c r="X222" s="550">
        <f t="shared" si="13"/>
        <v>1.5000000000000013E-2</v>
      </c>
      <c r="Y222" s="550">
        <f t="shared" si="14"/>
        <v>3.8000000000000256E-3</v>
      </c>
      <c r="Z222" s="550">
        <f t="shared" si="15"/>
        <v>-3.5399999999999987E-2</v>
      </c>
      <c r="AB222" s="177" t="s">
        <v>3794</v>
      </c>
      <c r="AC222" s="177" t="s">
        <v>3794</v>
      </c>
      <c r="AD222" s="177" t="s">
        <v>3794</v>
      </c>
      <c r="AE222" s="177" t="s">
        <v>3795</v>
      </c>
    </row>
    <row r="223" spans="1:31" hidden="1" x14ac:dyDescent="0.25">
      <c r="A223" s="177" t="s">
        <v>4225</v>
      </c>
      <c r="B223" s="177" t="s">
        <v>4226</v>
      </c>
      <c r="C223" s="177" t="s">
        <v>4022</v>
      </c>
      <c r="D223" s="546" t="e">
        <v>#N/A</v>
      </c>
      <c r="E223" s="546" t="e">
        <v>#N/A</v>
      </c>
      <c r="F223" s="546" t="s">
        <v>3841</v>
      </c>
      <c r="G223" s="546" t="e">
        <v>#N/A</v>
      </c>
      <c r="H223" s="546" t="s">
        <v>3841</v>
      </c>
      <c r="I223" s="547"/>
      <c r="J223" s="351" t="s">
        <v>3905</v>
      </c>
      <c r="K223" s="351" t="s">
        <v>3905</v>
      </c>
      <c r="L223" s="351" t="s">
        <v>3905</v>
      </c>
      <c r="M223" s="351" t="s">
        <v>3905</v>
      </c>
      <c r="O223" s="351" t="e">
        <v>#N/A</v>
      </c>
      <c r="P223" s="351" t="e">
        <v>#N/A</v>
      </c>
      <c r="Q223" s="351">
        <v>0.57689999999999997</v>
      </c>
      <c r="R223" s="351" t="e">
        <v>#N/A</v>
      </c>
      <c r="S223" s="351">
        <v>0.58509999999999995</v>
      </c>
      <c r="T223" s="548"/>
      <c r="U223" s="177"/>
      <c r="W223" s="549" t="e">
        <f t="shared" si="12"/>
        <v>#N/A</v>
      </c>
      <c r="X223" s="550" t="e">
        <f t="shared" si="13"/>
        <v>#N/A</v>
      </c>
      <c r="Y223" s="550" t="e">
        <f t="shared" si="14"/>
        <v>#N/A</v>
      </c>
      <c r="Z223" s="550" t="e">
        <f t="shared" si="15"/>
        <v>#N/A</v>
      </c>
      <c r="AB223" s="177" t="s">
        <v>3905</v>
      </c>
      <c r="AC223" s="177" t="s">
        <v>3905</v>
      </c>
      <c r="AD223" s="177" t="s">
        <v>3905</v>
      </c>
      <c r="AE223" s="177" t="s">
        <v>3905</v>
      </c>
    </row>
    <row r="224" spans="1:31" hidden="1" x14ac:dyDescent="0.25">
      <c r="A224" s="177" t="s">
        <v>4227</v>
      </c>
      <c r="B224" s="177" t="s">
        <v>4228</v>
      </c>
      <c r="C224" s="177" t="s">
        <v>4022</v>
      </c>
      <c r="D224" s="546" t="s">
        <v>3818</v>
      </c>
      <c r="E224" s="546" t="s">
        <v>3818</v>
      </c>
      <c r="F224" s="546" t="s">
        <v>3841</v>
      </c>
      <c r="G224" s="546" t="s">
        <v>3841</v>
      </c>
      <c r="H224" s="546" t="s">
        <v>3841</v>
      </c>
      <c r="I224" s="551"/>
      <c r="J224" s="351" t="s">
        <v>3793</v>
      </c>
      <c r="K224" s="351" t="s">
        <v>3793</v>
      </c>
      <c r="L224" s="351" t="s">
        <v>3795</v>
      </c>
      <c r="M224" s="351" t="s">
        <v>3793</v>
      </c>
      <c r="O224" s="351">
        <v>0.64180000000000004</v>
      </c>
      <c r="P224" s="351">
        <v>0.62970000000000004</v>
      </c>
      <c r="Q224" s="351">
        <v>0.61329999999999996</v>
      </c>
      <c r="R224" s="351">
        <v>0.57850000000000001</v>
      </c>
      <c r="S224" s="351">
        <v>0.58289999999999997</v>
      </c>
      <c r="T224" s="548"/>
      <c r="U224" s="177"/>
      <c r="W224" s="549">
        <f t="shared" si="12"/>
        <v>4.3999999999999595E-3</v>
      </c>
      <c r="X224" s="550">
        <f t="shared" si="13"/>
        <v>-3.4799999999999942E-2</v>
      </c>
      <c r="Y224" s="550">
        <f t="shared" si="14"/>
        <v>-1.6400000000000081E-2</v>
      </c>
      <c r="Z224" s="550">
        <f t="shared" si="15"/>
        <v>-1.21E-2</v>
      </c>
      <c r="AB224" s="177" t="s">
        <v>3794</v>
      </c>
      <c r="AC224" s="177" t="s">
        <v>3795</v>
      </c>
      <c r="AD224" s="177" t="s">
        <v>3795</v>
      </c>
      <c r="AE224" s="177" t="s">
        <v>3795</v>
      </c>
    </row>
    <row r="225" spans="1:31" hidden="1" x14ac:dyDescent="0.25">
      <c r="A225" s="177" t="s">
        <v>4229</v>
      </c>
      <c r="B225" s="177" t="s">
        <v>4230</v>
      </c>
      <c r="C225" s="177" t="s">
        <v>4022</v>
      </c>
      <c r="D225" s="546" t="s">
        <v>3841</v>
      </c>
      <c r="E225" s="546" t="s">
        <v>3841</v>
      </c>
      <c r="F225" s="546" t="s">
        <v>3841</v>
      </c>
      <c r="G225" s="546" t="s">
        <v>3841</v>
      </c>
      <c r="H225" s="546" t="s">
        <v>3841</v>
      </c>
      <c r="J225" s="351" t="s">
        <v>3793</v>
      </c>
      <c r="K225" s="351" t="s">
        <v>3793</v>
      </c>
      <c r="L225" s="351" t="s">
        <v>3793</v>
      </c>
      <c r="M225" s="351" t="s">
        <v>3793</v>
      </c>
      <c r="O225" s="351">
        <v>0.58140000000000003</v>
      </c>
      <c r="P225" s="351">
        <v>0.56910000000000005</v>
      </c>
      <c r="Q225" s="351">
        <v>0.57369999999999999</v>
      </c>
      <c r="R225" s="351">
        <v>0.56969999999999998</v>
      </c>
      <c r="S225" s="351">
        <v>0.58230000000000004</v>
      </c>
      <c r="T225" s="548"/>
      <c r="U225" s="177"/>
      <c r="W225" s="549">
        <f t="shared" si="12"/>
        <v>1.2600000000000056E-2</v>
      </c>
      <c r="X225" s="550">
        <f t="shared" si="13"/>
        <v>-4.0000000000000036E-3</v>
      </c>
      <c r="Y225" s="550">
        <f t="shared" si="14"/>
        <v>4.5999999999999375E-3</v>
      </c>
      <c r="Z225" s="550">
        <f t="shared" si="15"/>
        <v>-1.2299999999999978E-2</v>
      </c>
      <c r="AB225" s="177" t="s">
        <v>3794</v>
      </c>
      <c r="AC225" s="177" t="s">
        <v>3795</v>
      </c>
      <c r="AD225" s="177" t="s">
        <v>3794</v>
      </c>
      <c r="AE225" s="177" t="s">
        <v>3795</v>
      </c>
    </row>
    <row r="226" spans="1:31" hidden="1" x14ac:dyDescent="0.25">
      <c r="A226" s="177" t="s">
        <v>4231</v>
      </c>
      <c r="B226" s="177" t="s">
        <v>4232</v>
      </c>
      <c r="C226" s="177" t="s">
        <v>4022</v>
      </c>
      <c r="D226" s="546" t="s">
        <v>3818</v>
      </c>
      <c r="E226" s="546" t="s">
        <v>3841</v>
      </c>
      <c r="F226" s="546" t="e">
        <v>#N/A</v>
      </c>
      <c r="G226" s="546" t="s">
        <v>3841</v>
      </c>
      <c r="H226" s="546" t="s">
        <v>3841</v>
      </c>
      <c r="I226" s="547"/>
      <c r="J226" s="351" t="s">
        <v>3793</v>
      </c>
      <c r="K226" s="351" t="s">
        <v>3905</v>
      </c>
      <c r="L226" s="351" t="s">
        <v>3905</v>
      </c>
      <c r="M226" s="351" t="s">
        <v>3795</v>
      </c>
      <c r="O226" s="351">
        <v>0.63859999999999995</v>
      </c>
      <c r="P226" s="351">
        <v>0.60240000000000005</v>
      </c>
      <c r="Q226" s="351" t="e">
        <v>#N/A</v>
      </c>
      <c r="R226" s="351">
        <v>0.55989999999999995</v>
      </c>
      <c r="S226" s="351">
        <v>0.57299999999999995</v>
      </c>
      <c r="T226" s="548"/>
      <c r="U226" s="177"/>
      <c r="W226" s="549">
        <f t="shared" si="12"/>
        <v>1.3100000000000001E-2</v>
      </c>
      <c r="X226" s="550" t="e">
        <f t="shared" si="13"/>
        <v>#N/A</v>
      </c>
      <c r="Y226" s="550" t="e">
        <f t="shared" si="14"/>
        <v>#N/A</v>
      </c>
      <c r="Z226" s="550">
        <f t="shared" si="15"/>
        <v>-3.6199999999999899E-2</v>
      </c>
      <c r="AB226" s="177" t="s">
        <v>3794</v>
      </c>
      <c r="AC226" s="177" t="s">
        <v>3905</v>
      </c>
      <c r="AD226" s="177" t="s">
        <v>3905</v>
      </c>
      <c r="AE226" s="177" t="s">
        <v>3795</v>
      </c>
    </row>
    <row r="227" spans="1:31" hidden="1" x14ac:dyDescent="0.25">
      <c r="A227" s="177" t="s">
        <v>4233</v>
      </c>
      <c r="B227" s="177" t="s">
        <v>4234</v>
      </c>
      <c r="C227" s="177" t="s">
        <v>4022</v>
      </c>
      <c r="D227" s="546" t="e">
        <v>#N/A</v>
      </c>
      <c r="E227" s="546" t="e">
        <v>#N/A</v>
      </c>
      <c r="F227" s="546" t="s">
        <v>3841</v>
      </c>
      <c r="G227" s="546" t="s">
        <v>3841</v>
      </c>
      <c r="H227" s="546" t="s">
        <v>3841</v>
      </c>
      <c r="I227" s="351"/>
      <c r="J227" s="351" t="s">
        <v>3793</v>
      </c>
      <c r="K227" s="351" t="s">
        <v>3793</v>
      </c>
      <c r="L227" s="351" t="s">
        <v>3905</v>
      </c>
      <c r="M227" s="351" t="s">
        <v>3905</v>
      </c>
      <c r="O227" s="351" t="e">
        <v>#N/A</v>
      </c>
      <c r="P227" s="351" t="e">
        <v>#N/A</v>
      </c>
      <c r="Q227" s="351">
        <v>0.53290000000000004</v>
      </c>
      <c r="R227" s="351">
        <v>0.54220000000000002</v>
      </c>
      <c r="S227" s="351">
        <v>0.57130000000000003</v>
      </c>
      <c r="T227" s="548"/>
      <c r="U227" s="177"/>
      <c r="W227" s="549">
        <f t="shared" si="12"/>
        <v>2.9100000000000015E-2</v>
      </c>
      <c r="X227" s="550">
        <f t="shared" si="13"/>
        <v>9.299999999999975E-3</v>
      </c>
      <c r="Y227" s="550" t="e">
        <f t="shared" si="14"/>
        <v>#N/A</v>
      </c>
      <c r="Z227" s="550" t="e">
        <f t="shared" si="15"/>
        <v>#N/A</v>
      </c>
      <c r="AB227" s="177" t="s">
        <v>3794</v>
      </c>
      <c r="AC227" s="177" t="s">
        <v>3794</v>
      </c>
      <c r="AD227" s="177" t="s">
        <v>3905</v>
      </c>
      <c r="AE227" s="177" t="s">
        <v>3905</v>
      </c>
    </row>
    <row r="228" spans="1:31" hidden="1" x14ac:dyDescent="0.25">
      <c r="A228" s="177" t="s">
        <v>4235</v>
      </c>
      <c r="B228" s="177" t="s">
        <v>4236</v>
      </c>
      <c r="C228" s="177" t="s">
        <v>4022</v>
      </c>
      <c r="D228" s="546" t="e">
        <v>#N/A</v>
      </c>
      <c r="E228" s="546" t="e">
        <v>#N/A</v>
      </c>
      <c r="F228" s="546" t="s">
        <v>3841</v>
      </c>
      <c r="G228" s="546" t="s">
        <v>3841</v>
      </c>
      <c r="H228" s="546" t="s">
        <v>3841</v>
      </c>
      <c r="I228" s="551"/>
      <c r="J228" s="351" t="s">
        <v>3793</v>
      </c>
      <c r="K228" s="351" t="s">
        <v>3793</v>
      </c>
      <c r="L228" s="351" t="s">
        <v>3905</v>
      </c>
      <c r="M228" s="351" t="s">
        <v>3905</v>
      </c>
      <c r="O228" s="351" t="e">
        <v>#N/A</v>
      </c>
      <c r="P228" s="351" t="e">
        <v>#N/A</v>
      </c>
      <c r="Q228" s="351">
        <v>0.59189999999999998</v>
      </c>
      <c r="R228" s="351">
        <v>0.59189999999999998</v>
      </c>
      <c r="S228" s="351">
        <v>0.56599999999999995</v>
      </c>
      <c r="T228" s="548"/>
      <c r="U228" s="177"/>
      <c r="W228" s="549">
        <f t="shared" si="12"/>
        <v>-2.5900000000000034E-2</v>
      </c>
      <c r="X228" s="550">
        <f t="shared" si="13"/>
        <v>0</v>
      </c>
      <c r="Y228" s="550" t="e">
        <f t="shared" si="14"/>
        <v>#N/A</v>
      </c>
      <c r="Z228" s="550" t="e">
        <f t="shared" si="15"/>
        <v>#N/A</v>
      </c>
      <c r="AB228" s="177" t="s">
        <v>3795</v>
      </c>
      <c r="AC228" s="177" t="s">
        <v>3793</v>
      </c>
      <c r="AD228" s="177" t="s">
        <v>3905</v>
      </c>
      <c r="AE228" s="177" t="s">
        <v>3905</v>
      </c>
    </row>
    <row r="229" spans="1:31" hidden="1" x14ac:dyDescent="0.25">
      <c r="A229" s="177" t="s">
        <v>4237</v>
      </c>
      <c r="B229" s="177" t="s">
        <v>4238</v>
      </c>
      <c r="C229" s="177" t="s">
        <v>4022</v>
      </c>
      <c r="D229" s="546" t="e">
        <v>#N/A</v>
      </c>
      <c r="E229" s="546" t="s">
        <v>3841</v>
      </c>
      <c r="F229" s="546" t="s">
        <v>3841</v>
      </c>
      <c r="G229" s="546" t="s">
        <v>3841</v>
      </c>
      <c r="H229" s="546" t="s">
        <v>3841</v>
      </c>
      <c r="J229" s="351" t="s">
        <v>3793</v>
      </c>
      <c r="K229" s="351" t="s">
        <v>3793</v>
      </c>
      <c r="L229" s="351" t="s">
        <v>3793</v>
      </c>
      <c r="M229" s="351" t="s">
        <v>3905</v>
      </c>
      <c r="O229" s="351" t="e">
        <v>#N/A</v>
      </c>
      <c r="P229" s="351">
        <v>0.52849999999999997</v>
      </c>
      <c r="Q229" s="351">
        <v>0.56630000000000003</v>
      </c>
      <c r="R229" s="351">
        <v>0.55800000000000005</v>
      </c>
      <c r="S229" s="351">
        <v>0.55889999999999995</v>
      </c>
      <c r="T229" s="548"/>
      <c r="U229" s="177"/>
      <c r="W229" s="549">
        <f t="shared" si="12"/>
        <v>8.9999999999990088E-4</v>
      </c>
      <c r="X229" s="550">
        <f t="shared" si="13"/>
        <v>-8.2999999999999741E-3</v>
      </c>
      <c r="Y229" s="550">
        <f t="shared" si="14"/>
        <v>3.7800000000000056E-2</v>
      </c>
      <c r="Z229" s="550" t="e">
        <f t="shared" si="15"/>
        <v>#N/A</v>
      </c>
      <c r="AB229" s="177" t="s">
        <v>3794</v>
      </c>
      <c r="AC229" s="177" t="s">
        <v>3795</v>
      </c>
      <c r="AD229" s="177" t="s">
        <v>3794</v>
      </c>
      <c r="AE229" s="177" t="s">
        <v>3905</v>
      </c>
    </row>
    <row r="230" spans="1:31" hidden="1" x14ac:dyDescent="0.25">
      <c r="A230" s="177" t="s">
        <v>4239</v>
      </c>
      <c r="B230" s="177" t="s">
        <v>4240</v>
      </c>
      <c r="C230" s="177" t="s">
        <v>4022</v>
      </c>
      <c r="D230" s="546" t="e">
        <v>#N/A</v>
      </c>
      <c r="E230" s="546" t="e">
        <v>#N/A</v>
      </c>
      <c r="F230" s="546" t="e">
        <v>#N/A</v>
      </c>
      <c r="G230" s="546" t="s">
        <v>3841</v>
      </c>
      <c r="H230" s="546" t="s">
        <v>3841</v>
      </c>
      <c r="I230" s="547"/>
      <c r="J230" s="351" t="s">
        <v>3793</v>
      </c>
      <c r="K230" s="351" t="s">
        <v>3905</v>
      </c>
      <c r="L230" s="351" t="s">
        <v>3905</v>
      </c>
      <c r="M230" s="351" t="s">
        <v>3905</v>
      </c>
      <c r="O230" s="351" t="e">
        <v>#N/A</v>
      </c>
      <c r="P230" s="351" t="e">
        <v>#N/A</v>
      </c>
      <c r="Q230" s="351" t="e">
        <v>#N/A</v>
      </c>
      <c r="R230" s="351">
        <v>0.55179999999999996</v>
      </c>
      <c r="S230" s="351">
        <v>0.55500000000000005</v>
      </c>
      <c r="T230" s="548"/>
      <c r="U230" s="177"/>
      <c r="W230" s="549">
        <f t="shared" si="12"/>
        <v>3.2000000000000917E-3</v>
      </c>
      <c r="X230" s="550" t="e">
        <f t="shared" si="13"/>
        <v>#N/A</v>
      </c>
      <c r="Y230" s="550" t="e">
        <f t="shared" si="14"/>
        <v>#N/A</v>
      </c>
      <c r="Z230" s="550" t="e">
        <f t="shared" si="15"/>
        <v>#N/A</v>
      </c>
      <c r="AB230" s="177" t="s">
        <v>3794</v>
      </c>
      <c r="AC230" s="177" t="s">
        <v>3905</v>
      </c>
      <c r="AD230" s="177" t="s">
        <v>3905</v>
      </c>
      <c r="AE230" s="177" t="s">
        <v>3905</v>
      </c>
    </row>
    <row r="231" spans="1:31" hidden="1" x14ac:dyDescent="0.25">
      <c r="A231" s="177" t="s">
        <v>4241</v>
      </c>
      <c r="B231" s="177" t="s">
        <v>4242</v>
      </c>
      <c r="C231" s="177" t="s">
        <v>4022</v>
      </c>
      <c r="D231" s="546" t="e">
        <v>#N/A</v>
      </c>
      <c r="E231" s="546" t="e">
        <v>#N/A</v>
      </c>
      <c r="F231" s="546" t="e">
        <v>#N/A</v>
      </c>
      <c r="G231" s="546" t="s">
        <v>3841</v>
      </c>
      <c r="H231" s="546" t="s">
        <v>3841</v>
      </c>
      <c r="I231" s="551"/>
      <c r="J231" s="351" t="s">
        <v>3793</v>
      </c>
      <c r="K231" s="351" t="s">
        <v>3905</v>
      </c>
      <c r="L231" s="351" t="s">
        <v>3905</v>
      </c>
      <c r="M231" s="351" t="s">
        <v>3905</v>
      </c>
      <c r="O231" s="351" t="e">
        <v>#N/A</v>
      </c>
      <c r="P231" s="351" t="e">
        <v>#N/A</v>
      </c>
      <c r="Q231" s="351" t="e">
        <v>#N/A</v>
      </c>
      <c r="R231" s="351">
        <v>0.52400000000000002</v>
      </c>
      <c r="S231" s="351">
        <v>0.50129999999999997</v>
      </c>
      <c r="T231" s="548"/>
      <c r="U231" s="177"/>
      <c r="W231" s="549">
        <f t="shared" si="12"/>
        <v>-2.2700000000000053E-2</v>
      </c>
      <c r="X231" s="550" t="e">
        <f t="shared" si="13"/>
        <v>#N/A</v>
      </c>
      <c r="Y231" s="550" t="e">
        <f t="shared" si="14"/>
        <v>#N/A</v>
      </c>
      <c r="Z231" s="550" t="e">
        <f t="shared" si="15"/>
        <v>#N/A</v>
      </c>
      <c r="AB231" s="177" t="s">
        <v>3795</v>
      </c>
      <c r="AC231" s="177" t="s">
        <v>3905</v>
      </c>
      <c r="AD231" s="177" t="s">
        <v>3905</v>
      </c>
      <c r="AE231" s="177" t="s">
        <v>3905</v>
      </c>
    </row>
    <row r="236" spans="1:31" ht="37.5" customHeight="1" x14ac:dyDescent="0.25">
      <c r="C236" s="177"/>
      <c r="D236" s="543" t="s">
        <v>4243</v>
      </c>
      <c r="E236" s="543" t="s">
        <v>3787</v>
      </c>
      <c r="F236" s="543" t="s">
        <v>3788</v>
      </c>
      <c r="G236" s="543" t="s">
        <v>3789</v>
      </c>
      <c r="H236" s="540"/>
      <c r="J236" s="543" t="s">
        <v>3772</v>
      </c>
      <c r="K236" s="553" t="s">
        <v>3773</v>
      </c>
      <c r="L236" s="543" t="s">
        <v>3774</v>
      </c>
      <c r="M236" s="543" t="s">
        <v>3775</v>
      </c>
    </row>
    <row r="237" spans="1:31" x14ac:dyDescent="0.25">
      <c r="C237" s="554" t="s">
        <v>137</v>
      </c>
      <c r="D237" s="177"/>
      <c r="E237" s="177"/>
      <c r="F237" s="177"/>
      <c r="G237" s="177"/>
      <c r="H237" s="540"/>
      <c r="J237" s="554" t="s">
        <v>137</v>
      </c>
      <c r="K237" s="555"/>
      <c r="L237" s="351"/>
      <c r="M237" s="351"/>
    </row>
    <row r="238" spans="1:31" x14ac:dyDescent="0.25">
      <c r="C238" s="177" t="s">
        <v>3794</v>
      </c>
      <c r="D238" s="177">
        <v>91</v>
      </c>
      <c r="E238" s="177">
        <v>46</v>
      </c>
      <c r="F238" s="177">
        <v>36</v>
      </c>
      <c r="G238" s="177">
        <v>16</v>
      </c>
      <c r="H238" s="540"/>
      <c r="J238" s="351">
        <v>11</v>
      </c>
      <c r="K238" s="555">
        <v>7</v>
      </c>
      <c r="L238" s="351">
        <v>2</v>
      </c>
      <c r="M238" s="351">
        <v>2</v>
      </c>
    </row>
    <row r="239" spans="1:31" x14ac:dyDescent="0.25">
      <c r="C239" s="177" t="s">
        <v>3795</v>
      </c>
      <c r="D239" s="177">
        <v>16</v>
      </c>
      <c r="E239" s="177">
        <v>57</v>
      </c>
      <c r="F239" s="177">
        <v>66</v>
      </c>
      <c r="G239" s="177">
        <v>81</v>
      </c>
      <c r="H239" s="540"/>
      <c r="J239" s="351">
        <v>3</v>
      </c>
      <c r="K239" s="555">
        <v>7</v>
      </c>
      <c r="L239" s="351">
        <v>14</v>
      </c>
      <c r="M239" s="351">
        <v>13</v>
      </c>
    </row>
    <row r="240" spans="1:31" x14ac:dyDescent="0.25">
      <c r="C240" s="177" t="s">
        <v>3905</v>
      </c>
      <c r="D240" s="177">
        <v>1</v>
      </c>
      <c r="E240" s="177">
        <v>4</v>
      </c>
      <c r="F240" s="177">
        <v>7</v>
      </c>
      <c r="G240" s="177">
        <v>8</v>
      </c>
      <c r="H240" s="540"/>
      <c r="J240" s="351">
        <v>1</v>
      </c>
      <c r="K240" s="555">
        <v>4</v>
      </c>
      <c r="L240" s="351">
        <v>7</v>
      </c>
      <c r="M240" s="351">
        <v>8</v>
      </c>
    </row>
    <row r="241" spans="3:13" x14ac:dyDescent="0.25">
      <c r="C241" s="177" t="s">
        <v>3793</v>
      </c>
      <c r="D241" s="177">
        <v>3</v>
      </c>
      <c r="E241" s="177">
        <v>4</v>
      </c>
      <c r="F241" s="177">
        <v>2</v>
      </c>
      <c r="G241" s="177">
        <v>6</v>
      </c>
      <c r="H241" s="540"/>
      <c r="J241" s="351">
        <v>96</v>
      </c>
      <c r="K241" s="555">
        <v>93</v>
      </c>
      <c r="L241" s="351">
        <v>88</v>
      </c>
      <c r="M241" s="351">
        <v>88</v>
      </c>
    </row>
    <row r="242" spans="3:13" x14ac:dyDescent="0.25">
      <c r="C242" s="55"/>
      <c r="D242" s="55"/>
      <c r="E242" s="55"/>
      <c r="F242" s="55"/>
      <c r="G242" s="55"/>
      <c r="H242" s="540"/>
      <c r="J242" s="351"/>
      <c r="K242" s="540"/>
      <c r="L242" s="540"/>
      <c r="M242" s="540"/>
    </row>
    <row r="243" spans="3:13" x14ac:dyDescent="0.25">
      <c r="C243" s="554" t="s">
        <v>4244</v>
      </c>
      <c r="D243" s="177"/>
      <c r="E243" s="177"/>
      <c r="F243" s="177"/>
      <c r="G243" s="177"/>
      <c r="H243" s="540"/>
      <c r="J243" s="554" t="s">
        <v>4244</v>
      </c>
      <c r="K243" s="555"/>
      <c r="L243" s="351"/>
      <c r="M243" s="351"/>
    </row>
    <row r="244" spans="3:13" x14ac:dyDescent="0.25">
      <c r="C244" s="177" t="s">
        <v>3794</v>
      </c>
      <c r="D244" s="556">
        <v>59</v>
      </c>
      <c r="E244" s="177">
        <v>45</v>
      </c>
      <c r="F244" s="177">
        <v>44</v>
      </c>
      <c r="G244" s="177">
        <v>26</v>
      </c>
      <c r="H244" s="540"/>
      <c r="J244" s="351">
        <v>13</v>
      </c>
      <c r="K244" s="555">
        <v>3</v>
      </c>
      <c r="L244" s="351">
        <v>10</v>
      </c>
      <c r="M244" s="351">
        <v>5</v>
      </c>
    </row>
    <row r="245" spans="3:13" x14ac:dyDescent="0.25">
      <c r="C245" s="177" t="s">
        <v>3795</v>
      </c>
      <c r="D245" s="556">
        <v>23</v>
      </c>
      <c r="E245" s="177">
        <v>32</v>
      </c>
      <c r="F245" s="177">
        <v>34</v>
      </c>
      <c r="G245" s="177">
        <v>48</v>
      </c>
      <c r="H245" s="540"/>
      <c r="J245" s="351">
        <v>3</v>
      </c>
      <c r="K245" s="555">
        <v>2</v>
      </c>
      <c r="L245" s="351">
        <v>6</v>
      </c>
      <c r="M245" s="351">
        <v>6</v>
      </c>
    </row>
    <row r="246" spans="3:13" x14ac:dyDescent="0.25">
      <c r="C246" s="177" t="s">
        <v>3905</v>
      </c>
      <c r="D246" s="556">
        <v>26</v>
      </c>
      <c r="E246" s="177">
        <v>29</v>
      </c>
      <c r="F246" s="177">
        <v>31</v>
      </c>
      <c r="G246" s="177">
        <v>18</v>
      </c>
      <c r="H246" s="540"/>
      <c r="J246" s="351">
        <v>26</v>
      </c>
      <c r="K246" s="555">
        <v>29</v>
      </c>
      <c r="L246" s="351">
        <v>31</v>
      </c>
      <c r="M246" s="351">
        <v>18</v>
      </c>
    </row>
    <row r="247" spans="3:13" x14ac:dyDescent="0.25">
      <c r="C247" s="557" t="s">
        <v>3793</v>
      </c>
      <c r="D247" s="558">
        <v>3</v>
      </c>
      <c r="E247" s="177">
        <v>5</v>
      </c>
      <c r="F247" s="177">
        <v>2</v>
      </c>
      <c r="G247" s="177">
        <v>19</v>
      </c>
      <c r="J247" s="351">
        <v>69</v>
      </c>
      <c r="K247" s="555">
        <v>77</v>
      </c>
      <c r="L247" s="351">
        <v>64</v>
      </c>
      <c r="M247" s="351">
        <v>82</v>
      </c>
    </row>
    <row r="249" spans="3:13" x14ac:dyDescent="0.25">
      <c r="C249" s="559" t="s">
        <v>4245</v>
      </c>
      <c r="D249" s="560">
        <v>2023</v>
      </c>
      <c r="E249" s="560">
        <v>2022</v>
      </c>
      <c r="F249" s="560">
        <v>2021</v>
      </c>
      <c r="G249" s="560">
        <v>2020</v>
      </c>
      <c r="H249" s="560">
        <v>2019</v>
      </c>
      <c r="I249" s="561"/>
      <c r="J249" s="561"/>
      <c r="K249" s="561"/>
      <c r="L249" s="561"/>
      <c r="M249" s="561"/>
    </row>
    <row r="250" spans="3:13" x14ac:dyDescent="0.25">
      <c r="C250" s="435" t="s">
        <v>137</v>
      </c>
      <c r="D250" s="435">
        <f>+SUM(D251:D255)</f>
        <v>111</v>
      </c>
      <c r="E250" s="435">
        <f t="shared" ref="E250:H250" si="16">+SUM(E251:E255)</f>
        <v>110</v>
      </c>
      <c r="F250" s="435">
        <f t="shared" si="16"/>
        <v>107</v>
      </c>
      <c r="G250" s="435">
        <f t="shared" si="16"/>
        <v>106</v>
      </c>
      <c r="H250" s="435">
        <f t="shared" si="16"/>
        <v>103</v>
      </c>
      <c r="I250" s="562"/>
      <c r="J250" s="562"/>
      <c r="K250" s="562"/>
      <c r="L250" s="562"/>
      <c r="M250" s="562"/>
    </row>
    <row r="251" spans="3:13" x14ac:dyDescent="0.25">
      <c r="C251" s="177" t="s">
        <v>3792</v>
      </c>
      <c r="D251" s="177">
        <v>1</v>
      </c>
      <c r="E251" s="563">
        <v>1</v>
      </c>
      <c r="F251" s="563">
        <v>1</v>
      </c>
      <c r="G251" s="177">
        <v>1</v>
      </c>
      <c r="H251" s="563">
        <v>1</v>
      </c>
      <c r="I251" s="564"/>
      <c r="J251" s="564"/>
      <c r="K251" s="564"/>
      <c r="L251" s="564"/>
      <c r="M251" s="564"/>
    </row>
    <row r="252" spans="3:13" x14ac:dyDescent="0.25">
      <c r="C252" s="177" t="s">
        <v>3798</v>
      </c>
      <c r="D252" s="177">
        <v>4</v>
      </c>
      <c r="E252" s="563">
        <v>2</v>
      </c>
      <c r="F252" s="563">
        <v>2</v>
      </c>
      <c r="G252" s="177">
        <v>5</v>
      </c>
      <c r="H252" s="563">
        <v>7</v>
      </c>
      <c r="I252" s="564"/>
      <c r="J252" s="564"/>
      <c r="K252" s="564"/>
      <c r="L252" s="564"/>
      <c r="M252" s="564"/>
    </row>
    <row r="253" spans="3:13" x14ac:dyDescent="0.25">
      <c r="C253" s="177" t="s">
        <v>3803</v>
      </c>
      <c r="D253" s="177">
        <v>11</v>
      </c>
      <c r="E253" s="563">
        <v>11</v>
      </c>
      <c r="F253" s="563">
        <v>13</v>
      </c>
      <c r="G253" s="177">
        <v>14</v>
      </c>
      <c r="H253" s="563">
        <v>14</v>
      </c>
      <c r="I253" s="564"/>
      <c r="J253" s="564"/>
      <c r="K253" s="564"/>
      <c r="L253" s="564"/>
      <c r="M253" s="564"/>
    </row>
    <row r="254" spans="3:13" x14ac:dyDescent="0.25">
      <c r="C254" s="177" t="s">
        <v>3818</v>
      </c>
      <c r="D254" s="177">
        <v>26</v>
      </c>
      <c r="E254" s="563">
        <v>24</v>
      </c>
      <c r="F254" s="563">
        <v>20</v>
      </c>
      <c r="G254" s="177">
        <v>21</v>
      </c>
      <c r="H254" s="563">
        <v>26</v>
      </c>
      <c r="I254" s="564"/>
      <c r="J254" s="564"/>
      <c r="K254" s="564"/>
      <c r="L254" s="564"/>
      <c r="M254" s="564"/>
    </row>
    <row r="255" spans="3:13" x14ac:dyDescent="0.25">
      <c r="C255" s="177" t="s">
        <v>3841</v>
      </c>
      <c r="D255" s="177">
        <v>69</v>
      </c>
      <c r="E255" s="563">
        <v>72</v>
      </c>
      <c r="F255" s="563">
        <v>71</v>
      </c>
      <c r="G255" s="177">
        <v>65</v>
      </c>
      <c r="H255" s="563">
        <v>55</v>
      </c>
      <c r="I255" s="564"/>
      <c r="J255" s="564"/>
      <c r="K255" s="564"/>
      <c r="L255" s="564"/>
      <c r="M255" s="564"/>
    </row>
    <row r="256" spans="3:13" x14ac:dyDescent="0.25">
      <c r="C256" s="435" t="s">
        <v>4022</v>
      </c>
      <c r="D256" s="435">
        <f t="shared" ref="D256:H256" si="17">+SUM(D257:D261)</f>
        <v>87</v>
      </c>
      <c r="E256" s="435">
        <f t="shared" si="17"/>
        <v>88</v>
      </c>
      <c r="F256" s="435">
        <f t="shared" si="17"/>
        <v>87</v>
      </c>
      <c r="G256" s="435">
        <f t="shared" si="17"/>
        <v>99</v>
      </c>
      <c r="H256" s="435">
        <f t="shared" si="17"/>
        <v>93</v>
      </c>
      <c r="I256" s="562"/>
      <c r="J256" s="562"/>
      <c r="K256" s="562"/>
      <c r="L256" s="562"/>
      <c r="M256" s="562"/>
    </row>
    <row r="257" spans="3:13" x14ac:dyDescent="0.25">
      <c r="C257" s="177" t="s">
        <v>3792</v>
      </c>
      <c r="D257" s="177">
        <v>34</v>
      </c>
      <c r="E257" s="563">
        <v>35</v>
      </c>
      <c r="F257" s="563">
        <v>36</v>
      </c>
      <c r="G257" s="177">
        <v>37</v>
      </c>
      <c r="H257" s="563">
        <v>36</v>
      </c>
      <c r="I257" s="564"/>
      <c r="J257" s="564"/>
      <c r="K257" s="564"/>
      <c r="L257" s="564"/>
      <c r="M257" s="564"/>
    </row>
    <row r="258" spans="3:13" x14ac:dyDescent="0.25">
      <c r="C258" s="177" t="s">
        <v>3798</v>
      </c>
      <c r="D258" s="177">
        <v>15</v>
      </c>
      <c r="E258" s="563">
        <v>9</v>
      </c>
      <c r="F258" s="563">
        <v>6</v>
      </c>
      <c r="G258" s="177">
        <v>6</v>
      </c>
      <c r="H258" s="563">
        <v>7</v>
      </c>
      <c r="I258" s="564"/>
      <c r="J258" s="564"/>
      <c r="K258" s="564"/>
      <c r="L258" s="564"/>
      <c r="M258" s="564"/>
    </row>
    <row r="259" spans="3:13" x14ac:dyDescent="0.25">
      <c r="C259" s="177" t="s">
        <v>3803</v>
      </c>
      <c r="D259" s="177">
        <v>14</v>
      </c>
      <c r="E259" s="563">
        <v>15</v>
      </c>
      <c r="F259" s="563">
        <v>17</v>
      </c>
      <c r="G259" s="177">
        <v>18</v>
      </c>
      <c r="H259" s="563">
        <v>20</v>
      </c>
      <c r="I259" s="564"/>
      <c r="J259" s="564"/>
      <c r="K259" s="564"/>
      <c r="L259" s="564"/>
      <c r="M259" s="564"/>
    </row>
    <row r="260" spans="3:13" x14ac:dyDescent="0.25">
      <c r="C260" s="177" t="s">
        <v>3818</v>
      </c>
      <c r="D260" s="177">
        <v>13</v>
      </c>
      <c r="E260" s="563">
        <v>17</v>
      </c>
      <c r="F260" s="563">
        <v>14</v>
      </c>
      <c r="G260" s="177">
        <v>19</v>
      </c>
      <c r="H260" s="563">
        <v>16</v>
      </c>
      <c r="I260" s="564"/>
      <c r="J260" s="564"/>
      <c r="K260" s="564"/>
      <c r="L260" s="564"/>
      <c r="M260" s="564"/>
    </row>
    <row r="261" spans="3:13" x14ac:dyDescent="0.25">
      <c r="C261" s="177" t="s">
        <v>3841</v>
      </c>
      <c r="D261" s="177">
        <v>11</v>
      </c>
      <c r="E261" s="563">
        <v>12</v>
      </c>
      <c r="F261" s="563">
        <v>14</v>
      </c>
      <c r="G261" s="177">
        <v>19</v>
      </c>
      <c r="H261" s="563">
        <v>14</v>
      </c>
      <c r="I261" s="564"/>
      <c r="J261" s="564"/>
      <c r="K261" s="564"/>
      <c r="L261" s="564"/>
      <c r="M261" s="564"/>
    </row>
    <row r="262" spans="3:13" x14ac:dyDescent="0.25">
      <c r="C262" s="554" t="s">
        <v>4246</v>
      </c>
      <c r="D262" s="565">
        <f>+D250+D256</f>
        <v>198</v>
      </c>
      <c r="E262" s="565">
        <f>+E250+E256</f>
        <v>198</v>
      </c>
      <c r="F262" s="565">
        <f>+F250+F256</f>
        <v>194</v>
      </c>
      <c r="G262" s="565">
        <f>+G250+G256</f>
        <v>205</v>
      </c>
      <c r="H262" s="565">
        <f>+H250+H256</f>
        <v>196</v>
      </c>
      <c r="I262" s="566"/>
      <c r="J262" s="566"/>
      <c r="K262" s="566"/>
      <c r="L262" s="566"/>
      <c r="M262" s="566"/>
    </row>
    <row r="265" spans="3:13" x14ac:dyDescent="0.25">
      <c r="C265" s="559" t="s">
        <v>4245</v>
      </c>
      <c r="D265" s="560">
        <v>2023</v>
      </c>
      <c r="E265" s="560">
        <v>2022</v>
      </c>
      <c r="F265" s="560">
        <v>2021</v>
      </c>
      <c r="G265" s="560">
        <v>2020</v>
      </c>
      <c r="H265" s="560">
        <v>2019</v>
      </c>
      <c r="I265" s="561"/>
      <c r="J265" s="561"/>
      <c r="K265" s="561"/>
      <c r="L265" s="561"/>
      <c r="M265" s="561"/>
    </row>
    <row r="266" spans="3:13" x14ac:dyDescent="0.25">
      <c r="C266" s="435" t="s">
        <v>137</v>
      </c>
      <c r="D266" s="435"/>
      <c r="E266" s="435"/>
      <c r="F266" s="435"/>
      <c r="G266" s="435"/>
      <c r="H266" s="435"/>
      <c r="I266" s="562"/>
      <c r="J266" s="562"/>
      <c r="K266" s="562"/>
      <c r="L266" s="562"/>
      <c r="M266" s="562"/>
    </row>
    <row r="267" spans="3:13" x14ac:dyDescent="0.25">
      <c r="C267" s="177" t="s">
        <v>3792</v>
      </c>
      <c r="D267" s="375">
        <f>+D251/D250</f>
        <v>9.0090090090090089E-3</v>
      </c>
      <c r="E267" s="375">
        <f t="shared" ref="E267:H267" si="18">+E251/E250</f>
        <v>9.0909090909090905E-3</v>
      </c>
      <c r="F267" s="375">
        <f t="shared" si="18"/>
        <v>9.3457943925233638E-3</v>
      </c>
      <c r="G267" s="375">
        <f t="shared" si="18"/>
        <v>9.433962264150943E-3</v>
      </c>
      <c r="H267" s="375">
        <f t="shared" si="18"/>
        <v>9.7087378640776691E-3</v>
      </c>
      <c r="I267" s="395"/>
      <c r="J267" s="395"/>
      <c r="K267" s="395"/>
      <c r="L267" s="395"/>
      <c r="M267" s="395"/>
    </row>
    <row r="268" spans="3:13" x14ac:dyDescent="0.25">
      <c r="C268" s="177" t="s">
        <v>3798</v>
      </c>
      <c r="D268" s="375">
        <f>+D252/D250</f>
        <v>3.6036036036036036E-2</v>
      </c>
      <c r="E268" s="375">
        <f t="shared" ref="E268:H268" si="19">+E252/E250</f>
        <v>1.8181818181818181E-2</v>
      </c>
      <c r="F268" s="375">
        <f t="shared" si="19"/>
        <v>1.8691588785046728E-2</v>
      </c>
      <c r="G268" s="375">
        <f t="shared" si="19"/>
        <v>4.716981132075472E-2</v>
      </c>
      <c r="H268" s="375">
        <f t="shared" si="19"/>
        <v>6.7961165048543687E-2</v>
      </c>
      <c r="I268" s="395"/>
      <c r="J268" s="395"/>
      <c r="K268" s="395"/>
      <c r="L268" s="395"/>
      <c r="M268" s="395"/>
    </row>
    <row r="269" spans="3:13" x14ac:dyDescent="0.25">
      <c r="C269" s="177" t="s">
        <v>3803</v>
      </c>
      <c r="D269" s="375">
        <f>+D253/D250</f>
        <v>9.90990990990991E-2</v>
      </c>
      <c r="E269" s="375">
        <f t="shared" ref="E269:H269" si="20">+E253/E250</f>
        <v>0.1</v>
      </c>
      <c r="F269" s="375">
        <f t="shared" si="20"/>
        <v>0.12149532710280374</v>
      </c>
      <c r="G269" s="375">
        <f t="shared" si="20"/>
        <v>0.13207547169811321</v>
      </c>
      <c r="H269" s="375">
        <f t="shared" si="20"/>
        <v>0.13592233009708737</v>
      </c>
      <c r="I269" s="395"/>
      <c r="J269" s="395"/>
      <c r="K269" s="395"/>
      <c r="L269" s="395"/>
      <c r="M269" s="395"/>
    </row>
    <row r="270" spans="3:13" x14ac:dyDescent="0.25">
      <c r="C270" s="177" t="s">
        <v>3818</v>
      </c>
      <c r="D270" s="375">
        <f>+D254/D250</f>
        <v>0.23423423423423423</v>
      </c>
      <c r="E270" s="375">
        <f t="shared" ref="E270:H270" si="21">+E254/E250</f>
        <v>0.21818181818181817</v>
      </c>
      <c r="F270" s="375">
        <f t="shared" si="21"/>
        <v>0.18691588785046728</v>
      </c>
      <c r="G270" s="375">
        <f t="shared" si="21"/>
        <v>0.19811320754716982</v>
      </c>
      <c r="H270" s="375">
        <f t="shared" si="21"/>
        <v>0.25242718446601942</v>
      </c>
      <c r="I270" s="395"/>
      <c r="J270" s="395"/>
      <c r="K270" s="395"/>
      <c r="L270" s="395"/>
      <c r="M270" s="395"/>
    </row>
    <row r="271" spans="3:13" x14ac:dyDescent="0.25">
      <c r="C271" s="177" t="s">
        <v>3841</v>
      </c>
      <c r="D271" s="375">
        <f>+D255/D250</f>
        <v>0.6216216216216216</v>
      </c>
      <c r="E271" s="375">
        <f t="shared" ref="E271:H271" si="22">+E255/E250</f>
        <v>0.65454545454545454</v>
      </c>
      <c r="F271" s="375">
        <f t="shared" si="22"/>
        <v>0.66355140186915884</v>
      </c>
      <c r="G271" s="375">
        <f t="shared" si="22"/>
        <v>0.6132075471698113</v>
      </c>
      <c r="H271" s="375">
        <f t="shared" si="22"/>
        <v>0.53398058252427183</v>
      </c>
      <c r="I271" s="395"/>
      <c r="J271" s="395"/>
      <c r="K271" s="395"/>
      <c r="L271" s="395"/>
      <c r="M271" s="395"/>
    </row>
    <row r="272" spans="3:13" x14ac:dyDescent="0.25">
      <c r="C272" s="435" t="s">
        <v>4022</v>
      </c>
      <c r="D272" s="435"/>
      <c r="E272" s="435"/>
      <c r="F272" s="435"/>
      <c r="G272" s="435"/>
      <c r="H272" s="435"/>
      <c r="I272" s="562"/>
      <c r="J272" s="562"/>
      <c r="K272" s="562"/>
      <c r="L272" s="562"/>
      <c r="M272" s="562"/>
    </row>
    <row r="273" spans="3:13" x14ac:dyDescent="0.25">
      <c r="C273" s="177" t="s">
        <v>3792</v>
      </c>
      <c r="D273" s="375">
        <f>+D257/D256</f>
        <v>0.39080459770114945</v>
      </c>
      <c r="E273" s="375">
        <f t="shared" ref="E273:H273" si="23">+E257/E256</f>
        <v>0.39772727272727271</v>
      </c>
      <c r="F273" s="375">
        <f t="shared" si="23"/>
        <v>0.41379310344827586</v>
      </c>
      <c r="G273" s="375">
        <f t="shared" si="23"/>
        <v>0.37373737373737376</v>
      </c>
      <c r="H273" s="375">
        <f t="shared" si="23"/>
        <v>0.38709677419354838</v>
      </c>
      <c r="I273" s="395"/>
      <c r="J273" s="395"/>
      <c r="K273" s="395"/>
      <c r="L273" s="395"/>
      <c r="M273" s="395"/>
    </row>
    <row r="274" spans="3:13" x14ac:dyDescent="0.25">
      <c r="C274" s="177" t="s">
        <v>3798</v>
      </c>
      <c r="D274" s="375">
        <f t="shared" ref="D274:H274" si="24">+D258/D256</f>
        <v>0.17241379310344829</v>
      </c>
      <c r="E274" s="375">
        <f t="shared" si="24"/>
        <v>0.10227272727272728</v>
      </c>
      <c r="F274" s="375">
        <f t="shared" si="24"/>
        <v>6.8965517241379309E-2</v>
      </c>
      <c r="G274" s="375">
        <f t="shared" si="24"/>
        <v>6.0606060606060608E-2</v>
      </c>
      <c r="H274" s="375">
        <f t="shared" si="24"/>
        <v>7.5268817204301078E-2</v>
      </c>
      <c r="I274" s="395"/>
      <c r="J274" s="395"/>
      <c r="K274" s="395"/>
      <c r="L274" s="395"/>
      <c r="M274" s="395"/>
    </row>
    <row r="275" spans="3:13" x14ac:dyDescent="0.25">
      <c r="C275" s="177" t="s">
        <v>3803</v>
      </c>
      <c r="D275" s="375">
        <f t="shared" ref="D275:H275" si="25">+D259/D256</f>
        <v>0.16091954022988506</v>
      </c>
      <c r="E275" s="375">
        <f t="shared" si="25"/>
        <v>0.17045454545454544</v>
      </c>
      <c r="F275" s="375">
        <f t="shared" si="25"/>
        <v>0.19540229885057472</v>
      </c>
      <c r="G275" s="375">
        <f t="shared" si="25"/>
        <v>0.18181818181818182</v>
      </c>
      <c r="H275" s="375">
        <f t="shared" si="25"/>
        <v>0.21505376344086022</v>
      </c>
      <c r="I275" s="395"/>
      <c r="J275" s="395"/>
      <c r="K275" s="395"/>
      <c r="L275" s="395"/>
      <c r="M275" s="395"/>
    </row>
    <row r="276" spans="3:13" x14ac:dyDescent="0.25">
      <c r="C276" s="177" t="s">
        <v>3818</v>
      </c>
      <c r="D276" s="375">
        <f t="shared" ref="D276:H276" si="26">+D260/D256</f>
        <v>0.14942528735632185</v>
      </c>
      <c r="E276" s="375">
        <f t="shared" si="26"/>
        <v>0.19318181818181818</v>
      </c>
      <c r="F276" s="375">
        <f t="shared" si="26"/>
        <v>0.16091954022988506</v>
      </c>
      <c r="G276" s="375">
        <f t="shared" si="26"/>
        <v>0.19191919191919191</v>
      </c>
      <c r="H276" s="375">
        <f t="shared" si="26"/>
        <v>0.17204301075268819</v>
      </c>
      <c r="I276" s="395"/>
      <c r="J276" s="395"/>
      <c r="K276" s="395"/>
      <c r="L276" s="395"/>
      <c r="M276" s="395"/>
    </row>
    <row r="277" spans="3:13" x14ac:dyDescent="0.25">
      <c r="C277" s="177" t="s">
        <v>3841</v>
      </c>
      <c r="D277" s="375">
        <f>+D261/D256</f>
        <v>0.12643678160919541</v>
      </c>
      <c r="E277" s="375">
        <f t="shared" ref="E277:H277" si="27">+E261/E256</f>
        <v>0.13636363636363635</v>
      </c>
      <c r="F277" s="375">
        <f t="shared" si="27"/>
        <v>0.16091954022988506</v>
      </c>
      <c r="G277" s="375">
        <f t="shared" si="27"/>
        <v>0.19191919191919191</v>
      </c>
      <c r="H277" s="375">
        <f t="shared" si="27"/>
        <v>0.15053763440860216</v>
      </c>
      <c r="I277" s="395"/>
      <c r="J277" s="395"/>
      <c r="K277" s="395"/>
      <c r="L277" s="395"/>
      <c r="M277" s="395"/>
    </row>
    <row r="278" spans="3:13" x14ac:dyDescent="0.25">
      <c r="C278" s="554"/>
      <c r="D278" s="565"/>
      <c r="E278" s="565"/>
      <c r="F278" s="565"/>
      <c r="G278" s="565"/>
      <c r="H278" s="565"/>
      <c r="I278" s="566"/>
      <c r="J278" s="566"/>
      <c r="K278" s="566"/>
      <c r="L278" s="566"/>
      <c r="M278" s="566"/>
    </row>
    <row r="846" spans="4:23" x14ac:dyDescent="0.25">
      <c r="D846" s="351" t="e">
        <f>+VLOOKUP(A246,saber_2019,6,FALSE)</f>
        <v>#N/A</v>
      </c>
      <c r="E846" s="351" t="e">
        <f>+VLOOKUP(A246,saber_2020,6,FALSE)</f>
        <v>#N/A</v>
      </c>
      <c r="F846" s="351" t="e">
        <f>+VLOOKUP(A246,saber_2021,6,FALSE)</f>
        <v>#N/A</v>
      </c>
      <c r="G846" s="351" t="e">
        <f>+VLOOKUP(A246,saber_2022,6,FALSE)</f>
        <v>#N/A</v>
      </c>
      <c r="H846" s="567" t="e">
        <f>+VLOOKUP(A246,saber_2023,6,FALSE)</f>
        <v>#N/A</v>
      </c>
      <c r="J846" s="540"/>
      <c r="K846" s="540"/>
      <c r="L846" s="540"/>
      <c r="M846" s="540"/>
      <c r="O846" s="351" t="e">
        <f>+VLOOKUP(A246,saber_2019,14,FALSE)</f>
        <v>#N/A</v>
      </c>
      <c r="P846" s="351" t="e">
        <f>+VLOOKUP(A246,saber_2020,14,FALSE)</f>
        <v>#N/A</v>
      </c>
      <c r="Q846" s="351" t="e">
        <f>+VLOOKUP(A246,saber_2021,14,FALSE)</f>
        <v>#N/A</v>
      </c>
      <c r="R846" s="351" t="e">
        <f>+VLOOKUP(A246,saber_2022,14,FALSE)</f>
        <v>#N/A</v>
      </c>
      <c r="S846" s="351" t="e">
        <f>+VLOOKUP(A246,saber_2023,14,FALSE)</f>
        <v>#N/A</v>
      </c>
      <c r="T846" s="548"/>
      <c r="W846" s="351"/>
    </row>
    <row r="847" spans="4:23" x14ac:dyDescent="0.25">
      <c r="D847" s="351" t="e">
        <f>+VLOOKUP(A247,saber_2019,6,FALSE)</f>
        <v>#N/A</v>
      </c>
      <c r="E847" s="351" t="e">
        <f>+VLOOKUP(A247,saber_2020,6,FALSE)</f>
        <v>#N/A</v>
      </c>
      <c r="F847" s="351" t="e">
        <f>+VLOOKUP(A247,saber_2021,6,FALSE)</f>
        <v>#N/A</v>
      </c>
      <c r="G847" s="351" t="e">
        <f>+VLOOKUP(A247,saber_2022,6,FALSE)</f>
        <v>#N/A</v>
      </c>
      <c r="H847" s="567" t="e">
        <f>+VLOOKUP(A247,saber_2023,6,FALSE)</f>
        <v>#N/A</v>
      </c>
      <c r="J847" s="540"/>
      <c r="K847" s="540"/>
      <c r="L847" s="540"/>
      <c r="M847" s="540"/>
      <c r="O847" s="351" t="e">
        <f>+VLOOKUP(A247,saber_2019,14,FALSE)</f>
        <v>#N/A</v>
      </c>
      <c r="P847" s="351" t="e">
        <f>+VLOOKUP(A247,saber_2020,14,FALSE)</f>
        <v>#N/A</v>
      </c>
      <c r="Q847" s="351" t="e">
        <f>+VLOOKUP(A247,saber_2021,14,FALSE)</f>
        <v>#N/A</v>
      </c>
      <c r="R847" s="351" t="e">
        <f>+VLOOKUP(A247,saber_2022,14,FALSE)</f>
        <v>#N/A</v>
      </c>
      <c r="S847" s="351" t="e">
        <f>+VLOOKUP(A247,saber_2023,14,FALSE)</f>
        <v>#N/A</v>
      </c>
      <c r="T847" s="548"/>
      <c r="W847" s="351"/>
    </row>
    <row r="848" spans="4:23" x14ac:dyDescent="0.25">
      <c r="D848" s="351" t="e">
        <f>+VLOOKUP(A248,saber_2019,6,FALSE)</f>
        <v>#N/A</v>
      </c>
      <c r="E848" s="351" t="e">
        <f>+VLOOKUP(A248,saber_2020,6,FALSE)</f>
        <v>#N/A</v>
      </c>
      <c r="F848" s="351" t="e">
        <f>+VLOOKUP(A248,saber_2021,6,FALSE)</f>
        <v>#N/A</v>
      </c>
      <c r="G848" s="351" t="e">
        <f>+VLOOKUP(A248,saber_2022,6,FALSE)</f>
        <v>#N/A</v>
      </c>
      <c r="H848" s="567" t="e">
        <f>+VLOOKUP(A248,saber_2023,6,FALSE)</f>
        <v>#N/A</v>
      </c>
      <c r="J848" s="540"/>
      <c r="K848" s="540"/>
      <c r="L848" s="540"/>
      <c r="M848" s="540"/>
      <c r="O848" s="351" t="e">
        <f>+VLOOKUP(A248,saber_2019,14,FALSE)</f>
        <v>#N/A</v>
      </c>
      <c r="P848" s="351" t="e">
        <f>+VLOOKUP(A248,saber_2020,14,FALSE)</f>
        <v>#N/A</v>
      </c>
      <c r="Q848" s="351" t="e">
        <f>+VLOOKUP(A248,saber_2021,14,FALSE)</f>
        <v>#N/A</v>
      </c>
      <c r="R848" s="351" t="e">
        <f>+VLOOKUP(A248,saber_2022,14,FALSE)</f>
        <v>#N/A</v>
      </c>
      <c r="S848" s="351" t="e">
        <f>+VLOOKUP(A248,saber_2023,14,FALSE)</f>
        <v>#N/A</v>
      </c>
      <c r="T848" s="548"/>
      <c r="W848" s="351"/>
    </row>
  </sheetData>
  <autoFilter ref="A9:AJ231">
    <filterColumn colId="2">
      <filters>
        <filter val="OFICIAL"/>
      </filters>
    </filterColumn>
    <filterColumn colId="27">
      <filters>
        <filter val="MEJORO"/>
      </filters>
    </filterColumn>
  </autoFilter>
  <mergeCells count="4">
    <mergeCell ref="D8:H8"/>
    <mergeCell ref="O8:S8"/>
    <mergeCell ref="W8:Z8"/>
    <mergeCell ref="AB8:AE8"/>
  </mergeCells>
  <hyperlinks>
    <hyperlink ref="E2" location="CONTENIDO!A1" display="VOLVER."/>
  </hyperlinks>
  <pageMargins left="0.7" right="0.7" top="0.75" bottom="0.75" header="0.3" footer="0.3"/>
  <pageSetup orientation="portrait" verticalDpi="0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'11_SABER 11_'!O231:S231</xm:f>
              <xm:sqref>U231</xm:sqref>
            </x14:sparkline>
          </x14:sparklines>
        </x14:sparklineGroup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'11_SABER 11_'!O10:S10</xm:f>
              <xm:sqref>U10</xm:sqref>
            </x14:sparkline>
            <x14:sparkline>
              <xm:f>'11_SABER 11_'!O11:S11</xm:f>
              <xm:sqref>U11</xm:sqref>
            </x14:sparkline>
            <x14:sparkline>
              <xm:f>'11_SABER 11_'!O12:S12</xm:f>
              <xm:sqref>U12</xm:sqref>
            </x14:sparkline>
            <x14:sparkline>
              <xm:f>'11_SABER 11_'!O13:S13</xm:f>
              <xm:sqref>U13</xm:sqref>
            </x14:sparkline>
            <x14:sparkline>
              <xm:f>'11_SABER 11_'!O14:S14</xm:f>
              <xm:sqref>U14</xm:sqref>
            </x14:sparkline>
            <x14:sparkline>
              <xm:f>'11_SABER 11_'!O15:S15</xm:f>
              <xm:sqref>U15</xm:sqref>
            </x14:sparkline>
            <x14:sparkline>
              <xm:f>'11_SABER 11_'!O16:S16</xm:f>
              <xm:sqref>U16</xm:sqref>
            </x14:sparkline>
            <x14:sparkline>
              <xm:f>'11_SABER 11_'!O17:S17</xm:f>
              <xm:sqref>U17</xm:sqref>
            </x14:sparkline>
            <x14:sparkline>
              <xm:f>'11_SABER 11_'!O18:S18</xm:f>
              <xm:sqref>U18</xm:sqref>
            </x14:sparkline>
            <x14:sparkline>
              <xm:f>'11_SABER 11_'!O19:S19</xm:f>
              <xm:sqref>U19</xm:sqref>
            </x14:sparkline>
            <x14:sparkline>
              <xm:f>'11_SABER 11_'!O20:S20</xm:f>
              <xm:sqref>U20</xm:sqref>
            </x14:sparkline>
            <x14:sparkline>
              <xm:f>'11_SABER 11_'!O21:S21</xm:f>
              <xm:sqref>U21</xm:sqref>
            </x14:sparkline>
            <x14:sparkline>
              <xm:f>'11_SABER 11_'!O22:S22</xm:f>
              <xm:sqref>U22</xm:sqref>
            </x14:sparkline>
            <x14:sparkline>
              <xm:f>'11_SABER 11_'!O23:S23</xm:f>
              <xm:sqref>U23</xm:sqref>
            </x14:sparkline>
            <x14:sparkline>
              <xm:f>'11_SABER 11_'!O24:S24</xm:f>
              <xm:sqref>U24</xm:sqref>
            </x14:sparkline>
            <x14:sparkline>
              <xm:f>'11_SABER 11_'!O25:S25</xm:f>
              <xm:sqref>U25</xm:sqref>
            </x14:sparkline>
            <x14:sparkline>
              <xm:f>'11_SABER 11_'!O26:S26</xm:f>
              <xm:sqref>U26</xm:sqref>
            </x14:sparkline>
            <x14:sparkline>
              <xm:f>'11_SABER 11_'!O27:S27</xm:f>
              <xm:sqref>U27</xm:sqref>
            </x14:sparkline>
            <x14:sparkline>
              <xm:f>'11_SABER 11_'!O28:S28</xm:f>
              <xm:sqref>U28</xm:sqref>
            </x14:sparkline>
            <x14:sparkline>
              <xm:f>'11_SABER 11_'!O29:S29</xm:f>
              <xm:sqref>U29</xm:sqref>
            </x14:sparkline>
            <x14:sparkline>
              <xm:f>'11_SABER 11_'!O30:S30</xm:f>
              <xm:sqref>U30</xm:sqref>
            </x14:sparkline>
            <x14:sparkline>
              <xm:f>'11_SABER 11_'!O31:S31</xm:f>
              <xm:sqref>U31</xm:sqref>
            </x14:sparkline>
            <x14:sparkline>
              <xm:f>'11_SABER 11_'!O32:S32</xm:f>
              <xm:sqref>U32</xm:sqref>
            </x14:sparkline>
            <x14:sparkline>
              <xm:f>'11_SABER 11_'!O33:S33</xm:f>
              <xm:sqref>U33</xm:sqref>
            </x14:sparkline>
            <x14:sparkline>
              <xm:f>'11_SABER 11_'!O34:S34</xm:f>
              <xm:sqref>U34</xm:sqref>
            </x14:sparkline>
            <x14:sparkline>
              <xm:f>'11_SABER 11_'!O35:S35</xm:f>
              <xm:sqref>U35</xm:sqref>
            </x14:sparkline>
            <x14:sparkline>
              <xm:f>'11_SABER 11_'!O36:S36</xm:f>
              <xm:sqref>U36</xm:sqref>
            </x14:sparkline>
            <x14:sparkline>
              <xm:f>'11_SABER 11_'!O37:S37</xm:f>
              <xm:sqref>U37</xm:sqref>
            </x14:sparkline>
            <x14:sparkline>
              <xm:f>'11_SABER 11_'!O38:S38</xm:f>
              <xm:sqref>U38</xm:sqref>
            </x14:sparkline>
            <x14:sparkline>
              <xm:f>'11_SABER 11_'!O39:S39</xm:f>
              <xm:sqref>U39</xm:sqref>
            </x14:sparkline>
            <x14:sparkline>
              <xm:f>'11_SABER 11_'!O40:S40</xm:f>
              <xm:sqref>U40</xm:sqref>
            </x14:sparkline>
            <x14:sparkline>
              <xm:f>'11_SABER 11_'!O41:S41</xm:f>
              <xm:sqref>U41</xm:sqref>
            </x14:sparkline>
            <x14:sparkline>
              <xm:f>'11_SABER 11_'!O42:S42</xm:f>
              <xm:sqref>U42</xm:sqref>
            </x14:sparkline>
            <x14:sparkline>
              <xm:f>'11_SABER 11_'!O43:S43</xm:f>
              <xm:sqref>U43</xm:sqref>
            </x14:sparkline>
            <x14:sparkline>
              <xm:f>'11_SABER 11_'!O44:S44</xm:f>
              <xm:sqref>U44</xm:sqref>
            </x14:sparkline>
            <x14:sparkline>
              <xm:f>'11_SABER 11_'!O45:S45</xm:f>
              <xm:sqref>U45</xm:sqref>
            </x14:sparkline>
            <x14:sparkline>
              <xm:f>'11_SABER 11_'!O46:S46</xm:f>
              <xm:sqref>U46</xm:sqref>
            </x14:sparkline>
            <x14:sparkline>
              <xm:f>'11_SABER 11_'!O47:S47</xm:f>
              <xm:sqref>U47</xm:sqref>
            </x14:sparkline>
            <x14:sparkline>
              <xm:f>'11_SABER 11_'!O48:S48</xm:f>
              <xm:sqref>U48</xm:sqref>
            </x14:sparkline>
            <x14:sparkline>
              <xm:f>'11_SABER 11_'!O49:S49</xm:f>
              <xm:sqref>U49</xm:sqref>
            </x14:sparkline>
            <x14:sparkline>
              <xm:f>'11_SABER 11_'!O50:S50</xm:f>
              <xm:sqref>U50</xm:sqref>
            </x14:sparkline>
            <x14:sparkline>
              <xm:f>'11_SABER 11_'!O51:S51</xm:f>
              <xm:sqref>U51</xm:sqref>
            </x14:sparkline>
            <x14:sparkline>
              <xm:f>'11_SABER 11_'!O52:S52</xm:f>
              <xm:sqref>U52</xm:sqref>
            </x14:sparkline>
            <x14:sparkline>
              <xm:f>'11_SABER 11_'!O53:S53</xm:f>
              <xm:sqref>U53</xm:sqref>
            </x14:sparkline>
            <x14:sparkline>
              <xm:f>'11_SABER 11_'!O54:S54</xm:f>
              <xm:sqref>U54</xm:sqref>
            </x14:sparkline>
            <x14:sparkline>
              <xm:f>'11_SABER 11_'!O55:S55</xm:f>
              <xm:sqref>U55</xm:sqref>
            </x14:sparkline>
            <x14:sparkline>
              <xm:f>'11_SABER 11_'!O56:S56</xm:f>
              <xm:sqref>U56</xm:sqref>
            </x14:sparkline>
            <x14:sparkline>
              <xm:f>'11_SABER 11_'!O57:S57</xm:f>
              <xm:sqref>U57</xm:sqref>
            </x14:sparkline>
            <x14:sparkline>
              <xm:f>'11_SABER 11_'!O58:S58</xm:f>
              <xm:sqref>U58</xm:sqref>
            </x14:sparkline>
            <x14:sparkline>
              <xm:f>'11_SABER 11_'!O59:S59</xm:f>
              <xm:sqref>U59</xm:sqref>
            </x14:sparkline>
            <x14:sparkline>
              <xm:f>'11_SABER 11_'!O60:S60</xm:f>
              <xm:sqref>U60</xm:sqref>
            </x14:sparkline>
            <x14:sparkline>
              <xm:f>'11_SABER 11_'!O61:S61</xm:f>
              <xm:sqref>U61</xm:sqref>
            </x14:sparkline>
            <x14:sparkline>
              <xm:f>'11_SABER 11_'!O62:S62</xm:f>
              <xm:sqref>U62</xm:sqref>
            </x14:sparkline>
            <x14:sparkline>
              <xm:f>'11_SABER 11_'!O63:S63</xm:f>
              <xm:sqref>U63</xm:sqref>
            </x14:sparkline>
            <x14:sparkline>
              <xm:f>'11_SABER 11_'!O64:S64</xm:f>
              <xm:sqref>U64</xm:sqref>
            </x14:sparkline>
            <x14:sparkline>
              <xm:f>'11_SABER 11_'!O65:S65</xm:f>
              <xm:sqref>U65</xm:sqref>
            </x14:sparkline>
            <x14:sparkline>
              <xm:f>'11_SABER 11_'!O66:S66</xm:f>
              <xm:sqref>U66</xm:sqref>
            </x14:sparkline>
            <x14:sparkline>
              <xm:f>'11_SABER 11_'!O67:S67</xm:f>
              <xm:sqref>U67</xm:sqref>
            </x14:sparkline>
            <x14:sparkline>
              <xm:f>'11_SABER 11_'!O68:S68</xm:f>
              <xm:sqref>U68</xm:sqref>
            </x14:sparkline>
            <x14:sparkline>
              <xm:f>'11_SABER 11_'!O69:S69</xm:f>
              <xm:sqref>U69</xm:sqref>
            </x14:sparkline>
            <x14:sparkline>
              <xm:f>'11_SABER 11_'!O70:S70</xm:f>
              <xm:sqref>U70</xm:sqref>
            </x14:sparkline>
            <x14:sparkline>
              <xm:f>'11_SABER 11_'!O71:S71</xm:f>
              <xm:sqref>U71</xm:sqref>
            </x14:sparkline>
            <x14:sparkline>
              <xm:f>'11_SABER 11_'!O72:S72</xm:f>
              <xm:sqref>U72</xm:sqref>
            </x14:sparkline>
            <x14:sparkline>
              <xm:f>'11_SABER 11_'!O73:S73</xm:f>
              <xm:sqref>U73</xm:sqref>
            </x14:sparkline>
            <x14:sparkline>
              <xm:f>'11_SABER 11_'!O74:S74</xm:f>
              <xm:sqref>U74</xm:sqref>
            </x14:sparkline>
            <x14:sparkline>
              <xm:f>'11_SABER 11_'!O75:S75</xm:f>
              <xm:sqref>U75</xm:sqref>
            </x14:sparkline>
            <x14:sparkline>
              <xm:f>'11_SABER 11_'!O76:S76</xm:f>
              <xm:sqref>U76</xm:sqref>
            </x14:sparkline>
            <x14:sparkline>
              <xm:f>'11_SABER 11_'!O77:S77</xm:f>
              <xm:sqref>U77</xm:sqref>
            </x14:sparkline>
            <x14:sparkline>
              <xm:f>'11_SABER 11_'!O78:S78</xm:f>
              <xm:sqref>U78</xm:sqref>
            </x14:sparkline>
            <x14:sparkline>
              <xm:f>'11_SABER 11_'!O79:S79</xm:f>
              <xm:sqref>U79</xm:sqref>
            </x14:sparkline>
            <x14:sparkline>
              <xm:f>'11_SABER 11_'!O80:S80</xm:f>
              <xm:sqref>U80</xm:sqref>
            </x14:sparkline>
            <x14:sparkline>
              <xm:f>'11_SABER 11_'!O81:S81</xm:f>
              <xm:sqref>U81</xm:sqref>
            </x14:sparkline>
            <x14:sparkline>
              <xm:f>'11_SABER 11_'!O82:S82</xm:f>
              <xm:sqref>U82</xm:sqref>
            </x14:sparkline>
            <x14:sparkline>
              <xm:f>'11_SABER 11_'!O83:S83</xm:f>
              <xm:sqref>U83</xm:sqref>
            </x14:sparkline>
            <x14:sparkline>
              <xm:f>'11_SABER 11_'!O84:S84</xm:f>
              <xm:sqref>U84</xm:sqref>
            </x14:sparkline>
            <x14:sparkline>
              <xm:f>'11_SABER 11_'!O85:S85</xm:f>
              <xm:sqref>U85</xm:sqref>
            </x14:sparkline>
            <x14:sparkline>
              <xm:f>'11_SABER 11_'!O86:S86</xm:f>
              <xm:sqref>U86</xm:sqref>
            </x14:sparkline>
            <x14:sparkline>
              <xm:f>'11_SABER 11_'!O87:S87</xm:f>
              <xm:sqref>U87</xm:sqref>
            </x14:sparkline>
            <x14:sparkline>
              <xm:f>'11_SABER 11_'!O88:S88</xm:f>
              <xm:sqref>U88</xm:sqref>
            </x14:sparkline>
            <x14:sparkline>
              <xm:f>'11_SABER 11_'!O89:S89</xm:f>
              <xm:sqref>U89</xm:sqref>
            </x14:sparkline>
            <x14:sparkline>
              <xm:f>'11_SABER 11_'!O90:S90</xm:f>
              <xm:sqref>U90</xm:sqref>
            </x14:sparkline>
            <x14:sparkline>
              <xm:f>'11_SABER 11_'!O91:S91</xm:f>
              <xm:sqref>U91</xm:sqref>
            </x14:sparkline>
            <x14:sparkline>
              <xm:f>'11_SABER 11_'!O92:S92</xm:f>
              <xm:sqref>U92</xm:sqref>
            </x14:sparkline>
            <x14:sparkline>
              <xm:f>'11_SABER 11_'!O93:S93</xm:f>
              <xm:sqref>U93</xm:sqref>
            </x14:sparkline>
            <x14:sparkline>
              <xm:f>'11_SABER 11_'!O94:S94</xm:f>
              <xm:sqref>U94</xm:sqref>
            </x14:sparkline>
            <x14:sparkline>
              <xm:f>'11_SABER 11_'!O95:S95</xm:f>
              <xm:sqref>U95</xm:sqref>
            </x14:sparkline>
            <x14:sparkline>
              <xm:f>'11_SABER 11_'!O96:S96</xm:f>
              <xm:sqref>U96</xm:sqref>
            </x14:sparkline>
            <x14:sparkline>
              <xm:f>'11_SABER 11_'!O97:S97</xm:f>
              <xm:sqref>U97</xm:sqref>
            </x14:sparkline>
            <x14:sparkline>
              <xm:f>'11_SABER 11_'!O98:S98</xm:f>
              <xm:sqref>U98</xm:sqref>
            </x14:sparkline>
            <x14:sparkline>
              <xm:f>'11_SABER 11_'!O99:S99</xm:f>
              <xm:sqref>U99</xm:sqref>
            </x14:sparkline>
            <x14:sparkline>
              <xm:f>'11_SABER 11_'!O100:S100</xm:f>
              <xm:sqref>U100</xm:sqref>
            </x14:sparkline>
            <x14:sparkline>
              <xm:f>'11_SABER 11_'!O101:S101</xm:f>
              <xm:sqref>U101</xm:sqref>
            </x14:sparkline>
            <x14:sparkline>
              <xm:f>'11_SABER 11_'!O102:S102</xm:f>
              <xm:sqref>U102</xm:sqref>
            </x14:sparkline>
            <x14:sparkline>
              <xm:f>'11_SABER 11_'!O103:S103</xm:f>
              <xm:sqref>U103</xm:sqref>
            </x14:sparkline>
            <x14:sparkline>
              <xm:f>'11_SABER 11_'!O104:S104</xm:f>
              <xm:sqref>U104</xm:sqref>
            </x14:sparkline>
            <x14:sparkline>
              <xm:f>'11_SABER 11_'!O105:S105</xm:f>
              <xm:sqref>U105</xm:sqref>
            </x14:sparkline>
            <x14:sparkline>
              <xm:f>'11_SABER 11_'!O106:S106</xm:f>
              <xm:sqref>U106</xm:sqref>
            </x14:sparkline>
            <x14:sparkline>
              <xm:f>'11_SABER 11_'!O107:S107</xm:f>
              <xm:sqref>U107</xm:sqref>
            </x14:sparkline>
            <x14:sparkline>
              <xm:f>'11_SABER 11_'!O108:S108</xm:f>
              <xm:sqref>U108</xm:sqref>
            </x14:sparkline>
            <x14:sparkline>
              <xm:f>'11_SABER 11_'!O109:S109</xm:f>
              <xm:sqref>U109</xm:sqref>
            </x14:sparkline>
            <x14:sparkline>
              <xm:f>'11_SABER 11_'!O110:S110</xm:f>
              <xm:sqref>U110</xm:sqref>
            </x14:sparkline>
            <x14:sparkline>
              <xm:f>'11_SABER 11_'!O111:S111</xm:f>
              <xm:sqref>U111</xm:sqref>
            </x14:sparkline>
            <x14:sparkline>
              <xm:f>'11_SABER 11_'!O112:S112</xm:f>
              <xm:sqref>U112</xm:sqref>
            </x14:sparkline>
            <x14:sparkline>
              <xm:f>'11_SABER 11_'!O113:S113</xm:f>
              <xm:sqref>U113</xm:sqref>
            </x14:sparkline>
            <x14:sparkline>
              <xm:f>'11_SABER 11_'!O114:S114</xm:f>
              <xm:sqref>U114</xm:sqref>
            </x14:sparkline>
            <x14:sparkline>
              <xm:f>'11_SABER 11_'!O115:S115</xm:f>
              <xm:sqref>U115</xm:sqref>
            </x14:sparkline>
            <x14:sparkline>
              <xm:f>'11_SABER 11_'!O116:S116</xm:f>
              <xm:sqref>U116</xm:sqref>
            </x14:sparkline>
            <x14:sparkline>
              <xm:f>'11_SABER 11_'!O117:S117</xm:f>
              <xm:sqref>U117</xm:sqref>
            </x14:sparkline>
            <x14:sparkline>
              <xm:f>'11_SABER 11_'!O118:S118</xm:f>
              <xm:sqref>U118</xm:sqref>
            </x14:sparkline>
            <x14:sparkline>
              <xm:f>'11_SABER 11_'!O119:S119</xm:f>
              <xm:sqref>U119</xm:sqref>
            </x14:sparkline>
            <x14:sparkline>
              <xm:f>'11_SABER 11_'!O120:S120</xm:f>
              <xm:sqref>U120</xm:sqref>
            </x14:sparkline>
            <x14:sparkline>
              <xm:f>'11_SABER 11_'!O121:S121</xm:f>
              <xm:sqref>U121</xm:sqref>
            </x14:sparkline>
            <x14:sparkline>
              <xm:f>'11_SABER 11_'!O122:S122</xm:f>
              <xm:sqref>U122</xm:sqref>
            </x14:sparkline>
            <x14:sparkline>
              <xm:f>'11_SABER 11_'!O123:S123</xm:f>
              <xm:sqref>U123</xm:sqref>
            </x14:sparkline>
            <x14:sparkline>
              <xm:f>'11_SABER 11_'!O124:S124</xm:f>
              <xm:sqref>U124</xm:sqref>
            </x14:sparkline>
            <x14:sparkline>
              <xm:f>'11_SABER 11_'!O125:S125</xm:f>
              <xm:sqref>U125</xm:sqref>
            </x14:sparkline>
            <x14:sparkline>
              <xm:f>'11_SABER 11_'!O126:S126</xm:f>
              <xm:sqref>U126</xm:sqref>
            </x14:sparkline>
            <x14:sparkline>
              <xm:f>'11_SABER 11_'!O127:S127</xm:f>
              <xm:sqref>U127</xm:sqref>
            </x14:sparkline>
            <x14:sparkline>
              <xm:f>'11_SABER 11_'!O128:S128</xm:f>
              <xm:sqref>U128</xm:sqref>
            </x14:sparkline>
            <x14:sparkline>
              <xm:f>'11_SABER 11_'!O129:S129</xm:f>
              <xm:sqref>U129</xm:sqref>
            </x14:sparkline>
            <x14:sparkline>
              <xm:f>'11_SABER 11_'!O130:S130</xm:f>
              <xm:sqref>U130</xm:sqref>
            </x14:sparkline>
            <x14:sparkline>
              <xm:f>'11_SABER 11_'!O131:S131</xm:f>
              <xm:sqref>U131</xm:sqref>
            </x14:sparkline>
            <x14:sparkline>
              <xm:f>'11_SABER 11_'!O132:S132</xm:f>
              <xm:sqref>U132</xm:sqref>
            </x14:sparkline>
            <x14:sparkline>
              <xm:f>'11_SABER 11_'!O133:S133</xm:f>
              <xm:sqref>U133</xm:sqref>
            </x14:sparkline>
            <x14:sparkline>
              <xm:f>'11_SABER 11_'!O134:S134</xm:f>
              <xm:sqref>U134</xm:sqref>
            </x14:sparkline>
            <x14:sparkline>
              <xm:f>'11_SABER 11_'!O135:S135</xm:f>
              <xm:sqref>U135</xm:sqref>
            </x14:sparkline>
            <x14:sparkline>
              <xm:f>'11_SABER 11_'!O136:S136</xm:f>
              <xm:sqref>U136</xm:sqref>
            </x14:sparkline>
            <x14:sparkline>
              <xm:f>'11_SABER 11_'!O137:S137</xm:f>
              <xm:sqref>U137</xm:sqref>
            </x14:sparkline>
            <x14:sparkline>
              <xm:f>'11_SABER 11_'!O138:S138</xm:f>
              <xm:sqref>U138</xm:sqref>
            </x14:sparkline>
            <x14:sparkline>
              <xm:f>'11_SABER 11_'!O139:S139</xm:f>
              <xm:sqref>U139</xm:sqref>
            </x14:sparkline>
            <x14:sparkline>
              <xm:f>'11_SABER 11_'!O140:S140</xm:f>
              <xm:sqref>U140</xm:sqref>
            </x14:sparkline>
            <x14:sparkline>
              <xm:f>'11_SABER 11_'!O141:S141</xm:f>
              <xm:sqref>U141</xm:sqref>
            </x14:sparkline>
            <x14:sparkline>
              <xm:f>'11_SABER 11_'!O142:S142</xm:f>
              <xm:sqref>U142</xm:sqref>
            </x14:sparkline>
            <x14:sparkline>
              <xm:f>'11_SABER 11_'!O143:S143</xm:f>
              <xm:sqref>U143</xm:sqref>
            </x14:sparkline>
            <x14:sparkline>
              <xm:f>'11_SABER 11_'!O144:S144</xm:f>
              <xm:sqref>U144</xm:sqref>
            </x14:sparkline>
            <x14:sparkline>
              <xm:f>'11_SABER 11_'!O145:S145</xm:f>
              <xm:sqref>U145</xm:sqref>
            </x14:sparkline>
            <x14:sparkline>
              <xm:f>'11_SABER 11_'!O146:S146</xm:f>
              <xm:sqref>U146</xm:sqref>
            </x14:sparkline>
            <x14:sparkline>
              <xm:f>'11_SABER 11_'!O147:S147</xm:f>
              <xm:sqref>U147</xm:sqref>
            </x14:sparkline>
            <x14:sparkline>
              <xm:f>'11_SABER 11_'!O148:S148</xm:f>
              <xm:sqref>U148</xm:sqref>
            </x14:sparkline>
            <x14:sparkline>
              <xm:f>'11_SABER 11_'!O149:S149</xm:f>
              <xm:sqref>U149</xm:sqref>
            </x14:sparkline>
            <x14:sparkline>
              <xm:f>'11_SABER 11_'!O150:S150</xm:f>
              <xm:sqref>U150</xm:sqref>
            </x14:sparkline>
            <x14:sparkline>
              <xm:f>'11_SABER 11_'!O151:S151</xm:f>
              <xm:sqref>U151</xm:sqref>
            </x14:sparkline>
            <x14:sparkline>
              <xm:f>'11_SABER 11_'!O152:S152</xm:f>
              <xm:sqref>U152</xm:sqref>
            </x14:sparkline>
            <x14:sparkline>
              <xm:f>'11_SABER 11_'!O153:S153</xm:f>
              <xm:sqref>U153</xm:sqref>
            </x14:sparkline>
            <x14:sparkline>
              <xm:f>'11_SABER 11_'!O154:S154</xm:f>
              <xm:sqref>U154</xm:sqref>
            </x14:sparkline>
            <x14:sparkline>
              <xm:f>'11_SABER 11_'!O155:S155</xm:f>
              <xm:sqref>U155</xm:sqref>
            </x14:sparkline>
            <x14:sparkline>
              <xm:f>'11_SABER 11_'!O156:S156</xm:f>
              <xm:sqref>U156</xm:sqref>
            </x14:sparkline>
            <x14:sparkline>
              <xm:f>'11_SABER 11_'!O157:S157</xm:f>
              <xm:sqref>U157</xm:sqref>
            </x14:sparkline>
            <x14:sparkline>
              <xm:f>'11_SABER 11_'!O158:S158</xm:f>
              <xm:sqref>U158</xm:sqref>
            </x14:sparkline>
            <x14:sparkline>
              <xm:f>'11_SABER 11_'!O159:S159</xm:f>
              <xm:sqref>U159</xm:sqref>
            </x14:sparkline>
            <x14:sparkline>
              <xm:f>'11_SABER 11_'!O160:S160</xm:f>
              <xm:sqref>U160</xm:sqref>
            </x14:sparkline>
            <x14:sparkline>
              <xm:f>'11_SABER 11_'!O161:S161</xm:f>
              <xm:sqref>U161</xm:sqref>
            </x14:sparkline>
            <x14:sparkline>
              <xm:f>'11_SABER 11_'!O162:S162</xm:f>
              <xm:sqref>U162</xm:sqref>
            </x14:sparkline>
            <x14:sparkline>
              <xm:f>'11_SABER 11_'!O163:S163</xm:f>
              <xm:sqref>U163</xm:sqref>
            </x14:sparkline>
            <x14:sparkline>
              <xm:f>'11_SABER 11_'!O164:S164</xm:f>
              <xm:sqref>U164</xm:sqref>
            </x14:sparkline>
            <x14:sparkline>
              <xm:f>'11_SABER 11_'!O165:S165</xm:f>
              <xm:sqref>U165</xm:sqref>
            </x14:sparkline>
            <x14:sparkline>
              <xm:f>'11_SABER 11_'!O166:S166</xm:f>
              <xm:sqref>U166</xm:sqref>
            </x14:sparkline>
            <x14:sparkline>
              <xm:f>'11_SABER 11_'!O167:S167</xm:f>
              <xm:sqref>U167</xm:sqref>
            </x14:sparkline>
            <x14:sparkline>
              <xm:f>'11_SABER 11_'!O168:S168</xm:f>
              <xm:sqref>U168</xm:sqref>
            </x14:sparkline>
            <x14:sparkline>
              <xm:f>'11_SABER 11_'!O169:S169</xm:f>
              <xm:sqref>U169</xm:sqref>
            </x14:sparkline>
            <x14:sparkline>
              <xm:f>'11_SABER 11_'!O170:S170</xm:f>
              <xm:sqref>U170</xm:sqref>
            </x14:sparkline>
            <x14:sparkline>
              <xm:f>'11_SABER 11_'!O171:S171</xm:f>
              <xm:sqref>U171</xm:sqref>
            </x14:sparkline>
            <x14:sparkline>
              <xm:f>'11_SABER 11_'!O172:S172</xm:f>
              <xm:sqref>U172</xm:sqref>
            </x14:sparkline>
            <x14:sparkline>
              <xm:f>'11_SABER 11_'!O173:S173</xm:f>
              <xm:sqref>U173</xm:sqref>
            </x14:sparkline>
            <x14:sparkline>
              <xm:f>'11_SABER 11_'!O174:S174</xm:f>
              <xm:sqref>U174</xm:sqref>
            </x14:sparkline>
            <x14:sparkline>
              <xm:f>'11_SABER 11_'!O175:S175</xm:f>
              <xm:sqref>U175</xm:sqref>
            </x14:sparkline>
            <x14:sparkline>
              <xm:f>'11_SABER 11_'!O176:S176</xm:f>
              <xm:sqref>U176</xm:sqref>
            </x14:sparkline>
            <x14:sparkline>
              <xm:f>'11_SABER 11_'!O177:S177</xm:f>
              <xm:sqref>U177</xm:sqref>
            </x14:sparkline>
            <x14:sparkline>
              <xm:f>'11_SABER 11_'!O178:S178</xm:f>
              <xm:sqref>U178</xm:sqref>
            </x14:sparkline>
            <x14:sparkline>
              <xm:f>'11_SABER 11_'!O179:S179</xm:f>
              <xm:sqref>U179</xm:sqref>
            </x14:sparkline>
            <x14:sparkline>
              <xm:f>'11_SABER 11_'!O180:S180</xm:f>
              <xm:sqref>U180</xm:sqref>
            </x14:sparkline>
            <x14:sparkline>
              <xm:f>'11_SABER 11_'!O181:S181</xm:f>
              <xm:sqref>U181</xm:sqref>
            </x14:sparkline>
            <x14:sparkline>
              <xm:f>'11_SABER 11_'!O182:S182</xm:f>
              <xm:sqref>U182</xm:sqref>
            </x14:sparkline>
            <x14:sparkline>
              <xm:f>'11_SABER 11_'!O183:S183</xm:f>
              <xm:sqref>U183</xm:sqref>
            </x14:sparkline>
            <x14:sparkline>
              <xm:f>'11_SABER 11_'!O184:S184</xm:f>
              <xm:sqref>U184</xm:sqref>
            </x14:sparkline>
            <x14:sparkline>
              <xm:f>'11_SABER 11_'!O185:S185</xm:f>
              <xm:sqref>U185</xm:sqref>
            </x14:sparkline>
            <x14:sparkline>
              <xm:f>'11_SABER 11_'!O186:S186</xm:f>
              <xm:sqref>U186</xm:sqref>
            </x14:sparkline>
            <x14:sparkline>
              <xm:f>'11_SABER 11_'!O187:S187</xm:f>
              <xm:sqref>U187</xm:sqref>
            </x14:sparkline>
            <x14:sparkline>
              <xm:f>'11_SABER 11_'!O188:S188</xm:f>
              <xm:sqref>U188</xm:sqref>
            </x14:sparkline>
            <x14:sparkline>
              <xm:f>'11_SABER 11_'!O189:S189</xm:f>
              <xm:sqref>U189</xm:sqref>
            </x14:sparkline>
            <x14:sparkline>
              <xm:f>'11_SABER 11_'!O190:S190</xm:f>
              <xm:sqref>U190</xm:sqref>
            </x14:sparkline>
            <x14:sparkline>
              <xm:f>'11_SABER 11_'!O191:S191</xm:f>
              <xm:sqref>U191</xm:sqref>
            </x14:sparkline>
            <x14:sparkline>
              <xm:f>'11_SABER 11_'!O192:S192</xm:f>
              <xm:sqref>U192</xm:sqref>
            </x14:sparkline>
            <x14:sparkline>
              <xm:f>'11_SABER 11_'!O193:S193</xm:f>
              <xm:sqref>U193</xm:sqref>
            </x14:sparkline>
            <x14:sparkline>
              <xm:f>'11_SABER 11_'!O194:S194</xm:f>
              <xm:sqref>U194</xm:sqref>
            </x14:sparkline>
            <x14:sparkline>
              <xm:f>'11_SABER 11_'!O195:S195</xm:f>
              <xm:sqref>U195</xm:sqref>
            </x14:sparkline>
            <x14:sparkline>
              <xm:f>'11_SABER 11_'!O196:S196</xm:f>
              <xm:sqref>U196</xm:sqref>
            </x14:sparkline>
            <x14:sparkline>
              <xm:f>'11_SABER 11_'!O197:S197</xm:f>
              <xm:sqref>U197</xm:sqref>
            </x14:sparkline>
            <x14:sparkline>
              <xm:f>'11_SABER 11_'!O198:S198</xm:f>
              <xm:sqref>U198</xm:sqref>
            </x14:sparkline>
            <x14:sparkline>
              <xm:f>'11_SABER 11_'!O199:S199</xm:f>
              <xm:sqref>U199</xm:sqref>
            </x14:sparkline>
            <x14:sparkline>
              <xm:f>'11_SABER 11_'!O200:S200</xm:f>
              <xm:sqref>U200</xm:sqref>
            </x14:sparkline>
            <x14:sparkline>
              <xm:f>'11_SABER 11_'!O201:S201</xm:f>
              <xm:sqref>U201</xm:sqref>
            </x14:sparkline>
            <x14:sparkline>
              <xm:f>'11_SABER 11_'!O202:S202</xm:f>
              <xm:sqref>U202</xm:sqref>
            </x14:sparkline>
            <x14:sparkline>
              <xm:f>'11_SABER 11_'!O203:S203</xm:f>
              <xm:sqref>U203</xm:sqref>
            </x14:sparkline>
            <x14:sparkline>
              <xm:f>'11_SABER 11_'!O204:S204</xm:f>
              <xm:sqref>U204</xm:sqref>
            </x14:sparkline>
            <x14:sparkline>
              <xm:f>'11_SABER 11_'!O205:S205</xm:f>
              <xm:sqref>U205</xm:sqref>
            </x14:sparkline>
            <x14:sparkline>
              <xm:f>'11_SABER 11_'!O206:S206</xm:f>
              <xm:sqref>U206</xm:sqref>
            </x14:sparkline>
            <x14:sparkline>
              <xm:f>'11_SABER 11_'!O207:S207</xm:f>
              <xm:sqref>U207</xm:sqref>
            </x14:sparkline>
            <x14:sparkline>
              <xm:f>'11_SABER 11_'!O208:S208</xm:f>
              <xm:sqref>U208</xm:sqref>
            </x14:sparkline>
            <x14:sparkline>
              <xm:f>'11_SABER 11_'!O209:S209</xm:f>
              <xm:sqref>U209</xm:sqref>
            </x14:sparkline>
            <x14:sparkline>
              <xm:f>'11_SABER 11_'!O210:S210</xm:f>
              <xm:sqref>U210</xm:sqref>
            </x14:sparkline>
            <x14:sparkline>
              <xm:f>'11_SABER 11_'!O211:S211</xm:f>
              <xm:sqref>U211</xm:sqref>
            </x14:sparkline>
            <x14:sparkline>
              <xm:f>'11_SABER 11_'!O212:S212</xm:f>
              <xm:sqref>U212</xm:sqref>
            </x14:sparkline>
            <x14:sparkline>
              <xm:f>'11_SABER 11_'!O213:S213</xm:f>
              <xm:sqref>U213</xm:sqref>
            </x14:sparkline>
            <x14:sparkline>
              <xm:f>'11_SABER 11_'!O214:S214</xm:f>
              <xm:sqref>U214</xm:sqref>
            </x14:sparkline>
            <x14:sparkline>
              <xm:f>'11_SABER 11_'!O215:S215</xm:f>
              <xm:sqref>U215</xm:sqref>
            </x14:sparkline>
            <x14:sparkline>
              <xm:f>'11_SABER 11_'!O216:S216</xm:f>
              <xm:sqref>U216</xm:sqref>
            </x14:sparkline>
            <x14:sparkline>
              <xm:f>'11_SABER 11_'!O217:S217</xm:f>
              <xm:sqref>U217</xm:sqref>
            </x14:sparkline>
            <x14:sparkline>
              <xm:f>'11_SABER 11_'!O218:S218</xm:f>
              <xm:sqref>U218</xm:sqref>
            </x14:sparkline>
            <x14:sparkline>
              <xm:f>'11_SABER 11_'!O219:S219</xm:f>
              <xm:sqref>U219</xm:sqref>
            </x14:sparkline>
            <x14:sparkline>
              <xm:f>'11_SABER 11_'!O220:S220</xm:f>
              <xm:sqref>U220</xm:sqref>
            </x14:sparkline>
            <x14:sparkline>
              <xm:f>'11_SABER 11_'!O221:S221</xm:f>
              <xm:sqref>U221</xm:sqref>
            </x14:sparkline>
            <x14:sparkline>
              <xm:f>'11_SABER 11_'!O222:S222</xm:f>
              <xm:sqref>U222</xm:sqref>
            </x14:sparkline>
            <x14:sparkline>
              <xm:f>'11_SABER 11_'!O223:S223</xm:f>
              <xm:sqref>U223</xm:sqref>
            </x14:sparkline>
            <x14:sparkline>
              <xm:f>'11_SABER 11_'!O224:S224</xm:f>
              <xm:sqref>U224</xm:sqref>
            </x14:sparkline>
            <x14:sparkline>
              <xm:f>'11_SABER 11_'!O225:S225</xm:f>
              <xm:sqref>U225</xm:sqref>
            </x14:sparkline>
            <x14:sparkline>
              <xm:f>'11_SABER 11_'!O226:S226</xm:f>
              <xm:sqref>U226</xm:sqref>
            </x14:sparkline>
            <x14:sparkline>
              <xm:f>'11_SABER 11_'!O227:S227</xm:f>
              <xm:sqref>U227</xm:sqref>
            </x14:sparkline>
            <x14:sparkline>
              <xm:f>'11_SABER 11_'!O228:S228</xm:f>
              <xm:sqref>U228</xm:sqref>
            </x14:sparkline>
            <x14:sparkline>
              <xm:f>'11_SABER 11_'!O229:S229</xm:f>
              <xm:sqref>U229</xm:sqref>
            </x14:sparkline>
            <x14:sparkline>
              <xm:f>'11_SABER 11_'!O230:S230</xm:f>
              <xm:sqref>U230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6"/>
  <sheetViews>
    <sheetView workbookViewId="0">
      <selection activeCell="V24" sqref="V24"/>
    </sheetView>
  </sheetViews>
  <sheetFormatPr baseColWidth="10" defaultRowHeight="15" x14ac:dyDescent="0.25"/>
  <sheetData>
    <row r="1" spans="1:8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186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187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72</v>
      </c>
      <c r="BX1" s="1" t="s">
        <v>73</v>
      </c>
      <c r="BY1" s="1" t="s">
        <v>74</v>
      </c>
      <c r="BZ1" s="1" t="s">
        <v>75</v>
      </c>
      <c r="CA1" s="1" t="s">
        <v>76</v>
      </c>
      <c r="CB1" s="1" t="s">
        <v>77</v>
      </c>
      <c r="CC1" s="1" t="s">
        <v>78</v>
      </c>
      <c r="CD1" s="1" t="s">
        <v>79</v>
      </c>
      <c r="CE1" s="1" t="s">
        <v>80</v>
      </c>
      <c r="CF1" s="1" t="s">
        <v>81</v>
      </c>
      <c r="CG1" s="1" t="s">
        <v>82</v>
      </c>
      <c r="CH1" s="1" t="s">
        <v>83</v>
      </c>
      <c r="CI1" s="1" t="s">
        <v>84</v>
      </c>
      <c r="CJ1" s="1" t="s">
        <v>85</v>
      </c>
      <c r="CK1" s="1" t="s">
        <v>86</v>
      </c>
    </row>
    <row r="2" spans="1:89" x14ac:dyDescent="0.25">
      <c r="A2" s="2">
        <v>-2</v>
      </c>
      <c r="B2" s="2">
        <v>1667</v>
      </c>
      <c r="C2" s="2">
        <v>94</v>
      </c>
      <c r="D2" s="2">
        <v>1294</v>
      </c>
      <c r="E2" s="2">
        <f>+SUM(C2:D2)</f>
        <v>1388</v>
      </c>
      <c r="F2" s="2">
        <v>169</v>
      </c>
      <c r="G2" s="2">
        <v>102</v>
      </c>
      <c r="H2" s="2">
        <v>7</v>
      </c>
      <c r="I2" s="3"/>
      <c r="J2" s="3"/>
      <c r="K2" s="3"/>
      <c r="L2" s="3"/>
      <c r="M2" s="2">
        <v>1</v>
      </c>
      <c r="N2" s="3"/>
      <c r="O2" s="3"/>
      <c r="P2" s="3"/>
      <c r="Q2" s="3"/>
      <c r="R2" s="3"/>
      <c r="S2" s="3"/>
      <c r="T2" s="3"/>
      <c r="U2" s="3"/>
      <c r="V2" s="3">
        <f>+SUM(W2:XFD2)</f>
        <v>0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</row>
    <row r="3" spans="1:89" x14ac:dyDescent="0.25">
      <c r="A3" s="2">
        <v>-1</v>
      </c>
      <c r="B3" s="2">
        <v>3960</v>
      </c>
      <c r="C3" s="2">
        <v>3</v>
      </c>
      <c r="D3" s="2">
        <v>510</v>
      </c>
      <c r="E3" s="2">
        <f t="shared" ref="E3:E25" si="0">+SUM(C3:D3)</f>
        <v>513</v>
      </c>
      <c r="F3" s="2">
        <v>3069</v>
      </c>
      <c r="G3" s="2">
        <v>259</v>
      </c>
      <c r="H3" s="2">
        <v>112</v>
      </c>
      <c r="I3" s="2">
        <v>5</v>
      </c>
      <c r="J3" s="2">
        <v>1</v>
      </c>
      <c r="K3" s="2">
        <v>1</v>
      </c>
      <c r="L3" s="3"/>
      <c r="M3" s="3"/>
      <c r="N3" s="3"/>
      <c r="O3" s="3"/>
      <c r="P3" s="3"/>
      <c r="Q3" s="3"/>
      <c r="R3" s="3"/>
      <c r="S3" s="3"/>
      <c r="T3" s="3"/>
      <c r="U3" s="3"/>
      <c r="V3" s="3">
        <f t="shared" ref="V3:V26" si="1">+SUM(W3:XFD3)</f>
        <v>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</row>
    <row r="4" spans="1:89" x14ac:dyDescent="0.25">
      <c r="A4" s="2">
        <v>0</v>
      </c>
      <c r="B4" s="2">
        <v>15615</v>
      </c>
      <c r="C4" s="3"/>
      <c r="D4" s="2">
        <v>19</v>
      </c>
      <c r="E4" s="2">
        <f t="shared" si="0"/>
        <v>19</v>
      </c>
      <c r="F4" s="2">
        <v>3476</v>
      </c>
      <c r="G4" s="2">
        <v>11272</v>
      </c>
      <c r="H4" s="2">
        <v>640</v>
      </c>
      <c r="I4" s="2">
        <v>172</v>
      </c>
      <c r="J4" s="2">
        <v>21</v>
      </c>
      <c r="K4" s="2">
        <v>6</v>
      </c>
      <c r="L4" s="2">
        <v>2</v>
      </c>
      <c r="M4" s="2">
        <v>3</v>
      </c>
      <c r="N4" s="2">
        <v>1</v>
      </c>
      <c r="O4" s="2">
        <v>1</v>
      </c>
      <c r="P4" s="2">
        <v>1</v>
      </c>
      <c r="Q4" s="2">
        <v>1</v>
      </c>
      <c r="R4" s="3"/>
      <c r="S4" s="3"/>
      <c r="T4" s="3"/>
      <c r="U4" s="3"/>
      <c r="V4" s="3">
        <f t="shared" si="1"/>
        <v>0</v>
      </c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</row>
    <row r="5" spans="1:89" x14ac:dyDescent="0.25">
      <c r="A5" s="2">
        <v>1</v>
      </c>
      <c r="B5" s="2">
        <v>19411</v>
      </c>
      <c r="C5" s="3"/>
      <c r="D5" s="3"/>
      <c r="E5" s="2">
        <f t="shared" si="0"/>
        <v>0</v>
      </c>
      <c r="F5" s="2">
        <v>22</v>
      </c>
      <c r="G5" s="2">
        <v>3540</v>
      </c>
      <c r="H5" s="2">
        <v>13185</v>
      </c>
      <c r="I5" s="2">
        <v>2058</v>
      </c>
      <c r="J5" s="2">
        <v>495</v>
      </c>
      <c r="K5" s="2">
        <v>73</v>
      </c>
      <c r="L5" s="2">
        <v>18</v>
      </c>
      <c r="M5" s="2">
        <v>7</v>
      </c>
      <c r="N5" s="2">
        <v>4</v>
      </c>
      <c r="O5" s="2">
        <v>2</v>
      </c>
      <c r="P5" s="2">
        <v>4</v>
      </c>
      <c r="Q5" s="2">
        <v>3</v>
      </c>
      <c r="R5" s="3"/>
      <c r="S5" s="3"/>
      <c r="T5" s="3"/>
      <c r="U5" s="3"/>
      <c r="V5" s="3">
        <f t="shared" si="1"/>
        <v>0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</row>
    <row r="6" spans="1:89" x14ac:dyDescent="0.25">
      <c r="A6" s="2">
        <v>2</v>
      </c>
      <c r="B6" s="2">
        <v>19862</v>
      </c>
      <c r="C6" s="3"/>
      <c r="D6" s="3"/>
      <c r="E6" s="2">
        <f t="shared" si="0"/>
        <v>0</v>
      </c>
      <c r="F6" s="2">
        <v>2</v>
      </c>
      <c r="G6" s="2">
        <v>34</v>
      </c>
      <c r="H6" s="2">
        <v>3116</v>
      </c>
      <c r="I6" s="2">
        <v>12428</v>
      </c>
      <c r="J6" s="2">
        <v>3114</v>
      </c>
      <c r="K6" s="2">
        <v>870</v>
      </c>
      <c r="L6" s="2">
        <v>200</v>
      </c>
      <c r="M6" s="2">
        <v>53</v>
      </c>
      <c r="N6" s="2">
        <v>24</v>
      </c>
      <c r="O6" s="2">
        <v>6</v>
      </c>
      <c r="P6" s="2">
        <v>5</v>
      </c>
      <c r="Q6" s="2">
        <v>2</v>
      </c>
      <c r="R6" s="2">
        <v>2</v>
      </c>
      <c r="S6" s="2">
        <v>1</v>
      </c>
      <c r="T6" s="2">
        <v>2</v>
      </c>
      <c r="U6" s="3"/>
      <c r="V6" s="3">
        <f t="shared" si="1"/>
        <v>3</v>
      </c>
      <c r="W6" s="2">
        <v>1</v>
      </c>
      <c r="X6" s="3"/>
      <c r="Y6" s="3"/>
      <c r="Z6" s="3"/>
      <c r="AA6" s="2">
        <v>1</v>
      </c>
      <c r="AB6" s="2">
        <v>1</v>
      </c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</row>
    <row r="7" spans="1:89" x14ac:dyDescent="0.25">
      <c r="A7" s="2">
        <v>3</v>
      </c>
      <c r="B7" s="2">
        <v>20063</v>
      </c>
      <c r="C7" s="3"/>
      <c r="D7" s="3"/>
      <c r="E7" s="2">
        <f t="shared" si="0"/>
        <v>0</v>
      </c>
      <c r="F7" s="2">
        <v>1</v>
      </c>
      <c r="G7" s="2">
        <v>1</v>
      </c>
      <c r="H7" s="2">
        <v>24</v>
      </c>
      <c r="I7" s="2">
        <v>2638</v>
      </c>
      <c r="J7" s="2">
        <v>11690</v>
      </c>
      <c r="K7" s="2">
        <v>3973</v>
      </c>
      <c r="L7" s="2">
        <v>1237</v>
      </c>
      <c r="M7" s="2">
        <v>339</v>
      </c>
      <c r="N7" s="2">
        <v>102</v>
      </c>
      <c r="O7" s="2">
        <v>22</v>
      </c>
      <c r="P7" s="2">
        <v>15</v>
      </c>
      <c r="Q7" s="2">
        <v>10</v>
      </c>
      <c r="R7" s="2">
        <v>3</v>
      </c>
      <c r="S7" s="2">
        <v>5</v>
      </c>
      <c r="T7" s="3"/>
      <c r="U7" s="3"/>
      <c r="V7" s="3">
        <f t="shared" si="1"/>
        <v>3</v>
      </c>
      <c r="W7" s="3"/>
      <c r="X7" s="2">
        <v>1</v>
      </c>
      <c r="Y7" s="3"/>
      <c r="Z7" s="3"/>
      <c r="AA7" s="3"/>
      <c r="AB7" s="3"/>
      <c r="AC7" s="3"/>
      <c r="AD7" s="3"/>
      <c r="AE7" s="3"/>
      <c r="AF7" s="2">
        <v>1</v>
      </c>
      <c r="AG7" s="2">
        <v>1</v>
      </c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</row>
    <row r="8" spans="1:89" x14ac:dyDescent="0.25">
      <c r="A8" s="2">
        <v>4</v>
      </c>
      <c r="B8" s="2">
        <v>19692</v>
      </c>
      <c r="C8" s="3"/>
      <c r="D8" s="3"/>
      <c r="E8" s="2">
        <f t="shared" si="0"/>
        <v>0</v>
      </c>
      <c r="F8" s="3"/>
      <c r="G8" s="3"/>
      <c r="H8" s="2">
        <v>1</v>
      </c>
      <c r="I8" s="2">
        <v>33</v>
      </c>
      <c r="J8" s="2">
        <v>2653</v>
      </c>
      <c r="K8" s="2">
        <v>10949</v>
      </c>
      <c r="L8" s="2">
        <v>3911</v>
      </c>
      <c r="M8" s="2">
        <v>1454</v>
      </c>
      <c r="N8" s="2">
        <v>475</v>
      </c>
      <c r="O8" s="2">
        <v>122</v>
      </c>
      <c r="P8" s="2">
        <v>54</v>
      </c>
      <c r="Q8" s="2">
        <v>29</v>
      </c>
      <c r="R8" s="2">
        <v>6</v>
      </c>
      <c r="S8" s="2">
        <v>4</v>
      </c>
      <c r="T8" s="3"/>
      <c r="U8" s="2">
        <v>1</v>
      </c>
      <c r="V8" s="3">
        <f t="shared" si="1"/>
        <v>0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</row>
    <row r="9" spans="1:89" x14ac:dyDescent="0.25">
      <c r="A9" s="2">
        <v>5</v>
      </c>
      <c r="B9" s="2">
        <v>19627</v>
      </c>
      <c r="C9" s="3"/>
      <c r="D9" s="3"/>
      <c r="E9" s="2">
        <f t="shared" si="0"/>
        <v>0</v>
      </c>
      <c r="F9" s="3"/>
      <c r="G9" s="3"/>
      <c r="H9" s="3"/>
      <c r="I9" s="2">
        <v>1</v>
      </c>
      <c r="J9" s="2">
        <v>17</v>
      </c>
      <c r="K9" s="2">
        <v>2822</v>
      </c>
      <c r="L9" s="2">
        <v>10510</v>
      </c>
      <c r="M9" s="2">
        <v>3889</v>
      </c>
      <c r="N9" s="2">
        <v>1593</v>
      </c>
      <c r="O9" s="2">
        <v>513</v>
      </c>
      <c r="P9" s="2">
        <v>191</v>
      </c>
      <c r="Q9" s="2">
        <v>60</v>
      </c>
      <c r="R9" s="2">
        <v>21</v>
      </c>
      <c r="S9" s="2">
        <v>6</v>
      </c>
      <c r="T9" s="2">
        <v>2</v>
      </c>
      <c r="U9" s="3"/>
      <c r="V9" s="3">
        <f t="shared" si="1"/>
        <v>2</v>
      </c>
      <c r="W9" s="3"/>
      <c r="X9" s="2">
        <v>1</v>
      </c>
      <c r="Y9" s="3"/>
      <c r="Z9" s="3"/>
      <c r="AA9" s="3"/>
      <c r="AB9" s="3"/>
      <c r="AC9" s="3"/>
      <c r="AD9" s="2">
        <v>1</v>
      </c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</row>
    <row r="10" spans="1:89" x14ac:dyDescent="0.25">
      <c r="A10" s="2">
        <v>6</v>
      </c>
      <c r="B10" s="2">
        <v>21057</v>
      </c>
      <c r="C10" s="3"/>
      <c r="D10" s="3"/>
      <c r="E10" s="2">
        <f t="shared" si="0"/>
        <v>0</v>
      </c>
      <c r="F10" s="3"/>
      <c r="G10" s="3"/>
      <c r="H10" s="3"/>
      <c r="I10" s="2">
        <v>1</v>
      </c>
      <c r="J10" s="2">
        <v>2</v>
      </c>
      <c r="K10" s="2">
        <v>25</v>
      </c>
      <c r="L10" s="2">
        <v>2725</v>
      </c>
      <c r="M10" s="2">
        <v>10319</v>
      </c>
      <c r="N10" s="2">
        <v>4481</v>
      </c>
      <c r="O10" s="2">
        <v>2167</v>
      </c>
      <c r="P10" s="2">
        <v>980</v>
      </c>
      <c r="Q10" s="2">
        <v>257</v>
      </c>
      <c r="R10" s="2">
        <v>70</v>
      </c>
      <c r="S10" s="2">
        <v>20</v>
      </c>
      <c r="T10" s="2">
        <v>7</v>
      </c>
      <c r="U10" s="2">
        <v>3</v>
      </c>
      <c r="V10" s="3">
        <f t="shared" si="1"/>
        <v>0</v>
      </c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</row>
    <row r="11" spans="1:89" x14ac:dyDescent="0.25">
      <c r="A11" s="2">
        <v>7</v>
      </c>
      <c r="B11" s="2">
        <v>19760</v>
      </c>
      <c r="C11" s="3"/>
      <c r="D11" s="3"/>
      <c r="E11" s="2">
        <f t="shared" si="0"/>
        <v>0</v>
      </c>
      <c r="F11" s="3"/>
      <c r="G11" s="3"/>
      <c r="H11" s="2">
        <v>1</v>
      </c>
      <c r="I11" s="2">
        <v>2</v>
      </c>
      <c r="J11" s="3"/>
      <c r="K11" s="3"/>
      <c r="L11" s="2">
        <v>29</v>
      </c>
      <c r="M11" s="2">
        <v>2700</v>
      </c>
      <c r="N11" s="2">
        <v>9821</v>
      </c>
      <c r="O11" s="2">
        <v>3839</v>
      </c>
      <c r="P11" s="2">
        <v>2221</v>
      </c>
      <c r="Q11" s="2">
        <v>839</v>
      </c>
      <c r="R11" s="2">
        <v>224</v>
      </c>
      <c r="S11" s="2">
        <v>62</v>
      </c>
      <c r="T11" s="2">
        <v>14</v>
      </c>
      <c r="U11" s="2">
        <v>5</v>
      </c>
      <c r="V11" s="3">
        <f t="shared" si="1"/>
        <v>3</v>
      </c>
      <c r="W11" s="2">
        <v>2</v>
      </c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2">
        <v>1</v>
      </c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</row>
    <row r="12" spans="1:89" x14ac:dyDescent="0.25">
      <c r="A12" s="2">
        <v>8</v>
      </c>
      <c r="B12" s="2">
        <v>18557</v>
      </c>
      <c r="C12" s="3"/>
      <c r="D12" s="3"/>
      <c r="E12" s="2">
        <f t="shared" si="0"/>
        <v>0</v>
      </c>
      <c r="F12" s="3"/>
      <c r="G12" s="3"/>
      <c r="H12" s="3"/>
      <c r="I12" s="3"/>
      <c r="J12" s="3"/>
      <c r="K12" s="3"/>
      <c r="L12" s="3"/>
      <c r="M12" s="2">
        <v>27</v>
      </c>
      <c r="N12" s="2">
        <v>2776</v>
      </c>
      <c r="O12" s="2">
        <v>8597</v>
      </c>
      <c r="P12" s="2">
        <v>4111</v>
      </c>
      <c r="Q12" s="2">
        <v>2126</v>
      </c>
      <c r="R12" s="2">
        <v>691</v>
      </c>
      <c r="S12" s="2">
        <v>170</v>
      </c>
      <c r="T12" s="2">
        <v>41</v>
      </c>
      <c r="U12" s="2">
        <v>9</v>
      </c>
      <c r="V12" s="3">
        <f t="shared" si="1"/>
        <v>9</v>
      </c>
      <c r="W12" s="2">
        <v>7</v>
      </c>
      <c r="X12" s="2">
        <v>2</v>
      </c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</row>
    <row r="13" spans="1:89" x14ac:dyDescent="0.25">
      <c r="A13" s="2">
        <v>9</v>
      </c>
      <c r="B13" s="2">
        <v>16951</v>
      </c>
      <c r="C13" s="3"/>
      <c r="D13" s="3"/>
      <c r="E13" s="2">
        <f t="shared" si="0"/>
        <v>0</v>
      </c>
      <c r="F13" s="3"/>
      <c r="G13" s="3"/>
      <c r="H13" s="3"/>
      <c r="I13" s="3"/>
      <c r="J13" s="2">
        <v>1</v>
      </c>
      <c r="K13" s="3"/>
      <c r="L13" s="2">
        <v>3</v>
      </c>
      <c r="M13" s="3"/>
      <c r="N13" s="2">
        <v>20</v>
      </c>
      <c r="O13" s="2">
        <v>2349</v>
      </c>
      <c r="P13" s="2">
        <v>8256</v>
      </c>
      <c r="Q13" s="2">
        <v>3942</v>
      </c>
      <c r="R13" s="2">
        <v>1774</v>
      </c>
      <c r="S13" s="2">
        <v>482</v>
      </c>
      <c r="T13" s="2">
        <v>99</v>
      </c>
      <c r="U13" s="2">
        <v>14</v>
      </c>
      <c r="V13" s="3">
        <f t="shared" si="1"/>
        <v>11</v>
      </c>
      <c r="W13" s="2">
        <v>3</v>
      </c>
      <c r="X13" s="2">
        <v>1</v>
      </c>
      <c r="Y13" s="2">
        <v>3</v>
      </c>
      <c r="Z13" s="2">
        <v>2</v>
      </c>
      <c r="AA13" s="3"/>
      <c r="AB13" s="3"/>
      <c r="AC13" s="2">
        <v>1</v>
      </c>
      <c r="AD13" s="3"/>
      <c r="AE13" s="2">
        <v>1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</row>
    <row r="14" spans="1:89" x14ac:dyDescent="0.25">
      <c r="A14" s="2">
        <v>10</v>
      </c>
      <c r="B14" s="2">
        <v>15416</v>
      </c>
      <c r="C14" s="3"/>
      <c r="D14" s="3"/>
      <c r="E14" s="2">
        <f t="shared" si="0"/>
        <v>0</v>
      </c>
      <c r="F14" s="3"/>
      <c r="G14" s="2">
        <v>1</v>
      </c>
      <c r="H14" s="3"/>
      <c r="I14" s="3"/>
      <c r="J14" s="3"/>
      <c r="K14" s="3"/>
      <c r="L14" s="3"/>
      <c r="M14" s="3"/>
      <c r="N14" s="3"/>
      <c r="O14" s="2">
        <v>33</v>
      </c>
      <c r="P14" s="2">
        <v>2490</v>
      </c>
      <c r="Q14" s="2">
        <v>7640</v>
      </c>
      <c r="R14" s="2">
        <v>3529</v>
      </c>
      <c r="S14" s="2">
        <v>1378</v>
      </c>
      <c r="T14" s="2">
        <v>278</v>
      </c>
      <c r="U14" s="2">
        <v>44</v>
      </c>
      <c r="V14" s="3">
        <f t="shared" si="1"/>
        <v>23</v>
      </c>
      <c r="W14" s="2">
        <v>17</v>
      </c>
      <c r="X14" s="2">
        <v>2</v>
      </c>
      <c r="Y14" s="2">
        <v>3</v>
      </c>
      <c r="Z14" s="3"/>
      <c r="AA14" s="3"/>
      <c r="AB14" s="2">
        <v>1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</row>
    <row r="15" spans="1:89" x14ac:dyDescent="0.25">
      <c r="A15" s="2">
        <v>11</v>
      </c>
      <c r="B15" s="2">
        <v>13399</v>
      </c>
      <c r="C15" s="3"/>
      <c r="D15" s="3"/>
      <c r="E15" s="2">
        <f t="shared" si="0"/>
        <v>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2">
        <v>35</v>
      </c>
      <c r="Q15" s="2">
        <v>2419</v>
      </c>
      <c r="R15" s="2">
        <v>6811</v>
      </c>
      <c r="S15" s="2">
        <v>2885</v>
      </c>
      <c r="T15" s="2">
        <v>1018</v>
      </c>
      <c r="U15" s="2">
        <v>191</v>
      </c>
      <c r="V15" s="3">
        <f t="shared" si="1"/>
        <v>40</v>
      </c>
      <c r="W15" s="2">
        <v>26</v>
      </c>
      <c r="X15" s="2">
        <v>11</v>
      </c>
      <c r="Y15" s="3"/>
      <c r="Z15" s="2">
        <v>2</v>
      </c>
      <c r="AA15" s="3"/>
      <c r="AB15" s="2">
        <v>1</v>
      </c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</row>
    <row r="16" spans="1:89" x14ac:dyDescent="0.25">
      <c r="A16" s="2">
        <v>21</v>
      </c>
      <c r="B16" s="2">
        <v>7</v>
      </c>
      <c r="C16" s="3"/>
      <c r="D16" s="3"/>
      <c r="E16" s="2">
        <f t="shared" si="0"/>
        <v>0</v>
      </c>
      <c r="F16" s="3"/>
      <c r="G16" s="3"/>
      <c r="H16" s="3"/>
      <c r="I16" s="3"/>
      <c r="J16" s="3"/>
      <c r="K16" s="3"/>
      <c r="L16" s="3"/>
      <c r="M16" s="3"/>
      <c r="N16" s="2">
        <v>3</v>
      </c>
      <c r="O16" s="3"/>
      <c r="P16" s="2">
        <v>1</v>
      </c>
      <c r="Q16" s="2">
        <v>2</v>
      </c>
      <c r="R16" s="2">
        <v>1</v>
      </c>
      <c r="S16" s="3"/>
      <c r="T16" s="3"/>
      <c r="U16" s="3"/>
      <c r="V16" s="3">
        <f t="shared" si="1"/>
        <v>0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</row>
    <row r="17" spans="1:89" x14ac:dyDescent="0.25">
      <c r="A17" s="2">
        <v>22</v>
      </c>
      <c r="B17" s="2">
        <v>536</v>
      </c>
      <c r="C17" s="3"/>
      <c r="D17" s="3"/>
      <c r="E17" s="2">
        <f t="shared" si="0"/>
        <v>0</v>
      </c>
      <c r="F17" s="3"/>
      <c r="G17" s="3"/>
      <c r="H17" s="3"/>
      <c r="I17" s="3"/>
      <c r="J17" s="3"/>
      <c r="K17" s="2">
        <v>2</v>
      </c>
      <c r="L17" s="2">
        <v>1</v>
      </c>
      <c r="M17" s="2">
        <v>1</v>
      </c>
      <c r="N17" s="2">
        <v>8</v>
      </c>
      <c r="O17" s="2">
        <v>30</v>
      </c>
      <c r="P17" s="2">
        <v>60</v>
      </c>
      <c r="Q17" s="2">
        <v>76</v>
      </c>
      <c r="R17" s="2">
        <v>47</v>
      </c>
      <c r="S17" s="2">
        <v>39</v>
      </c>
      <c r="T17" s="2">
        <v>12</v>
      </c>
      <c r="U17" s="2">
        <v>11</v>
      </c>
      <c r="V17" s="3">
        <f t="shared" si="1"/>
        <v>249</v>
      </c>
      <c r="W17" s="2">
        <v>9</v>
      </c>
      <c r="X17" s="2">
        <v>14</v>
      </c>
      <c r="Y17" s="2">
        <v>6</v>
      </c>
      <c r="Z17" s="2">
        <v>8</v>
      </c>
      <c r="AA17" s="2">
        <v>4</v>
      </c>
      <c r="AB17" s="2">
        <v>9</v>
      </c>
      <c r="AC17" s="2">
        <v>3</v>
      </c>
      <c r="AD17" s="2">
        <v>3</v>
      </c>
      <c r="AE17" s="2">
        <v>3</v>
      </c>
      <c r="AF17" s="2">
        <v>6</v>
      </c>
      <c r="AG17" s="2">
        <v>2</v>
      </c>
      <c r="AH17" s="2">
        <v>4</v>
      </c>
      <c r="AI17" s="2">
        <v>6</v>
      </c>
      <c r="AJ17" s="2">
        <v>2</v>
      </c>
      <c r="AK17" s="2">
        <v>5</v>
      </c>
      <c r="AL17" s="2">
        <v>10</v>
      </c>
      <c r="AM17" s="2">
        <v>3</v>
      </c>
      <c r="AN17" s="2">
        <v>7</v>
      </c>
      <c r="AO17" s="2">
        <v>3</v>
      </c>
      <c r="AP17" s="2">
        <v>6</v>
      </c>
      <c r="AQ17" s="2">
        <v>9</v>
      </c>
      <c r="AR17" s="2">
        <v>8</v>
      </c>
      <c r="AS17" s="2">
        <v>3</v>
      </c>
      <c r="AT17" s="2">
        <v>3</v>
      </c>
      <c r="AU17" s="2">
        <v>6</v>
      </c>
      <c r="AV17" s="2">
        <v>3</v>
      </c>
      <c r="AW17" s="2">
        <v>2</v>
      </c>
      <c r="AX17" s="2">
        <v>7</v>
      </c>
      <c r="AY17" s="2">
        <v>5</v>
      </c>
      <c r="AZ17" s="2">
        <v>5</v>
      </c>
      <c r="BA17" s="2">
        <v>6</v>
      </c>
      <c r="BB17" s="2">
        <v>1</v>
      </c>
      <c r="BC17" s="2">
        <v>5</v>
      </c>
      <c r="BD17" s="2">
        <v>3</v>
      </c>
      <c r="BE17" s="2">
        <v>5</v>
      </c>
      <c r="BF17" s="2">
        <v>3</v>
      </c>
      <c r="BG17" s="2">
        <v>3</v>
      </c>
      <c r="BH17" s="2">
        <v>4</v>
      </c>
      <c r="BI17" s="2">
        <v>6</v>
      </c>
      <c r="BJ17" s="2">
        <v>5</v>
      </c>
      <c r="BK17" s="2">
        <v>3</v>
      </c>
      <c r="BL17" s="2">
        <v>3</v>
      </c>
      <c r="BM17" s="2">
        <v>4</v>
      </c>
      <c r="BN17" s="2">
        <v>5</v>
      </c>
      <c r="BO17" s="2">
        <v>3</v>
      </c>
      <c r="BP17" s="2">
        <v>5</v>
      </c>
      <c r="BQ17" s="2">
        <v>5</v>
      </c>
      <c r="BR17" s="2">
        <v>5</v>
      </c>
      <c r="BS17" s="2">
        <v>1</v>
      </c>
      <c r="BT17" s="2">
        <v>4</v>
      </c>
      <c r="BU17" s="2">
        <v>2</v>
      </c>
      <c r="BV17" s="2">
        <v>1</v>
      </c>
      <c r="BW17" s="2">
        <v>1</v>
      </c>
      <c r="BX17" s="2">
        <v>1</v>
      </c>
      <c r="BY17" s="2">
        <v>1</v>
      </c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</row>
    <row r="18" spans="1:89" x14ac:dyDescent="0.25">
      <c r="A18" s="2">
        <v>23</v>
      </c>
      <c r="B18" s="2">
        <v>1814</v>
      </c>
      <c r="C18" s="3"/>
      <c r="D18" s="3"/>
      <c r="E18" s="2">
        <f t="shared" si="0"/>
        <v>0</v>
      </c>
      <c r="F18" s="3"/>
      <c r="G18" s="3"/>
      <c r="H18" s="3"/>
      <c r="I18" s="3"/>
      <c r="J18" s="3"/>
      <c r="K18" s="3"/>
      <c r="L18" s="3"/>
      <c r="M18" s="2">
        <v>1</v>
      </c>
      <c r="N18" s="2">
        <v>4</v>
      </c>
      <c r="O18" s="2">
        <v>44</v>
      </c>
      <c r="P18" s="2">
        <v>180</v>
      </c>
      <c r="Q18" s="2">
        <v>458</v>
      </c>
      <c r="R18" s="2">
        <v>375</v>
      </c>
      <c r="S18" s="2">
        <v>217</v>
      </c>
      <c r="T18" s="2">
        <v>103</v>
      </c>
      <c r="U18" s="2">
        <v>65</v>
      </c>
      <c r="V18" s="3">
        <f t="shared" si="1"/>
        <v>367</v>
      </c>
      <c r="W18" s="2">
        <v>47</v>
      </c>
      <c r="X18" s="2">
        <v>25</v>
      </c>
      <c r="Y18" s="2">
        <v>15</v>
      </c>
      <c r="Z18" s="2">
        <v>21</v>
      </c>
      <c r="AA18" s="2">
        <v>19</v>
      </c>
      <c r="AB18" s="2">
        <v>15</v>
      </c>
      <c r="AC18" s="2">
        <v>10</v>
      </c>
      <c r="AD18" s="2">
        <v>12</v>
      </c>
      <c r="AE18" s="2">
        <v>12</v>
      </c>
      <c r="AF18" s="2">
        <v>10</v>
      </c>
      <c r="AG18" s="2">
        <v>5</v>
      </c>
      <c r="AH18" s="2">
        <v>7</v>
      </c>
      <c r="AI18" s="2">
        <v>9</v>
      </c>
      <c r="AJ18" s="2">
        <v>4</v>
      </c>
      <c r="AK18" s="2">
        <v>6</v>
      </c>
      <c r="AL18" s="2">
        <v>5</v>
      </c>
      <c r="AM18" s="2">
        <v>4</v>
      </c>
      <c r="AN18" s="2">
        <v>5</v>
      </c>
      <c r="AO18" s="2">
        <v>4</v>
      </c>
      <c r="AP18" s="2">
        <v>5</v>
      </c>
      <c r="AQ18" s="2">
        <v>3</v>
      </c>
      <c r="AR18" s="2">
        <v>5</v>
      </c>
      <c r="AS18" s="2">
        <v>6</v>
      </c>
      <c r="AT18" s="2">
        <v>9</v>
      </c>
      <c r="AU18" s="2">
        <v>7</v>
      </c>
      <c r="AV18" s="2">
        <v>6</v>
      </c>
      <c r="AW18" s="2">
        <v>5</v>
      </c>
      <c r="AX18" s="2">
        <v>7</v>
      </c>
      <c r="AY18" s="2">
        <v>1</v>
      </c>
      <c r="AZ18" s="2">
        <v>2</v>
      </c>
      <c r="BA18" s="2">
        <v>6</v>
      </c>
      <c r="BB18" s="2">
        <v>6</v>
      </c>
      <c r="BC18" s="2">
        <v>5</v>
      </c>
      <c r="BD18" s="2">
        <v>2</v>
      </c>
      <c r="BE18" s="3"/>
      <c r="BF18" s="2">
        <v>2</v>
      </c>
      <c r="BG18" s="2">
        <v>5</v>
      </c>
      <c r="BH18" s="3"/>
      <c r="BI18" s="2">
        <v>1</v>
      </c>
      <c r="BJ18" s="2">
        <v>2</v>
      </c>
      <c r="BK18" s="2">
        <v>2</v>
      </c>
      <c r="BL18" s="2">
        <v>7</v>
      </c>
      <c r="BM18" s="3"/>
      <c r="BN18" s="2">
        <v>1</v>
      </c>
      <c r="BO18" s="2">
        <v>1</v>
      </c>
      <c r="BP18" s="2">
        <v>1</v>
      </c>
      <c r="BQ18" s="2">
        <v>3</v>
      </c>
      <c r="BR18" s="2">
        <v>3</v>
      </c>
      <c r="BS18" s="2">
        <v>1</v>
      </c>
      <c r="BT18" s="2">
        <v>3</v>
      </c>
      <c r="BU18" s="2">
        <v>2</v>
      </c>
      <c r="BV18" s="3"/>
      <c r="BW18" s="2">
        <v>1</v>
      </c>
      <c r="BX18" s="2">
        <v>2</v>
      </c>
      <c r="BY18" s="2">
        <v>3</v>
      </c>
      <c r="BZ18" s="2">
        <v>4</v>
      </c>
      <c r="CA18" s="2">
        <v>3</v>
      </c>
      <c r="CB18" s="3"/>
      <c r="CC18" s="2">
        <v>2</v>
      </c>
      <c r="CD18" s="2">
        <v>1</v>
      </c>
      <c r="CE18" s="2">
        <v>1</v>
      </c>
      <c r="CF18" s="2">
        <v>1</v>
      </c>
      <c r="CG18" s="2">
        <v>1</v>
      </c>
      <c r="CH18" s="2">
        <v>1</v>
      </c>
      <c r="CI18" s="2">
        <v>1</v>
      </c>
      <c r="CJ18" s="2">
        <v>1</v>
      </c>
      <c r="CK18" s="2">
        <v>1</v>
      </c>
    </row>
    <row r="19" spans="1:89" x14ac:dyDescent="0.25">
      <c r="A19" s="2">
        <v>24</v>
      </c>
      <c r="B19" s="2">
        <v>2681</v>
      </c>
      <c r="C19" s="3"/>
      <c r="D19" s="3"/>
      <c r="E19" s="2">
        <f t="shared" si="0"/>
        <v>0</v>
      </c>
      <c r="F19" s="3"/>
      <c r="G19" s="3"/>
      <c r="H19" s="3"/>
      <c r="I19" s="3"/>
      <c r="J19" s="3"/>
      <c r="K19" s="3"/>
      <c r="L19" s="3"/>
      <c r="M19" s="2">
        <v>2</v>
      </c>
      <c r="N19" s="2">
        <v>1</v>
      </c>
      <c r="O19" s="2">
        <v>7</v>
      </c>
      <c r="P19" s="2">
        <v>52</v>
      </c>
      <c r="Q19" s="2">
        <v>314</v>
      </c>
      <c r="R19" s="2">
        <v>688</v>
      </c>
      <c r="S19" s="2">
        <v>690</v>
      </c>
      <c r="T19" s="2">
        <v>325</v>
      </c>
      <c r="U19" s="2">
        <v>167</v>
      </c>
      <c r="V19" s="3">
        <f t="shared" si="1"/>
        <v>435</v>
      </c>
      <c r="W19" s="2">
        <v>87</v>
      </c>
      <c r="X19" s="2">
        <v>48</v>
      </c>
      <c r="Y19" s="2">
        <v>34</v>
      </c>
      <c r="Z19" s="2">
        <v>38</v>
      </c>
      <c r="AA19" s="2">
        <v>33</v>
      </c>
      <c r="AB19" s="2">
        <v>23</v>
      </c>
      <c r="AC19" s="2">
        <v>17</v>
      </c>
      <c r="AD19" s="2">
        <v>7</v>
      </c>
      <c r="AE19" s="2">
        <v>12</v>
      </c>
      <c r="AF19" s="2">
        <v>14</v>
      </c>
      <c r="AG19" s="2">
        <v>6</v>
      </c>
      <c r="AH19" s="2">
        <v>11</v>
      </c>
      <c r="AI19" s="2">
        <v>15</v>
      </c>
      <c r="AJ19" s="2">
        <v>10</v>
      </c>
      <c r="AK19" s="2">
        <v>6</v>
      </c>
      <c r="AL19" s="2">
        <v>8</v>
      </c>
      <c r="AM19" s="2">
        <v>6</v>
      </c>
      <c r="AN19" s="2">
        <v>4</v>
      </c>
      <c r="AO19" s="2">
        <v>3</v>
      </c>
      <c r="AP19" s="2">
        <v>4</v>
      </c>
      <c r="AQ19" s="2">
        <v>2</v>
      </c>
      <c r="AR19" s="2">
        <v>3</v>
      </c>
      <c r="AS19" s="2">
        <v>6</v>
      </c>
      <c r="AT19" s="2">
        <v>5</v>
      </c>
      <c r="AU19" s="2">
        <v>4</v>
      </c>
      <c r="AV19" s="2">
        <v>1</v>
      </c>
      <c r="AW19" s="2">
        <v>5</v>
      </c>
      <c r="AX19" s="3"/>
      <c r="AY19" s="2">
        <v>1</v>
      </c>
      <c r="AZ19" s="2">
        <v>1</v>
      </c>
      <c r="BA19" s="2">
        <v>3</v>
      </c>
      <c r="BB19" s="2">
        <v>3</v>
      </c>
      <c r="BC19" s="2">
        <v>3</v>
      </c>
      <c r="BD19" s="2">
        <v>1</v>
      </c>
      <c r="BE19" s="3"/>
      <c r="BF19" s="2">
        <v>1</v>
      </c>
      <c r="BG19" s="2">
        <v>1</v>
      </c>
      <c r="BH19" s="2">
        <v>2</v>
      </c>
      <c r="BI19" s="3"/>
      <c r="BJ19" s="3"/>
      <c r="BK19" s="2">
        <v>3</v>
      </c>
      <c r="BL19" s="2">
        <v>1</v>
      </c>
      <c r="BM19" s="3"/>
      <c r="BN19" s="3"/>
      <c r="BO19" s="3"/>
      <c r="BP19" s="2">
        <v>1</v>
      </c>
      <c r="BQ19" s="3"/>
      <c r="BR19" s="3"/>
      <c r="BS19" s="3"/>
      <c r="BT19" s="2">
        <v>2</v>
      </c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</row>
    <row r="20" spans="1:89" x14ac:dyDescent="0.25">
      <c r="A20" s="2">
        <v>25</v>
      </c>
      <c r="B20" s="2">
        <v>3382</v>
      </c>
      <c r="C20" s="3"/>
      <c r="D20" s="3"/>
      <c r="E20" s="2">
        <f t="shared" si="0"/>
        <v>0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2">
        <v>10</v>
      </c>
      <c r="Q20" s="2">
        <v>81</v>
      </c>
      <c r="R20" s="2">
        <v>316</v>
      </c>
      <c r="S20" s="2">
        <v>975</v>
      </c>
      <c r="T20" s="2">
        <v>743</v>
      </c>
      <c r="U20" s="2">
        <v>393</v>
      </c>
      <c r="V20" s="3">
        <f t="shared" si="1"/>
        <v>864</v>
      </c>
      <c r="W20" s="2">
        <v>222</v>
      </c>
      <c r="X20" s="2">
        <v>133</v>
      </c>
      <c r="Y20" s="2">
        <v>81</v>
      </c>
      <c r="Z20" s="2">
        <v>64</v>
      </c>
      <c r="AA20" s="2">
        <v>58</v>
      </c>
      <c r="AB20" s="2">
        <v>27</v>
      </c>
      <c r="AC20" s="2">
        <v>33</v>
      </c>
      <c r="AD20" s="2">
        <v>20</v>
      </c>
      <c r="AE20" s="2">
        <v>22</v>
      </c>
      <c r="AF20" s="2">
        <v>25</v>
      </c>
      <c r="AG20" s="2">
        <v>20</v>
      </c>
      <c r="AH20" s="2">
        <v>15</v>
      </c>
      <c r="AI20" s="2">
        <v>20</v>
      </c>
      <c r="AJ20" s="2">
        <v>8</v>
      </c>
      <c r="AK20" s="2">
        <v>11</v>
      </c>
      <c r="AL20" s="2">
        <v>10</v>
      </c>
      <c r="AM20" s="2">
        <v>13</v>
      </c>
      <c r="AN20" s="2">
        <v>7</v>
      </c>
      <c r="AO20" s="2">
        <v>7</v>
      </c>
      <c r="AP20" s="2">
        <v>6</v>
      </c>
      <c r="AQ20" s="2">
        <v>4</v>
      </c>
      <c r="AR20" s="2">
        <v>7</v>
      </c>
      <c r="AS20" s="2">
        <v>3</v>
      </c>
      <c r="AT20" s="2">
        <v>5</v>
      </c>
      <c r="AU20" s="2">
        <v>4</v>
      </c>
      <c r="AV20" s="2">
        <v>5</v>
      </c>
      <c r="AW20" s="2">
        <v>4</v>
      </c>
      <c r="AX20" s="2">
        <v>3</v>
      </c>
      <c r="AY20" s="2">
        <v>4</v>
      </c>
      <c r="AZ20" s="2">
        <v>5</v>
      </c>
      <c r="BA20" s="3"/>
      <c r="BB20" s="2">
        <v>2</v>
      </c>
      <c r="BC20" s="2">
        <v>1</v>
      </c>
      <c r="BD20" s="2">
        <v>2</v>
      </c>
      <c r="BE20" s="2">
        <v>2</v>
      </c>
      <c r="BF20" s="2">
        <v>1</v>
      </c>
      <c r="BG20" s="2">
        <v>1</v>
      </c>
      <c r="BH20" s="3"/>
      <c r="BI20" s="2">
        <v>1</v>
      </c>
      <c r="BJ20" s="2">
        <v>1</v>
      </c>
      <c r="BK20" s="2">
        <v>1</v>
      </c>
      <c r="BL20" s="3"/>
      <c r="BM20" s="3"/>
      <c r="BN20" s="2">
        <v>1</v>
      </c>
      <c r="BO20" s="2">
        <v>3</v>
      </c>
      <c r="BP20" s="3"/>
      <c r="BQ20" s="3"/>
      <c r="BR20" s="3"/>
      <c r="BS20" s="3"/>
      <c r="BT20" s="3"/>
      <c r="BU20" s="3"/>
      <c r="BV20" s="3"/>
      <c r="BW20" s="3"/>
      <c r="BX20" s="2">
        <v>1</v>
      </c>
      <c r="BY20" s="3"/>
      <c r="BZ20" s="3"/>
      <c r="CA20" s="3"/>
      <c r="CB20" s="2">
        <v>1</v>
      </c>
      <c r="CC20" s="3"/>
      <c r="CD20" s="3"/>
      <c r="CE20" s="3"/>
      <c r="CF20" s="3"/>
      <c r="CG20" s="3"/>
      <c r="CH20" s="3"/>
      <c r="CI20" s="3"/>
      <c r="CJ20" s="3"/>
      <c r="CK20" s="3"/>
    </row>
    <row r="21" spans="1:89" x14ac:dyDescent="0.25">
      <c r="A21" s="2">
        <v>26</v>
      </c>
      <c r="B21" s="2">
        <v>428</v>
      </c>
      <c r="C21" s="3"/>
      <c r="D21" s="3"/>
      <c r="E21" s="2">
        <f t="shared" si="0"/>
        <v>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2">
        <v>1</v>
      </c>
      <c r="Q21" s="2">
        <v>21</v>
      </c>
      <c r="R21" s="2">
        <v>49</v>
      </c>
      <c r="S21" s="2">
        <v>119</v>
      </c>
      <c r="T21" s="2">
        <v>89</v>
      </c>
      <c r="U21" s="2">
        <v>64</v>
      </c>
      <c r="V21" s="3">
        <f t="shared" si="1"/>
        <v>85</v>
      </c>
      <c r="W21" s="2">
        <v>24</v>
      </c>
      <c r="X21" s="2">
        <v>14</v>
      </c>
      <c r="Y21" s="2">
        <v>8</v>
      </c>
      <c r="Z21" s="2">
        <v>6</v>
      </c>
      <c r="AA21" s="2">
        <v>6</v>
      </c>
      <c r="AB21" s="2">
        <v>4</v>
      </c>
      <c r="AC21" s="2">
        <v>2</v>
      </c>
      <c r="AD21" s="2">
        <v>2</v>
      </c>
      <c r="AE21" s="2">
        <v>3</v>
      </c>
      <c r="AF21" s="2">
        <v>1</v>
      </c>
      <c r="AG21" s="2">
        <v>3</v>
      </c>
      <c r="AH21" s="3"/>
      <c r="AI21" s="3"/>
      <c r="AJ21" s="2">
        <v>2</v>
      </c>
      <c r="AK21" s="2">
        <v>1</v>
      </c>
      <c r="AL21" s="2">
        <v>2</v>
      </c>
      <c r="AM21" s="3"/>
      <c r="AN21" s="2">
        <v>2</v>
      </c>
      <c r="AO21" s="3"/>
      <c r="AP21" s="3"/>
      <c r="AQ21" s="3"/>
      <c r="AR21" s="3"/>
      <c r="AS21" s="3"/>
      <c r="AT21" s="3"/>
      <c r="AU21" s="2">
        <v>1</v>
      </c>
      <c r="AV21" s="3"/>
      <c r="AW21" s="3"/>
      <c r="AX21" s="2">
        <v>1</v>
      </c>
      <c r="AY21" s="3"/>
      <c r="AZ21" s="2">
        <v>1</v>
      </c>
      <c r="BA21" s="3"/>
      <c r="BB21" s="2">
        <v>1</v>
      </c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2">
        <v>1</v>
      </c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</row>
    <row r="22" spans="1:89" x14ac:dyDescent="0.25">
      <c r="A22" s="2">
        <v>41</v>
      </c>
      <c r="B22" s="2">
        <v>70</v>
      </c>
      <c r="C22" s="3"/>
      <c r="D22" s="3"/>
      <c r="E22" s="2">
        <f t="shared" si="0"/>
        <v>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2">
        <v>8</v>
      </c>
      <c r="T22" s="2">
        <v>8</v>
      </c>
      <c r="U22" s="2">
        <v>5</v>
      </c>
      <c r="V22" s="3">
        <f t="shared" si="1"/>
        <v>49</v>
      </c>
      <c r="W22" s="2">
        <v>7</v>
      </c>
      <c r="X22" s="2">
        <v>5</v>
      </c>
      <c r="Y22" s="2">
        <v>4</v>
      </c>
      <c r="Z22" s="2">
        <v>3</v>
      </c>
      <c r="AA22" s="2">
        <v>4</v>
      </c>
      <c r="AB22" s="3"/>
      <c r="AC22" s="2">
        <v>1</v>
      </c>
      <c r="AD22" s="3"/>
      <c r="AE22" s="3"/>
      <c r="AF22" s="2">
        <v>2</v>
      </c>
      <c r="AG22" s="2">
        <v>1</v>
      </c>
      <c r="AH22" s="2">
        <v>2</v>
      </c>
      <c r="AI22" s="2">
        <v>1</v>
      </c>
      <c r="AJ22" s="2">
        <v>4</v>
      </c>
      <c r="AK22" s="2">
        <v>2</v>
      </c>
      <c r="AL22" s="2">
        <v>2</v>
      </c>
      <c r="AM22" s="2">
        <v>1</v>
      </c>
      <c r="AN22" s="3"/>
      <c r="AO22" s="3"/>
      <c r="AP22" s="3"/>
      <c r="AQ22" s="2">
        <v>1</v>
      </c>
      <c r="AR22" s="2">
        <v>1</v>
      </c>
      <c r="AS22" s="2">
        <v>2</v>
      </c>
      <c r="AT22" s="2">
        <v>2</v>
      </c>
      <c r="AU22" s="2">
        <v>2</v>
      </c>
      <c r="AV22" s="2">
        <v>2</v>
      </c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</row>
    <row r="23" spans="1:89" x14ac:dyDescent="0.25">
      <c r="A23" s="2">
        <v>42</v>
      </c>
      <c r="B23" s="2">
        <v>90</v>
      </c>
      <c r="C23" s="3"/>
      <c r="D23" s="3"/>
      <c r="E23" s="2">
        <f t="shared" si="0"/>
        <v>0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2">
        <v>1</v>
      </c>
      <c r="R23" s="2">
        <v>8</v>
      </c>
      <c r="S23" s="2">
        <v>18</v>
      </c>
      <c r="T23" s="2">
        <v>4</v>
      </c>
      <c r="U23" s="2">
        <v>6</v>
      </c>
      <c r="V23" s="3">
        <f t="shared" si="1"/>
        <v>53</v>
      </c>
      <c r="W23" s="2">
        <v>6</v>
      </c>
      <c r="X23" s="2">
        <v>7</v>
      </c>
      <c r="Y23" s="2">
        <v>10</v>
      </c>
      <c r="Z23" s="2">
        <v>7</v>
      </c>
      <c r="AA23" s="2">
        <v>5</v>
      </c>
      <c r="AB23" s="2">
        <v>3</v>
      </c>
      <c r="AC23" s="3"/>
      <c r="AD23" s="2">
        <v>1</v>
      </c>
      <c r="AE23" s="2">
        <v>1</v>
      </c>
      <c r="AF23" s="2">
        <v>2</v>
      </c>
      <c r="AG23" s="3"/>
      <c r="AH23" s="3"/>
      <c r="AI23" s="2">
        <v>2</v>
      </c>
      <c r="AJ23" s="2">
        <v>2</v>
      </c>
      <c r="AK23" s="2">
        <v>1</v>
      </c>
      <c r="AL23" s="2">
        <v>1</v>
      </c>
      <c r="AM23" s="2">
        <v>1</v>
      </c>
      <c r="AN23" s="2">
        <v>1</v>
      </c>
      <c r="AO23" s="3"/>
      <c r="AP23" s="3"/>
      <c r="AQ23" s="3"/>
      <c r="AR23" s="3"/>
      <c r="AS23" s="2">
        <v>1</v>
      </c>
      <c r="AT23" s="3"/>
      <c r="AU23" s="2">
        <v>1</v>
      </c>
      <c r="AV23" s="2">
        <v>1</v>
      </c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</row>
    <row r="24" spans="1:89" x14ac:dyDescent="0.25">
      <c r="A24" s="2">
        <v>43</v>
      </c>
      <c r="B24" s="2">
        <v>40</v>
      </c>
      <c r="C24" s="3"/>
      <c r="D24" s="3"/>
      <c r="E24" s="2">
        <f t="shared" si="0"/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2">
        <v>1</v>
      </c>
      <c r="T24" s="2">
        <v>6</v>
      </c>
      <c r="U24" s="2">
        <v>8</v>
      </c>
      <c r="V24" s="3">
        <f t="shared" si="1"/>
        <v>25</v>
      </c>
      <c r="W24" s="2">
        <v>1</v>
      </c>
      <c r="X24" s="3"/>
      <c r="Y24" s="3"/>
      <c r="Z24" s="2">
        <v>2</v>
      </c>
      <c r="AA24" s="2">
        <v>5</v>
      </c>
      <c r="AB24" s="3"/>
      <c r="AC24" s="2">
        <v>1</v>
      </c>
      <c r="AD24" s="2">
        <v>1</v>
      </c>
      <c r="AE24" s="3"/>
      <c r="AF24" s="2">
        <v>2</v>
      </c>
      <c r="AG24" s="3"/>
      <c r="AH24" s="3"/>
      <c r="AI24" s="2">
        <v>2</v>
      </c>
      <c r="AJ24" s="3"/>
      <c r="AK24" s="3"/>
      <c r="AL24" s="3"/>
      <c r="AM24" s="2">
        <v>2</v>
      </c>
      <c r="AN24" s="2">
        <v>2</v>
      </c>
      <c r="AO24" s="3"/>
      <c r="AP24" s="2">
        <v>1</v>
      </c>
      <c r="AQ24" s="2">
        <v>1</v>
      </c>
      <c r="AR24" s="2">
        <v>1</v>
      </c>
      <c r="AS24" s="3"/>
      <c r="AT24" s="3"/>
      <c r="AU24" s="3"/>
      <c r="AV24" s="3"/>
      <c r="AW24" s="3"/>
      <c r="AX24" s="3"/>
      <c r="AY24" s="2">
        <v>2</v>
      </c>
      <c r="AZ24" s="2">
        <v>1</v>
      </c>
      <c r="BA24" s="3"/>
      <c r="BB24" s="3"/>
      <c r="BC24" s="3"/>
      <c r="BD24" s="3"/>
      <c r="BE24" s="3"/>
      <c r="BF24" s="3"/>
      <c r="BG24" s="3"/>
      <c r="BH24" s="2">
        <v>1</v>
      </c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</row>
    <row r="25" spans="1:89" x14ac:dyDescent="0.25">
      <c r="A25" s="2">
        <v>99</v>
      </c>
      <c r="B25" s="2">
        <v>560</v>
      </c>
      <c r="C25" s="3"/>
      <c r="D25" s="3"/>
      <c r="E25" s="2">
        <f t="shared" si="0"/>
        <v>0</v>
      </c>
      <c r="F25" s="3"/>
      <c r="G25" s="3"/>
      <c r="H25" s="2">
        <v>1</v>
      </c>
      <c r="I25" s="2">
        <v>6</v>
      </c>
      <c r="J25" s="2">
        <v>20</v>
      </c>
      <c r="K25" s="2">
        <v>45</v>
      </c>
      <c r="L25" s="2">
        <v>69</v>
      </c>
      <c r="M25" s="2">
        <v>113</v>
      </c>
      <c r="N25" s="2">
        <v>119</v>
      </c>
      <c r="O25" s="2">
        <v>97</v>
      </c>
      <c r="P25" s="2">
        <v>57</v>
      </c>
      <c r="Q25" s="2">
        <v>22</v>
      </c>
      <c r="R25" s="2">
        <v>10</v>
      </c>
      <c r="S25" s="2">
        <v>1</v>
      </c>
      <c r="T25" s="3"/>
      <c r="U25" s="3"/>
      <c r="V25" s="3">
        <f t="shared" si="1"/>
        <v>0</v>
      </c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</row>
    <row r="26" spans="1:89" x14ac:dyDescent="0.25">
      <c r="V26" s="3">
        <f t="shared" si="1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M93"/>
  <sheetViews>
    <sheetView showGridLines="0" topLeftCell="B2" zoomScale="85" zoomScaleNormal="85" workbookViewId="0">
      <selection activeCell="AI2" sqref="AI2"/>
    </sheetView>
  </sheetViews>
  <sheetFormatPr baseColWidth="10" defaultColWidth="11.42578125" defaultRowHeight="15" x14ac:dyDescent="0.25"/>
  <cols>
    <col min="1" max="1" width="22.85546875" customWidth="1"/>
    <col min="2" max="2" width="20.42578125" customWidth="1"/>
    <col min="3" max="3" width="18.42578125" customWidth="1"/>
    <col min="4" max="6" width="8" hidden="1" customWidth="1"/>
    <col min="7" max="7" width="8.7109375" hidden="1" customWidth="1"/>
    <col min="8" max="8" width="8.5703125" hidden="1" customWidth="1"/>
    <col min="9" max="9" width="8.85546875" hidden="1" customWidth="1"/>
    <col min="10" max="10" width="8.42578125" hidden="1" customWidth="1"/>
    <col min="11" max="11" width="8.5703125" hidden="1" customWidth="1"/>
    <col min="12" max="12" width="8.42578125" hidden="1" customWidth="1"/>
    <col min="13" max="13" width="8.7109375" customWidth="1"/>
    <col min="14" max="14" width="8.140625" customWidth="1"/>
    <col min="15" max="15" width="9.5703125" customWidth="1"/>
    <col min="16" max="16" width="9.28515625" customWidth="1"/>
    <col min="17" max="19" width="9" customWidth="1"/>
    <col min="20" max="20" width="8.85546875" customWidth="1"/>
    <col min="21" max="21" width="11" customWidth="1"/>
    <col min="22" max="22" width="3.7109375" customWidth="1"/>
    <col min="23" max="23" width="10.5703125" customWidth="1"/>
    <col min="24" max="24" width="10.28515625" customWidth="1"/>
    <col min="25" max="25" width="8.5703125" customWidth="1"/>
    <col min="26" max="30" width="11.42578125" customWidth="1"/>
    <col min="32" max="32" width="10.7109375" customWidth="1"/>
  </cols>
  <sheetData>
    <row r="1" spans="1:39" ht="15.75" customHeight="1" thickBot="1" x14ac:dyDescent="0.3">
      <c r="A1" s="602"/>
      <c r="B1" s="605" t="s">
        <v>188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127"/>
      <c r="S1" s="127"/>
      <c r="T1" s="607" t="s">
        <v>189</v>
      </c>
      <c r="U1" s="608"/>
    </row>
    <row r="2" spans="1:39" ht="15.75" thickBot="1" x14ac:dyDescent="0.3">
      <c r="A2" s="603"/>
      <c r="B2" s="605" t="s">
        <v>190</v>
      </c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9" t="s">
        <v>191</v>
      </c>
      <c r="U2" s="610"/>
      <c r="X2" s="9" t="s">
        <v>91</v>
      </c>
    </row>
    <row r="3" spans="1:39" ht="20.25" customHeight="1" thickBot="1" x14ac:dyDescent="0.3">
      <c r="A3" s="603"/>
      <c r="B3" s="605" t="s">
        <v>192</v>
      </c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9" t="s">
        <v>193</v>
      </c>
      <c r="U3" s="610"/>
    </row>
    <row r="4" spans="1:39" ht="15.75" thickBot="1" x14ac:dyDescent="0.3">
      <c r="A4" s="604"/>
      <c r="B4" s="605" t="s">
        <v>194</v>
      </c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  <c r="P4" s="606"/>
      <c r="Q4" s="606"/>
      <c r="R4" s="606"/>
      <c r="S4" s="606"/>
      <c r="T4" s="609" t="s">
        <v>195</v>
      </c>
      <c r="U4" s="610"/>
      <c r="Z4" s="595" t="s">
        <v>196</v>
      </c>
      <c r="AA4" s="595"/>
      <c r="AB4" s="595"/>
      <c r="AC4" s="595"/>
      <c r="AE4" s="595" t="s">
        <v>197</v>
      </c>
      <c r="AF4" s="595"/>
      <c r="AG4" s="595"/>
      <c r="AH4" s="595"/>
      <c r="AJ4" s="595" t="s">
        <v>198</v>
      </c>
      <c r="AK4" s="595"/>
      <c r="AL4" s="595"/>
      <c r="AM4" s="595"/>
    </row>
    <row r="5" spans="1:39" ht="3.75" customHeight="1" x14ac:dyDescent="0.25"/>
    <row r="6" spans="1:39" ht="15" customHeight="1" thickBot="1" x14ac:dyDescent="0.3">
      <c r="A6" s="596" t="s">
        <v>199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  <c r="T6" s="596"/>
    </row>
    <row r="7" spans="1:39" ht="5.25" customHeight="1" thickBot="1" x14ac:dyDescent="0.3">
      <c r="A7" s="128"/>
      <c r="B7" s="128"/>
      <c r="C7" s="128"/>
      <c r="D7" s="129"/>
      <c r="E7" s="129"/>
      <c r="F7" s="129"/>
      <c r="G7" s="129"/>
      <c r="H7" s="130"/>
      <c r="I7" s="131"/>
      <c r="J7" s="131"/>
      <c r="K7" s="131"/>
      <c r="L7" s="132"/>
      <c r="M7" s="133"/>
      <c r="N7" s="134"/>
      <c r="O7" s="134"/>
      <c r="P7" s="135"/>
      <c r="Q7" s="135"/>
      <c r="R7" s="135"/>
      <c r="S7" s="135"/>
      <c r="T7" s="135"/>
    </row>
    <row r="8" spans="1:39" ht="21.75" customHeight="1" x14ac:dyDescent="0.25">
      <c r="A8" s="597" t="s">
        <v>200</v>
      </c>
      <c r="B8" s="598"/>
      <c r="C8" s="599"/>
      <c r="D8" s="136">
        <v>2008</v>
      </c>
      <c r="E8" s="136">
        <v>2009</v>
      </c>
      <c r="F8" s="136">
        <v>2010</v>
      </c>
      <c r="G8" s="136">
        <v>2011</v>
      </c>
      <c r="H8" s="137" t="s">
        <v>201</v>
      </c>
      <c r="I8" s="137" t="s">
        <v>202</v>
      </c>
      <c r="J8" s="137" t="s">
        <v>203</v>
      </c>
      <c r="K8" s="137" t="s">
        <v>204</v>
      </c>
      <c r="L8" s="137" t="s">
        <v>205</v>
      </c>
      <c r="M8" s="137" t="s">
        <v>206</v>
      </c>
      <c r="N8" s="137" t="s">
        <v>207</v>
      </c>
      <c r="O8" s="137" t="s">
        <v>208</v>
      </c>
      <c r="P8" s="137" t="s">
        <v>209</v>
      </c>
      <c r="Q8" s="137" t="s">
        <v>210</v>
      </c>
      <c r="R8" s="137" t="s">
        <v>211</v>
      </c>
      <c r="S8" s="137" t="s">
        <v>212</v>
      </c>
      <c r="T8" s="137" t="s">
        <v>213</v>
      </c>
      <c r="U8" s="138" t="s">
        <v>214</v>
      </c>
      <c r="W8" s="600" t="s">
        <v>215</v>
      </c>
      <c r="X8" s="601"/>
      <c r="Z8" s="139" t="s">
        <v>216</v>
      </c>
      <c r="AA8" s="139" t="s">
        <v>217</v>
      </c>
      <c r="AB8" s="139" t="s">
        <v>218</v>
      </c>
      <c r="AC8" s="140" t="s">
        <v>219</v>
      </c>
      <c r="AE8" s="139" t="s">
        <v>216</v>
      </c>
      <c r="AF8" s="139" t="s">
        <v>217</v>
      </c>
      <c r="AG8" s="139" t="s">
        <v>218</v>
      </c>
      <c r="AH8" s="140" t="s">
        <v>219</v>
      </c>
      <c r="AJ8" s="139" t="s">
        <v>216</v>
      </c>
      <c r="AK8" s="139" t="s">
        <v>217</v>
      </c>
      <c r="AL8" s="139" t="s">
        <v>218</v>
      </c>
      <c r="AM8" s="140" t="s">
        <v>219</v>
      </c>
    </row>
    <row r="9" spans="1:39" ht="15" customHeight="1" x14ac:dyDescent="0.25">
      <c r="A9" s="585" t="s">
        <v>220</v>
      </c>
      <c r="B9" s="586"/>
      <c r="C9" s="587"/>
      <c r="D9" s="141">
        <v>123765</v>
      </c>
      <c r="E9" s="141">
        <v>121307</v>
      </c>
      <c r="F9" s="141">
        <v>121720</v>
      </c>
      <c r="G9" s="141">
        <v>120218</v>
      </c>
      <c r="H9" s="142">
        <v>117459</v>
      </c>
      <c r="I9" s="142">
        <v>117759</v>
      </c>
      <c r="J9" s="142">
        <v>119535</v>
      </c>
      <c r="K9" s="142">
        <v>117876</v>
      </c>
      <c r="L9" s="142">
        <v>116807</v>
      </c>
      <c r="M9" s="142">
        <v>117953</v>
      </c>
      <c r="N9" s="142">
        <v>119602</v>
      </c>
      <c r="O9" s="142">
        <v>121501</v>
      </c>
      <c r="P9" s="143">
        <v>129246</v>
      </c>
      <c r="Q9" s="142">
        <v>133753</v>
      </c>
      <c r="R9" s="142">
        <v>128141</v>
      </c>
      <c r="S9" s="142">
        <v>126215</v>
      </c>
      <c r="T9" s="144">
        <f>'[63]Matricula por Grado'!Q3+N48</f>
        <v>126893</v>
      </c>
      <c r="U9" s="592"/>
      <c r="V9" s="145"/>
      <c r="W9" s="146">
        <f>T9-R9</f>
        <v>-1248</v>
      </c>
      <c r="X9" s="147">
        <f>+T9/R9</f>
        <v>0.99026072841635382</v>
      </c>
      <c r="Y9" s="148"/>
      <c r="Z9" s="149">
        <v>64501</v>
      </c>
      <c r="AA9" s="149">
        <v>62392</v>
      </c>
      <c r="AB9" s="150">
        <f>SUM(Z9:AA9)</f>
        <v>126893</v>
      </c>
      <c r="AC9" s="151">
        <f>Z9/AB9</f>
        <v>0.50831015107216315</v>
      </c>
      <c r="AD9" s="152">
        <f>AB9-T9</f>
        <v>0</v>
      </c>
      <c r="AE9" s="149">
        <v>7232</v>
      </c>
      <c r="AF9" s="149">
        <v>6778</v>
      </c>
      <c r="AG9" s="150">
        <f t="shared" ref="AG9:AG15" si="0">+AE9+AF9</f>
        <v>14010</v>
      </c>
      <c r="AH9" s="153">
        <f>AE9/AG9</f>
        <v>0.5162027123483226</v>
      </c>
      <c r="AJ9" s="149">
        <v>3974</v>
      </c>
      <c r="AK9" s="149">
        <v>3715</v>
      </c>
      <c r="AL9" s="150">
        <f>+AJ9+AK9</f>
        <v>7689</v>
      </c>
      <c r="AM9" s="153">
        <f>AJ9/AL9</f>
        <v>0.51684224216413055</v>
      </c>
    </row>
    <row r="10" spans="1:39" ht="17.25" customHeight="1" x14ac:dyDescent="0.25">
      <c r="A10" s="585" t="s">
        <v>221</v>
      </c>
      <c r="B10" s="586"/>
      <c r="C10" s="587"/>
      <c r="D10" s="141">
        <v>4997</v>
      </c>
      <c r="E10" s="141">
        <v>10582</v>
      </c>
      <c r="F10" s="141">
        <v>15339</v>
      </c>
      <c r="G10" s="141">
        <v>16378</v>
      </c>
      <c r="H10" s="142">
        <v>16575</v>
      </c>
      <c r="I10" s="142">
        <v>14068</v>
      </c>
      <c r="J10" s="142">
        <v>13922</v>
      </c>
      <c r="K10" s="142">
        <v>14078</v>
      </c>
      <c r="L10" s="142">
        <v>15221</v>
      </c>
      <c r="M10" s="142">
        <v>19288</v>
      </c>
      <c r="N10" s="142">
        <v>20550</v>
      </c>
      <c r="O10" s="142">
        <v>20730</v>
      </c>
      <c r="P10" s="142">
        <v>21388</v>
      </c>
      <c r="Q10" s="142">
        <v>22130</v>
      </c>
      <c r="R10" s="142">
        <v>22154</v>
      </c>
      <c r="S10" s="142">
        <v>23702</v>
      </c>
      <c r="T10" s="144">
        <f>'[63]Matricula por Grado'!Q4</f>
        <v>23754</v>
      </c>
      <c r="U10" s="593"/>
      <c r="V10" s="154"/>
      <c r="W10" s="146">
        <f t="shared" ref="W10:W26" si="1">T10-R10</f>
        <v>1600</v>
      </c>
      <c r="X10" s="155">
        <f t="shared" ref="X10:X26" si="2">+T10/R10</f>
        <v>1.0722217206824953</v>
      </c>
      <c r="Y10" s="148"/>
      <c r="Z10" s="149">
        <v>11514</v>
      </c>
      <c r="AA10" s="149">
        <v>12240</v>
      </c>
      <c r="AB10" s="150">
        <f>SUM(Z10:AA10)</f>
        <v>23754</v>
      </c>
      <c r="AC10" s="151">
        <f>Z10/AB10</f>
        <v>0.48471836322303613</v>
      </c>
      <c r="AD10" s="152">
        <f t="shared" ref="AD10:AD26" si="3">AB10-T10</f>
        <v>0</v>
      </c>
      <c r="AE10" s="149">
        <v>945</v>
      </c>
      <c r="AF10" s="149">
        <v>933</v>
      </c>
      <c r="AG10" s="150">
        <f t="shared" si="0"/>
        <v>1878</v>
      </c>
      <c r="AH10" s="153">
        <f t="shared" ref="AH10:AH17" si="4">AE10/AG10</f>
        <v>0.50319488817891378</v>
      </c>
      <c r="AJ10" s="149">
        <v>1321</v>
      </c>
      <c r="AK10" s="149">
        <v>1324</v>
      </c>
      <c r="AL10" s="150">
        <f>+AJ10+AK10</f>
        <v>2645</v>
      </c>
      <c r="AM10" s="153">
        <f>AJ10/AL10</f>
        <v>0.49943289224952742</v>
      </c>
    </row>
    <row r="11" spans="1:39" ht="18.75" customHeight="1" x14ac:dyDescent="0.25">
      <c r="A11" s="585" t="s">
        <v>222</v>
      </c>
      <c r="B11" s="586"/>
      <c r="C11" s="587"/>
      <c r="D11" s="141"/>
      <c r="E11" s="141"/>
      <c r="F11" s="141"/>
      <c r="G11" s="141"/>
      <c r="H11" s="142">
        <v>3777</v>
      </c>
      <c r="I11" s="142">
        <v>4044</v>
      </c>
      <c r="J11" s="142">
        <v>5338</v>
      </c>
      <c r="K11" s="142">
        <v>5360</v>
      </c>
      <c r="L11" s="142">
        <v>5274</v>
      </c>
      <c r="M11" s="142">
        <v>5453</v>
      </c>
      <c r="N11" s="142">
        <v>5688</v>
      </c>
      <c r="O11" s="142">
        <v>5612</v>
      </c>
      <c r="P11" s="142">
        <v>2752</v>
      </c>
      <c r="Q11" s="142">
        <v>2885</v>
      </c>
      <c r="R11" s="142">
        <v>2853</v>
      </c>
      <c r="S11" s="142">
        <v>0</v>
      </c>
      <c r="T11" s="144">
        <v>0</v>
      </c>
      <c r="U11" s="593"/>
      <c r="V11" s="145"/>
      <c r="W11" s="146"/>
      <c r="X11" s="155"/>
      <c r="Y11" s="148"/>
      <c r="Z11" s="149"/>
      <c r="AA11" s="149"/>
      <c r="AB11" s="150">
        <f>SUM(Z11:AA11)</f>
        <v>0</v>
      </c>
      <c r="AC11" s="151"/>
      <c r="AD11" s="152">
        <f t="shared" si="3"/>
        <v>0</v>
      </c>
      <c r="AE11" s="149"/>
      <c r="AF11" s="149"/>
      <c r="AG11" s="150">
        <f t="shared" si="0"/>
        <v>0</v>
      </c>
      <c r="AH11" s="153"/>
      <c r="AJ11" s="149"/>
      <c r="AK11" s="149"/>
      <c r="AL11" s="150">
        <f>+AJ11+AK11</f>
        <v>0</v>
      </c>
      <c r="AM11" s="153"/>
    </row>
    <row r="12" spans="1:39" ht="15" customHeight="1" x14ac:dyDescent="0.25">
      <c r="A12" s="585" t="s">
        <v>223</v>
      </c>
      <c r="B12" s="586"/>
      <c r="C12" s="587"/>
      <c r="D12" s="141">
        <v>973</v>
      </c>
      <c r="E12" s="141">
        <v>911</v>
      </c>
      <c r="F12" s="141">
        <v>921</v>
      </c>
      <c r="G12" s="141">
        <v>875</v>
      </c>
      <c r="H12" s="142">
        <v>833</v>
      </c>
      <c r="I12" s="142">
        <v>947</v>
      </c>
      <c r="J12" s="142">
        <v>850</v>
      </c>
      <c r="K12" s="142">
        <v>761</v>
      </c>
      <c r="L12" s="142">
        <v>845</v>
      </c>
      <c r="M12" s="142">
        <v>799</v>
      </c>
      <c r="N12" s="142">
        <v>947</v>
      </c>
      <c r="O12" s="142">
        <v>1029</v>
      </c>
      <c r="P12" s="142">
        <v>997</v>
      </c>
      <c r="Q12" s="142">
        <v>998</v>
      </c>
      <c r="R12" s="142">
        <v>1038</v>
      </c>
      <c r="S12" s="142">
        <v>1057</v>
      </c>
      <c r="T12" s="144">
        <f>'[63]Matricula por Grado'!Q5</f>
        <v>985</v>
      </c>
      <c r="U12" s="593"/>
      <c r="V12" s="145"/>
      <c r="W12" s="146">
        <f t="shared" si="1"/>
        <v>-53</v>
      </c>
      <c r="X12" s="156">
        <f t="shared" si="2"/>
        <v>0.94894026974951828</v>
      </c>
      <c r="Y12" s="148"/>
      <c r="Z12" s="149">
        <v>455</v>
      </c>
      <c r="AA12" s="149">
        <v>530</v>
      </c>
      <c r="AB12" s="150">
        <f>SUM(Z12:AA12)</f>
        <v>985</v>
      </c>
      <c r="AC12" s="151">
        <f t="shared" ref="AC12:AC26" si="5">Z12/AB12</f>
        <v>0.46192893401015228</v>
      </c>
      <c r="AD12" s="152">
        <f t="shared" si="3"/>
        <v>0</v>
      </c>
      <c r="AE12" s="149">
        <v>1</v>
      </c>
      <c r="AF12" s="149"/>
      <c r="AG12" s="150">
        <f t="shared" si="0"/>
        <v>1</v>
      </c>
      <c r="AH12" s="153">
        <f t="shared" si="4"/>
        <v>1</v>
      </c>
      <c r="AJ12" s="149">
        <v>11</v>
      </c>
      <c r="AK12" s="149">
        <v>17</v>
      </c>
      <c r="AL12" s="150">
        <f>+AJ12+AK12</f>
        <v>28</v>
      </c>
      <c r="AM12" s="153">
        <v>0</v>
      </c>
    </row>
    <row r="13" spans="1:39" ht="15" customHeight="1" x14ac:dyDescent="0.25">
      <c r="A13" s="585" t="s">
        <v>224</v>
      </c>
      <c r="B13" s="586"/>
      <c r="C13" s="587"/>
      <c r="D13" s="141">
        <v>560</v>
      </c>
      <c r="E13" s="141">
        <v>931</v>
      </c>
      <c r="F13" s="141">
        <v>2429</v>
      </c>
      <c r="G13" s="141">
        <v>2703</v>
      </c>
      <c r="H13" s="144">
        <v>2996</v>
      </c>
      <c r="I13" s="144">
        <v>2868</v>
      </c>
      <c r="J13" s="144">
        <v>2961</v>
      </c>
      <c r="K13" s="144">
        <v>2538</v>
      </c>
      <c r="L13" s="144">
        <v>2238</v>
      </c>
      <c r="M13" s="144">
        <v>219</v>
      </c>
      <c r="N13" s="144">
        <v>257</v>
      </c>
      <c r="O13" s="144">
        <v>248</v>
      </c>
      <c r="P13" s="144">
        <v>393</v>
      </c>
      <c r="Q13" s="144">
        <v>996</v>
      </c>
      <c r="R13" s="144">
        <v>1178</v>
      </c>
      <c r="S13" s="144">
        <v>1052</v>
      </c>
      <c r="T13" s="144">
        <f>N44+N45</f>
        <v>701</v>
      </c>
      <c r="U13" s="594"/>
      <c r="V13" s="157"/>
      <c r="W13" s="146">
        <f t="shared" si="1"/>
        <v>-477</v>
      </c>
      <c r="X13" s="155">
        <f t="shared" si="2"/>
        <v>0.59507640067911716</v>
      </c>
      <c r="Y13" s="148"/>
      <c r="Z13" s="149">
        <v>272</v>
      </c>
      <c r="AA13" s="149">
        <v>429</v>
      </c>
      <c r="AB13" s="150">
        <f>SUM(Z13:AA13)</f>
        <v>701</v>
      </c>
      <c r="AC13" s="158"/>
      <c r="AD13" s="152">
        <f t="shared" si="3"/>
        <v>0</v>
      </c>
      <c r="AE13" s="149">
        <v>83</v>
      </c>
      <c r="AF13" s="149">
        <v>98</v>
      </c>
      <c r="AG13" s="150">
        <f t="shared" si="0"/>
        <v>181</v>
      </c>
      <c r="AH13" s="153">
        <f t="shared" si="4"/>
        <v>0.4585635359116022</v>
      </c>
      <c r="AJ13" s="149">
        <v>15</v>
      </c>
      <c r="AK13" s="149">
        <v>24</v>
      </c>
      <c r="AL13" s="150">
        <f>+AJ13+AK13</f>
        <v>39</v>
      </c>
      <c r="AM13" s="153">
        <v>0</v>
      </c>
    </row>
    <row r="14" spans="1:39" ht="15" customHeight="1" x14ac:dyDescent="0.25">
      <c r="A14" s="579" t="s">
        <v>225</v>
      </c>
      <c r="B14" s="580"/>
      <c r="C14" s="581"/>
      <c r="D14" s="159">
        <f>SUM(D9:D13)</f>
        <v>130295</v>
      </c>
      <c r="E14" s="159">
        <f>SUM(E9:E13)</f>
        <v>133731</v>
      </c>
      <c r="F14" s="159">
        <f>SUM(F9:F13)</f>
        <v>140409</v>
      </c>
      <c r="G14" s="159">
        <f>SUM(G9:G13)</f>
        <v>140174</v>
      </c>
      <c r="H14" s="159">
        <f t="shared" ref="H14:O14" si="6">SUM(H9:H13)</f>
        <v>141640</v>
      </c>
      <c r="I14" s="159">
        <f t="shared" si="6"/>
        <v>139686</v>
      </c>
      <c r="J14" s="159">
        <f t="shared" si="6"/>
        <v>142606</v>
      </c>
      <c r="K14" s="159">
        <f t="shared" si="6"/>
        <v>140613</v>
      </c>
      <c r="L14" s="159">
        <f t="shared" si="6"/>
        <v>140385</v>
      </c>
      <c r="M14" s="159">
        <f t="shared" si="6"/>
        <v>143712</v>
      </c>
      <c r="N14" s="159">
        <f t="shared" si="6"/>
        <v>147044</v>
      </c>
      <c r="O14" s="159">
        <f t="shared" si="6"/>
        <v>149120</v>
      </c>
      <c r="P14" s="159">
        <v>154776</v>
      </c>
      <c r="Q14" s="159">
        <v>160762</v>
      </c>
      <c r="R14" s="159">
        <v>155364</v>
      </c>
      <c r="S14" s="159">
        <v>152026</v>
      </c>
      <c r="T14" s="159">
        <f>SUM(T9:T13)</f>
        <v>152333</v>
      </c>
      <c r="U14" s="160"/>
      <c r="W14" s="146">
        <f t="shared" si="1"/>
        <v>-3031</v>
      </c>
      <c r="X14" s="161">
        <f t="shared" si="2"/>
        <v>0.9804909760304833</v>
      </c>
      <c r="Y14" s="162"/>
      <c r="Z14" s="163">
        <f>SUM(Z9:Z13)</f>
        <v>76742</v>
      </c>
      <c r="AA14" s="163">
        <f>SUM(AA9:AA13)</f>
        <v>75591</v>
      </c>
      <c r="AB14" s="163">
        <f>SUM(AB9:AB13)</f>
        <v>152333</v>
      </c>
      <c r="AC14" s="164">
        <f t="shared" si="5"/>
        <v>0.50377790761030117</v>
      </c>
      <c r="AD14" s="152">
        <f t="shared" si="3"/>
        <v>0</v>
      </c>
      <c r="AE14" s="163">
        <f>SUM(AE9:AE13)</f>
        <v>8261</v>
      </c>
      <c r="AF14" s="163">
        <f>SUM(AF9:AF13)</f>
        <v>7809</v>
      </c>
      <c r="AG14" s="163">
        <f>SUM(AG9:AG13)</f>
        <v>16070</v>
      </c>
      <c r="AH14" s="165">
        <f t="shared" si="4"/>
        <v>0.51406347230864968</v>
      </c>
      <c r="AJ14" s="163">
        <f>SUM(AJ9:AJ13)</f>
        <v>5321</v>
      </c>
      <c r="AK14" s="163">
        <f>SUM(AK9:AK13)</f>
        <v>5080</v>
      </c>
      <c r="AL14" s="163">
        <f>SUM(AL9:AL13)</f>
        <v>10401</v>
      </c>
      <c r="AM14" s="165">
        <f>AJ14/AL14</f>
        <v>0.51158542447841548</v>
      </c>
    </row>
    <row r="15" spans="1:39" ht="16.5" customHeight="1" thickBot="1" x14ac:dyDescent="0.3">
      <c r="A15" s="582" t="s">
        <v>226</v>
      </c>
      <c r="B15" s="583"/>
      <c r="C15" s="584"/>
      <c r="D15" s="166">
        <v>46362</v>
      </c>
      <c r="E15" s="166">
        <v>36477</v>
      </c>
      <c r="F15" s="166">
        <v>31103</v>
      </c>
      <c r="G15" s="166">
        <v>28700</v>
      </c>
      <c r="H15" s="167">
        <v>22636</v>
      </c>
      <c r="I15" s="167">
        <v>24159</v>
      </c>
      <c r="J15" s="167">
        <v>20510</v>
      </c>
      <c r="K15" s="167">
        <v>21754</v>
      </c>
      <c r="L15" s="167">
        <v>20282</v>
      </c>
      <c r="M15" s="167">
        <v>18301</v>
      </c>
      <c r="N15" s="167">
        <v>18415</v>
      </c>
      <c r="O15" s="167">
        <v>18111</v>
      </c>
      <c r="P15" s="167">
        <v>16890</v>
      </c>
      <c r="Q15" s="167">
        <v>18329</v>
      </c>
      <c r="R15" s="167">
        <v>19841</v>
      </c>
      <c r="S15" s="167">
        <v>20327</v>
      </c>
      <c r="T15" s="168">
        <f>'[63]Matricula por Grado'!Q7</f>
        <v>20909</v>
      </c>
      <c r="U15" s="169"/>
      <c r="V15" s="145"/>
      <c r="W15" s="146">
        <f t="shared" si="1"/>
        <v>1068</v>
      </c>
      <c r="X15" s="155">
        <f t="shared" si="2"/>
        <v>1.053827932059876</v>
      </c>
      <c r="Y15" s="148"/>
      <c r="Z15">
        <v>9716</v>
      </c>
      <c r="AA15">
        <v>11193</v>
      </c>
      <c r="AB15" s="150">
        <f>SUM(Z15:AA15)</f>
        <v>20909</v>
      </c>
      <c r="AC15" s="151">
        <f>Z15/AB15</f>
        <v>0.46468028121861399</v>
      </c>
      <c r="AD15" s="152">
        <f t="shared" si="3"/>
        <v>0</v>
      </c>
      <c r="AE15">
        <v>647</v>
      </c>
      <c r="AF15">
        <v>723</v>
      </c>
      <c r="AG15" s="150">
        <f t="shared" si="0"/>
        <v>1370</v>
      </c>
      <c r="AH15" s="153"/>
      <c r="AJ15">
        <v>833</v>
      </c>
      <c r="AK15">
        <v>901</v>
      </c>
      <c r="AL15" s="150">
        <f>+AJ15+AK15</f>
        <v>1734</v>
      </c>
      <c r="AM15" s="153"/>
    </row>
    <row r="16" spans="1:39" ht="15" customHeight="1" x14ac:dyDescent="0.25">
      <c r="A16" s="159" t="s">
        <v>227</v>
      </c>
      <c r="B16" s="159"/>
      <c r="C16" s="159"/>
      <c r="D16" s="159">
        <f>D14+D15</f>
        <v>176657</v>
      </c>
      <c r="E16" s="159">
        <f>E14+E15</f>
        <v>170208</v>
      </c>
      <c r="F16" s="159">
        <f>F14+F15</f>
        <v>171512</v>
      </c>
      <c r="G16" s="159">
        <f>G14+G15</f>
        <v>168874</v>
      </c>
      <c r="H16" s="159">
        <f t="shared" ref="H16:O16" si="7">H14+H15</f>
        <v>164276</v>
      </c>
      <c r="I16" s="159">
        <f t="shared" si="7"/>
        <v>163845</v>
      </c>
      <c r="J16" s="159">
        <f t="shared" si="7"/>
        <v>163116</v>
      </c>
      <c r="K16" s="159">
        <f t="shared" si="7"/>
        <v>162367</v>
      </c>
      <c r="L16" s="159">
        <f t="shared" si="7"/>
        <v>160667</v>
      </c>
      <c r="M16" s="159">
        <f t="shared" si="7"/>
        <v>162013</v>
      </c>
      <c r="N16" s="159">
        <f t="shared" si="7"/>
        <v>165459</v>
      </c>
      <c r="O16" s="159">
        <f t="shared" si="7"/>
        <v>167231</v>
      </c>
      <c r="P16" s="159">
        <v>171666</v>
      </c>
      <c r="Q16" s="159">
        <v>179091</v>
      </c>
      <c r="R16" s="159">
        <v>175205</v>
      </c>
      <c r="S16" s="159">
        <v>172353</v>
      </c>
      <c r="T16" s="159">
        <f>T14+T15</f>
        <v>173242</v>
      </c>
      <c r="U16" s="170"/>
      <c r="W16" s="146">
        <f t="shared" si="1"/>
        <v>-1963</v>
      </c>
      <c r="X16" s="161">
        <f t="shared" si="2"/>
        <v>0.98879598184983308</v>
      </c>
      <c r="Z16" s="163">
        <f>Z14+Z15</f>
        <v>86458</v>
      </c>
      <c r="AA16" s="163">
        <f>AA14+AA15</f>
        <v>86784</v>
      </c>
      <c r="AB16" s="163">
        <f>AB14+AB15</f>
        <v>173242</v>
      </c>
      <c r="AC16" s="164">
        <f t="shared" si="5"/>
        <v>0.49905911961302685</v>
      </c>
      <c r="AD16" s="152">
        <f t="shared" si="3"/>
        <v>0</v>
      </c>
      <c r="AE16" s="163">
        <f>AE14+AE15</f>
        <v>8908</v>
      </c>
      <c r="AF16" s="163">
        <f>AF14+AF15</f>
        <v>8532</v>
      </c>
      <c r="AG16" s="163">
        <f>AG14+AG15</f>
        <v>17440</v>
      </c>
      <c r="AH16" s="165">
        <f t="shared" si="4"/>
        <v>0.51077981651376148</v>
      </c>
      <c r="AJ16" s="163">
        <f>AJ14+AJ15</f>
        <v>6154</v>
      </c>
      <c r="AK16" s="163">
        <f>AK14+AK15</f>
        <v>5981</v>
      </c>
      <c r="AL16" s="163">
        <f>AL14+AL15</f>
        <v>12135</v>
      </c>
      <c r="AM16" s="165">
        <f>AJ16/AL16</f>
        <v>0.50712814173877219</v>
      </c>
    </row>
    <row r="17" spans="1:39" x14ac:dyDescent="0.25">
      <c r="A17" s="585" t="s">
        <v>228</v>
      </c>
      <c r="B17" s="586"/>
      <c r="C17" s="587"/>
      <c r="D17" s="141">
        <v>12131</v>
      </c>
      <c r="E17" s="141">
        <v>8970</v>
      </c>
      <c r="F17" s="141">
        <v>8494</v>
      </c>
      <c r="G17" s="141">
        <v>7349</v>
      </c>
      <c r="H17" s="142">
        <v>9809</v>
      </c>
      <c r="I17" s="142">
        <v>7024</v>
      </c>
      <c r="J17" s="142">
        <v>6489</v>
      </c>
      <c r="K17" s="142">
        <v>5767</v>
      </c>
      <c r="L17" s="142">
        <v>5795</v>
      </c>
      <c r="M17" s="142">
        <v>6183</v>
      </c>
      <c r="N17" s="142">
        <v>6531</v>
      </c>
      <c r="O17" s="142">
        <v>6742</v>
      </c>
      <c r="P17" s="142">
        <v>6445</v>
      </c>
      <c r="Q17" s="142">
        <v>6284</v>
      </c>
      <c r="R17" s="142">
        <v>6368</v>
      </c>
      <c r="S17" s="142">
        <v>6123</v>
      </c>
      <c r="T17" s="144">
        <f>'[63]Matricula por Grado'!Y8</f>
        <v>6955</v>
      </c>
      <c r="U17" s="171"/>
      <c r="V17" s="145"/>
      <c r="W17" s="146">
        <f t="shared" si="1"/>
        <v>587</v>
      </c>
      <c r="X17" s="155">
        <f t="shared" si="2"/>
        <v>1.0921796482412061</v>
      </c>
      <c r="Y17" s="172"/>
      <c r="Z17">
        <v>3448</v>
      </c>
      <c r="AA17">
        <v>3507</v>
      </c>
      <c r="AB17" s="150">
        <f>SUM(Z17:AA17)</f>
        <v>6955</v>
      </c>
      <c r="AC17" s="151">
        <f t="shared" si="5"/>
        <v>0.49575844716031631</v>
      </c>
      <c r="AD17" s="152">
        <f t="shared" si="3"/>
        <v>0</v>
      </c>
      <c r="AE17">
        <v>571</v>
      </c>
      <c r="AF17">
        <v>417</v>
      </c>
      <c r="AG17" s="150">
        <f>+AE17+AF17</f>
        <v>988</v>
      </c>
      <c r="AH17" s="153">
        <f t="shared" si="4"/>
        <v>0.57793522267206476</v>
      </c>
      <c r="AJ17">
        <v>217</v>
      </c>
      <c r="AK17">
        <v>278</v>
      </c>
      <c r="AL17" s="150">
        <f>+AJ17+AK17</f>
        <v>495</v>
      </c>
      <c r="AM17" s="153">
        <f>AJ17/AL17</f>
        <v>0.43838383838383838</v>
      </c>
    </row>
    <row r="18" spans="1:39" x14ac:dyDescent="0.25">
      <c r="A18" s="585" t="s">
        <v>229</v>
      </c>
      <c r="B18" s="586"/>
      <c r="C18" s="587"/>
      <c r="D18" s="141">
        <v>2668</v>
      </c>
      <c r="E18" s="141">
        <v>6287</v>
      </c>
      <c r="F18" s="141">
        <v>8186</v>
      </c>
      <c r="G18" s="141">
        <v>5442</v>
      </c>
      <c r="H18" s="142">
        <v>4601</v>
      </c>
      <c r="I18" s="142">
        <v>3963</v>
      </c>
      <c r="J18" s="142">
        <v>3071</v>
      </c>
      <c r="K18" s="142">
        <v>2297</v>
      </c>
      <c r="L18" s="142">
        <v>1084</v>
      </c>
      <c r="M18" s="142">
        <v>943</v>
      </c>
      <c r="N18" s="142"/>
      <c r="O18" s="142"/>
      <c r="P18" s="142"/>
      <c r="Q18" s="142"/>
      <c r="R18" s="142"/>
      <c r="S18" s="142"/>
      <c r="T18" s="173"/>
      <c r="U18" s="171"/>
      <c r="V18" s="145"/>
      <c r="W18" s="146"/>
      <c r="X18" s="146"/>
      <c r="Y18" s="174"/>
      <c r="Z18" s="175"/>
      <c r="AA18" s="150"/>
      <c r="AB18" s="150"/>
      <c r="AC18" s="158"/>
      <c r="AD18" s="152">
        <f t="shared" si="3"/>
        <v>0</v>
      </c>
      <c r="AE18" s="175"/>
      <c r="AF18" s="150"/>
      <c r="AG18" s="150">
        <f>+AE18+AF18</f>
        <v>0</v>
      </c>
      <c r="AH18" s="153"/>
      <c r="AJ18" s="175"/>
      <c r="AK18" s="150"/>
      <c r="AL18" s="150">
        <f>+AJ18+AK18</f>
        <v>0</v>
      </c>
      <c r="AM18" s="153"/>
    </row>
    <row r="19" spans="1:39" x14ac:dyDescent="0.25">
      <c r="A19" s="585" t="s">
        <v>230</v>
      </c>
      <c r="B19" s="586"/>
      <c r="C19" s="587"/>
      <c r="D19" s="141">
        <v>5414</v>
      </c>
      <c r="E19" s="141">
        <v>15801</v>
      </c>
      <c r="F19" s="141">
        <v>23686</v>
      </c>
      <c r="G19" s="141">
        <v>18768</v>
      </c>
      <c r="H19" s="142">
        <v>176</v>
      </c>
      <c r="I19" s="142">
        <v>231</v>
      </c>
      <c r="J19" s="142">
        <v>99</v>
      </c>
      <c r="K19" s="142">
        <v>209</v>
      </c>
      <c r="L19" s="142">
        <v>940</v>
      </c>
      <c r="M19" s="142">
        <v>23</v>
      </c>
      <c r="N19" s="142">
        <v>915</v>
      </c>
      <c r="O19" s="142">
        <v>2168</v>
      </c>
      <c r="P19" s="142">
        <v>0</v>
      </c>
      <c r="Q19" s="142">
        <v>449</v>
      </c>
      <c r="R19" s="142">
        <v>851</v>
      </c>
      <c r="S19" s="142">
        <v>632</v>
      </c>
      <c r="T19" s="144">
        <f>'[63]Matricula por Grado'!Y9</f>
        <v>4</v>
      </c>
      <c r="U19" s="176"/>
      <c r="V19" s="145"/>
      <c r="W19" s="146">
        <f t="shared" si="1"/>
        <v>-847</v>
      </c>
      <c r="X19" s="146"/>
      <c r="Z19" s="177">
        <v>1</v>
      </c>
      <c r="AA19" s="177">
        <v>3</v>
      </c>
      <c r="AB19" s="150">
        <f>SUM(Z19:AA19)</f>
        <v>4</v>
      </c>
      <c r="AC19" s="151">
        <f t="shared" si="5"/>
        <v>0.25</v>
      </c>
      <c r="AD19" s="152">
        <f t="shared" si="3"/>
        <v>0</v>
      </c>
      <c r="AE19" s="178"/>
      <c r="AF19" s="150"/>
      <c r="AG19" s="150">
        <f>+AE19+AF19</f>
        <v>0</v>
      </c>
      <c r="AH19" s="153"/>
      <c r="AJ19" s="178"/>
      <c r="AK19" s="150"/>
      <c r="AL19" s="150">
        <f>+AJ19+AK19</f>
        <v>0</v>
      </c>
      <c r="AM19" s="153"/>
    </row>
    <row r="20" spans="1:39" ht="15.75" customHeight="1" thickBot="1" x14ac:dyDescent="0.3">
      <c r="A20" s="579" t="s">
        <v>231</v>
      </c>
      <c r="B20" s="580"/>
      <c r="C20" s="581"/>
      <c r="D20" s="159">
        <f>SUM(D17:D19)</f>
        <v>20213</v>
      </c>
      <c r="E20" s="159">
        <f>SUM(E17:E19)</f>
        <v>31058</v>
      </c>
      <c r="F20" s="159">
        <f>SUM(F17:F19)</f>
        <v>40366</v>
      </c>
      <c r="G20" s="159">
        <f>SUM(G17:G19)</f>
        <v>31559</v>
      </c>
      <c r="H20" s="159">
        <f t="shared" ref="H20:O20" si="8">SUM(H17:H19)</f>
        <v>14586</v>
      </c>
      <c r="I20" s="159">
        <f t="shared" si="8"/>
        <v>11218</v>
      </c>
      <c r="J20" s="159">
        <f t="shared" si="8"/>
        <v>9659</v>
      </c>
      <c r="K20" s="159">
        <f t="shared" si="8"/>
        <v>8273</v>
      </c>
      <c r="L20" s="159">
        <f t="shared" si="8"/>
        <v>7819</v>
      </c>
      <c r="M20" s="159">
        <f t="shared" si="8"/>
        <v>7149</v>
      </c>
      <c r="N20" s="159">
        <f t="shared" si="8"/>
        <v>7446</v>
      </c>
      <c r="O20" s="159">
        <f t="shared" si="8"/>
        <v>8910</v>
      </c>
      <c r="P20" s="159">
        <v>6445</v>
      </c>
      <c r="Q20" s="159">
        <v>6733</v>
      </c>
      <c r="R20" s="159">
        <v>7219</v>
      </c>
      <c r="S20" s="159">
        <v>6755</v>
      </c>
      <c r="T20" s="159">
        <f>SUM(T17:T19)</f>
        <v>6959</v>
      </c>
      <c r="U20" s="179"/>
      <c r="W20" s="146">
        <f t="shared" si="1"/>
        <v>-260</v>
      </c>
      <c r="X20" s="155">
        <f t="shared" si="2"/>
        <v>0.96398393129242277</v>
      </c>
      <c r="Z20" s="163">
        <f>SUM(Z17:Z19)</f>
        <v>3449</v>
      </c>
      <c r="AA20" s="163">
        <f>SUM(AA17:AA19)</f>
        <v>3510</v>
      </c>
      <c r="AB20" s="163">
        <f>SUM(AB17:AB19)</f>
        <v>6959</v>
      </c>
      <c r="AC20" s="164">
        <f t="shared" si="5"/>
        <v>0.49561718637735308</v>
      </c>
      <c r="AD20" s="152">
        <f t="shared" si="3"/>
        <v>0</v>
      </c>
      <c r="AE20" s="163">
        <f>SUM(AE17:AE19)</f>
        <v>571</v>
      </c>
      <c r="AF20" s="163">
        <f>SUM(AF17:AF19)</f>
        <v>417</v>
      </c>
      <c r="AG20" s="163">
        <f>SUM(AE20:AF20)</f>
        <v>988</v>
      </c>
      <c r="AH20" s="165">
        <f>AE20/AG20</f>
        <v>0.57793522267206476</v>
      </c>
      <c r="AJ20" s="163">
        <f>SUM(AJ17:AJ19)</f>
        <v>217</v>
      </c>
      <c r="AK20" s="163">
        <f>SUM(AK17:AK19)</f>
        <v>278</v>
      </c>
      <c r="AL20" s="163">
        <f>SUM(AJ20:AK20)</f>
        <v>495</v>
      </c>
      <c r="AM20" s="165">
        <f>AJ20/AL20</f>
        <v>0.43838383838383838</v>
      </c>
    </row>
    <row r="21" spans="1:39" x14ac:dyDescent="0.25">
      <c r="A21" s="180"/>
      <c r="B21" s="180"/>
      <c r="C21" s="180"/>
      <c r="D21" s="180"/>
      <c r="E21" s="180"/>
      <c r="F21" s="180"/>
      <c r="G21" s="180"/>
      <c r="H21" s="180"/>
      <c r="I21" s="180"/>
      <c r="J21" s="180"/>
      <c r="K21" s="180">
        <f>+K14+K20</f>
        <v>148886</v>
      </c>
      <c r="L21" s="180">
        <f t="shared" ref="L21" si="9">+L14+L20</f>
        <v>148204</v>
      </c>
      <c r="M21" s="180"/>
      <c r="N21" s="180"/>
      <c r="O21" s="180"/>
      <c r="P21" s="180"/>
      <c r="Q21" s="180"/>
      <c r="R21" s="180"/>
      <c r="S21" s="180"/>
      <c r="T21" s="180"/>
      <c r="U21" s="148"/>
      <c r="W21" s="146"/>
      <c r="X21" s="146"/>
      <c r="Z21" s="178"/>
      <c r="AA21" s="150"/>
      <c r="AB21" s="150"/>
      <c r="AC21" s="158"/>
      <c r="AD21" s="152">
        <f t="shared" si="3"/>
        <v>0</v>
      </c>
      <c r="AE21" s="178"/>
      <c r="AF21" s="150"/>
      <c r="AG21" s="150"/>
      <c r="AH21" s="153"/>
      <c r="AJ21" s="178"/>
      <c r="AK21" s="150"/>
      <c r="AL21" s="150"/>
      <c r="AM21" s="153"/>
    </row>
    <row r="22" spans="1:39" ht="15" customHeight="1" x14ac:dyDescent="0.25">
      <c r="A22" s="588" t="s">
        <v>232</v>
      </c>
      <c r="B22" s="588"/>
      <c r="C22" s="588"/>
      <c r="D22" s="181">
        <f>D16+D20</f>
        <v>196870</v>
      </c>
      <c r="E22" s="181">
        <f>E16+E20</f>
        <v>201266</v>
      </c>
      <c r="F22" s="181">
        <f>F16+F20</f>
        <v>211878</v>
      </c>
      <c r="G22" s="181">
        <f>G16+G20</f>
        <v>200433</v>
      </c>
      <c r="H22" s="181">
        <f t="shared" ref="H22:O22" si="10">H16+H20</f>
        <v>178862</v>
      </c>
      <c r="I22" s="181">
        <f t="shared" si="10"/>
        <v>175063</v>
      </c>
      <c r="J22" s="181">
        <f t="shared" si="10"/>
        <v>172775</v>
      </c>
      <c r="K22" s="181">
        <f t="shared" si="10"/>
        <v>170640</v>
      </c>
      <c r="L22" s="181">
        <f t="shared" si="10"/>
        <v>168486</v>
      </c>
      <c r="M22" s="181">
        <f t="shared" si="10"/>
        <v>169162</v>
      </c>
      <c r="N22" s="181">
        <f t="shared" si="10"/>
        <v>172905</v>
      </c>
      <c r="O22" s="181">
        <f t="shared" si="10"/>
        <v>176141</v>
      </c>
      <c r="P22" s="181">
        <v>178111</v>
      </c>
      <c r="Q22" s="181">
        <v>185824</v>
      </c>
      <c r="R22" s="181">
        <v>182424</v>
      </c>
      <c r="S22" s="181">
        <v>179108</v>
      </c>
      <c r="T22" s="181">
        <f>T16+T20</f>
        <v>180201</v>
      </c>
      <c r="U22" s="182"/>
      <c r="W22" s="146">
        <f t="shared" si="1"/>
        <v>-2223</v>
      </c>
      <c r="X22" s="161">
        <f t="shared" si="2"/>
        <v>0.98781410340744635</v>
      </c>
      <c r="Z22" s="183">
        <f>Z16+Z20</f>
        <v>89907</v>
      </c>
      <c r="AA22" s="183">
        <f>AA16+AA20</f>
        <v>90294</v>
      </c>
      <c r="AB22" s="183">
        <f>SUM(Z22:AA22)</f>
        <v>180201</v>
      </c>
      <c r="AC22" s="184">
        <f t="shared" si="5"/>
        <v>0.49892619907769659</v>
      </c>
      <c r="AD22" s="152">
        <f t="shared" si="3"/>
        <v>0</v>
      </c>
      <c r="AE22" s="183">
        <f>AE16+AE20</f>
        <v>9479</v>
      </c>
      <c r="AF22" s="183">
        <f>AF16+AF20</f>
        <v>8949</v>
      </c>
      <c r="AG22" s="183">
        <f>AG16+AG20</f>
        <v>18428</v>
      </c>
      <c r="AH22" s="185">
        <f>AE22/AG22</f>
        <v>0.51438029086173209</v>
      </c>
      <c r="AJ22" s="183">
        <f>AJ16+AJ20</f>
        <v>6371</v>
      </c>
      <c r="AK22" s="183">
        <f>AK16+AK20</f>
        <v>6259</v>
      </c>
      <c r="AL22" s="183">
        <f>AL16+AL20</f>
        <v>12630</v>
      </c>
      <c r="AM22" s="185">
        <f>AJ22/AL22</f>
        <v>0.50443388756927954</v>
      </c>
    </row>
    <row r="23" spans="1:39" x14ac:dyDescent="0.25">
      <c r="A23" s="186"/>
      <c r="B23" s="186"/>
      <c r="C23" s="186"/>
      <c r="D23" s="186"/>
      <c r="E23" s="186"/>
      <c r="F23" s="186"/>
      <c r="G23" s="186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48"/>
      <c r="W23" s="146"/>
      <c r="X23" s="146"/>
      <c r="Z23" s="178"/>
      <c r="AA23" s="150"/>
      <c r="AB23" s="150"/>
      <c r="AC23" s="158"/>
      <c r="AD23" s="152">
        <f t="shared" si="3"/>
        <v>0</v>
      </c>
      <c r="AE23" s="178"/>
      <c r="AF23" s="150"/>
      <c r="AG23" s="150"/>
      <c r="AH23" s="153"/>
      <c r="AJ23" s="178"/>
      <c r="AK23" s="150"/>
      <c r="AL23" s="150"/>
      <c r="AM23" s="153"/>
    </row>
    <row r="24" spans="1:39" ht="15.75" customHeight="1" x14ac:dyDescent="0.25">
      <c r="A24" s="588" t="s">
        <v>233</v>
      </c>
      <c r="B24" s="588"/>
      <c r="C24" s="588"/>
      <c r="D24" s="181">
        <v>54039</v>
      </c>
      <c r="E24" s="181">
        <v>54039</v>
      </c>
      <c r="F24" s="181">
        <v>54039</v>
      </c>
      <c r="G24" s="181">
        <v>54039</v>
      </c>
      <c r="H24" s="181">
        <v>54039</v>
      </c>
      <c r="I24" s="181">
        <v>54077</v>
      </c>
      <c r="J24" s="181">
        <v>56562</v>
      </c>
      <c r="K24" s="181">
        <v>56225</v>
      </c>
      <c r="L24" s="181">
        <v>56627</v>
      </c>
      <c r="M24" s="181">
        <v>55203</v>
      </c>
      <c r="N24" s="181">
        <v>58105</v>
      </c>
      <c r="O24" s="181">
        <v>59806</v>
      </c>
      <c r="P24" s="181">
        <v>59143</v>
      </c>
      <c r="Q24" s="181">
        <v>51888</v>
      </c>
      <c r="R24" s="181">
        <v>54720</v>
      </c>
      <c r="S24" s="181">
        <v>57165</v>
      </c>
      <c r="T24" s="181">
        <f>'[63]Matricula por Grado'!Q10+'[63]Matricula por Grado'!Y10</f>
        <v>54444</v>
      </c>
      <c r="U24" s="187"/>
      <c r="W24" s="146">
        <f t="shared" si="1"/>
        <v>-276</v>
      </c>
      <c r="X24" s="156">
        <f t="shared" si="2"/>
        <v>0.99495614035087721</v>
      </c>
      <c r="Y24" s="162"/>
      <c r="Z24" s="177">
        <v>26299</v>
      </c>
      <c r="AA24" s="177">
        <v>28145</v>
      </c>
      <c r="AB24" s="150">
        <f>SUM(Z24:AA24)</f>
        <v>54444</v>
      </c>
      <c r="AC24" s="188">
        <f t="shared" si="5"/>
        <v>0.48304680038204395</v>
      </c>
      <c r="AD24" s="152">
        <f t="shared" si="3"/>
        <v>0</v>
      </c>
      <c r="AE24">
        <v>596</v>
      </c>
      <c r="AF24">
        <v>627</v>
      </c>
      <c r="AG24" s="189">
        <f>+AE24+AF24</f>
        <v>1223</v>
      </c>
      <c r="AH24" s="190">
        <f>AE24/AG24</f>
        <v>0.48732624693376941</v>
      </c>
      <c r="AJ24" s="189">
        <v>761</v>
      </c>
      <c r="AK24" s="189">
        <v>814</v>
      </c>
      <c r="AL24" s="189">
        <f>SUM(AJ24:AK24)</f>
        <v>1575</v>
      </c>
      <c r="AM24" s="190">
        <f>AJ24/AL24</f>
        <v>0.4831746031746032</v>
      </c>
    </row>
    <row r="25" spans="1:39" ht="15.75" thickBot="1" x14ac:dyDescent="0.3">
      <c r="A25" s="191"/>
      <c r="B25" s="191"/>
      <c r="C25" s="191"/>
      <c r="D25" s="191"/>
      <c r="E25" s="191"/>
      <c r="F25" s="191"/>
      <c r="G25" s="191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W25" s="146"/>
      <c r="X25" s="146"/>
      <c r="Z25" s="178"/>
      <c r="AA25" s="150"/>
      <c r="AB25" s="150"/>
      <c r="AC25" s="158"/>
      <c r="AD25" s="152">
        <f t="shared" si="3"/>
        <v>0</v>
      </c>
      <c r="AE25" s="178"/>
      <c r="AF25" s="150"/>
      <c r="AG25" s="150"/>
      <c r="AH25" s="153"/>
      <c r="AJ25" s="178"/>
      <c r="AK25" s="150"/>
      <c r="AL25" s="150"/>
      <c r="AM25" s="153"/>
    </row>
    <row r="26" spans="1:39" ht="15.75" thickBot="1" x14ac:dyDescent="0.3">
      <c r="A26" s="589" t="s">
        <v>234</v>
      </c>
      <c r="B26" s="590"/>
      <c r="C26" s="591"/>
      <c r="D26" s="192">
        <f>D22+D24</f>
        <v>250909</v>
      </c>
      <c r="E26" s="192">
        <f>E22+E24</f>
        <v>255305</v>
      </c>
      <c r="F26" s="192">
        <f>F22+F24</f>
        <v>265917</v>
      </c>
      <c r="G26" s="192">
        <f>G22+G24</f>
        <v>254472</v>
      </c>
      <c r="H26" s="192">
        <f t="shared" ref="H26:O26" si="11">H22+H24</f>
        <v>232901</v>
      </c>
      <c r="I26" s="192">
        <f t="shared" si="11"/>
        <v>229140</v>
      </c>
      <c r="J26" s="192">
        <f t="shared" si="11"/>
        <v>229337</v>
      </c>
      <c r="K26" s="192">
        <f t="shared" si="11"/>
        <v>226865</v>
      </c>
      <c r="L26" s="192">
        <f t="shared" si="11"/>
        <v>225113</v>
      </c>
      <c r="M26" s="192">
        <f t="shared" si="11"/>
        <v>224365</v>
      </c>
      <c r="N26" s="192">
        <f t="shared" si="11"/>
        <v>231010</v>
      </c>
      <c r="O26" s="192">
        <f t="shared" si="11"/>
        <v>235947</v>
      </c>
      <c r="P26" s="192">
        <v>237254</v>
      </c>
      <c r="Q26" s="192">
        <v>237712</v>
      </c>
      <c r="R26" s="192">
        <v>237144</v>
      </c>
      <c r="S26" s="192">
        <v>236273</v>
      </c>
      <c r="T26" s="192">
        <f>T22+T24</f>
        <v>234645</v>
      </c>
      <c r="U26" s="192"/>
      <c r="W26" s="146">
        <f t="shared" si="1"/>
        <v>-2499</v>
      </c>
      <c r="X26" s="156">
        <f t="shared" si="2"/>
        <v>0.98946209897783621</v>
      </c>
      <c r="Z26" s="193">
        <f>Z22+Z24</f>
        <v>116206</v>
      </c>
      <c r="AA26" s="193">
        <f>AA22+AA24</f>
        <v>118439</v>
      </c>
      <c r="AB26" s="193">
        <f>AB22+AB24</f>
        <v>234645</v>
      </c>
      <c r="AC26" s="151">
        <f t="shared" si="5"/>
        <v>0.49524174817277161</v>
      </c>
      <c r="AD26" s="152">
        <f t="shared" si="3"/>
        <v>0</v>
      </c>
      <c r="AE26" s="193">
        <f>AE22+AE24</f>
        <v>10075</v>
      </c>
      <c r="AF26" s="193">
        <f>AF22+AF24</f>
        <v>9576</v>
      </c>
      <c r="AG26" s="193">
        <f>AG22+AG24</f>
        <v>19651</v>
      </c>
      <c r="AH26" s="194">
        <f>AE26/AG26</f>
        <v>0.51269655488270316</v>
      </c>
      <c r="AJ26" s="193">
        <f>AJ22+AJ24</f>
        <v>7132</v>
      </c>
      <c r="AK26" s="193">
        <f>AK22+AK24</f>
        <v>7073</v>
      </c>
      <c r="AL26" s="193">
        <f>AL22+AL24</f>
        <v>14205</v>
      </c>
      <c r="AM26" s="194">
        <f>AJ26/AL26</f>
        <v>0.50207673354452653</v>
      </c>
    </row>
    <row r="27" spans="1:39" x14ac:dyDescent="0.25">
      <c r="A27" s="195" t="s">
        <v>235</v>
      </c>
      <c r="B27" s="196"/>
      <c r="C27" s="197" t="s">
        <v>236</v>
      </c>
      <c r="D27" s="197"/>
      <c r="E27" s="197"/>
      <c r="F27" s="197"/>
      <c r="G27" s="197"/>
      <c r="M27" s="148"/>
      <c r="N27" s="148"/>
      <c r="O27" s="148"/>
      <c r="P27" s="148"/>
      <c r="Q27" s="148"/>
      <c r="R27" s="148"/>
      <c r="S27" s="148"/>
      <c r="T27" s="148"/>
      <c r="U27" s="198"/>
      <c r="AE27" s="199" t="s">
        <v>237</v>
      </c>
      <c r="AF27" t="s">
        <v>238</v>
      </c>
      <c r="AJ27" t="s">
        <v>238</v>
      </c>
    </row>
    <row r="28" spans="1:39" x14ac:dyDescent="0.25">
      <c r="A28" s="200" t="s">
        <v>239</v>
      </c>
      <c r="B28" s="201" t="s">
        <v>240</v>
      </c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W28" s="202"/>
    </row>
    <row r="29" spans="1:39" ht="15" hidden="1" customHeight="1" x14ac:dyDescent="0.25">
      <c r="A29" s="200"/>
      <c r="B29" s="201"/>
      <c r="T29" s="198"/>
      <c r="U29" s="148"/>
      <c r="W29" s="202"/>
    </row>
    <row r="30" spans="1:39" ht="15.75" hidden="1" customHeight="1" x14ac:dyDescent="0.25">
      <c r="B30" s="203" t="s">
        <v>241</v>
      </c>
      <c r="C30" s="204" t="s">
        <v>242</v>
      </c>
      <c r="D30" s="204"/>
      <c r="E30" s="204"/>
      <c r="F30" s="204"/>
      <c r="G30" s="204"/>
      <c r="H30" s="204" t="s">
        <v>243</v>
      </c>
      <c r="I30" s="204" t="s">
        <v>244</v>
      </c>
      <c r="J30" s="204" t="s">
        <v>245</v>
      </c>
      <c r="K30" s="204" t="s">
        <v>246</v>
      </c>
      <c r="L30" s="204" t="s">
        <v>247</v>
      </c>
      <c r="M30" s="204"/>
      <c r="N30" s="204"/>
      <c r="O30" s="204"/>
      <c r="P30" s="204"/>
      <c r="Q30" s="204"/>
      <c r="R30" s="205"/>
      <c r="S30" s="205"/>
      <c r="T30" s="198"/>
      <c r="U30" s="204"/>
      <c r="W30" s="202"/>
    </row>
    <row r="31" spans="1:39" ht="15.75" hidden="1" customHeight="1" x14ac:dyDescent="0.25">
      <c r="A31" s="206"/>
      <c r="B31" s="207" t="s">
        <v>248</v>
      </c>
      <c r="C31" s="208"/>
      <c r="D31" s="208"/>
      <c r="E31" s="208"/>
      <c r="F31" s="208"/>
      <c r="G31" s="208"/>
      <c r="H31" s="209" t="e">
        <f>#REF!</f>
        <v>#REF!</v>
      </c>
      <c r="I31" s="209" t="e">
        <f>#REF!</f>
        <v>#REF!</v>
      </c>
      <c r="J31" s="209" t="e">
        <f>#REF!</f>
        <v>#REF!</v>
      </c>
      <c r="K31" s="210" t="e">
        <f>#REF!</f>
        <v>#REF!</v>
      </c>
      <c r="L31" s="210" t="e">
        <f>#REF!</f>
        <v>#REF!</v>
      </c>
      <c r="M31" s="210"/>
      <c r="N31" s="210"/>
      <c r="O31" s="210"/>
      <c r="P31" s="210"/>
      <c r="Q31" s="210"/>
      <c r="R31" s="211"/>
      <c r="S31" s="211"/>
      <c r="T31" s="198"/>
      <c r="U31" s="212"/>
      <c r="W31" s="202"/>
    </row>
    <row r="32" spans="1:39" ht="15.75" hidden="1" customHeight="1" x14ac:dyDescent="0.25">
      <c r="A32" s="206"/>
      <c r="B32" s="207" t="s">
        <v>249</v>
      </c>
      <c r="C32" s="209">
        <v>0</v>
      </c>
      <c r="D32" s="209"/>
      <c r="E32" s="209"/>
      <c r="F32" s="209"/>
      <c r="G32" s="209"/>
      <c r="H32" s="213">
        <v>0</v>
      </c>
      <c r="I32" s="213">
        <v>0</v>
      </c>
      <c r="J32" s="209">
        <v>0</v>
      </c>
      <c r="K32" s="209">
        <v>0</v>
      </c>
      <c r="L32" s="209">
        <v>0</v>
      </c>
      <c r="M32" s="209"/>
      <c r="N32" s="209"/>
      <c r="O32" s="209"/>
      <c r="P32" s="209"/>
      <c r="Q32" s="209"/>
      <c r="R32" s="214"/>
      <c r="S32" s="214"/>
      <c r="T32" s="198"/>
      <c r="U32" s="212"/>
      <c r="W32" s="202"/>
    </row>
    <row r="33" spans="1:24" ht="15.75" hidden="1" customHeight="1" x14ac:dyDescent="0.25">
      <c r="A33" s="206"/>
      <c r="B33" s="207" t="s">
        <v>250</v>
      </c>
      <c r="C33" s="209"/>
      <c r="D33" s="209"/>
      <c r="E33" s="209"/>
      <c r="F33" s="209"/>
      <c r="G33" s="209"/>
      <c r="H33" s="213"/>
      <c r="I33" s="213"/>
      <c r="J33" s="209"/>
      <c r="K33" s="209"/>
      <c r="L33" s="209"/>
      <c r="M33" s="209"/>
      <c r="N33" s="209"/>
      <c r="O33" s="209"/>
      <c r="P33" s="209"/>
      <c r="Q33" s="209"/>
      <c r="R33" s="214"/>
      <c r="S33" s="214"/>
      <c r="T33" s="198"/>
      <c r="U33" s="212"/>
      <c r="W33" s="202"/>
    </row>
    <row r="34" spans="1:24" ht="15.75" hidden="1" customHeight="1" x14ac:dyDescent="0.25">
      <c r="A34" s="206"/>
      <c r="B34" s="207" t="s">
        <v>251</v>
      </c>
      <c r="C34" s="209"/>
      <c r="D34" s="209"/>
      <c r="E34" s="209"/>
      <c r="F34" s="209"/>
      <c r="G34" s="209"/>
      <c r="H34" s="213"/>
      <c r="I34" s="213"/>
      <c r="J34" s="209"/>
      <c r="K34" s="209"/>
      <c r="L34" s="209"/>
      <c r="M34" s="209"/>
      <c r="N34" s="209"/>
      <c r="O34" s="209"/>
      <c r="P34" s="209"/>
      <c r="Q34" s="209"/>
      <c r="R34" s="214"/>
      <c r="S34" s="214"/>
      <c r="T34" s="198"/>
      <c r="U34" s="212"/>
      <c r="W34" s="202"/>
    </row>
    <row r="35" spans="1:24" ht="15.75" hidden="1" customHeight="1" x14ac:dyDescent="0.25">
      <c r="A35" s="206"/>
      <c r="B35" s="207" t="s">
        <v>252</v>
      </c>
      <c r="C35" s="209"/>
      <c r="D35" s="209"/>
      <c r="E35" s="209"/>
      <c r="F35" s="209"/>
      <c r="G35" s="209"/>
      <c r="H35" s="213"/>
      <c r="I35" s="213"/>
      <c r="J35" s="209"/>
      <c r="K35" s="209"/>
      <c r="L35" s="209"/>
      <c r="M35" s="209"/>
      <c r="N35" s="209"/>
      <c r="O35" s="209"/>
      <c r="P35" s="209"/>
      <c r="Q35" s="209"/>
      <c r="R35" s="214"/>
      <c r="S35" s="214"/>
      <c r="T35" s="198"/>
      <c r="U35" s="212"/>
      <c r="W35" s="202"/>
    </row>
    <row r="36" spans="1:24" ht="15.75" x14ac:dyDescent="0.25">
      <c r="A36" s="206" t="s">
        <v>253</v>
      </c>
      <c r="B36" s="215"/>
      <c r="H36" s="216" t="s">
        <v>254</v>
      </c>
      <c r="J36" s="148">
        <f>+O36-H37</f>
        <v>0</v>
      </c>
      <c r="K36" s="217" t="s">
        <v>255</v>
      </c>
      <c r="L36" s="218"/>
      <c r="M36" s="218"/>
      <c r="N36" s="219">
        <f>T9/H37</f>
        <v>0.96665650948426907</v>
      </c>
      <c r="O36" s="148">
        <v>131270</v>
      </c>
      <c r="P36" s="220">
        <f>+T9-O36</f>
        <v>-4377</v>
      </c>
      <c r="Q36" s="148"/>
      <c r="R36" s="221"/>
      <c r="S36" s="221"/>
      <c r="T36" s="202"/>
      <c r="U36" s="218"/>
      <c r="W36" s="202"/>
    </row>
    <row r="37" spans="1:24" ht="15.75" x14ac:dyDescent="0.25">
      <c r="D37" s="219"/>
      <c r="E37" s="219"/>
      <c r="F37" s="219"/>
      <c r="G37" s="219"/>
      <c r="H37" s="222">
        <f>129809+1461</f>
        <v>131270</v>
      </c>
      <c r="I37" s="223"/>
      <c r="K37" s="217" t="s">
        <v>256</v>
      </c>
      <c r="L37" s="223"/>
      <c r="N37" s="219">
        <f>T9/[63]MatrículaXGradoRetiros!E16</f>
        <v>0.95380302016701868</v>
      </c>
      <c r="O37" s="223"/>
      <c r="P37" s="148"/>
      <c r="Q37" s="148"/>
      <c r="R37" s="148"/>
      <c r="S37" s="148"/>
      <c r="T37" s="198"/>
      <c r="U37" s="224"/>
      <c r="W37" s="202"/>
    </row>
    <row r="38" spans="1:24" ht="15.75" x14ac:dyDescent="0.25">
      <c r="A38" s="217" t="s">
        <v>257</v>
      </c>
      <c r="B38" s="206"/>
      <c r="C38" s="225"/>
      <c r="D38" s="225"/>
      <c r="E38" s="225"/>
      <c r="F38" s="225"/>
      <c r="G38" s="225"/>
      <c r="H38" s="223"/>
      <c r="I38" s="223"/>
      <c r="J38" s="223"/>
      <c r="K38" s="223"/>
      <c r="L38" s="223"/>
      <c r="M38" s="223"/>
      <c r="N38" s="223"/>
      <c r="O38" s="223"/>
      <c r="P38" s="148"/>
      <c r="Q38" s="148"/>
      <c r="R38" s="148"/>
      <c r="S38" s="148"/>
      <c r="T38" s="202"/>
      <c r="U38" s="224"/>
      <c r="W38" s="202"/>
    </row>
    <row r="39" spans="1:24" ht="15.75" x14ac:dyDescent="0.25">
      <c r="A39" s="226" t="s">
        <v>258</v>
      </c>
      <c r="B39" s="206"/>
      <c r="C39" s="225"/>
      <c r="D39" s="225"/>
      <c r="E39" s="225"/>
      <c r="F39" s="225"/>
      <c r="G39" s="225"/>
      <c r="H39" s="227"/>
      <c r="J39" s="227"/>
      <c r="K39" s="228"/>
      <c r="L39" s="223"/>
      <c r="M39" s="223"/>
      <c r="N39" s="223"/>
      <c r="O39" s="223"/>
      <c r="P39" s="148"/>
      <c r="Q39" s="148"/>
      <c r="R39" s="148"/>
      <c r="S39" s="148"/>
      <c r="T39" s="229"/>
      <c r="U39" s="224"/>
      <c r="W39" s="202"/>
    </row>
    <row r="40" spans="1:24" ht="15.75" x14ac:dyDescent="0.25">
      <c r="A40" s="217"/>
      <c r="B40" s="206"/>
      <c r="C40" s="230" t="s">
        <v>259</v>
      </c>
      <c r="D40" s="230"/>
      <c r="E40" s="230"/>
      <c r="F40" s="230"/>
      <c r="G40" s="230"/>
      <c r="H40" s="227"/>
      <c r="I40" s="148"/>
      <c r="J40" s="227"/>
      <c r="K40" s="223"/>
      <c r="L40" s="223"/>
      <c r="M40" s="223"/>
      <c r="N40" s="223"/>
      <c r="O40" s="223"/>
      <c r="P40" s="223"/>
      <c r="Q40" s="223"/>
      <c r="R40" s="223"/>
      <c r="S40" s="223"/>
      <c r="T40" s="231"/>
      <c r="U40" s="224"/>
      <c r="W40" s="202"/>
    </row>
    <row r="41" spans="1:24" x14ac:dyDescent="0.25">
      <c r="W41" s="202"/>
    </row>
    <row r="42" spans="1:24" x14ac:dyDescent="0.25">
      <c r="I42" s="232"/>
      <c r="J42" s="232"/>
      <c r="K42" s="232"/>
      <c r="L42" s="232"/>
      <c r="M42" s="232"/>
      <c r="N42" s="232" t="s">
        <v>260</v>
      </c>
      <c r="O42" s="232"/>
      <c r="P42" s="232"/>
      <c r="Q42" s="232"/>
      <c r="R42" s="232"/>
      <c r="S42" s="232"/>
      <c r="T42" s="233" t="s">
        <v>261</v>
      </c>
      <c r="U42" s="234" t="s">
        <v>141</v>
      </c>
      <c r="W42" s="202"/>
    </row>
    <row r="43" spans="1:24" ht="14.45" customHeight="1" x14ac:dyDescent="0.25">
      <c r="B43" s="235" t="s">
        <v>262</v>
      </c>
      <c r="C43" s="235" t="s">
        <v>263</v>
      </c>
      <c r="D43" s="235"/>
      <c r="E43" s="235"/>
      <c r="F43" s="235"/>
      <c r="G43" s="235"/>
      <c r="I43" s="236"/>
      <c r="J43" s="236" t="s">
        <v>264</v>
      </c>
      <c r="K43" s="236"/>
      <c r="L43" s="236"/>
      <c r="M43" s="236"/>
      <c r="N43" s="236"/>
      <c r="O43" s="236"/>
      <c r="P43" s="236"/>
      <c r="Q43" s="236"/>
      <c r="R43" s="236"/>
      <c r="S43" s="236"/>
      <c r="T43" s="237">
        <v>0</v>
      </c>
      <c r="U43" s="238"/>
      <c r="W43" s="202"/>
    </row>
    <row r="44" spans="1:24" ht="15" customHeight="1" x14ac:dyDescent="0.25">
      <c r="A44" s="239" t="s">
        <v>265</v>
      </c>
      <c r="B44" s="240">
        <f>(T9)/H37</f>
        <v>0.96665650948426907</v>
      </c>
      <c r="C44" s="221">
        <f>MIN(B44/2, 50%)</f>
        <v>0.48332825474213453</v>
      </c>
      <c r="D44" s="221"/>
      <c r="E44" s="221"/>
      <c r="F44" s="221"/>
      <c r="G44" s="221"/>
      <c r="I44" s="236"/>
      <c r="J44" s="236" t="s">
        <v>266</v>
      </c>
      <c r="K44" s="236"/>
      <c r="L44" s="236"/>
      <c r="M44" s="236"/>
      <c r="N44" s="236">
        <f>'[63]Matricula por Grado'!Q6</f>
        <v>141</v>
      </c>
      <c r="O44" s="236"/>
      <c r="P44" s="236"/>
      <c r="Q44" s="236"/>
      <c r="R44" s="236"/>
      <c r="S44" s="236"/>
      <c r="T44" s="237">
        <v>0</v>
      </c>
      <c r="U44" s="237"/>
      <c r="W44" s="241"/>
    </row>
    <row r="45" spans="1:24" ht="15" customHeight="1" x14ac:dyDescent="0.25">
      <c r="A45" s="239" t="s">
        <v>267</v>
      </c>
      <c r="B45" s="242">
        <f>IF(B44&lt;=100%, 100%-B44, 0%)</f>
        <v>3.3343490515730934E-2</v>
      </c>
      <c r="C45" s="221">
        <f>B45/2</f>
        <v>1.6671745257865467E-2</v>
      </c>
      <c r="D45" s="221"/>
      <c r="E45" s="221"/>
      <c r="F45" s="221"/>
      <c r="G45" s="221"/>
      <c r="I45" s="236"/>
      <c r="J45" s="236" t="s">
        <v>268</v>
      </c>
      <c r="K45" s="236"/>
      <c r="L45" s="236"/>
      <c r="M45" s="236"/>
      <c r="N45" s="236">
        <f>'[63]Matricula por Grado'!Z6</f>
        <v>560</v>
      </c>
      <c r="O45" s="236"/>
      <c r="P45" s="236"/>
      <c r="Q45" s="236"/>
      <c r="R45" s="236"/>
      <c r="S45" s="236"/>
      <c r="T45" s="237">
        <v>0</v>
      </c>
      <c r="U45" s="237"/>
      <c r="W45" s="241"/>
      <c r="X45" s="241"/>
    </row>
    <row r="46" spans="1:24" ht="15" customHeight="1" x14ac:dyDescent="0.25">
      <c r="A46" s="239" t="s">
        <v>269</v>
      </c>
      <c r="B46" s="242">
        <f>B44+B45</f>
        <v>1</v>
      </c>
      <c r="C46" s="243">
        <f>C44+C45</f>
        <v>0.5</v>
      </c>
      <c r="D46" s="243"/>
      <c r="E46" s="243"/>
      <c r="F46" s="243"/>
      <c r="G46" s="243"/>
      <c r="I46" s="236"/>
      <c r="J46" s="236"/>
      <c r="K46" s="236"/>
      <c r="L46" s="236"/>
      <c r="M46" s="236"/>
      <c r="N46" s="236">
        <v>0</v>
      </c>
      <c r="O46" s="236"/>
      <c r="P46" s="236"/>
      <c r="Q46" s="236"/>
      <c r="R46" s="236"/>
      <c r="S46" s="236"/>
      <c r="T46" s="237">
        <v>0</v>
      </c>
      <c r="U46" s="237">
        <v>0</v>
      </c>
      <c r="W46" s="241"/>
      <c r="X46" s="241"/>
    </row>
    <row r="47" spans="1:24" ht="15" customHeight="1" x14ac:dyDescent="0.25">
      <c r="V47" s="128"/>
      <c r="W47" s="241"/>
      <c r="X47" s="241"/>
    </row>
    <row r="48" spans="1:24" ht="15.75" x14ac:dyDescent="0.25">
      <c r="A48" s="206"/>
      <c r="B48" s="206"/>
      <c r="C48" s="206"/>
      <c r="D48" s="206"/>
      <c r="E48" s="206"/>
      <c r="F48" s="206"/>
      <c r="G48" s="206"/>
      <c r="H48" s="206"/>
      <c r="I48" s="206"/>
      <c r="J48" s="196" t="s">
        <v>270</v>
      </c>
      <c r="L48" s="206"/>
      <c r="M48" s="206"/>
      <c r="N48" s="244">
        <f>'[63]Matricula por Grado'!R3</f>
        <v>200</v>
      </c>
      <c r="O48" s="206"/>
      <c r="P48" s="206"/>
      <c r="Q48" s="206"/>
      <c r="R48" s="206"/>
      <c r="S48" s="206"/>
      <c r="T48" s="206"/>
      <c r="U48" s="206"/>
      <c r="V48" s="206"/>
    </row>
    <row r="49" spans="1:27" ht="15.75" x14ac:dyDescent="0.25"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</row>
    <row r="50" spans="1:27" ht="15.75" x14ac:dyDescent="0.25"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Z50" s="245"/>
      <c r="AA50" s="245"/>
    </row>
    <row r="51" spans="1:27" ht="15.75" x14ac:dyDescent="0.25">
      <c r="A51" s="206"/>
      <c r="B51" s="206"/>
      <c r="C51" s="206"/>
      <c r="D51" s="206"/>
      <c r="E51" s="206"/>
      <c r="F51" s="206"/>
      <c r="G51" s="206"/>
      <c r="H51" s="246"/>
      <c r="I51" s="247"/>
      <c r="J51" s="246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06"/>
      <c r="V51" s="206"/>
    </row>
    <row r="52" spans="1:27" ht="34.5" hidden="1" customHeight="1" x14ac:dyDescent="0.25">
      <c r="A52" s="577" t="s">
        <v>271</v>
      </c>
      <c r="B52" s="578"/>
      <c r="C52" s="578"/>
      <c r="D52" s="578"/>
      <c r="E52" s="578"/>
      <c r="F52" s="578"/>
      <c r="G52" s="578"/>
      <c r="H52" s="578"/>
      <c r="I52" s="578"/>
      <c r="J52" s="578"/>
      <c r="K52" s="578"/>
      <c r="L52" s="578"/>
      <c r="M52" s="578"/>
      <c r="N52" s="578"/>
      <c r="O52" s="578"/>
      <c r="P52" s="578"/>
      <c r="Q52" s="578"/>
      <c r="R52" s="578"/>
      <c r="S52" s="578"/>
      <c r="T52" s="578"/>
      <c r="U52" s="578"/>
    </row>
    <row r="53" spans="1:27" ht="14.25" customHeight="1" x14ac:dyDescent="0.25">
      <c r="A53" s="577" t="s">
        <v>272</v>
      </c>
      <c r="B53" s="577"/>
      <c r="C53" s="577"/>
      <c r="D53" s="577"/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</row>
    <row r="54" spans="1:27" ht="14.25" customHeight="1" x14ac:dyDescent="0.25">
      <c r="A54" s="577" t="s">
        <v>273</v>
      </c>
      <c r="B54" s="578"/>
      <c r="C54" s="578"/>
      <c r="D54" s="578"/>
      <c r="E54" s="578"/>
      <c r="F54" s="578"/>
      <c r="G54" s="578"/>
      <c r="H54" s="578"/>
      <c r="I54" s="578"/>
      <c r="J54" s="578"/>
      <c r="K54" s="578"/>
      <c r="L54" s="578"/>
      <c r="M54" s="578"/>
      <c r="N54" s="578"/>
      <c r="O54" s="578"/>
      <c r="P54" s="578"/>
      <c r="Q54" s="578"/>
      <c r="R54" s="578"/>
      <c r="S54" s="578"/>
      <c r="T54" s="578"/>
      <c r="U54" s="578"/>
    </row>
    <row r="55" spans="1:27" ht="13.5" customHeight="1" x14ac:dyDescent="0.25"/>
    <row r="56" spans="1:27" ht="13.5" customHeight="1" x14ac:dyDescent="0.25">
      <c r="A56" s="249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</row>
    <row r="58" spans="1:27" x14ac:dyDescent="0.25">
      <c r="J58" t="s">
        <v>274</v>
      </c>
      <c r="K58">
        <v>2015</v>
      </c>
      <c r="L58">
        <v>2016</v>
      </c>
      <c r="M58">
        <v>2017</v>
      </c>
      <c r="N58">
        <v>2018</v>
      </c>
      <c r="O58">
        <v>2019</v>
      </c>
      <c r="P58">
        <v>2020</v>
      </c>
      <c r="Q58">
        <v>2021</v>
      </c>
      <c r="R58">
        <v>2022</v>
      </c>
      <c r="S58">
        <v>2023</v>
      </c>
    </row>
    <row r="59" spans="1:27" x14ac:dyDescent="0.25">
      <c r="J59" t="s">
        <v>275</v>
      </c>
      <c r="K59">
        <v>226865</v>
      </c>
      <c r="L59">
        <v>225113</v>
      </c>
      <c r="M59">
        <v>224365</v>
      </c>
      <c r="N59">
        <v>231010</v>
      </c>
      <c r="O59">
        <v>235947</v>
      </c>
      <c r="P59">
        <v>468567</v>
      </c>
      <c r="Q59">
        <v>237712</v>
      </c>
      <c r="R59">
        <v>237144</v>
      </c>
      <c r="S59">
        <v>235886</v>
      </c>
    </row>
    <row r="60" spans="1:27" x14ac:dyDescent="0.25">
      <c r="K60" s="148">
        <f>+K26-K59</f>
        <v>0</v>
      </c>
      <c r="L60" s="148">
        <f t="shared" ref="L60:S60" si="12">+L26-L59</f>
        <v>0</v>
      </c>
      <c r="M60" s="148">
        <f t="shared" si="12"/>
        <v>0</v>
      </c>
      <c r="N60" s="148">
        <f t="shared" si="12"/>
        <v>0</v>
      </c>
      <c r="O60" s="148">
        <f t="shared" si="12"/>
        <v>0</v>
      </c>
      <c r="P60" s="148">
        <f t="shared" si="12"/>
        <v>-231313</v>
      </c>
      <c r="Q60" s="148">
        <f t="shared" si="12"/>
        <v>0</v>
      </c>
      <c r="R60" s="148">
        <f t="shared" si="12"/>
        <v>0</v>
      </c>
      <c r="S60" s="148">
        <f t="shared" si="12"/>
        <v>387</v>
      </c>
    </row>
    <row r="93" spans="4:7" x14ac:dyDescent="0.25">
      <c r="D93">
        <v>4997</v>
      </c>
      <c r="E93">
        <v>10582</v>
      </c>
      <c r="F93">
        <v>15339</v>
      </c>
      <c r="G93">
        <v>16378</v>
      </c>
    </row>
  </sheetData>
  <mergeCells count="33">
    <mergeCell ref="Z4:AC4"/>
    <mergeCell ref="AE4:AH4"/>
    <mergeCell ref="AJ4:AM4"/>
    <mergeCell ref="A6:T6"/>
    <mergeCell ref="A8:C8"/>
    <mergeCell ref="W8:X8"/>
    <mergeCell ref="A1:A4"/>
    <mergeCell ref="B1:Q1"/>
    <mergeCell ref="T1:U1"/>
    <mergeCell ref="B2:S2"/>
    <mergeCell ref="T2:U2"/>
    <mergeCell ref="B3:S3"/>
    <mergeCell ref="T3:U3"/>
    <mergeCell ref="B4:S4"/>
    <mergeCell ref="T4:U4"/>
    <mergeCell ref="A9:C9"/>
    <mergeCell ref="U9:U13"/>
    <mergeCell ref="A10:C10"/>
    <mergeCell ref="A11:C11"/>
    <mergeCell ref="A12:C12"/>
    <mergeCell ref="A13:C13"/>
    <mergeCell ref="A54:U54"/>
    <mergeCell ref="A14:C14"/>
    <mergeCell ref="A15:C15"/>
    <mergeCell ref="A17:C17"/>
    <mergeCell ref="A18:C18"/>
    <mergeCell ref="A19:C19"/>
    <mergeCell ref="A20:C20"/>
    <mergeCell ref="A22:C22"/>
    <mergeCell ref="A24:C24"/>
    <mergeCell ref="A26:C26"/>
    <mergeCell ref="A52:U52"/>
    <mergeCell ref="A53:U53"/>
  </mergeCells>
  <hyperlinks>
    <hyperlink ref="X2" location="CONTENIDO!A1" display="VOLVER."/>
  </hyperlinks>
  <pageMargins left="0.39370078740157483" right="0.70866141732283472" top="0.55118110236220474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00"/>
  <sheetViews>
    <sheetView zoomScale="55" zoomScaleNormal="55" workbookViewId="0">
      <selection activeCell="E1" sqref="E1"/>
    </sheetView>
  </sheetViews>
  <sheetFormatPr baseColWidth="10" defaultRowHeight="15" x14ac:dyDescent="0.25"/>
  <cols>
    <col min="1" max="1" width="44.5703125" style="276" customWidth="1"/>
    <col min="2" max="2" width="29.28515625" style="276" bestFit="1" customWidth="1"/>
    <col min="3" max="3" width="22.140625" style="276" customWidth="1"/>
    <col min="4" max="4" width="25.5703125" style="276" customWidth="1"/>
    <col min="5" max="5" width="24.28515625" style="276" customWidth="1"/>
    <col min="6" max="6" width="11.42578125" style="114"/>
    <col min="7" max="13" width="22" style="114" customWidth="1"/>
    <col min="14" max="14" width="11.42578125" style="114"/>
    <col min="15" max="16384" width="11.42578125" style="513"/>
  </cols>
  <sheetData>
    <row r="1" spans="1:13" x14ac:dyDescent="0.25">
      <c r="A1" s="449" t="s">
        <v>3688</v>
      </c>
      <c r="E1" s="450" t="s">
        <v>91</v>
      </c>
    </row>
    <row r="2" spans="1:13" x14ac:dyDescent="0.25">
      <c r="A2" s="449" t="s">
        <v>3689</v>
      </c>
    </row>
    <row r="4" spans="1:13" x14ac:dyDescent="0.25">
      <c r="A4" s="451" t="s">
        <v>3690</v>
      </c>
      <c r="B4" s="451" t="s">
        <v>3691</v>
      </c>
      <c r="C4" s="451" t="s">
        <v>3692</v>
      </c>
      <c r="D4" s="451" t="s">
        <v>3693</v>
      </c>
      <c r="E4" s="452"/>
    </row>
    <row r="5" spans="1:13" x14ac:dyDescent="0.25">
      <c r="A5" s="453" t="s">
        <v>3694</v>
      </c>
      <c r="B5" s="454">
        <v>292466</v>
      </c>
      <c r="C5" s="454">
        <v>154508</v>
      </c>
      <c r="D5" s="454">
        <v>137958</v>
      </c>
      <c r="E5" s="455"/>
      <c r="G5" s="614" t="s">
        <v>3695</v>
      </c>
      <c r="H5" s="615"/>
      <c r="I5" s="615"/>
      <c r="J5" s="615"/>
      <c r="K5" s="615"/>
      <c r="L5" s="615"/>
      <c r="M5" s="615"/>
    </row>
    <row r="6" spans="1:13" ht="21" x14ac:dyDescent="0.25">
      <c r="A6" s="456">
        <v>1</v>
      </c>
      <c r="B6" s="457">
        <v>40336</v>
      </c>
      <c r="C6" s="457">
        <v>22311</v>
      </c>
      <c r="D6" s="457">
        <v>18025</v>
      </c>
      <c r="E6" s="455"/>
      <c r="G6" s="616" t="s">
        <v>3696</v>
      </c>
      <c r="H6" s="616"/>
      <c r="I6" s="616"/>
      <c r="J6" s="616"/>
      <c r="K6" s="616"/>
      <c r="L6" s="616"/>
      <c r="M6" s="616"/>
    </row>
    <row r="7" spans="1:13" x14ac:dyDescent="0.25">
      <c r="A7" s="456">
        <v>2</v>
      </c>
      <c r="B7" s="457">
        <v>52098</v>
      </c>
      <c r="C7" s="457">
        <v>27043</v>
      </c>
      <c r="D7" s="457">
        <v>25055</v>
      </c>
      <c r="E7" s="455"/>
      <c r="G7" s="458" t="s">
        <v>3697</v>
      </c>
      <c r="H7" s="459" t="s">
        <v>3698</v>
      </c>
      <c r="I7" s="458" t="s">
        <v>3699</v>
      </c>
      <c r="J7" s="459" t="s">
        <v>3700</v>
      </c>
      <c r="K7" s="458" t="s">
        <v>3701</v>
      </c>
      <c r="L7" s="459" t="s">
        <v>3702</v>
      </c>
      <c r="M7" s="458" t="s">
        <v>3703</v>
      </c>
    </row>
    <row r="8" spans="1:13" x14ac:dyDescent="0.25">
      <c r="A8" s="456">
        <v>3</v>
      </c>
      <c r="B8" s="457">
        <v>33367</v>
      </c>
      <c r="C8" s="457">
        <v>17445</v>
      </c>
      <c r="D8" s="457">
        <v>15922</v>
      </c>
      <c r="E8" s="455"/>
      <c r="G8" s="460">
        <v>2018</v>
      </c>
      <c r="H8" s="461">
        <v>16423</v>
      </c>
      <c r="I8" s="461">
        <v>81231</v>
      </c>
      <c r="J8" s="461">
        <v>65677</v>
      </c>
      <c r="K8" s="461">
        <v>33996</v>
      </c>
      <c r="L8" s="462">
        <v>197327</v>
      </c>
      <c r="M8" s="463"/>
    </row>
    <row r="9" spans="1:13" x14ac:dyDescent="0.25">
      <c r="A9" s="456">
        <v>8</v>
      </c>
      <c r="B9" s="457">
        <v>54418</v>
      </c>
      <c r="C9" s="457">
        <v>28908</v>
      </c>
      <c r="D9" s="457">
        <v>25510</v>
      </c>
      <c r="E9" s="455"/>
      <c r="G9" s="460">
        <v>2019</v>
      </c>
      <c r="H9" s="461">
        <v>16840</v>
      </c>
      <c r="I9" s="461">
        <v>82749</v>
      </c>
      <c r="J9" s="461">
        <v>66235</v>
      </c>
      <c r="K9" s="461">
        <v>34160</v>
      </c>
      <c r="L9" s="462">
        <v>199984</v>
      </c>
      <c r="M9" s="464">
        <f>+(L9-L8)/L8</f>
        <v>1.3464959179433123E-2</v>
      </c>
    </row>
    <row r="10" spans="1:13" x14ac:dyDescent="0.25">
      <c r="A10" s="456">
        <v>9</v>
      </c>
      <c r="B10" s="457">
        <v>39561</v>
      </c>
      <c r="C10" s="457">
        <v>21036</v>
      </c>
      <c r="D10" s="457">
        <v>18525</v>
      </c>
      <c r="E10" s="455"/>
      <c r="G10" s="460">
        <v>2020</v>
      </c>
      <c r="H10" s="461">
        <v>16776</v>
      </c>
      <c r="I10" s="461">
        <v>82637</v>
      </c>
      <c r="J10" s="461">
        <v>65916</v>
      </c>
      <c r="K10" s="461">
        <v>33889</v>
      </c>
      <c r="L10" s="462">
        <v>199218</v>
      </c>
      <c r="M10" s="464">
        <f t="shared" ref="M10:M20" si="0">+(L10-L9)/L9</f>
        <v>-3.8303064245139612E-3</v>
      </c>
    </row>
    <row r="11" spans="1:13" x14ac:dyDescent="0.25">
      <c r="A11" s="465">
        <v>10</v>
      </c>
      <c r="B11" s="457">
        <v>44751</v>
      </c>
      <c r="C11" s="457">
        <v>23556</v>
      </c>
      <c r="D11" s="457">
        <v>21195</v>
      </c>
      <c r="E11" s="455"/>
      <c r="G11" s="460">
        <v>2021</v>
      </c>
      <c r="H11" s="461">
        <v>16854</v>
      </c>
      <c r="I11" s="461">
        <v>83050</v>
      </c>
      <c r="J11" s="461">
        <v>65956</v>
      </c>
      <c r="K11" s="461">
        <v>33770</v>
      </c>
      <c r="L11" s="462">
        <v>199630</v>
      </c>
      <c r="M11" s="464">
        <f t="shared" si="0"/>
        <v>2.0680862171088958E-3</v>
      </c>
    </row>
    <row r="12" spans="1:13" x14ac:dyDescent="0.25">
      <c r="A12" s="465" t="s">
        <v>3704</v>
      </c>
      <c r="B12" s="457">
        <v>27935</v>
      </c>
      <c r="C12" s="457">
        <v>14209</v>
      </c>
      <c r="D12" s="457">
        <v>13726</v>
      </c>
      <c r="E12" s="455"/>
      <c r="G12" s="460">
        <v>2022</v>
      </c>
      <c r="H12" s="461">
        <v>16854</v>
      </c>
      <c r="I12" s="461">
        <v>83306</v>
      </c>
      <c r="J12" s="461">
        <v>66011</v>
      </c>
      <c r="K12" s="461">
        <v>33648</v>
      </c>
      <c r="L12" s="462">
        <v>199819</v>
      </c>
      <c r="M12" s="464">
        <f t="shared" si="0"/>
        <v>9.4675149025697544E-4</v>
      </c>
    </row>
    <row r="13" spans="1:13" x14ac:dyDescent="0.25">
      <c r="A13" s="453" t="s">
        <v>3705</v>
      </c>
      <c r="B13" s="454">
        <v>376786</v>
      </c>
      <c r="C13" s="454">
        <v>196322</v>
      </c>
      <c r="D13" s="454">
        <v>180464</v>
      </c>
      <c r="E13" s="455"/>
      <c r="G13" s="466">
        <v>2023</v>
      </c>
      <c r="H13" s="461">
        <v>16772</v>
      </c>
      <c r="I13" s="461">
        <v>83349</v>
      </c>
      <c r="J13" s="461">
        <v>66041</v>
      </c>
      <c r="K13" s="461">
        <v>33530</v>
      </c>
      <c r="L13" s="462">
        <v>199692</v>
      </c>
      <c r="M13" s="464">
        <f t="shared" si="0"/>
        <v>-6.3557519555197456E-4</v>
      </c>
    </row>
    <row r="14" spans="1:13" x14ac:dyDescent="0.25">
      <c r="A14" s="456">
        <v>11</v>
      </c>
      <c r="B14" s="457">
        <v>44368</v>
      </c>
      <c r="C14" s="457">
        <v>22527</v>
      </c>
      <c r="D14" s="457">
        <v>21841</v>
      </c>
      <c r="E14" s="455"/>
      <c r="G14" s="460">
        <v>2024</v>
      </c>
      <c r="H14" s="461">
        <v>16333</v>
      </c>
      <c r="I14" s="461">
        <v>83207</v>
      </c>
      <c r="J14" s="461">
        <v>66077</v>
      </c>
      <c r="K14" s="461">
        <v>33455</v>
      </c>
      <c r="L14" s="462">
        <v>199072</v>
      </c>
      <c r="M14" s="464">
        <f t="shared" si="0"/>
        <v>-3.1047813632994812E-3</v>
      </c>
    </row>
    <row r="15" spans="1:13" x14ac:dyDescent="0.25">
      <c r="A15" s="456">
        <v>12</v>
      </c>
      <c r="B15" s="457">
        <v>82215</v>
      </c>
      <c r="C15" s="457">
        <v>43738</v>
      </c>
      <c r="D15" s="457">
        <v>38477</v>
      </c>
      <c r="E15" s="455"/>
      <c r="G15" s="466">
        <v>2025</v>
      </c>
      <c r="H15" s="461">
        <v>16153</v>
      </c>
      <c r="I15" s="461">
        <v>82556</v>
      </c>
      <c r="J15" s="461">
        <v>66113</v>
      </c>
      <c r="K15" s="461">
        <v>33401</v>
      </c>
      <c r="L15" s="462">
        <v>198223</v>
      </c>
      <c r="M15" s="464">
        <f t="shared" si="0"/>
        <v>-4.2647886191930556E-3</v>
      </c>
    </row>
    <row r="16" spans="1:13" x14ac:dyDescent="0.25">
      <c r="A16" s="456">
        <v>13</v>
      </c>
      <c r="B16" s="457">
        <v>64050</v>
      </c>
      <c r="C16" s="457">
        <v>33784</v>
      </c>
      <c r="D16" s="457">
        <v>30266</v>
      </c>
      <c r="E16" s="455"/>
      <c r="G16" s="466">
        <v>2026</v>
      </c>
      <c r="H16" s="461">
        <v>15532</v>
      </c>
      <c r="I16" s="461">
        <v>81702</v>
      </c>
      <c r="J16" s="461">
        <v>66102</v>
      </c>
      <c r="K16" s="461">
        <v>33378</v>
      </c>
      <c r="L16" s="462">
        <v>196714</v>
      </c>
      <c r="M16" s="464">
        <f t="shared" si="0"/>
        <v>-7.6126382912174674E-3</v>
      </c>
    </row>
    <row r="17" spans="1:13" x14ac:dyDescent="0.25">
      <c r="A17" s="456">
        <v>14</v>
      </c>
      <c r="B17" s="457">
        <v>101020</v>
      </c>
      <c r="C17" s="457">
        <v>52218</v>
      </c>
      <c r="D17" s="457">
        <v>48802</v>
      </c>
      <c r="E17" s="455"/>
      <c r="G17" s="460">
        <v>2027</v>
      </c>
      <c r="H17" s="461">
        <v>14945</v>
      </c>
      <c r="I17" s="461">
        <v>80225</v>
      </c>
      <c r="J17" s="461">
        <v>66043</v>
      </c>
      <c r="K17" s="461">
        <v>33371</v>
      </c>
      <c r="L17" s="462">
        <v>194584</v>
      </c>
      <c r="M17" s="464">
        <f t="shared" si="0"/>
        <v>-1.0827902437040576E-2</v>
      </c>
    </row>
    <row r="18" spans="1:13" x14ac:dyDescent="0.25">
      <c r="A18" s="456">
        <v>15</v>
      </c>
      <c r="B18" s="457">
        <v>58892</v>
      </c>
      <c r="C18" s="457">
        <v>30790</v>
      </c>
      <c r="D18" s="457">
        <v>28102</v>
      </c>
      <c r="E18" s="455"/>
      <c r="G18" s="466">
        <v>2028</v>
      </c>
      <c r="H18" s="461">
        <v>14744</v>
      </c>
      <c r="I18" s="461">
        <v>78266</v>
      </c>
      <c r="J18" s="461">
        <v>65912</v>
      </c>
      <c r="K18" s="461">
        <v>33368</v>
      </c>
      <c r="L18" s="462">
        <v>192290</v>
      </c>
      <c r="M18" s="464">
        <f t="shared" si="0"/>
        <v>-1.1789252970439501E-2</v>
      </c>
    </row>
    <row r="19" spans="1:13" x14ac:dyDescent="0.25">
      <c r="A19" s="465" t="s">
        <v>3706</v>
      </c>
      <c r="B19" s="457">
        <v>26241</v>
      </c>
      <c r="C19" s="457">
        <v>13265</v>
      </c>
      <c r="D19" s="457">
        <v>12976</v>
      </c>
      <c r="E19" s="455"/>
      <c r="G19" s="466">
        <v>2029</v>
      </c>
      <c r="H19" s="461">
        <v>14497</v>
      </c>
      <c r="I19" s="461">
        <v>76245</v>
      </c>
      <c r="J19" s="461">
        <v>65668</v>
      </c>
      <c r="K19" s="461">
        <v>33376</v>
      </c>
      <c r="L19" s="462">
        <v>189786</v>
      </c>
      <c r="M19" s="464">
        <f t="shared" si="0"/>
        <v>-1.3021998023818192E-2</v>
      </c>
    </row>
    <row r="20" spans="1:13" ht="15.75" thickBot="1" x14ac:dyDescent="0.3">
      <c r="A20" s="453" t="s">
        <v>3707</v>
      </c>
      <c r="B20" s="454">
        <v>391780</v>
      </c>
      <c r="C20" s="454">
        <v>202121</v>
      </c>
      <c r="D20" s="454">
        <v>189659</v>
      </c>
      <c r="E20" s="455"/>
      <c r="G20" s="467">
        <v>2030</v>
      </c>
      <c r="H20" s="461">
        <v>14210</v>
      </c>
      <c r="I20" s="461">
        <v>74449</v>
      </c>
      <c r="J20" s="461">
        <v>65014</v>
      </c>
      <c r="K20" s="461">
        <v>33361</v>
      </c>
      <c r="L20" s="462">
        <v>187034</v>
      </c>
      <c r="M20" s="464">
        <f t="shared" si="0"/>
        <v>-1.4500542716533359E-2</v>
      </c>
    </row>
    <row r="21" spans="1:13" x14ac:dyDescent="0.25">
      <c r="A21" s="456">
        <v>4</v>
      </c>
      <c r="B21" s="457">
        <v>60951</v>
      </c>
      <c r="C21" s="457">
        <v>31551</v>
      </c>
      <c r="D21" s="457">
        <v>29400</v>
      </c>
      <c r="E21" s="455"/>
      <c r="G21" s="468" t="s">
        <v>3708</v>
      </c>
    </row>
    <row r="22" spans="1:13" x14ac:dyDescent="0.25">
      <c r="A22" s="456">
        <v>5</v>
      </c>
      <c r="B22" s="457">
        <v>68532</v>
      </c>
      <c r="C22" s="457">
        <v>35162</v>
      </c>
      <c r="D22" s="457">
        <v>33370</v>
      </c>
      <c r="E22" s="455"/>
      <c r="G22" s="114" t="s">
        <v>3709</v>
      </c>
    </row>
    <row r="23" spans="1:13" x14ac:dyDescent="0.25">
      <c r="A23" s="456">
        <v>6</v>
      </c>
      <c r="B23" s="457">
        <v>148238</v>
      </c>
      <c r="C23" s="457">
        <v>76617</v>
      </c>
      <c r="D23" s="457">
        <v>71621</v>
      </c>
      <c r="E23" s="455"/>
    </row>
    <row r="24" spans="1:13" x14ac:dyDescent="0.25">
      <c r="A24" s="456">
        <v>7</v>
      </c>
      <c r="B24" s="457">
        <v>52436</v>
      </c>
      <c r="C24" s="457">
        <v>27742</v>
      </c>
      <c r="D24" s="457">
        <v>24694</v>
      </c>
      <c r="E24" s="455"/>
    </row>
    <row r="25" spans="1:13" x14ac:dyDescent="0.25">
      <c r="A25" s="465" t="s">
        <v>3710</v>
      </c>
      <c r="B25" s="457">
        <v>61623</v>
      </c>
      <c r="C25" s="457">
        <v>31049</v>
      </c>
      <c r="D25" s="457">
        <v>30574</v>
      </c>
      <c r="E25" s="455"/>
    </row>
    <row r="26" spans="1:13" x14ac:dyDescent="0.25">
      <c r="A26" s="453" t="s">
        <v>3711</v>
      </c>
      <c r="B26" s="454">
        <v>8740</v>
      </c>
      <c r="C26" s="454">
        <v>4024</v>
      </c>
      <c r="D26" s="454">
        <v>4716</v>
      </c>
      <c r="E26" s="455"/>
    </row>
    <row r="27" spans="1:13" x14ac:dyDescent="0.25">
      <c r="A27" s="469" t="s">
        <v>3712</v>
      </c>
      <c r="B27" s="454">
        <v>4570</v>
      </c>
      <c r="C27" s="454">
        <v>395</v>
      </c>
      <c r="D27" s="454">
        <v>4175</v>
      </c>
      <c r="E27" s="455"/>
    </row>
    <row r="28" spans="1:13" x14ac:dyDescent="0.25">
      <c r="A28" s="470" t="s">
        <v>3691</v>
      </c>
      <c r="B28" s="471">
        <v>1074342</v>
      </c>
      <c r="C28" s="471">
        <v>557370</v>
      </c>
      <c r="D28" s="471">
        <v>516972</v>
      </c>
      <c r="E28" s="472"/>
    </row>
    <row r="29" spans="1:13" x14ac:dyDescent="0.25">
      <c r="A29" s="276" t="s">
        <v>3713</v>
      </c>
    </row>
    <row r="31" spans="1:13" x14ac:dyDescent="0.25">
      <c r="A31" s="473" t="s">
        <v>3714</v>
      </c>
      <c r="B31" s="473" t="s">
        <v>3691</v>
      </c>
      <c r="C31" s="473" t="s">
        <v>3692</v>
      </c>
      <c r="D31" s="473" t="s">
        <v>3693</v>
      </c>
      <c r="E31" s="452"/>
    </row>
    <row r="32" spans="1:13" x14ac:dyDescent="0.25">
      <c r="A32" s="456">
        <v>1</v>
      </c>
      <c r="B32" s="457">
        <v>40336</v>
      </c>
      <c r="C32" s="457">
        <v>22311</v>
      </c>
      <c r="D32" s="457">
        <v>18025</v>
      </c>
      <c r="E32" s="455"/>
    </row>
    <row r="33" spans="1:13" x14ac:dyDescent="0.25">
      <c r="A33" s="456">
        <v>2</v>
      </c>
      <c r="B33" s="457">
        <v>52098</v>
      </c>
      <c r="C33" s="457">
        <v>27043</v>
      </c>
      <c r="D33" s="457">
        <v>25055</v>
      </c>
      <c r="E33" s="455"/>
    </row>
    <row r="34" spans="1:13" x14ac:dyDescent="0.25">
      <c r="A34" s="456">
        <v>3</v>
      </c>
      <c r="B34" s="457">
        <v>33367</v>
      </c>
      <c r="C34" s="457">
        <v>17445</v>
      </c>
      <c r="D34" s="457">
        <v>15922</v>
      </c>
      <c r="E34" s="455"/>
    </row>
    <row r="35" spans="1:13" x14ac:dyDescent="0.25">
      <c r="A35" s="456">
        <v>4</v>
      </c>
      <c r="B35" s="457">
        <v>60951</v>
      </c>
      <c r="C35" s="457">
        <v>31551</v>
      </c>
      <c r="D35" s="457">
        <v>29400</v>
      </c>
      <c r="E35" s="455"/>
    </row>
    <row r="36" spans="1:13" x14ac:dyDescent="0.25">
      <c r="A36" s="456">
        <v>5</v>
      </c>
      <c r="B36" s="457">
        <v>68532</v>
      </c>
      <c r="C36" s="457">
        <v>35162</v>
      </c>
      <c r="D36" s="457">
        <v>33370</v>
      </c>
      <c r="E36" s="455"/>
    </row>
    <row r="37" spans="1:13" x14ac:dyDescent="0.25">
      <c r="A37" s="456">
        <v>6</v>
      </c>
      <c r="B37" s="457">
        <v>148238</v>
      </c>
      <c r="C37" s="457">
        <v>76617</v>
      </c>
      <c r="D37" s="457">
        <v>71621</v>
      </c>
      <c r="E37" s="455"/>
    </row>
    <row r="38" spans="1:13" x14ac:dyDescent="0.25">
      <c r="A38" s="456">
        <v>7</v>
      </c>
      <c r="B38" s="457">
        <v>52436</v>
      </c>
      <c r="C38" s="457">
        <v>27742</v>
      </c>
      <c r="D38" s="457">
        <v>24694</v>
      </c>
      <c r="E38" s="455"/>
    </row>
    <row r="39" spans="1:13" x14ac:dyDescent="0.25">
      <c r="A39" s="456">
        <v>8</v>
      </c>
      <c r="B39" s="457">
        <v>54418</v>
      </c>
      <c r="C39" s="457">
        <v>28908</v>
      </c>
      <c r="D39" s="457">
        <v>25510</v>
      </c>
      <c r="E39" s="455"/>
    </row>
    <row r="40" spans="1:13" x14ac:dyDescent="0.25">
      <c r="A40" s="456">
        <v>9</v>
      </c>
      <c r="B40" s="457">
        <v>39561</v>
      </c>
      <c r="C40" s="457">
        <v>21036</v>
      </c>
      <c r="D40" s="457">
        <v>18525</v>
      </c>
      <c r="E40" s="455"/>
    </row>
    <row r="41" spans="1:13" x14ac:dyDescent="0.25">
      <c r="A41" s="456">
        <v>10</v>
      </c>
      <c r="B41" s="457">
        <v>44751</v>
      </c>
      <c r="C41" s="457">
        <v>23556</v>
      </c>
      <c r="D41" s="457">
        <v>21195</v>
      </c>
      <c r="E41" s="455"/>
    </row>
    <row r="42" spans="1:13" x14ac:dyDescent="0.25">
      <c r="A42" s="456">
        <v>11</v>
      </c>
      <c r="B42" s="457">
        <v>44368</v>
      </c>
      <c r="C42" s="457">
        <v>22527</v>
      </c>
      <c r="D42" s="457">
        <v>21841</v>
      </c>
      <c r="E42" s="455"/>
    </row>
    <row r="43" spans="1:13" x14ac:dyDescent="0.25">
      <c r="A43" s="456">
        <v>12</v>
      </c>
      <c r="B43" s="457">
        <v>82215</v>
      </c>
      <c r="C43" s="457">
        <v>43738</v>
      </c>
      <c r="D43" s="457">
        <v>38477</v>
      </c>
      <c r="E43" s="455"/>
    </row>
    <row r="44" spans="1:13" x14ac:dyDescent="0.25">
      <c r="A44" s="456">
        <v>13</v>
      </c>
      <c r="B44" s="457">
        <v>64050</v>
      </c>
      <c r="C44" s="457">
        <v>33784</v>
      </c>
      <c r="D44" s="457">
        <v>30266</v>
      </c>
      <c r="E44" s="455"/>
    </row>
    <row r="45" spans="1:13" x14ac:dyDescent="0.25">
      <c r="A45" s="456">
        <v>14</v>
      </c>
      <c r="B45" s="457">
        <v>101020</v>
      </c>
      <c r="C45" s="457">
        <v>52218</v>
      </c>
      <c r="D45" s="457">
        <v>48802</v>
      </c>
      <c r="E45" s="455"/>
    </row>
    <row r="46" spans="1:13" x14ac:dyDescent="0.25">
      <c r="A46" s="456">
        <v>15</v>
      </c>
      <c r="B46" s="457">
        <v>58892</v>
      </c>
      <c r="C46" s="457">
        <v>30790</v>
      </c>
      <c r="D46" s="457">
        <v>28102</v>
      </c>
      <c r="E46" s="455"/>
      <c r="G46" s="617" t="s">
        <v>3715</v>
      </c>
      <c r="H46" s="617"/>
      <c r="I46" s="617"/>
      <c r="J46" s="617"/>
      <c r="K46" s="617"/>
      <c r="L46" s="617"/>
      <c r="M46" s="617"/>
    </row>
    <row r="47" spans="1:13" x14ac:dyDescent="0.25">
      <c r="A47" s="474" t="s">
        <v>3716</v>
      </c>
      <c r="B47" s="457">
        <v>115799</v>
      </c>
      <c r="C47" s="457">
        <v>58523</v>
      </c>
      <c r="D47" s="457">
        <v>57276</v>
      </c>
      <c r="E47" s="455"/>
      <c r="G47" s="475" t="s">
        <v>3717</v>
      </c>
      <c r="H47" s="476">
        <v>2018</v>
      </c>
      <c r="I47" s="476">
        <v>2019</v>
      </c>
      <c r="J47" s="476">
        <v>2020</v>
      </c>
      <c r="K47" s="476">
        <v>2021</v>
      </c>
      <c r="L47" s="476">
        <v>2022</v>
      </c>
      <c r="M47" s="476">
        <v>2023</v>
      </c>
    </row>
    <row r="48" spans="1:13" x14ac:dyDescent="0.25">
      <c r="A48" s="474" t="s">
        <v>3711</v>
      </c>
      <c r="B48" s="457">
        <v>8740</v>
      </c>
      <c r="C48" s="457">
        <v>4024</v>
      </c>
      <c r="D48" s="457">
        <v>4716</v>
      </c>
      <c r="E48" s="455"/>
      <c r="G48" s="477" t="s">
        <v>3718</v>
      </c>
      <c r="H48" s="478">
        <v>100786</v>
      </c>
      <c r="I48" s="478">
        <v>102177</v>
      </c>
      <c r="J48" s="350">
        <v>101889</v>
      </c>
      <c r="K48" s="350">
        <v>102128</v>
      </c>
      <c r="L48" s="350">
        <v>102245</v>
      </c>
      <c r="M48" s="350">
        <v>102174</v>
      </c>
    </row>
    <row r="49" spans="1:13" x14ac:dyDescent="0.25">
      <c r="A49" s="479" t="s">
        <v>3712</v>
      </c>
      <c r="B49" s="457">
        <v>4570</v>
      </c>
      <c r="C49" s="457">
        <v>395</v>
      </c>
      <c r="D49" s="457">
        <v>4175</v>
      </c>
      <c r="E49" s="455"/>
      <c r="G49" s="477" t="s">
        <v>3719</v>
      </c>
      <c r="H49" s="478">
        <v>96541</v>
      </c>
      <c r="I49" s="478">
        <v>97807</v>
      </c>
      <c r="J49" s="350">
        <v>97329</v>
      </c>
      <c r="K49" s="350">
        <v>97502</v>
      </c>
      <c r="L49" s="350">
        <v>97574</v>
      </c>
      <c r="M49" s="350">
        <v>97518</v>
      </c>
    </row>
    <row r="50" spans="1:13" x14ac:dyDescent="0.25">
      <c r="A50" s="470" t="s">
        <v>3691</v>
      </c>
      <c r="B50" s="471">
        <v>1074342</v>
      </c>
      <c r="C50" s="471">
        <v>557370</v>
      </c>
      <c r="D50" s="471">
        <v>516972</v>
      </c>
      <c r="E50" s="472"/>
      <c r="G50" s="477" t="s">
        <v>3720</v>
      </c>
      <c r="H50" s="478">
        <v>197327</v>
      </c>
      <c r="I50" s="478">
        <v>199984</v>
      </c>
      <c r="J50" s="478">
        <f>+SUM(J48:J49)</f>
        <v>199218</v>
      </c>
      <c r="K50" s="478">
        <f t="shared" ref="K50:M50" si="1">+SUM(K48:K49)</f>
        <v>199630</v>
      </c>
      <c r="L50" s="478">
        <f t="shared" si="1"/>
        <v>199819</v>
      </c>
      <c r="M50" s="478">
        <f t="shared" si="1"/>
        <v>199692</v>
      </c>
    </row>
    <row r="51" spans="1:13" x14ac:dyDescent="0.25">
      <c r="A51" s="276" t="s">
        <v>3713</v>
      </c>
      <c r="G51" s="477" t="s">
        <v>3721</v>
      </c>
      <c r="H51" s="480">
        <v>0.51080000000000003</v>
      </c>
      <c r="I51" s="480">
        <v>0.51090000000000002</v>
      </c>
      <c r="J51" s="480">
        <f>+J48/J50</f>
        <v>0.5114447489684667</v>
      </c>
      <c r="K51" s="480">
        <f t="shared" ref="K51:M51" si="2">+K48/K50</f>
        <v>0.51158643490457345</v>
      </c>
      <c r="L51" s="480">
        <f t="shared" si="2"/>
        <v>0.51168807771032787</v>
      </c>
      <c r="M51" s="480">
        <f t="shared" si="2"/>
        <v>0.5116579532480019</v>
      </c>
    </row>
    <row r="52" spans="1:13" x14ac:dyDescent="0.25">
      <c r="G52" s="477" t="s">
        <v>3722</v>
      </c>
      <c r="H52" s="480">
        <v>0.48920000000000002</v>
      </c>
      <c r="I52" s="480">
        <v>0.48909999999999998</v>
      </c>
      <c r="J52" s="480">
        <f>+J49/J50</f>
        <v>0.4885552510315333</v>
      </c>
      <c r="K52" s="480">
        <f t="shared" ref="K52:M52" si="3">+K49/K50</f>
        <v>0.48841356509542655</v>
      </c>
      <c r="L52" s="480">
        <f t="shared" si="3"/>
        <v>0.48831192228967213</v>
      </c>
      <c r="M52" s="480">
        <f t="shared" si="3"/>
        <v>0.4883420467519981</v>
      </c>
    </row>
    <row r="53" spans="1:13" x14ac:dyDescent="0.25">
      <c r="A53" s="473" t="s">
        <v>3714</v>
      </c>
      <c r="B53" s="473" t="s">
        <v>3691</v>
      </c>
      <c r="C53" s="473" t="s">
        <v>3692</v>
      </c>
      <c r="D53" s="473" t="s">
        <v>3693</v>
      </c>
      <c r="E53" s="452"/>
    </row>
    <row r="54" spans="1:13" x14ac:dyDescent="0.25">
      <c r="A54" s="474" t="s">
        <v>3694</v>
      </c>
      <c r="B54" s="457">
        <v>292466</v>
      </c>
      <c r="C54" s="457">
        <v>154508</v>
      </c>
      <c r="D54" s="457">
        <v>137958</v>
      </c>
      <c r="E54" s="455"/>
    </row>
    <row r="55" spans="1:13" x14ac:dyDescent="0.25">
      <c r="A55" s="474" t="s">
        <v>3705</v>
      </c>
      <c r="B55" s="457">
        <v>376786</v>
      </c>
      <c r="C55" s="457">
        <v>196322</v>
      </c>
      <c r="D55" s="457">
        <v>180464</v>
      </c>
      <c r="E55" s="455"/>
    </row>
    <row r="56" spans="1:13" x14ac:dyDescent="0.25">
      <c r="A56" s="474" t="s">
        <v>3707</v>
      </c>
      <c r="B56" s="457">
        <v>391780</v>
      </c>
      <c r="C56" s="457">
        <v>202121</v>
      </c>
      <c r="D56" s="457">
        <v>189659</v>
      </c>
      <c r="E56" s="455"/>
      <c r="F56" s="481"/>
      <c r="G56" s="482"/>
      <c r="H56" s="612" t="s">
        <v>141</v>
      </c>
      <c r="I56" s="612"/>
      <c r="J56" s="612"/>
      <c r="K56" s="612"/>
      <c r="L56" s="612"/>
    </row>
    <row r="57" spans="1:13" x14ac:dyDescent="0.25">
      <c r="A57" s="474" t="s">
        <v>3711</v>
      </c>
      <c r="B57" s="457">
        <v>8740</v>
      </c>
      <c r="C57" s="457">
        <v>4024</v>
      </c>
      <c r="D57" s="457">
        <v>4716</v>
      </c>
      <c r="E57" s="455"/>
      <c r="F57" s="481"/>
      <c r="G57" s="482"/>
      <c r="H57" s="612">
        <v>2018</v>
      </c>
      <c r="I57" s="612"/>
      <c r="J57" s="612"/>
      <c r="K57" s="612"/>
      <c r="L57" s="612"/>
    </row>
    <row r="58" spans="1:13" x14ac:dyDescent="0.25">
      <c r="A58" s="479" t="s">
        <v>3712</v>
      </c>
      <c r="B58" s="457">
        <v>4570</v>
      </c>
      <c r="C58" s="457">
        <v>395</v>
      </c>
      <c r="D58" s="457">
        <v>4175</v>
      </c>
      <c r="E58" s="455"/>
      <c r="F58" s="481"/>
      <c r="G58" s="483" t="s">
        <v>3723</v>
      </c>
      <c r="H58" s="484" t="s">
        <v>3724</v>
      </c>
      <c r="I58" s="484" t="s">
        <v>3725</v>
      </c>
      <c r="J58" s="483" t="s">
        <v>3726</v>
      </c>
      <c r="K58" s="485" t="s">
        <v>3727</v>
      </c>
      <c r="L58" s="485" t="s">
        <v>3728</v>
      </c>
    </row>
    <row r="59" spans="1:13" x14ac:dyDescent="0.25">
      <c r="A59" s="470" t="s">
        <v>3691</v>
      </c>
      <c r="B59" s="471">
        <v>1074342</v>
      </c>
      <c r="C59" s="471">
        <v>557370</v>
      </c>
      <c r="D59" s="471">
        <v>516972</v>
      </c>
      <c r="E59" s="472"/>
      <c r="F59" s="486"/>
      <c r="G59" s="487">
        <v>5</v>
      </c>
      <c r="H59" s="488">
        <v>8431</v>
      </c>
      <c r="I59" s="488">
        <v>7992</v>
      </c>
      <c r="J59" s="488">
        <v>16423</v>
      </c>
      <c r="K59" s="489">
        <f>+H59/J59</f>
        <v>0.5133654021798697</v>
      </c>
      <c r="L59" s="489">
        <f>+I59/J59</f>
        <v>0.4866345978201303</v>
      </c>
    </row>
    <row r="60" spans="1:13" x14ac:dyDescent="0.25">
      <c r="A60" s="276" t="s">
        <v>3713</v>
      </c>
      <c r="F60" s="486"/>
      <c r="G60" s="487">
        <v>6</v>
      </c>
      <c r="H60" s="488">
        <v>8391</v>
      </c>
      <c r="I60" s="488">
        <v>7951</v>
      </c>
      <c r="J60" s="488">
        <v>16342</v>
      </c>
      <c r="K60" s="489">
        <f>+H60/J60</f>
        <v>0.51346224452331413</v>
      </c>
      <c r="L60" s="489">
        <f t="shared" ref="L60:L71" si="4">+I60/J60</f>
        <v>0.48653775547668582</v>
      </c>
    </row>
    <row r="61" spans="1:13" x14ac:dyDescent="0.25">
      <c r="F61" s="486"/>
      <c r="G61" s="487">
        <v>7</v>
      </c>
      <c r="H61" s="488">
        <v>8354</v>
      </c>
      <c r="I61" s="488">
        <v>7918</v>
      </c>
      <c r="J61" s="488">
        <v>16272</v>
      </c>
      <c r="K61" s="489">
        <f t="shared" ref="K61:K71" si="5">+H61/J61</f>
        <v>0.51339724680432641</v>
      </c>
      <c r="L61" s="489">
        <f t="shared" si="4"/>
        <v>0.48660275319567353</v>
      </c>
    </row>
    <row r="62" spans="1:13" x14ac:dyDescent="0.25">
      <c r="F62" s="486"/>
      <c r="G62" s="487">
        <v>8</v>
      </c>
      <c r="H62" s="488">
        <v>8325</v>
      </c>
      <c r="I62" s="488">
        <v>7894</v>
      </c>
      <c r="J62" s="488">
        <v>16219</v>
      </c>
      <c r="K62" s="489">
        <f t="shared" si="5"/>
        <v>0.51328688575127934</v>
      </c>
      <c r="L62" s="489">
        <f t="shared" si="4"/>
        <v>0.48671311424872066</v>
      </c>
    </row>
    <row r="63" spans="1:13" x14ac:dyDescent="0.25">
      <c r="F63" s="486"/>
      <c r="G63" s="487">
        <v>9</v>
      </c>
      <c r="H63" s="488">
        <v>8308</v>
      </c>
      <c r="I63" s="488">
        <v>7888</v>
      </c>
      <c r="J63" s="488">
        <v>16196</v>
      </c>
      <c r="K63" s="489">
        <f t="shared" si="5"/>
        <v>0.51296616448505805</v>
      </c>
      <c r="L63" s="489">
        <f t="shared" si="4"/>
        <v>0.48703383551494195</v>
      </c>
    </row>
    <row r="64" spans="1:13" x14ac:dyDescent="0.25">
      <c r="A64" s="618" t="s">
        <v>3729</v>
      </c>
      <c r="B64" s="618"/>
      <c r="C64" s="618"/>
      <c r="F64" s="486"/>
      <c r="G64" s="487">
        <v>10</v>
      </c>
      <c r="H64" s="488">
        <v>8303</v>
      </c>
      <c r="I64" s="488">
        <v>7899</v>
      </c>
      <c r="J64" s="488">
        <v>16202</v>
      </c>
      <c r="K64" s="489">
        <f t="shared" si="5"/>
        <v>0.51246759659301322</v>
      </c>
      <c r="L64" s="489">
        <f t="shared" si="4"/>
        <v>0.48753240340698678</v>
      </c>
    </row>
    <row r="65" spans="1:12" x14ac:dyDescent="0.25">
      <c r="F65" s="486"/>
      <c r="G65" s="487">
        <v>11</v>
      </c>
      <c r="H65" s="488">
        <v>8314</v>
      </c>
      <c r="I65" s="488">
        <v>7933</v>
      </c>
      <c r="J65" s="488">
        <v>16247</v>
      </c>
      <c r="K65" s="489">
        <f t="shared" si="5"/>
        <v>0.51172524158306154</v>
      </c>
      <c r="L65" s="489">
        <f t="shared" si="4"/>
        <v>0.48827475841693851</v>
      </c>
    </row>
    <row r="66" spans="1:12" x14ac:dyDescent="0.25">
      <c r="A66" s="490" t="s">
        <v>108</v>
      </c>
      <c r="B66" s="491" t="s">
        <v>146</v>
      </c>
      <c r="C66" s="491" t="s">
        <v>143</v>
      </c>
      <c r="D66" s="491" t="s">
        <v>127</v>
      </c>
      <c r="F66" s="486"/>
      <c r="G66" s="487">
        <v>12</v>
      </c>
      <c r="H66" s="488">
        <v>8341</v>
      </c>
      <c r="I66" s="488">
        <v>7990</v>
      </c>
      <c r="J66" s="488">
        <v>16331</v>
      </c>
      <c r="K66" s="489">
        <f t="shared" si="5"/>
        <v>0.51074643316392143</v>
      </c>
      <c r="L66" s="489">
        <f t="shared" si="4"/>
        <v>0.48925356683607862</v>
      </c>
    </row>
    <row r="67" spans="1:12" x14ac:dyDescent="0.25">
      <c r="A67" s="492" t="s">
        <v>3730</v>
      </c>
      <c r="B67" s="493">
        <v>931503</v>
      </c>
      <c r="C67" s="493">
        <v>931503</v>
      </c>
      <c r="D67" s="493">
        <v>936997</v>
      </c>
      <c r="F67" s="486"/>
      <c r="G67" s="487">
        <v>13</v>
      </c>
      <c r="H67" s="488">
        <v>8389</v>
      </c>
      <c r="I67" s="488">
        <v>8072</v>
      </c>
      <c r="J67" s="488">
        <v>16461</v>
      </c>
      <c r="K67" s="489">
        <f t="shared" si="5"/>
        <v>0.50962881963428708</v>
      </c>
      <c r="L67" s="489">
        <f t="shared" si="4"/>
        <v>0.49037118036571292</v>
      </c>
    </row>
    <row r="68" spans="1:12" x14ac:dyDescent="0.25">
      <c r="A68" s="492" t="s">
        <v>3731</v>
      </c>
      <c r="B68" s="493">
        <v>120512</v>
      </c>
      <c r="C68" s="493">
        <v>120512</v>
      </c>
      <c r="D68" s="493">
        <v>122629</v>
      </c>
      <c r="F68" s="486"/>
      <c r="G68" s="487">
        <v>14</v>
      </c>
      <c r="H68" s="488">
        <v>8454</v>
      </c>
      <c r="I68" s="488">
        <v>8184</v>
      </c>
      <c r="J68" s="488">
        <v>16638</v>
      </c>
      <c r="K68" s="489">
        <f t="shared" si="5"/>
        <v>0.50811395600432741</v>
      </c>
      <c r="L68" s="489">
        <f t="shared" si="4"/>
        <v>0.49188604399567254</v>
      </c>
    </row>
    <row r="69" spans="1:12" x14ac:dyDescent="0.25">
      <c r="A69" s="492" t="s">
        <v>218</v>
      </c>
      <c r="B69" s="493">
        <v>1052015</v>
      </c>
      <c r="C69" s="493">
        <v>1052015</v>
      </c>
      <c r="D69" s="493">
        <v>1059626</v>
      </c>
      <c r="F69" s="486"/>
      <c r="G69" s="487">
        <v>15</v>
      </c>
      <c r="H69" s="488">
        <v>8541</v>
      </c>
      <c r="I69" s="488">
        <v>8328</v>
      </c>
      <c r="J69" s="488">
        <v>16869</v>
      </c>
      <c r="K69" s="489">
        <f t="shared" si="5"/>
        <v>0.50631335585986126</v>
      </c>
      <c r="L69" s="489">
        <f t="shared" si="4"/>
        <v>0.49368664414013874</v>
      </c>
    </row>
    <row r="70" spans="1:12" x14ac:dyDescent="0.25">
      <c r="F70" s="486"/>
      <c r="G70" s="487">
        <v>16</v>
      </c>
      <c r="H70" s="488">
        <v>8635</v>
      </c>
      <c r="I70" s="488">
        <v>8492</v>
      </c>
      <c r="J70" s="488">
        <v>17127</v>
      </c>
      <c r="K70" s="489">
        <f t="shared" si="5"/>
        <v>0.50417469492613998</v>
      </c>
      <c r="L70" s="489">
        <f t="shared" si="4"/>
        <v>0.49582530507385997</v>
      </c>
    </row>
    <row r="71" spans="1:12" x14ac:dyDescent="0.25">
      <c r="A71" s="490" t="s">
        <v>108</v>
      </c>
      <c r="B71" s="491" t="s">
        <v>146</v>
      </c>
      <c r="C71" s="491" t="s">
        <v>143</v>
      </c>
      <c r="D71" s="491" t="s">
        <v>127</v>
      </c>
      <c r="E71" s="494"/>
      <c r="F71" s="486"/>
      <c r="G71" s="487" t="s">
        <v>3732</v>
      </c>
      <c r="H71" s="488">
        <v>100786</v>
      </c>
      <c r="I71" s="488">
        <v>96541</v>
      </c>
      <c r="J71" s="488">
        <v>197327</v>
      </c>
      <c r="K71" s="495">
        <f t="shared" si="5"/>
        <v>0.51075625737988217</v>
      </c>
      <c r="L71" s="495">
        <f t="shared" si="4"/>
        <v>0.48924374262011788</v>
      </c>
    </row>
    <row r="72" spans="1:12" x14ac:dyDescent="0.25">
      <c r="A72" s="496" t="s">
        <v>99</v>
      </c>
      <c r="B72" s="497">
        <v>16854</v>
      </c>
      <c r="C72" s="497">
        <v>16772</v>
      </c>
      <c r="D72" s="497">
        <v>16333</v>
      </c>
      <c r="E72" s="494"/>
      <c r="F72" s="486"/>
      <c r="G72" s="498"/>
      <c r="H72" s="486"/>
      <c r="I72" s="486"/>
      <c r="J72" s="486"/>
      <c r="K72" s="499"/>
      <c r="L72" s="499"/>
    </row>
    <row r="73" spans="1:12" x14ac:dyDescent="0.25">
      <c r="A73" s="496" t="s">
        <v>109</v>
      </c>
      <c r="B73" s="497">
        <v>83306</v>
      </c>
      <c r="C73" s="497">
        <v>83349</v>
      </c>
      <c r="D73" s="497">
        <v>83207</v>
      </c>
      <c r="E73" s="494"/>
      <c r="F73" s="486"/>
      <c r="G73" s="500"/>
      <c r="H73" s="612" t="s">
        <v>141</v>
      </c>
      <c r="I73" s="612"/>
      <c r="J73" s="612"/>
      <c r="K73" s="612"/>
      <c r="L73" s="612"/>
    </row>
    <row r="74" spans="1:12" x14ac:dyDescent="0.25">
      <c r="A74" s="496" t="s">
        <v>101</v>
      </c>
      <c r="B74" s="497">
        <v>66011</v>
      </c>
      <c r="C74" s="497">
        <v>66041</v>
      </c>
      <c r="D74" s="497">
        <v>66077</v>
      </c>
      <c r="E74" s="501"/>
      <c r="F74" s="486"/>
      <c r="G74" s="500"/>
      <c r="H74" s="612">
        <v>2019</v>
      </c>
      <c r="I74" s="612"/>
      <c r="J74" s="612"/>
      <c r="K74" s="612"/>
      <c r="L74" s="612"/>
    </row>
    <row r="75" spans="1:12" x14ac:dyDescent="0.25">
      <c r="A75" s="496" t="s">
        <v>102</v>
      </c>
      <c r="B75" s="497">
        <v>33648</v>
      </c>
      <c r="C75" s="497">
        <v>33530</v>
      </c>
      <c r="D75" s="497">
        <v>33455</v>
      </c>
      <c r="E75" s="494"/>
      <c r="F75" s="486"/>
      <c r="G75" s="483" t="s">
        <v>3723</v>
      </c>
      <c r="H75" s="484" t="s">
        <v>3724</v>
      </c>
      <c r="I75" s="484" t="s">
        <v>3725</v>
      </c>
      <c r="J75" s="483" t="s">
        <v>3726</v>
      </c>
      <c r="K75" s="485" t="s">
        <v>3727</v>
      </c>
      <c r="L75" s="485" t="s">
        <v>3728</v>
      </c>
    </row>
    <row r="76" spans="1:12" x14ac:dyDescent="0.25">
      <c r="A76" s="496" t="s">
        <v>110</v>
      </c>
      <c r="B76" s="502">
        <v>199819</v>
      </c>
      <c r="C76" s="502">
        <v>199692</v>
      </c>
      <c r="D76" s="502">
        <v>199072</v>
      </c>
      <c r="E76" s="494"/>
      <c r="F76" s="486"/>
      <c r="G76" s="487">
        <v>5</v>
      </c>
      <c r="H76" s="488">
        <v>8634</v>
      </c>
      <c r="I76" s="488">
        <v>8206</v>
      </c>
      <c r="J76" s="488">
        <v>16840</v>
      </c>
      <c r="K76" s="489">
        <f t="shared" ref="K76:K88" si="6">+H76/J76</f>
        <v>0.51270783847980994</v>
      </c>
      <c r="L76" s="489">
        <f t="shared" ref="L76:L88" si="7">+I76/J76</f>
        <v>0.48729216152019</v>
      </c>
    </row>
    <row r="77" spans="1:12" x14ac:dyDescent="0.25">
      <c r="A77" s="276" t="s">
        <v>3733</v>
      </c>
      <c r="F77" s="486"/>
      <c r="G77" s="487">
        <v>6</v>
      </c>
      <c r="H77" s="488">
        <v>8579</v>
      </c>
      <c r="I77" s="488">
        <v>8144</v>
      </c>
      <c r="J77" s="488">
        <v>16723</v>
      </c>
      <c r="K77" s="489">
        <f t="shared" si="6"/>
        <v>0.51300603958619861</v>
      </c>
      <c r="L77" s="489">
        <f t="shared" si="7"/>
        <v>0.48699396041380133</v>
      </c>
    </row>
    <row r="78" spans="1:12" x14ac:dyDescent="0.25">
      <c r="F78" s="486"/>
      <c r="G78" s="487">
        <v>7</v>
      </c>
      <c r="H78" s="488">
        <v>8525</v>
      </c>
      <c r="I78" s="488">
        <v>8091</v>
      </c>
      <c r="J78" s="488">
        <v>16616</v>
      </c>
      <c r="K78" s="489">
        <f t="shared" si="6"/>
        <v>0.51305970149253732</v>
      </c>
      <c r="L78" s="489">
        <f t="shared" si="7"/>
        <v>0.48694029850746268</v>
      </c>
    </row>
    <row r="79" spans="1:12" ht="15" customHeight="1" x14ac:dyDescent="0.25">
      <c r="A79" s="613" t="s">
        <v>3734</v>
      </c>
      <c r="B79" s="613"/>
      <c r="C79" s="613"/>
      <c r="D79" s="613"/>
      <c r="F79" s="486"/>
      <c r="G79" s="487">
        <v>8</v>
      </c>
      <c r="H79" s="488">
        <v>8478</v>
      </c>
      <c r="I79" s="488">
        <v>8047</v>
      </c>
      <c r="J79" s="488">
        <v>16525</v>
      </c>
      <c r="K79" s="489">
        <f t="shared" si="6"/>
        <v>0.51304084720121024</v>
      </c>
      <c r="L79" s="489">
        <f t="shared" si="7"/>
        <v>0.48695915279878971</v>
      </c>
    </row>
    <row r="80" spans="1:12" x14ac:dyDescent="0.25">
      <c r="A80" s="613"/>
      <c r="B80" s="613"/>
      <c r="C80" s="613"/>
      <c r="D80" s="613"/>
      <c r="F80" s="486"/>
      <c r="G80" s="487">
        <v>9</v>
      </c>
      <c r="H80" s="488">
        <v>8441</v>
      </c>
      <c r="I80" s="488">
        <v>8018</v>
      </c>
      <c r="J80" s="488">
        <v>16459</v>
      </c>
      <c r="K80" s="489">
        <f t="shared" si="6"/>
        <v>0.51285011240051037</v>
      </c>
      <c r="L80" s="489">
        <f t="shared" si="7"/>
        <v>0.48714988759948963</v>
      </c>
    </row>
    <row r="81" spans="1:12" x14ac:dyDescent="0.25">
      <c r="A81" s="613"/>
      <c r="B81" s="613"/>
      <c r="C81" s="613"/>
      <c r="D81" s="613"/>
      <c r="F81" s="486"/>
      <c r="G81" s="487">
        <v>10</v>
      </c>
      <c r="H81" s="488">
        <v>8420</v>
      </c>
      <c r="I81" s="488">
        <v>8006</v>
      </c>
      <c r="J81" s="488">
        <v>16426</v>
      </c>
      <c r="K81" s="489">
        <f t="shared" si="6"/>
        <v>0.51260197248264949</v>
      </c>
      <c r="L81" s="489">
        <f t="shared" si="7"/>
        <v>0.48739802751735056</v>
      </c>
    </row>
    <row r="82" spans="1:12" x14ac:dyDescent="0.25">
      <c r="F82" s="486"/>
      <c r="G82" s="487">
        <v>11</v>
      </c>
      <c r="H82" s="488">
        <v>8414</v>
      </c>
      <c r="I82" s="488">
        <v>8019</v>
      </c>
      <c r="J82" s="488">
        <v>16433</v>
      </c>
      <c r="K82" s="489">
        <f t="shared" si="6"/>
        <v>0.51201849936104182</v>
      </c>
      <c r="L82" s="489">
        <f t="shared" si="7"/>
        <v>0.48798150063895818</v>
      </c>
    </row>
    <row r="83" spans="1:12" x14ac:dyDescent="0.25">
      <c r="F83" s="486"/>
      <c r="G83" s="487">
        <v>12</v>
      </c>
      <c r="H83" s="488">
        <v>8426</v>
      </c>
      <c r="I83" s="488">
        <v>8058</v>
      </c>
      <c r="J83" s="488">
        <v>16484</v>
      </c>
      <c r="K83" s="489">
        <f t="shared" si="6"/>
        <v>0.51116233923804899</v>
      </c>
      <c r="L83" s="489">
        <f t="shared" si="7"/>
        <v>0.48883766076195101</v>
      </c>
    </row>
    <row r="84" spans="1:12" x14ac:dyDescent="0.25">
      <c r="F84" s="486"/>
      <c r="G84" s="487">
        <v>13</v>
      </c>
      <c r="H84" s="488">
        <v>8459</v>
      </c>
      <c r="I84" s="488">
        <v>8123</v>
      </c>
      <c r="J84" s="488">
        <v>16582</v>
      </c>
      <c r="K84" s="489">
        <f t="shared" si="6"/>
        <v>0.51013146785671215</v>
      </c>
      <c r="L84" s="489">
        <f t="shared" si="7"/>
        <v>0.4898685321432879</v>
      </c>
    </row>
    <row r="85" spans="1:12" x14ac:dyDescent="0.25">
      <c r="F85" s="486"/>
      <c r="G85" s="487">
        <v>14</v>
      </c>
      <c r="H85" s="488">
        <v>8516</v>
      </c>
      <c r="I85" s="488">
        <v>8220</v>
      </c>
      <c r="J85" s="488">
        <v>16736</v>
      </c>
      <c r="K85" s="489">
        <f t="shared" si="6"/>
        <v>0.50884321223709372</v>
      </c>
      <c r="L85" s="489">
        <f t="shared" si="7"/>
        <v>0.49115678776290633</v>
      </c>
    </row>
    <row r="86" spans="1:12" x14ac:dyDescent="0.25">
      <c r="F86" s="486"/>
      <c r="G86" s="487">
        <v>15</v>
      </c>
      <c r="H86" s="488">
        <v>8592</v>
      </c>
      <c r="I86" s="488">
        <v>8352</v>
      </c>
      <c r="J86" s="488">
        <v>16944</v>
      </c>
      <c r="K86" s="489">
        <f t="shared" si="6"/>
        <v>0.50708215297450421</v>
      </c>
      <c r="L86" s="489">
        <f t="shared" si="7"/>
        <v>0.49291784702549574</v>
      </c>
    </row>
    <row r="87" spans="1:12" x14ac:dyDescent="0.25">
      <c r="F87" s="486"/>
      <c r="G87" s="487">
        <v>16</v>
      </c>
      <c r="H87" s="488">
        <v>8693</v>
      </c>
      <c r="I87" s="488">
        <v>8523</v>
      </c>
      <c r="J87" s="488">
        <v>17216</v>
      </c>
      <c r="K87" s="489">
        <f t="shared" si="6"/>
        <v>0.50493726765799252</v>
      </c>
      <c r="L87" s="489">
        <f t="shared" si="7"/>
        <v>0.49506273234200743</v>
      </c>
    </row>
    <row r="88" spans="1:12" x14ac:dyDescent="0.25">
      <c r="F88" s="486"/>
      <c r="G88" s="487" t="s">
        <v>3732</v>
      </c>
      <c r="H88" s="488">
        <v>102177</v>
      </c>
      <c r="I88" s="488">
        <v>97807</v>
      </c>
      <c r="J88" s="488">
        <v>199984</v>
      </c>
      <c r="K88" s="495">
        <f t="shared" si="6"/>
        <v>0.51092587406992562</v>
      </c>
      <c r="L88" s="495">
        <f t="shared" si="7"/>
        <v>0.48907412593007443</v>
      </c>
    </row>
    <row r="89" spans="1:12" x14ac:dyDescent="0.25">
      <c r="F89" s="486"/>
      <c r="G89" s="503"/>
      <c r="H89" s="503"/>
      <c r="I89" s="503"/>
      <c r="J89" s="504"/>
    </row>
    <row r="90" spans="1:12" x14ac:dyDescent="0.25">
      <c r="F90" s="504"/>
      <c r="G90" s="500"/>
      <c r="H90" s="611" t="s">
        <v>141</v>
      </c>
      <c r="I90" s="611"/>
      <c r="J90" s="611"/>
      <c r="K90" s="611"/>
      <c r="L90" s="611"/>
    </row>
    <row r="91" spans="1:12" x14ac:dyDescent="0.25">
      <c r="F91" s="504"/>
      <c r="G91" s="500"/>
      <c r="H91" s="611">
        <v>2020</v>
      </c>
      <c r="I91" s="611"/>
      <c r="J91" s="611"/>
      <c r="K91" s="611"/>
      <c r="L91" s="611"/>
    </row>
    <row r="92" spans="1:12" x14ac:dyDescent="0.25">
      <c r="F92" s="504"/>
      <c r="G92" s="485" t="s">
        <v>3735</v>
      </c>
      <c r="H92" s="485" t="s">
        <v>3736</v>
      </c>
      <c r="I92" s="485" t="s">
        <v>3737</v>
      </c>
      <c r="J92" s="485" t="s">
        <v>141</v>
      </c>
      <c r="K92" s="485" t="s">
        <v>3727</v>
      </c>
      <c r="L92" s="485" t="s">
        <v>3728</v>
      </c>
    </row>
    <row r="93" spans="1:12" x14ac:dyDescent="0.25">
      <c r="F93" s="504"/>
      <c r="G93" s="505">
        <v>5</v>
      </c>
      <c r="H93" s="506">
        <v>8608</v>
      </c>
      <c r="I93" s="506">
        <v>8168</v>
      </c>
      <c r="J93" s="506">
        <v>16776</v>
      </c>
      <c r="K93" s="489">
        <f t="shared" ref="K93:K105" si="8">+H93/J93</f>
        <v>0.51311397234144018</v>
      </c>
      <c r="L93" s="489">
        <f t="shared" ref="L93:L105" si="9">+I93/J93</f>
        <v>0.48688602765855987</v>
      </c>
    </row>
    <row r="94" spans="1:12" x14ac:dyDescent="0.25">
      <c r="F94" s="504"/>
      <c r="G94" s="505">
        <v>6</v>
      </c>
      <c r="H94" s="506">
        <v>8566</v>
      </c>
      <c r="I94" s="506">
        <v>8131</v>
      </c>
      <c r="J94" s="506">
        <v>16697</v>
      </c>
      <c r="K94" s="489">
        <f t="shared" si="8"/>
        <v>0.5130262921482901</v>
      </c>
      <c r="L94" s="489">
        <f t="shared" si="9"/>
        <v>0.4869737078517099</v>
      </c>
    </row>
    <row r="95" spans="1:12" x14ac:dyDescent="0.25">
      <c r="F95" s="504"/>
      <c r="G95" s="505">
        <v>7</v>
      </c>
      <c r="H95" s="506">
        <v>8515</v>
      </c>
      <c r="I95" s="506">
        <v>8077</v>
      </c>
      <c r="J95" s="506">
        <v>16592</v>
      </c>
      <c r="K95" s="489">
        <f t="shared" si="8"/>
        <v>0.51319913211186119</v>
      </c>
      <c r="L95" s="489">
        <f t="shared" si="9"/>
        <v>0.48680086788813887</v>
      </c>
    </row>
    <row r="96" spans="1:12" x14ac:dyDescent="0.25">
      <c r="F96" s="504"/>
      <c r="G96" s="505">
        <v>8</v>
      </c>
      <c r="H96" s="506">
        <v>8475</v>
      </c>
      <c r="I96" s="506">
        <v>8039</v>
      </c>
      <c r="J96" s="506">
        <v>16514</v>
      </c>
      <c r="K96" s="489">
        <f t="shared" si="8"/>
        <v>0.51320092043114929</v>
      </c>
      <c r="L96" s="489">
        <f t="shared" si="9"/>
        <v>0.48679907956885066</v>
      </c>
    </row>
    <row r="97" spans="6:12" x14ac:dyDescent="0.25">
      <c r="F97" s="504"/>
      <c r="G97" s="505">
        <v>9</v>
      </c>
      <c r="H97" s="506">
        <v>8438</v>
      </c>
      <c r="I97" s="506">
        <v>8008</v>
      </c>
      <c r="J97" s="506">
        <v>16446</v>
      </c>
      <c r="K97" s="489">
        <f t="shared" si="8"/>
        <v>0.5130730876808951</v>
      </c>
      <c r="L97" s="489">
        <f t="shared" si="9"/>
        <v>0.48692691231910495</v>
      </c>
    </row>
    <row r="98" spans="6:12" x14ac:dyDescent="0.25">
      <c r="F98" s="504"/>
      <c r="G98" s="505">
        <v>10</v>
      </c>
      <c r="H98" s="506">
        <v>8407</v>
      </c>
      <c r="I98" s="506">
        <v>7981</v>
      </c>
      <c r="J98" s="506">
        <v>16388</v>
      </c>
      <c r="K98" s="489">
        <f t="shared" si="8"/>
        <v>0.51299731510861601</v>
      </c>
      <c r="L98" s="489">
        <f t="shared" si="9"/>
        <v>0.48700268489138393</v>
      </c>
    </row>
    <row r="99" spans="6:12" x14ac:dyDescent="0.25">
      <c r="F99" s="504"/>
      <c r="G99" s="505">
        <v>11</v>
      </c>
      <c r="H99" s="506">
        <v>8395</v>
      </c>
      <c r="I99" s="506">
        <v>7992</v>
      </c>
      <c r="J99" s="506">
        <v>16387</v>
      </c>
      <c r="K99" s="489">
        <f t="shared" si="8"/>
        <v>0.51229633245865625</v>
      </c>
      <c r="L99" s="489">
        <f t="shared" si="9"/>
        <v>0.48770366754134375</v>
      </c>
    </row>
    <row r="100" spans="6:12" x14ac:dyDescent="0.25">
      <c r="F100" s="504"/>
      <c r="G100" s="505">
        <v>12</v>
      </c>
      <c r="H100" s="506">
        <v>8394</v>
      </c>
      <c r="I100" s="506">
        <v>8017</v>
      </c>
      <c r="J100" s="506">
        <v>16411</v>
      </c>
      <c r="K100" s="489">
        <f t="shared" si="8"/>
        <v>0.51148619828164033</v>
      </c>
      <c r="L100" s="489">
        <f t="shared" si="9"/>
        <v>0.48851380171835962</v>
      </c>
    </row>
    <row r="101" spans="6:12" x14ac:dyDescent="0.25">
      <c r="F101" s="504"/>
      <c r="G101" s="505">
        <v>13</v>
      </c>
      <c r="H101" s="506">
        <v>8425</v>
      </c>
      <c r="I101" s="506">
        <v>8067</v>
      </c>
      <c r="J101" s="506">
        <v>16492</v>
      </c>
      <c r="K101" s="489">
        <f t="shared" si="8"/>
        <v>0.51085374727140431</v>
      </c>
      <c r="L101" s="489">
        <f t="shared" si="9"/>
        <v>0.48914625272859569</v>
      </c>
    </row>
    <row r="102" spans="6:12" x14ac:dyDescent="0.25">
      <c r="F102" s="504"/>
      <c r="G102" s="505">
        <v>14</v>
      </c>
      <c r="H102" s="506">
        <v>8472</v>
      </c>
      <c r="I102" s="506">
        <v>8154</v>
      </c>
      <c r="J102" s="506">
        <v>16626</v>
      </c>
      <c r="K102" s="489">
        <f t="shared" si="8"/>
        <v>0.50956333453626845</v>
      </c>
      <c r="L102" s="489">
        <f t="shared" si="9"/>
        <v>0.49043666546373149</v>
      </c>
    </row>
    <row r="103" spans="6:12" x14ac:dyDescent="0.25">
      <c r="F103" s="504"/>
      <c r="G103" s="505">
        <v>15</v>
      </c>
      <c r="H103" s="506">
        <v>8547</v>
      </c>
      <c r="I103" s="506">
        <v>8271</v>
      </c>
      <c r="J103" s="506">
        <v>16818</v>
      </c>
      <c r="K103" s="489">
        <f t="shared" si="8"/>
        <v>0.50820549411344984</v>
      </c>
      <c r="L103" s="489">
        <f t="shared" si="9"/>
        <v>0.4917945058865501</v>
      </c>
    </row>
    <row r="104" spans="6:12" x14ac:dyDescent="0.25">
      <c r="F104" s="504"/>
      <c r="G104" s="505">
        <v>16</v>
      </c>
      <c r="H104" s="506">
        <v>8647</v>
      </c>
      <c r="I104" s="506">
        <v>8424</v>
      </c>
      <c r="J104" s="506">
        <v>17071</v>
      </c>
      <c r="K104" s="489">
        <f t="shared" si="8"/>
        <v>0.50653154472497219</v>
      </c>
      <c r="L104" s="489">
        <f t="shared" si="9"/>
        <v>0.49346845527502781</v>
      </c>
    </row>
    <row r="105" spans="6:12" x14ac:dyDescent="0.25">
      <c r="F105" s="504"/>
      <c r="G105" s="507" t="s">
        <v>3738</v>
      </c>
      <c r="H105" s="508">
        <f>SUM(H93:H104)</f>
        <v>101889</v>
      </c>
      <c r="I105" s="508">
        <f>SUM(I93:I104)</f>
        <v>97329</v>
      </c>
      <c r="J105" s="508">
        <f>SUM(J93:J104)</f>
        <v>199218</v>
      </c>
      <c r="K105" s="495">
        <f t="shared" si="8"/>
        <v>0.5114447489684667</v>
      </c>
      <c r="L105" s="495">
        <f t="shared" si="9"/>
        <v>0.4885552510315333</v>
      </c>
    </row>
    <row r="106" spans="6:12" x14ac:dyDescent="0.25">
      <c r="F106" s="486"/>
    </row>
    <row r="107" spans="6:12" x14ac:dyDescent="0.25">
      <c r="F107" s="486"/>
      <c r="G107" s="509"/>
      <c r="H107" s="611" t="s">
        <v>141</v>
      </c>
      <c r="I107" s="611"/>
      <c r="J107" s="611"/>
      <c r="K107" s="611"/>
      <c r="L107" s="611"/>
    </row>
    <row r="108" spans="6:12" x14ac:dyDescent="0.25">
      <c r="F108" s="486"/>
      <c r="G108" s="509"/>
      <c r="H108" s="611">
        <v>2021</v>
      </c>
      <c r="I108" s="611"/>
      <c r="J108" s="611"/>
      <c r="K108" s="611"/>
      <c r="L108" s="611"/>
    </row>
    <row r="109" spans="6:12" x14ac:dyDescent="0.25">
      <c r="F109" s="486"/>
      <c r="G109" s="485" t="s">
        <v>3735</v>
      </c>
      <c r="H109" s="485" t="s">
        <v>3736</v>
      </c>
      <c r="I109" s="485" t="s">
        <v>3737</v>
      </c>
      <c r="J109" s="485" t="s">
        <v>141</v>
      </c>
      <c r="K109" s="485" t="s">
        <v>3727</v>
      </c>
      <c r="L109" s="485" t="s">
        <v>3728</v>
      </c>
    </row>
    <row r="110" spans="6:12" x14ac:dyDescent="0.25">
      <c r="F110" s="486"/>
      <c r="G110" s="505">
        <v>5</v>
      </c>
      <c r="H110" s="506">
        <v>8642</v>
      </c>
      <c r="I110" s="506">
        <v>8212</v>
      </c>
      <c r="J110" s="506">
        <v>16854</v>
      </c>
      <c r="K110" s="489">
        <f t="shared" ref="K110:K122" si="10">+H110/J110</f>
        <v>0.51275661564020414</v>
      </c>
      <c r="L110" s="489">
        <f t="shared" ref="L110:L122" si="11">+I110/J110</f>
        <v>0.48724338435979592</v>
      </c>
    </row>
    <row r="111" spans="6:12" x14ac:dyDescent="0.25">
      <c r="F111" s="486"/>
      <c r="G111" s="505">
        <v>6</v>
      </c>
      <c r="H111" s="506">
        <v>8604</v>
      </c>
      <c r="I111" s="506">
        <v>8171</v>
      </c>
      <c r="J111" s="506">
        <v>16775</v>
      </c>
      <c r="K111" s="489">
        <f t="shared" si="10"/>
        <v>0.51290611028315947</v>
      </c>
      <c r="L111" s="489">
        <f t="shared" si="11"/>
        <v>0.48709388971684053</v>
      </c>
    </row>
    <row r="112" spans="6:12" x14ac:dyDescent="0.25">
      <c r="F112" s="486"/>
      <c r="G112" s="505">
        <v>7</v>
      </c>
      <c r="H112" s="506">
        <v>8562</v>
      </c>
      <c r="I112" s="506">
        <v>8125</v>
      </c>
      <c r="J112" s="506">
        <v>16687</v>
      </c>
      <c r="K112" s="489">
        <f t="shared" si="10"/>
        <v>0.51309402528914727</v>
      </c>
      <c r="L112" s="489">
        <f t="shared" si="11"/>
        <v>0.48690597471085278</v>
      </c>
    </row>
    <row r="113" spans="6:13" x14ac:dyDescent="0.25">
      <c r="F113" s="486"/>
      <c r="G113" s="505">
        <v>8</v>
      </c>
      <c r="H113" s="506">
        <v>8518</v>
      </c>
      <c r="I113" s="506">
        <v>8088</v>
      </c>
      <c r="J113" s="506">
        <v>16606</v>
      </c>
      <c r="K113" s="489">
        <f t="shared" si="10"/>
        <v>0.51294712754426108</v>
      </c>
      <c r="L113" s="489">
        <f t="shared" si="11"/>
        <v>0.48705287245573892</v>
      </c>
    </row>
    <row r="114" spans="6:13" x14ac:dyDescent="0.25">
      <c r="F114" s="486"/>
      <c r="G114" s="505">
        <v>9</v>
      </c>
      <c r="H114" s="506">
        <v>8476</v>
      </c>
      <c r="I114" s="506">
        <v>8042</v>
      </c>
      <c r="J114" s="506">
        <v>16518</v>
      </c>
      <c r="K114" s="489">
        <f t="shared" si="10"/>
        <v>0.51313718367841143</v>
      </c>
      <c r="L114" s="489">
        <f t="shared" si="11"/>
        <v>0.48686281632158857</v>
      </c>
    </row>
    <row r="115" spans="6:13" x14ac:dyDescent="0.25">
      <c r="F115" s="486"/>
      <c r="G115" s="505">
        <v>10</v>
      </c>
      <c r="H115" s="506">
        <v>8444</v>
      </c>
      <c r="I115" s="506">
        <v>8020</v>
      </c>
      <c r="J115" s="506">
        <v>16464</v>
      </c>
      <c r="K115" s="489">
        <f t="shared" si="10"/>
        <v>0.51287657920310981</v>
      </c>
      <c r="L115" s="489">
        <f t="shared" si="11"/>
        <v>0.48712342079689019</v>
      </c>
    </row>
    <row r="116" spans="6:13" x14ac:dyDescent="0.25">
      <c r="F116" s="486"/>
      <c r="G116" s="505">
        <v>11</v>
      </c>
      <c r="H116" s="506">
        <v>8420</v>
      </c>
      <c r="I116" s="506">
        <v>8008</v>
      </c>
      <c r="J116" s="506">
        <v>16428</v>
      </c>
      <c r="K116" s="489">
        <f t="shared" si="10"/>
        <v>0.51253956659362065</v>
      </c>
      <c r="L116" s="489">
        <f t="shared" si="11"/>
        <v>0.48746043340637935</v>
      </c>
    </row>
    <row r="117" spans="6:13" x14ac:dyDescent="0.25">
      <c r="F117" s="486"/>
      <c r="G117" s="505">
        <v>12</v>
      </c>
      <c r="H117" s="506">
        <v>8410</v>
      </c>
      <c r="I117" s="506">
        <v>8027</v>
      </c>
      <c r="J117" s="506">
        <v>16437</v>
      </c>
      <c r="K117" s="489">
        <f t="shared" si="10"/>
        <v>0.51165054450325487</v>
      </c>
      <c r="L117" s="489">
        <f t="shared" si="11"/>
        <v>0.48834945549674513</v>
      </c>
    </row>
    <row r="118" spans="6:13" x14ac:dyDescent="0.25">
      <c r="F118" s="486"/>
      <c r="G118" s="505">
        <v>13</v>
      </c>
      <c r="H118" s="506">
        <v>8430</v>
      </c>
      <c r="I118" s="506">
        <v>8063</v>
      </c>
      <c r="J118" s="506">
        <v>16493</v>
      </c>
      <c r="K118" s="489">
        <f t="shared" si="10"/>
        <v>0.51112593221366642</v>
      </c>
      <c r="L118" s="489">
        <f t="shared" si="11"/>
        <v>0.48887406778633358</v>
      </c>
    </row>
    <row r="119" spans="6:13" x14ac:dyDescent="0.25">
      <c r="F119" s="486"/>
      <c r="G119" s="505">
        <v>14</v>
      </c>
      <c r="H119" s="506">
        <v>8464</v>
      </c>
      <c r="I119" s="506">
        <v>8134</v>
      </c>
      <c r="J119" s="506">
        <v>16598</v>
      </c>
      <c r="K119" s="489">
        <f t="shared" si="10"/>
        <v>0.50994095674177609</v>
      </c>
      <c r="L119" s="489">
        <f t="shared" si="11"/>
        <v>0.49005904325822386</v>
      </c>
    </row>
    <row r="120" spans="6:13" ht="15" customHeight="1" x14ac:dyDescent="0.25">
      <c r="F120" s="486"/>
      <c r="G120" s="505">
        <v>15</v>
      </c>
      <c r="H120" s="506">
        <v>8537</v>
      </c>
      <c r="I120" s="506">
        <v>8236</v>
      </c>
      <c r="J120" s="506">
        <v>16773</v>
      </c>
      <c r="K120" s="489">
        <f t="shared" si="10"/>
        <v>0.50897275383056106</v>
      </c>
      <c r="L120" s="489">
        <f t="shared" si="11"/>
        <v>0.49102724616943899</v>
      </c>
    </row>
    <row r="121" spans="6:13" x14ac:dyDescent="0.25">
      <c r="F121" s="486"/>
      <c r="G121" s="505">
        <v>16</v>
      </c>
      <c r="H121" s="506">
        <v>8621</v>
      </c>
      <c r="I121" s="506">
        <v>8376</v>
      </c>
      <c r="J121" s="506">
        <v>16997</v>
      </c>
      <c r="K121" s="489">
        <f t="shared" si="10"/>
        <v>0.50720715420368301</v>
      </c>
      <c r="L121" s="489">
        <f t="shared" si="11"/>
        <v>0.49279284579631699</v>
      </c>
    </row>
    <row r="122" spans="6:13" x14ac:dyDescent="0.25">
      <c r="F122" s="486"/>
      <c r="G122" s="507" t="s">
        <v>3738</v>
      </c>
      <c r="H122" s="508">
        <f>SUM(H110:H121)</f>
        <v>102128</v>
      </c>
      <c r="I122" s="508">
        <f>SUM(I110:I121)</f>
        <v>97502</v>
      </c>
      <c r="J122" s="508">
        <f>SUM(J110:J121)</f>
        <v>199630</v>
      </c>
      <c r="K122" s="495">
        <f t="shared" si="10"/>
        <v>0.51158643490457345</v>
      </c>
      <c r="L122" s="495">
        <f t="shared" si="11"/>
        <v>0.48841356509542655</v>
      </c>
    </row>
    <row r="123" spans="6:13" x14ac:dyDescent="0.25">
      <c r="F123" s="486"/>
    </row>
    <row r="124" spans="6:13" x14ac:dyDescent="0.25">
      <c r="F124" s="504"/>
      <c r="G124" s="500"/>
      <c r="H124" s="611" t="s">
        <v>141</v>
      </c>
      <c r="I124" s="611"/>
      <c r="J124" s="611"/>
      <c r="K124" s="611"/>
      <c r="L124" s="611"/>
    </row>
    <row r="125" spans="6:13" x14ac:dyDescent="0.25">
      <c r="F125" s="504"/>
      <c r="G125" s="483"/>
      <c r="H125" s="612">
        <v>2022</v>
      </c>
      <c r="I125" s="612"/>
      <c r="J125" s="612"/>
      <c r="K125" s="612"/>
      <c r="L125" s="612"/>
      <c r="M125" s="510"/>
    </row>
    <row r="126" spans="6:13" x14ac:dyDescent="0.25">
      <c r="F126" s="504"/>
      <c r="G126" s="485" t="s">
        <v>3735</v>
      </c>
      <c r="H126" s="485" t="s">
        <v>3736</v>
      </c>
      <c r="I126" s="485" t="s">
        <v>3737</v>
      </c>
      <c r="J126" s="485" t="s">
        <v>141</v>
      </c>
      <c r="K126" s="485" t="s">
        <v>3727</v>
      </c>
      <c r="L126" s="485" t="s">
        <v>3728</v>
      </c>
      <c r="M126" s="510"/>
    </row>
    <row r="127" spans="6:13" x14ac:dyDescent="0.25">
      <c r="F127" s="504"/>
      <c r="G127" s="505">
        <v>5</v>
      </c>
      <c r="H127" s="506">
        <v>8637</v>
      </c>
      <c r="I127" s="506">
        <v>8217</v>
      </c>
      <c r="J127" s="506">
        <v>16854</v>
      </c>
      <c r="K127" s="489">
        <f t="shared" ref="K127:K139" si="12">+H127/J127</f>
        <v>0.51245995016019941</v>
      </c>
      <c r="L127" s="489">
        <f t="shared" ref="L127:L139" si="13">+I127/J127</f>
        <v>0.48754004983980065</v>
      </c>
      <c r="M127" s="510"/>
    </row>
    <row r="128" spans="6:13" x14ac:dyDescent="0.25">
      <c r="F128" s="504"/>
      <c r="G128" s="505">
        <v>6</v>
      </c>
      <c r="H128" s="506">
        <v>8619</v>
      </c>
      <c r="I128" s="506">
        <v>8195</v>
      </c>
      <c r="J128" s="506">
        <v>16814</v>
      </c>
      <c r="K128" s="489">
        <f t="shared" si="12"/>
        <v>0.5126085405019627</v>
      </c>
      <c r="L128" s="489">
        <f t="shared" si="13"/>
        <v>0.48739145949803736</v>
      </c>
      <c r="M128" s="510"/>
    </row>
    <row r="129" spans="6:13" x14ac:dyDescent="0.25">
      <c r="F129" s="504"/>
      <c r="G129" s="505">
        <v>7</v>
      </c>
      <c r="H129" s="506">
        <v>8582</v>
      </c>
      <c r="I129" s="506">
        <v>8149</v>
      </c>
      <c r="J129" s="506">
        <v>16731</v>
      </c>
      <c r="K129" s="489">
        <f t="shared" si="12"/>
        <v>0.51294005140158982</v>
      </c>
      <c r="L129" s="489">
        <f t="shared" si="13"/>
        <v>0.48705994859841012</v>
      </c>
      <c r="M129" s="510"/>
    </row>
    <row r="130" spans="6:13" x14ac:dyDescent="0.25">
      <c r="F130" s="504"/>
      <c r="G130" s="505">
        <v>8</v>
      </c>
      <c r="H130" s="506">
        <v>8549</v>
      </c>
      <c r="I130" s="506">
        <v>8120</v>
      </c>
      <c r="J130" s="506">
        <v>16669</v>
      </c>
      <c r="K130" s="489">
        <f t="shared" si="12"/>
        <v>0.51286819845221665</v>
      </c>
      <c r="L130" s="489">
        <f t="shared" si="13"/>
        <v>0.48713180154778329</v>
      </c>
      <c r="M130" s="510"/>
    </row>
    <row r="131" spans="6:13" x14ac:dyDescent="0.25">
      <c r="F131" s="504"/>
      <c r="G131" s="505">
        <v>9</v>
      </c>
      <c r="H131" s="506">
        <v>8504</v>
      </c>
      <c r="I131" s="506">
        <v>8077</v>
      </c>
      <c r="J131" s="506">
        <v>16581</v>
      </c>
      <c r="K131" s="489">
        <f t="shared" si="12"/>
        <v>0.51287618358361986</v>
      </c>
      <c r="L131" s="489">
        <f t="shared" si="13"/>
        <v>0.4871238164163802</v>
      </c>
      <c r="M131" s="510"/>
    </row>
    <row r="132" spans="6:13" x14ac:dyDescent="0.25">
      <c r="F132" s="504"/>
      <c r="G132" s="505">
        <v>10</v>
      </c>
      <c r="H132" s="506">
        <v>8470</v>
      </c>
      <c r="I132" s="506">
        <v>8041</v>
      </c>
      <c r="J132" s="506">
        <v>16511</v>
      </c>
      <c r="K132" s="489">
        <f t="shared" si="12"/>
        <v>0.5129913391072618</v>
      </c>
      <c r="L132" s="489">
        <f t="shared" si="13"/>
        <v>0.4870086608927382</v>
      </c>
      <c r="M132" s="510"/>
    </row>
    <row r="133" spans="6:13" x14ac:dyDescent="0.25">
      <c r="F133" s="504"/>
      <c r="G133" s="505">
        <v>11</v>
      </c>
      <c r="H133" s="506">
        <v>8445</v>
      </c>
      <c r="I133" s="506">
        <v>8035</v>
      </c>
      <c r="J133" s="506">
        <v>16480</v>
      </c>
      <c r="K133" s="489">
        <f t="shared" si="12"/>
        <v>0.5124393203883495</v>
      </c>
      <c r="L133" s="489">
        <f t="shared" si="13"/>
        <v>0.4875606796116505</v>
      </c>
      <c r="M133" s="510"/>
    </row>
    <row r="134" spans="6:13" x14ac:dyDescent="0.25">
      <c r="F134" s="504"/>
      <c r="G134" s="505">
        <v>12</v>
      </c>
      <c r="H134" s="506">
        <v>8424</v>
      </c>
      <c r="I134" s="506">
        <v>8030</v>
      </c>
      <c r="J134" s="506">
        <v>16454</v>
      </c>
      <c r="K134" s="489">
        <f t="shared" si="12"/>
        <v>0.51197277257809648</v>
      </c>
      <c r="L134" s="489">
        <f t="shared" si="13"/>
        <v>0.48802722742190346</v>
      </c>
      <c r="M134" s="510"/>
    </row>
    <row r="135" spans="6:13" x14ac:dyDescent="0.25">
      <c r="F135" s="504"/>
      <c r="G135" s="505">
        <v>13</v>
      </c>
      <c r="H135" s="506">
        <v>8437</v>
      </c>
      <c r="I135" s="506">
        <v>8062</v>
      </c>
      <c r="J135" s="506">
        <v>16499</v>
      </c>
      <c r="K135" s="489">
        <f t="shared" si="12"/>
        <v>0.51136432511061281</v>
      </c>
      <c r="L135" s="489">
        <f t="shared" si="13"/>
        <v>0.48863567488938725</v>
      </c>
      <c r="M135" s="510"/>
    </row>
    <row r="136" spans="6:13" x14ac:dyDescent="0.25">
      <c r="F136" s="504"/>
      <c r="G136" s="505">
        <v>14</v>
      </c>
      <c r="H136" s="506">
        <v>8460</v>
      </c>
      <c r="I136" s="506">
        <v>8118</v>
      </c>
      <c r="J136" s="506">
        <v>16578</v>
      </c>
      <c r="K136" s="489">
        <f t="shared" si="12"/>
        <v>0.51031487513572205</v>
      </c>
      <c r="L136" s="489">
        <f t="shared" si="13"/>
        <v>0.48968512486427795</v>
      </c>
      <c r="M136" s="510"/>
    </row>
    <row r="137" spans="6:13" x14ac:dyDescent="0.25">
      <c r="F137" s="504"/>
      <c r="G137" s="505">
        <v>15</v>
      </c>
      <c r="H137" s="506">
        <v>8519</v>
      </c>
      <c r="I137" s="506">
        <v>8205</v>
      </c>
      <c r="J137" s="506">
        <v>16724</v>
      </c>
      <c r="K137" s="489">
        <f t="shared" si="12"/>
        <v>0.50938770629036112</v>
      </c>
      <c r="L137" s="489">
        <f t="shared" si="13"/>
        <v>0.49061229370963882</v>
      </c>
      <c r="M137" s="511"/>
    </row>
    <row r="138" spans="6:13" x14ac:dyDescent="0.25">
      <c r="F138" s="504"/>
      <c r="G138" s="505">
        <v>16</v>
      </c>
      <c r="H138" s="506">
        <v>8599</v>
      </c>
      <c r="I138" s="506">
        <v>8325</v>
      </c>
      <c r="J138" s="506">
        <v>16924</v>
      </c>
      <c r="K138" s="489">
        <f t="shared" si="12"/>
        <v>0.50809501299929094</v>
      </c>
      <c r="L138" s="489">
        <f t="shared" si="13"/>
        <v>0.49190498700070906</v>
      </c>
    </row>
    <row r="139" spans="6:13" x14ac:dyDescent="0.25">
      <c r="F139" s="504"/>
      <c r="G139" s="507" t="s">
        <v>3738</v>
      </c>
      <c r="H139" s="508">
        <f>SUM(H127:H138)</f>
        <v>102245</v>
      </c>
      <c r="I139" s="508">
        <f>SUM(I127:I138)</f>
        <v>97574</v>
      </c>
      <c r="J139" s="508">
        <f>SUM(J127:J138)</f>
        <v>199819</v>
      </c>
      <c r="K139" s="495">
        <f t="shared" si="12"/>
        <v>0.51168807771032787</v>
      </c>
      <c r="L139" s="495">
        <f t="shared" si="13"/>
        <v>0.48831192228967213</v>
      </c>
    </row>
    <row r="140" spans="6:13" x14ac:dyDescent="0.25">
      <c r="F140" s="504"/>
      <c r="G140" s="504"/>
      <c r="H140" s="504"/>
      <c r="I140" s="504"/>
      <c r="J140" s="504"/>
    </row>
    <row r="141" spans="6:13" x14ac:dyDescent="0.25">
      <c r="F141" s="504"/>
      <c r="G141" s="500"/>
      <c r="H141" s="611" t="s">
        <v>141</v>
      </c>
      <c r="I141" s="611"/>
      <c r="J141" s="611"/>
      <c r="K141" s="611"/>
      <c r="L141" s="611"/>
    </row>
    <row r="142" spans="6:13" x14ac:dyDescent="0.25">
      <c r="F142" s="504"/>
      <c r="G142" s="500"/>
      <c r="H142" s="611">
        <v>2023</v>
      </c>
      <c r="I142" s="611"/>
      <c r="J142" s="611"/>
      <c r="K142" s="611"/>
      <c r="L142" s="611"/>
    </row>
    <row r="143" spans="6:13" x14ac:dyDescent="0.25">
      <c r="F143" s="504"/>
      <c r="G143" s="485" t="s">
        <v>3735</v>
      </c>
      <c r="H143" s="485" t="s">
        <v>3736</v>
      </c>
      <c r="I143" s="485" t="s">
        <v>3737</v>
      </c>
      <c r="J143" s="485" t="s">
        <v>141</v>
      </c>
      <c r="K143" s="485" t="s">
        <v>3727</v>
      </c>
      <c r="L143" s="485" t="s">
        <v>3728</v>
      </c>
    </row>
    <row r="144" spans="6:13" x14ac:dyDescent="0.25">
      <c r="F144" s="504"/>
      <c r="G144" s="505">
        <v>5</v>
      </c>
      <c r="H144" s="506">
        <v>8579</v>
      </c>
      <c r="I144" s="506">
        <v>8193</v>
      </c>
      <c r="J144" s="506">
        <v>16772</v>
      </c>
      <c r="K144" s="489">
        <f t="shared" ref="K144:K156" si="14">+H144/J144</f>
        <v>0.51150727402814211</v>
      </c>
      <c r="L144" s="489">
        <f t="shared" ref="L144:L156" si="15">+I144/J144</f>
        <v>0.48849272597185783</v>
      </c>
    </row>
    <row r="145" spans="6:12" x14ac:dyDescent="0.25">
      <c r="F145" s="504"/>
      <c r="G145" s="505">
        <v>6</v>
      </c>
      <c r="H145" s="506">
        <v>8595</v>
      </c>
      <c r="I145" s="506">
        <v>8182</v>
      </c>
      <c r="J145" s="506">
        <v>16777</v>
      </c>
      <c r="K145" s="489">
        <f t="shared" si="14"/>
        <v>0.51230851761339935</v>
      </c>
      <c r="L145" s="489">
        <f t="shared" si="15"/>
        <v>0.48769148238660071</v>
      </c>
    </row>
    <row r="146" spans="6:12" x14ac:dyDescent="0.25">
      <c r="F146" s="504"/>
      <c r="G146" s="505">
        <v>7</v>
      </c>
      <c r="H146" s="506">
        <v>8580</v>
      </c>
      <c r="I146" s="506">
        <v>8156</v>
      </c>
      <c r="J146" s="506">
        <v>16736</v>
      </c>
      <c r="K146" s="489">
        <f t="shared" si="14"/>
        <v>0.51266730401529637</v>
      </c>
      <c r="L146" s="489">
        <f t="shared" si="15"/>
        <v>0.48733269598470363</v>
      </c>
    </row>
    <row r="147" spans="6:12" x14ac:dyDescent="0.25">
      <c r="F147" s="504"/>
      <c r="G147" s="505">
        <v>8</v>
      </c>
      <c r="H147" s="506">
        <v>8553</v>
      </c>
      <c r="I147" s="506">
        <v>8127</v>
      </c>
      <c r="J147" s="506">
        <v>16680</v>
      </c>
      <c r="K147" s="489">
        <f t="shared" si="14"/>
        <v>0.51276978417266184</v>
      </c>
      <c r="L147" s="489">
        <f t="shared" si="15"/>
        <v>0.48723021582733811</v>
      </c>
    </row>
    <row r="148" spans="6:12" x14ac:dyDescent="0.25">
      <c r="F148" s="504"/>
      <c r="G148" s="505">
        <v>9</v>
      </c>
      <c r="H148" s="506">
        <v>8518</v>
      </c>
      <c r="I148" s="506">
        <v>8094</v>
      </c>
      <c r="J148" s="506">
        <v>16612</v>
      </c>
      <c r="K148" s="489">
        <f t="shared" si="14"/>
        <v>0.51276185889718273</v>
      </c>
      <c r="L148" s="489">
        <f t="shared" si="15"/>
        <v>0.48723814110281727</v>
      </c>
    </row>
    <row r="149" spans="6:12" x14ac:dyDescent="0.25">
      <c r="F149" s="504"/>
      <c r="G149" s="505">
        <v>10</v>
      </c>
      <c r="H149" s="506">
        <v>8483</v>
      </c>
      <c r="I149" s="506">
        <v>8061</v>
      </c>
      <c r="J149" s="506">
        <v>16544</v>
      </c>
      <c r="K149" s="489">
        <f t="shared" si="14"/>
        <v>0.51275386847195359</v>
      </c>
      <c r="L149" s="489">
        <f t="shared" si="15"/>
        <v>0.48724613152804641</v>
      </c>
    </row>
    <row r="150" spans="6:12" x14ac:dyDescent="0.25">
      <c r="F150" s="504"/>
      <c r="G150" s="505">
        <v>11</v>
      </c>
      <c r="H150" s="506">
        <v>8457</v>
      </c>
      <c r="I150" s="506">
        <v>8043</v>
      </c>
      <c r="J150" s="506">
        <v>16500</v>
      </c>
      <c r="K150" s="489">
        <f t="shared" si="14"/>
        <v>0.51254545454545453</v>
      </c>
      <c r="L150" s="489">
        <f t="shared" si="15"/>
        <v>0.48745454545454547</v>
      </c>
    </row>
    <row r="151" spans="6:12" x14ac:dyDescent="0.25">
      <c r="F151" s="504"/>
      <c r="G151" s="505">
        <v>12</v>
      </c>
      <c r="H151" s="506">
        <v>8438</v>
      </c>
      <c r="I151" s="506">
        <v>8045</v>
      </c>
      <c r="J151" s="506">
        <v>16483</v>
      </c>
      <c r="K151" s="489">
        <f t="shared" si="14"/>
        <v>0.51192137353637079</v>
      </c>
      <c r="L151" s="489">
        <f t="shared" si="15"/>
        <v>0.48807862646362921</v>
      </c>
    </row>
    <row r="152" spans="6:12" x14ac:dyDescent="0.25">
      <c r="F152" s="504"/>
      <c r="G152" s="505">
        <v>13</v>
      </c>
      <c r="H152" s="506">
        <v>8440</v>
      </c>
      <c r="I152" s="506">
        <v>8054</v>
      </c>
      <c r="J152" s="506">
        <v>16494</v>
      </c>
      <c r="K152" s="489">
        <f t="shared" si="14"/>
        <v>0.51170122468776524</v>
      </c>
      <c r="L152" s="489">
        <f t="shared" si="15"/>
        <v>0.48829877531223476</v>
      </c>
    </row>
    <row r="153" spans="6:12" x14ac:dyDescent="0.25">
      <c r="F153" s="504"/>
      <c r="G153" s="505">
        <v>14</v>
      </c>
      <c r="H153" s="506">
        <v>8457</v>
      </c>
      <c r="I153" s="506">
        <v>8107</v>
      </c>
      <c r="J153" s="506">
        <v>16564</v>
      </c>
      <c r="K153" s="489">
        <f t="shared" si="14"/>
        <v>0.51056508089833375</v>
      </c>
      <c r="L153" s="489">
        <f t="shared" si="15"/>
        <v>0.48943491910166625</v>
      </c>
    </row>
    <row r="154" spans="6:12" x14ac:dyDescent="0.25">
      <c r="F154" s="504"/>
      <c r="G154" s="505">
        <v>15</v>
      </c>
      <c r="H154" s="506">
        <v>8505</v>
      </c>
      <c r="I154" s="506">
        <v>8178</v>
      </c>
      <c r="J154" s="506">
        <v>16683</v>
      </c>
      <c r="K154" s="489">
        <f t="shared" si="14"/>
        <v>0.50980039561229995</v>
      </c>
      <c r="L154" s="489">
        <f t="shared" si="15"/>
        <v>0.49019960438770005</v>
      </c>
    </row>
    <row r="155" spans="6:12" x14ac:dyDescent="0.25">
      <c r="G155" s="505">
        <v>16</v>
      </c>
      <c r="H155" s="506">
        <v>8569</v>
      </c>
      <c r="I155" s="506">
        <v>8278</v>
      </c>
      <c r="J155" s="506">
        <v>16847</v>
      </c>
      <c r="K155" s="489">
        <f t="shared" si="14"/>
        <v>0.50863655250192907</v>
      </c>
      <c r="L155" s="489">
        <f t="shared" si="15"/>
        <v>0.49136344749807087</v>
      </c>
    </row>
    <row r="156" spans="6:12" x14ac:dyDescent="0.25">
      <c r="G156" s="507" t="s">
        <v>3738</v>
      </c>
      <c r="H156" s="512">
        <f>SUM(H144:H155)</f>
        <v>102174</v>
      </c>
      <c r="I156" s="512">
        <f>SUM(I144:I155)</f>
        <v>97518</v>
      </c>
      <c r="J156" s="512">
        <f>SUM(J144:J155)</f>
        <v>199692</v>
      </c>
      <c r="K156" s="495">
        <f t="shared" si="14"/>
        <v>0.5116579532480019</v>
      </c>
      <c r="L156" s="495">
        <f t="shared" si="15"/>
        <v>0.4883420467519981</v>
      </c>
    </row>
    <row r="157" spans="6:12" x14ac:dyDescent="0.25">
      <c r="G157" s="504"/>
      <c r="H157" s="504"/>
      <c r="I157" s="504"/>
      <c r="J157" s="504"/>
    </row>
    <row r="200" ht="21.75" customHeight="1" x14ac:dyDescent="0.25"/>
  </sheetData>
  <mergeCells count="17">
    <mergeCell ref="A64:C64"/>
    <mergeCell ref="H107:L107"/>
    <mergeCell ref="G5:M5"/>
    <mergeCell ref="G6:M6"/>
    <mergeCell ref="G46:M46"/>
    <mergeCell ref="H56:L56"/>
    <mergeCell ref="H57:L57"/>
    <mergeCell ref="H73:L73"/>
    <mergeCell ref="H74:L74"/>
    <mergeCell ref="A79:D81"/>
    <mergeCell ref="H90:L90"/>
    <mergeCell ref="H91:L91"/>
    <mergeCell ref="H108:L108"/>
    <mergeCell ref="H124:L124"/>
    <mergeCell ref="H125:L125"/>
    <mergeCell ref="H141:L141"/>
    <mergeCell ref="H142:L142"/>
  </mergeCells>
  <hyperlinks>
    <hyperlink ref="E1" location="CONTENIDO!A1" display="VOLVER."/>
  </hyperlink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142"/>
  <sheetViews>
    <sheetView showGridLines="0" zoomScale="70" zoomScaleNormal="70" workbookViewId="0">
      <selection activeCell="L2" sqref="L2"/>
    </sheetView>
  </sheetViews>
  <sheetFormatPr baseColWidth="10" defaultRowHeight="15" x14ac:dyDescent="0.25"/>
  <cols>
    <col min="1" max="1" width="4.5703125" style="265" customWidth="1"/>
    <col min="2" max="2" width="10" style="265" customWidth="1"/>
    <col min="3" max="3" width="63.85546875" style="265" customWidth="1"/>
    <col min="4" max="4" width="21.85546875" style="265" customWidth="1"/>
    <col min="5" max="5" width="1.85546875" style="265" customWidth="1"/>
    <col min="6" max="6" width="21.85546875" style="265" customWidth="1"/>
    <col min="7" max="7" width="1.85546875" style="265" customWidth="1"/>
    <col min="8" max="8" width="21.85546875" style="265" customWidth="1"/>
    <col min="9" max="9" width="1.85546875" style="265" customWidth="1"/>
    <col min="10" max="10" width="21.85546875" style="265" customWidth="1"/>
    <col min="11" max="11" width="1.85546875" style="265" customWidth="1"/>
    <col min="12" max="12" width="21.85546875" style="265" customWidth="1"/>
    <col min="13" max="13" width="1.85546875" style="265" customWidth="1"/>
    <col min="14" max="14" width="21.85546875" style="265" customWidth="1"/>
    <col min="15" max="15" width="1.85546875" style="265" customWidth="1"/>
    <col min="16" max="16" width="21.85546875" style="265" customWidth="1"/>
    <col min="17" max="22" width="11.42578125" style="265"/>
    <col min="23" max="23" width="15.7109375" style="265" customWidth="1"/>
    <col min="24" max="16384" width="11.42578125" style="265"/>
  </cols>
  <sheetData>
    <row r="1" spans="1:22" x14ac:dyDescent="0.25">
      <c r="B1" s="265" t="s">
        <v>282</v>
      </c>
    </row>
    <row r="2" spans="1:22" x14ac:dyDescent="0.25">
      <c r="B2" s="265" t="s">
        <v>283</v>
      </c>
      <c r="L2" s="9" t="s">
        <v>91</v>
      </c>
    </row>
    <row r="5" spans="1:22" x14ac:dyDescent="0.25">
      <c r="A5"/>
      <c r="B5" s="4" t="s">
        <v>87</v>
      </c>
      <c r="C5"/>
      <c r="D5"/>
      <c r="E5"/>
      <c r="F5"/>
      <c r="G5"/>
      <c r="H5"/>
      <c r="I5"/>
      <c r="J5"/>
      <c r="K5" s="4"/>
      <c r="L5"/>
      <c r="M5"/>
      <c r="N5"/>
      <c r="O5"/>
      <c r="P5"/>
      <c r="Q5"/>
      <c r="R5" s="4"/>
      <c r="S5" s="4"/>
      <c r="T5" s="4"/>
      <c r="U5" s="4"/>
      <c r="V5" s="4"/>
    </row>
    <row r="6" spans="1:22" x14ac:dyDescent="0.25">
      <c r="A6"/>
      <c r="B6" s="4" t="s">
        <v>88</v>
      </c>
      <c r="C6"/>
      <c r="D6"/>
      <c r="E6"/>
      <c r="F6"/>
      <c r="G6"/>
      <c r="H6"/>
      <c r="I6"/>
      <c r="J6"/>
      <c r="K6" s="4"/>
      <c r="L6"/>
      <c r="M6"/>
      <c r="N6"/>
      <c r="O6"/>
      <c r="P6"/>
      <c r="Q6"/>
      <c r="R6" s="4"/>
      <c r="S6" s="4"/>
      <c r="T6" s="4"/>
      <c r="U6" s="4"/>
      <c r="V6" s="4"/>
    </row>
    <row r="7" spans="1:22" x14ac:dyDescent="0.25">
      <c r="A7"/>
      <c r="B7"/>
      <c r="C7"/>
      <c r="D7"/>
      <c r="E7"/>
      <c r="F7"/>
      <c r="G7"/>
      <c r="H7"/>
      <c r="I7"/>
      <c r="J7"/>
      <c r="K7" s="4"/>
      <c r="L7"/>
      <c r="M7"/>
      <c r="N7"/>
      <c r="O7"/>
      <c r="P7"/>
      <c r="Q7"/>
      <c r="R7" s="4"/>
      <c r="S7" s="4"/>
      <c r="T7" s="4"/>
      <c r="U7" s="4"/>
      <c r="V7" s="4"/>
    </row>
    <row r="8" spans="1:22" x14ac:dyDescent="0.25">
      <c r="A8"/>
      <c r="B8" s="619" t="s">
        <v>89</v>
      </c>
      <c r="C8" s="5" t="s">
        <v>90</v>
      </c>
      <c r="D8" s="6">
        <v>2018</v>
      </c>
      <c r="E8" s="5"/>
      <c r="F8" s="6">
        <v>2019</v>
      </c>
      <c r="G8" s="5"/>
      <c r="H8" s="6">
        <v>2020</v>
      </c>
      <c r="I8" s="7"/>
      <c r="J8" s="6">
        <v>2021</v>
      </c>
      <c r="K8" s="260"/>
      <c r="L8" s="6">
        <v>2022</v>
      </c>
      <c r="M8" s="7"/>
      <c r="N8" s="6">
        <v>2023</v>
      </c>
      <c r="O8"/>
      <c r="P8" s="6">
        <v>2024</v>
      </c>
      <c r="Q8"/>
      <c r="R8" s="4"/>
      <c r="S8" s="266"/>
      <c r="T8" s="4"/>
      <c r="U8" s="4"/>
      <c r="V8" s="4"/>
    </row>
    <row r="9" spans="1:22" x14ac:dyDescent="0.25">
      <c r="A9"/>
      <c r="B9" s="620"/>
      <c r="C9" s="5" t="s">
        <v>92</v>
      </c>
      <c r="D9" s="10"/>
      <c r="E9" s="10"/>
      <c r="F9" s="10"/>
      <c r="G9" s="10"/>
      <c r="H9" s="10"/>
      <c r="I9" s="11"/>
      <c r="J9" s="10"/>
      <c r="K9" s="260"/>
      <c r="L9" s="10"/>
      <c r="M9" s="11"/>
      <c r="N9" s="10"/>
      <c r="O9"/>
      <c r="P9" s="10"/>
      <c r="Q9"/>
      <c r="R9" s="4"/>
      <c r="S9" s="4"/>
      <c r="T9" s="4"/>
      <c r="U9" s="4"/>
      <c r="V9" s="4"/>
    </row>
    <row r="10" spans="1:22" x14ac:dyDescent="0.25">
      <c r="A10"/>
      <c r="B10" s="620"/>
      <c r="C10" s="5" t="s">
        <v>93</v>
      </c>
      <c r="D10" s="12">
        <v>23413</v>
      </c>
      <c r="E10" s="10"/>
      <c r="F10" s="12">
        <v>23914</v>
      </c>
      <c r="G10" s="10"/>
      <c r="H10" s="12">
        <v>22468</v>
      </c>
      <c r="I10" s="13"/>
      <c r="J10" s="12">
        <v>18911</v>
      </c>
      <c r="K10" s="260"/>
      <c r="L10" s="12">
        <v>22027</v>
      </c>
      <c r="M10" s="14"/>
      <c r="N10" s="12">
        <v>22125</v>
      </c>
      <c r="O10"/>
      <c r="P10" s="12">
        <v>21242</v>
      </c>
      <c r="Q10"/>
      <c r="R10" s="4"/>
      <c r="S10" s="4"/>
      <c r="T10" s="4"/>
      <c r="U10" s="4"/>
      <c r="V10" s="4"/>
    </row>
    <row r="11" spans="1:22" x14ac:dyDescent="0.25">
      <c r="A11"/>
      <c r="B11" s="620"/>
      <c r="C11" s="5" t="s">
        <v>94</v>
      </c>
      <c r="D11" s="12">
        <v>99434</v>
      </c>
      <c r="E11" s="10"/>
      <c r="F11" s="12">
        <v>101168</v>
      </c>
      <c r="G11" s="10"/>
      <c r="H11" s="12">
        <v>102074</v>
      </c>
      <c r="I11" s="13"/>
      <c r="J11" s="12">
        <v>102701</v>
      </c>
      <c r="K11" s="260"/>
      <c r="L11" s="12">
        <v>101664</v>
      </c>
      <c r="M11" s="14"/>
      <c r="N11" s="12">
        <v>101611</v>
      </c>
      <c r="O11"/>
      <c r="P11" s="12">
        <v>99758</v>
      </c>
      <c r="Q11"/>
      <c r="R11" s="4"/>
      <c r="S11" s="4"/>
      <c r="T11" s="4"/>
      <c r="U11" s="4"/>
      <c r="V11" s="4"/>
    </row>
    <row r="12" spans="1:22" x14ac:dyDescent="0.25">
      <c r="A12"/>
      <c r="B12" s="620"/>
      <c r="C12" s="5" t="s">
        <v>95</v>
      </c>
      <c r="D12" s="12">
        <v>77608</v>
      </c>
      <c r="E12" s="10"/>
      <c r="F12" s="12">
        <v>79738</v>
      </c>
      <c r="G12" s="10"/>
      <c r="H12" s="12">
        <v>81195</v>
      </c>
      <c r="I12" s="13"/>
      <c r="J12" s="12">
        <v>82770</v>
      </c>
      <c r="K12" s="260"/>
      <c r="L12" s="12">
        <v>81162</v>
      </c>
      <c r="M12" s="14"/>
      <c r="N12" s="12">
        <v>79942</v>
      </c>
      <c r="O12"/>
      <c r="P12" s="12">
        <v>80820</v>
      </c>
      <c r="Q12"/>
      <c r="R12" s="4"/>
      <c r="S12" s="4"/>
      <c r="T12" s="4"/>
      <c r="U12" s="4"/>
      <c r="V12" s="4"/>
    </row>
    <row r="13" spans="1:22" x14ac:dyDescent="0.25">
      <c r="A13"/>
      <c r="B13" s="620"/>
      <c r="C13" s="5" t="s">
        <v>96</v>
      </c>
      <c r="D13" s="12">
        <v>30555</v>
      </c>
      <c r="E13" s="10"/>
      <c r="F13" s="12">
        <v>31127</v>
      </c>
      <c r="G13" s="10"/>
      <c r="H13" s="12">
        <v>31517</v>
      </c>
      <c r="I13" s="13"/>
      <c r="J13" s="12">
        <v>33330</v>
      </c>
      <c r="K13" s="260"/>
      <c r="L13" s="12">
        <v>32291</v>
      </c>
      <c r="M13" s="14"/>
      <c r="N13" s="12">
        <v>32595</v>
      </c>
      <c r="O13"/>
      <c r="P13" s="12">
        <v>32825</v>
      </c>
      <c r="Q13"/>
      <c r="R13" s="4"/>
      <c r="S13" s="4"/>
      <c r="T13" s="4"/>
      <c r="U13" s="4"/>
      <c r="V13" s="4"/>
    </row>
    <row r="14" spans="1:22" x14ac:dyDescent="0.25">
      <c r="A14"/>
      <c r="B14" s="620"/>
      <c r="C14" s="5"/>
      <c r="D14" s="12">
        <v>231010</v>
      </c>
      <c r="E14" s="10"/>
      <c r="F14" s="12">
        <v>235947</v>
      </c>
      <c r="G14" s="10"/>
      <c r="H14" s="12">
        <v>237254</v>
      </c>
      <c r="I14" s="13"/>
      <c r="J14" s="12">
        <v>237712</v>
      </c>
      <c r="K14" s="260"/>
      <c r="L14" s="12">
        <v>237144</v>
      </c>
      <c r="M14" s="14"/>
      <c r="N14" s="12">
        <v>236273</v>
      </c>
      <c r="O14"/>
      <c r="P14" s="12">
        <v>234645</v>
      </c>
      <c r="Q14"/>
      <c r="R14" s="4"/>
      <c r="S14" s="4"/>
      <c r="T14" s="4"/>
      <c r="U14" s="4"/>
      <c r="V14" s="4"/>
    </row>
    <row r="15" spans="1:22" x14ac:dyDescent="0.25">
      <c r="A15"/>
      <c r="B15" s="620"/>
      <c r="C15" s="5" t="s">
        <v>97</v>
      </c>
      <c r="D15" s="15"/>
      <c r="E15" s="10"/>
      <c r="F15" s="15"/>
      <c r="G15" s="10"/>
      <c r="H15" s="15"/>
      <c r="I15" s="16"/>
      <c r="J15" s="15"/>
      <c r="K15" s="260"/>
      <c r="L15" s="15"/>
      <c r="M15" s="16"/>
      <c r="N15" s="15"/>
      <c r="O15"/>
      <c r="P15" s="15"/>
      <c r="Q15"/>
      <c r="R15" s="4"/>
      <c r="S15" s="4"/>
      <c r="T15" s="4"/>
      <c r="U15" s="4"/>
      <c r="V15" s="4"/>
    </row>
    <row r="16" spans="1:22" x14ac:dyDescent="0.25">
      <c r="A16"/>
      <c r="B16" s="620"/>
      <c r="C16" s="5" t="s">
        <v>98</v>
      </c>
      <c r="D16" s="10"/>
      <c r="E16" s="10"/>
      <c r="F16" s="10"/>
      <c r="G16" s="10"/>
      <c r="H16" s="10"/>
      <c r="I16" s="11"/>
      <c r="J16" s="10"/>
      <c r="K16" s="260"/>
      <c r="L16" s="10"/>
      <c r="M16" s="11"/>
      <c r="N16" s="10"/>
      <c r="O16"/>
      <c r="P16" s="10"/>
      <c r="Q16"/>
      <c r="R16" s="4"/>
      <c r="S16" s="4"/>
      <c r="T16" s="4"/>
      <c r="U16" s="4"/>
      <c r="V16" s="4"/>
    </row>
    <row r="17" spans="1:22" x14ac:dyDescent="0.25">
      <c r="A17"/>
      <c r="B17" s="620"/>
      <c r="C17" s="5" t="s">
        <v>99</v>
      </c>
      <c r="D17" s="12">
        <v>12182</v>
      </c>
      <c r="E17" s="10"/>
      <c r="F17" s="12">
        <v>12472</v>
      </c>
      <c r="G17" s="10"/>
      <c r="H17" s="12">
        <v>12460</v>
      </c>
      <c r="I17" s="13"/>
      <c r="J17" s="12">
        <v>11767</v>
      </c>
      <c r="K17" s="260"/>
      <c r="L17" s="12">
        <v>12345</v>
      </c>
      <c r="M17" s="13"/>
      <c r="N17" s="12">
        <v>12339</v>
      </c>
      <c r="O17"/>
      <c r="P17" s="12">
        <v>11633</v>
      </c>
      <c r="Q17"/>
      <c r="R17" s="4"/>
      <c r="S17" s="4"/>
      <c r="T17" s="4"/>
      <c r="U17" s="4"/>
      <c r="V17" s="4"/>
    </row>
    <row r="18" spans="1:22" x14ac:dyDescent="0.25">
      <c r="A18"/>
      <c r="B18" s="620"/>
      <c r="C18" s="5" t="s">
        <v>100</v>
      </c>
      <c r="D18" s="12">
        <v>84982</v>
      </c>
      <c r="E18" s="10"/>
      <c r="F18" s="12">
        <v>86616</v>
      </c>
      <c r="G18" s="10"/>
      <c r="H18" s="12">
        <v>87467</v>
      </c>
      <c r="I18" s="13"/>
      <c r="J18" s="12">
        <v>87781</v>
      </c>
      <c r="K18" s="260"/>
      <c r="L18" s="12">
        <v>87186</v>
      </c>
      <c r="M18" s="13"/>
      <c r="N18" s="12">
        <v>86892</v>
      </c>
      <c r="O18"/>
      <c r="P18" s="12">
        <v>86160</v>
      </c>
      <c r="Q18"/>
      <c r="R18" s="4"/>
      <c r="S18" s="4"/>
      <c r="T18" s="4"/>
      <c r="U18" s="4"/>
      <c r="V18" s="4"/>
    </row>
    <row r="19" spans="1:22" x14ac:dyDescent="0.25">
      <c r="A19"/>
      <c r="B19" s="620"/>
      <c r="C19" s="5" t="s">
        <v>101</v>
      </c>
      <c r="D19" s="12">
        <v>59038</v>
      </c>
      <c r="E19" s="10"/>
      <c r="F19" s="12">
        <v>60297</v>
      </c>
      <c r="G19" s="10"/>
      <c r="H19" s="12">
        <v>62269</v>
      </c>
      <c r="I19" s="13"/>
      <c r="J19" s="12">
        <v>63933</v>
      </c>
      <c r="K19" s="260"/>
      <c r="L19" s="12">
        <v>62739</v>
      </c>
      <c r="M19" s="13"/>
      <c r="N19" s="12">
        <v>62797</v>
      </c>
      <c r="O19"/>
      <c r="P19" s="12">
        <v>62955</v>
      </c>
      <c r="Q19"/>
      <c r="R19" s="4"/>
      <c r="S19" s="4"/>
      <c r="T19" s="4"/>
      <c r="U19" s="4"/>
      <c r="V19" s="4"/>
    </row>
    <row r="20" spans="1:22" x14ac:dyDescent="0.25">
      <c r="A20"/>
      <c r="B20" s="620"/>
      <c r="C20" s="5" t="s">
        <v>102</v>
      </c>
      <c r="D20" s="12">
        <v>18158</v>
      </c>
      <c r="E20" s="10"/>
      <c r="F20" s="12">
        <v>18445</v>
      </c>
      <c r="G20" s="10"/>
      <c r="H20" s="12">
        <v>19172</v>
      </c>
      <c r="I20" s="13"/>
      <c r="J20" s="12">
        <v>20031</v>
      </c>
      <c r="K20" s="260"/>
      <c r="L20" s="12">
        <v>19900</v>
      </c>
      <c r="M20" s="13"/>
      <c r="N20" s="12">
        <v>20437</v>
      </c>
      <c r="O20"/>
      <c r="P20" s="12">
        <v>20875</v>
      </c>
      <c r="Q20"/>
      <c r="R20" s="4"/>
      <c r="S20" s="4"/>
      <c r="T20" s="4"/>
      <c r="U20" s="4"/>
      <c r="V20" s="4"/>
    </row>
    <row r="21" spans="1:22" x14ac:dyDescent="0.25">
      <c r="A21"/>
      <c r="B21" s="620"/>
      <c r="C21" s="5"/>
      <c r="D21" s="12">
        <v>174360</v>
      </c>
      <c r="E21" s="10"/>
      <c r="F21" s="12">
        <v>177830</v>
      </c>
      <c r="G21" s="10"/>
      <c r="H21" s="12">
        <v>181368</v>
      </c>
      <c r="I21" s="13"/>
      <c r="J21" s="12">
        <v>183512</v>
      </c>
      <c r="K21" s="260"/>
      <c r="L21" s="12">
        <v>182170</v>
      </c>
      <c r="M21" s="13"/>
      <c r="N21" s="12">
        <v>182465</v>
      </c>
      <c r="O21"/>
      <c r="P21" s="12">
        <v>181623</v>
      </c>
      <c r="Q21"/>
      <c r="R21" s="4"/>
      <c r="S21" s="4"/>
      <c r="T21" s="4"/>
      <c r="U21" s="4"/>
      <c r="V21" s="4"/>
    </row>
    <row r="22" spans="1:22" x14ac:dyDescent="0.25">
      <c r="A22"/>
      <c r="B22" s="620"/>
      <c r="C22" s="5" t="s">
        <v>97</v>
      </c>
      <c r="D22" s="15"/>
      <c r="E22" s="10"/>
      <c r="F22" s="15"/>
      <c r="G22" s="10"/>
      <c r="H22" s="15"/>
      <c r="I22" s="16"/>
      <c r="J22" s="15"/>
      <c r="K22" s="260"/>
      <c r="L22" s="15"/>
      <c r="M22" s="16"/>
      <c r="N22" s="15"/>
      <c r="O22"/>
      <c r="P22" s="15"/>
      <c r="Q22"/>
      <c r="R22" s="4"/>
      <c r="S22" s="4"/>
      <c r="T22" s="4"/>
      <c r="U22" s="4"/>
      <c r="V22" s="4"/>
    </row>
    <row r="23" spans="1:22" x14ac:dyDescent="0.25">
      <c r="A23"/>
      <c r="B23" s="620"/>
      <c r="C23" s="5" t="s">
        <v>103</v>
      </c>
      <c r="D23" s="10"/>
      <c r="E23" s="10"/>
      <c r="F23" s="10"/>
      <c r="G23" s="10"/>
      <c r="H23" s="10"/>
      <c r="I23" s="11"/>
      <c r="J23" s="10"/>
      <c r="K23" s="260"/>
      <c r="L23" s="10"/>
      <c r="M23" s="11"/>
      <c r="N23" s="10"/>
      <c r="O23"/>
      <c r="P23" s="10"/>
      <c r="Q23"/>
      <c r="R23" s="4"/>
      <c r="S23" s="4"/>
      <c r="T23" s="4"/>
      <c r="U23" s="4"/>
      <c r="V23" s="4"/>
    </row>
    <row r="24" spans="1:22" x14ac:dyDescent="0.25">
      <c r="A24"/>
      <c r="B24" s="620"/>
      <c r="C24" s="5" t="s">
        <v>104</v>
      </c>
      <c r="D24" s="12">
        <v>13655</v>
      </c>
      <c r="E24" s="10"/>
      <c r="F24" s="12">
        <v>14141</v>
      </c>
      <c r="G24" s="10"/>
      <c r="H24" s="12">
        <v>14026</v>
      </c>
      <c r="I24" s="13"/>
      <c r="J24" s="12">
        <v>13228</v>
      </c>
      <c r="K24" s="260"/>
      <c r="L24" s="12">
        <v>13960</v>
      </c>
      <c r="M24" s="13"/>
      <c r="N24" s="12">
        <v>13429</v>
      </c>
      <c r="O24"/>
      <c r="P24" s="12">
        <v>12608</v>
      </c>
      <c r="Q24"/>
      <c r="R24" s="4"/>
      <c r="S24" s="4"/>
      <c r="T24" s="4"/>
      <c r="U24" s="4"/>
      <c r="V24" s="4"/>
    </row>
    <row r="25" spans="1:22" x14ac:dyDescent="0.25">
      <c r="A25"/>
      <c r="B25" s="620"/>
      <c r="C25" s="5" t="s">
        <v>105</v>
      </c>
      <c r="D25" s="12">
        <v>98671</v>
      </c>
      <c r="E25" s="10"/>
      <c r="F25" s="12">
        <v>100343</v>
      </c>
      <c r="G25" s="10"/>
      <c r="H25" s="12">
        <v>101546</v>
      </c>
      <c r="I25" s="13"/>
      <c r="J25" s="12">
        <v>101792</v>
      </c>
      <c r="K25" s="260"/>
      <c r="L25" s="12">
        <v>100419</v>
      </c>
      <c r="M25" s="13"/>
      <c r="N25" s="12">
        <v>100579</v>
      </c>
      <c r="O25"/>
      <c r="P25" s="12">
        <v>99392</v>
      </c>
      <c r="Q25"/>
      <c r="R25" s="4"/>
      <c r="S25" s="4"/>
      <c r="T25" s="4"/>
      <c r="U25" s="4"/>
      <c r="V25" s="4"/>
    </row>
    <row r="26" spans="1:22" x14ac:dyDescent="0.25">
      <c r="A26"/>
      <c r="B26" s="620"/>
      <c r="C26" s="5" t="s">
        <v>106</v>
      </c>
      <c r="D26" s="12">
        <v>73539</v>
      </c>
      <c r="E26" s="10"/>
      <c r="F26" s="12">
        <v>75562</v>
      </c>
      <c r="G26" s="10"/>
      <c r="H26" s="12">
        <v>77574</v>
      </c>
      <c r="I26" s="13"/>
      <c r="J26" s="12">
        <v>78887</v>
      </c>
      <c r="K26" s="260"/>
      <c r="L26" s="12">
        <v>77384</v>
      </c>
      <c r="M26" s="13"/>
      <c r="N26" s="12">
        <v>76910</v>
      </c>
      <c r="O26"/>
      <c r="P26" s="12">
        <v>77502</v>
      </c>
      <c r="Q26"/>
      <c r="R26" s="4"/>
      <c r="S26" s="4"/>
      <c r="T26" s="4"/>
      <c r="U26" s="4"/>
      <c r="V26" s="4"/>
    </row>
    <row r="27" spans="1:22" x14ac:dyDescent="0.25">
      <c r="A27"/>
      <c r="B27" s="620"/>
      <c r="C27" s="5" t="s">
        <v>107</v>
      </c>
      <c r="D27" s="12">
        <v>20368</v>
      </c>
      <c r="E27" s="10"/>
      <c r="F27" s="12">
        <v>20873</v>
      </c>
      <c r="G27" s="10"/>
      <c r="H27" s="12">
        <v>21523</v>
      </c>
      <c r="I27" s="13"/>
      <c r="J27" s="12">
        <v>22471</v>
      </c>
      <c r="K27" s="260"/>
      <c r="L27" s="12">
        <v>22398</v>
      </c>
      <c r="M27" s="13"/>
      <c r="N27" s="12">
        <v>23181</v>
      </c>
      <c r="O27"/>
      <c r="P27" s="12">
        <v>23445</v>
      </c>
      <c r="Q27"/>
      <c r="R27" s="4"/>
      <c r="S27" s="4"/>
      <c r="T27" s="4"/>
      <c r="U27" s="4"/>
      <c r="V27" s="4"/>
    </row>
    <row r="28" spans="1:22" x14ac:dyDescent="0.25">
      <c r="A28"/>
      <c r="B28" s="621"/>
      <c r="C28" s="5"/>
      <c r="D28" s="12">
        <v>206233</v>
      </c>
      <c r="E28" s="10"/>
      <c r="F28" s="12">
        <v>210919</v>
      </c>
      <c r="G28" s="10"/>
      <c r="H28" s="12">
        <v>214669</v>
      </c>
      <c r="I28" s="13"/>
      <c r="J28" s="12">
        <v>216378</v>
      </c>
      <c r="K28" s="260"/>
      <c r="L28" s="12">
        <v>214161</v>
      </c>
      <c r="M28" s="13"/>
      <c r="N28" s="12">
        <v>214099</v>
      </c>
      <c r="O28"/>
      <c r="P28" s="12">
        <v>212947</v>
      </c>
      <c r="Q28"/>
      <c r="R28" s="4"/>
      <c r="S28" s="4"/>
      <c r="T28" s="4"/>
      <c r="U28" s="4"/>
      <c r="V28" s="4"/>
    </row>
    <row r="29" spans="1:22" x14ac:dyDescent="0.25">
      <c r="A29"/>
      <c r="B29" s="17"/>
      <c r="C29" s="18" t="s">
        <v>278</v>
      </c>
      <c r="D29" s="13"/>
      <c r="E29" s="11"/>
      <c r="F29" s="13"/>
      <c r="G29" s="11"/>
      <c r="H29" s="13"/>
      <c r="I29" s="13"/>
      <c r="J29" s="8"/>
      <c r="K29" s="260"/>
      <c r="L29" s="8"/>
      <c r="M29" s="8"/>
      <c r="N29" s="8"/>
      <c r="O29"/>
      <c r="P29" s="8"/>
      <c r="Q29"/>
      <c r="R29" s="4"/>
      <c r="S29" s="4"/>
      <c r="T29" s="4"/>
      <c r="U29" s="4"/>
      <c r="V29" s="4"/>
    </row>
    <row r="30" spans="1:22" x14ac:dyDescent="0.25">
      <c r="A30"/>
      <c r="B30" s="8"/>
      <c r="C30" s="251" t="s">
        <v>279</v>
      </c>
      <c r="D30" s="8"/>
      <c r="E30" s="8"/>
      <c r="F30" s="8"/>
      <c r="G30" s="8"/>
      <c r="H30" s="8"/>
      <c r="I30" s="8"/>
      <c r="J30" s="8"/>
      <c r="K30" s="260"/>
      <c r="L30" s="8"/>
      <c r="M30" s="8"/>
      <c r="N30" s="8"/>
      <c r="O30"/>
      <c r="P30" s="8"/>
      <c r="Q30"/>
      <c r="R30" s="4"/>
      <c r="S30" s="4"/>
      <c r="T30" s="4"/>
      <c r="U30" s="4"/>
      <c r="V30" s="4"/>
    </row>
    <row r="31" spans="1:22" ht="57.75" customHeight="1" x14ac:dyDescent="0.25">
      <c r="A31"/>
      <c r="B31" s="622" t="s">
        <v>280</v>
      </c>
      <c r="C31" s="5" t="s">
        <v>108</v>
      </c>
      <c r="D31" s="6">
        <v>2018</v>
      </c>
      <c r="E31" s="5"/>
      <c r="F31" s="6">
        <v>2019</v>
      </c>
      <c r="G31" s="5"/>
      <c r="H31" s="6">
        <v>2020</v>
      </c>
      <c r="I31" s="6"/>
      <c r="J31" s="6">
        <v>2021</v>
      </c>
      <c r="K31" s="261"/>
      <c r="L31" s="6">
        <v>2022</v>
      </c>
      <c r="M31" s="6"/>
      <c r="N31" s="6">
        <v>2023</v>
      </c>
      <c r="O31" s="177"/>
      <c r="P31" s="6">
        <v>2024</v>
      </c>
      <c r="Q31"/>
      <c r="R31" s="267"/>
      <c r="S31" s="267"/>
      <c r="T31" s="267"/>
      <c r="U31" s="267"/>
      <c r="V31" s="4"/>
    </row>
    <row r="32" spans="1:22" x14ac:dyDescent="0.25">
      <c r="A32"/>
      <c r="B32" s="622"/>
      <c r="C32" s="19" t="s">
        <v>99</v>
      </c>
      <c r="D32" s="20">
        <v>16423</v>
      </c>
      <c r="E32" s="10"/>
      <c r="F32" s="20">
        <v>16840</v>
      </c>
      <c r="G32" s="10"/>
      <c r="H32" s="20">
        <v>16776</v>
      </c>
      <c r="I32" s="20"/>
      <c r="J32" s="21">
        <v>16854</v>
      </c>
      <c r="K32" s="262"/>
      <c r="L32" s="21">
        <v>16854</v>
      </c>
      <c r="M32" s="21"/>
      <c r="N32" s="23">
        <v>16772</v>
      </c>
      <c r="O32" s="177"/>
      <c r="P32" s="23">
        <v>16333</v>
      </c>
      <c r="Q32"/>
      <c r="R32" s="268"/>
      <c r="S32" s="268"/>
      <c r="T32" s="268"/>
      <c r="U32" s="268"/>
      <c r="V32" s="4"/>
    </row>
    <row r="33" spans="1:22" x14ac:dyDescent="0.25">
      <c r="A33"/>
      <c r="B33" s="622"/>
      <c r="C33" s="19" t="s">
        <v>109</v>
      </c>
      <c r="D33" s="21">
        <v>81231</v>
      </c>
      <c r="E33" s="24"/>
      <c r="F33" s="21">
        <v>82749</v>
      </c>
      <c r="G33" s="24"/>
      <c r="H33" s="21">
        <v>82637</v>
      </c>
      <c r="I33" s="21"/>
      <c r="J33" s="21">
        <v>83050</v>
      </c>
      <c r="K33" s="263"/>
      <c r="L33" s="21">
        <v>83306</v>
      </c>
      <c r="M33" s="21"/>
      <c r="N33" s="23">
        <v>83349</v>
      </c>
      <c r="O33" s="177"/>
      <c r="P33" s="23">
        <v>83207</v>
      </c>
      <c r="Q33"/>
      <c r="R33" s="268"/>
      <c r="S33" s="268"/>
      <c r="T33" s="268"/>
      <c r="U33" s="268"/>
      <c r="V33" s="4"/>
    </row>
    <row r="34" spans="1:22" x14ac:dyDescent="0.25">
      <c r="A34"/>
      <c r="B34" s="622"/>
      <c r="C34" s="19" t="s">
        <v>101</v>
      </c>
      <c r="D34" s="21">
        <v>65677</v>
      </c>
      <c r="E34" s="24"/>
      <c r="F34" s="21">
        <v>66235</v>
      </c>
      <c r="G34" s="24"/>
      <c r="H34" s="21">
        <v>65916</v>
      </c>
      <c r="I34" s="21"/>
      <c r="J34" s="21">
        <v>65956</v>
      </c>
      <c r="K34" s="263"/>
      <c r="L34" s="21">
        <v>66011</v>
      </c>
      <c r="M34" s="21"/>
      <c r="N34" s="23">
        <v>66041</v>
      </c>
      <c r="O34" s="177"/>
      <c r="P34" s="23">
        <v>66077</v>
      </c>
      <c r="Q34"/>
      <c r="R34" s="268"/>
      <c r="S34" s="268"/>
      <c r="T34" s="268"/>
      <c r="U34" s="268"/>
      <c r="V34" s="4"/>
    </row>
    <row r="35" spans="1:22" x14ac:dyDescent="0.25">
      <c r="A35"/>
      <c r="B35" s="622"/>
      <c r="C35" s="19" t="s">
        <v>102</v>
      </c>
      <c r="D35" s="21">
        <v>33996</v>
      </c>
      <c r="E35" s="24"/>
      <c r="F35" s="21">
        <v>34160</v>
      </c>
      <c r="G35" s="24"/>
      <c r="H35" s="21">
        <v>33889</v>
      </c>
      <c r="I35" s="21"/>
      <c r="J35" s="21">
        <v>33770</v>
      </c>
      <c r="K35" s="263"/>
      <c r="L35" s="21">
        <v>33648</v>
      </c>
      <c r="M35" s="21"/>
      <c r="N35" s="23">
        <v>33530</v>
      </c>
      <c r="O35" s="177"/>
      <c r="P35" s="23">
        <v>33455</v>
      </c>
      <c r="Q35"/>
      <c r="R35" s="268"/>
      <c r="S35" s="268"/>
      <c r="T35" s="268"/>
      <c r="U35" s="268"/>
      <c r="V35" s="4"/>
    </row>
    <row r="36" spans="1:22" x14ac:dyDescent="0.25">
      <c r="A36"/>
      <c r="B36" s="622"/>
      <c r="C36" s="19" t="s">
        <v>110</v>
      </c>
      <c r="D36" s="21">
        <v>197327</v>
      </c>
      <c r="E36" s="24"/>
      <c r="F36" s="21">
        <v>199984</v>
      </c>
      <c r="G36" s="24"/>
      <c r="H36" s="21">
        <v>199218</v>
      </c>
      <c r="I36" s="21"/>
      <c r="J36" s="21">
        <v>199630</v>
      </c>
      <c r="K36" s="263"/>
      <c r="L36" s="21">
        <v>199819</v>
      </c>
      <c r="M36" s="21"/>
      <c r="N36" s="23">
        <v>199692</v>
      </c>
      <c r="O36" s="177"/>
      <c r="P36" s="252">
        <v>199072</v>
      </c>
      <c r="Q36"/>
      <c r="R36" s="268"/>
      <c r="S36" s="268"/>
      <c r="T36" s="268"/>
      <c r="U36" s="268"/>
      <c r="V36" s="4"/>
    </row>
    <row r="37" spans="1:22" ht="25.5" customHeight="1" x14ac:dyDescent="0.25">
      <c r="A37"/>
      <c r="B37" s="622"/>
      <c r="C37" s="626" t="s">
        <v>111</v>
      </c>
      <c r="D37" s="626"/>
      <c r="E37" s="626"/>
      <c r="F37" s="626"/>
      <c r="G37" s="626"/>
      <c r="H37" s="626"/>
      <c r="I37" s="626"/>
      <c r="J37" s="626"/>
      <c r="K37" s="626"/>
      <c r="L37" s="626"/>
      <c r="M37" s="626"/>
      <c r="N37" s="626"/>
      <c r="O37" s="626"/>
      <c r="P37" s="626"/>
      <c r="Q37"/>
      <c r="R37" s="4"/>
      <c r="S37" s="4"/>
      <c r="T37" s="4"/>
      <c r="U37" s="4"/>
      <c r="V37" s="4"/>
    </row>
    <row r="38" spans="1:22" x14ac:dyDescent="0.25">
      <c r="A38"/>
      <c r="B38" s="8"/>
      <c r="C38" s="8"/>
      <c r="D38" s="8"/>
      <c r="E38" s="8"/>
      <c r="F38" s="8"/>
      <c r="G38" s="8"/>
      <c r="H38" s="8"/>
      <c r="I38" s="8"/>
      <c r="J38" s="8"/>
      <c r="K38" s="260"/>
      <c r="L38" s="8"/>
      <c r="M38" s="8"/>
      <c r="N38" s="8"/>
      <c r="O38"/>
      <c r="P38" s="8"/>
      <c r="Q38"/>
      <c r="R38" s="4"/>
      <c r="S38" s="4"/>
      <c r="T38" s="4"/>
      <c r="U38" s="4"/>
      <c r="V38" s="4"/>
    </row>
    <row r="39" spans="1:22" x14ac:dyDescent="0.25">
      <c r="A39"/>
      <c r="B39" s="623" t="s">
        <v>112</v>
      </c>
      <c r="C39" s="5" t="s">
        <v>112</v>
      </c>
      <c r="D39" s="6"/>
      <c r="E39" s="5"/>
      <c r="F39" s="6"/>
      <c r="G39" s="5"/>
      <c r="H39" s="6"/>
      <c r="I39" s="6"/>
      <c r="J39" s="6"/>
      <c r="K39" s="261"/>
      <c r="L39" s="6"/>
      <c r="M39" s="7"/>
      <c r="N39" s="6"/>
      <c r="O39"/>
      <c r="P39" s="6"/>
      <c r="Q39"/>
      <c r="R39" s="4"/>
      <c r="S39" s="4"/>
      <c r="T39" s="4"/>
      <c r="U39" s="4"/>
      <c r="V39" s="4"/>
    </row>
    <row r="40" spans="1:22" ht="15" customHeight="1" x14ac:dyDescent="0.25">
      <c r="A40"/>
      <c r="B40" s="624"/>
      <c r="C40" s="25" t="s">
        <v>92</v>
      </c>
      <c r="D40" s="6">
        <v>2018</v>
      </c>
      <c r="E40" s="5"/>
      <c r="F40" s="6">
        <v>2019</v>
      </c>
      <c r="G40" s="5"/>
      <c r="H40" s="6">
        <v>2020</v>
      </c>
      <c r="I40" s="6"/>
      <c r="J40" s="6">
        <v>2021</v>
      </c>
      <c r="K40" s="261"/>
      <c r="L40" s="6">
        <v>2022</v>
      </c>
      <c r="M40" s="7"/>
      <c r="N40" s="6">
        <v>2023</v>
      </c>
      <c r="O40"/>
      <c r="P40" s="6">
        <v>2024</v>
      </c>
      <c r="Q40"/>
      <c r="R40" s="4"/>
      <c r="S40" s="4"/>
      <c r="T40" s="4"/>
      <c r="U40" s="4"/>
      <c r="V40" s="4"/>
    </row>
    <row r="41" spans="1:22" x14ac:dyDescent="0.25">
      <c r="A41"/>
      <c r="B41" s="624"/>
      <c r="C41" s="5" t="s">
        <v>93</v>
      </c>
      <c r="D41" s="26">
        <v>1.4256</v>
      </c>
      <c r="E41" s="5"/>
      <c r="F41" s="26">
        <v>1.4200999999999999</v>
      </c>
      <c r="G41" s="5"/>
      <c r="H41" s="26">
        <v>1.3080000000000001</v>
      </c>
      <c r="I41" s="26"/>
      <c r="J41" s="26">
        <f>+J10/J32</f>
        <v>1.1220481784739527</v>
      </c>
      <c r="K41" s="261"/>
      <c r="L41" s="26">
        <f>+L10/L32</f>
        <v>1.3069301056129108</v>
      </c>
      <c r="M41" s="27"/>
      <c r="N41" s="26">
        <f>+N10/N32</f>
        <v>1.3191628905318389</v>
      </c>
      <c r="O41"/>
      <c r="P41" s="26">
        <f>+P10/P32</f>
        <v>1.3005571542276373</v>
      </c>
      <c r="Q41"/>
      <c r="R41" s="4"/>
      <c r="S41" s="4"/>
      <c r="T41" s="4"/>
      <c r="U41" s="4"/>
      <c r="V41" s="4"/>
    </row>
    <row r="42" spans="1:22" x14ac:dyDescent="0.25">
      <c r="A42"/>
      <c r="B42" s="624"/>
      <c r="C42" s="5" t="s">
        <v>94</v>
      </c>
      <c r="D42" s="26">
        <v>1.2241</v>
      </c>
      <c r="E42" s="5"/>
      <c r="F42" s="26">
        <v>1.2225999999999999</v>
      </c>
      <c r="G42" s="5"/>
      <c r="H42" s="26">
        <v>1.2153</v>
      </c>
      <c r="I42" s="26"/>
      <c r="J42" s="26">
        <f>+J11/J33</f>
        <v>1.2366164960866948</v>
      </c>
      <c r="K42" s="261"/>
      <c r="L42" s="26">
        <f>+L11/L33</f>
        <v>1.2203682807961012</v>
      </c>
      <c r="M42" s="27"/>
      <c r="N42" s="26">
        <f>+N11/N33</f>
        <v>1.2191028086719697</v>
      </c>
      <c r="O42"/>
      <c r="P42" s="26">
        <f>+P11/P33</f>
        <v>1.1989135529462664</v>
      </c>
      <c r="Q42"/>
      <c r="R42" s="4"/>
      <c r="S42" s="4"/>
      <c r="T42" s="4"/>
      <c r="U42" s="4"/>
      <c r="V42" s="4"/>
    </row>
    <row r="43" spans="1:22" x14ac:dyDescent="0.25">
      <c r="A43"/>
      <c r="B43" s="624"/>
      <c r="C43" s="5" t="s">
        <v>95</v>
      </c>
      <c r="D43" s="26">
        <v>1.1817</v>
      </c>
      <c r="E43" s="5"/>
      <c r="F43" s="26">
        <v>1.2039</v>
      </c>
      <c r="G43" s="5"/>
      <c r="H43" s="26">
        <v>1.2189000000000001</v>
      </c>
      <c r="I43" s="26"/>
      <c r="J43" s="26">
        <f>+J12/J34</f>
        <v>1.2549275274425375</v>
      </c>
      <c r="K43" s="261"/>
      <c r="L43" s="26">
        <f>+L12/L34</f>
        <v>1.2295223523352168</v>
      </c>
      <c r="M43" s="27"/>
      <c r="N43" s="26">
        <f>+N12/N34</f>
        <v>1.210490452900471</v>
      </c>
      <c r="O43"/>
      <c r="P43" s="26">
        <f>+P12/P34</f>
        <v>1.2231184829819757</v>
      </c>
      <c r="Q43"/>
      <c r="R43" s="4"/>
      <c r="S43" s="4"/>
      <c r="T43" s="4"/>
      <c r="U43" s="4"/>
      <c r="V43" s="4"/>
    </row>
    <row r="44" spans="1:22" x14ac:dyDescent="0.25">
      <c r="A44"/>
      <c r="B44" s="624"/>
      <c r="C44" s="5" t="s">
        <v>96</v>
      </c>
      <c r="D44" s="26">
        <v>0.89880000000000004</v>
      </c>
      <c r="E44" s="5"/>
      <c r="F44" s="26">
        <v>0.91120000000000001</v>
      </c>
      <c r="G44" s="5"/>
      <c r="H44" s="26">
        <v>0.92220000000000002</v>
      </c>
      <c r="I44" s="26"/>
      <c r="J44" s="26">
        <f>+J13/J35</f>
        <v>0.98697068403908794</v>
      </c>
      <c r="K44" s="261"/>
      <c r="L44" s="26">
        <f>+L13/L35</f>
        <v>0.95967070851165004</v>
      </c>
      <c r="M44" s="27"/>
      <c r="N44" s="26">
        <f>+N13/N35</f>
        <v>0.97211452430659107</v>
      </c>
      <c r="O44"/>
      <c r="P44" s="26">
        <f>+P13/P35</f>
        <v>0.98116873412046035</v>
      </c>
      <c r="Q44"/>
      <c r="R44" s="4"/>
      <c r="S44" s="4"/>
      <c r="T44" s="4"/>
      <c r="U44" s="4"/>
      <c r="V44" s="4"/>
    </row>
    <row r="45" spans="1:22" x14ac:dyDescent="0.25">
      <c r="A45"/>
      <c r="B45" s="624"/>
      <c r="C45" s="5" t="s">
        <v>113</v>
      </c>
      <c r="D45" s="26">
        <v>1.1707000000000001</v>
      </c>
      <c r="E45" s="5"/>
      <c r="F45" s="26">
        <v>1.1798</v>
      </c>
      <c r="G45" s="5"/>
      <c r="H45" s="26">
        <v>1.1748000000000001</v>
      </c>
      <c r="I45" s="26"/>
      <c r="J45" s="26">
        <f>+J14/J36</f>
        <v>1.1907629113860643</v>
      </c>
      <c r="K45" s="261"/>
      <c r="L45" s="26">
        <f>+L14/L36</f>
        <v>1.1867940486139956</v>
      </c>
      <c r="M45" s="27"/>
      <c r="N45" s="26">
        <f>+N14/N36</f>
        <v>1.1831871081465457</v>
      </c>
      <c r="O45"/>
      <c r="P45" s="26">
        <f>+P14/P36</f>
        <v>1.178694140813374</v>
      </c>
      <c r="Q45"/>
      <c r="R45" s="4"/>
      <c r="S45" s="4"/>
      <c r="T45" s="4"/>
      <c r="U45" s="4"/>
      <c r="V45" s="4"/>
    </row>
    <row r="46" spans="1:22" x14ac:dyDescent="0.25">
      <c r="A46"/>
      <c r="B46" s="624"/>
      <c r="C46" s="5"/>
      <c r="D46" s="5"/>
      <c r="E46" s="5"/>
      <c r="F46" s="5"/>
      <c r="G46" s="5"/>
      <c r="H46" s="5"/>
      <c r="I46" s="5"/>
      <c r="J46" s="5"/>
      <c r="K46" s="261"/>
      <c r="L46" s="5"/>
      <c r="M46" s="18"/>
      <c r="N46" s="5"/>
      <c r="O46"/>
      <c r="P46" s="5"/>
      <c r="Q46"/>
      <c r="R46" s="4"/>
      <c r="S46" s="4"/>
      <c r="T46" s="4"/>
      <c r="U46" s="4"/>
      <c r="V46" s="4"/>
    </row>
    <row r="47" spans="1:22" x14ac:dyDescent="0.25">
      <c r="A47"/>
      <c r="B47" s="624"/>
      <c r="C47" s="25" t="s">
        <v>98</v>
      </c>
      <c r="D47" s="6">
        <v>2018</v>
      </c>
      <c r="E47" s="5"/>
      <c r="F47" s="6">
        <v>2019</v>
      </c>
      <c r="G47" s="5"/>
      <c r="H47" s="6">
        <v>2020</v>
      </c>
      <c r="I47" s="6"/>
      <c r="J47" s="6">
        <v>2021</v>
      </c>
      <c r="K47" s="261"/>
      <c r="L47" s="6">
        <v>2022</v>
      </c>
      <c r="M47" s="7"/>
      <c r="N47" s="6">
        <v>2023</v>
      </c>
      <c r="O47"/>
      <c r="P47" s="6">
        <v>2024</v>
      </c>
      <c r="Q47"/>
      <c r="R47" s="4"/>
      <c r="S47" s="4"/>
      <c r="T47" s="4"/>
      <c r="U47" s="4"/>
      <c r="V47" s="4"/>
    </row>
    <row r="48" spans="1:22" x14ac:dyDescent="0.25">
      <c r="A48"/>
      <c r="B48" s="624"/>
      <c r="C48" s="5" t="s">
        <v>99</v>
      </c>
      <c r="D48" s="26">
        <v>0.74180000000000001</v>
      </c>
      <c r="E48" s="5"/>
      <c r="F48" s="26">
        <v>0.74060000000000004</v>
      </c>
      <c r="G48" s="5"/>
      <c r="H48" s="26">
        <v>0.72540000000000004</v>
      </c>
      <c r="I48" s="26"/>
      <c r="J48" s="26">
        <f>+J17/J32</f>
        <v>0.6981725406431708</v>
      </c>
      <c r="K48" s="261"/>
      <c r="L48" s="26">
        <f>+L17/L32</f>
        <v>0.73246707013171952</v>
      </c>
      <c r="M48" s="27"/>
      <c r="N48" s="26">
        <f>+N17/N32</f>
        <v>0.73569043644168852</v>
      </c>
      <c r="O48"/>
      <c r="P48" s="26">
        <f>+P17/P32</f>
        <v>0.71223902528623029</v>
      </c>
      <c r="Q48"/>
      <c r="R48" s="4"/>
      <c r="S48" s="4"/>
      <c r="T48" s="4"/>
      <c r="U48" s="4"/>
      <c r="V48" s="4"/>
    </row>
    <row r="49" spans="1:22" x14ac:dyDescent="0.25">
      <c r="A49"/>
      <c r="B49" s="624"/>
      <c r="C49" s="5" t="s">
        <v>109</v>
      </c>
      <c r="D49" s="26">
        <v>1.0462</v>
      </c>
      <c r="E49" s="5"/>
      <c r="F49" s="26">
        <v>1.0467</v>
      </c>
      <c r="G49" s="5"/>
      <c r="H49" s="26">
        <v>1.0414000000000001</v>
      </c>
      <c r="I49" s="26"/>
      <c r="J49" s="26">
        <f>+J18/J33</f>
        <v>1.0569656833232992</v>
      </c>
      <c r="K49" s="261"/>
      <c r="L49" s="26">
        <f>+L18/L33</f>
        <v>1.0465752766907546</v>
      </c>
      <c r="M49" s="27"/>
      <c r="N49" s="26">
        <f>+N18/N33</f>
        <v>1.0425080084944029</v>
      </c>
      <c r="O49"/>
      <c r="P49" s="26">
        <f>+P18/P33</f>
        <v>1.0354898025406516</v>
      </c>
      <c r="Q49"/>
      <c r="R49" s="4"/>
      <c r="S49" s="4"/>
      <c r="T49" s="4"/>
      <c r="U49" s="4"/>
      <c r="V49" s="4"/>
    </row>
    <row r="50" spans="1:22" x14ac:dyDescent="0.25">
      <c r="A50"/>
      <c r="B50" s="624"/>
      <c r="C50" s="5" t="s">
        <v>101</v>
      </c>
      <c r="D50" s="26">
        <v>0.89890000000000003</v>
      </c>
      <c r="E50" s="5"/>
      <c r="F50" s="26">
        <v>0.9103</v>
      </c>
      <c r="G50" s="5"/>
      <c r="H50" s="26">
        <v>0.93479999999999996</v>
      </c>
      <c r="I50" s="26"/>
      <c r="J50" s="26">
        <f>+J19/J34</f>
        <v>0.9693280368730669</v>
      </c>
      <c r="K50" s="261"/>
      <c r="L50" s="26">
        <f>+L19/L34</f>
        <v>0.95043250367363019</v>
      </c>
      <c r="M50" s="27"/>
      <c r="N50" s="26">
        <f>+N19/N34</f>
        <v>0.95087899940945775</v>
      </c>
      <c r="O50"/>
      <c r="P50" s="26">
        <f>+P19/P34</f>
        <v>0.95275209225600432</v>
      </c>
      <c r="Q50"/>
      <c r="R50" s="4"/>
      <c r="S50" s="4"/>
      <c r="T50" s="4"/>
      <c r="U50" s="4"/>
      <c r="V50" s="4"/>
    </row>
    <row r="51" spans="1:22" x14ac:dyDescent="0.25">
      <c r="A51"/>
      <c r="B51" s="624"/>
      <c r="C51" s="5" t="s">
        <v>102</v>
      </c>
      <c r="D51" s="26">
        <v>0.53410000000000002</v>
      </c>
      <c r="E51" s="5"/>
      <c r="F51" s="26">
        <v>0.54</v>
      </c>
      <c r="G51" s="5"/>
      <c r="H51" s="26">
        <v>0.56100000000000005</v>
      </c>
      <c r="I51" s="26"/>
      <c r="J51" s="26">
        <f>+J20/J35</f>
        <v>0.59315960912052113</v>
      </c>
      <c r="K51" s="261"/>
      <c r="L51" s="26">
        <f>+L20/L35</f>
        <v>0.59141702330004753</v>
      </c>
      <c r="M51" s="27"/>
      <c r="N51" s="26">
        <f>+N20/N35</f>
        <v>0.60951386817775122</v>
      </c>
      <c r="O51"/>
      <c r="P51" s="26">
        <f>+P20/P35</f>
        <v>0.62397250037363627</v>
      </c>
      <c r="Q51"/>
      <c r="R51" s="4"/>
      <c r="S51" s="4"/>
      <c r="T51" s="4"/>
      <c r="U51" s="4"/>
      <c r="V51" s="4"/>
    </row>
    <row r="52" spans="1:22" x14ac:dyDescent="0.25">
      <c r="A52"/>
      <c r="B52" s="624"/>
      <c r="C52" s="5" t="s">
        <v>114</v>
      </c>
      <c r="D52" s="26">
        <v>0.88360000000000005</v>
      </c>
      <c r="E52" s="5"/>
      <c r="F52" s="26">
        <v>0.88919999999999999</v>
      </c>
      <c r="G52" s="5"/>
      <c r="H52" s="26">
        <v>0.89810000000000001</v>
      </c>
      <c r="I52" s="26"/>
      <c r="J52" s="26">
        <f>+J21/J36</f>
        <v>0.91926063216951359</v>
      </c>
      <c r="K52" s="261"/>
      <c r="L52" s="26">
        <f>+L21/L36</f>
        <v>0.91167506593467085</v>
      </c>
      <c r="M52" s="27"/>
      <c r="N52" s="26">
        <f>+N21/N36</f>
        <v>0.91373214750716103</v>
      </c>
      <c r="O52"/>
      <c r="P52" s="26">
        <f>+P21/P36</f>
        <v>0.91234829609387558</v>
      </c>
      <c r="Q52"/>
      <c r="R52" s="4"/>
      <c r="S52" s="4"/>
      <c r="T52" s="4"/>
      <c r="U52" s="4"/>
      <c r="V52" s="4"/>
    </row>
    <row r="53" spans="1:22" x14ac:dyDescent="0.25">
      <c r="A53"/>
      <c r="B53" s="624"/>
      <c r="C53" s="5"/>
      <c r="D53" s="5"/>
      <c r="E53" s="5"/>
      <c r="F53" s="5"/>
      <c r="G53" s="5"/>
      <c r="H53" s="5"/>
      <c r="I53" s="5"/>
      <c r="J53" s="5"/>
      <c r="K53" s="261"/>
      <c r="L53" s="5"/>
      <c r="M53" s="18"/>
      <c r="N53" s="5"/>
      <c r="O53"/>
      <c r="P53" s="5"/>
      <c r="Q53"/>
      <c r="R53" s="4"/>
      <c r="S53" s="4"/>
      <c r="T53" s="4"/>
      <c r="U53" s="4"/>
      <c r="V53" s="4"/>
    </row>
    <row r="54" spans="1:22" x14ac:dyDescent="0.25">
      <c r="A54"/>
      <c r="B54" s="624"/>
      <c r="C54" s="25" t="s">
        <v>115</v>
      </c>
      <c r="D54" s="6">
        <v>2018</v>
      </c>
      <c r="E54" s="5"/>
      <c r="F54" s="6">
        <v>2019</v>
      </c>
      <c r="G54" s="5"/>
      <c r="H54" s="6">
        <v>2020</v>
      </c>
      <c r="I54" s="6"/>
      <c r="J54" s="6">
        <v>2021</v>
      </c>
      <c r="K54" s="261"/>
      <c r="L54" s="6">
        <v>2022</v>
      </c>
      <c r="M54" s="7"/>
      <c r="N54" s="6">
        <v>2023</v>
      </c>
      <c r="O54"/>
      <c r="P54" s="6">
        <v>2024</v>
      </c>
      <c r="Q54"/>
      <c r="R54" s="4"/>
      <c r="S54" s="4"/>
      <c r="T54" s="4"/>
      <c r="U54" s="4"/>
      <c r="V54" s="4"/>
    </row>
    <row r="55" spans="1:22" x14ac:dyDescent="0.25">
      <c r="A55"/>
      <c r="B55" s="624"/>
      <c r="C55" s="5" t="s">
        <v>93</v>
      </c>
      <c r="D55" s="26">
        <v>0.83150000000000002</v>
      </c>
      <c r="E55" s="5"/>
      <c r="F55" s="26">
        <v>0.8397</v>
      </c>
      <c r="G55" s="5"/>
      <c r="H55" s="26">
        <v>0.81659999999999999</v>
      </c>
      <c r="I55" s="26"/>
      <c r="J55" s="26">
        <f>+J24/J32</f>
        <v>0.78485819390055778</v>
      </c>
      <c r="K55" s="261"/>
      <c r="L55" s="26">
        <f>+L24/L32</f>
        <v>0.82829002017325259</v>
      </c>
      <c r="M55" s="27"/>
      <c r="N55" s="26">
        <f>+N24/N32</f>
        <v>0.8006797042690198</v>
      </c>
      <c r="O55"/>
      <c r="P55" s="26">
        <f>+P24/P32</f>
        <v>0.77193412110451232</v>
      </c>
      <c r="Q55"/>
      <c r="R55" s="4"/>
      <c r="S55" s="4"/>
      <c r="T55" s="4"/>
      <c r="U55" s="4"/>
      <c r="V55" s="4"/>
    </row>
    <row r="56" spans="1:22" x14ac:dyDescent="0.25">
      <c r="A56"/>
      <c r="B56" s="624"/>
      <c r="C56" s="5" t="s">
        <v>116</v>
      </c>
      <c r="D56" s="26">
        <v>1.2146999999999999</v>
      </c>
      <c r="E56" s="5"/>
      <c r="F56" s="26">
        <v>1.2125999999999999</v>
      </c>
      <c r="G56" s="5"/>
      <c r="H56" s="26">
        <v>1.2091000000000001</v>
      </c>
      <c r="I56" s="26"/>
      <c r="J56" s="26">
        <f>+J25/J33</f>
        <v>1.225671282360024</v>
      </c>
      <c r="K56" s="261"/>
      <c r="L56" s="26">
        <f>+L25/L33</f>
        <v>1.2054233788682689</v>
      </c>
      <c r="M56" s="27"/>
      <c r="N56" s="26">
        <f>+N25/N33</f>
        <v>1.2067211364263519</v>
      </c>
      <c r="O56"/>
      <c r="P56" s="26">
        <f>+P25/P33</f>
        <v>1.1945148845650004</v>
      </c>
      <c r="Q56"/>
      <c r="R56" s="4"/>
      <c r="S56" s="4"/>
      <c r="T56" s="4"/>
      <c r="U56" s="4"/>
      <c r="V56" s="4"/>
    </row>
    <row r="57" spans="1:22" x14ac:dyDescent="0.25">
      <c r="A57"/>
      <c r="B57" s="624"/>
      <c r="C57" s="5" t="s">
        <v>117</v>
      </c>
      <c r="D57" s="26">
        <v>1.1196999999999999</v>
      </c>
      <c r="E57" s="5"/>
      <c r="F57" s="26">
        <v>1.1408</v>
      </c>
      <c r="G57" s="5"/>
      <c r="H57" s="26">
        <v>1.1645000000000001</v>
      </c>
      <c r="I57" s="26"/>
      <c r="J57" s="26">
        <f>+J26/J34</f>
        <v>1.19605494572139</v>
      </c>
      <c r="K57" s="261"/>
      <c r="L57" s="26">
        <f>+L26/L34</f>
        <v>1.1722894669070307</v>
      </c>
      <c r="M57" s="27"/>
      <c r="N57" s="26">
        <f>+N26/N34</f>
        <v>1.1645795793522207</v>
      </c>
      <c r="O57"/>
      <c r="P57" s="26">
        <f>+P26/P34</f>
        <v>1.1729043388773703</v>
      </c>
      <c r="Q57"/>
      <c r="R57" s="4"/>
      <c r="S57" s="4"/>
      <c r="T57" s="4"/>
      <c r="U57" s="4"/>
      <c r="V57" s="4"/>
    </row>
    <row r="58" spans="1:22" x14ac:dyDescent="0.25">
      <c r="A58"/>
      <c r="B58" s="624"/>
      <c r="C58" s="5" t="s">
        <v>107</v>
      </c>
      <c r="D58" s="26">
        <v>0.59909999999999997</v>
      </c>
      <c r="E58" s="5"/>
      <c r="F58" s="26">
        <v>0.61099999999999999</v>
      </c>
      <c r="G58" s="5"/>
      <c r="H58" s="26">
        <v>0.62980000000000003</v>
      </c>
      <c r="I58" s="26"/>
      <c r="J58" s="26">
        <f>+J27/J35</f>
        <v>0.66541308854012438</v>
      </c>
      <c r="K58" s="261"/>
      <c r="L58" s="26">
        <f>+L27/L35</f>
        <v>0.66565620542082737</v>
      </c>
      <c r="M58" s="27"/>
      <c r="N58" s="26">
        <f>+N27/N35</f>
        <v>0.69135102892931699</v>
      </c>
      <c r="O58"/>
      <c r="P58" s="26">
        <f>+P27/P35</f>
        <v>0.70079210880286957</v>
      </c>
      <c r="Q58"/>
      <c r="R58" s="4"/>
      <c r="S58" s="4"/>
      <c r="T58" s="4"/>
      <c r="U58" s="4"/>
      <c r="V58" s="4"/>
    </row>
    <row r="59" spans="1:22" x14ac:dyDescent="0.25">
      <c r="A59"/>
      <c r="B59" s="625"/>
      <c r="C59" s="5" t="s">
        <v>114</v>
      </c>
      <c r="D59" s="26">
        <v>1.0450999999999999</v>
      </c>
      <c r="E59" s="5"/>
      <c r="F59" s="26">
        <v>1.0547</v>
      </c>
      <c r="G59" s="5"/>
      <c r="H59" s="26">
        <v>1.0629999999999999</v>
      </c>
      <c r="I59" s="26"/>
      <c r="J59" s="26">
        <f>+J28/J36</f>
        <v>1.0838952061313429</v>
      </c>
      <c r="K59" s="261"/>
      <c r="L59" s="26">
        <f>+L28/L36</f>
        <v>1.0717749563354837</v>
      </c>
      <c r="M59" s="27"/>
      <c r="N59" s="26">
        <f>+N28/N36</f>
        <v>1.0721461050017027</v>
      </c>
      <c r="O59"/>
      <c r="P59" s="26">
        <f>+P28/P36</f>
        <v>1.0696984005786851</v>
      </c>
      <c r="Q59"/>
      <c r="R59" s="4"/>
      <c r="S59" s="4"/>
      <c r="T59" s="4"/>
      <c r="U59" s="4"/>
      <c r="V59" s="4"/>
    </row>
    <row r="60" spans="1:22" x14ac:dyDescent="0.25">
      <c r="A60"/>
      <c r="B60" s="8"/>
      <c r="C60" s="8"/>
      <c r="D60" s="8"/>
      <c r="E60" s="8"/>
      <c r="F60" s="8"/>
      <c r="G60" s="8"/>
      <c r="H60" s="8"/>
      <c r="I60" s="8"/>
      <c r="J60" s="8"/>
      <c r="K60" s="260"/>
      <c r="L60" s="8"/>
      <c r="M60" s="8"/>
      <c r="N60" s="8"/>
      <c r="O60"/>
      <c r="P60" s="8"/>
      <c r="Q60"/>
      <c r="R60" s="4"/>
      <c r="S60" s="4"/>
      <c r="T60" s="4"/>
      <c r="U60" s="4"/>
      <c r="V60" s="4"/>
    </row>
    <row r="61" spans="1:22" x14ac:dyDescent="0.25">
      <c r="A61"/>
      <c r="B61" s="8"/>
      <c r="C61" s="5" t="s">
        <v>118</v>
      </c>
      <c r="D61" s="6">
        <v>2018</v>
      </c>
      <c r="E61" s="5"/>
      <c r="F61" s="6">
        <v>2019</v>
      </c>
      <c r="G61" s="5"/>
      <c r="H61" s="6">
        <v>2020</v>
      </c>
      <c r="I61" s="6"/>
      <c r="J61" s="6">
        <v>2021</v>
      </c>
      <c r="K61" s="261"/>
      <c r="L61" s="6">
        <v>2022</v>
      </c>
      <c r="M61" s="7"/>
      <c r="N61" s="6">
        <v>2023</v>
      </c>
      <c r="O61"/>
      <c r="P61" s="6">
        <v>2024</v>
      </c>
      <c r="Q61"/>
      <c r="R61" s="4"/>
      <c r="S61" s="4"/>
      <c r="T61" s="4"/>
      <c r="U61" s="4"/>
      <c r="V61" s="4"/>
    </row>
    <row r="62" spans="1:22" x14ac:dyDescent="0.25">
      <c r="A62"/>
      <c r="B62" s="8"/>
      <c r="C62" s="19" t="s">
        <v>119</v>
      </c>
      <c r="D62" s="21">
        <f>+D36</f>
        <v>197327</v>
      </c>
      <c r="E62" s="24"/>
      <c r="F62" s="21">
        <f>+F36</f>
        <v>199984</v>
      </c>
      <c r="G62" s="24"/>
      <c r="H62" s="21">
        <f>+H36</f>
        <v>199218</v>
      </c>
      <c r="I62" s="21"/>
      <c r="J62" s="21">
        <f>+J36</f>
        <v>199630</v>
      </c>
      <c r="K62" s="263"/>
      <c r="L62" s="21">
        <f>+L36</f>
        <v>199819</v>
      </c>
      <c r="M62" s="22"/>
      <c r="N62" s="21">
        <f>+N36</f>
        <v>199692</v>
      </c>
      <c r="O62"/>
      <c r="P62" s="21">
        <f>+P36</f>
        <v>199072</v>
      </c>
      <c r="Q62"/>
      <c r="R62" s="4"/>
      <c r="S62" s="4"/>
      <c r="T62" s="4"/>
      <c r="U62" s="4"/>
      <c r="V62" s="4"/>
    </row>
    <row r="63" spans="1:22" x14ac:dyDescent="0.25">
      <c r="A63"/>
      <c r="B63" s="8"/>
      <c r="C63" s="19" t="s">
        <v>120</v>
      </c>
      <c r="D63" s="12">
        <f>+D28</f>
        <v>206233</v>
      </c>
      <c r="E63" s="5"/>
      <c r="F63" s="12">
        <f>+F28</f>
        <v>210919</v>
      </c>
      <c r="G63" s="5"/>
      <c r="H63" s="12">
        <f>+H28</f>
        <v>214669</v>
      </c>
      <c r="I63" s="12"/>
      <c r="J63" s="12">
        <f>+J28</f>
        <v>216378</v>
      </c>
      <c r="K63" s="261"/>
      <c r="L63" s="12">
        <f>+L28</f>
        <v>214161</v>
      </c>
      <c r="M63" s="13"/>
      <c r="N63" s="12">
        <f>+N28</f>
        <v>214099</v>
      </c>
      <c r="O63"/>
      <c r="P63" s="12">
        <f>+P28</f>
        <v>212947</v>
      </c>
      <c r="Q63"/>
      <c r="R63" s="4"/>
      <c r="S63" s="4"/>
      <c r="T63" s="4"/>
      <c r="U63" s="4"/>
      <c r="V63" s="4"/>
    </row>
    <row r="64" spans="1:22" x14ac:dyDescent="0.25">
      <c r="A64"/>
      <c r="B64" s="8"/>
      <c r="C64" s="5" t="s">
        <v>121</v>
      </c>
      <c r="D64" s="12">
        <f>+D62-D63</f>
        <v>-8906</v>
      </c>
      <c r="E64" s="10"/>
      <c r="F64" s="12">
        <f>+F62-F63</f>
        <v>-10935</v>
      </c>
      <c r="G64" s="10"/>
      <c r="H64" s="12">
        <f>+H62-H63</f>
        <v>-15451</v>
      </c>
      <c r="I64" s="12"/>
      <c r="J64" s="12">
        <f>+J62-J63</f>
        <v>-16748</v>
      </c>
      <c r="K64" s="262"/>
      <c r="L64" s="12">
        <f>+L62-L63</f>
        <v>-14342</v>
      </c>
      <c r="M64" s="13"/>
      <c r="N64" s="12">
        <f>+N62-N63</f>
        <v>-14407</v>
      </c>
      <c r="O64"/>
      <c r="P64" s="12">
        <f>+P62-P63</f>
        <v>-13875</v>
      </c>
      <c r="Q64"/>
      <c r="R64" s="4"/>
      <c r="S64" s="4"/>
      <c r="T64" s="4"/>
      <c r="U64" s="4"/>
      <c r="V64" s="4"/>
    </row>
    <row r="65" spans="1:22" x14ac:dyDescent="0.25">
      <c r="A65"/>
      <c r="B65"/>
      <c r="C65"/>
      <c r="D65"/>
      <c r="E65"/>
      <c r="F65"/>
      <c r="G65"/>
      <c r="H65"/>
      <c r="I65"/>
      <c r="J65"/>
      <c r="K65" s="4"/>
      <c r="L65"/>
      <c r="M65"/>
      <c r="N65"/>
      <c r="O65"/>
      <c r="P65"/>
      <c r="Q65"/>
      <c r="R65" s="4"/>
      <c r="S65" s="4"/>
      <c r="T65" s="4"/>
      <c r="U65" s="4"/>
      <c r="V65" s="4"/>
    </row>
    <row r="66" spans="1:22" x14ac:dyDescent="0.25">
      <c r="A66"/>
      <c r="B66"/>
      <c r="C66"/>
      <c r="D66"/>
      <c r="E66"/>
      <c r="F66"/>
      <c r="G66"/>
      <c r="H66"/>
      <c r="I66"/>
      <c r="J66"/>
      <c r="K66" s="4"/>
      <c r="L66"/>
      <c r="M66"/>
      <c r="N66"/>
      <c r="O66"/>
      <c r="P66"/>
      <c r="Q66"/>
      <c r="R66" s="4"/>
      <c r="S66" s="4"/>
      <c r="T66" s="4"/>
      <c r="U66" s="4"/>
      <c r="V66" s="4"/>
    </row>
    <row r="67" spans="1:22" s="264" customFormat="1" x14ac:dyDescent="0.25">
      <c r="A67" s="254"/>
      <c r="B67" s="254"/>
      <c r="C67" s="255" t="s">
        <v>92</v>
      </c>
      <c r="D67" s="256">
        <v>2018</v>
      </c>
      <c r="E67" s="256">
        <v>2019</v>
      </c>
      <c r="F67" s="256">
        <v>2020</v>
      </c>
      <c r="G67" s="256" t="s">
        <v>122</v>
      </c>
      <c r="H67" s="256">
        <v>2022</v>
      </c>
      <c r="I67" s="256">
        <v>2023</v>
      </c>
      <c r="J67" s="256">
        <v>2024</v>
      </c>
      <c r="L67" s="254"/>
      <c r="M67" s="254"/>
      <c r="N67" s="254"/>
      <c r="O67" s="254"/>
      <c r="P67" s="254"/>
      <c r="Q67" s="254"/>
    </row>
    <row r="68" spans="1:22" s="264" customFormat="1" x14ac:dyDescent="0.25">
      <c r="A68" s="254"/>
      <c r="B68" s="254"/>
      <c r="C68" s="257" t="s">
        <v>93</v>
      </c>
      <c r="D68" s="258">
        <f>+D41</f>
        <v>1.4256</v>
      </c>
      <c r="E68" s="258">
        <f>+F41</f>
        <v>1.4200999999999999</v>
      </c>
      <c r="F68" s="258">
        <f>+H41</f>
        <v>1.3080000000000001</v>
      </c>
      <c r="G68" s="258">
        <f>+J41</f>
        <v>1.1220481784739527</v>
      </c>
      <c r="H68" s="258">
        <f>+L41</f>
        <v>1.3069301056129108</v>
      </c>
      <c r="I68" s="258">
        <f>+N41</f>
        <v>1.3191628905318389</v>
      </c>
      <c r="J68" s="258">
        <f>+P41</f>
        <v>1.3005571542276373</v>
      </c>
      <c r="L68" s="254"/>
      <c r="M68" s="254"/>
      <c r="N68" s="254"/>
      <c r="O68" s="254"/>
      <c r="P68" s="254"/>
      <c r="Q68" s="254"/>
    </row>
    <row r="69" spans="1:22" s="264" customFormat="1" x14ac:dyDescent="0.25">
      <c r="A69" s="254"/>
      <c r="B69" s="254"/>
      <c r="C69" s="257" t="s">
        <v>94</v>
      </c>
      <c r="D69" s="258">
        <f>+D42</f>
        <v>1.2241</v>
      </c>
      <c r="E69" s="258">
        <f>+F42</f>
        <v>1.2225999999999999</v>
      </c>
      <c r="F69" s="258">
        <f>+H42</f>
        <v>1.2153</v>
      </c>
      <c r="G69" s="258">
        <f>+J42</f>
        <v>1.2366164960866948</v>
      </c>
      <c r="H69" s="258">
        <f>+L42</f>
        <v>1.2203682807961012</v>
      </c>
      <c r="I69" s="258">
        <f>+N42</f>
        <v>1.2191028086719697</v>
      </c>
      <c r="J69" s="258">
        <f>+P42</f>
        <v>1.1989135529462664</v>
      </c>
      <c r="L69" s="254"/>
      <c r="M69" s="254"/>
      <c r="N69" s="254"/>
      <c r="O69" s="254"/>
      <c r="P69" s="254"/>
      <c r="Q69" s="254"/>
    </row>
    <row r="70" spans="1:22" s="264" customFormat="1" x14ac:dyDescent="0.25">
      <c r="A70" s="254"/>
      <c r="B70" s="254"/>
      <c r="C70" s="257" t="s">
        <v>95</v>
      </c>
      <c r="D70" s="258">
        <f>+D43</f>
        <v>1.1817</v>
      </c>
      <c r="E70" s="258">
        <f>+F43</f>
        <v>1.2039</v>
      </c>
      <c r="F70" s="258">
        <f>+H43</f>
        <v>1.2189000000000001</v>
      </c>
      <c r="G70" s="258">
        <f>+J43</f>
        <v>1.2549275274425375</v>
      </c>
      <c r="H70" s="258">
        <f>+L43</f>
        <v>1.2295223523352168</v>
      </c>
      <c r="I70" s="258">
        <f>+N43</f>
        <v>1.210490452900471</v>
      </c>
      <c r="J70" s="258">
        <f>+P43</f>
        <v>1.2231184829819757</v>
      </c>
      <c r="L70" s="254"/>
      <c r="M70" s="254"/>
      <c r="N70" s="254"/>
      <c r="O70" s="254"/>
      <c r="P70" s="254"/>
      <c r="Q70" s="254"/>
    </row>
    <row r="71" spans="1:22" s="264" customFormat="1" x14ac:dyDescent="0.25">
      <c r="A71" s="254"/>
      <c r="B71" s="254"/>
      <c r="C71" s="257" t="s">
        <v>96</v>
      </c>
      <c r="D71" s="258">
        <f>+D44</f>
        <v>0.89880000000000004</v>
      </c>
      <c r="E71" s="258">
        <f>+F44</f>
        <v>0.91120000000000001</v>
      </c>
      <c r="F71" s="258">
        <f>+H44</f>
        <v>0.92220000000000002</v>
      </c>
      <c r="G71" s="258">
        <f>+J44</f>
        <v>0.98697068403908794</v>
      </c>
      <c r="H71" s="258">
        <f>+L44</f>
        <v>0.95967070851165004</v>
      </c>
      <c r="I71" s="258">
        <f>+N44</f>
        <v>0.97211452430659107</v>
      </c>
      <c r="J71" s="258">
        <f>+P44</f>
        <v>0.98116873412046035</v>
      </c>
      <c r="L71" s="254"/>
      <c r="M71" s="254"/>
      <c r="N71" s="254"/>
      <c r="O71" s="254"/>
      <c r="P71" s="254"/>
      <c r="Q71" s="254"/>
    </row>
    <row r="72" spans="1:22" s="264" customFormat="1" x14ac:dyDescent="0.25">
      <c r="A72" s="254"/>
      <c r="B72" s="254"/>
      <c r="C72" s="257" t="s">
        <v>113</v>
      </c>
      <c r="D72" s="258">
        <f>+D45</f>
        <v>1.1707000000000001</v>
      </c>
      <c r="E72" s="258">
        <f>+F45</f>
        <v>1.1798</v>
      </c>
      <c r="F72" s="258">
        <f>+H45</f>
        <v>1.1748000000000001</v>
      </c>
      <c r="G72" s="258">
        <f>+J45</f>
        <v>1.1907629113860643</v>
      </c>
      <c r="H72" s="258">
        <f>+L45</f>
        <v>1.1867940486139956</v>
      </c>
      <c r="I72" s="258">
        <f>+N45</f>
        <v>1.1831871081465457</v>
      </c>
      <c r="J72" s="258">
        <f>+P45</f>
        <v>1.178694140813374</v>
      </c>
      <c r="L72" s="254"/>
      <c r="M72" s="254"/>
      <c r="N72" s="254"/>
      <c r="O72" s="254"/>
      <c r="P72" s="254"/>
      <c r="Q72" s="254"/>
    </row>
    <row r="73" spans="1:22" s="264" customFormat="1" x14ac:dyDescent="0.25">
      <c r="A73" s="254"/>
      <c r="B73" s="254"/>
      <c r="C73" s="259"/>
      <c r="D73" s="259"/>
      <c r="E73" s="259"/>
      <c r="F73" s="259"/>
      <c r="G73" s="259"/>
      <c r="H73" s="259"/>
      <c r="I73" s="259"/>
      <c r="J73" s="259"/>
      <c r="L73" s="254"/>
      <c r="M73" s="254"/>
      <c r="N73" s="254"/>
      <c r="O73" s="254"/>
      <c r="P73" s="254"/>
      <c r="Q73" s="254"/>
    </row>
    <row r="74" spans="1:22" s="264" customFormat="1" x14ac:dyDescent="0.25">
      <c r="A74" s="254"/>
      <c r="B74" s="254"/>
      <c r="C74" s="255" t="s">
        <v>98</v>
      </c>
      <c r="D74" s="256">
        <v>2018</v>
      </c>
      <c r="E74" s="256">
        <v>2019</v>
      </c>
      <c r="F74" s="256">
        <v>2020</v>
      </c>
      <c r="G74" s="256" t="s">
        <v>122</v>
      </c>
      <c r="H74" s="256">
        <v>2022</v>
      </c>
      <c r="I74" s="256">
        <v>2023</v>
      </c>
      <c r="J74" s="256">
        <v>2024</v>
      </c>
      <c r="L74" s="254"/>
      <c r="M74" s="254"/>
      <c r="N74" s="254"/>
      <c r="O74" s="254"/>
      <c r="P74" s="254"/>
      <c r="Q74" s="254"/>
    </row>
    <row r="75" spans="1:22" s="264" customFormat="1" x14ac:dyDescent="0.25">
      <c r="A75" s="254"/>
      <c r="B75" s="254"/>
      <c r="C75" s="257" t="s">
        <v>99</v>
      </c>
      <c r="D75" s="258">
        <f>+D48</f>
        <v>0.74180000000000001</v>
      </c>
      <c r="E75" s="258">
        <f>+F48</f>
        <v>0.74060000000000004</v>
      </c>
      <c r="F75" s="258">
        <f>+H48</f>
        <v>0.72540000000000004</v>
      </c>
      <c r="G75" s="258">
        <f>+J48</f>
        <v>0.6981725406431708</v>
      </c>
      <c r="H75" s="258">
        <f>+L48</f>
        <v>0.73246707013171952</v>
      </c>
      <c r="I75" s="258">
        <f>+N48</f>
        <v>0.73569043644168852</v>
      </c>
      <c r="J75" s="258">
        <f>+P48</f>
        <v>0.71223902528623029</v>
      </c>
      <c r="L75" s="254"/>
      <c r="M75" s="254"/>
      <c r="N75" s="254"/>
      <c r="O75" s="254"/>
      <c r="P75" s="254"/>
      <c r="Q75" s="254"/>
    </row>
    <row r="76" spans="1:22" s="264" customFormat="1" x14ac:dyDescent="0.25">
      <c r="A76" s="254"/>
      <c r="B76" s="254"/>
      <c r="C76" s="257" t="s">
        <v>109</v>
      </c>
      <c r="D76" s="258">
        <f>+D49</f>
        <v>1.0462</v>
      </c>
      <c r="E76" s="258">
        <f>+F49</f>
        <v>1.0467</v>
      </c>
      <c r="F76" s="258">
        <v>1.0414000000000001</v>
      </c>
      <c r="G76" s="258">
        <f>+J49</f>
        <v>1.0569656833232992</v>
      </c>
      <c r="H76" s="258">
        <f>+L49</f>
        <v>1.0465752766907546</v>
      </c>
      <c r="I76" s="258">
        <f>+N49</f>
        <v>1.0425080084944029</v>
      </c>
      <c r="J76" s="258">
        <f>+P49</f>
        <v>1.0354898025406516</v>
      </c>
      <c r="L76" s="254"/>
      <c r="M76" s="254"/>
      <c r="N76" s="254"/>
      <c r="O76" s="254"/>
      <c r="P76" s="254"/>
      <c r="Q76" s="254"/>
    </row>
    <row r="77" spans="1:22" s="264" customFormat="1" x14ac:dyDescent="0.25">
      <c r="A77" s="254"/>
      <c r="B77" s="254"/>
      <c r="C77" s="257" t="s">
        <v>101</v>
      </c>
      <c r="D77" s="258">
        <f>+D50</f>
        <v>0.89890000000000003</v>
      </c>
      <c r="E77" s="258">
        <f>+F50</f>
        <v>0.9103</v>
      </c>
      <c r="F77" s="258">
        <v>0.93479999999999996</v>
      </c>
      <c r="G77" s="258">
        <f>+J50</f>
        <v>0.9693280368730669</v>
      </c>
      <c r="H77" s="258">
        <f>+L50</f>
        <v>0.95043250367363019</v>
      </c>
      <c r="I77" s="258">
        <f>+N50</f>
        <v>0.95087899940945775</v>
      </c>
      <c r="J77" s="258">
        <f>+P50</f>
        <v>0.95275209225600432</v>
      </c>
      <c r="L77" s="254"/>
      <c r="M77" s="254"/>
      <c r="N77" s="254"/>
      <c r="O77" s="254"/>
      <c r="P77" s="254"/>
      <c r="Q77" s="254"/>
    </row>
    <row r="78" spans="1:22" s="264" customFormat="1" x14ac:dyDescent="0.25">
      <c r="A78" s="254"/>
      <c r="B78" s="254"/>
      <c r="C78" s="257" t="s">
        <v>102</v>
      </c>
      <c r="D78" s="258">
        <f>+D51</f>
        <v>0.53410000000000002</v>
      </c>
      <c r="E78" s="258">
        <f>+F51</f>
        <v>0.54</v>
      </c>
      <c r="F78" s="258">
        <v>0.56100000000000005</v>
      </c>
      <c r="G78" s="258">
        <f>+J51</f>
        <v>0.59315960912052113</v>
      </c>
      <c r="H78" s="258">
        <f>+L51</f>
        <v>0.59141702330004753</v>
      </c>
      <c r="I78" s="258">
        <f>+N51</f>
        <v>0.60951386817775122</v>
      </c>
      <c r="J78" s="258">
        <f>+P51</f>
        <v>0.62397250037363627</v>
      </c>
      <c r="L78" s="254"/>
      <c r="M78" s="254"/>
      <c r="N78" s="254"/>
      <c r="O78" s="254"/>
      <c r="P78" s="254"/>
      <c r="Q78" s="254"/>
    </row>
    <row r="79" spans="1:22" s="264" customFormat="1" x14ac:dyDescent="0.25">
      <c r="A79" s="254"/>
      <c r="B79" s="254"/>
      <c r="C79" s="257" t="s">
        <v>114</v>
      </c>
      <c r="D79" s="258">
        <f>+D52</f>
        <v>0.88360000000000005</v>
      </c>
      <c r="E79" s="258">
        <f>+F52</f>
        <v>0.88919999999999999</v>
      </c>
      <c r="F79" s="258">
        <v>0.89810000000000001</v>
      </c>
      <c r="G79" s="258">
        <f>+J52</f>
        <v>0.91926063216951359</v>
      </c>
      <c r="H79" s="258">
        <f>+L52</f>
        <v>0.91167506593467085</v>
      </c>
      <c r="I79" s="258">
        <f>+N52</f>
        <v>0.91373214750716103</v>
      </c>
      <c r="J79" s="258">
        <f>+P52</f>
        <v>0.91234829609387558</v>
      </c>
      <c r="L79" s="254"/>
      <c r="M79" s="254"/>
      <c r="N79" s="254"/>
      <c r="O79" s="254"/>
      <c r="P79" s="254"/>
      <c r="Q79" s="254"/>
    </row>
    <row r="80" spans="1:22" s="264" customFormat="1" x14ac:dyDescent="0.25">
      <c r="A80" s="254"/>
      <c r="B80" s="254"/>
      <c r="C80" s="259"/>
      <c r="D80" s="259"/>
      <c r="E80" s="259"/>
      <c r="F80" s="259"/>
      <c r="G80" s="259"/>
      <c r="H80" s="259"/>
      <c r="I80" s="259"/>
      <c r="J80" s="259"/>
      <c r="L80" s="254"/>
      <c r="M80" s="254"/>
      <c r="N80" s="254"/>
      <c r="O80" s="254"/>
      <c r="P80" s="254"/>
      <c r="Q80" s="254"/>
    </row>
    <row r="81" spans="1:22" s="264" customFormat="1" x14ac:dyDescent="0.25">
      <c r="A81" s="254"/>
      <c r="B81" s="254"/>
      <c r="C81" s="255" t="s">
        <v>115</v>
      </c>
      <c r="D81" s="256">
        <v>2018</v>
      </c>
      <c r="E81" s="256">
        <v>2019</v>
      </c>
      <c r="F81" s="256">
        <v>2020</v>
      </c>
      <c r="G81" s="256" t="s">
        <v>122</v>
      </c>
      <c r="H81" s="256">
        <v>2022</v>
      </c>
      <c r="I81" s="256">
        <v>2023</v>
      </c>
      <c r="J81" s="256">
        <v>2024</v>
      </c>
      <c r="L81" s="254"/>
      <c r="M81" s="254"/>
      <c r="N81" s="254"/>
      <c r="O81" s="254"/>
      <c r="P81" s="254"/>
      <c r="Q81" s="254"/>
    </row>
    <row r="82" spans="1:22" s="264" customFormat="1" x14ac:dyDescent="0.25">
      <c r="A82" s="254"/>
      <c r="B82" s="254"/>
      <c r="C82" s="257" t="s">
        <v>93</v>
      </c>
      <c r="D82" s="258">
        <f>+D55</f>
        <v>0.83150000000000002</v>
      </c>
      <c r="E82" s="258">
        <f>+F55</f>
        <v>0.8397</v>
      </c>
      <c r="F82" s="258">
        <f>+H55</f>
        <v>0.81659999999999999</v>
      </c>
      <c r="G82" s="258">
        <f>+J55</f>
        <v>0.78485819390055778</v>
      </c>
      <c r="H82" s="258">
        <f>+L55</f>
        <v>0.82829002017325259</v>
      </c>
      <c r="I82" s="258">
        <f>+N55</f>
        <v>0.8006797042690198</v>
      </c>
      <c r="J82" s="258">
        <f>+P55</f>
        <v>0.77193412110451232</v>
      </c>
      <c r="L82" s="254"/>
      <c r="M82" s="254"/>
      <c r="N82" s="254"/>
      <c r="O82" s="254"/>
      <c r="P82" s="254"/>
      <c r="Q82" s="254"/>
    </row>
    <row r="83" spans="1:22" s="264" customFormat="1" x14ac:dyDescent="0.25">
      <c r="A83" s="254"/>
      <c r="B83" s="254"/>
      <c r="C83" s="257" t="s">
        <v>116</v>
      </c>
      <c r="D83" s="258">
        <f>+D56</f>
        <v>1.2146999999999999</v>
      </c>
      <c r="E83" s="258">
        <f>+F56</f>
        <v>1.2125999999999999</v>
      </c>
      <c r="F83" s="258">
        <f>+H56</f>
        <v>1.2091000000000001</v>
      </c>
      <c r="G83" s="258">
        <f>+J56</f>
        <v>1.225671282360024</v>
      </c>
      <c r="H83" s="258">
        <f>+L56</f>
        <v>1.2054233788682689</v>
      </c>
      <c r="I83" s="258">
        <f>+N56</f>
        <v>1.2067211364263519</v>
      </c>
      <c r="J83" s="258">
        <f>+P56</f>
        <v>1.1945148845650004</v>
      </c>
      <c r="L83" s="254"/>
      <c r="M83" s="254"/>
      <c r="N83" s="254"/>
      <c r="O83" s="254"/>
      <c r="P83" s="254"/>
      <c r="Q83" s="254"/>
    </row>
    <row r="84" spans="1:22" s="264" customFormat="1" x14ac:dyDescent="0.25">
      <c r="A84" s="254"/>
      <c r="B84" s="254"/>
      <c r="C84" s="257" t="s">
        <v>117</v>
      </c>
      <c r="D84" s="258">
        <f>+D57</f>
        <v>1.1196999999999999</v>
      </c>
      <c r="E84" s="258">
        <f>+F57</f>
        <v>1.1408</v>
      </c>
      <c r="F84" s="258">
        <f>+H57</f>
        <v>1.1645000000000001</v>
      </c>
      <c r="G84" s="258">
        <f>+J57</f>
        <v>1.19605494572139</v>
      </c>
      <c r="H84" s="258">
        <f>+L57</f>
        <v>1.1722894669070307</v>
      </c>
      <c r="I84" s="258">
        <f>+N57</f>
        <v>1.1645795793522207</v>
      </c>
      <c r="J84" s="258">
        <f>+P57</f>
        <v>1.1729043388773703</v>
      </c>
      <c r="L84" s="254"/>
      <c r="M84" s="254"/>
      <c r="N84" s="254"/>
      <c r="O84" s="254"/>
      <c r="P84" s="254"/>
      <c r="Q84" s="254"/>
    </row>
    <row r="85" spans="1:22" s="264" customFormat="1" x14ac:dyDescent="0.25">
      <c r="A85" s="254"/>
      <c r="B85" s="254"/>
      <c r="C85" s="257" t="s">
        <v>107</v>
      </c>
      <c r="D85" s="258">
        <f>+D58</f>
        <v>0.59909999999999997</v>
      </c>
      <c r="E85" s="258">
        <f>+F58</f>
        <v>0.61099999999999999</v>
      </c>
      <c r="F85" s="258">
        <f>+H58</f>
        <v>0.62980000000000003</v>
      </c>
      <c r="G85" s="258">
        <f>+J58</f>
        <v>0.66541308854012438</v>
      </c>
      <c r="H85" s="258">
        <f>+L58</f>
        <v>0.66565620542082737</v>
      </c>
      <c r="I85" s="258">
        <f>+N58</f>
        <v>0.69135102892931699</v>
      </c>
      <c r="J85" s="258">
        <f>+P58</f>
        <v>0.70079210880286957</v>
      </c>
      <c r="L85" s="254"/>
      <c r="M85" s="254"/>
      <c r="N85" s="254"/>
      <c r="O85" s="254"/>
      <c r="P85" s="254"/>
      <c r="Q85" s="254"/>
    </row>
    <row r="86" spans="1:22" s="264" customFormat="1" x14ac:dyDescent="0.25">
      <c r="A86" s="254"/>
      <c r="B86" s="254"/>
      <c r="C86" s="257" t="s">
        <v>114</v>
      </c>
      <c r="D86" s="258">
        <f>+D59</f>
        <v>1.0450999999999999</v>
      </c>
      <c r="E86" s="258">
        <f>+F59</f>
        <v>1.0547</v>
      </c>
      <c r="F86" s="258">
        <f>+H59</f>
        <v>1.0629999999999999</v>
      </c>
      <c r="G86" s="258">
        <f>+J59</f>
        <v>1.0838952061313429</v>
      </c>
      <c r="H86" s="258">
        <f>+L59</f>
        <v>1.0717749563354837</v>
      </c>
      <c r="I86" s="258">
        <f>+N59</f>
        <v>1.0721461050017027</v>
      </c>
      <c r="J86" s="258">
        <f>+P59</f>
        <v>1.0696984005786851</v>
      </c>
      <c r="L86" s="254"/>
      <c r="M86" s="254"/>
      <c r="N86" s="254"/>
      <c r="O86" s="254"/>
      <c r="P86" s="254"/>
      <c r="Q86" s="254"/>
    </row>
    <row r="87" spans="1:22" x14ac:dyDescent="0.25">
      <c r="A87"/>
      <c r="B87" s="253"/>
      <c r="C87" s="253"/>
      <c r="D87" s="253"/>
      <c r="E87" s="253"/>
      <c r="F87" s="253"/>
      <c r="G87" s="253"/>
      <c r="H87" s="253"/>
      <c r="I87" s="253"/>
      <c r="J87" s="253"/>
      <c r="L87" s="253"/>
      <c r="M87" s="253"/>
      <c r="N87" s="253"/>
      <c r="O87" s="253"/>
      <c r="P87" s="253"/>
      <c r="Q87" s="253"/>
      <c r="T87" s="4"/>
      <c r="U87" s="4"/>
      <c r="V87" s="4"/>
    </row>
    <row r="88" spans="1:22" x14ac:dyDescent="0.25">
      <c r="A88"/>
      <c r="B88" s="253"/>
      <c r="C88" s="253"/>
      <c r="D88" s="253"/>
      <c r="E88" s="253"/>
      <c r="F88" s="253"/>
      <c r="G88" s="253"/>
      <c r="H88" s="253"/>
      <c r="I88" s="253"/>
      <c r="J88" s="253"/>
      <c r="L88" s="253"/>
      <c r="M88" s="253"/>
      <c r="N88" s="253"/>
      <c r="O88" s="253"/>
      <c r="P88" s="253"/>
      <c r="Q88" s="253"/>
      <c r="T88" s="4"/>
      <c r="U88" s="4"/>
      <c r="V88" s="4"/>
    </row>
    <row r="89" spans="1:22" x14ac:dyDescent="0.25">
      <c r="A89"/>
      <c r="B89" s="253"/>
      <c r="C89" s="253"/>
      <c r="D89" s="253"/>
      <c r="E89" s="253"/>
      <c r="F89" s="253"/>
      <c r="G89" s="253"/>
      <c r="H89" s="253"/>
      <c r="I89" s="253"/>
      <c r="J89" s="253"/>
      <c r="L89" s="253"/>
      <c r="M89" s="253"/>
      <c r="N89" s="253"/>
      <c r="O89" s="253"/>
      <c r="P89" s="253"/>
      <c r="Q89" s="253"/>
      <c r="T89" s="4"/>
      <c r="U89" s="4"/>
      <c r="V89" s="4"/>
    </row>
    <row r="90" spans="1:22" x14ac:dyDescent="0.25">
      <c r="A90"/>
      <c r="B90" s="253"/>
      <c r="C90" s="253"/>
      <c r="D90" s="253"/>
      <c r="E90" s="253"/>
      <c r="F90" s="253"/>
      <c r="G90" s="253"/>
      <c r="H90" s="253"/>
      <c r="I90" s="253"/>
      <c r="J90" s="253"/>
      <c r="L90" s="253"/>
      <c r="M90" s="253"/>
      <c r="N90" s="253"/>
      <c r="O90" s="253"/>
      <c r="P90" s="253"/>
      <c r="Q90" s="253"/>
      <c r="T90" s="4"/>
      <c r="U90" s="4"/>
      <c r="V90" s="4"/>
    </row>
    <row r="91" spans="1:22" x14ac:dyDescent="0.25">
      <c r="A91"/>
      <c r="B91" s="253"/>
      <c r="C91" s="253"/>
      <c r="D91" s="253"/>
      <c r="E91" s="253"/>
      <c r="F91" s="253"/>
      <c r="G91" s="253"/>
      <c r="H91" s="253"/>
      <c r="I91" s="253"/>
      <c r="J91" s="253"/>
      <c r="L91" s="253"/>
      <c r="M91" s="253"/>
      <c r="N91" s="253"/>
      <c r="O91" s="253"/>
      <c r="P91" s="253"/>
      <c r="Q91" s="253"/>
      <c r="T91" s="4"/>
      <c r="U91" s="4"/>
      <c r="V91" s="4"/>
    </row>
    <row r="92" spans="1:22" x14ac:dyDescent="0.25">
      <c r="A92"/>
      <c r="B92" s="253"/>
      <c r="C92" s="253"/>
      <c r="D92" s="253"/>
      <c r="E92" s="253"/>
      <c r="F92" s="253"/>
      <c r="G92" s="253"/>
      <c r="H92" s="253"/>
      <c r="I92" s="253"/>
      <c r="J92" s="253"/>
      <c r="L92" s="253"/>
      <c r="M92" s="253"/>
      <c r="N92" s="253"/>
      <c r="O92" s="253"/>
      <c r="P92" s="253"/>
      <c r="Q92" s="253"/>
      <c r="T92" s="4"/>
      <c r="U92" s="4"/>
      <c r="V92" s="4"/>
    </row>
    <row r="93" spans="1:22" x14ac:dyDescent="0.25">
      <c r="A93"/>
      <c r="B93" s="253"/>
      <c r="C93" s="253"/>
      <c r="D93" s="253"/>
      <c r="E93" s="253"/>
      <c r="F93" s="253"/>
      <c r="G93" s="253"/>
      <c r="H93" s="253"/>
      <c r="I93" s="253"/>
      <c r="J93" s="253"/>
      <c r="L93" s="253"/>
      <c r="M93" s="253"/>
      <c r="N93" s="253"/>
      <c r="O93" s="253"/>
      <c r="P93" s="253"/>
      <c r="Q93" s="253"/>
      <c r="T93" s="4"/>
      <c r="U93" s="4"/>
      <c r="V93" s="4"/>
    </row>
    <row r="94" spans="1:22" x14ac:dyDescent="0.25">
      <c r="A94"/>
      <c r="B94" s="253"/>
      <c r="C94" s="253"/>
      <c r="D94" s="253"/>
      <c r="E94" s="253"/>
      <c r="F94" s="253"/>
      <c r="G94" s="253"/>
      <c r="H94" s="253"/>
      <c r="I94" s="253"/>
      <c r="J94" s="253"/>
      <c r="L94" s="253"/>
      <c r="M94" s="253"/>
      <c r="N94" s="253"/>
      <c r="O94" s="253"/>
      <c r="P94" s="253"/>
      <c r="Q94" s="253"/>
      <c r="T94" s="4"/>
      <c r="U94" s="4"/>
      <c r="V94" s="4"/>
    </row>
    <row r="95" spans="1:22" x14ac:dyDescent="0.25">
      <c r="A95"/>
      <c r="B95" s="253"/>
      <c r="C95" s="253"/>
      <c r="D95" s="253"/>
      <c r="E95" s="253"/>
      <c r="F95" s="253"/>
      <c r="G95" s="253"/>
      <c r="H95" s="253"/>
      <c r="I95" s="253"/>
      <c r="J95" s="253"/>
      <c r="L95" s="253"/>
      <c r="M95" s="253"/>
      <c r="N95" s="253"/>
      <c r="O95" s="253"/>
      <c r="P95" s="253"/>
      <c r="Q95" s="253"/>
      <c r="T95" s="4"/>
      <c r="U95" s="4"/>
      <c r="V95" s="4"/>
    </row>
    <row r="96" spans="1:22" x14ac:dyDescent="0.25">
      <c r="A96"/>
      <c r="B96" s="253"/>
      <c r="C96" s="253"/>
      <c r="D96" s="253"/>
      <c r="E96" s="253"/>
      <c r="F96" s="253"/>
      <c r="G96" s="253"/>
      <c r="H96" s="253"/>
      <c r="I96" s="253"/>
      <c r="J96" s="253"/>
      <c r="L96" s="253"/>
      <c r="M96" s="253"/>
      <c r="N96" s="253"/>
      <c r="O96" s="253"/>
      <c r="P96" s="253"/>
      <c r="Q96" s="253"/>
      <c r="T96" s="4"/>
      <c r="U96" s="4"/>
      <c r="V96" s="4"/>
    </row>
    <row r="97" spans="1:22" x14ac:dyDescent="0.25">
      <c r="A97"/>
      <c r="B97" s="253"/>
      <c r="C97" s="253"/>
      <c r="D97" s="253"/>
      <c r="E97" s="253"/>
      <c r="F97" s="253"/>
      <c r="G97" s="253"/>
      <c r="H97" s="253"/>
      <c r="I97" s="253"/>
      <c r="J97" s="253"/>
      <c r="L97" s="253"/>
      <c r="M97" s="253"/>
      <c r="N97" s="253"/>
      <c r="O97" s="253"/>
      <c r="P97" s="253"/>
      <c r="Q97" s="253"/>
      <c r="T97" s="4"/>
      <c r="U97" s="4"/>
      <c r="V97" s="4"/>
    </row>
    <row r="98" spans="1:22" x14ac:dyDescent="0.25">
      <c r="A98"/>
      <c r="B98" s="253"/>
      <c r="C98" s="253"/>
      <c r="D98" s="253"/>
      <c r="E98" s="253"/>
      <c r="F98" s="253"/>
      <c r="G98" s="253"/>
      <c r="H98" s="253"/>
      <c r="I98" s="253"/>
      <c r="J98" s="253"/>
      <c r="L98" s="253"/>
      <c r="M98" s="253"/>
      <c r="N98" s="253"/>
      <c r="O98" s="253"/>
      <c r="P98" s="253"/>
      <c r="Q98" s="253"/>
      <c r="T98" s="4"/>
      <c r="U98" s="4"/>
      <c r="V98" s="4"/>
    </row>
    <row r="99" spans="1:22" x14ac:dyDescent="0.25">
      <c r="A99"/>
      <c r="B99" s="253"/>
      <c r="C99" s="253"/>
      <c r="D99" s="253"/>
      <c r="E99" s="253"/>
      <c r="F99" s="253"/>
      <c r="G99" s="253"/>
      <c r="H99" s="253"/>
      <c r="I99" s="253"/>
      <c r="J99" s="253"/>
      <c r="L99" s="253"/>
      <c r="M99" s="253"/>
      <c r="N99" s="253"/>
      <c r="O99" s="253"/>
      <c r="P99" s="253"/>
      <c r="Q99" s="253"/>
      <c r="T99" s="4"/>
      <c r="U99" s="4"/>
      <c r="V99" s="4"/>
    </row>
    <row r="100" spans="1:22" x14ac:dyDescent="0.25">
      <c r="A100"/>
      <c r="B100" s="253"/>
      <c r="C100" s="253"/>
      <c r="D100" s="253"/>
      <c r="E100" s="253"/>
      <c r="F100" s="253"/>
      <c r="G100" s="253"/>
      <c r="H100" s="253"/>
      <c r="I100" s="253"/>
      <c r="J100" s="253"/>
      <c r="L100" s="253"/>
      <c r="M100" s="253"/>
      <c r="N100" s="253"/>
      <c r="O100" s="253"/>
      <c r="P100" s="253"/>
      <c r="Q100" s="253"/>
      <c r="T100" s="4"/>
      <c r="U100" s="4"/>
      <c r="V100" s="4"/>
    </row>
    <row r="101" spans="1:22" x14ac:dyDescent="0.25">
      <c r="A101"/>
      <c r="B101" s="253"/>
      <c r="C101" s="253"/>
      <c r="D101" s="253"/>
      <c r="E101" s="253"/>
      <c r="F101" s="253"/>
      <c r="G101" s="253"/>
      <c r="H101" s="253"/>
      <c r="I101" s="253"/>
      <c r="J101" s="253"/>
      <c r="L101" s="253"/>
      <c r="M101" s="253"/>
      <c r="N101" s="253"/>
      <c r="O101" s="253"/>
      <c r="P101" s="253"/>
      <c r="Q101" s="253"/>
      <c r="T101" s="4"/>
      <c r="U101" s="4"/>
      <c r="V101" s="4"/>
    </row>
    <row r="102" spans="1:22" x14ac:dyDescent="0.25">
      <c r="A102"/>
      <c r="B102" s="253"/>
      <c r="C102" s="253"/>
      <c r="D102" s="253"/>
      <c r="E102" s="253"/>
      <c r="F102" s="253"/>
      <c r="G102" s="253"/>
      <c r="H102" s="253"/>
      <c r="I102" s="253"/>
      <c r="J102" s="253"/>
      <c r="L102" s="253"/>
      <c r="M102" s="253"/>
      <c r="N102" s="253"/>
      <c r="O102" s="253"/>
      <c r="P102" s="253"/>
      <c r="Q102" s="253"/>
      <c r="T102" s="4"/>
      <c r="U102" s="4"/>
      <c r="V102" s="4"/>
    </row>
    <row r="103" spans="1:22" x14ac:dyDescent="0.25">
      <c r="A103"/>
      <c r="B103" s="253"/>
      <c r="C103" s="253"/>
      <c r="D103" s="253"/>
      <c r="E103" s="253"/>
      <c r="F103" s="253"/>
      <c r="G103" s="253"/>
      <c r="H103" s="253"/>
      <c r="I103" s="253"/>
      <c r="J103" s="253"/>
      <c r="L103" s="253"/>
      <c r="M103" s="253"/>
      <c r="N103" s="253"/>
      <c r="O103" s="253"/>
      <c r="P103" s="253"/>
      <c r="Q103" s="253"/>
      <c r="T103" s="4"/>
      <c r="U103" s="4"/>
      <c r="V103" s="4"/>
    </row>
    <row r="104" spans="1:22" x14ac:dyDescent="0.25">
      <c r="A104"/>
      <c r="B104" s="253"/>
      <c r="C104" s="253"/>
      <c r="D104" s="253"/>
      <c r="E104" s="253"/>
      <c r="F104" s="253"/>
      <c r="G104" s="253"/>
      <c r="H104" s="253"/>
      <c r="I104" s="253"/>
      <c r="J104" s="253"/>
      <c r="L104" s="253"/>
      <c r="M104" s="253"/>
      <c r="N104" s="253"/>
      <c r="O104" s="253"/>
      <c r="P104" s="253"/>
      <c r="Q104" s="253"/>
      <c r="T104" s="4"/>
      <c r="U104" s="4"/>
      <c r="V104" s="4"/>
    </row>
    <row r="105" spans="1:22" x14ac:dyDescent="0.25">
      <c r="A105"/>
      <c r="B105" s="253"/>
      <c r="C105" s="253"/>
      <c r="D105" s="253"/>
      <c r="E105" s="253"/>
      <c r="F105" s="253"/>
      <c r="G105" s="253"/>
      <c r="H105" s="253"/>
      <c r="I105" s="253"/>
      <c r="J105" s="253"/>
      <c r="L105" s="253"/>
      <c r="M105" s="253"/>
      <c r="N105" s="253"/>
      <c r="O105" s="253"/>
      <c r="P105" s="253"/>
      <c r="Q105" s="253"/>
      <c r="T105" s="4"/>
      <c r="U105" s="4"/>
      <c r="V105" s="4"/>
    </row>
    <row r="106" spans="1:22" x14ac:dyDescent="0.25">
      <c r="A106"/>
      <c r="B106" s="253"/>
      <c r="C106" s="253"/>
      <c r="D106" s="253"/>
      <c r="E106" s="253"/>
      <c r="F106" s="253"/>
      <c r="G106" s="253"/>
      <c r="H106" s="253"/>
      <c r="I106" s="253"/>
      <c r="J106" s="253"/>
      <c r="L106" s="253"/>
      <c r="M106" s="253"/>
      <c r="N106" s="253"/>
      <c r="O106" s="253"/>
      <c r="P106" s="253"/>
      <c r="Q106" s="253"/>
      <c r="T106" s="4"/>
      <c r="U106" s="4"/>
      <c r="V106" s="4"/>
    </row>
    <row r="107" spans="1:22" x14ac:dyDescent="0.25">
      <c r="A107"/>
      <c r="B107" s="253"/>
      <c r="C107" s="253"/>
      <c r="D107" s="253"/>
      <c r="E107" s="253"/>
      <c r="F107" s="253"/>
      <c r="G107" s="253"/>
      <c r="H107" s="253"/>
      <c r="I107" s="253"/>
      <c r="J107" s="253"/>
      <c r="L107" s="253"/>
      <c r="M107" s="253"/>
      <c r="N107" s="253"/>
      <c r="O107" s="253"/>
      <c r="P107" s="253"/>
      <c r="Q107" s="253"/>
      <c r="T107" s="4"/>
      <c r="U107" s="4"/>
      <c r="V107" s="4"/>
    </row>
    <row r="108" spans="1:22" x14ac:dyDescent="0.25">
      <c r="A108"/>
      <c r="B108" s="253"/>
      <c r="C108" s="253"/>
      <c r="D108" s="253"/>
      <c r="E108" s="253"/>
      <c r="F108" s="253"/>
      <c r="G108" s="253"/>
      <c r="H108" s="253"/>
      <c r="I108" s="253"/>
      <c r="J108" s="253"/>
      <c r="L108" s="253"/>
      <c r="M108" s="253"/>
      <c r="N108" s="253"/>
      <c r="O108" s="253"/>
      <c r="P108" s="253"/>
      <c r="Q108" s="253"/>
      <c r="T108" s="4"/>
      <c r="U108" s="4"/>
      <c r="V108" s="4"/>
    </row>
    <row r="109" spans="1:22" x14ac:dyDescent="0.25">
      <c r="A109"/>
      <c r="B109" s="253"/>
      <c r="C109" s="253"/>
      <c r="D109" s="253"/>
      <c r="E109" s="253"/>
      <c r="F109" s="253"/>
      <c r="G109" s="253"/>
      <c r="H109" s="253"/>
      <c r="I109" s="253"/>
      <c r="J109" s="253"/>
      <c r="L109" s="253"/>
      <c r="M109" s="253"/>
      <c r="N109" s="253"/>
      <c r="O109" s="253"/>
      <c r="P109" s="253"/>
      <c r="Q109" s="253"/>
      <c r="T109" s="4"/>
      <c r="U109" s="4"/>
      <c r="V109" s="4"/>
    </row>
    <row r="110" spans="1:22" x14ac:dyDescent="0.25">
      <c r="A110"/>
      <c r="B110" s="253"/>
      <c r="C110" s="253"/>
      <c r="D110" s="253"/>
      <c r="E110" s="253"/>
      <c r="F110" s="253"/>
      <c r="G110" s="253"/>
      <c r="H110" s="253"/>
      <c r="I110" s="253"/>
      <c r="J110" s="253"/>
      <c r="L110" s="253"/>
      <c r="M110" s="253"/>
      <c r="N110" s="253"/>
      <c r="O110" s="253"/>
      <c r="P110" s="253"/>
      <c r="Q110" s="253"/>
      <c r="T110" s="4"/>
      <c r="U110" s="4"/>
      <c r="V110" s="4"/>
    </row>
    <row r="111" spans="1:22" x14ac:dyDescent="0.25">
      <c r="A111"/>
      <c r="B111" s="253"/>
      <c r="C111" s="253"/>
      <c r="D111" s="253"/>
      <c r="E111" s="253"/>
      <c r="F111" s="253"/>
      <c r="G111" s="253"/>
      <c r="H111" s="253"/>
      <c r="I111" s="253"/>
      <c r="J111" s="253"/>
      <c r="L111" s="253"/>
      <c r="M111" s="253"/>
      <c r="N111" s="253"/>
      <c r="O111" s="253"/>
      <c r="P111" s="253"/>
      <c r="Q111" s="253"/>
      <c r="T111" s="4"/>
      <c r="U111" s="4"/>
      <c r="V111" s="4"/>
    </row>
    <row r="112" spans="1:22" x14ac:dyDescent="0.25">
      <c r="A112"/>
      <c r="B112"/>
      <c r="C112"/>
      <c r="D112"/>
      <c r="E112"/>
      <c r="F112"/>
      <c r="G112"/>
      <c r="H112"/>
      <c r="I112"/>
      <c r="J112"/>
      <c r="K112" s="4"/>
      <c r="L112"/>
      <c r="M112"/>
      <c r="N112"/>
      <c r="O112"/>
      <c r="P112"/>
      <c r="Q112"/>
      <c r="R112" s="4"/>
      <c r="S112" s="4"/>
      <c r="T112" s="4"/>
      <c r="U112" s="4"/>
      <c r="V112" s="4"/>
    </row>
    <row r="113" spans="1:22" x14ac:dyDescent="0.25">
      <c r="A113"/>
      <c r="B113"/>
      <c r="C113"/>
      <c r="D113"/>
      <c r="E113"/>
      <c r="F113"/>
      <c r="G113"/>
      <c r="H113"/>
      <c r="I113"/>
      <c r="J113"/>
      <c r="K113" s="4"/>
      <c r="L113"/>
      <c r="M113"/>
      <c r="N113"/>
      <c r="O113"/>
      <c r="P113"/>
      <c r="Q113"/>
      <c r="R113" s="4"/>
      <c r="S113" s="4"/>
      <c r="T113" s="4"/>
      <c r="U113" s="4"/>
      <c r="V113" s="4"/>
    </row>
    <row r="114" spans="1:22" x14ac:dyDescent="0.25">
      <c r="A114"/>
      <c r="B114"/>
      <c r="C114"/>
      <c r="D114"/>
      <c r="E114"/>
      <c r="F114"/>
      <c r="G114"/>
      <c r="H114"/>
      <c r="I114"/>
      <c r="J114"/>
      <c r="K114" s="4"/>
      <c r="L114"/>
      <c r="M114"/>
      <c r="N114"/>
      <c r="O114"/>
      <c r="P114"/>
      <c r="Q114"/>
      <c r="R114" s="4"/>
      <c r="S114" s="4"/>
      <c r="T114" s="4"/>
      <c r="U114" s="4"/>
      <c r="V114" s="4"/>
    </row>
    <row r="115" spans="1:22" x14ac:dyDescent="0.25">
      <c r="A115"/>
      <c r="B115"/>
      <c r="C115"/>
      <c r="D115"/>
      <c r="E115"/>
      <c r="F115"/>
      <c r="G115"/>
      <c r="H115"/>
      <c r="I115"/>
      <c r="J115"/>
      <c r="K115" s="4"/>
      <c r="L115"/>
      <c r="M115"/>
      <c r="N115"/>
      <c r="O115"/>
      <c r="P115"/>
      <c r="Q115"/>
      <c r="R115" s="4"/>
      <c r="S115" s="4"/>
      <c r="T115" s="4"/>
      <c r="U115" s="4"/>
      <c r="V115" s="4"/>
    </row>
    <row r="116" spans="1:22" x14ac:dyDescent="0.25">
      <c r="A116"/>
      <c r="B116"/>
      <c r="C116"/>
      <c r="D116"/>
      <c r="E116"/>
      <c r="F116"/>
      <c r="G116"/>
      <c r="H116"/>
      <c r="I116"/>
      <c r="J116"/>
      <c r="K116" s="4"/>
      <c r="L116"/>
      <c r="M116"/>
      <c r="N116"/>
      <c r="O116"/>
      <c r="P116"/>
      <c r="Q116"/>
      <c r="R116" s="4"/>
      <c r="S116" s="4"/>
      <c r="T116" s="4"/>
      <c r="U116" s="4"/>
      <c r="V116" s="4"/>
    </row>
    <row r="117" spans="1:22" x14ac:dyDescent="0.25">
      <c r="A117"/>
      <c r="B117"/>
      <c r="C117"/>
      <c r="D117"/>
      <c r="E117"/>
      <c r="F117"/>
      <c r="G117"/>
      <c r="H117"/>
      <c r="I117"/>
      <c r="J117"/>
      <c r="K117" s="4"/>
      <c r="L117"/>
      <c r="M117"/>
      <c r="N117"/>
      <c r="O117"/>
      <c r="P117"/>
      <c r="Q117"/>
      <c r="R117" s="4"/>
      <c r="S117" s="4"/>
      <c r="T117" s="4"/>
      <c r="U117" s="4"/>
      <c r="V117" s="4"/>
    </row>
    <row r="118" spans="1:22" x14ac:dyDescent="0.25">
      <c r="A118"/>
      <c r="B118"/>
      <c r="C118"/>
      <c r="D118"/>
      <c r="E118"/>
      <c r="F118"/>
      <c r="G118"/>
      <c r="H118"/>
      <c r="I118"/>
      <c r="J118"/>
      <c r="K118" s="4"/>
      <c r="L118"/>
      <c r="M118"/>
      <c r="N118"/>
      <c r="O118"/>
      <c r="P118"/>
      <c r="Q118"/>
      <c r="R118" s="4"/>
      <c r="S118" s="4"/>
      <c r="T118" s="4"/>
      <c r="U118" s="4"/>
      <c r="V118" s="4"/>
    </row>
    <row r="119" spans="1:22" x14ac:dyDescent="0.25">
      <c r="A119"/>
      <c r="B119"/>
      <c r="C119"/>
      <c r="D119"/>
      <c r="E119"/>
      <c r="F119"/>
      <c r="G119"/>
      <c r="H119"/>
      <c r="I119"/>
      <c r="J119"/>
      <c r="K119" s="4"/>
      <c r="L119"/>
      <c r="M119"/>
      <c r="N119"/>
      <c r="O119"/>
      <c r="P119"/>
      <c r="Q119"/>
      <c r="R119" s="4"/>
      <c r="S119" s="4"/>
      <c r="T119" s="4"/>
      <c r="U119" s="4"/>
      <c r="V119" s="4"/>
    </row>
    <row r="120" spans="1:22" x14ac:dyDescent="0.25">
      <c r="A120"/>
      <c r="B120"/>
      <c r="C120"/>
      <c r="D120"/>
      <c r="E120"/>
      <c r="F120"/>
      <c r="G120"/>
      <c r="H120"/>
      <c r="I120"/>
      <c r="J120"/>
      <c r="K120" s="4"/>
      <c r="L120"/>
      <c r="M120"/>
      <c r="N120"/>
      <c r="O120"/>
      <c r="P120"/>
      <c r="Q120"/>
      <c r="R120" s="4"/>
      <c r="S120" s="4"/>
      <c r="T120" s="4"/>
      <c r="U120" s="4"/>
      <c r="V120" s="4"/>
    </row>
    <row r="121" spans="1:22" x14ac:dyDescent="0.25">
      <c r="A121"/>
      <c r="B121"/>
      <c r="C121"/>
      <c r="D121"/>
      <c r="E121"/>
      <c r="F121"/>
      <c r="G121"/>
      <c r="H121"/>
      <c r="I121"/>
      <c r="J121"/>
      <c r="K121" s="4"/>
      <c r="L121"/>
      <c r="M121"/>
      <c r="N121"/>
      <c r="O121"/>
      <c r="P121"/>
      <c r="Q121"/>
      <c r="R121" s="4"/>
      <c r="S121" s="4"/>
      <c r="T121" s="4"/>
      <c r="U121" s="4"/>
      <c r="V121" s="4"/>
    </row>
    <row r="122" spans="1:22" x14ac:dyDescent="0.25">
      <c r="A122"/>
      <c r="B122"/>
      <c r="C122"/>
      <c r="D122"/>
      <c r="E122"/>
      <c r="F122"/>
      <c r="G122"/>
      <c r="H122"/>
      <c r="I122"/>
      <c r="J122"/>
      <c r="K122" s="4"/>
      <c r="L122"/>
      <c r="M122"/>
      <c r="N122"/>
      <c r="O122"/>
      <c r="P122"/>
      <c r="Q122"/>
      <c r="R122" s="4"/>
      <c r="S122" s="4"/>
      <c r="T122" s="4"/>
      <c r="U122" s="4"/>
      <c r="V122" s="4"/>
    </row>
    <row r="123" spans="1:22" x14ac:dyDescent="0.25">
      <c r="A123"/>
      <c r="B123"/>
      <c r="C123"/>
      <c r="D123"/>
      <c r="E123"/>
      <c r="F123"/>
      <c r="G123"/>
      <c r="H123"/>
      <c r="I123"/>
      <c r="J123"/>
      <c r="K123" s="4"/>
      <c r="L123"/>
      <c r="M123"/>
      <c r="N123"/>
      <c r="O123"/>
      <c r="P123"/>
      <c r="Q123"/>
      <c r="R123" s="4"/>
      <c r="S123" s="4"/>
      <c r="T123" s="4"/>
      <c r="U123" s="4"/>
      <c r="V123" s="4"/>
    </row>
    <row r="124" spans="1:22" x14ac:dyDescent="0.25">
      <c r="A124"/>
      <c r="B124"/>
      <c r="C124"/>
      <c r="D124"/>
      <c r="E124"/>
      <c r="F124"/>
      <c r="G124"/>
      <c r="H124"/>
      <c r="I124"/>
      <c r="J124"/>
      <c r="K124" s="4"/>
      <c r="L124"/>
      <c r="M124"/>
      <c r="N124"/>
      <c r="O124"/>
      <c r="P124"/>
      <c r="Q124"/>
      <c r="R124" s="4"/>
      <c r="S124" s="4"/>
      <c r="T124" s="4"/>
      <c r="U124" s="4"/>
      <c r="V124" s="4"/>
    </row>
    <row r="125" spans="1:22" x14ac:dyDescent="0.25">
      <c r="A125"/>
      <c r="B125"/>
      <c r="C125"/>
      <c r="D125"/>
      <c r="E125"/>
      <c r="F125"/>
      <c r="G125"/>
      <c r="H125"/>
      <c r="I125"/>
      <c r="J125"/>
      <c r="K125" s="4"/>
      <c r="L125"/>
      <c r="M125"/>
      <c r="N125"/>
      <c r="O125"/>
      <c r="P125"/>
      <c r="Q125"/>
      <c r="R125" s="4"/>
      <c r="S125" s="4"/>
      <c r="T125" s="4"/>
      <c r="U125" s="4"/>
      <c r="V125" s="4"/>
    </row>
    <row r="126" spans="1:22" x14ac:dyDescent="0.25">
      <c r="A126"/>
      <c r="B126"/>
      <c r="C126"/>
      <c r="D126"/>
      <c r="E126"/>
      <c r="F126"/>
      <c r="G126"/>
      <c r="H126"/>
      <c r="I126"/>
      <c r="J126"/>
      <c r="K126" s="4"/>
      <c r="L126"/>
      <c r="M126"/>
      <c r="N126"/>
      <c r="O126"/>
      <c r="P126"/>
      <c r="Q126"/>
      <c r="R126" s="4"/>
      <c r="S126" s="4"/>
      <c r="T126" s="4"/>
      <c r="U126" s="4"/>
      <c r="V126" s="4"/>
    </row>
    <row r="127" spans="1:22" x14ac:dyDescent="0.25">
      <c r="A127"/>
      <c r="B127"/>
      <c r="C127"/>
      <c r="D127"/>
      <c r="E127"/>
      <c r="F127"/>
      <c r="G127"/>
      <c r="H127"/>
      <c r="I127"/>
      <c r="J127"/>
      <c r="K127" s="4"/>
      <c r="L127"/>
      <c r="M127"/>
      <c r="N127"/>
      <c r="O127"/>
      <c r="P127"/>
      <c r="Q127"/>
      <c r="R127" s="4"/>
      <c r="S127" s="4"/>
      <c r="T127" s="4"/>
      <c r="U127" s="4"/>
      <c r="V127" s="4"/>
    </row>
    <row r="128" spans="1:22" x14ac:dyDescent="0.25">
      <c r="A128"/>
      <c r="B128"/>
      <c r="C128"/>
      <c r="D128"/>
      <c r="E128"/>
      <c r="F128"/>
      <c r="G128"/>
      <c r="H128"/>
      <c r="I128"/>
      <c r="J128"/>
      <c r="K128" s="4"/>
      <c r="L128"/>
      <c r="M128"/>
      <c r="N128"/>
      <c r="O128"/>
      <c r="P128"/>
      <c r="Q128"/>
      <c r="R128" s="4"/>
      <c r="S128" s="4"/>
      <c r="T128" s="4"/>
      <c r="U128" s="4"/>
      <c r="V128" s="4"/>
    </row>
    <row r="129" spans="1:22" x14ac:dyDescent="0.25">
      <c r="A129"/>
      <c r="B129"/>
      <c r="C129"/>
      <c r="D129"/>
      <c r="E129"/>
      <c r="F129"/>
      <c r="G129"/>
      <c r="H129"/>
      <c r="I129"/>
      <c r="J129"/>
      <c r="K129" s="4"/>
      <c r="L129"/>
      <c r="M129"/>
      <c r="N129"/>
      <c r="O129"/>
      <c r="P129"/>
      <c r="Q129"/>
      <c r="R129" s="4"/>
      <c r="S129" s="4"/>
      <c r="T129" s="4"/>
      <c r="U129" s="4"/>
      <c r="V129" s="4"/>
    </row>
    <row r="130" spans="1:22" x14ac:dyDescent="0.25">
      <c r="A130"/>
      <c r="B130"/>
      <c r="C130"/>
      <c r="D130"/>
      <c r="E130"/>
      <c r="F130"/>
      <c r="G130"/>
      <c r="H130"/>
      <c r="I130"/>
      <c r="J130"/>
      <c r="K130" s="4"/>
      <c r="L130"/>
      <c r="M130"/>
      <c r="N130"/>
      <c r="O130"/>
      <c r="P130"/>
      <c r="Q130"/>
      <c r="R130" s="4"/>
      <c r="S130" s="4"/>
      <c r="T130" s="4"/>
      <c r="U130" s="4"/>
      <c r="V130" s="4"/>
    </row>
    <row r="131" spans="1:22" x14ac:dyDescent="0.25">
      <c r="A131"/>
      <c r="B131"/>
      <c r="C131"/>
      <c r="D131"/>
      <c r="E131"/>
      <c r="F131"/>
      <c r="G131"/>
      <c r="H131"/>
      <c r="I131"/>
      <c r="J131"/>
      <c r="K131" s="4"/>
      <c r="L131"/>
      <c r="M131"/>
      <c r="N131"/>
      <c r="O131"/>
      <c r="P131"/>
      <c r="Q131"/>
      <c r="R131" s="4"/>
      <c r="S131" s="4"/>
      <c r="T131" s="4"/>
      <c r="U131" s="4"/>
      <c r="V131" s="4"/>
    </row>
    <row r="132" spans="1:22" x14ac:dyDescent="0.25">
      <c r="A132"/>
      <c r="B132"/>
      <c r="C132"/>
      <c r="D132"/>
      <c r="E132"/>
      <c r="F132"/>
      <c r="G132"/>
      <c r="H132"/>
      <c r="I132"/>
      <c r="J132"/>
      <c r="K132" s="4"/>
      <c r="L132"/>
      <c r="M132"/>
      <c r="N132"/>
      <c r="O132"/>
      <c r="P132"/>
      <c r="Q132"/>
      <c r="R132" s="4"/>
      <c r="S132" s="4"/>
      <c r="T132" s="4"/>
      <c r="U132" s="4"/>
      <c r="V132" s="4"/>
    </row>
    <row r="133" spans="1:22" x14ac:dyDescent="0.25">
      <c r="A133"/>
      <c r="B133"/>
      <c r="C133"/>
      <c r="D133"/>
      <c r="E133"/>
      <c r="F133"/>
      <c r="G133"/>
      <c r="H133"/>
      <c r="I133"/>
      <c r="J133"/>
      <c r="K133" s="4"/>
      <c r="L133"/>
      <c r="M133"/>
      <c r="N133"/>
      <c r="O133"/>
      <c r="P133"/>
      <c r="Q133"/>
      <c r="R133" s="4"/>
      <c r="S133" s="4"/>
      <c r="T133" s="4"/>
      <c r="U133" s="4"/>
      <c r="V133" s="4"/>
    </row>
    <row r="134" spans="1:22" x14ac:dyDescent="0.25">
      <c r="A134"/>
      <c r="B134"/>
      <c r="C134"/>
      <c r="D134"/>
      <c r="E134"/>
      <c r="F134"/>
      <c r="G134"/>
      <c r="H134"/>
      <c r="I134"/>
      <c r="J134"/>
      <c r="K134" s="4"/>
      <c r="L134"/>
      <c r="M134"/>
      <c r="N134"/>
      <c r="O134"/>
      <c r="P134"/>
      <c r="Q134"/>
      <c r="R134" s="4"/>
      <c r="S134" s="4"/>
      <c r="T134" s="4"/>
      <c r="U134" s="4"/>
      <c r="V134" s="4"/>
    </row>
    <row r="135" spans="1:22" x14ac:dyDescent="0.25">
      <c r="A135"/>
      <c r="B135"/>
      <c r="C135"/>
      <c r="D135"/>
      <c r="E135"/>
      <c r="F135"/>
      <c r="G135"/>
      <c r="H135"/>
      <c r="I135"/>
      <c r="J135"/>
      <c r="K135" s="4"/>
      <c r="L135"/>
      <c r="M135"/>
      <c r="N135"/>
      <c r="O135"/>
      <c r="P135"/>
      <c r="Q135"/>
      <c r="R135" s="4"/>
      <c r="S135" s="4"/>
      <c r="T135" s="4"/>
      <c r="U135" s="4"/>
      <c r="V135" s="4"/>
    </row>
    <row r="136" spans="1:22" x14ac:dyDescent="0.25">
      <c r="A136"/>
      <c r="B136"/>
      <c r="C136"/>
      <c r="D136"/>
      <c r="E136"/>
      <c r="F136"/>
      <c r="G136"/>
      <c r="H136"/>
      <c r="I136"/>
      <c r="J136"/>
      <c r="K136" s="4"/>
      <c r="L136"/>
      <c r="M136"/>
      <c r="N136"/>
      <c r="O136"/>
      <c r="P136"/>
      <c r="Q136"/>
      <c r="R136" s="4"/>
      <c r="S136" s="4"/>
      <c r="T136" s="4"/>
      <c r="U136" s="4"/>
      <c r="V136" s="4"/>
    </row>
    <row r="137" spans="1:22" x14ac:dyDescent="0.25">
      <c r="A137"/>
      <c r="B137"/>
      <c r="C137"/>
      <c r="D137"/>
      <c r="E137"/>
      <c r="F137"/>
      <c r="G137"/>
      <c r="H137"/>
      <c r="I137"/>
      <c r="J137"/>
      <c r="K137" s="4"/>
      <c r="L137"/>
      <c r="M137"/>
      <c r="N137"/>
      <c r="O137"/>
      <c r="P137"/>
      <c r="Q137"/>
      <c r="R137" s="4"/>
      <c r="S137" s="4"/>
      <c r="T137" s="4"/>
      <c r="U137" s="4"/>
      <c r="V137" s="4"/>
    </row>
    <row r="138" spans="1:22" x14ac:dyDescent="0.25">
      <c r="A138" s="253"/>
      <c r="B138" s="253"/>
      <c r="C138" s="253"/>
      <c r="D138" s="253"/>
      <c r="E138" s="253"/>
      <c r="F138" s="253"/>
      <c r="G138" s="253"/>
      <c r="H138" s="253"/>
      <c r="I138" s="253"/>
      <c r="J138" s="253"/>
      <c r="L138" s="253"/>
      <c r="M138" s="253"/>
      <c r="N138" s="253"/>
      <c r="O138" s="253"/>
      <c r="P138" s="253"/>
      <c r="Q138" s="253"/>
    </row>
    <row r="139" spans="1:22" x14ac:dyDescent="0.25">
      <c r="A139" s="253"/>
      <c r="B139" s="253"/>
      <c r="C139" s="253"/>
      <c r="D139" s="253"/>
      <c r="E139" s="253"/>
      <c r="F139" s="253"/>
      <c r="G139" s="253"/>
      <c r="H139" s="253"/>
      <c r="I139" s="253"/>
      <c r="J139" s="253"/>
      <c r="L139" s="253"/>
      <c r="M139" s="253"/>
      <c r="N139" s="253"/>
      <c r="O139" s="253"/>
      <c r="P139" s="253"/>
      <c r="Q139" s="253"/>
    </row>
    <row r="140" spans="1:22" x14ac:dyDescent="0.25">
      <c r="A140" s="253"/>
      <c r="B140" s="253"/>
      <c r="C140" s="253"/>
      <c r="D140" s="253"/>
      <c r="E140" s="253"/>
      <c r="F140" s="253"/>
      <c r="G140" s="253"/>
      <c r="H140" s="253"/>
      <c r="I140" s="253"/>
      <c r="J140" s="253"/>
      <c r="L140" s="253"/>
      <c r="M140" s="253"/>
      <c r="N140" s="253"/>
      <c r="O140" s="253"/>
      <c r="P140" s="253"/>
      <c r="Q140" s="253"/>
    </row>
    <row r="141" spans="1:22" x14ac:dyDescent="0.25">
      <c r="A141" s="253"/>
      <c r="B141" s="253"/>
      <c r="C141" s="253"/>
      <c r="D141" s="253"/>
      <c r="E141" s="253"/>
      <c r="F141" s="253"/>
      <c r="G141" s="253"/>
      <c r="H141" s="253"/>
      <c r="I141" s="253"/>
      <c r="J141" s="253"/>
      <c r="L141" s="253"/>
      <c r="M141" s="253"/>
      <c r="N141" s="253"/>
      <c r="O141" s="253"/>
      <c r="P141" s="253"/>
      <c r="Q141" s="253"/>
    </row>
    <row r="142" spans="1:22" x14ac:dyDescent="0.25">
      <c r="A142" s="253"/>
      <c r="B142" s="253"/>
      <c r="C142" s="253"/>
      <c r="D142" s="253"/>
      <c r="E142" s="253"/>
      <c r="F142" s="253"/>
      <c r="G142" s="253"/>
      <c r="H142" s="253"/>
      <c r="I142" s="253"/>
      <c r="J142" s="253"/>
      <c r="L142" s="253"/>
      <c r="M142" s="253"/>
      <c r="N142" s="253"/>
      <c r="O142" s="253"/>
      <c r="P142" s="253"/>
      <c r="Q142" s="253"/>
    </row>
  </sheetData>
  <mergeCells count="4">
    <mergeCell ref="B8:B28"/>
    <mergeCell ref="B31:B37"/>
    <mergeCell ref="B39:B59"/>
    <mergeCell ref="C37:P37"/>
  </mergeCells>
  <hyperlinks>
    <hyperlink ref="L2" location="CONTENIDO!A1" display="VOLVER.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160"/>
  <sheetViews>
    <sheetView showGridLines="0" zoomScale="55" zoomScaleNormal="55" workbookViewId="0">
      <selection activeCell="S1" sqref="S1"/>
    </sheetView>
  </sheetViews>
  <sheetFormatPr baseColWidth="10" defaultRowHeight="15" x14ac:dyDescent="0.25"/>
  <cols>
    <col min="1" max="1" width="16.5703125" customWidth="1"/>
    <col min="21" max="21" width="18.140625" bestFit="1" customWidth="1"/>
    <col min="23" max="23" width="32.5703125" bestFit="1" customWidth="1"/>
    <col min="24" max="24" width="16.85546875" bestFit="1" customWidth="1"/>
    <col min="26" max="26" width="33.85546875" bestFit="1" customWidth="1"/>
    <col min="27" max="27" width="17.28515625" customWidth="1"/>
  </cols>
  <sheetData>
    <row r="1" spans="1:31" x14ac:dyDescent="0.25">
      <c r="A1" s="75"/>
      <c r="B1" s="75" t="s">
        <v>152</v>
      </c>
      <c r="S1" s="9" t="s">
        <v>91</v>
      </c>
      <c r="W1" t="s">
        <v>153</v>
      </c>
      <c r="Z1" t="s">
        <v>154</v>
      </c>
    </row>
    <row r="2" spans="1:31" x14ac:dyDescent="0.25">
      <c r="A2" s="75"/>
      <c r="B2" s="75"/>
      <c r="V2" s="9"/>
    </row>
    <row r="3" spans="1:31" x14ac:dyDescent="0.25">
      <c r="B3" s="76" t="s">
        <v>276</v>
      </c>
      <c r="Z3" s="77" t="s">
        <v>97</v>
      </c>
      <c r="AA3" s="77"/>
    </row>
    <row r="4" spans="1:31" x14ac:dyDescent="0.25">
      <c r="A4" s="78" t="s">
        <v>156</v>
      </c>
      <c r="B4" s="78" t="s">
        <v>0</v>
      </c>
      <c r="C4" s="78" t="s">
        <v>157</v>
      </c>
      <c r="D4" s="78" t="s">
        <v>4</v>
      </c>
      <c r="E4" s="78" t="s">
        <v>5</v>
      </c>
      <c r="F4" s="78" t="s">
        <v>6</v>
      </c>
      <c r="G4" s="78" t="s">
        <v>7</v>
      </c>
      <c r="H4" s="78" t="s">
        <v>8</v>
      </c>
      <c r="I4" s="78" t="s">
        <v>9</v>
      </c>
      <c r="J4" s="78" t="s">
        <v>10</v>
      </c>
      <c r="K4" s="78" t="s">
        <v>11</v>
      </c>
      <c r="L4" s="78" t="s">
        <v>12</v>
      </c>
      <c r="M4" s="78" t="s">
        <v>13</v>
      </c>
      <c r="N4" s="78" t="s">
        <v>14</v>
      </c>
      <c r="O4" s="78" t="s">
        <v>15</v>
      </c>
      <c r="P4" s="78" t="s">
        <v>16</v>
      </c>
      <c r="Q4" s="78" t="s">
        <v>17</v>
      </c>
      <c r="R4" s="78" t="s">
        <v>18</v>
      </c>
      <c r="S4" s="78" t="s">
        <v>19</v>
      </c>
      <c r="T4" s="78" t="s">
        <v>158</v>
      </c>
      <c r="U4" s="78" t="s">
        <v>159</v>
      </c>
      <c r="W4" s="79" t="s">
        <v>92</v>
      </c>
      <c r="X4" s="78" t="s">
        <v>159</v>
      </c>
      <c r="Z4" s="80" t="s">
        <v>92</v>
      </c>
      <c r="AA4" s="78" t="s">
        <v>159</v>
      </c>
      <c r="AE4" s="81"/>
    </row>
    <row r="5" spans="1:31" x14ac:dyDescent="0.25">
      <c r="A5" s="628" t="s">
        <v>93</v>
      </c>
      <c r="B5" s="82" t="s">
        <v>160</v>
      </c>
      <c r="C5" s="83">
        <v>1388</v>
      </c>
      <c r="D5" s="83">
        <v>169</v>
      </c>
      <c r="E5" s="83">
        <v>102</v>
      </c>
      <c r="F5" s="83">
        <v>7</v>
      </c>
      <c r="G5" s="84"/>
      <c r="H5" s="83"/>
      <c r="I5" s="83"/>
      <c r="J5" s="84"/>
      <c r="K5" s="83">
        <v>1</v>
      </c>
      <c r="L5" s="84"/>
      <c r="M5" s="84"/>
      <c r="N5" s="84"/>
      <c r="O5" s="84"/>
      <c r="P5" s="84"/>
      <c r="Q5" s="84"/>
      <c r="R5" s="84"/>
      <c r="S5" s="84"/>
      <c r="T5" s="84"/>
      <c r="U5" s="83">
        <v>1667</v>
      </c>
      <c r="W5" s="79" t="s">
        <v>93</v>
      </c>
      <c r="X5" s="85">
        <f>+SUM(U5:U7)</f>
        <v>21242</v>
      </c>
      <c r="Z5" s="86" t="s">
        <v>93</v>
      </c>
      <c r="AA5" s="85">
        <f>+SUM(U5:U7)</f>
        <v>21242</v>
      </c>
    </row>
    <row r="6" spans="1:31" x14ac:dyDescent="0.25">
      <c r="A6" s="629"/>
      <c r="B6" s="82" t="s">
        <v>161</v>
      </c>
      <c r="C6" s="83">
        <v>513</v>
      </c>
      <c r="D6" s="83">
        <v>3069</v>
      </c>
      <c r="E6" s="83">
        <v>259</v>
      </c>
      <c r="F6" s="83">
        <v>112</v>
      </c>
      <c r="G6" s="83">
        <v>5</v>
      </c>
      <c r="H6" s="83">
        <v>1</v>
      </c>
      <c r="I6" s="83">
        <v>1</v>
      </c>
      <c r="J6" s="83"/>
      <c r="K6" s="84"/>
      <c r="L6" s="84"/>
      <c r="M6" s="84"/>
      <c r="N6" s="84"/>
      <c r="O6" s="84"/>
      <c r="P6" s="84"/>
      <c r="Q6" s="84"/>
      <c r="R6" s="84"/>
      <c r="S6" s="84"/>
      <c r="T6" s="84"/>
      <c r="U6" s="83">
        <v>3960</v>
      </c>
      <c r="W6" s="79" t="s">
        <v>94</v>
      </c>
      <c r="X6" s="85">
        <f>+SUM(U8:U12,U19,U20,U30)</f>
        <v>99758</v>
      </c>
      <c r="Z6" s="86" t="s">
        <v>94</v>
      </c>
      <c r="AA6" s="85">
        <f>+SUM(U8:U12,U19,U20,U30)</f>
        <v>99758</v>
      </c>
    </row>
    <row r="7" spans="1:31" x14ac:dyDescent="0.25">
      <c r="A7" s="630"/>
      <c r="B7" s="82">
        <v>0</v>
      </c>
      <c r="C7" s="83">
        <v>19</v>
      </c>
      <c r="D7" s="83">
        <v>3476</v>
      </c>
      <c r="E7" s="83">
        <v>11272</v>
      </c>
      <c r="F7" s="83">
        <v>640</v>
      </c>
      <c r="G7" s="83">
        <v>172</v>
      </c>
      <c r="H7" s="83">
        <v>21</v>
      </c>
      <c r="I7" s="83">
        <v>6</v>
      </c>
      <c r="J7" s="83">
        <v>2</v>
      </c>
      <c r="K7" s="83">
        <v>3</v>
      </c>
      <c r="L7" s="84">
        <v>1</v>
      </c>
      <c r="M7" s="84">
        <v>1</v>
      </c>
      <c r="N7" s="83">
        <v>1</v>
      </c>
      <c r="O7" s="84">
        <v>1</v>
      </c>
      <c r="P7" s="84"/>
      <c r="Q7" s="84"/>
      <c r="R7" s="84"/>
      <c r="S7" s="84"/>
      <c r="T7" s="84"/>
      <c r="U7" s="83">
        <v>15615</v>
      </c>
      <c r="W7" s="79" t="s">
        <v>95</v>
      </c>
      <c r="X7" s="85">
        <f>+SUM(U13:U16,U21:U22)</f>
        <v>80820</v>
      </c>
      <c r="Z7" s="86" t="s">
        <v>95</v>
      </c>
      <c r="AA7" s="85">
        <f>+SUM(U13:U16,U21:U22)</f>
        <v>80820</v>
      </c>
    </row>
    <row r="8" spans="1:31" ht="15" customHeight="1" x14ac:dyDescent="0.25">
      <c r="A8" s="631" t="s">
        <v>94</v>
      </c>
      <c r="B8" s="87">
        <v>1</v>
      </c>
      <c r="C8" s="88"/>
      <c r="D8" s="88">
        <v>22</v>
      </c>
      <c r="E8" s="88">
        <v>3540</v>
      </c>
      <c r="F8" s="88">
        <v>13185</v>
      </c>
      <c r="G8" s="88">
        <v>2058</v>
      </c>
      <c r="H8" s="88">
        <v>495</v>
      </c>
      <c r="I8" s="88">
        <v>73</v>
      </c>
      <c r="J8" s="88">
        <v>18</v>
      </c>
      <c r="K8" s="88">
        <v>7</v>
      </c>
      <c r="L8" s="88">
        <v>4</v>
      </c>
      <c r="M8" s="88">
        <v>2</v>
      </c>
      <c r="N8" s="88">
        <v>4</v>
      </c>
      <c r="O8" s="88">
        <v>3</v>
      </c>
      <c r="P8" s="88"/>
      <c r="Q8" s="88"/>
      <c r="R8" s="89"/>
      <c r="S8" s="89"/>
      <c r="T8" s="89"/>
      <c r="U8" s="88">
        <v>19411</v>
      </c>
      <c r="W8" s="79" t="s">
        <v>96</v>
      </c>
      <c r="X8" s="85">
        <f>+SUM(U17:U18,U23:U29)</f>
        <v>32825</v>
      </c>
      <c r="Z8" s="86" t="s">
        <v>96</v>
      </c>
      <c r="AA8" s="85">
        <f>+SUM(U17:U18,U23:U29)</f>
        <v>32825</v>
      </c>
    </row>
    <row r="9" spans="1:31" x14ac:dyDescent="0.25">
      <c r="A9" s="632"/>
      <c r="B9" s="87">
        <v>2</v>
      </c>
      <c r="C9" s="88"/>
      <c r="D9" s="88">
        <v>2</v>
      </c>
      <c r="E9" s="88">
        <v>34</v>
      </c>
      <c r="F9" s="88">
        <v>3116</v>
      </c>
      <c r="G9" s="88">
        <v>12428</v>
      </c>
      <c r="H9" s="88">
        <v>3114</v>
      </c>
      <c r="I9" s="88">
        <v>870</v>
      </c>
      <c r="J9" s="88">
        <v>200</v>
      </c>
      <c r="K9" s="88">
        <v>53</v>
      </c>
      <c r="L9" s="88">
        <v>24</v>
      </c>
      <c r="M9" s="88">
        <v>6</v>
      </c>
      <c r="N9" s="88">
        <v>5</v>
      </c>
      <c r="O9" s="88">
        <v>2</v>
      </c>
      <c r="P9" s="88">
        <v>2</v>
      </c>
      <c r="Q9" s="89">
        <v>1</v>
      </c>
      <c r="R9" s="89">
        <v>2</v>
      </c>
      <c r="S9" s="89"/>
      <c r="T9" s="89">
        <v>3</v>
      </c>
      <c r="U9" s="88">
        <v>19862</v>
      </c>
      <c r="W9" s="78" t="s">
        <v>159</v>
      </c>
      <c r="X9" s="85">
        <f>+SUM(X5:X8)</f>
        <v>234645</v>
      </c>
      <c r="Z9" s="78" t="s">
        <v>159</v>
      </c>
      <c r="AA9" s="85">
        <f>+SUM(AA5:AA8)</f>
        <v>234645</v>
      </c>
    </row>
    <row r="10" spans="1:31" x14ac:dyDescent="0.25">
      <c r="A10" s="632"/>
      <c r="B10" s="87">
        <v>3</v>
      </c>
      <c r="C10" s="89"/>
      <c r="D10" s="89">
        <v>1</v>
      </c>
      <c r="E10" s="89">
        <v>1</v>
      </c>
      <c r="F10" s="88">
        <v>24</v>
      </c>
      <c r="G10" s="88">
        <v>2638</v>
      </c>
      <c r="H10" s="88">
        <v>11690</v>
      </c>
      <c r="I10" s="88">
        <v>3973</v>
      </c>
      <c r="J10" s="88">
        <v>1237</v>
      </c>
      <c r="K10" s="88">
        <v>339</v>
      </c>
      <c r="L10" s="88">
        <v>102</v>
      </c>
      <c r="M10" s="88">
        <v>22</v>
      </c>
      <c r="N10" s="88">
        <v>15</v>
      </c>
      <c r="O10" s="88">
        <v>10</v>
      </c>
      <c r="P10" s="88">
        <v>3</v>
      </c>
      <c r="Q10" s="88">
        <v>5</v>
      </c>
      <c r="R10" s="88"/>
      <c r="S10" s="88"/>
      <c r="T10" s="89">
        <v>3</v>
      </c>
      <c r="U10" s="88">
        <v>20063</v>
      </c>
      <c r="W10" s="90"/>
      <c r="X10" s="90"/>
      <c r="AA10" s="90"/>
    </row>
    <row r="11" spans="1:31" x14ac:dyDescent="0.25">
      <c r="A11" s="632"/>
      <c r="B11" s="87">
        <v>4</v>
      </c>
      <c r="C11" s="89"/>
      <c r="D11" s="89"/>
      <c r="E11" s="89"/>
      <c r="F11" s="88">
        <v>1</v>
      </c>
      <c r="G11" s="88">
        <v>33</v>
      </c>
      <c r="H11" s="88">
        <v>2653</v>
      </c>
      <c r="I11" s="88">
        <v>10949</v>
      </c>
      <c r="J11" s="88">
        <v>3911</v>
      </c>
      <c r="K11" s="88">
        <v>1454</v>
      </c>
      <c r="L11" s="88">
        <v>475</v>
      </c>
      <c r="M11" s="88">
        <v>122</v>
      </c>
      <c r="N11" s="88">
        <v>54</v>
      </c>
      <c r="O11" s="88">
        <v>29</v>
      </c>
      <c r="P11" s="88">
        <v>6</v>
      </c>
      <c r="Q11" s="88">
        <v>4</v>
      </c>
      <c r="R11" s="89"/>
      <c r="S11" s="89">
        <v>1</v>
      </c>
      <c r="T11" s="89"/>
      <c r="U11" s="88">
        <v>19692</v>
      </c>
      <c r="W11" s="90"/>
      <c r="X11" s="90"/>
      <c r="AA11" s="90"/>
    </row>
    <row r="12" spans="1:31" x14ac:dyDescent="0.25">
      <c r="A12" s="633"/>
      <c r="B12" s="87">
        <v>5</v>
      </c>
      <c r="C12" s="89"/>
      <c r="D12" s="89"/>
      <c r="E12" s="88"/>
      <c r="F12" s="88"/>
      <c r="G12" s="89">
        <v>1</v>
      </c>
      <c r="H12" s="88">
        <v>17</v>
      </c>
      <c r="I12" s="88">
        <v>2822</v>
      </c>
      <c r="J12" s="88">
        <v>10510</v>
      </c>
      <c r="K12" s="88">
        <v>3889</v>
      </c>
      <c r="L12" s="88">
        <v>1593</v>
      </c>
      <c r="M12" s="88">
        <v>513</v>
      </c>
      <c r="N12" s="88">
        <v>191</v>
      </c>
      <c r="O12" s="88">
        <v>60</v>
      </c>
      <c r="P12" s="88">
        <v>21</v>
      </c>
      <c r="Q12" s="88">
        <v>6</v>
      </c>
      <c r="R12" s="88">
        <v>2</v>
      </c>
      <c r="S12" s="88"/>
      <c r="T12" s="89">
        <v>2</v>
      </c>
      <c r="U12" s="88">
        <v>19627</v>
      </c>
      <c r="W12" s="90"/>
      <c r="X12" s="90"/>
    </row>
    <row r="13" spans="1:31" ht="15" customHeight="1" x14ac:dyDescent="0.25">
      <c r="A13" s="634" t="s">
        <v>95</v>
      </c>
      <c r="B13" s="91">
        <v>6</v>
      </c>
      <c r="C13" s="92"/>
      <c r="D13" s="92"/>
      <c r="E13" s="93"/>
      <c r="F13" s="93"/>
      <c r="G13" s="92">
        <v>1</v>
      </c>
      <c r="H13" s="93">
        <v>2</v>
      </c>
      <c r="I13" s="93">
        <v>25</v>
      </c>
      <c r="J13" s="93">
        <v>2725</v>
      </c>
      <c r="K13" s="93">
        <v>10319</v>
      </c>
      <c r="L13" s="93">
        <v>4481</v>
      </c>
      <c r="M13" s="93">
        <v>2167</v>
      </c>
      <c r="N13" s="93">
        <v>980</v>
      </c>
      <c r="O13" s="93">
        <v>257</v>
      </c>
      <c r="P13" s="93">
        <v>70</v>
      </c>
      <c r="Q13" s="93">
        <v>20</v>
      </c>
      <c r="R13" s="93">
        <v>7</v>
      </c>
      <c r="S13" s="93">
        <v>3</v>
      </c>
      <c r="T13" s="92"/>
      <c r="U13" s="93">
        <v>21057</v>
      </c>
      <c r="W13" s="79" t="s">
        <v>98</v>
      </c>
      <c r="X13" s="78" t="s">
        <v>159</v>
      </c>
      <c r="Z13" s="86" t="s">
        <v>98</v>
      </c>
      <c r="AA13" s="78" t="s">
        <v>159</v>
      </c>
    </row>
    <row r="14" spans="1:31" x14ac:dyDescent="0.25">
      <c r="A14" s="635"/>
      <c r="B14" s="91">
        <v>7</v>
      </c>
      <c r="C14" s="92"/>
      <c r="D14" s="92"/>
      <c r="E14" s="92"/>
      <c r="F14" s="92">
        <v>1</v>
      </c>
      <c r="G14" s="92">
        <v>2</v>
      </c>
      <c r="H14" s="92"/>
      <c r="I14" s="92"/>
      <c r="J14" s="93">
        <v>29</v>
      </c>
      <c r="K14" s="93">
        <v>2700</v>
      </c>
      <c r="L14" s="93">
        <v>9821</v>
      </c>
      <c r="M14" s="93">
        <v>3839</v>
      </c>
      <c r="N14" s="93">
        <v>2221</v>
      </c>
      <c r="O14" s="93">
        <v>839</v>
      </c>
      <c r="P14" s="93">
        <v>224</v>
      </c>
      <c r="Q14" s="93">
        <v>62</v>
      </c>
      <c r="R14" s="93">
        <v>14</v>
      </c>
      <c r="S14" s="93">
        <v>5</v>
      </c>
      <c r="T14" s="92">
        <v>3</v>
      </c>
      <c r="U14" s="93">
        <v>19760</v>
      </c>
      <c r="W14" s="94" t="s">
        <v>162</v>
      </c>
      <c r="X14" s="85">
        <f>+SUM(E5:F7)</f>
        <v>12392</v>
      </c>
      <c r="Z14" s="95" t="s">
        <v>99</v>
      </c>
      <c r="AA14" s="85">
        <f>+SUM(E5:E7)</f>
        <v>11633</v>
      </c>
    </row>
    <row r="15" spans="1:31" x14ac:dyDescent="0.25">
      <c r="A15" s="635"/>
      <c r="B15" s="91">
        <v>8</v>
      </c>
      <c r="C15" s="92"/>
      <c r="D15" s="93"/>
      <c r="E15" s="92"/>
      <c r="F15" s="93"/>
      <c r="G15" s="92"/>
      <c r="H15" s="92"/>
      <c r="I15" s="93"/>
      <c r="J15" s="93"/>
      <c r="K15" s="93">
        <v>27</v>
      </c>
      <c r="L15" s="93">
        <v>2776</v>
      </c>
      <c r="M15" s="93">
        <v>8597</v>
      </c>
      <c r="N15" s="93">
        <v>4111</v>
      </c>
      <c r="O15" s="93">
        <v>2126</v>
      </c>
      <c r="P15" s="93">
        <v>691</v>
      </c>
      <c r="Q15" s="93">
        <v>170</v>
      </c>
      <c r="R15" s="93">
        <v>41</v>
      </c>
      <c r="S15" s="93">
        <v>9</v>
      </c>
      <c r="T15" s="92">
        <v>9</v>
      </c>
      <c r="U15" s="93">
        <v>18557</v>
      </c>
      <c r="W15" s="94" t="s">
        <v>163</v>
      </c>
      <c r="X15" s="85">
        <f>+SUM(G8:K12,G19:K20,G30:K30)</f>
        <v>75689</v>
      </c>
      <c r="Z15" s="95" t="s">
        <v>109</v>
      </c>
      <c r="AA15" s="85">
        <f>+SUM(F8:J12,F19:J20,F30:J30)</f>
        <v>86160</v>
      </c>
    </row>
    <row r="16" spans="1:31" x14ac:dyDescent="0.25">
      <c r="A16" s="636"/>
      <c r="B16" s="91">
        <v>9</v>
      </c>
      <c r="C16" s="92"/>
      <c r="D16" s="93"/>
      <c r="E16" s="92"/>
      <c r="F16" s="92"/>
      <c r="G16" s="92"/>
      <c r="H16" s="92">
        <v>1</v>
      </c>
      <c r="I16" s="92"/>
      <c r="J16" s="93">
        <v>3</v>
      </c>
      <c r="K16" s="92"/>
      <c r="L16" s="93">
        <v>20</v>
      </c>
      <c r="M16" s="93">
        <v>2349</v>
      </c>
      <c r="N16" s="93">
        <v>8256</v>
      </c>
      <c r="O16" s="93">
        <v>3942</v>
      </c>
      <c r="P16" s="93">
        <v>1774</v>
      </c>
      <c r="Q16" s="93">
        <v>482</v>
      </c>
      <c r="R16" s="93">
        <v>99</v>
      </c>
      <c r="S16" s="93">
        <v>14</v>
      </c>
      <c r="T16" s="92">
        <v>11</v>
      </c>
      <c r="U16" s="93">
        <v>16951</v>
      </c>
      <c r="W16" s="94" t="s">
        <v>164</v>
      </c>
      <c r="X16" s="85">
        <f>+SUM(L13:O16,L21:O22)</f>
        <v>57842</v>
      </c>
      <c r="Z16" s="95" t="s">
        <v>101</v>
      </c>
      <c r="AA16" s="85">
        <f>+SUM(K13:N16,K21:N22)</f>
        <v>62955</v>
      </c>
    </row>
    <row r="17" spans="1:27" x14ac:dyDescent="0.25">
      <c r="A17" s="637" t="s">
        <v>96</v>
      </c>
      <c r="B17" s="96">
        <v>10</v>
      </c>
      <c r="C17" s="97"/>
      <c r="D17" s="97"/>
      <c r="E17" s="97">
        <v>1</v>
      </c>
      <c r="F17" s="97"/>
      <c r="G17" s="97"/>
      <c r="H17" s="97"/>
      <c r="I17" s="97"/>
      <c r="J17" s="98"/>
      <c r="K17" s="97"/>
      <c r="L17" s="97"/>
      <c r="M17" s="98">
        <v>33</v>
      </c>
      <c r="N17" s="98">
        <v>2490</v>
      </c>
      <c r="O17" s="98">
        <v>7640</v>
      </c>
      <c r="P17" s="98">
        <v>3529</v>
      </c>
      <c r="Q17" s="98">
        <v>1378</v>
      </c>
      <c r="R17" s="98">
        <v>278</v>
      </c>
      <c r="S17" s="98">
        <v>44</v>
      </c>
      <c r="T17" s="97">
        <v>23</v>
      </c>
      <c r="U17" s="98">
        <v>15416</v>
      </c>
      <c r="W17" s="94" t="s">
        <v>165</v>
      </c>
      <c r="X17" s="85">
        <f>+SUM(P17:Q18,P23:Q29)</f>
        <v>16097</v>
      </c>
      <c r="Z17" s="95" t="s">
        <v>102</v>
      </c>
      <c r="AA17" s="85">
        <f>+SUM(O17:P18,O23:P29)</f>
        <v>20875</v>
      </c>
    </row>
    <row r="18" spans="1:27" x14ac:dyDescent="0.25">
      <c r="A18" s="638"/>
      <c r="B18" s="96">
        <v>11</v>
      </c>
      <c r="C18" s="97"/>
      <c r="D18" s="97"/>
      <c r="E18" s="97"/>
      <c r="F18" s="97"/>
      <c r="G18" s="97"/>
      <c r="H18" s="97"/>
      <c r="I18" s="97"/>
      <c r="J18" s="98"/>
      <c r="K18" s="98"/>
      <c r="L18" s="97"/>
      <c r="M18" s="97"/>
      <c r="N18" s="98">
        <v>35</v>
      </c>
      <c r="O18" s="98">
        <v>2419</v>
      </c>
      <c r="P18" s="98">
        <v>6811</v>
      </c>
      <c r="Q18" s="98">
        <v>2885</v>
      </c>
      <c r="R18" s="98">
        <v>1018</v>
      </c>
      <c r="S18" s="98">
        <v>191</v>
      </c>
      <c r="T18" s="97">
        <v>40</v>
      </c>
      <c r="U18" s="98">
        <v>13399</v>
      </c>
      <c r="W18" s="78" t="s">
        <v>159</v>
      </c>
      <c r="X18" s="85">
        <f>+SUM(X14:X17)</f>
        <v>162020</v>
      </c>
      <c r="Z18" s="78" t="s">
        <v>159</v>
      </c>
      <c r="AA18" s="85">
        <f>+SUM(AA14:AA17)</f>
        <v>181623</v>
      </c>
    </row>
    <row r="19" spans="1:27" x14ac:dyDescent="0.25">
      <c r="A19" s="637" t="s">
        <v>166</v>
      </c>
      <c r="B19" s="87">
        <v>21</v>
      </c>
      <c r="C19" s="89"/>
      <c r="D19" s="89"/>
      <c r="E19" s="89"/>
      <c r="F19" s="89"/>
      <c r="G19" s="88"/>
      <c r="H19" s="89"/>
      <c r="I19" s="89"/>
      <c r="J19" s="88"/>
      <c r="K19" s="89"/>
      <c r="L19" s="88">
        <v>3</v>
      </c>
      <c r="M19" s="88"/>
      <c r="N19" s="88">
        <v>1</v>
      </c>
      <c r="O19" s="88">
        <v>2</v>
      </c>
      <c r="P19" s="88">
        <v>1</v>
      </c>
      <c r="Q19" s="88"/>
      <c r="R19" s="88"/>
      <c r="S19" s="88"/>
      <c r="T19" s="89"/>
      <c r="U19" s="88">
        <v>7</v>
      </c>
      <c r="W19" s="90"/>
      <c r="X19" s="90"/>
      <c r="AA19" s="90"/>
    </row>
    <row r="20" spans="1:27" x14ac:dyDescent="0.25">
      <c r="A20" s="639"/>
      <c r="B20" s="87">
        <v>22</v>
      </c>
      <c r="C20" s="89"/>
      <c r="D20" s="89"/>
      <c r="E20" s="89"/>
      <c r="F20" s="89"/>
      <c r="G20" s="89"/>
      <c r="H20" s="89"/>
      <c r="I20" s="89">
        <v>2</v>
      </c>
      <c r="J20" s="88">
        <v>1</v>
      </c>
      <c r="K20" s="88">
        <v>1</v>
      </c>
      <c r="L20" s="88">
        <v>8</v>
      </c>
      <c r="M20" s="88">
        <v>30</v>
      </c>
      <c r="N20" s="88">
        <v>60</v>
      </c>
      <c r="O20" s="88">
        <v>76</v>
      </c>
      <c r="P20" s="88">
        <v>47</v>
      </c>
      <c r="Q20" s="88">
        <v>39</v>
      </c>
      <c r="R20" s="88">
        <v>12</v>
      </c>
      <c r="S20" s="88">
        <v>11</v>
      </c>
      <c r="T20" s="89">
        <v>249</v>
      </c>
      <c r="U20" s="88">
        <v>536</v>
      </c>
      <c r="W20" s="90"/>
      <c r="X20" s="90"/>
      <c r="AA20" s="90"/>
    </row>
    <row r="21" spans="1:27" x14ac:dyDescent="0.25">
      <c r="A21" s="639"/>
      <c r="B21" s="91">
        <v>23</v>
      </c>
      <c r="C21" s="92"/>
      <c r="D21" s="92"/>
      <c r="E21" s="92"/>
      <c r="F21" s="92"/>
      <c r="G21" s="92"/>
      <c r="H21" s="92"/>
      <c r="I21" s="92"/>
      <c r="J21" s="93"/>
      <c r="K21" s="93">
        <v>1</v>
      </c>
      <c r="L21" s="93">
        <v>4</v>
      </c>
      <c r="M21" s="93">
        <v>44</v>
      </c>
      <c r="N21" s="93">
        <v>180</v>
      </c>
      <c r="O21" s="93">
        <v>458</v>
      </c>
      <c r="P21" s="93">
        <v>375</v>
      </c>
      <c r="Q21" s="93">
        <v>217</v>
      </c>
      <c r="R21" s="93">
        <v>103</v>
      </c>
      <c r="S21" s="93">
        <v>65</v>
      </c>
      <c r="T21" s="92">
        <v>367</v>
      </c>
      <c r="U21" s="93">
        <v>1814</v>
      </c>
      <c r="W21" s="90"/>
      <c r="X21" s="90"/>
      <c r="AA21" s="90"/>
    </row>
    <row r="22" spans="1:27" x14ac:dyDescent="0.25">
      <c r="A22" s="639"/>
      <c r="B22" s="91">
        <v>24</v>
      </c>
      <c r="C22" s="92"/>
      <c r="D22" s="92"/>
      <c r="E22" s="92"/>
      <c r="F22" s="92"/>
      <c r="G22" s="92"/>
      <c r="H22" s="92"/>
      <c r="I22" s="92"/>
      <c r="J22" s="92"/>
      <c r="K22" s="92">
        <v>2</v>
      </c>
      <c r="L22" s="93">
        <v>1</v>
      </c>
      <c r="M22" s="93">
        <v>7</v>
      </c>
      <c r="N22" s="93">
        <v>52</v>
      </c>
      <c r="O22" s="93">
        <v>314</v>
      </c>
      <c r="P22" s="93">
        <v>688</v>
      </c>
      <c r="Q22" s="93">
        <v>690</v>
      </c>
      <c r="R22" s="93">
        <v>325</v>
      </c>
      <c r="S22" s="93">
        <v>167</v>
      </c>
      <c r="T22" s="92">
        <v>435</v>
      </c>
      <c r="U22" s="93">
        <v>2681</v>
      </c>
      <c r="W22" s="90"/>
      <c r="X22" s="90"/>
      <c r="AA22" s="90"/>
    </row>
    <row r="23" spans="1:27" x14ac:dyDescent="0.25">
      <c r="A23" s="639"/>
      <c r="B23" s="96">
        <v>25</v>
      </c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8">
        <v>10</v>
      </c>
      <c r="O23" s="98">
        <v>81</v>
      </c>
      <c r="P23" s="98">
        <v>316</v>
      </c>
      <c r="Q23" s="98">
        <v>975</v>
      </c>
      <c r="R23" s="98">
        <v>743</v>
      </c>
      <c r="S23" s="98">
        <v>393</v>
      </c>
      <c r="T23" s="97">
        <v>864</v>
      </c>
      <c r="U23" s="98">
        <v>3382</v>
      </c>
      <c r="W23" s="90"/>
      <c r="X23" s="90"/>
      <c r="AA23" s="90"/>
    </row>
    <row r="24" spans="1:27" x14ac:dyDescent="0.25">
      <c r="A24" s="638"/>
      <c r="B24" s="96">
        <v>26</v>
      </c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8"/>
      <c r="N24" s="98">
        <v>1</v>
      </c>
      <c r="O24" s="98">
        <v>21</v>
      </c>
      <c r="P24" s="98">
        <v>49</v>
      </c>
      <c r="Q24" s="98">
        <v>119</v>
      </c>
      <c r="R24" s="98">
        <v>89</v>
      </c>
      <c r="S24" s="98">
        <v>64</v>
      </c>
      <c r="T24" s="97">
        <v>85</v>
      </c>
      <c r="U24" s="98">
        <v>428</v>
      </c>
      <c r="W24" s="90"/>
      <c r="X24" s="90"/>
      <c r="AA24" s="90"/>
    </row>
    <row r="25" spans="1:27" ht="15" customHeight="1" x14ac:dyDescent="0.25">
      <c r="A25" s="637" t="s">
        <v>167</v>
      </c>
      <c r="B25" s="96">
        <v>41</v>
      </c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8"/>
      <c r="Q25" s="98">
        <v>8</v>
      </c>
      <c r="R25" s="98">
        <v>8</v>
      </c>
      <c r="S25" s="98">
        <v>5</v>
      </c>
      <c r="T25" s="97">
        <v>49</v>
      </c>
      <c r="U25" s="98">
        <v>70</v>
      </c>
      <c r="W25" s="79" t="s">
        <v>168</v>
      </c>
      <c r="X25" s="78" t="s">
        <v>159</v>
      </c>
      <c r="Z25" s="79" t="s">
        <v>103</v>
      </c>
      <c r="AA25" s="78" t="s">
        <v>159</v>
      </c>
    </row>
    <row r="26" spans="1:27" x14ac:dyDescent="0.25">
      <c r="A26" s="639"/>
      <c r="B26" s="96">
        <v>42</v>
      </c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>
        <v>1</v>
      </c>
      <c r="P26" s="98">
        <v>8</v>
      </c>
      <c r="Q26" s="98">
        <v>18</v>
      </c>
      <c r="R26" s="98">
        <v>4</v>
      </c>
      <c r="S26" s="98">
        <v>6</v>
      </c>
      <c r="T26" s="97">
        <v>53</v>
      </c>
      <c r="U26" s="98">
        <v>90</v>
      </c>
      <c r="W26" s="79" t="s">
        <v>104</v>
      </c>
      <c r="X26" s="85">
        <f>+SUM(E5:Q7)</f>
        <v>12608</v>
      </c>
      <c r="Z26" s="79" t="s">
        <v>104</v>
      </c>
      <c r="AA26" s="85">
        <f>+SUM(E5:P7)</f>
        <v>12608</v>
      </c>
    </row>
    <row r="27" spans="1:27" x14ac:dyDescent="0.25">
      <c r="A27" s="639"/>
      <c r="B27" s="96">
        <v>43</v>
      </c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8">
        <v>1</v>
      </c>
      <c r="R27" s="98">
        <v>6</v>
      </c>
      <c r="S27" s="98">
        <v>8</v>
      </c>
      <c r="T27" s="97">
        <v>25</v>
      </c>
      <c r="U27" s="98">
        <v>40</v>
      </c>
      <c r="W27" s="79" t="s">
        <v>105</v>
      </c>
      <c r="X27" s="85">
        <f>+SUM(E8:Q12,E19:Q20,E30:Q30)</f>
        <v>99448</v>
      </c>
      <c r="Z27" s="79" t="s">
        <v>105</v>
      </c>
      <c r="AA27" s="85">
        <f>+SUM(E8:P12,E19:P20,E30:P30)</f>
        <v>99392</v>
      </c>
    </row>
    <row r="28" spans="1:27" x14ac:dyDescent="0.25">
      <c r="A28" s="639"/>
      <c r="B28" s="96">
        <v>44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8"/>
      <c r="S28" s="98"/>
      <c r="T28" s="97"/>
      <c r="U28" s="98"/>
      <c r="W28" s="79" t="s">
        <v>106</v>
      </c>
      <c r="X28" s="85">
        <f>+SUM(E13:Q16,E21:Q22)</f>
        <v>79143</v>
      </c>
      <c r="Z28" s="79" t="s">
        <v>106</v>
      </c>
      <c r="AA28" s="85">
        <f>+SUM(E13:P16,E21:P22)</f>
        <v>77502</v>
      </c>
    </row>
    <row r="29" spans="1:27" x14ac:dyDescent="0.25">
      <c r="A29" s="638"/>
      <c r="B29" s="96">
        <v>45</v>
      </c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8"/>
      <c r="S29" s="98"/>
      <c r="T29" s="97"/>
      <c r="U29" s="98"/>
      <c r="W29" s="79" t="s">
        <v>107</v>
      </c>
      <c r="X29" s="85">
        <f>+SUM(E17:Q18,E23:Q29)</f>
        <v>28829</v>
      </c>
      <c r="Z29" s="79" t="s">
        <v>107</v>
      </c>
      <c r="AA29" s="85">
        <f>+SUM(E17:P18,E23:P29)</f>
        <v>23445</v>
      </c>
    </row>
    <row r="30" spans="1:27" ht="30" x14ac:dyDescent="0.25">
      <c r="A30" s="99" t="s">
        <v>169</v>
      </c>
      <c r="B30" s="87">
        <v>99</v>
      </c>
      <c r="C30" s="89"/>
      <c r="D30" s="89"/>
      <c r="E30" s="88"/>
      <c r="F30" s="88">
        <v>1</v>
      </c>
      <c r="G30" s="88">
        <v>6</v>
      </c>
      <c r="H30" s="88">
        <v>20</v>
      </c>
      <c r="I30" s="88">
        <v>45</v>
      </c>
      <c r="J30" s="88">
        <v>69</v>
      </c>
      <c r="K30" s="88">
        <v>113</v>
      </c>
      <c r="L30" s="88">
        <v>119</v>
      </c>
      <c r="M30" s="88">
        <v>97</v>
      </c>
      <c r="N30" s="88">
        <v>57</v>
      </c>
      <c r="O30" s="88">
        <v>22</v>
      </c>
      <c r="P30" s="88">
        <v>10</v>
      </c>
      <c r="Q30" s="88">
        <v>1</v>
      </c>
      <c r="R30" s="89"/>
      <c r="S30" s="89"/>
      <c r="T30" s="89"/>
      <c r="U30" s="88">
        <v>560</v>
      </c>
      <c r="W30" s="78" t="s">
        <v>159</v>
      </c>
      <c r="X30" s="85">
        <f>+SUM(X26:X29)</f>
        <v>220028</v>
      </c>
      <c r="Z30" s="78" t="s">
        <v>159</v>
      </c>
      <c r="AA30" s="85">
        <f>+SUM(AA26:AA29)</f>
        <v>212947</v>
      </c>
    </row>
    <row r="31" spans="1:27" x14ac:dyDescent="0.25">
      <c r="A31" s="78" t="s">
        <v>159</v>
      </c>
      <c r="B31" s="100"/>
      <c r="C31" s="101">
        <f t="shared" ref="C31:U31" si="0">+SUM(C5:C30)</f>
        <v>1920</v>
      </c>
      <c r="D31" s="101">
        <f t="shared" si="0"/>
        <v>6739</v>
      </c>
      <c r="E31" s="101">
        <f t="shared" si="0"/>
        <v>15209</v>
      </c>
      <c r="F31" s="101">
        <f t="shared" si="0"/>
        <v>17087</v>
      </c>
      <c r="G31" s="101">
        <f t="shared" si="0"/>
        <v>17344</v>
      </c>
      <c r="H31" s="101">
        <f t="shared" si="0"/>
        <v>18014</v>
      </c>
      <c r="I31" s="101">
        <f t="shared" si="0"/>
        <v>18766</v>
      </c>
      <c r="J31" s="101">
        <f t="shared" si="0"/>
        <v>18705</v>
      </c>
      <c r="K31" s="101">
        <f t="shared" si="0"/>
        <v>18909</v>
      </c>
      <c r="L31" s="101">
        <f t="shared" si="0"/>
        <v>19432</v>
      </c>
      <c r="M31" s="101">
        <f t="shared" si="0"/>
        <v>17829</v>
      </c>
      <c r="N31" s="101">
        <f t="shared" si="0"/>
        <v>18724</v>
      </c>
      <c r="O31" s="101">
        <f t="shared" si="0"/>
        <v>18303</v>
      </c>
      <c r="P31" s="101">
        <f t="shared" si="0"/>
        <v>14625</v>
      </c>
      <c r="Q31" s="101">
        <f t="shared" si="0"/>
        <v>7081</v>
      </c>
      <c r="R31" s="101">
        <f t="shared" si="0"/>
        <v>2751</v>
      </c>
      <c r="S31" s="101">
        <f t="shared" si="0"/>
        <v>986</v>
      </c>
      <c r="T31" s="101">
        <f t="shared" si="0"/>
        <v>2221</v>
      </c>
      <c r="U31" s="101">
        <f t="shared" si="0"/>
        <v>234645</v>
      </c>
      <c r="V31" s="76"/>
    </row>
    <row r="34" spans="1:31" x14ac:dyDescent="0.25">
      <c r="A34" s="75"/>
      <c r="B34" s="75" t="s">
        <v>152</v>
      </c>
      <c r="S34" s="9" t="s">
        <v>91</v>
      </c>
      <c r="W34" t="s">
        <v>153</v>
      </c>
      <c r="Z34" t="s">
        <v>154</v>
      </c>
    </row>
    <row r="35" spans="1:31" x14ac:dyDescent="0.25">
      <c r="A35" s="75"/>
      <c r="B35" s="75"/>
      <c r="V35" s="9"/>
    </row>
    <row r="36" spans="1:31" x14ac:dyDescent="0.25">
      <c r="B36" s="76" t="s">
        <v>155</v>
      </c>
      <c r="Z36" s="77" t="s">
        <v>97</v>
      </c>
      <c r="AA36" s="77"/>
    </row>
    <row r="37" spans="1:31" x14ac:dyDescent="0.25">
      <c r="A37" s="78" t="s">
        <v>156</v>
      </c>
      <c r="B37" s="78" t="s">
        <v>0</v>
      </c>
      <c r="C37" s="78" t="s">
        <v>157</v>
      </c>
      <c r="D37" s="78" t="s">
        <v>4</v>
      </c>
      <c r="E37" s="78" t="s">
        <v>5</v>
      </c>
      <c r="F37" s="78" t="s">
        <v>6</v>
      </c>
      <c r="G37" s="78" t="s">
        <v>7</v>
      </c>
      <c r="H37" s="78" t="s">
        <v>8</v>
      </c>
      <c r="I37" s="78" t="s">
        <v>9</v>
      </c>
      <c r="J37" s="78" t="s">
        <v>10</v>
      </c>
      <c r="K37" s="78" t="s">
        <v>11</v>
      </c>
      <c r="L37" s="78" t="s">
        <v>12</v>
      </c>
      <c r="M37" s="78" t="s">
        <v>13</v>
      </c>
      <c r="N37" s="78" t="s">
        <v>14</v>
      </c>
      <c r="O37" s="78" t="s">
        <v>15</v>
      </c>
      <c r="P37" s="78" t="s">
        <v>16</v>
      </c>
      <c r="Q37" s="78" t="s">
        <v>17</v>
      </c>
      <c r="R37" s="78" t="s">
        <v>18</v>
      </c>
      <c r="S37" s="78" t="s">
        <v>19</v>
      </c>
      <c r="T37" s="78" t="s">
        <v>158</v>
      </c>
      <c r="U37" s="78" t="s">
        <v>159</v>
      </c>
      <c r="W37" s="79" t="s">
        <v>92</v>
      </c>
      <c r="X37" s="78" t="s">
        <v>159</v>
      </c>
      <c r="Z37" s="80" t="s">
        <v>92</v>
      </c>
      <c r="AA37" s="78" t="s">
        <v>159</v>
      </c>
      <c r="AE37" s="81"/>
    </row>
    <row r="38" spans="1:31" x14ac:dyDescent="0.25">
      <c r="A38" s="628" t="s">
        <v>93</v>
      </c>
      <c r="B38" s="82" t="s">
        <v>160</v>
      </c>
      <c r="C38" s="83">
        <v>1884</v>
      </c>
      <c r="D38" s="83">
        <v>171</v>
      </c>
      <c r="E38" s="83">
        <v>70</v>
      </c>
      <c r="F38" s="83">
        <v>4</v>
      </c>
      <c r="G38" s="84"/>
      <c r="H38" s="83">
        <v>1</v>
      </c>
      <c r="I38" s="83">
        <v>1</v>
      </c>
      <c r="J38" s="84"/>
      <c r="K38" s="83">
        <v>2</v>
      </c>
      <c r="L38" s="84"/>
      <c r="M38" s="84"/>
      <c r="N38" s="84"/>
      <c r="O38" s="84"/>
      <c r="P38" s="84"/>
      <c r="Q38" s="84"/>
      <c r="R38" s="84"/>
      <c r="S38" s="84"/>
      <c r="T38" s="84">
        <v>1</v>
      </c>
      <c r="U38" s="83">
        <v>2134</v>
      </c>
      <c r="W38" s="79" t="s">
        <v>93</v>
      </c>
      <c r="X38" s="85">
        <f>+SUM(U38:U40)</f>
        <v>22125</v>
      </c>
      <c r="Z38" s="86" t="s">
        <v>93</v>
      </c>
      <c r="AA38" s="85">
        <f>+SUM(U38:U40)</f>
        <v>22125</v>
      </c>
    </row>
    <row r="39" spans="1:31" x14ac:dyDescent="0.25">
      <c r="A39" s="629"/>
      <c r="B39" s="82" t="s">
        <v>161</v>
      </c>
      <c r="C39" s="83">
        <v>415</v>
      </c>
      <c r="D39" s="83">
        <v>2788</v>
      </c>
      <c r="E39" s="83">
        <v>212</v>
      </c>
      <c r="F39" s="83">
        <v>77</v>
      </c>
      <c r="G39" s="83">
        <v>7</v>
      </c>
      <c r="H39" s="83">
        <v>3</v>
      </c>
      <c r="I39" s="83">
        <v>1</v>
      </c>
      <c r="J39" s="83">
        <v>3</v>
      </c>
      <c r="K39" s="84"/>
      <c r="L39" s="84"/>
      <c r="M39" s="84"/>
      <c r="N39" s="84"/>
      <c r="O39" s="84"/>
      <c r="P39" s="84"/>
      <c r="Q39" s="84"/>
      <c r="R39" s="84"/>
      <c r="S39" s="84"/>
      <c r="T39" s="84">
        <v>0</v>
      </c>
      <c r="U39" s="83">
        <v>3506</v>
      </c>
      <c r="W39" s="79" t="s">
        <v>94</v>
      </c>
      <c r="X39" s="85">
        <f>+SUM(U41:U45,U52,U53,U63)</f>
        <v>101611</v>
      </c>
      <c r="Z39" s="86" t="s">
        <v>94</v>
      </c>
      <c r="AA39" s="85">
        <f>+SUM(U41:U45,U52,U53,U63)</f>
        <v>101611</v>
      </c>
    </row>
    <row r="40" spans="1:31" x14ac:dyDescent="0.25">
      <c r="A40" s="630"/>
      <c r="B40" s="82">
        <v>0</v>
      </c>
      <c r="C40" s="83">
        <v>26</v>
      </c>
      <c r="D40" s="83">
        <v>3411</v>
      </c>
      <c r="E40" s="83">
        <v>12057</v>
      </c>
      <c r="F40" s="83">
        <v>804</v>
      </c>
      <c r="G40" s="83">
        <v>167</v>
      </c>
      <c r="H40" s="83">
        <v>12</v>
      </c>
      <c r="I40" s="83">
        <v>1</v>
      </c>
      <c r="J40" s="83">
        <v>5</v>
      </c>
      <c r="K40" s="83">
        <v>1</v>
      </c>
      <c r="L40" s="84"/>
      <c r="M40" s="84"/>
      <c r="N40" s="83">
        <v>1</v>
      </c>
      <c r="O40" s="84"/>
      <c r="P40" s="84"/>
      <c r="Q40" s="84"/>
      <c r="R40" s="84"/>
      <c r="S40" s="84"/>
      <c r="T40" s="84">
        <v>0</v>
      </c>
      <c r="U40" s="83">
        <v>16485</v>
      </c>
      <c r="W40" s="79" t="s">
        <v>95</v>
      </c>
      <c r="X40" s="85">
        <f>+SUM(U46:U49,U54:U55)</f>
        <v>79942</v>
      </c>
      <c r="Z40" s="86" t="s">
        <v>95</v>
      </c>
      <c r="AA40" s="85">
        <f>+SUM(U46:U49,U54:U55)</f>
        <v>79942</v>
      </c>
    </row>
    <row r="41" spans="1:31" ht="15" customHeight="1" x14ac:dyDescent="0.25">
      <c r="A41" s="631" t="s">
        <v>94</v>
      </c>
      <c r="B41" s="87">
        <v>1</v>
      </c>
      <c r="C41" s="88">
        <v>3</v>
      </c>
      <c r="D41" s="88">
        <v>53</v>
      </c>
      <c r="E41" s="88">
        <v>3446</v>
      </c>
      <c r="F41" s="88">
        <v>13111</v>
      </c>
      <c r="G41" s="88">
        <v>2577</v>
      </c>
      <c r="H41" s="88">
        <v>524</v>
      </c>
      <c r="I41" s="88">
        <v>82</v>
      </c>
      <c r="J41" s="88">
        <v>19</v>
      </c>
      <c r="K41" s="88">
        <v>16</v>
      </c>
      <c r="L41" s="88">
        <v>4</v>
      </c>
      <c r="M41" s="88">
        <v>8</v>
      </c>
      <c r="N41" s="88">
        <v>2</v>
      </c>
      <c r="O41" s="88">
        <v>3</v>
      </c>
      <c r="P41" s="88">
        <v>1</v>
      </c>
      <c r="Q41" s="88">
        <v>3</v>
      </c>
      <c r="R41" s="89"/>
      <c r="S41" s="89"/>
      <c r="T41" s="89">
        <v>3</v>
      </c>
      <c r="U41" s="88">
        <v>19855</v>
      </c>
      <c r="W41" s="79" t="s">
        <v>96</v>
      </c>
      <c r="X41" s="85">
        <f>+SUM(U50:U51,U56:U62)</f>
        <v>32595</v>
      </c>
      <c r="Z41" s="86" t="s">
        <v>96</v>
      </c>
      <c r="AA41" s="85">
        <f>+SUM(U50:U51,U56:U62)</f>
        <v>32595</v>
      </c>
    </row>
    <row r="42" spans="1:31" x14ac:dyDescent="0.25">
      <c r="A42" s="632"/>
      <c r="B42" s="87">
        <v>2</v>
      </c>
      <c r="C42" s="88">
        <v>1</v>
      </c>
      <c r="D42" s="88">
        <v>4</v>
      </c>
      <c r="E42" s="88">
        <v>24</v>
      </c>
      <c r="F42" s="88">
        <v>2760</v>
      </c>
      <c r="G42" s="88">
        <v>12165</v>
      </c>
      <c r="H42" s="88">
        <v>3754</v>
      </c>
      <c r="I42" s="88">
        <v>932</v>
      </c>
      <c r="J42" s="88">
        <v>216</v>
      </c>
      <c r="K42" s="88">
        <v>54</v>
      </c>
      <c r="L42" s="88">
        <v>17</v>
      </c>
      <c r="M42" s="88">
        <v>11</v>
      </c>
      <c r="N42" s="88">
        <v>11</v>
      </c>
      <c r="O42" s="88">
        <v>3</v>
      </c>
      <c r="P42" s="88">
        <v>4</v>
      </c>
      <c r="Q42" s="89"/>
      <c r="R42" s="89"/>
      <c r="S42" s="89"/>
      <c r="T42" s="89">
        <v>3</v>
      </c>
      <c r="U42" s="88">
        <v>19959</v>
      </c>
      <c r="W42" s="78" t="s">
        <v>159</v>
      </c>
      <c r="X42" s="85">
        <f>+SUM(X38:X41)</f>
        <v>236273</v>
      </c>
      <c r="Z42" s="78" t="s">
        <v>159</v>
      </c>
      <c r="AA42" s="85">
        <f>+SUM(AA38:AA41)</f>
        <v>236273</v>
      </c>
    </row>
    <row r="43" spans="1:31" x14ac:dyDescent="0.25">
      <c r="A43" s="632"/>
      <c r="B43" s="87">
        <v>3</v>
      </c>
      <c r="C43" s="89"/>
      <c r="D43" s="89"/>
      <c r="E43" s="89"/>
      <c r="F43" s="88">
        <v>36</v>
      </c>
      <c r="G43" s="88">
        <v>2796</v>
      </c>
      <c r="H43" s="88">
        <v>11460</v>
      </c>
      <c r="I43" s="88">
        <v>3779</v>
      </c>
      <c r="J43" s="88">
        <v>1222</v>
      </c>
      <c r="K43" s="88">
        <v>371</v>
      </c>
      <c r="L43" s="88">
        <v>89</v>
      </c>
      <c r="M43" s="88">
        <v>41</v>
      </c>
      <c r="N43" s="88">
        <v>27</v>
      </c>
      <c r="O43" s="88">
        <v>7</v>
      </c>
      <c r="P43" s="88">
        <v>4</v>
      </c>
      <c r="Q43" s="88">
        <v>1</v>
      </c>
      <c r="R43" s="88">
        <v>1</v>
      </c>
      <c r="S43" s="88">
        <v>1</v>
      </c>
      <c r="T43" s="89">
        <v>0</v>
      </c>
      <c r="U43" s="88">
        <v>19835</v>
      </c>
      <c r="W43" s="90"/>
      <c r="X43" s="90"/>
      <c r="AA43" s="90"/>
    </row>
    <row r="44" spans="1:31" x14ac:dyDescent="0.25">
      <c r="A44" s="632"/>
      <c r="B44" s="87">
        <v>4</v>
      </c>
      <c r="C44" s="89"/>
      <c r="D44" s="89"/>
      <c r="E44" s="89"/>
      <c r="F44" s="88">
        <v>1</v>
      </c>
      <c r="G44" s="88">
        <v>16</v>
      </c>
      <c r="H44" s="88">
        <v>2912</v>
      </c>
      <c r="I44" s="88">
        <v>10895</v>
      </c>
      <c r="J44" s="88">
        <v>3818</v>
      </c>
      <c r="K44" s="88">
        <v>1468</v>
      </c>
      <c r="L44" s="88">
        <v>446</v>
      </c>
      <c r="M44" s="88">
        <v>168</v>
      </c>
      <c r="N44" s="88">
        <v>68</v>
      </c>
      <c r="O44" s="88">
        <v>19</v>
      </c>
      <c r="P44" s="88">
        <v>6</v>
      </c>
      <c r="Q44" s="88">
        <v>4</v>
      </c>
      <c r="R44" s="89"/>
      <c r="S44" s="89"/>
      <c r="T44" s="89">
        <v>3</v>
      </c>
      <c r="U44" s="88">
        <v>19824</v>
      </c>
      <c r="W44" s="90"/>
      <c r="X44" s="90"/>
      <c r="AA44" s="90"/>
    </row>
    <row r="45" spans="1:31" x14ac:dyDescent="0.25">
      <c r="A45" s="633"/>
      <c r="B45" s="87">
        <v>5</v>
      </c>
      <c r="C45" s="89"/>
      <c r="D45" s="89"/>
      <c r="E45" s="88">
        <v>1</v>
      </c>
      <c r="F45" s="88">
        <v>1</v>
      </c>
      <c r="G45" s="89"/>
      <c r="H45" s="88">
        <v>27</v>
      </c>
      <c r="I45" s="88">
        <v>2885</v>
      </c>
      <c r="J45" s="88">
        <v>10659</v>
      </c>
      <c r="K45" s="88">
        <v>3940</v>
      </c>
      <c r="L45" s="88">
        <v>1613</v>
      </c>
      <c r="M45" s="88">
        <v>623</v>
      </c>
      <c r="N45" s="88">
        <v>169</v>
      </c>
      <c r="O45" s="88">
        <v>62</v>
      </c>
      <c r="P45" s="88">
        <v>27</v>
      </c>
      <c r="Q45" s="88">
        <v>5</v>
      </c>
      <c r="R45" s="88">
        <v>2</v>
      </c>
      <c r="S45" s="88">
        <v>1</v>
      </c>
      <c r="T45" s="89">
        <v>5</v>
      </c>
      <c r="U45" s="88">
        <v>20020</v>
      </c>
      <c r="W45" s="90"/>
      <c r="X45" s="90"/>
    </row>
    <row r="46" spans="1:31" ht="15" customHeight="1" x14ac:dyDescent="0.25">
      <c r="A46" s="634" t="s">
        <v>95</v>
      </c>
      <c r="B46" s="91">
        <v>6</v>
      </c>
      <c r="C46" s="92"/>
      <c r="D46" s="92"/>
      <c r="E46" s="93">
        <v>1</v>
      </c>
      <c r="F46" s="93">
        <v>3</v>
      </c>
      <c r="G46" s="92"/>
      <c r="H46" s="93">
        <v>1</v>
      </c>
      <c r="I46" s="93">
        <v>36</v>
      </c>
      <c r="J46" s="93">
        <v>2914</v>
      </c>
      <c r="K46" s="93">
        <v>10545</v>
      </c>
      <c r="L46" s="93">
        <v>3895</v>
      </c>
      <c r="M46" s="93">
        <v>2150</v>
      </c>
      <c r="N46" s="93">
        <v>814</v>
      </c>
      <c r="O46" s="93">
        <v>212</v>
      </c>
      <c r="P46" s="93">
        <v>66</v>
      </c>
      <c r="Q46" s="93">
        <v>15</v>
      </c>
      <c r="R46" s="93">
        <v>4</v>
      </c>
      <c r="S46" s="93">
        <v>2</v>
      </c>
      <c r="T46" s="92">
        <v>2</v>
      </c>
      <c r="U46" s="93">
        <v>20660</v>
      </c>
      <c r="W46" s="79" t="s">
        <v>98</v>
      </c>
      <c r="X46" s="78" t="s">
        <v>159</v>
      </c>
      <c r="Z46" s="86" t="s">
        <v>98</v>
      </c>
      <c r="AA46" s="78" t="s">
        <v>159</v>
      </c>
    </row>
    <row r="47" spans="1:31" x14ac:dyDescent="0.25">
      <c r="A47" s="635"/>
      <c r="B47" s="91">
        <v>7</v>
      </c>
      <c r="C47" s="92"/>
      <c r="D47" s="92"/>
      <c r="E47" s="92"/>
      <c r="F47" s="92"/>
      <c r="G47" s="92"/>
      <c r="H47" s="92"/>
      <c r="I47" s="92"/>
      <c r="J47" s="93">
        <v>27</v>
      </c>
      <c r="K47" s="93">
        <v>2918</v>
      </c>
      <c r="L47" s="93">
        <v>9192</v>
      </c>
      <c r="M47" s="93">
        <v>4139</v>
      </c>
      <c r="N47" s="93">
        <v>2167</v>
      </c>
      <c r="O47" s="93">
        <v>841</v>
      </c>
      <c r="P47" s="93">
        <v>250</v>
      </c>
      <c r="Q47" s="93">
        <v>59</v>
      </c>
      <c r="R47" s="93">
        <v>23</v>
      </c>
      <c r="S47" s="93">
        <v>9</v>
      </c>
      <c r="T47" s="92">
        <v>6</v>
      </c>
      <c r="U47" s="93">
        <v>19631</v>
      </c>
      <c r="W47" s="94" t="s">
        <v>162</v>
      </c>
      <c r="X47" s="85">
        <f>+SUM(E38:F40)</f>
        <v>13224</v>
      </c>
      <c r="Z47" s="95" t="s">
        <v>99</v>
      </c>
      <c r="AA47" s="85">
        <f>+SUM(E38:E40)</f>
        <v>12339</v>
      </c>
    </row>
    <row r="48" spans="1:31" x14ac:dyDescent="0.25">
      <c r="A48" s="635"/>
      <c r="B48" s="91">
        <v>8</v>
      </c>
      <c r="C48" s="92"/>
      <c r="D48" s="93">
        <v>1</v>
      </c>
      <c r="E48" s="92"/>
      <c r="F48" s="93">
        <v>1</v>
      </c>
      <c r="G48" s="92"/>
      <c r="H48" s="92"/>
      <c r="I48" s="93">
        <v>2</v>
      </c>
      <c r="J48" s="93">
        <v>2</v>
      </c>
      <c r="K48" s="93">
        <v>20</v>
      </c>
      <c r="L48" s="93">
        <v>2517</v>
      </c>
      <c r="M48" s="93">
        <v>8918</v>
      </c>
      <c r="N48" s="93">
        <v>4128</v>
      </c>
      <c r="O48" s="93">
        <v>1930</v>
      </c>
      <c r="P48" s="93">
        <v>652</v>
      </c>
      <c r="Q48" s="93">
        <v>144</v>
      </c>
      <c r="R48" s="93">
        <v>24</v>
      </c>
      <c r="S48" s="93">
        <v>7</v>
      </c>
      <c r="T48" s="92">
        <v>14</v>
      </c>
      <c r="U48" s="93">
        <v>18360</v>
      </c>
      <c r="W48" s="94" t="s">
        <v>163</v>
      </c>
      <c r="X48" s="85">
        <f>+SUM(G41:K45,G52:K53,G63:K63)</f>
        <v>76992</v>
      </c>
      <c r="Z48" s="95" t="s">
        <v>109</v>
      </c>
      <c r="AA48" s="85">
        <f>+SUM(F41:J45,F52:J53,F63:J63)</f>
        <v>86892</v>
      </c>
    </row>
    <row r="49" spans="1:27" x14ac:dyDescent="0.25">
      <c r="A49" s="636"/>
      <c r="B49" s="91">
        <v>9</v>
      </c>
      <c r="C49" s="92"/>
      <c r="D49" s="93">
        <v>1</v>
      </c>
      <c r="E49" s="92"/>
      <c r="F49" s="92"/>
      <c r="G49" s="92"/>
      <c r="H49" s="92"/>
      <c r="I49" s="92"/>
      <c r="J49" s="93">
        <v>1</v>
      </c>
      <c r="K49" s="92"/>
      <c r="L49" s="93">
        <v>35</v>
      </c>
      <c r="M49" s="93">
        <v>2709</v>
      </c>
      <c r="N49" s="93">
        <v>8344</v>
      </c>
      <c r="O49" s="93">
        <v>3883</v>
      </c>
      <c r="P49" s="93">
        <v>1776</v>
      </c>
      <c r="Q49" s="93">
        <v>504</v>
      </c>
      <c r="R49" s="93">
        <v>89</v>
      </c>
      <c r="S49" s="93">
        <v>27</v>
      </c>
      <c r="T49" s="92">
        <v>14</v>
      </c>
      <c r="U49" s="93">
        <v>17383</v>
      </c>
      <c r="W49" s="94" t="s">
        <v>164</v>
      </c>
      <c r="X49" s="85">
        <f>+SUM(L46:O49,L54:O55)</f>
        <v>56772</v>
      </c>
      <c r="Z49" s="95" t="s">
        <v>101</v>
      </c>
      <c r="AA49" s="85">
        <f>+SUM(K46:N49,K54:N55)</f>
        <v>62797</v>
      </c>
    </row>
    <row r="50" spans="1:27" x14ac:dyDescent="0.25">
      <c r="A50" s="637" t="s">
        <v>96</v>
      </c>
      <c r="B50" s="96">
        <v>10</v>
      </c>
      <c r="C50" s="97"/>
      <c r="D50" s="97"/>
      <c r="E50" s="97"/>
      <c r="F50" s="97"/>
      <c r="G50" s="97"/>
      <c r="H50" s="97"/>
      <c r="I50" s="97"/>
      <c r="J50" s="98">
        <v>1</v>
      </c>
      <c r="K50" s="97"/>
      <c r="L50" s="97"/>
      <c r="M50" s="98">
        <v>39</v>
      </c>
      <c r="N50" s="98">
        <v>2632</v>
      </c>
      <c r="O50" s="98">
        <v>7437</v>
      </c>
      <c r="P50" s="98">
        <v>3474</v>
      </c>
      <c r="Q50" s="98">
        <v>1280</v>
      </c>
      <c r="R50" s="98">
        <v>254</v>
      </c>
      <c r="S50" s="98">
        <v>41</v>
      </c>
      <c r="T50" s="97">
        <v>19</v>
      </c>
      <c r="U50" s="98">
        <v>15177</v>
      </c>
      <c r="W50" s="94" t="s">
        <v>165</v>
      </c>
      <c r="X50" s="85">
        <f>+SUM(P50:Q51,P56:Q62)</f>
        <v>15749</v>
      </c>
      <c r="Z50" s="95" t="s">
        <v>102</v>
      </c>
      <c r="AA50" s="85">
        <f>+SUM(O50:P51,O56:P62)</f>
        <v>20437</v>
      </c>
    </row>
    <row r="51" spans="1:27" x14ac:dyDescent="0.25">
      <c r="A51" s="638"/>
      <c r="B51" s="96">
        <v>11</v>
      </c>
      <c r="C51" s="97"/>
      <c r="D51" s="97"/>
      <c r="E51" s="97"/>
      <c r="F51" s="97"/>
      <c r="G51" s="97"/>
      <c r="H51" s="97"/>
      <c r="I51" s="97"/>
      <c r="J51" s="98">
        <v>1</v>
      </c>
      <c r="K51" s="98">
        <v>1</v>
      </c>
      <c r="L51" s="97"/>
      <c r="M51" s="97"/>
      <c r="N51" s="98">
        <v>51</v>
      </c>
      <c r="O51" s="98">
        <v>2232</v>
      </c>
      <c r="P51" s="98">
        <v>6831</v>
      </c>
      <c r="Q51" s="98">
        <v>2800</v>
      </c>
      <c r="R51" s="98">
        <v>1180</v>
      </c>
      <c r="S51" s="98">
        <v>214</v>
      </c>
      <c r="T51" s="97">
        <v>57</v>
      </c>
      <c r="U51" s="98">
        <v>13367</v>
      </c>
      <c r="W51" s="78" t="s">
        <v>159</v>
      </c>
      <c r="X51" s="85">
        <f>+SUM(X47:X50)</f>
        <v>162737</v>
      </c>
      <c r="Z51" s="78" t="s">
        <v>159</v>
      </c>
      <c r="AA51" s="85">
        <f>+SUM(AA47:AA50)</f>
        <v>182465</v>
      </c>
    </row>
    <row r="52" spans="1:27" x14ac:dyDescent="0.25">
      <c r="A52" s="637" t="s">
        <v>166</v>
      </c>
      <c r="B52" s="87">
        <v>21</v>
      </c>
      <c r="C52" s="89"/>
      <c r="D52" s="89"/>
      <c r="E52" s="89"/>
      <c r="F52" s="89"/>
      <c r="G52" s="88">
        <v>1</v>
      </c>
      <c r="H52" s="89"/>
      <c r="I52" s="89"/>
      <c r="J52" s="88">
        <v>2</v>
      </c>
      <c r="K52" s="89"/>
      <c r="L52" s="88">
        <v>2</v>
      </c>
      <c r="M52" s="88">
        <v>6</v>
      </c>
      <c r="N52" s="88">
        <v>13</v>
      </c>
      <c r="O52" s="88">
        <v>14</v>
      </c>
      <c r="P52" s="88">
        <v>12</v>
      </c>
      <c r="Q52" s="88">
        <v>8</v>
      </c>
      <c r="R52" s="88">
        <v>8</v>
      </c>
      <c r="S52" s="88">
        <v>5</v>
      </c>
      <c r="T52" s="89">
        <v>561</v>
      </c>
      <c r="U52" s="88">
        <v>632</v>
      </c>
      <c r="W52" s="90"/>
      <c r="X52" s="90"/>
      <c r="AA52" s="90"/>
    </row>
    <row r="53" spans="1:27" x14ac:dyDescent="0.25">
      <c r="A53" s="639"/>
      <c r="B53" s="87">
        <v>22</v>
      </c>
      <c r="C53" s="89"/>
      <c r="D53" s="89"/>
      <c r="E53" s="89"/>
      <c r="F53" s="89"/>
      <c r="G53" s="89"/>
      <c r="H53" s="89"/>
      <c r="I53" s="89"/>
      <c r="J53" s="88">
        <v>1</v>
      </c>
      <c r="K53" s="88">
        <v>3</v>
      </c>
      <c r="L53" s="88">
        <v>16</v>
      </c>
      <c r="M53" s="88">
        <v>33</v>
      </c>
      <c r="N53" s="88">
        <v>65</v>
      </c>
      <c r="O53" s="88">
        <v>63</v>
      </c>
      <c r="P53" s="88">
        <v>44</v>
      </c>
      <c r="Q53" s="88">
        <v>25</v>
      </c>
      <c r="R53" s="88">
        <v>17</v>
      </c>
      <c r="S53" s="88">
        <v>12</v>
      </c>
      <c r="T53" s="89">
        <v>299</v>
      </c>
      <c r="U53" s="88">
        <v>578</v>
      </c>
      <c r="W53" s="90"/>
      <c r="X53" s="90"/>
      <c r="AA53" s="90"/>
    </row>
    <row r="54" spans="1:27" x14ac:dyDescent="0.25">
      <c r="A54" s="639"/>
      <c r="B54" s="91">
        <v>23</v>
      </c>
      <c r="C54" s="92"/>
      <c r="D54" s="92"/>
      <c r="E54" s="92"/>
      <c r="F54" s="92"/>
      <c r="G54" s="92"/>
      <c r="H54" s="92"/>
      <c r="I54" s="92"/>
      <c r="J54" s="93">
        <v>2</v>
      </c>
      <c r="K54" s="93">
        <v>2</v>
      </c>
      <c r="L54" s="93">
        <v>4</v>
      </c>
      <c r="M54" s="93">
        <v>33</v>
      </c>
      <c r="N54" s="93">
        <v>180</v>
      </c>
      <c r="O54" s="93">
        <v>333</v>
      </c>
      <c r="P54" s="93">
        <v>321</v>
      </c>
      <c r="Q54" s="93">
        <v>198</v>
      </c>
      <c r="R54" s="93">
        <v>104</v>
      </c>
      <c r="S54" s="93">
        <v>49</v>
      </c>
      <c r="T54" s="92">
        <v>295</v>
      </c>
      <c r="U54" s="93">
        <v>1521</v>
      </c>
      <c r="W54" s="90"/>
      <c r="X54" s="90"/>
      <c r="AA54" s="90"/>
    </row>
    <row r="55" spans="1:27" x14ac:dyDescent="0.25">
      <c r="A55" s="639"/>
      <c r="B55" s="91">
        <v>24</v>
      </c>
      <c r="C55" s="92"/>
      <c r="D55" s="92"/>
      <c r="E55" s="92"/>
      <c r="F55" s="92"/>
      <c r="G55" s="92"/>
      <c r="H55" s="92"/>
      <c r="I55" s="92"/>
      <c r="J55" s="92"/>
      <c r="K55" s="92"/>
      <c r="L55" s="93">
        <v>2</v>
      </c>
      <c r="M55" s="93">
        <v>13</v>
      </c>
      <c r="N55" s="93">
        <v>72</v>
      </c>
      <c r="O55" s="93">
        <v>261</v>
      </c>
      <c r="P55" s="93">
        <v>598</v>
      </c>
      <c r="Q55" s="93">
        <v>544</v>
      </c>
      <c r="R55" s="93">
        <v>315</v>
      </c>
      <c r="S55" s="93">
        <v>168</v>
      </c>
      <c r="T55" s="92">
        <v>414</v>
      </c>
      <c r="U55" s="93">
        <v>2387</v>
      </c>
      <c r="W55" s="90"/>
      <c r="X55" s="90"/>
      <c r="AA55" s="90"/>
    </row>
    <row r="56" spans="1:27" x14ac:dyDescent="0.25">
      <c r="A56" s="639"/>
      <c r="B56" s="96">
        <v>25</v>
      </c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8">
        <v>12</v>
      </c>
      <c r="O56" s="98">
        <v>22</v>
      </c>
      <c r="P56" s="98">
        <v>63</v>
      </c>
      <c r="Q56" s="98">
        <v>66</v>
      </c>
      <c r="R56" s="98">
        <v>54</v>
      </c>
      <c r="S56" s="98">
        <v>17</v>
      </c>
      <c r="T56" s="97">
        <v>20</v>
      </c>
      <c r="U56" s="98">
        <v>254</v>
      </c>
      <c r="W56" s="90"/>
      <c r="X56" s="90"/>
      <c r="AA56" s="90"/>
    </row>
    <row r="57" spans="1:27" x14ac:dyDescent="0.25">
      <c r="A57" s="638"/>
      <c r="B57" s="96">
        <v>26</v>
      </c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8">
        <v>2</v>
      </c>
      <c r="N57" s="98">
        <v>5</v>
      </c>
      <c r="O57" s="98">
        <v>53</v>
      </c>
      <c r="P57" s="98">
        <v>308</v>
      </c>
      <c r="Q57" s="98">
        <v>847</v>
      </c>
      <c r="R57" s="98">
        <v>876</v>
      </c>
      <c r="S57" s="98">
        <v>458</v>
      </c>
      <c r="T57" s="97">
        <v>861</v>
      </c>
      <c r="U57" s="98">
        <v>3410</v>
      </c>
      <c r="W57" s="90"/>
      <c r="X57" s="90"/>
      <c r="AA57" s="90"/>
    </row>
    <row r="58" spans="1:27" ht="15" customHeight="1" x14ac:dyDescent="0.25">
      <c r="A58" s="637" t="s">
        <v>167</v>
      </c>
      <c r="B58" s="96">
        <v>41</v>
      </c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8">
        <v>2</v>
      </c>
      <c r="Q58" s="98">
        <v>6</v>
      </c>
      <c r="R58" s="98">
        <v>11</v>
      </c>
      <c r="S58" s="98">
        <v>4</v>
      </c>
      <c r="T58" s="97">
        <v>54</v>
      </c>
      <c r="U58" s="98">
        <v>77</v>
      </c>
      <c r="W58" s="79" t="s">
        <v>168</v>
      </c>
      <c r="X58" s="78" t="s">
        <v>159</v>
      </c>
      <c r="Z58" s="79" t="s">
        <v>103</v>
      </c>
      <c r="AA58" s="78" t="s">
        <v>159</v>
      </c>
    </row>
    <row r="59" spans="1:27" x14ac:dyDescent="0.25">
      <c r="A59" s="639"/>
      <c r="B59" s="96">
        <v>42</v>
      </c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8">
        <v>15</v>
      </c>
      <c r="Q59" s="98">
        <v>40</v>
      </c>
      <c r="R59" s="98">
        <v>19</v>
      </c>
      <c r="S59" s="98">
        <v>3</v>
      </c>
      <c r="T59" s="97">
        <v>28</v>
      </c>
      <c r="U59" s="98">
        <v>105</v>
      </c>
      <c r="W59" s="79" t="s">
        <v>104</v>
      </c>
      <c r="X59" s="85">
        <f>+SUM(E38:Q40)</f>
        <v>13429</v>
      </c>
      <c r="Z59" s="79" t="s">
        <v>104</v>
      </c>
      <c r="AA59" s="85">
        <f>+SUM(E38:P40)</f>
        <v>13429</v>
      </c>
    </row>
    <row r="60" spans="1:27" x14ac:dyDescent="0.25">
      <c r="A60" s="639"/>
      <c r="B60" s="96">
        <v>43</v>
      </c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8">
        <v>5</v>
      </c>
      <c r="R60" s="98">
        <v>7</v>
      </c>
      <c r="S60" s="98">
        <v>9</v>
      </c>
      <c r="T60" s="97">
        <v>35</v>
      </c>
      <c r="U60" s="98">
        <v>56</v>
      </c>
      <c r="W60" s="79" t="s">
        <v>105</v>
      </c>
      <c r="X60" s="85">
        <f>+SUM(E41:Q45,E52:Q53,E63:Q63)</f>
        <v>100629</v>
      </c>
      <c r="Z60" s="79" t="s">
        <v>105</v>
      </c>
      <c r="AA60" s="85">
        <f>+SUM(E41:P45,E52:P53,E63:P63)</f>
        <v>100579</v>
      </c>
    </row>
    <row r="61" spans="1:27" x14ac:dyDescent="0.25">
      <c r="A61" s="639"/>
      <c r="B61" s="96">
        <v>44</v>
      </c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8">
        <v>12</v>
      </c>
      <c r="R61" s="98">
        <v>37</v>
      </c>
      <c r="S61" s="98">
        <v>18</v>
      </c>
      <c r="T61" s="97">
        <v>46</v>
      </c>
      <c r="U61" s="98">
        <v>113</v>
      </c>
      <c r="W61" s="79" t="s">
        <v>106</v>
      </c>
      <c r="X61" s="85">
        <f>+SUM(E46:Q49,E54:Q55)</f>
        <v>78374</v>
      </c>
      <c r="Z61" s="79" t="s">
        <v>106</v>
      </c>
      <c r="AA61" s="85">
        <f>+SUM(E46:P49,E54:P55)</f>
        <v>76910</v>
      </c>
    </row>
    <row r="62" spans="1:27" x14ac:dyDescent="0.25">
      <c r="A62" s="638"/>
      <c r="B62" s="96">
        <v>45</v>
      </c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8">
        <v>2</v>
      </c>
      <c r="S62" s="98">
        <v>5</v>
      </c>
      <c r="T62" s="97">
        <v>29</v>
      </c>
      <c r="U62" s="98">
        <v>36</v>
      </c>
      <c r="W62" s="79" t="s">
        <v>107</v>
      </c>
      <c r="X62" s="85">
        <f>+SUM(E50:Q51,E56:Q62)</f>
        <v>28237</v>
      </c>
      <c r="Z62" s="79" t="s">
        <v>107</v>
      </c>
      <c r="AA62" s="85">
        <f>+SUM(E50:P51,E56:P62)</f>
        <v>23181</v>
      </c>
    </row>
    <row r="63" spans="1:27" ht="30" x14ac:dyDescent="0.25">
      <c r="A63" s="99" t="s">
        <v>169</v>
      </c>
      <c r="B63" s="87">
        <v>99</v>
      </c>
      <c r="C63" s="89"/>
      <c r="D63" s="89"/>
      <c r="E63" s="88">
        <v>1</v>
      </c>
      <c r="F63" s="88">
        <v>1</v>
      </c>
      <c r="G63" s="88">
        <v>10</v>
      </c>
      <c r="H63" s="88">
        <v>30</v>
      </c>
      <c r="I63" s="88">
        <v>73</v>
      </c>
      <c r="J63" s="88">
        <v>127</v>
      </c>
      <c r="K63" s="88">
        <v>158</v>
      </c>
      <c r="L63" s="88">
        <v>180</v>
      </c>
      <c r="M63" s="88">
        <v>161</v>
      </c>
      <c r="N63" s="88">
        <v>106</v>
      </c>
      <c r="O63" s="88">
        <v>39</v>
      </c>
      <c r="P63" s="88">
        <v>18</v>
      </c>
      <c r="Q63" s="88">
        <v>4</v>
      </c>
      <c r="R63" s="89"/>
      <c r="S63" s="89"/>
      <c r="T63" s="89">
        <v>0</v>
      </c>
      <c r="U63" s="88">
        <v>908</v>
      </c>
      <c r="W63" s="78" t="s">
        <v>159</v>
      </c>
      <c r="X63" s="85">
        <f>+SUM(X59:X62)</f>
        <v>220669</v>
      </c>
      <c r="Z63" s="78" t="s">
        <v>159</v>
      </c>
      <c r="AA63" s="85">
        <f>+SUM(AA59:AA62)</f>
        <v>214099</v>
      </c>
    </row>
    <row r="64" spans="1:27" x14ac:dyDescent="0.25">
      <c r="A64" s="78" t="s">
        <v>159</v>
      </c>
      <c r="B64" s="100"/>
      <c r="C64" s="101">
        <f t="shared" ref="C64:U64" si="1">+SUM(C38:C63)</f>
        <v>2329</v>
      </c>
      <c r="D64" s="101">
        <f t="shared" si="1"/>
        <v>6429</v>
      </c>
      <c r="E64" s="101">
        <f t="shared" si="1"/>
        <v>15812</v>
      </c>
      <c r="F64" s="101">
        <f t="shared" si="1"/>
        <v>16799</v>
      </c>
      <c r="G64" s="101">
        <f t="shared" si="1"/>
        <v>17739</v>
      </c>
      <c r="H64" s="101">
        <f t="shared" si="1"/>
        <v>18724</v>
      </c>
      <c r="I64" s="101">
        <f t="shared" si="1"/>
        <v>18687</v>
      </c>
      <c r="J64" s="101">
        <f t="shared" si="1"/>
        <v>19020</v>
      </c>
      <c r="K64" s="101">
        <f t="shared" si="1"/>
        <v>19499</v>
      </c>
      <c r="L64" s="101">
        <f t="shared" si="1"/>
        <v>18012</v>
      </c>
      <c r="M64" s="101">
        <f t="shared" si="1"/>
        <v>19054</v>
      </c>
      <c r="N64" s="101">
        <f t="shared" si="1"/>
        <v>18867</v>
      </c>
      <c r="O64" s="101">
        <f t="shared" si="1"/>
        <v>17414</v>
      </c>
      <c r="P64" s="101">
        <f t="shared" si="1"/>
        <v>14472</v>
      </c>
      <c r="Q64" s="101">
        <f t="shared" si="1"/>
        <v>6570</v>
      </c>
      <c r="R64" s="101">
        <f t="shared" si="1"/>
        <v>3027</v>
      </c>
      <c r="S64" s="101">
        <f t="shared" si="1"/>
        <v>1050</v>
      </c>
      <c r="T64" s="101">
        <f t="shared" si="1"/>
        <v>2769</v>
      </c>
      <c r="U64" s="101">
        <f t="shared" si="1"/>
        <v>236273</v>
      </c>
      <c r="V64" s="76"/>
    </row>
    <row r="68" spans="1:27" x14ac:dyDescent="0.25">
      <c r="A68" s="75"/>
      <c r="B68" s="75" t="s">
        <v>152</v>
      </c>
      <c r="S68" s="9"/>
      <c r="W68" t="s">
        <v>153</v>
      </c>
      <c r="Z68" t="s">
        <v>154</v>
      </c>
    </row>
    <row r="69" spans="1:27" x14ac:dyDescent="0.25">
      <c r="A69" s="75"/>
      <c r="B69" s="75"/>
      <c r="V69" s="9"/>
    </row>
    <row r="70" spans="1:27" x14ac:dyDescent="0.25">
      <c r="B70" s="76" t="s">
        <v>170</v>
      </c>
      <c r="Z70" s="77" t="s">
        <v>97</v>
      </c>
      <c r="AA70" s="77"/>
    </row>
    <row r="71" spans="1:27" x14ac:dyDescent="0.25">
      <c r="A71" s="78" t="s">
        <v>156</v>
      </c>
      <c r="B71" s="78" t="s">
        <v>0</v>
      </c>
      <c r="C71" s="78" t="s">
        <v>157</v>
      </c>
      <c r="D71" s="78" t="s">
        <v>4</v>
      </c>
      <c r="E71" s="78" t="s">
        <v>5</v>
      </c>
      <c r="F71" s="78" t="s">
        <v>6</v>
      </c>
      <c r="G71" s="78" t="s">
        <v>7</v>
      </c>
      <c r="H71" s="78" t="s">
        <v>8</v>
      </c>
      <c r="I71" s="78" t="s">
        <v>9</v>
      </c>
      <c r="J71" s="78" t="s">
        <v>10</v>
      </c>
      <c r="K71" s="78" t="s">
        <v>11</v>
      </c>
      <c r="L71" s="78" t="s">
        <v>12</v>
      </c>
      <c r="M71" s="78" t="s">
        <v>13</v>
      </c>
      <c r="N71" s="78" t="s">
        <v>14</v>
      </c>
      <c r="O71" s="78" t="s">
        <v>15</v>
      </c>
      <c r="P71" s="78" t="s">
        <v>16</v>
      </c>
      <c r="Q71" s="78" t="s">
        <v>17</v>
      </c>
      <c r="R71" s="78" t="s">
        <v>18</v>
      </c>
      <c r="S71" s="78" t="s">
        <v>19</v>
      </c>
      <c r="T71" s="78" t="s">
        <v>158</v>
      </c>
      <c r="U71" s="78" t="s">
        <v>159</v>
      </c>
      <c r="W71" s="79" t="s">
        <v>92</v>
      </c>
      <c r="X71" s="78" t="s">
        <v>159</v>
      </c>
      <c r="Z71" s="80" t="s">
        <v>92</v>
      </c>
      <c r="AA71" s="78" t="s">
        <v>159</v>
      </c>
    </row>
    <row r="72" spans="1:27" x14ac:dyDescent="0.25">
      <c r="A72" s="627" t="s">
        <v>93</v>
      </c>
      <c r="B72" s="102" t="s">
        <v>160</v>
      </c>
      <c r="C72" s="103">
        <v>1404</v>
      </c>
      <c r="D72" s="103">
        <v>140</v>
      </c>
      <c r="E72" s="103">
        <v>40</v>
      </c>
      <c r="F72" s="103">
        <v>2</v>
      </c>
      <c r="G72" s="103"/>
      <c r="H72" s="103">
        <v>1</v>
      </c>
      <c r="I72" s="103"/>
      <c r="J72" s="103">
        <v>1</v>
      </c>
      <c r="K72" s="103">
        <v>2</v>
      </c>
      <c r="L72" s="103"/>
      <c r="M72" s="103"/>
      <c r="N72" s="103"/>
      <c r="O72" s="103"/>
      <c r="P72" s="103"/>
      <c r="Q72" s="103"/>
      <c r="R72" s="103"/>
      <c r="S72" s="103"/>
      <c r="T72" s="104">
        <v>0</v>
      </c>
      <c r="U72" s="101">
        <v>1590</v>
      </c>
      <c r="W72" s="79" t="s">
        <v>93</v>
      </c>
      <c r="X72" s="85">
        <f>+SUM(U72:U74)</f>
        <v>21228</v>
      </c>
      <c r="Z72" s="86" t="s">
        <v>93</v>
      </c>
      <c r="AA72" s="85">
        <f>+SUM(U72:U74)</f>
        <v>21228</v>
      </c>
    </row>
    <row r="73" spans="1:27" x14ac:dyDescent="0.25">
      <c r="A73" s="627"/>
      <c r="B73" s="102" t="s">
        <v>161</v>
      </c>
      <c r="C73" s="103">
        <v>367</v>
      </c>
      <c r="D73" s="103">
        <v>2554</v>
      </c>
      <c r="E73" s="103">
        <v>198</v>
      </c>
      <c r="F73" s="103">
        <v>75</v>
      </c>
      <c r="G73" s="103">
        <v>5</v>
      </c>
      <c r="H73" s="103">
        <v>1</v>
      </c>
      <c r="I73" s="103">
        <v>2</v>
      </c>
      <c r="J73" s="103">
        <v>1</v>
      </c>
      <c r="K73" s="103"/>
      <c r="L73" s="103"/>
      <c r="M73" s="103"/>
      <c r="N73" s="103"/>
      <c r="O73" s="103"/>
      <c r="P73" s="103"/>
      <c r="Q73" s="103"/>
      <c r="R73" s="103"/>
      <c r="S73" s="103"/>
      <c r="T73" s="104">
        <v>0</v>
      </c>
      <c r="U73" s="101">
        <v>3203</v>
      </c>
      <c r="W73" s="79" t="s">
        <v>94</v>
      </c>
      <c r="X73" s="85">
        <f>+SUM(U75:U79,U91,U92,U97)</f>
        <v>101337</v>
      </c>
      <c r="Z73" s="86" t="s">
        <v>94</v>
      </c>
      <c r="AA73" s="85">
        <f>+SUM(U75:U79,U91,U92,U97)</f>
        <v>101337</v>
      </c>
    </row>
    <row r="74" spans="1:27" x14ac:dyDescent="0.25">
      <c r="A74" s="627"/>
      <c r="B74" s="102">
        <v>0</v>
      </c>
      <c r="C74" s="103">
        <v>28</v>
      </c>
      <c r="D74" s="103">
        <v>3413</v>
      </c>
      <c r="E74" s="103">
        <v>11983</v>
      </c>
      <c r="F74" s="103">
        <v>834</v>
      </c>
      <c r="G74" s="103">
        <v>154</v>
      </c>
      <c r="H74" s="103">
        <v>12</v>
      </c>
      <c r="I74" s="103">
        <v>2</v>
      </c>
      <c r="J74" s="103">
        <v>4</v>
      </c>
      <c r="K74" s="103"/>
      <c r="L74" s="103">
        <v>2</v>
      </c>
      <c r="M74" s="103"/>
      <c r="N74" s="103">
        <v>2</v>
      </c>
      <c r="O74" s="103">
        <v>1</v>
      </c>
      <c r="P74" s="103"/>
      <c r="Q74" s="103"/>
      <c r="R74" s="103"/>
      <c r="S74" s="103"/>
      <c r="T74" s="104">
        <v>0</v>
      </c>
      <c r="U74" s="101">
        <v>16435</v>
      </c>
      <c r="W74" s="79" t="s">
        <v>95</v>
      </c>
      <c r="X74" s="85">
        <f>+SUM(U80:U83,U93:U94)</f>
        <v>81336</v>
      </c>
      <c r="Z74" s="86" t="s">
        <v>95</v>
      </c>
      <c r="AA74" s="85">
        <f>+SUM(U80:U83,U93:U94)</f>
        <v>81336</v>
      </c>
    </row>
    <row r="75" spans="1:27" x14ac:dyDescent="0.25">
      <c r="A75" s="627" t="s">
        <v>94</v>
      </c>
      <c r="B75" s="102">
        <v>1</v>
      </c>
      <c r="C75" s="103">
        <v>3</v>
      </c>
      <c r="D75" s="103">
        <v>53</v>
      </c>
      <c r="E75" s="103">
        <v>3425</v>
      </c>
      <c r="F75" s="103">
        <v>13060</v>
      </c>
      <c r="G75" s="103">
        <v>2607</v>
      </c>
      <c r="H75" s="103">
        <v>542</v>
      </c>
      <c r="I75" s="103">
        <v>88</v>
      </c>
      <c r="J75" s="103">
        <v>18</v>
      </c>
      <c r="K75" s="103">
        <v>20</v>
      </c>
      <c r="L75" s="103">
        <v>4</v>
      </c>
      <c r="M75" s="103">
        <v>9</v>
      </c>
      <c r="N75" s="103">
        <v>2</v>
      </c>
      <c r="O75" s="103">
        <v>4</v>
      </c>
      <c r="P75" s="103">
        <v>1</v>
      </c>
      <c r="Q75" s="103">
        <v>3</v>
      </c>
      <c r="R75" s="103"/>
      <c r="S75" s="103"/>
      <c r="T75" s="104">
        <v>3</v>
      </c>
      <c r="U75" s="101">
        <v>19842</v>
      </c>
      <c r="W75" s="79" t="s">
        <v>96</v>
      </c>
      <c r="X75" s="85">
        <f>+SUM(U84:U90,U95:U96)</f>
        <v>33169</v>
      </c>
      <c r="Z75" s="86" t="s">
        <v>96</v>
      </c>
      <c r="AA75" s="85">
        <f>+SUM(U84:U90,U95:U96)</f>
        <v>33169</v>
      </c>
    </row>
    <row r="76" spans="1:27" x14ac:dyDescent="0.25">
      <c r="A76" s="627"/>
      <c r="B76" s="102">
        <v>2</v>
      </c>
      <c r="C76" s="103">
        <v>1</v>
      </c>
      <c r="D76" s="103">
        <v>2</v>
      </c>
      <c r="E76" s="103">
        <v>27</v>
      </c>
      <c r="F76" s="103">
        <v>2708</v>
      </c>
      <c r="G76" s="103">
        <v>12132</v>
      </c>
      <c r="H76" s="103">
        <v>3799</v>
      </c>
      <c r="I76" s="103">
        <v>941</v>
      </c>
      <c r="J76" s="103">
        <v>231</v>
      </c>
      <c r="K76" s="103">
        <v>56</v>
      </c>
      <c r="L76" s="103">
        <v>17</v>
      </c>
      <c r="M76" s="103">
        <v>12</v>
      </c>
      <c r="N76" s="103">
        <v>11</v>
      </c>
      <c r="O76" s="103">
        <v>4</v>
      </c>
      <c r="P76" s="103">
        <v>4</v>
      </c>
      <c r="Q76" s="103"/>
      <c r="R76" s="103"/>
      <c r="S76" s="103"/>
      <c r="T76" s="104">
        <v>3</v>
      </c>
      <c r="U76" s="101">
        <v>19948</v>
      </c>
      <c r="W76" s="78" t="s">
        <v>159</v>
      </c>
      <c r="X76" s="85">
        <f>+SUM(X72:X75)</f>
        <v>237070</v>
      </c>
      <c r="Z76" s="78" t="s">
        <v>159</v>
      </c>
      <c r="AA76" s="85">
        <f>+SUM(AA72:AA75)</f>
        <v>237070</v>
      </c>
    </row>
    <row r="77" spans="1:27" x14ac:dyDescent="0.25">
      <c r="A77" s="627"/>
      <c r="B77" s="102">
        <v>3</v>
      </c>
      <c r="C77" s="103"/>
      <c r="D77" s="103"/>
      <c r="E77" s="103"/>
      <c r="F77" s="103">
        <v>31</v>
      </c>
      <c r="G77" s="103">
        <v>2766</v>
      </c>
      <c r="H77" s="103">
        <v>11398</v>
      </c>
      <c r="I77" s="103">
        <v>3786</v>
      </c>
      <c r="J77" s="103">
        <v>1239</v>
      </c>
      <c r="K77" s="103">
        <v>377</v>
      </c>
      <c r="L77" s="103">
        <v>97</v>
      </c>
      <c r="M77" s="103">
        <v>42</v>
      </c>
      <c r="N77" s="103">
        <v>29</v>
      </c>
      <c r="O77" s="103">
        <v>7</v>
      </c>
      <c r="P77" s="103">
        <v>4</v>
      </c>
      <c r="Q77" s="103">
        <v>1</v>
      </c>
      <c r="R77" s="103">
        <v>1</v>
      </c>
      <c r="S77" s="103">
        <v>1</v>
      </c>
      <c r="T77" s="104">
        <v>0</v>
      </c>
      <c r="U77" s="101">
        <v>19779</v>
      </c>
      <c r="W77" s="90"/>
      <c r="X77" s="90"/>
      <c r="AA77" s="90"/>
    </row>
    <row r="78" spans="1:27" x14ac:dyDescent="0.25">
      <c r="A78" s="627"/>
      <c r="B78" s="102">
        <v>4</v>
      </c>
      <c r="C78" s="103"/>
      <c r="D78" s="103"/>
      <c r="E78" s="103"/>
      <c r="F78" s="103">
        <v>2</v>
      </c>
      <c r="G78" s="103">
        <v>13</v>
      </c>
      <c r="H78" s="103">
        <v>2904</v>
      </c>
      <c r="I78" s="103">
        <v>10853</v>
      </c>
      <c r="J78" s="103">
        <v>3826</v>
      </c>
      <c r="K78" s="103">
        <v>1505</v>
      </c>
      <c r="L78" s="103">
        <v>469</v>
      </c>
      <c r="M78" s="103">
        <v>171</v>
      </c>
      <c r="N78" s="103">
        <v>73</v>
      </c>
      <c r="O78" s="103">
        <v>22</v>
      </c>
      <c r="P78" s="103">
        <v>6</v>
      </c>
      <c r="Q78" s="103">
        <v>4</v>
      </c>
      <c r="R78" s="103"/>
      <c r="S78" s="103"/>
      <c r="T78" s="104">
        <v>3</v>
      </c>
      <c r="U78" s="101">
        <v>19851</v>
      </c>
      <c r="W78" s="90"/>
      <c r="X78" s="90"/>
      <c r="AA78" s="90"/>
    </row>
    <row r="79" spans="1:27" x14ac:dyDescent="0.25">
      <c r="A79" s="627"/>
      <c r="B79" s="102">
        <v>5</v>
      </c>
      <c r="C79" s="103"/>
      <c r="D79" s="103"/>
      <c r="E79" s="103">
        <v>1</v>
      </c>
      <c r="F79" s="103">
        <v>1</v>
      </c>
      <c r="G79" s="103"/>
      <c r="H79" s="103">
        <v>25</v>
      </c>
      <c r="I79" s="103">
        <v>2854</v>
      </c>
      <c r="J79" s="103">
        <v>10616</v>
      </c>
      <c r="K79" s="103">
        <v>3944</v>
      </c>
      <c r="L79" s="103">
        <v>1625</v>
      </c>
      <c r="M79" s="103">
        <v>644</v>
      </c>
      <c r="N79" s="103">
        <v>191</v>
      </c>
      <c r="O79" s="103">
        <v>63</v>
      </c>
      <c r="P79" s="103">
        <v>25</v>
      </c>
      <c r="Q79" s="103">
        <v>6</v>
      </c>
      <c r="R79" s="103">
        <v>2</v>
      </c>
      <c r="S79" s="103">
        <v>1</v>
      </c>
      <c r="T79" s="104">
        <v>5</v>
      </c>
      <c r="U79" s="101">
        <v>20003</v>
      </c>
      <c r="W79" s="90"/>
      <c r="X79" s="90"/>
    </row>
    <row r="80" spans="1:27" x14ac:dyDescent="0.25">
      <c r="A80" s="627" t="s">
        <v>95</v>
      </c>
      <c r="B80" s="102">
        <v>6</v>
      </c>
      <c r="C80" s="103"/>
      <c r="D80" s="103"/>
      <c r="E80" s="103">
        <v>1</v>
      </c>
      <c r="F80" s="103">
        <v>2</v>
      </c>
      <c r="G80" s="103"/>
      <c r="H80" s="103">
        <v>1</v>
      </c>
      <c r="I80" s="103">
        <v>36</v>
      </c>
      <c r="J80" s="103">
        <v>2880</v>
      </c>
      <c r="K80" s="103">
        <v>10460</v>
      </c>
      <c r="L80" s="103">
        <v>3947</v>
      </c>
      <c r="M80" s="103">
        <v>2230</v>
      </c>
      <c r="N80" s="103">
        <v>883</v>
      </c>
      <c r="O80" s="103">
        <v>246</v>
      </c>
      <c r="P80" s="103">
        <v>80</v>
      </c>
      <c r="Q80" s="103">
        <v>17</v>
      </c>
      <c r="R80" s="103">
        <v>4</v>
      </c>
      <c r="S80" s="103">
        <v>2</v>
      </c>
      <c r="T80" s="104">
        <v>2</v>
      </c>
      <c r="U80" s="101">
        <v>20791</v>
      </c>
      <c r="W80" s="79" t="s">
        <v>98</v>
      </c>
      <c r="X80" s="78" t="s">
        <v>159</v>
      </c>
      <c r="Z80" s="86" t="s">
        <v>98</v>
      </c>
      <c r="AA80" s="78" t="s">
        <v>159</v>
      </c>
    </row>
    <row r="81" spans="1:27" x14ac:dyDescent="0.25">
      <c r="A81" s="627"/>
      <c r="B81" s="102">
        <v>7</v>
      </c>
      <c r="C81" s="103"/>
      <c r="D81" s="103"/>
      <c r="E81" s="103"/>
      <c r="F81" s="103"/>
      <c r="G81" s="103"/>
      <c r="H81" s="103"/>
      <c r="I81" s="103"/>
      <c r="J81" s="103">
        <v>27</v>
      </c>
      <c r="K81" s="103">
        <v>2905</v>
      </c>
      <c r="L81" s="103">
        <v>9158</v>
      </c>
      <c r="M81" s="103">
        <v>4189</v>
      </c>
      <c r="N81" s="103">
        <v>2268</v>
      </c>
      <c r="O81" s="103">
        <v>884</v>
      </c>
      <c r="P81" s="103">
        <v>279</v>
      </c>
      <c r="Q81" s="103">
        <v>66</v>
      </c>
      <c r="R81" s="103">
        <v>21</v>
      </c>
      <c r="S81" s="103">
        <v>9</v>
      </c>
      <c r="T81" s="104">
        <v>6</v>
      </c>
      <c r="U81" s="101">
        <v>19812</v>
      </c>
      <c r="W81" s="94" t="s">
        <v>162</v>
      </c>
      <c r="X81" s="85">
        <f>+SUM(E72:F74)</f>
        <v>13132</v>
      </c>
      <c r="Z81" s="95" t="s">
        <v>99</v>
      </c>
      <c r="AA81" s="85">
        <f>+SUM(E72:E74)</f>
        <v>12221</v>
      </c>
    </row>
    <row r="82" spans="1:27" x14ac:dyDescent="0.25">
      <c r="A82" s="627"/>
      <c r="B82" s="102">
        <v>8</v>
      </c>
      <c r="C82" s="103"/>
      <c r="D82" s="103"/>
      <c r="E82" s="103"/>
      <c r="F82" s="103"/>
      <c r="G82" s="103"/>
      <c r="H82" s="103"/>
      <c r="I82" s="103">
        <v>2</v>
      </c>
      <c r="J82" s="103">
        <v>1</v>
      </c>
      <c r="K82" s="103">
        <v>19</v>
      </c>
      <c r="L82" s="103">
        <v>2521</v>
      </c>
      <c r="M82" s="103">
        <v>8902</v>
      </c>
      <c r="N82" s="103">
        <v>4200</v>
      </c>
      <c r="O82" s="103">
        <v>2035</v>
      </c>
      <c r="P82" s="103">
        <v>713</v>
      </c>
      <c r="Q82" s="103">
        <v>166</v>
      </c>
      <c r="R82" s="103">
        <v>29</v>
      </c>
      <c r="S82" s="103">
        <v>9</v>
      </c>
      <c r="T82" s="104">
        <v>14</v>
      </c>
      <c r="U82" s="101">
        <v>18611</v>
      </c>
      <c r="W82" s="94" t="s">
        <v>163</v>
      </c>
      <c r="X82" s="85">
        <f>+SUM(G75:K79,G91:K92,G97:K97)</f>
        <v>76817</v>
      </c>
      <c r="Z82" s="95" t="s">
        <v>109</v>
      </c>
      <c r="AA82" s="85">
        <f>+SUM(F75:J79,F91:J92,F97:J97)</f>
        <v>86595</v>
      </c>
    </row>
    <row r="83" spans="1:27" x14ac:dyDescent="0.25">
      <c r="A83" s="627"/>
      <c r="B83" s="102">
        <v>9</v>
      </c>
      <c r="C83" s="103"/>
      <c r="D83" s="103">
        <v>1</v>
      </c>
      <c r="E83" s="103"/>
      <c r="F83" s="103"/>
      <c r="G83" s="103"/>
      <c r="H83" s="103"/>
      <c r="I83" s="103"/>
      <c r="J83" s="103">
        <v>1</v>
      </c>
      <c r="K83" s="103"/>
      <c r="L83" s="103">
        <v>34</v>
      </c>
      <c r="M83" s="103">
        <v>2719</v>
      </c>
      <c r="N83" s="103">
        <v>8370</v>
      </c>
      <c r="O83" s="103">
        <v>3948</v>
      </c>
      <c r="P83" s="103">
        <v>1850</v>
      </c>
      <c r="Q83" s="103">
        <v>552</v>
      </c>
      <c r="R83" s="103">
        <v>95</v>
      </c>
      <c r="S83" s="103">
        <v>26</v>
      </c>
      <c r="T83" s="104">
        <v>13</v>
      </c>
      <c r="U83" s="101">
        <v>17609</v>
      </c>
      <c r="W83" s="94" t="s">
        <v>164</v>
      </c>
      <c r="X83" s="85">
        <f>+SUM(L80:O83,L93:O94)</f>
        <v>57475</v>
      </c>
      <c r="Z83" s="95" t="s">
        <v>101</v>
      </c>
      <c r="AA83" s="85">
        <f>+SUM(K80:N83,K93:N94)</f>
        <v>63104</v>
      </c>
    </row>
    <row r="84" spans="1:27" x14ac:dyDescent="0.25">
      <c r="A84" s="105" t="s">
        <v>96</v>
      </c>
      <c r="B84" s="102">
        <v>10</v>
      </c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>
        <v>38</v>
      </c>
      <c r="N84" s="103">
        <v>2632</v>
      </c>
      <c r="O84" s="103">
        <v>7464</v>
      </c>
      <c r="P84" s="103">
        <v>3587</v>
      </c>
      <c r="Q84" s="103">
        <v>1353</v>
      </c>
      <c r="R84" s="103">
        <v>288</v>
      </c>
      <c r="S84" s="103">
        <v>48</v>
      </c>
      <c r="T84" s="104">
        <v>20</v>
      </c>
      <c r="U84" s="101">
        <v>15430</v>
      </c>
      <c r="W84" s="94" t="s">
        <v>165</v>
      </c>
      <c r="X84" s="85">
        <f>+SUM(P84:Q90,P95:Q96)</f>
        <v>15941</v>
      </c>
      <c r="Z84" s="95" t="s">
        <v>102</v>
      </c>
      <c r="AA84" s="85">
        <f>+SUM(O84:P90,O95:P96)</f>
        <v>20552</v>
      </c>
    </row>
    <row r="85" spans="1:27" x14ac:dyDescent="0.25">
      <c r="A85" s="105"/>
      <c r="B85" s="102">
        <v>11</v>
      </c>
      <c r="C85" s="103"/>
      <c r="D85" s="103"/>
      <c r="E85" s="103"/>
      <c r="F85" s="103"/>
      <c r="G85" s="103"/>
      <c r="H85" s="103"/>
      <c r="I85" s="103"/>
      <c r="J85" s="103"/>
      <c r="K85" s="103">
        <v>1</v>
      </c>
      <c r="L85" s="103"/>
      <c r="M85" s="103"/>
      <c r="N85" s="103">
        <v>52</v>
      </c>
      <c r="O85" s="103">
        <v>2242</v>
      </c>
      <c r="P85" s="103">
        <v>6849</v>
      </c>
      <c r="Q85" s="103">
        <v>2843</v>
      </c>
      <c r="R85" s="103">
        <v>1199</v>
      </c>
      <c r="S85" s="103">
        <v>215</v>
      </c>
      <c r="T85" s="104">
        <v>58</v>
      </c>
      <c r="U85" s="101">
        <v>13459</v>
      </c>
      <c r="W85" s="78" t="s">
        <v>159</v>
      </c>
      <c r="X85" s="85">
        <f>+SUM(X81:X84)</f>
        <v>163365</v>
      </c>
      <c r="Z85" s="78" t="s">
        <v>159</v>
      </c>
      <c r="AA85" s="85">
        <f>+SUM(AA81:AA84)</f>
        <v>182472</v>
      </c>
    </row>
    <row r="86" spans="1:27" x14ac:dyDescent="0.25">
      <c r="A86" s="105"/>
      <c r="B86" s="102">
        <v>41</v>
      </c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>
        <v>2</v>
      </c>
      <c r="Q86" s="103">
        <v>6</v>
      </c>
      <c r="R86" s="103">
        <v>11</v>
      </c>
      <c r="S86" s="103">
        <v>4</v>
      </c>
      <c r="T86" s="104">
        <v>54</v>
      </c>
      <c r="U86" s="101">
        <v>77</v>
      </c>
      <c r="W86" s="90"/>
      <c r="X86" s="90"/>
      <c r="AA86" s="90"/>
    </row>
    <row r="87" spans="1:27" x14ac:dyDescent="0.25">
      <c r="A87" s="105"/>
      <c r="B87" s="102">
        <v>42</v>
      </c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>
        <v>15</v>
      </c>
      <c r="Q87" s="103">
        <v>40</v>
      </c>
      <c r="R87" s="103">
        <v>19</v>
      </c>
      <c r="S87" s="103">
        <v>3</v>
      </c>
      <c r="T87" s="104">
        <v>28</v>
      </c>
      <c r="U87" s="101">
        <v>105</v>
      </c>
      <c r="W87" s="90"/>
      <c r="X87" s="90"/>
      <c r="AA87" s="90"/>
    </row>
    <row r="88" spans="1:27" x14ac:dyDescent="0.25">
      <c r="A88" s="105"/>
      <c r="B88" s="102">
        <v>43</v>
      </c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>
        <v>5</v>
      </c>
      <c r="R88" s="103">
        <v>7</v>
      </c>
      <c r="S88" s="103">
        <v>9</v>
      </c>
      <c r="T88" s="104">
        <v>35</v>
      </c>
      <c r="U88" s="101">
        <v>56</v>
      </c>
      <c r="W88" s="90"/>
      <c r="X88" s="90"/>
      <c r="AA88" s="90"/>
    </row>
    <row r="89" spans="1:27" x14ac:dyDescent="0.25">
      <c r="A89" s="105"/>
      <c r="B89" s="102">
        <v>44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>
        <v>12</v>
      </c>
      <c r="R89" s="103">
        <v>37</v>
      </c>
      <c r="S89" s="103">
        <v>18</v>
      </c>
      <c r="T89" s="104">
        <v>46</v>
      </c>
      <c r="U89" s="101">
        <v>113</v>
      </c>
      <c r="W89" s="90"/>
      <c r="X89" s="90"/>
      <c r="AA89" s="90"/>
    </row>
    <row r="90" spans="1:27" x14ac:dyDescent="0.25">
      <c r="A90" s="105"/>
      <c r="B90" s="102">
        <v>45</v>
      </c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>
        <v>2</v>
      </c>
      <c r="S90" s="103">
        <v>5</v>
      </c>
      <c r="T90" s="104">
        <v>29</v>
      </c>
      <c r="U90" s="101">
        <v>36</v>
      </c>
      <c r="W90" s="90"/>
      <c r="X90" s="90"/>
      <c r="AA90" s="90"/>
    </row>
    <row r="91" spans="1:27" x14ac:dyDescent="0.25">
      <c r="A91" s="627" t="s">
        <v>166</v>
      </c>
      <c r="B91" s="102">
        <v>21</v>
      </c>
      <c r="C91" s="103"/>
      <c r="D91" s="103"/>
      <c r="E91" s="103"/>
      <c r="F91" s="103"/>
      <c r="G91" s="103">
        <v>1</v>
      </c>
      <c r="H91" s="103"/>
      <c r="I91" s="103"/>
      <c r="J91" s="103">
        <v>4</v>
      </c>
      <c r="K91" s="103">
        <v>3</v>
      </c>
      <c r="L91" s="103">
        <v>5</v>
      </c>
      <c r="M91" s="103">
        <v>9</v>
      </c>
      <c r="N91" s="103">
        <v>13</v>
      </c>
      <c r="O91" s="103">
        <v>16</v>
      </c>
      <c r="P91" s="103">
        <v>10</v>
      </c>
      <c r="Q91" s="103">
        <v>8</v>
      </c>
      <c r="R91" s="103">
        <v>5</v>
      </c>
      <c r="S91" s="103">
        <v>4</v>
      </c>
      <c r="T91" s="104">
        <v>538</v>
      </c>
      <c r="U91" s="101">
        <v>616</v>
      </c>
      <c r="W91" s="90"/>
      <c r="X91" s="90"/>
      <c r="AA91" s="90"/>
    </row>
    <row r="92" spans="1:27" x14ac:dyDescent="0.25">
      <c r="A92" s="627"/>
      <c r="B92" s="102">
        <v>22</v>
      </c>
      <c r="C92" s="103"/>
      <c r="D92" s="103"/>
      <c r="E92" s="103"/>
      <c r="F92" s="103"/>
      <c r="G92" s="103"/>
      <c r="H92" s="103"/>
      <c r="I92" s="103"/>
      <c r="J92" s="103">
        <v>1</v>
      </c>
      <c r="K92" s="103">
        <v>1</v>
      </c>
      <c r="L92" s="103">
        <v>9</v>
      </c>
      <c r="M92" s="103">
        <v>31</v>
      </c>
      <c r="N92" s="103">
        <v>72</v>
      </c>
      <c r="O92" s="103">
        <v>72</v>
      </c>
      <c r="P92" s="103">
        <v>60</v>
      </c>
      <c r="Q92" s="103">
        <v>31</v>
      </c>
      <c r="R92" s="103">
        <v>20</v>
      </c>
      <c r="S92" s="103">
        <v>15</v>
      </c>
      <c r="T92" s="104">
        <v>323</v>
      </c>
      <c r="U92" s="101">
        <v>635</v>
      </c>
      <c r="W92" s="79" t="s">
        <v>168</v>
      </c>
      <c r="X92" s="78" t="s">
        <v>159</v>
      </c>
      <c r="Z92" s="79" t="s">
        <v>103</v>
      </c>
      <c r="AA92" s="78" t="s">
        <v>159</v>
      </c>
    </row>
    <row r="93" spans="1:27" x14ac:dyDescent="0.25">
      <c r="A93" s="627"/>
      <c r="B93" s="102">
        <v>23</v>
      </c>
      <c r="C93" s="103"/>
      <c r="D93" s="103"/>
      <c r="E93" s="103"/>
      <c r="F93" s="103"/>
      <c r="G93" s="103"/>
      <c r="H93" s="103"/>
      <c r="I93" s="103"/>
      <c r="J93" s="103">
        <v>2</v>
      </c>
      <c r="K93" s="103">
        <v>2</v>
      </c>
      <c r="L93" s="103">
        <v>4</v>
      </c>
      <c r="M93" s="103">
        <v>36</v>
      </c>
      <c r="N93" s="103">
        <v>187</v>
      </c>
      <c r="O93" s="103">
        <v>398</v>
      </c>
      <c r="P93" s="103">
        <v>379</v>
      </c>
      <c r="Q93" s="103">
        <v>254</v>
      </c>
      <c r="R93" s="103">
        <v>129</v>
      </c>
      <c r="S93" s="103">
        <v>69</v>
      </c>
      <c r="T93" s="104">
        <v>363</v>
      </c>
      <c r="U93" s="101">
        <v>1823</v>
      </c>
      <c r="W93" s="79" t="s">
        <v>104</v>
      </c>
      <c r="X93" s="85">
        <f>+SUM(E72:Q74)</f>
        <v>13322</v>
      </c>
      <c r="Z93" s="79" t="s">
        <v>104</v>
      </c>
      <c r="AA93" s="85">
        <f>+SUM(E72:P74)</f>
        <v>13322</v>
      </c>
    </row>
    <row r="94" spans="1:27" x14ac:dyDescent="0.25">
      <c r="A94" s="627"/>
      <c r="B94" s="102">
        <v>24</v>
      </c>
      <c r="C94" s="103"/>
      <c r="D94" s="103"/>
      <c r="E94" s="103"/>
      <c r="F94" s="103"/>
      <c r="G94" s="103"/>
      <c r="H94" s="103"/>
      <c r="I94" s="103"/>
      <c r="J94" s="103"/>
      <c r="K94" s="103">
        <v>1</v>
      </c>
      <c r="L94" s="103">
        <v>1</v>
      </c>
      <c r="M94" s="103">
        <v>11</v>
      </c>
      <c r="N94" s="103">
        <v>57</v>
      </c>
      <c r="O94" s="103">
        <v>247</v>
      </c>
      <c r="P94" s="103">
        <v>648</v>
      </c>
      <c r="Q94" s="103">
        <v>642</v>
      </c>
      <c r="R94" s="103">
        <v>383</v>
      </c>
      <c r="S94" s="103">
        <v>202</v>
      </c>
      <c r="T94" s="104">
        <v>498</v>
      </c>
      <c r="U94" s="101">
        <v>2690</v>
      </c>
      <c r="W94" s="79" t="s">
        <v>105</v>
      </c>
      <c r="X94" s="85">
        <f>+SUM(E75:Q79,E91:Q92,E97:Q97)</f>
        <v>100354</v>
      </c>
      <c r="Z94" s="79" t="s">
        <v>105</v>
      </c>
      <c r="AA94" s="85">
        <f>+SUM(E75:P79,E91:P92,E97:P97)</f>
        <v>100296</v>
      </c>
    </row>
    <row r="95" spans="1:27" x14ac:dyDescent="0.25">
      <c r="A95" s="627"/>
      <c r="B95" s="102">
        <v>25</v>
      </c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>
        <v>3</v>
      </c>
      <c r="N95" s="103">
        <v>9</v>
      </c>
      <c r="O95" s="103">
        <v>50</v>
      </c>
      <c r="P95" s="103">
        <v>293</v>
      </c>
      <c r="Q95" s="103">
        <v>809</v>
      </c>
      <c r="R95" s="103">
        <v>935</v>
      </c>
      <c r="S95" s="103">
        <v>482</v>
      </c>
      <c r="T95" s="104">
        <v>955</v>
      </c>
      <c r="U95" s="101">
        <v>3536</v>
      </c>
      <c r="W95" s="79" t="s">
        <v>106</v>
      </c>
      <c r="X95" s="85">
        <f>+SUM(E80:Q83,E93:Q94)</f>
        <v>79461</v>
      </c>
      <c r="Z95" s="79" t="s">
        <v>106</v>
      </c>
      <c r="AA95" s="85">
        <f>+SUM(E80:P83,E93:P94)</f>
        <v>77764</v>
      </c>
    </row>
    <row r="96" spans="1:27" x14ac:dyDescent="0.25">
      <c r="A96" s="627"/>
      <c r="B96" s="102">
        <v>26</v>
      </c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>
        <v>2</v>
      </c>
      <c r="O96" s="103">
        <v>11</v>
      </c>
      <c r="P96" s="103">
        <v>39</v>
      </c>
      <c r="Q96" s="103">
        <v>88</v>
      </c>
      <c r="R96" s="103">
        <v>80</v>
      </c>
      <c r="S96" s="103">
        <v>58</v>
      </c>
      <c r="T96" s="104">
        <v>79</v>
      </c>
      <c r="U96" s="101">
        <v>357</v>
      </c>
      <c r="W96" s="79" t="s">
        <v>107</v>
      </c>
      <c r="X96" s="85">
        <f>+SUM(E84:Q90,E95:Q96)</f>
        <v>28445</v>
      </c>
      <c r="Z96" s="79" t="s">
        <v>107</v>
      </c>
      <c r="AA96" s="85">
        <f>+SUM(E84:P90,E95:P96)</f>
        <v>23289</v>
      </c>
    </row>
    <row r="97" spans="1:27" ht="30" x14ac:dyDescent="0.25">
      <c r="A97" s="106" t="s">
        <v>169</v>
      </c>
      <c r="B97" s="102">
        <v>99</v>
      </c>
      <c r="C97" s="103"/>
      <c r="D97" s="103"/>
      <c r="E97" s="103"/>
      <c r="F97" s="103"/>
      <c r="G97" s="103">
        <v>1</v>
      </c>
      <c r="H97" s="103">
        <v>16</v>
      </c>
      <c r="I97" s="103">
        <v>43</v>
      </c>
      <c r="J97" s="103">
        <v>89</v>
      </c>
      <c r="K97" s="103">
        <v>118</v>
      </c>
      <c r="L97" s="103">
        <v>129</v>
      </c>
      <c r="M97" s="103">
        <v>117</v>
      </c>
      <c r="N97" s="103">
        <v>91</v>
      </c>
      <c r="O97" s="103">
        <v>34</v>
      </c>
      <c r="P97" s="103">
        <v>20</v>
      </c>
      <c r="Q97" s="103">
        <v>5</v>
      </c>
      <c r="R97" s="103"/>
      <c r="S97" s="103"/>
      <c r="T97" s="104">
        <v>0</v>
      </c>
      <c r="U97" s="101">
        <v>663</v>
      </c>
      <c r="W97" s="78" t="s">
        <v>159</v>
      </c>
      <c r="X97" s="85">
        <f>+SUM(X93:X96)</f>
        <v>221582</v>
      </c>
      <c r="Z97" s="78" t="s">
        <v>159</v>
      </c>
      <c r="AA97" s="85">
        <f>+SUM(AA93:AA96)</f>
        <v>214671</v>
      </c>
    </row>
    <row r="98" spans="1:27" x14ac:dyDescent="0.25">
      <c r="A98" s="78" t="s">
        <v>159</v>
      </c>
      <c r="B98" s="100"/>
      <c r="C98" s="101">
        <f t="shared" ref="C98:U98" si="2">+SUM(C72:C97)</f>
        <v>1803</v>
      </c>
      <c r="D98" s="101">
        <f t="shared" si="2"/>
        <v>6163</v>
      </c>
      <c r="E98" s="101">
        <f t="shared" si="2"/>
        <v>15675</v>
      </c>
      <c r="F98" s="101">
        <f t="shared" si="2"/>
        <v>16715</v>
      </c>
      <c r="G98" s="101">
        <f t="shared" si="2"/>
        <v>17679</v>
      </c>
      <c r="H98" s="101">
        <f t="shared" si="2"/>
        <v>18699</v>
      </c>
      <c r="I98" s="101">
        <f t="shared" si="2"/>
        <v>18607</v>
      </c>
      <c r="J98" s="101">
        <f t="shared" si="2"/>
        <v>18941</v>
      </c>
      <c r="K98" s="101">
        <f t="shared" si="2"/>
        <v>19414</v>
      </c>
      <c r="L98" s="101">
        <f t="shared" si="2"/>
        <v>18022</v>
      </c>
      <c r="M98" s="101">
        <f t="shared" si="2"/>
        <v>19163</v>
      </c>
      <c r="N98" s="101">
        <f t="shared" si="2"/>
        <v>19144</v>
      </c>
      <c r="O98" s="101">
        <f t="shared" si="2"/>
        <v>17748</v>
      </c>
      <c r="P98" s="101">
        <f t="shared" si="2"/>
        <v>14864</v>
      </c>
      <c r="Q98" s="101">
        <f t="shared" si="2"/>
        <v>6911</v>
      </c>
      <c r="R98" s="101">
        <f t="shared" si="2"/>
        <v>3267</v>
      </c>
      <c r="S98" s="101">
        <f t="shared" si="2"/>
        <v>1180</v>
      </c>
      <c r="T98" s="101">
        <f t="shared" si="2"/>
        <v>3075</v>
      </c>
      <c r="U98" s="101">
        <f t="shared" si="2"/>
        <v>237070</v>
      </c>
      <c r="V98" s="76"/>
    </row>
    <row r="99" spans="1:27" x14ac:dyDescent="0.25">
      <c r="B99" s="76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8"/>
      <c r="V99" s="107"/>
    </row>
    <row r="104" spans="1:27" x14ac:dyDescent="0.25">
      <c r="A104" s="75"/>
      <c r="B104" s="75" t="s">
        <v>152</v>
      </c>
      <c r="W104" t="s">
        <v>153</v>
      </c>
      <c r="Z104" t="s">
        <v>154</v>
      </c>
    </row>
    <row r="105" spans="1:27" x14ac:dyDescent="0.25">
      <c r="A105" s="75"/>
      <c r="B105" s="75"/>
      <c r="V105" s="9" t="s">
        <v>91</v>
      </c>
    </row>
    <row r="106" spans="1:27" x14ac:dyDescent="0.25">
      <c r="B106" s="76" t="s">
        <v>171</v>
      </c>
      <c r="Z106" s="77" t="s">
        <v>97</v>
      </c>
      <c r="AA106" s="77"/>
    </row>
    <row r="107" spans="1:27" x14ac:dyDescent="0.25">
      <c r="A107" s="78" t="s">
        <v>156</v>
      </c>
      <c r="B107" s="78" t="s">
        <v>0</v>
      </c>
      <c r="C107" s="78" t="s">
        <v>157</v>
      </c>
      <c r="D107" s="78" t="s">
        <v>4</v>
      </c>
      <c r="E107" s="78" t="s">
        <v>5</v>
      </c>
      <c r="F107" s="78" t="s">
        <v>6</v>
      </c>
      <c r="G107" s="78" t="s">
        <v>7</v>
      </c>
      <c r="H107" s="78" t="s">
        <v>8</v>
      </c>
      <c r="I107" s="78" t="s">
        <v>9</v>
      </c>
      <c r="J107" s="78" t="s">
        <v>10</v>
      </c>
      <c r="K107" s="78" t="s">
        <v>11</v>
      </c>
      <c r="L107" s="78" t="s">
        <v>12</v>
      </c>
      <c r="M107" s="78" t="s">
        <v>13</v>
      </c>
      <c r="N107" s="78" t="s">
        <v>14</v>
      </c>
      <c r="O107" s="78" t="s">
        <v>15</v>
      </c>
      <c r="P107" s="78" t="s">
        <v>16</v>
      </c>
      <c r="Q107" s="78" t="s">
        <v>17</v>
      </c>
      <c r="R107" s="78" t="s">
        <v>18</v>
      </c>
      <c r="S107" s="78" t="s">
        <v>19</v>
      </c>
      <c r="T107" s="78" t="s">
        <v>158</v>
      </c>
      <c r="U107" s="78" t="s">
        <v>159</v>
      </c>
      <c r="W107" s="79" t="s">
        <v>92</v>
      </c>
      <c r="X107" s="78" t="s">
        <v>159</v>
      </c>
      <c r="Z107" s="80" t="s">
        <v>92</v>
      </c>
      <c r="AA107" s="78" t="s">
        <v>159</v>
      </c>
    </row>
    <row r="108" spans="1:27" x14ac:dyDescent="0.25">
      <c r="A108" s="627" t="s">
        <v>93</v>
      </c>
      <c r="B108" s="102" t="s">
        <v>160</v>
      </c>
      <c r="C108" s="103">
        <v>1716</v>
      </c>
      <c r="D108" s="103">
        <v>178</v>
      </c>
      <c r="E108" s="103">
        <v>52</v>
      </c>
      <c r="F108" s="103">
        <v>2</v>
      </c>
      <c r="G108" s="103"/>
      <c r="H108" s="103">
        <v>1</v>
      </c>
      <c r="I108" s="103">
        <v>1</v>
      </c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4">
        <v>0</v>
      </c>
      <c r="U108" s="101">
        <f>SUM(C108:T108)</f>
        <v>1950</v>
      </c>
      <c r="W108" s="79" t="s">
        <v>93</v>
      </c>
      <c r="X108" s="85">
        <f>+SUM(U108:U110)</f>
        <v>22027</v>
      </c>
      <c r="Z108" s="86" t="s">
        <v>93</v>
      </c>
      <c r="AA108" s="85">
        <f>+SUM(U108:U110)</f>
        <v>22027</v>
      </c>
    </row>
    <row r="109" spans="1:27" x14ac:dyDescent="0.25">
      <c r="A109" s="627"/>
      <c r="B109" s="102" t="s">
        <v>161</v>
      </c>
      <c r="C109" s="103">
        <v>452</v>
      </c>
      <c r="D109" s="103">
        <v>2182</v>
      </c>
      <c r="E109" s="103">
        <v>296</v>
      </c>
      <c r="F109" s="103">
        <v>98</v>
      </c>
      <c r="G109" s="103">
        <v>5</v>
      </c>
      <c r="H109" s="103">
        <v>6</v>
      </c>
      <c r="I109" s="103">
        <v>4</v>
      </c>
      <c r="J109" s="103">
        <v>2</v>
      </c>
      <c r="K109" s="103">
        <v>1</v>
      </c>
      <c r="L109" s="103"/>
      <c r="M109" s="103"/>
      <c r="N109" s="103"/>
      <c r="O109" s="103"/>
      <c r="P109" s="103"/>
      <c r="Q109" s="103"/>
      <c r="R109" s="103"/>
      <c r="S109" s="103"/>
      <c r="T109" s="104">
        <v>0</v>
      </c>
      <c r="U109" s="101">
        <f t="shared" ref="U109:U130" si="3">SUM(C109:T109)</f>
        <v>3046</v>
      </c>
      <c r="W109" s="79" t="s">
        <v>94</v>
      </c>
      <c r="X109" s="85">
        <f>+SUM(U111:U115,U124,U125,U130)</f>
        <v>101664</v>
      </c>
      <c r="Z109" s="86" t="s">
        <v>94</v>
      </c>
      <c r="AA109" s="85">
        <f>+SUM(U111:U115,U124,U125,U130)</f>
        <v>101664</v>
      </c>
    </row>
    <row r="110" spans="1:27" x14ac:dyDescent="0.25">
      <c r="A110" s="627"/>
      <c r="B110" s="102">
        <v>0</v>
      </c>
      <c r="C110" s="103">
        <v>91</v>
      </c>
      <c r="D110" s="103">
        <v>3448</v>
      </c>
      <c r="E110" s="103">
        <v>11997</v>
      </c>
      <c r="F110" s="103">
        <v>1268</v>
      </c>
      <c r="G110" s="103">
        <v>183</v>
      </c>
      <c r="H110" s="103">
        <v>15</v>
      </c>
      <c r="I110" s="103">
        <v>11</v>
      </c>
      <c r="J110" s="103">
        <v>8</v>
      </c>
      <c r="K110" s="103">
        <v>1</v>
      </c>
      <c r="L110" s="103">
        <v>2</v>
      </c>
      <c r="M110" s="103">
        <v>2</v>
      </c>
      <c r="N110" s="103">
        <v>2</v>
      </c>
      <c r="O110" s="103">
        <v>1</v>
      </c>
      <c r="P110" s="103">
        <v>2</v>
      </c>
      <c r="Q110" s="103"/>
      <c r="R110" s="103"/>
      <c r="S110" s="103"/>
      <c r="T110" s="104">
        <v>0</v>
      </c>
      <c r="U110" s="101">
        <f t="shared" si="3"/>
        <v>17031</v>
      </c>
      <c r="W110" s="79" t="s">
        <v>95</v>
      </c>
      <c r="X110" s="85">
        <f>+SUM(U116:U119,U126:U127)</f>
        <v>81162</v>
      </c>
      <c r="Z110" s="86" t="s">
        <v>95</v>
      </c>
      <c r="AA110" s="85">
        <f>+SUM(U116:U119,U126:U127)</f>
        <v>81162</v>
      </c>
    </row>
    <row r="111" spans="1:27" x14ac:dyDescent="0.25">
      <c r="A111" s="627" t="s">
        <v>94</v>
      </c>
      <c r="B111" s="102">
        <v>1</v>
      </c>
      <c r="C111" s="103">
        <v>2</v>
      </c>
      <c r="D111" s="103">
        <v>53</v>
      </c>
      <c r="E111" s="103">
        <v>2941</v>
      </c>
      <c r="F111" s="103">
        <v>12657</v>
      </c>
      <c r="G111" s="103">
        <v>3021</v>
      </c>
      <c r="H111" s="103">
        <v>634</v>
      </c>
      <c r="I111" s="103">
        <v>125</v>
      </c>
      <c r="J111" s="103">
        <v>16</v>
      </c>
      <c r="K111" s="103">
        <v>6</v>
      </c>
      <c r="L111" s="103">
        <v>11</v>
      </c>
      <c r="M111" s="103">
        <v>9</v>
      </c>
      <c r="N111" s="103">
        <v>4</v>
      </c>
      <c r="O111" s="103">
        <v>2</v>
      </c>
      <c r="P111" s="103">
        <v>1</v>
      </c>
      <c r="Q111" s="103"/>
      <c r="R111" s="103"/>
      <c r="S111" s="103"/>
      <c r="T111" s="104">
        <v>2</v>
      </c>
      <c r="U111" s="101">
        <f>SUM(C111:T111)</f>
        <v>19484</v>
      </c>
      <c r="W111" s="79" t="s">
        <v>96</v>
      </c>
      <c r="X111" s="85">
        <f>+SUM(U120:U123,U128:U129)</f>
        <v>32291</v>
      </c>
      <c r="Z111" s="86" t="s">
        <v>96</v>
      </c>
      <c r="AA111" s="85">
        <f>+SUM(U120:U123,U128:U129)</f>
        <v>32291</v>
      </c>
    </row>
    <row r="112" spans="1:27" x14ac:dyDescent="0.25">
      <c r="A112" s="627"/>
      <c r="B112" s="102">
        <v>2</v>
      </c>
      <c r="C112" s="103">
        <v>0</v>
      </c>
      <c r="D112" s="103">
        <v>1</v>
      </c>
      <c r="E112" s="103">
        <v>28</v>
      </c>
      <c r="F112" s="103">
        <v>2967</v>
      </c>
      <c r="G112" s="103">
        <v>11852</v>
      </c>
      <c r="H112" s="103">
        <v>3259</v>
      </c>
      <c r="I112" s="103">
        <v>952</v>
      </c>
      <c r="J112" s="103">
        <v>265</v>
      </c>
      <c r="K112" s="103">
        <v>63</v>
      </c>
      <c r="L112" s="103">
        <v>28</v>
      </c>
      <c r="M112" s="103">
        <v>21</v>
      </c>
      <c r="N112" s="103">
        <v>10</v>
      </c>
      <c r="O112" s="103">
        <v>6</v>
      </c>
      <c r="P112" s="103">
        <v>1</v>
      </c>
      <c r="Q112" s="103">
        <v>2</v>
      </c>
      <c r="R112" s="103">
        <v>1</v>
      </c>
      <c r="S112" s="103"/>
      <c r="T112" s="104">
        <v>0</v>
      </c>
      <c r="U112" s="101">
        <f t="shared" si="3"/>
        <v>19456</v>
      </c>
      <c r="W112" s="78" t="s">
        <v>159</v>
      </c>
      <c r="X112" s="85">
        <f>+SUM(X108:X111)</f>
        <v>237144</v>
      </c>
      <c r="Z112" s="78" t="s">
        <v>159</v>
      </c>
      <c r="AA112" s="85">
        <f>+SUM(AA108:AA111)</f>
        <v>237144</v>
      </c>
    </row>
    <row r="113" spans="1:27" x14ac:dyDescent="0.25">
      <c r="A113" s="627"/>
      <c r="B113" s="102">
        <v>3</v>
      </c>
      <c r="C113" s="103">
        <v>0</v>
      </c>
      <c r="D113" s="103"/>
      <c r="E113" s="103">
        <v>5</v>
      </c>
      <c r="F113" s="103">
        <v>16</v>
      </c>
      <c r="G113" s="103">
        <v>3068</v>
      </c>
      <c r="H113" s="103">
        <v>11467</v>
      </c>
      <c r="I113" s="103">
        <v>3611</v>
      </c>
      <c r="J113" s="103">
        <v>1244</v>
      </c>
      <c r="K113" s="103">
        <v>381</v>
      </c>
      <c r="L113" s="103">
        <v>121</v>
      </c>
      <c r="M113" s="103">
        <v>60</v>
      </c>
      <c r="N113" s="103">
        <v>16</v>
      </c>
      <c r="O113" s="103">
        <v>6</v>
      </c>
      <c r="P113" s="103">
        <v>2</v>
      </c>
      <c r="Q113" s="103">
        <v>1</v>
      </c>
      <c r="R113" s="103"/>
      <c r="S113" s="103">
        <v>1</v>
      </c>
      <c r="T113" s="104">
        <v>2</v>
      </c>
      <c r="U113" s="101">
        <f t="shared" si="3"/>
        <v>20001</v>
      </c>
      <c r="W113" s="90"/>
      <c r="X113" s="90"/>
    </row>
    <row r="114" spans="1:27" x14ac:dyDescent="0.25">
      <c r="A114" s="627"/>
      <c r="B114" s="102">
        <v>4</v>
      </c>
      <c r="C114" s="103">
        <v>0</v>
      </c>
      <c r="D114" s="103"/>
      <c r="E114" s="103">
        <v>2</v>
      </c>
      <c r="F114" s="103"/>
      <c r="G114" s="103">
        <v>24</v>
      </c>
      <c r="H114" s="103">
        <v>2971</v>
      </c>
      <c r="I114" s="103">
        <v>11036</v>
      </c>
      <c r="J114" s="103">
        <v>3894</v>
      </c>
      <c r="K114" s="103">
        <v>1469</v>
      </c>
      <c r="L114" s="103">
        <v>584</v>
      </c>
      <c r="M114" s="103">
        <v>206</v>
      </c>
      <c r="N114" s="103">
        <v>60</v>
      </c>
      <c r="O114" s="103">
        <v>27</v>
      </c>
      <c r="P114" s="103">
        <v>7</v>
      </c>
      <c r="Q114" s="103">
        <v>2</v>
      </c>
      <c r="R114" s="103">
        <v>1</v>
      </c>
      <c r="S114" s="103">
        <v>3</v>
      </c>
      <c r="T114" s="104">
        <v>3</v>
      </c>
      <c r="U114" s="101">
        <f t="shared" si="3"/>
        <v>20289</v>
      </c>
      <c r="W114" s="90"/>
      <c r="X114" s="90"/>
    </row>
    <row r="115" spans="1:27" x14ac:dyDescent="0.25">
      <c r="A115" s="627"/>
      <c r="B115" s="102">
        <v>5</v>
      </c>
      <c r="C115" s="103">
        <v>1</v>
      </c>
      <c r="D115" s="103">
        <v>1</v>
      </c>
      <c r="E115" s="103">
        <v>5</v>
      </c>
      <c r="F115" s="103">
        <v>3</v>
      </c>
      <c r="G115" s="103">
        <v>7</v>
      </c>
      <c r="H115" s="103">
        <v>42</v>
      </c>
      <c r="I115" s="103">
        <v>2963</v>
      </c>
      <c r="J115" s="103">
        <v>10827</v>
      </c>
      <c r="K115" s="103">
        <v>3551</v>
      </c>
      <c r="L115" s="103">
        <v>1742</v>
      </c>
      <c r="M115" s="103">
        <v>575</v>
      </c>
      <c r="N115" s="103">
        <v>211</v>
      </c>
      <c r="O115" s="103">
        <v>85</v>
      </c>
      <c r="P115" s="103">
        <v>37</v>
      </c>
      <c r="Q115" s="103">
        <v>14</v>
      </c>
      <c r="R115" s="103">
        <v>13</v>
      </c>
      <c r="S115" s="103">
        <v>10</v>
      </c>
      <c r="T115" s="104">
        <v>57</v>
      </c>
      <c r="U115" s="101">
        <f t="shared" si="3"/>
        <v>20144</v>
      </c>
      <c r="W115" s="90"/>
      <c r="X115" s="90"/>
    </row>
    <row r="116" spans="1:27" x14ac:dyDescent="0.25">
      <c r="A116" s="627" t="s">
        <v>95</v>
      </c>
      <c r="B116" s="102">
        <v>6</v>
      </c>
      <c r="C116" s="103">
        <v>0</v>
      </c>
      <c r="D116" s="103"/>
      <c r="E116" s="103">
        <v>1</v>
      </c>
      <c r="F116" s="103"/>
      <c r="G116" s="103">
        <v>1</v>
      </c>
      <c r="H116" s="103">
        <v>1</v>
      </c>
      <c r="I116" s="103">
        <v>39</v>
      </c>
      <c r="J116" s="103">
        <v>3078</v>
      </c>
      <c r="K116" s="103">
        <v>9737</v>
      </c>
      <c r="L116" s="103">
        <v>4075</v>
      </c>
      <c r="M116" s="103">
        <v>2120</v>
      </c>
      <c r="N116" s="103">
        <v>825</v>
      </c>
      <c r="O116" s="103">
        <v>291</v>
      </c>
      <c r="P116" s="103">
        <v>98</v>
      </c>
      <c r="Q116" s="103">
        <v>31</v>
      </c>
      <c r="R116" s="103">
        <v>12</v>
      </c>
      <c r="S116" s="103">
        <v>2</v>
      </c>
      <c r="T116" s="104">
        <v>2</v>
      </c>
      <c r="U116" s="101">
        <f t="shared" si="3"/>
        <v>20313</v>
      </c>
      <c r="W116" s="79" t="s">
        <v>98</v>
      </c>
      <c r="X116" s="78" t="s">
        <v>159</v>
      </c>
      <c r="Z116" s="86" t="s">
        <v>98</v>
      </c>
      <c r="AA116" s="78" t="s">
        <v>159</v>
      </c>
    </row>
    <row r="117" spans="1:27" x14ac:dyDescent="0.25">
      <c r="A117" s="627"/>
      <c r="B117" s="102">
        <v>7</v>
      </c>
      <c r="C117" s="103">
        <v>0</v>
      </c>
      <c r="D117" s="103"/>
      <c r="E117" s="103"/>
      <c r="F117" s="103"/>
      <c r="G117" s="103"/>
      <c r="H117" s="103">
        <v>3</v>
      </c>
      <c r="I117" s="103">
        <v>4</v>
      </c>
      <c r="J117" s="103">
        <v>25</v>
      </c>
      <c r="K117" s="103">
        <v>2662</v>
      </c>
      <c r="L117" s="103">
        <v>9648</v>
      </c>
      <c r="M117" s="103">
        <v>4253</v>
      </c>
      <c r="N117" s="103">
        <v>2039</v>
      </c>
      <c r="O117" s="103">
        <v>933</v>
      </c>
      <c r="P117" s="103">
        <v>265</v>
      </c>
      <c r="Q117" s="103">
        <v>62</v>
      </c>
      <c r="R117" s="103">
        <v>18</v>
      </c>
      <c r="S117" s="103">
        <v>7</v>
      </c>
      <c r="T117" s="104">
        <v>5</v>
      </c>
      <c r="U117" s="101">
        <f t="shared" si="3"/>
        <v>19924</v>
      </c>
      <c r="W117" s="94" t="s">
        <v>162</v>
      </c>
      <c r="X117" s="85">
        <f>+SUM(E108:F110)</f>
        <v>13713</v>
      </c>
      <c r="Z117" s="95" t="s">
        <v>99</v>
      </c>
      <c r="AA117" s="85">
        <v>12345</v>
      </c>
    </row>
    <row r="118" spans="1:27" x14ac:dyDescent="0.25">
      <c r="A118" s="627"/>
      <c r="B118" s="102">
        <v>8</v>
      </c>
      <c r="C118" s="103">
        <v>0</v>
      </c>
      <c r="D118" s="103"/>
      <c r="E118" s="103"/>
      <c r="F118" s="103"/>
      <c r="G118" s="103">
        <v>1</v>
      </c>
      <c r="H118" s="103"/>
      <c r="I118" s="103"/>
      <c r="J118" s="103">
        <v>1</v>
      </c>
      <c r="K118" s="103">
        <v>35</v>
      </c>
      <c r="L118" s="103">
        <v>2874</v>
      </c>
      <c r="M118" s="103">
        <v>9103</v>
      </c>
      <c r="N118" s="103">
        <v>4171</v>
      </c>
      <c r="O118" s="103">
        <v>2077</v>
      </c>
      <c r="P118" s="103">
        <v>740</v>
      </c>
      <c r="Q118" s="103">
        <v>176</v>
      </c>
      <c r="R118" s="103">
        <v>43</v>
      </c>
      <c r="S118" s="103">
        <v>8</v>
      </c>
      <c r="T118" s="104">
        <v>9</v>
      </c>
      <c r="U118" s="101">
        <f t="shared" si="3"/>
        <v>19238</v>
      </c>
      <c r="W118" s="94" t="s">
        <v>163</v>
      </c>
      <c r="X118" s="85">
        <f>+SUM(G111:K115,G124:K125,G130:K130)</f>
        <v>77172</v>
      </c>
      <c r="Z118" s="95" t="s">
        <v>109</v>
      </c>
      <c r="AA118" s="85">
        <v>87186</v>
      </c>
    </row>
    <row r="119" spans="1:27" x14ac:dyDescent="0.25">
      <c r="A119" s="627"/>
      <c r="B119" s="102">
        <v>9</v>
      </c>
      <c r="C119" s="103">
        <v>0</v>
      </c>
      <c r="D119" s="103"/>
      <c r="E119" s="103"/>
      <c r="F119" s="103"/>
      <c r="G119" s="103"/>
      <c r="H119" s="103"/>
      <c r="I119" s="103"/>
      <c r="J119" s="103"/>
      <c r="K119" s="103">
        <v>1</v>
      </c>
      <c r="L119" s="103">
        <v>39</v>
      </c>
      <c r="M119" s="103">
        <v>2839</v>
      </c>
      <c r="N119" s="103">
        <v>8139</v>
      </c>
      <c r="O119" s="103">
        <v>3928</v>
      </c>
      <c r="P119" s="103">
        <v>1858</v>
      </c>
      <c r="Q119" s="103">
        <v>639</v>
      </c>
      <c r="R119" s="103">
        <v>131</v>
      </c>
      <c r="S119" s="103">
        <v>25</v>
      </c>
      <c r="T119" s="104">
        <v>14</v>
      </c>
      <c r="U119" s="101">
        <f t="shared" si="3"/>
        <v>17613</v>
      </c>
      <c r="W119" s="94" t="s">
        <v>164</v>
      </c>
      <c r="X119" s="85">
        <f>+SUM(L116:O119,L126:O127)</f>
        <v>58011</v>
      </c>
      <c r="Z119" s="95" t="s">
        <v>101</v>
      </c>
      <c r="AA119" s="85">
        <v>62739</v>
      </c>
    </row>
    <row r="120" spans="1:27" x14ac:dyDescent="0.25">
      <c r="A120" s="627" t="s">
        <v>96</v>
      </c>
      <c r="B120" s="102">
        <v>10</v>
      </c>
      <c r="C120" s="103">
        <v>0</v>
      </c>
      <c r="D120" s="103"/>
      <c r="E120" s="103"/>
      <c r="F120" s="103"/>
      <c r="G120" s="103"/>
      <c r="H120" s="103"/>
      <c r="I120" s="103"/>
      <c r="J120" s="103">
        <v>1</v>
      </c>
      <c r="K120" s="103"/>
      <c r="L120" s="103"/>
      <c r="M120" s="103">
        <v>53</v>
      </c>
      <c r="N120" s="103">
        <v>2391</v>
      </c>
      <c r="O120" s="103">
        <v>7498</v>
      </c>
      <c r="P120" s="103">
        <v>3397</v>
      </c>
      <c r="Q120" s="103">
        <v>1516</v>
      </c>
      <c r="R120" s="103">
        <v>312</v>
      </c>
      <c r="S120" s="103">
        <v>48</v>
      </c>
      <c r="T120" s="104">
        <v>30</v>
      </c>
      <c r="U120" s="101">
        <f t="shared" si="3"/>
        <v>15246</v>
      </c>
      <c r="W120" s="94" t="s">
        <v>165</v>
      </c>
      <c r="X120" s="85">
        <f>+SUM(P120:Q123,P128:Q129)</f>
        <v>15493</v>
      </c>
      <c r="Z120" s="95" t="s">
        <v>102</v>
      </c>
      <c r="AA120" s="85">
        <v>19900</v>
      </c>
    </row>
    <row r="121" spans="1:27" x14ac:dyDescent="0.25">
      <c r="A121" s="627"/>
      <c r="B121" s="102">
        <v>11</v>
      </c>
      <c r="C121" s="103">
        <v>0</v>
      </c>
      <c r="D121" s="103"/>
      <c r="E121" s="103"/>
      <c r="F121" s="103"/>
      <c r="G121" s="103"/>
      <c r="H121" s="103"/>
      <c r="I121" s="103"/>
      <c r="J121" s="103"/>
      <c r="K121" s="103"/>
      <c r="L121" s="103"/>
      <c r="M121" s="103">
        <v>2</v>
      </c>
      <c r="N121" s="103">
        <v>41</v>
      </c>
      <c r="O121" s="103">
        <v>2214</v>
      </c>
      <c r="P121" s="103">
        <v>6472</v>
      </c>
      <c r="Q121" s="103">
        <v>2944</v>
      </c>
      <c r="R121" s="103">
        <v>1221</v>
      </c>
      <c r="S121" s="103">
        <v>296</v>
      </c>
      <c r="T121" s="104">
        <v>70</v>
      </c>
      <c r="U121" s="101">
        <f t="shared" si="3"/>
        <v>13260</v>
      </c>
      <c r="W121" s="78" t="s">
        <v>159</v>
      </c>
      <c r="X121" s="85">
        <f>+SUM(X117:X120)</f>
        <v>164389</v>
      </c>
      <c r="Z121" s="78" t="s">
        <v>159</v>
      </c>
      <c r="AA121" s="85">
        <v>182170</v>
      </c>
    </row>
    <row r="122" spans="1:27" x14ac:dyDescent="0.25">
      <c r="A122" s="627"/>
      <c r="B122" s="102">
        <v>12</v>
      </c>
      <c r="C122" s="103">
        <v>0</v>
      </c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>
        <v>17</v>
      </c>
      <c r="Q122" s="103">
        <v>49</v>
      </c>
      <c r="R122" s="103">
        <v>27</v>
      </c>
      <c r="S122" s="103">
        <v>19</v>
      </c>
      <c r="T122" s="104">
        <v>69</v>
      </c>
      <c r="U122" s="101">
        <f t="shared" si="3"/>
        <v>181</v>
      </c>
      <c r="W122" s="90"/>
      <c r="X122" s="90"/>
    </row>
    <row r="123" spans="1:27" x14ac:dyDescent="0.25">
      <c r="A123" s="627"/>
      <c r="B123" s="102">
        <v>13</v>
      </c>
      <c r="C123" s="103">
        <v>0</v>
      </c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>
        <v>12</v>
      </c>
      <c r="R123" s="103">
        <v>28</v>
      </c>
      <c r="S123" s="103">
        <v>25</v>
      </c>
      <c r="T123" s="104">
        <v>80</v>
      </c>
      <c r="U123" s="101">
        <f t="shared" si="3"/>
        <v>145</v>
      </c>
      <c r="W123" s="90"/>
      <c r="X123" s="90"/>
    </row>
    <row r="124" spans="1:27" x14ac:dyDescent="0.25">
      <c r="A124" s="627" t="s">
        <v>166</v>
      </c>
      <c r="B124" s="102">
        <v>21</v>
      </c>
      <c r="C124" s="103">
        <v>0</v>
      </c>
      <c r="D124" s="103"/>
      <c r="E124" s="103"/>
      <c r="F124" s="103"/>
      <c r="G124" s="103"/>
      <c r="H124" s="103">
        <v>1</v>
      </c>
      <c r="I124" s="103"/>
      <c r="J124" s="103">
        <v>1</v>
      </c>
      <c r="K124" s="103">
        <v>3</v>
      </c>
      <c r="L124" s="103"/>
      <c r="M124" s="103">
        <v>5</v>
      </c>
      <c r="N124" s="103">
        <v>11</v>
      </c>
      <c r="O124" s="103">
        <v>12</v>
      </c>
      <c r="P124" s="103">
        <v>14</v>
      </c>
      <c r="Q124" s="103">
        <v>14</v>
      </c>
      <c r="R124" s="103">
        <v>5</v>
      </c>
      <c r="S124" s="103">
        <v>13</v>
      </c>
      <c r="T124" s="104">
        <v>772</v>
      </c>
      <c r="U124" s="101">
        <f t="shared" si="3"/>
        <v>851</v>
      </c>
      <c r="W124" s="90"/>
      <c r="X124" s="90"/>
    </row>
    <row r="125" spans="1:27" x14ac:dyDescent="0.25">
      <c r="A125" s="627"/>
      <c r="B125" s="102">
        <v>22</v>
      </c>
      <c r="C125" s="103">
        <v>0</v>
      </c>
      <c r="D125" s="103"/>
      <c r="E125" s="103"/>
      <c r="F125" s="103"/>
      <c r="G125" s="103"/>
      <c r="H125" s="103"/>
      <c r="I125" s="103">
        <v>1</v>
      </c>
      <c r="J125" s="103">
        <v>1</v>
      </c>
      <c r="K125" s="103">
        <v>2</v>
      </c>
      <c r="L125" s="103">
        <v>3</v>
      </c>
      <c r="M125" s="103">
        <v>29</v>
      </c>
      <c r="N125" s="103">
        <v>49</v>
      </c>
      <c r="O125" s="103">
        <v>74</v>
      </c>
      <c r="P125" s="103">
        <v>38</v>
      </c>
      <c r="Q125" s="103">
        <v>22</v>
      </c>
      <c r="R125" s="103">
        <v>14</v>
      </c>
      <c r="S125" s="103">
        <v>6</v>
      </c>
      <c r="T125" s="104">
        <v>219</v>
      </c>
      <c r="U125" s="101">
        <f t="shared" si="3"/>
        <v>458</v>
      </c>
      <c r="W125" s="79" t="s">
        <v>168</v>
      </c>
      <c r="X125" s="78" t="s">
        <v>159</v>
      </c>
      <c r="Z125" s="79" t="s">
        <v>103</v>
      </c>
      <c r="AA125" s="78" t="s">
        <v>159</v>
      </c>
    </row>
    <row r="126" spans="1:27" x14ac:dyDescent="0.25">
      <c r="A126" s="627"/>
      <c r="B126" s="102">
        <v>23</v>
      </c>
      <c r="C126" s="103">
        <v>0</v>
      </c>
      <c r="D126" s="103"/>
      <c r="E126" s="103"/>
      <c r="F126" s="103"/>
      <c r="G126" s="103"/>
      <c r="H126" s="103"/>
      <c r="I126" s="103"/>
      <c r="J126" s="103"/>
      <c r="K126" s="103"/>
      <c r="L126" s="103">
        <v>4</v>
      </c>
      <c r="M126" s="103">
        <v>30</v>
      </c>
      <c r="N126" s="103">
        <v>108</v>
      </c>
      <c r="O126" s="103">
        <v>301</v>
      </c>
      <c r="P126" s="103">
        <v>368</v>
      </c>
      <c r="Q126" s="103">
        <v>287</v>
      </c>
      <c r="R126" s="103">
        <v>161</v>
      </c>
      <c r="S126" s="103">
        <v>80</v>
      </c>
      <c r="T126" s="104">
        <v>324</v>
      </c>
      <c r="U126" s="101">
        <f t="shared" si="3"/>
        <v>1663</v>
      </c>
      <c r="W126" s="79" t="s">
        <v>104</v>
      </c>
      <c r="X126" s="85">
        <f>+SUM(E108:Q110)</f>
        <v>13960</v>
      </c>
      <c r="Z126" s="79" t="s">
        <v>104</v>
      </c>
      <c r="AA126" s="85">
        <v>13960</v>
      </c>
    </row>
    <row r="127" spans="1:27" x14ac:dyDescent="0.25">
      <c r="A127" s="627"/>
      <c r="B127" s="102">
        <v>24</v>
      </c>
      <c r="C127" s="103">
        <v>0</v>
      </c>
      <c r="D127" s="103"/>
      <c r="E127" s="103"/>
      <c r="F127" s="103"/>
      <c r="G127" s="103">
        <v>1</v>
      </c>
      <c r="H127" s="103"/>
      <c r="I127" s="103"/>
      <c r="J127" s="103"/>
      <c r="K127" s="103"/>
      <c r="L127" s="103">
        <v>1</v>
      </c>
      <c r="M127" s="103">
        <v>5</v>
      </c>
      <c r="N127" s="103">
        <v>31</v>
      </c>
      <c r="O127" s="103">
        <v>177</v>
      </c>
      <c r="P127" s="103">
        <v>454</v>
      </c>
      <c r="Q127" s="103">
        <v>643</v>
      </c>
      <c r="R127" s="103">
        <v>382</v>
      </c>
      <c r="S127" s="103">
        <v>217</v>
      </c>
      <c r="T127" s="104">
        <v>500</v>
      </c>
      <c r="U127" s="101">
        <f t="shared" si="3"/>
        <v>2411</v>
      </c>
      <c r="W127" s="79" t="s">
        <v>105</v>
      </c>
      <c r="X127" s="85">
        <f>+SUM(E111:Q115,E124:Q125,E130:Q130)</f>
        <v>100484</v>
      </c>
      <c r="Z127" s="79" t="s">
        <v>105</v>
      </c>
      <c r="AA127" s="85">
        <v>100419</v>
      </c>
    </row>
    <row r="128" spans="1:27" x14ac:dyDescent="0.25">
      <c r="A128" s="627"/>
      <c r="B128" s="102">
        <v>25</v>
      </c>
      <c r="C128" s="103">
        <v>0</v>
      </c>
      <c r="D128" s="103"/>
      <c r="E128" s="103"/>
      <c r="F128" s="103"/>
      <c r="G128" s="103"/>
      <c r="H128" s="103"/>
      <c r="I128" s="103"/>
      <c r="J128" s="103"/>
      <c r="K128" s="103"/>
      <c r="L128" s="103"/>
      <c r="M128" s="103">
        <v>2</v>
      </c>
      <c r="N128" s="103">
        <v>4</v>
      </c>
      <c r="O128" s="103">
        <v>27</v>
      </c>
      <c r="P128" s="103">
        <v>79</v>
      </c>
      <c r="Q128" s="103">
        <v>126</v>
      </c>
      <c r="R128" s="103">
        <v>67</v>
      </c>
      <c r="S128" s="103">
        <v>35</v>
      </c>
      <c r="T128" s="104">
        <v>54</v>
      </c>
      <c r="U128" s="101">
        <f t="shared" si="3"/>
        <v>394</v>
      </c>
      <c r="W128" s="79" t="s">
        <v>106</v>
      </c>
      <c r="X128" s="85">
        <f>+SUM(E116:Q119,E126:Q127)</f>
        <v>79222</v>
      </c>
      <c r="Z128" s="79" t="s">
        <v>106</v>
      </c>
      <c r="AA128" s="85">
        <v>77384</v>
      </c>
    </row>
    <row r="129" spans="1:27" x14ac:dyDescent="0.25">
      <c r="A129" s="627"/>
      <c r="B129" s="102">
        <v>26</v>
      </c>
      <c r="C129" s="103">
        <v>0</v>
      </c>
      <c r="D129" s="103"/>
      <c r="E129" s="103"/>
      <c r="F129" s="103"/>
      <c r="G129" s="103"/>
      <c r="H129" s="103"/>
      <c r="I129" s="103"/>
      <c r="J129" s="103"/>
      <c r="K129" s="103"/>
      <c r="L129" s="103">
        <v>1</v>
      </c>
      <c r="M129" s="103"/>
      <c r="N129" s="103">
        <v>3</v>
      </c>
      <c r="O129" s="103">
        <v>30</v>
      </c>
      <c r="P129" s="103">
        <v>166</v>
      </c>
      <c r="Q129" s="103">
        <v>715</v>
      </c>
      <c r="R129" s="103">
        <v>747</v>
      </c>
      <c r="S129" s="103">
        <v>483</v>
      </c>
      <c r="T129" s="104">
        <v>920</v>
      </c>
      <c r="U129" s="101">
        <f t="shared" si="3"/>
        <v>3065</v>
      </c>
      <c r="W129" s="79" t="s">
        <v>107</v>
      </c>
      <c r="X129" s="85">
        <f>+SUM(E120:Q123,E128:Q129)</f>
        <v>27760</v>
      </c>
      <c r="Z129" s="79" t="s">
        <v>107</v>
      </c>
      <c r="AA129" s="85">
        <v>22398</v>
      </c>
    </row>
    <row r="130" spans="1:27" ht="30" x14ac:dyDescent="0.25">
      <c r="A130" s="106" t="s">
        <v>169</v>
      </c>
      <c r="B130" s="102">
        <v>99</v>
      </c>
      <c r="C130" s="103">
        <v>0</v>
      </c>
      <c r="D130" s="103"/>
      <c r="E130" s="103"/>
      <c r="F130" s="103"/>
      <c r="G130" s="103">
        <v>6</v>
      </c>
      <c r="H130" s="103">
        <v>40</v>
      </c>
      <c r="I130" s="103">
        <v>90</v>
      </c>
      <c r="J130" s="103">
        <v>125</v>
      </c>
      <c r="K130" s="103">
        <v>154</v>
      </c>
      <c r="L130" s="103">
        <v>190</v>
      </c>
      <c r="M130" s="103">
        <v>170</v>
      </c>
      <c r="N130" s="103">
        <v>110</v>
      </c>
      <c r="O130" s="103">
        <v>62</v>
      </c>
      <c r="P130" s="103">
        <v>24</v>
      </c>
      <c r="Q130" s="103">
        <v>10</v>
      </c>
      <c r="R130" s="103"/>
      <c r="S130" s="103"/>
      <c r="T130" s="104">
        <v>0</v>
      </c>
      <c r="U130" s="101">
        <f t="shared" si="3"/>
        <v>981</v>
      </c>
      <c r="W130" s="78" t="s">
        <v>159</v>
      </c>
      <c r="X130" s="85">
        <f>+SUM(X126:X129)</f>
        <v>221426</v>
      </c>
      <c r="Z130" s="78" t="s">
        <v>159</v>
      </c>
      <c r="AA130" s="85">
        <v>214161</v>
      </c>
    </row>
    <row r="131" spans="1:27" x14ac:dyDescent="0.25">
      <c r="A131" s="78" t="s">
        <v>159</v>
      </c>
      <c r="B131" s="100"/>
      <c r="C131" s="101">
        <f>+SUM(C108:C130)</f>
        <v>2262</v>
      </c>
      <c r="D131" s="101">
        <f t="shared" ref="D131:U131" si="4">+SUM(D108:D130)</f>
        <v>5863</v>
      </c>
      <c r="E131" s="101">
        <f t="shared" si="4"/>
        <v>15327</v>
      </c>
      <c r="F131" s="101">
        <f t="shared" si="4"/>
        <v>17011</v>
      </c>
      <c r="G131" s="101">
        <f t="shared" si="4"/>
        <v>18169</v>
      </c>
      <c r="H131" s="101">
        <f t="shared" si="4"/>
        <v>18440</v>
      </c>
      <c r="I131" s="101">
        <f t="shared" si="4"/>
        <v>18837</v>
      </c>
      <c r="J131" s="101">
        <f t="shared" si="4"/>
        <v>19488</v>
      </c>
      <c r="K131" s="101">
        <f t="shared" si="4"/>
        <v>18066</v>
      </c>
      <c r="L131" s="101">
        <f t="shared" si="4"/>
        <v>19323</v>
      </c>
      <c r="M131" s="101">
        <f t="shared" si="4"/>
        <v>19484</v>
      </c>
      <c r="N131" s="101">
        <f t="shared" si="4"/>
        <v>18225</v>
      </c>
      <c r="O131" s="101">
        <f t="shared" si="4"/>
        <v>17751</v>
      </c>
      <c r="P131" s="101">
        <f t="shared" si="4"/>
        <v>14040</v>
      </c>
      <c r="Q131" s="101">
        <f t="shared" si="4"/>
        <v>7265</v>
      </c>
      <c r="R131" s="101">
        <f t="shared" si="4"/>
        <v>3183</v>
      </c>
      <c r="S131" s="101">
        <f t="shared" si="4"/>
        <v>1278</v>
      </c>
      <c r="T131" s="101">
        <f t="shared" si="4"/>
        <v>3132</v>
      </c>
      <c r="U131" s="101">
        <f t="shared" si="4"/>
        <v>237144</v>
      </c>
      <c r="V131" s="76"/>
    </row>
    <row r="132" spans="1:27" x14ac:dyDescent="0.25">
      <c r="B132" s="76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8"/>
      <c r="V132" s="107"/>
    </row>
    <row r="133" spans="1:27" x14ac:dyDescent="0.25">
      <c r="C133" s="76"/>
      <c r="D133" s="109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</row>
    <row r="134" spans="1:27" x14ac:dyDescent="0.25">
      <c r="V134" s="9"/>
    </row>
    <row r="135" spans="1:27" x14ac:dyDescent="0.25">
      <c r="B135" t="s">
        <v>277</v>
      </c>
    </row>
    <row r="136" spans="1:27" x14ac:dyDescent="0.25">
      <c r="A136" s="78" t="s">
        <v>156</v>
      </c>
      <c r="B136" s="78" t="s">
        <v>0</v>
      </c>
      <c r="C136" s="78" t="s">
        <v>172</v>
      </c>
      <c r="D136" s="78" t="s">
        <v>4</v>
      </c>
      <c r="E136" s="78" t="s">
        <v>5</v>
      </c>
      <c r="F136" s="78" t="s">
        <v>6</v>
      </c>
      <c r="G136" s="78" t="s">
        <v>7</v>
      </c>
      <c r="H136" s="78" t="s">
        <v>8</v>
      </c>
      <c r="I136" s="78" t="s">
        <v>9</v>
      </c>
      <c r="J136" s="78" t="s">
        <v>10</v>
      </c>
      <c r="K136" s="78" t="s">
        <v>11</v>
      </c>
      <c r="L136" s="78" t="s">
        <v>12</v>
      </c>
      <c r="M136" s="78" t="s">
        <v>13</v>
      </c>
      <c r="N136" s="78" t="s">
        <v>14</v>
      </c>
      <c r="O136" s="78" t="s">
        <v>15</v>
      </c>
      <c r="P136" s="78" t="s">
        <v>16</v>
      </c>
      <c r="Q136" s="78" t="s">
        <v>17</v>
      </c>
      <c r="R136" s="78" t="s">
        <v>18</v>
      </c>
      <c r="S136" s="78" t="s">
        <v>19</v>
      </c>
      <c r="T136" s="78" t="s">
        <v>158</v>
      </c>
      <c r="U136" s="78" t="s">
        <v>159</v>
      </c>
      <c r="W136" s="79" t="s">
        <v>92</v>
      </c>
      <c r="X136" s="78" t="s">
        <v>159</v>
      </c>
      <c r="Y136" s="110"/>
      <c r="Z136" s="79" t="s">
        <v>92</v>
      </c>
      <c r="AA136" s="78" t="s">
        <v>159</v>
      </c>
    </row>
    <row r="137" spans="1:27" x14ac:dyDescent="0.25">
      <c r="A137" s="627" t="s">
        <v>93</v>
      </c>
      <c r="B137" s="106">
        <v>-2</v>
      </c>
      <c r="C137" s="111">
        <v>1324</v>
      </c>
      <c r="D137" s="111">
        <v>137</v>
      </c>
      <c r="E137" s="111">
        <v>23</v>
      </c>
      <c r="F137" s="111">
        <v>1</v>
      </c>
      <c r="G137" s="112"/>
      <c r="H137" s="112"/>
      <c r="I137" s="111">
        <v>1</v>
      </c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>
        <v>0</v>
      </c>
      <c r="U137" s="111">
        <v>1486</v>
      </c>
      <c r="W137" s="79" t="s">
        <v>93</v>
      </c>
      <c r="X137" s="85">
        <f>+SUM(U137:U139)</f>
        <v>20739</v>
      </c>
      <c r="Y137" s="110"/>
      <c r="Z137" s="79" t="s">
        <v>93</v>
      </c>
      <c r="AA137" s="85">
        <f>+SUM(U137:U139)</f>
        <v>20739</v>
      </c>
    </row>
    <row r="138" spans="1:27" x14ac:dyDescent="0.25">
      <c r="A138" s="627"/>
      <c r="B138" s="106">
        <v>-1</v>
      </c>
      <c r="C138" s="111">
        <v>355</v>
      </c>
      <c r="D138" s="111">
        <v>1804</v>
      </c>
      <c r="E138" s="111">
        <v>257</v>
      </c>
      <c r="F138" s="111">
        <v>94</v>
      </c>
      <c r="G138" s="111">
        <v>4</v>
      </c>
      <c r="H138" s="111">
        <v>1</v>
      </c>
      <c r="I138" s="111">
        <v>1</v>
      </c>
      <c r="J138" s="112"/>
      <c r="K138" s="111">
        <v>1</v>
      </c>
      <c r="L138" s="112"/>
      <c r="M138" s="112"/>
      <c r="N138" s="112"/>
      <c r="O138" s="112"/>
      <c r="P138" s="112"/>
      <c r="Q138" s="112"/>
      <c r="R138" s="112"/>
      <c r="S138" s="112"/>
      <c r="T138" s="112">
        <v>0</v>
      </c>
      <c r="U138" s="111">
        <v>2517</v>
      </c>
      <c r="W138" s="79" t="s">
        <v>94</v>
      </c>
      <c r="X138" s="85">
        <f>+SUM(U140:U144,U153,U154,U159)</f>
        <v>101386</v>
      </c>
      <c r="Y138" s="110"/>
      <c r="Z138" s="79" t="s">
        <v>94</v>
      </c>
      <c r="AA138" s="85">
        <f>+SUM(U140:U144,U153,U154,U159)</f>
        <v>101386</v>
      </c>
    </row>
    <row r="139" spans="1:27" x14ac:dyDescent="0.25">
      <c r="A139" s="627"/>
      <c r="B139" s="106">
        <v>0</v>
      </c>
      <c r="C139" s="111">
        <v>76</v>
      </c>
      <c r="D139" s="111">
        <v>3404</v>
      </c>
      <c r="E139" s="111">
        <v>11803</v>
      </c>
      <c r="F139" s="111">
        <v>1236</v>
      </c>
      <c r="G139" s="111">
        <v>174</v>
      </c>
      <c r="H139" s="111">
        <v>15</v>
      </c>
      <c r="I139" s="111">
        <v>13</v>
      </c>
      <c r="J139" s="111">
        <v>7</v>
      </c>
      <c r="K139" s="111">
        <v>1</v>
      </c>
      <c r="L139" s="111">
        <v>1</v>
      </c>
      <c r="M139" s="111">
        <v>2</v>
      </c>
      <c r="N139" s="111">
        <v>2</v>
      </c>
      <c r="O139" s="111">
        <v>1</v>
      </c>
      <c r="P139" s="111">
        <v>1</v>
      </c>
      <c r="Q139" s="112"/>
      <c r="R139" s="112"/>
      <c r="S139" s="112"/>
      <c r="T139" s="112">
        <v>0</v>
      </c>
      <c r="U139" s="111">
        <v>16736</v>
      </c>
      <c r="W139" s="79" t="s">
        <v>95</v>
      </c>
      <c r="X139" s="85">
        <f>+SUM(U145:U148,U155:U156)</f>
        <v>82616</v>
      </c>
      <c r="Y139" s="110"/>
      <c r="Z139" s="79" t="s">
        <v>95</v>
      </c>
      <c r="AA139" s="85">
        <f>+SUM(U145:U148,U155:U156)</f>
        <v>82616</v>
      </c>
    </row>
    <row r="140" spans="1:27" x14ac:dyDescent="0.25">
      <c r="A140" s="627" t="s">
        <v>94</v>
      </c>
      <c r="B140" s="106">
        <v>1</v>
      </c>
      <c r="C140" s="111">
        <v>2</v>
      </c>
      <c r="D140" s="111">
        <v>54</v>
      </c>
      <c r="E140" s="111">
        <v>2918</v>
      </c>
      <c r="F140" s="111">
        <v>12604</v>
      </c>
      <c r="G140" s="111">
        <v>3041</v>
      </c>
      <c r="H140" s="111">
        <v>640</v>
      </c>
      <c r="I140" s="111">
        <v>137</v>
      </c>
      <c r="J140" s="111">
        <v>19</v>
      </c>
      <c r="K140" s="111">
        <v>10</v>
      </c>
      <c r="L140" s="111">
        <v>8</v>
      </c>
      <c r="M140" s="111">
        <v>9</v>
      </c>
      <c r="N140" s="111">
        <v>4</v>
      </c>
      <c r="O140" s="111">
        <v>2</v>
      </c>
      <c r="P140" s="112"/>
      <c r="Q140" s="112"/>
      <c r="R140" s="112"/>
      <c r="S140" s="112"/>
      <c r="T140" s="112">
        <v>2</v>
      </c>
      <c r="U140" s="111">
        <v>19450</v>
      </c>
      <c r="W140" s="79" t="s">
        <v>96</v>
      </c>
      <c r="X140" s="85">
        <f>+SUM(U149:U152,U157:U158)</f>
        <v>33004</v>
      </c>
      <c r="Y140" s="110"/>
      <c r="Z140" s="79" t="s">
        <v>96</v>
      </c>
      <c r="AA140" s="85">
        <f>+SUM(U149:U152,U157:U158)</f>
        <v>33004</v>
      </c>
    </row>
    <row r="141" spans="1:27" x14ac:dyDescent="0.25">
      <c r="A141" s="627"/>
      <c r="B141" s="106">
        <v>2</v>
      </c>
      <c r="C141" s="111">
        <v>0</v>
      </c>
      <c r="D141" s="111">
        <v>1</v>
      </c>
      <c r="E141" s="111">
        <v>27</v>
      </c>
      <c r="F141" s="111">
        <v>2969</v>
      </c>
      <c r="G141" s="111">
        <v>11839</v>
      </c>
      <c r="H141" s="111">
        <v>3255</v>
      </c>
      <c r="I141" s="111">
        <v>969</v>
      </c>
      <c r="J141" s="111">
        <v>278</v>
      </c>
      <c r="K141" s="111">
        <v>72</v>
      </c>
      <c r="L141" s="111">
        <v>30</v>
      </c>
      <c r="M141" s="111">
        <v>24</v>
      </c>
      <c r="N141" s="111">
        <v>11</v>
      </c>
      <c r="O141" s="111">
        <v>6</v>
      </c>
      <c r="P141" s="111">
        <v>1</v>
      </c>
      <c r="Q141" s="111">
        <v>2</v>
      </c>
      <c r="R141" s="111">
        <v>1</v>
      </c>
      <c r="S141" s="112"/>
      <c r="T141" s="112">
        <v>1</v>
      </c>
      <c r="U141" s="111">
        <v>19486</v>
      </c>
      <c r="W141" s="94"/>
      <c r="X141" s="85">
        <f>+SUM(X137:X140)</f>
        <v>237745</v>
      </c>
      <c r="Y141" s="110"/>
      <c r="Z141" s="94"/>
      <c r="AA141" s="85">
        <f>+SUM(AA137:AA140)</f>
        <v>237745</v>
      </c>
    </row>
    <row r="142" spans="1:27" x14ac:dyDescent="0.25">
      <c r="A142" s="627"/>
      <c r="B142" s="106">
        <v>3</v>
      </c>
      <c r="C142" s="111">
        <v>0</v>
      </c>
      <c r="D142" s="112"/>
      <c r="E142" s="111">
        <v>5</v>
      </c>
      <c r="F142" s="111">
        <v>15</v>
      </c>
      <c r="G142" s="111">
        <v>3052</v>
      </c>
      <c r="H142" s="111">
        <v>11422</v>
      </c>
      <c r="I142" s="111">
        <v>3601</v>
      </c>
      <c r="J142" s="111">
        <v>1250</v>
      </c>
      <c r="K142" s="111">
        <v>393</v>
      </c>
      <c r="L142" s="111">
        <v>135</v>
      </c>
      <c r="M142" s="111">
        <v>64</v>
      </c>
      <c r="N142" s="111">
        <v>18</v>
      </c>
      <c r="O142" s="111">
        <v>5</v>
      </c>
      <c r="P142" s="111">
        <v>2</v>
      </c>
      <c r="Q142" s="111">
        <v>1</v>
      </c>
      <c r="R142" s="112"/>
      <c r="S142" s="112"/>
      <c r="T142" s="112">
        <v>3</v>
      </c>
      <c r="U142" s="111">
        <v>19966</v>
      </c>
      <c r="W142" s="90"/>
      <c r="X142" s="90"/>
      <c r="Y142" s="110"/>
      <c r="Z142" s="90"/>
      <c r="AA142" s="90"/>
    </row>
    <row r="143" spans="1:27" x14ac:dyDescent="0.25">
      <c r="A143" s="627"/>
      <c r="B143" s="106">
        <v>4</v>
      </c>
      <c r="C143" s="111">
        <v>0</v>
      </c>
      <c r="D143" s="112"/>
      <c r="E143" s="111">
        <v>2</v>
      </c>
      <c r="F143" s="111">
        <v>1</v>
      </c>
      <c r="G143" s="111">
        <v>24</v>
      </c>
      <c r="H143" s="111">
        <v>2958</v>
      </c>
      <c r="I143" s="111">
        <v>10990</v>
      </c>
      <c r="J143" s="111">
        <v>3882</v>
      </c>
      <c r="K143" s="111">
        <v>1478</v>
      </c>
      <c r="L143" s="111">
        <v>609</v>
      </c>
      <c r="M143" s="111">
        <v>216</v>
      </c>
      <c r="N143" s="111">
        <v>64</v>
      </c>
      <c r="O143" s="111">
        <v>27</v>
      </c>
      <c r="P143" s="111">
        <v>8</v>
      </c>
      <c r="Q143" s="111">
        <v>2</v>
      </c>
      <c r="R143" s="111">
        <v>2</v>
      </c>
      <c r="S143" s="111">
        <v>4</v>
      </c>
      <c r="T143" s="112">
        <v>3</v>
      </c>
      <c r="U143" s="111">
        <v>20270</v>
      </c>
      <c r="W143" s="90"/>
      <c r="X143" s="90"/>
      <c r="Y143" s="110"/>
      <c r="Z143" s="90"/>
      <c r="AA143" s="90"/>
    </row>
    <row r="144" spans="1:27" x14ac:dyDescent="0.25">
      <c r="A144" s="627"/>
      <c r="B144" s="106">
        <v>5</v>
      </c>
      <c r="C144" s="111">
        <v>0</v>
      </c>
      <c r="D144" s="111">
        <v>1</v>
      </c>
      <c r="E144" s="111">
        <v>6</v>
      </c>
      <c r="F144" s="111">
        <v>4</v>
      </c>
      <c r="G144" s="111">
        <v>9</v>
      </c>
      <c r="H144" s="111">
        <v>41</v>
      </c>
      <c r="I144" s="111">
        <v>2940</v>
      </c>
      <c r="J144" s="111">
        <v>10769</v>
      </c>
      <c r="K144" s="111">
        <v>3527</v>
      </c>
      <c r="L144" s="111">
        <v>1754</v>
      </c>
      <c r="M144" s="111">
        <v>596</v>
      </c>
      <c r="N144" s="111">
        <v>219</v>
      </c>
      <c r="O144" s="111">
        <v>95</v>
      </c>
      <c r="P144" s="111">
        <v>38</v>
      </c>
      <c r="Q144" s="111">
        <v>17</v>
      </c>
      <c r="R144" s="111">
        <v>14</v>
      </c>
      <c r="S144" s="111">
        <v>11</v>
      </c>
      <c r="T144" s="112">
        <v>57</v>
      </c>
      <c r="U144" s="111">
        <v>20098</v>
      </c>
      <c r="W144" s="90"/>
      <c r="X144" s="90"/>
      <c r="Y144" s="110"/>
    </row>
    <row r="145" spans="1:27" x14ac:dyDescent="0.25">
      <c r="A145" s="627" t="s">
        <v>95</v>
      </c>
      <c r="B145" s="106">
        <v>6</v>
      </c>
      <c r="C145" s="111">
        <v>0</v>
      </c>
      <c r="D145" s="112"/>
      <c r="E145" s="111">
        <v>1</v>
      </c>
      <c r="F145" s="112"/>
      <c r="G145" s="111">
        <v>1</v>
      </c>
      <c r="H145" s="111">
        <v>1</v>
      </c>
      <c r="I145" s="111">
        <v>42</v>
      </c>
      <c r="J145" s="111">
        <v>3068</v>
      </c>
      <c r="K145" s="111">
        <v>9718</v>
      </c>
      <c r="L145" s="111">
        <v>4098</v>
      </c>
      <c r="M145" s="111">
        <v>2177</v>
      </c>
      <c r="N145" s="111">
        <v>874</v>
      </c>
      <c r="O145" s="111">
        <v>332</v>
      </c>
      <c r="P145" s="111">
        <v>111</v>
      </c>
      <c r="Q145" s="111">
        <v>36</v>
      </c>
      <c r="R145" s="111">
        <v>14</v>
      </c>
      <c r="S145" s="112"/>
      <c r="T145" s="112">
        <v>2</v>
      </c>
      <c r="U145" s="111">
        <v>20475</v>
      </c>
      <c r="W145" s="79" t="s">
        <v>98</v>
      </c>
      <c r="X145" s="78" t="s">
        <v>159</v>
      </c>
      <c r="Y145" s="110"/>
      <c r="Z145" s="79" t="s">
        <v>98</v>
      </c>
      <c r="AA145" s="78" t="s">
        <v>159</v>
      </c>
    </row>
    <row r="146" spans="1:27" x14ac:dyDescent="0.25">
      <c r="A146" s="627"/>
      <c r="B146" s="106">
        <v>7</v>
      </c>
      <c r="C146" s="111">
        <v>0</v>
      </c>
      <c r="D146" s="112"/>
      <c r="E146" s="112"/>
      <c r="F146" s="112"/>
      <c r="G146" s="112"/>
      <c r="H146" s="111">
        <v>3</v>
      </c>
      <c r="I146" s="111">
        <v>2</v>
      </c>
      <c r="J146" s="111">
        <v>26</v>
      </c>
      <c r="K146" s="111">
        <v>2652</v>
      </c>
      <c r="L146" s="111">
        <v>9609</v>
      </c>
      <c r="M146" s="111">
        <v>4256</v>
      </c>
      <c r="N146" s="111">
        <v>2083</v>
      </c>
      <c r="O146" s="111">
        <v>997</v>
      </c>
      <c r="P146" s="111">
        <v>310</v>
      </c>
      <c r="Q146" s="111">
        <v>77</v>
      </c>
      <c r="R146" s="111">
        <v>21</v>
      </c>
      <c r="S146" s="111">
        <v>6</v>
      </c>
      <c r="T146" s="112">
        <v>3</v>
      </c>
      <c r="U146" s="111">
        <v>20045</v>
      </c>
      <c r="W146" s="94" t="s">
        <v>162</v>
      </c>
      <c r="X146" s="85">
        <f>+SUM(E137:F139)</f>
        <v>13414</v>
      </c>
      <c r="Y146" s="110"/>
      <c r="Z146" s="95" t="s">
        <v>99</v>
      </c>
      <c r="AA146" s="85">
        <f>+SUM(E137:E139)</f>
        <v>12083</v>
      </c>
    </row>
    <row r="147" spans="1:27" x14ac:dyDescent="0.25">
      <c r="A147" s="627"/>
      <c r="B147" s="106">
        <v>8</v>
      </c>
      <c r="C147" s="111">
        <v>0</v>
      </c>
      <c r="D147" s="112"/>
      <c r="E147" s="112"/>
      <c r="F147" s="112"/>
      <c r="G147" s="111">
        <v>1</v>
      </c>
      <c r="H147" s="112"/>
      <c r="I147" s="112"/>
      <c r="J147" s="111">
        <v>2</v>
      </c>
      <c r="K147" s="111">
        <v>36</v>
      </c>
      <c r="L147" s="111">
        <v>2886</v>
      </c>
      <c r="M147" s="111">
        <v>9113</v>
      </c>
      <c r="N147" s="111">
        <v>4232</v>
      </c>
      <c r="O147" s="111">
        <v>2184</v>
      </c>
      <c r="P147" s="111">
        <v>812</v>
      </c>
      <c r="Q147" s="111">
        <v>216</v>
      </c>
      <c r="R147" s="111">
        <v>60</v>
      </c>
      <c r="S147" s="111">
        <v>11</v>
      </c>
      <c r="T147" s="112">
        <v>9</v>
      </c>
      <c r="U147" s="111">
        <v>19562</v>
      </c>
      <c r="W147" s="94" t="s">
        <v>163</v>
      </c>
      <c r="X147" s="85">
        <f>+SUM(G140:K144,G153:K154,G159:K159)</f>
        <v>77016</v>
      </c>
      <c r="Y147" s="110"/>
      <c r="Z147" s="95" t="s">
        <v>100</v>
      </c>
      <c r="AA147" s="85">
        <f>+SUM(F140:J144,F153:J154,F159:J159)</f>
        <v>86969</v>
      </c>
    </row>
    <row r="148" spans="1:27" x14ac:dyDescent="0.25">
      <c r="A148" s="627"/>
      <c r="B148" s="106">
        <v>9</v>
      </c>
      <c r="C148" s="111">
        <v>0</v>
      </c>
      <c r="D148" s="112"/>
      <c r="E148" s="112"/>
      <c r="F148" s="112"/>
      <c r="G148" s="112"/>
      <c r="H148" s="112"/>
      <c r="I148" s="112"/>
      <c r="J148" s="112"/>
      <c r="K148" s="111">
        <v>1</v>
      </c>
      <c r="L148" s="111">
        <v>39</v>
      </c>
      <c r="M148" s="111">
        <v>2848</v>
      </c>
      <c r="N148" s="111">
        <v>8149</v>
      </c>
      <c r="O148" s="111">
        <v>3997</v>
      </c>
      <c r="P148" s="111">
        <v>1936</v>
      </c>
      <c r="Q148" s="111">
        <v>697</v>
      </c>
      <c r="R148" s="111">
        <v>153</v>
      </c>
      <c r="S148" s="111">
        <v>28</v>
      </c>
      <c r="T148" s="112">
        <v>12</v>
      </c>
      <c r="U148" s="111">
        <v>17860</v>
      </c>
      <c r="W148" s="94" t="s">
        <v>164</v>
      </c>
      <c r="X148" s="85">
        <f>+SUM(L145:O148,L155:O156)</f>
        <v>58569</v>
      </c>
      <c r="Y148" s="110"/>
      <c r="Z148" s="95" t="s">
        <v>101</v>
      </c>
      <c r="AA148" s="85">
        <f>+SUM(K145:N148,K155:N156)</f>
        <v>62956</v>
      </c>
    </row>
    <row r="149" spans="1:27" x14ac:dyDescent="0.25">
      <c r="A149" s="627" t="s">
        <v>96</v>
      </c>
      <c r="B149" s="106">
        <v>10</v>
      </c>
      <c r="C149" s="111">
        <v>0</v>
      </c>
      <c r="D149" s="112"/>
      <c r="E149" s="112"/>
      <c r="F149" s="112"/>
      <c r="G149" s="112"/>
      <c r="H149" s="112"/>
      <c r="I149" s="112"/>
      <c r="J149" s="111">
        <v>1</v>
      </c>
      <c r="K149" s="112"/>
      <c r="L149" s="111">
        <v>1</v>
      </c>
      <c r="M149" s="111">
        <v>53</v>
      </c>
      <c r="N149" s="111">
        <v>2390</v>
      </c>
      <c r="O149" s="111">
        <v>7554</v>
      </c>
      <c r="P149" s="111">
        <v>3476</v>
      </c>
      <c r="Q149" s="111">
        <v>1596</v>
      </c>
      <c r="R149" s="111">
        <v>348</v>
      </c>
      <c r="S149" s="111">
        <v>61</v>
      </c>
      <c r="T149" s="112">
        <v>34</v>
      </c>
      <c r="U149" s="111">
        <v>15514</v>
      </c>
      <c r="W149" s="94" t="s">
        <v>165</v>
      </c>
      <c r="X149" s="85">
        <f>+SUM(P149:Q152,P157:Q158)</f>
        <v>15753</v>
      </c>
      <c r="Y149" s="110"/>
      <c r="Z149" s="95" t="s">
        <v>102</v>
      </c>
      <c r="AA149" s="85">
        <f>+SUM(O149:P152,O157:P158)</f>
        <v>20053</v>
      </c>
    </row>
    <row r="150" spans="1:27" x14ac:dyDescent="0.25">
      <c r="A150" s="627"/>
      <c r="B150" s="106">
        <v>11</v>
      </c>
      <c r="C150" s="111">
        <v>0</v>
      </c>
      <c r="D150" s="112"/>
      <c r="E150" s="112"/>
      <c r="F150" s="112"/>
      <c r="G150" s="112"/>
      <c r="H150" s="112"/>
      <c r="I150" s="112"/>
      <c r="J150" s="112"/>
      <c r="K150" s="112"/>
      <c r="L150" s="112"/>
      <c r="M150" s="111">
        <v>1</v>
      </c>
      <c r="N150" s="111">
        <v>40</v>
      </c>
      <c r="O150" s="111">
        <v>2214</v>
      </c>
      <c r="P150" s="111">
        <v>6490</v>
      </c>
      <c r="Q150" s="111">
        <v>2973</v>
      </c>
      <c r="R150" s="111">
        <v>1253</v>
      </c>
      <c r="S150" s="111">
        <v>309</v>
      </c>
      <c r="T150" s="112">
        <v>82</v>
      </c>
      <c r="U150" s="111">
        <v>13362</v>
      </c>
      <c r="W150" s="94"/>
      <c r="X150" s="85">
        <f>+SUM(X146:X149)</f>
        <v>164752</v>
      </c>
      <c r="Y150" s="110"/>
      <c r="Z150" s="94"/>
      <c r="AA150" s="85">
        <f>+SUM(AA146:AA149)</f>
        <v>182061</v>
      </c>
    </row>
    <row r="151" spans="1:27" x14ac:dyDescent="0.25">
      <c r="A151" s="627"/>
      <c r="B151" s="106">
        <v>12</v>
      </c>
      <c r="C151" s="111">
        <v>0</v>
      </c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1">
        <v>17</v>
      </c>
      <c r="Q151" s="111">
        <v>49</v>
      </c>
      <c r="R151" s="111">
        <v>26</v>
      </c>
      <c r="S151" s="111">
        <v>19</v>
      </c>
      <c r="T151" s="112">
        <v>63</v>
      </c>
      <c r="U151" s="111">
        <v>174</v>
      </c>
      <c r="W151" s="90"/>
      <c r="X151" s="90"/>
      <c r="Y151" s="110"/>
      <c r="Z151" s="90"/>
      <c r="AA151" s="90"/>
    </row>
    <row r="152" spans="1:27" x14ac:dyDescent="0.25">
      <c r="A152" s="627"/>
      <c r="B152" s="106">
        <v>13</v>
      </c>
      <c r="C152" s="111">
        <v>0</v>
      </c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1">
        <v>12</v>
      </c>
      <c r="R152" s="111">
        <v>29</v>
      </c>
      <c r="S152" s="111">
        <v>25</v>
      </c>
      <c r="T152" s="112">
        <v>80</v>
      </c>
      <c r="U152" s="111">
        <v>146</v>
      </c>
      <c r="W152" s="90"/>
      <c r="X152" s="90"/>
      <c r="Y152" s="110"/>
      <c r="Z152" s="90"/>
      <c r="AA152" s="90"/>
    </row>
    <row r="153" spans="1:27" x14ac:dyDescent="0.25">
      <c r="A153" s="627" t="s">
        <v>166</v>
      </c>
      <c r="B153" s="106">
        <v>21</v>
      </c>
      <c r="C153" s="111">
        <v>0</v>
      </c>
      <c r="D153" s="112"/>
      <c r="E153" s="112"/>
      <c r="F153" s="112"/>
      <c r="G153" s="112"/>
      <c r="H153" s="111">
        <v>1</v>
      </c>
      <c r="I153" s="112"/>
      <c r="J153" s="112"/>
      <c r="K153" s="111">
        <v>1</v>
      </c>
      <c r="L153" s="112"/>
      <c r="M153" s="111">
        <v>2</v>
      </c>
      <c r="N153" s="111">
        <v>4</v>
      </c>
      <c r="O153" s="111">
        <v>5</v>
      </c>
      <c r="P153" s="111">
        <v>11</v>
      </c>
      <c r="Q153" s="111">
        <v>8</v>
      </c>
      <c r="R153" s="111">
        <v>4</v>
      </c>
      <c r="S153" s="111">
        <v>6</v>
      </c>
      <c r="T153" s="112">
        <v>542</v>
      </c>
      <c r="U153" s="111">
        <v>584</v>
      </c>
      <c r="W153" s="90"/>
      <c r="X153" s="90"/>
      <c r="Y153" s="110"/>
      <c r="Z153" s="90"/>
      <c r="AA153" s="90"/>
    </row>
    <row r="154" spans="1:27" x14ac:dyDescent="0.25">
      <c r="A154" s="627"/>
      <c r="B154" s="106">
        <v>22</v>
      </c>
      <c r="C154" s="111">
        <v>0</v>
      </c>
      <c r="D154" s="112"/>
      <c r="E154" s="112"/>
      <c r="F154" s="112"/>
      <c r="G154" s="112"/>
      <c r="H154" s="112"/>
      <c r="I154" s="111">
        <v>1</v>
      </c>
      <c r="J154" s="111">
        <v>1</v>
      </c>
      <c r="K154" s="111">
        <v>2</v>
      </c>
      <c r="L154" s="111">
        <v>5</v>
      </c>
      <c r="M154" s="111">
        <v>29</v>
      </c>
      <c r="N154" s="111">
        <v>52</v>
      </c>
      <c r="O154" s="111">
        <v>86</v>
      </c>
      <c r="P154" s="111">
        <v>48</v>
      </c>
      <c r="Q154" s="111">
        <v>24</v>
      </c>
      <c r="R154" s="111">
        <v>17</v>
      </c>
      <c r="S154" s="111">
        <v>9</v>
      </c>
      <c r="T154" s="112">
        <v>243</v>
      </c>
      <c r="U154" s="111">
        <v>517</v>
      </c>
      <c r="W154" s="79" t="s">
        <v>168</v>
      </c>
      <c r="X154" s="78" t="s">
        <v>159</v>
      </c>
      <c r="Y154" s="110"/>
      <c r="Z154" s="79" t="s">
        <v>103</v>
      </c>
      <c r="AA154" s="78" t="s">
        <v>159</v>
      </c>
    </row>
    <row r="155" spans="1:27" x14ac:dyDescent="0.25">
      <c r="A155" s="627"/>
      <c r="B155" s="106">
        <v>23</v>
      </c>
      <c r="C155" s="111">
        <v>0</v>
      </c>
      <c r="D155" s="112"/>
      <c r="E155" s="112"/>
      <c r="F155" s="112"/>
      <c r="G155" s="112"/>
      <c r="H155" s="112"/>
      <c r="I155" s="112"/>
      <c r="J155" s="112"/>
      <c r="K155" s="112"/>
      <c r="L155" s="111">
        <v>4</v>
      </c>
      <c r="M155" s="111">
        <v>31</v>
      </c>
      <c r="N155" s="111">
        <v>115</v>
      </c>
      <c r="O155" s="111">
        <v>344</v>
      </c>
      <c r="P155" s="111">
        <v>440</v>
      </c>
      <c r="Q155" s="111">
        <v>363</v>
      </c>
      <c r="R155" s="111">
        <v>197</v>
      </c>
      <c r="S155" s="111">
        <v>103</v>
      </c>
      <c r="T155" s="112">
        <v>384</v>
      </c>
      <c r="U155" s="111">
        <v>1981</v>
      </c>
      <c r="W155" s="79" t="s">
        <v>104</v>
      </c>
      <c r="X155" s="85">
        <f>+SUM(E137:Q139)</f>
        <v>13639</v>
      </c>
      <c r="Y155" s="110"/>
      <c r="Z155" s="79" t="s">
        <v>104</v>
      </c>
      <c r="AA155" s="85">
        <f>+SUM(E137:P139)</f>
        <v>13639</v>
      </c>
    </row>
    <row r="156" spans="1:27" x14ac:dyDescent="0.25">
      <c r="A156" s="627"/>
      <c r="B156" s="106">
        <v>24</v>
      </c>
      <c r="C156" s="111">
        <v>0</v>
      </c>
      <c r="D156" s="112"/>
      <c r="E156" s="112"/>
      <c r="F156" s="112"/>
      <c r="G156" s="111">
        <v>1</v>
      </c>
      <c r="H156" s="112"/>
      <c r="I156" s="112"/>
      <c r="J156" s="112"/>
      <c r="K156" s="112"/>
      <c r="L156" s="111">
        <v>1</v>
      </c>
      <c r="M156" s="111">
        <v>6</v>
      </c>
      <c r="N156" s="111">
        <v>28</v>
      </c>
      <c r="O156" s="111">
        <v>166</v>
      </c>
      <c r="P156" s="111">
        <v>492</v>
      </c>
      <c r="Q156" s="111">
        <v>705</v>
      </c>
      <c r="R156" s="111">
        <v>449</v>
      </c>
      <c r="S156" s="111">
        <v>268</v>
      </c>
      <c r="T156" s="112">
        <v>577</v>
      </c>
      <c r="U156" s="111">
        <v>2693</v>
      </c>
      <c r="W156" s="79" t="s">
        <v>105</v>
      </c>
      <c r="X156" s="85">
        <f>+SUM(E140:Q144,E153:Q154,E159:Q159)</f>
        <v>100409</v>
      </c>
      <c r="Y156" s="110"/>
      <c r="Z156" s="79" t="s">
        <v>105</v>
      </c>
      <c r="AA156" s="85">
        <f>+SUM(E140:P144,E153:P154,E159:P159)</f>
        <v>100343</v>
      </c>
    </row>
    <row r="157" spans="1:27" x14ac:dyDescent="0.25">
      <c r="A157" s="627"/>
      <c r="B157" s="106">
        <v>25</v>
      </c>
      <c r="C157" s="111">
        <v>0</v>
      </c>
      <c r="D157" s="112"/>
      <c r="E157" s="112"/>
      <c r="F157" s="112"/>
      <c r="G157" s="112"/>
      <c r="H157" s="112"/>
      <c r="I157" s="112"/>
      <c r="J157" s="112"/>
      <c r="K157" s="112"/>
      <c r="L157" s="111">
        <v>1</v>
      </c>
      <c r="M157" s="112"/>
      <c r="N157" s="111">
        <v>6</v>
      </c>
      <c r="O157" s="111">
        <v>47</v>
      </c>
      <c r="P157" s="111">
        <v>218</v>
      </c>
      <c r="Q157" s="111">
        <v>787</v>
      </c>
      <c r="R157" s="111">
        <v>813</v>
      </c>
      <c r="S157" s="111">
        <v>539</v>
      </c>
      <c r="T157" s="112">
        <v>1023</v>
      </c>
      <c r="U157" s="111">
        <v>3434</v>
      </c>
      <c r="W157" s="79" t="s">
        <v>106</v>
      </c>
      <c r="X157" s="85">
        <f>+SUM(E145:Q148,E155:Q156)</f>
        <v>80319</v>
      </c>
      <c r="Y157" s="110"/>
      <c r="Z157" s="79" t="s">
        <v>106</v>
      </c>
      <c r="AA157" s="85">
        <f>+SUM(E145:P148,E155:P156)</f>
        <v>78225</v>
      </c>
    </row>
    <row r="158" spans="1:27" x14ac:dyDescent="0.25">
      <c r="A158" s="627"/>
      <c r="B158" s="106">
        <v>26</v>
      </c>
      <c r="C158" s="111">
        <v>0</v>
      </c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1">
        <v>2</v>
      </c>
      <c r="O158" s="111">
        <v>6</v>
      </c>
      <c r="P158" s="111">
        <v>31</v>
      </c>
      <c r="Q158" s="111">
        <v>104</v>
      </c>
      <c r="R158" s="111">
        <v>91</v>
      </c>
      <c r="S158" s="111">
        <v>51</v>
      </c>
      <c r="T158" s="112">
        <v>89</v>
      </c>
      <c r="U158" s="111">
        <v>374</v>
      </c>
      <c r="W158" s="79" t="s">
        <v>107</v>
      </c>
      <c r="X158" s="85">
        <f>+SUM(E149:Q152,E157:Q158)</f>
        <v>28069</v>
      </c>
      <c r="Y158" s="110"/>
      <c r="Z158" s="79" t="s">
        <v>107</v>
      </c>
      <c r="AA158" s="85">
        <f>+SUM(E149:P152,E157:P158)</f>
        <v>22548</v>
      </c>
    </row>
    <row r="159" spans="1:27" ht="30" x14ac:dyDescent="0.25">
      <c r="A159" s="106" t="s">
        <v>169</v>
      </c>
      <c r="B159" s="106">
        <v>99</v>
      </c>
      <c r="C159" s="111">
        <v>0</v>
      </c>
      <c r="D159" s="111"/>
      <c r="E159" s="111"/>
      <c r="F159" s="111"/>
      <c r="G159" s="111">
        <v>5</v>
      </c>
      <c r="H159" s="111">
        <v>37</v>
      </c>
      <c r="I159" s="111">
        <v>88</v>
      </c>
      <c r="J159" s="111">
        <v>127</v>
      </c>
      <c r="K159" s="111">
        <v>157</v>
      </c>
      <c r="L159" s="111">
        <v>195</v>
      </c>
      <c r="M159" s="111">
        <v>172</v>
      </c>
      <c r="N159" s="111">
        <v>120</v>
      </c>
      <c r="O159" s="111">
        <v>72</v>
      </c>
      <c r="P159" s="111">
        <v>30</v>
      </c>
      <c r="Q159" s="111">
        <v>12</v>
      </c>
      <c r="R159" s="111"/>
      <c r="S159" s="111"/>
      <c r="T159" s="111">
        <v>0</v>
      </c>
      <c r="U159" s="111">
        <v>1015</v>
      </c>
      <c r="W159" s="78" t="s">
        <v>159</v>
      </c>
      <c r="X159" s="85">
        <f>+SUM(X155:X158)</f>
        <v>222436</v>
      </c>
      <c r="Y159" s="110"/>
      <c r="Z159" s="78" t="s">
        <v>159</v>
      </c>
      <c r="AA159" s="85">
        <f>+SUM(AA155:AA158)</f>
        <v>214755</v>
      </c>
    </row>
    <row r="160" spans="1:27" x14ac:dyDescent="0.25">
      <c r="A160" s="78" t="s">
        <v>159</v>
      </c>
      <c r="B160" s="113"/>
      <c r="C160" s="111">
        <f>+SUM(C137:C159)</f>
        <v>1757</v>
      </c>
      <c r="D160" s="111">
        <f t="shared" ref="D160:U160" si="5">+SUM(D137:D159)</f>
        <v>5401</v>
      </c>
      <c r="E160" s="111">
        <f t="shared" si="5"/>
        <v>15042</v>
      </c>
      <c r="F160" s="111">
        <f t="shared" si="5"/>
        <v>16924</v>
      </c>
      <c r="G160" s="111">
        <f t="shared" si="5"/>
        <v>18151</v>
      </c>
      <c r="H160" s="111">
        <f t="shared" si="5"/>
        <v>18374</v>
      </c>
      <c r="I160" s="111">
        <f t="shared" si="5"/>
        <v>18785</v>
      </c>
      <c r="J160" s="111">
        <f t="shared" si="5"/>
        <v>19430</v>
      </c>
      <c r="K160" s="111">
        <f t="shared" si="5"/>
        <v>18049</v>
      </c>
      <c r="L160" s="111">
        <f t="shared" si="5"/>
        <v>19376</v>
      </c>
      <c r="M160" s="111">
        <f t="shared" si="5"/>
        <v>19599</v>
      </c>
      <c r="N160" s="111">
        <f t="shared" si="5"/>
        <v>18413</v>
      </c>
      <c r="O160" s="111">
        <f t="shared" si="5"/>
        <v>18140</v>
      </c>
      <c r="P160" s="111">
        <f t="shared" si="5"/>
        <v>14472</v>
      </c>
      <c r="Q160" s="111">
        <f t="shared" si="5"/>
        <v>7681</v>
      </c>
      <c r="R160" s="111">
        <f t="shared" si="5"/>
        <v>3492</v>
      </c>
      <c r="S160" s="111">
        <f t="shared" si="5"/>
        <v>1450</v>
      </c>
      <c r="T160" s="111">
        <f t="shared" si="5"/>
        <v>3209</v>
      </c>
      <c r="U160" s="111">
        <f t="shared" si="5"/>
        <v>237745</v>
      </c>
    </row>
  </sheetData>
  <mergeCells count="26">
    <mergeCell ref="A149:A152"/>
    <mergeCell ref="A153:A158"/>
    <mergeCell ref="A5:A7"/>
    <mergeCell ref="A8:A12"/>
    <mergeCell ref="A13:A16"/>
    <mergeCell ref="A17:A18"/>
    <mergeCell ref="A19:A24"/>
    <mergeCell ref="A25:A29"/>
    <mergeCell ref="A116:A119"/>
    <mergeCell ref="A120:A123"/>
    <mergeCell ref="A124:A129"/>
    <mergeCell ref="A137:A139"/>
    <mergeCell ref="A140:A144"/>
    <mergeCell ref="A145:A148"/>
    <mergeCell ref="A72:A74"/>
    <mergeCell ref="A75:A79"/>
    <mergeCell ref="A80:A83"/>
    <mergeCell ref="A91:A96"/>
    <mergeCell ref="A108:A110"/>
    <mergeCell ref="A111:A115"/>
    <mergeCell ref="A38:A40"/>
    <mergeCell ref="A41:A45"/>
    <mergeCell ref="A46:A49"/>
    <mergeCell ref="A50:A51"/>
    <mergeCell ref="A52:A57"/>
    <mergeCell ref="A58:A62"/>
  </mergeCells>
  <hyperlinks>
    <hyperlink ref="V105" location="CONTENIDO!A1" display="VOLVER."/>
    <hyperlink ref="S34" location="CONTENIDO!A1" display="VOLVER."/>
    <hyperlink ref="S1" location="CONTENIDO!A1" display="VOLVER."/>
  </hyperlink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"/>
  <sheetViews>
    <sheetView showGridLines="0" zoomScale="85" zoomScaleNormal="85" workbookViewId="0">
      <selection activeCell="N1" sqref="N1"/>
    </sheetView>
  </sheetViews>
  <sheetFormatPr baseColWidth="10" defaultRowHeight="15" x14ac:dyDescent="0.25"/>
  <cols>
    <col min="21" max="21" width="18" bestFit="1" customWidth="1"/>
  </cols>
  <sheetData>
    <row r="1" spans="1:21" x14ac:dyDescent="0.25">
      <c r="A1" t="s">
        <v>3686</v>
      </c>
      <c r="N1" s="9" t="s">
        <v>91</v>
      </c>
    </row>
    <row r="2" spans="1:21" x14ac:dyDescent="0.25">
      <c r="A2" t="s">
        <v>3687</v>
      </c>
    </row>
    <row r="4" spans="1:21" ht="15.75" x14ac:dyDescent="0.25">
      <c r="A4" s="384" t="s">
        <v>3463</v>
      </c>
    </row>
    <row r="7" spans="1:21" x14ac:dyDescent="0.25">
      <c r="A7" s="441" t="s">
        <v>0</v>
      </c>
      <c r="B7" s="442" t="s">
        <v>0</v>
      </c>
      <c r="C7" s="442" t="s">
        <v>186</v>
      </c>
      <c r="D7" s="442" t="s">
        <v>4</v>
      </c>
      <c r="E7" s="442" t="s">
        <v>5</v>
      </c>
      <c r="F7" s="442" t="s">
        <v>6</v>
      </c>
      <c r="G7" s="442" t="s">
        <v>7</v>
      </c>
      <c r="H7" s="442" t="s">
        <v>8</v>
      </c>
      <c r="I7" s="442" t="s">
        <v>9</v>
      </c>
      <c r="J7" s="442" t="s">
        <v>10</v>
      </c>
      <c r="K7" s="442" t="s">
        <v>11</v>
      </c>
      <c r="L7" s="442" t="s">
        <v>12</v>
      </c>
      <c r="M7" s="442" t="s">
        <v>13</v>
      </c>
      <c r="N7" s="442" t="s">
        <v>14</v>
      </c>
      <c r="O7" s="442" t="s">
        <v>15</v>
      </c>
      <c r="P7" s="442" t="s">
        <v>16</v>
      </c>
      <c r="Q7" s="442" t="s">
        <v>17</v>
      </c>
      <c r="R7" s="442" t="s">
        <v>18</v>
      </c>
      <c r="S7" s="442" t="s">
        <v>19</v>
      </c>
      <c r="T7" s="442" t="s">
        <v>187</v>
      </c>
      <c r="U7" s="442" t="s">
        <v>159</v>
      </c>
    </row>
    <row r="8" spans="1:21" x14ac:dyDescent="0.25">
      <c r="A8" s="443" t="s">
        <v>160</v>
      </c>
      <c r="B8" s="444">
        <v>-2</v>
      </c>
      <c r="C8" s="444">
        <v>1388</v>
      </c>
      <c r="D8" s="444">
        <v>169</v>
      </c>
      <c r="E8" s="444">
        <v>102</v>
      </c>
      <c r="F8" s="444">
        <v>7</v>
      </c>
      <c r="G8" s="445"/>
      <c r="H8" s="445"/>
      <c r="I8" s="445"/>
      <c r="J8" s="445"/>
      <c r="K8" s="444">
        <v>1</v>
      </c>
      <c r="L8" s="445"/>
      <c r="M8" s="445"/>
      <c r="N8" s="445"/>
      <c r="O8" s="445"/>
      <c r="P8" s="445"/>
      <c r="Q8" s="445"/>
      <c r="R8" s="445"/>
      <c r="S8" s="445"/>
      <c r="T8" s="445"/>
      <c r="U8" s="444">
        <v>1667</v>
      </c>
    </row>
    <row r="9" spans="1:21" x14ac:dyDescent="0.25">
      <c r="A9" s="443" t="s">
        <v>161</v>
      </c>
      <c r="B9" s="444">
        <v>-1</v>
      </c>
      <c r="C9" s="444">
        <v>513</v>
      </c>
      <c r="D9" s="444">
        <v>3069</v>
      </c>
      <c r="E9" s="444">
        <v>259</v>
      </c>
      <c r="F9" s="444">
        <v>112</v>
      </c>
      <c r="G9" s="444">
        <v>5</v>
      </c>
      <c r="H9" s="444">
        <v>1</v>
      </c>
      <c r="I9" s="444">
        <v>1</v>
      </c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4">
        <v>3960</v>
      </c>
    </row>
    <row r="10" spans="1:21" x14ac:dyDescent="0.25">
      <c r="A10" s="443">
        <v>0</v>
      </c>
      <c r="B10" s="444">
        <v>0</v>
      </c>
      <c r="C10" s="444">
        <v>19</v>
      </c>
      <c r="D10" s="444">
        <v>3476</v>
      </c>
      <c r="E10" s="444">
        <v>11272</v>
      </c>
      <c r="F10" s="444">
        <v>640</v>
      </c>
      <c r="G10" s="444">
        <v>172</v>
      </c>
      <c r="H10" s="444">
        <v>21</v>
      </c>
      <c r="I10" s="444">
        <v>6</v>
      </c>
      <c r="J10" s="444">
        <v>2</v>
      </c>
      <c r="K10" s="444">
        <v>3</v>
      </c>
      <c r="L10" s="444">
        <v>1</v>
      </c>
      <c r="M10" s="444">
        <v>1</v>
      </c>
      <c r="N10" s="444">
        <v>1</v>
      </c>
      <c r="O10" s="444">
        <v>1</v>
      </c>
      <c r="P10" s="445"/>
      <c r="Q10" s="445"/>
      <c r="R10" s="445"/>
      <c r="S10" s="445"/>
      <c r="T10" s="445"/>
      <c r="U10" s="444">
        <v>15615</v>
      </c>
    </row>
    <row r="11" spans="1:21" x14ac:dyDescent="0.25">
      <c r="A11" s="446">
        <v>1</v>
      </c>
      <c r="B11" s="444">
        <v>1</v>
      </c>
      <c r="C11" s="444"/>
      <c r="D11" s="444">
        <v>22</v>
      </c>
      <c r="E11" s="444">
        <v>3540</v>
      </c>
      <c r="F11" s="444">
        <v>13185</v>
      </c>
      <c r="G11" s="444">
        <v>2058</v>
      </c>
      <c r="H11" s="444">
        <v>495</v>
      </c>
      <c r="I11" s="444">
        <v>73</v>
      </c>
      <c r="J11" s="444">
        <v>18</v>
      </c>
      <c r="K11" s="444">
        <v>7</v>
      </c>
      <c r="L11" s="444">
        <v>4</v>
      </c>
      <c r="M11" s="444">
        <v>2</v>
      </c>
      <c r="N11" s="444">
        <v>4</v>
      </c>
      <c r="O11" s="444">
        <v>3</v>
      </c>
      <c r="P11" s="445"/>
      <c r="Q11" s="445"/>
      <c r="R11" s="445"/>
      <c r="S11" s="445"/>
      <c r="T11" s="445"/>
      <c r="U11" s="444">
        <v>19411</v>
      </c>
    </row>
    <row r="12" spans="1:21" x14ac:dyDescent="0.25">
      <c r="A12" s="446">
        <v>2</v>
      </c>
      <c r="B12" s="444">
        <v>2</v>
      </c>
      <c r="C12" s="444"/>
      <c r="D12" s="444">
        <v>2</v>
      </c>
      <c r="E12" s="444">
        <v>34</v>
      </c>
      <c r="F12" s="444">
        <v>3116</v>
      </c>
      <c r="G12" s="444">
        <v>12428</v>
      </c>
      <c r="H12" s="444">
        <v>3114</v>
      </c>
      <c r="I12" s="444">
        <v>870</v>
      </c>
      <c r="J12" s="444">
        <v>200</v>
      </c>
      <c r="K12" s="444">
        <v>53</v>
      </c>
      <c r="L12" s="444">
        <v>24</v>
      </c>
      <c r="M12" s="444">
        <v>6</v>
      </c>
      <c r="N12" s="444">
        <v>5</v>
      </c>
      <c r="O12" s="444">
        <v>2</v>
      </c>
      <c r="P12" s="444">
        <v>2</v>
      </c>
      <c r="Q12" s="444">
        <v>1</v>
      </c>
      <c r="R12" s="444">
        <v>2</v>
      </c>
      <c r="S12" s="445"/>
      <c r="T12" s="445">
        <v>3</v>
      </c>
      <c r="U12" s="444">
        <v>19862</v>
      </c>
    </row>
    <row r="13" spans="1:21" x14ac:dyDescent="0.25">
      <c r="A13" s="446">
        <v>3</v>
      </c>
      <c r="B13" s="444">
        <v>3</v>
      </c>
      <c r="C13" s="444"/>
      <c r="D13" s="444">
        <v>1</v>
      </c>
      <c r="E13" s="444">
        <v>1</v>
      </c>
      <c r="F13" s="444">
        <v>24</v>
      </c>
      <c r="G13" s="444">
        <v>2638</v>
      </c>
      <c r="H13" s="444">
        <v>11690</v>
      </c>
      <c r="I13" s="444">
        <v>3973</v>
      </c>
      <c r="J13" s="444">
        <v>1237</v>
      </c>
      <c r="K13" s="444">
        <v>339</v>
      </c>
      <c r="L13" s="444">
        <v>102</v>
      </c>
      <c r="M13" s="444">
        <v>22</v>
      </c>
      <c r="N13" s="444">
        <v>15</v>
      </c>
      <c r="O13" s="444">
        <v>10</v>
      </c>
      <c r="P13" s="444">
        <v>3</v>
      </c>
      <c r="Q13" s="444">
        <v>5</v>
      </c>
      <c r="R13" s="445"/>
      <c r="S13" s="445"/>
      <c r="T13" s="445">
        <v>3</v>
      </c>
      <c r="U13" s="444">
        <v>20063</v>
      </c>
    </row>
    <row r="14" spans="1:21" x14ac:dyDescent="0.25">
      <c r="A14" s="446">
        <v>4</v>
      </c>
      <c r="B14" s="444">
        <v>4</v>
      </c>
      <c r="C14" s="444"/>
      <c r="D14" s="445"/>
      <c r="E14" s="445"/>
      <c r="F14" s="444">
        <v>1</v>
      </c>
      <c r="G14" s="444">
        <v>33</v>
      </c>
      <c r="H14" s="444">
        <v>2653</v>
      </c>
      <c r="I14" s="444">
        <v>10949</v>
      </c>
      <c r="J14" s="444">
        <v>3911</v>
      </c>
      <c r="K14" s="444">
        <v>1454</v>
      </c>
      <c r="L14" s="444">
        <v>475</v>
      </c>
      <c r="M14" s="444">
        <v>122</v>
      </c>
      <c r="N14" s="444">
        <v>54</v>
      </c>
      <c r="O14" s="444">
        <v>29</v>
      </c>
      <c r="P14" s="444">
        <v>6</v>
      </c>
      <c r="Q14" s="444">
        <v>4</v>
      </c>
      <c r="R14" s="445"/>
      <c r="S14" s="444">
        <v>1</v>
      </c>
      <c r="T14" s="445"/>
      <c r="U14" s="444">
        <v>19692</v>
      </c>
    </row>
    <row r="15" spans="1:21" x14ac:dyDescent="0.25">
      <c r="A15" s="446">
        <v>5</v>
      </c>
      <c r="B15" s="444">
        <v>5</v>
      </c>
      <c r="C15" s="444"/>
      <c r="D15" s="445"/>
      <c r="E15" s="445"/>
      <c r="F15" s="445"/>
      <c r="G15" s="444">
        <v>1</v>
      </c>
      <c r="H15" s="444">
        <v>17</v>
      </c>
      <c r="I15" s="444">
        <v>2822</v>
      </c>
      <c r="J15" s="444">
        <v>10510</v>
      </c>
      <c r="K15" s="444">
        <v>3889</v>
      </c>
      <c r="L15" s="444">
        <v>1593</v>
      </c>
      <c r="M15" s="444">
        <v>513</v>
      </c>
      <c r="N15" s="444">
        <v>191</v>
      </c>
      <c r="O15" s="444">
        <v>60</v>
      </c>
      <c r="P15" s="444">
        <v>21</v>
      </c>
      <c r="Q15" s="444">
        <v>6</v>
      </c>
      <c r="R15" s="444">
        <v>2</v>
      </c>
      <c r="S15" s="445"/>
      <c r="T15" s="445">
        <v>2</v>
      </c>
      <c r="U15" s="444">
        <v>19627</v>
      </c>
    </row>
    <row r="16" spans="1:21" x14ac:dyDescent="0.25">
      <c r="A16" s="447">
        <v>6</v>
      </c>
      <c r="B16" s="444">
        <v>6</v>
      </c>
      <c r="C16" s="444"/>
      <c r="D16" s="445"/>
      <c r="E16" s="445"/>
      <c r="F16" s="445"/>
      <c r="G16" s="444">
        <v>1</v>
      </c>
      <c r="H16" s="444">
        <v>2</v>
      </c>
      <c r="I16" s="444">
        <v>25</v>
      </c>
      <c r="J16" s="444">
        <v>2725</v>
      </c>
      <c r="K16" s="444">
        <v>10319</v>
      </c>
      <c r="L16" s="444">
        <v>4481</v>
      </c>
      <c r="M16" s="444">
        <v>2167</v>
      </c>
      <c r="N16" s="444">
        <v>980</v>
      </c>
      <c r="O16" s="444">
        <v>257</v>
      </c>
      <c r="P16" s="444">
        <v>70</v>
      </c>
      <c r="Q16" s="444">
        <v>20</v>
      </c>
      <c r="R16" s="444">
        <v>7</v>
      </c>
      <c r="S16" s="444">
        <v>3</v>
      </c>
      <c r="T16" s="445"/>
      <c r="U16" s="444">
        <v>21057</v>
      </c>
    </row>
    <row r="17" spans="1:21" x14ac:dyDescent="0.25">
      <c r="A17" s="447">
        <v>7</v>
      </c>
      <c r="B17" s="444">
        <v>7</v>
      </c>
      <c r="C17" s="444"/>
      <c r="D17" s="445"/>
      <c r="E17" s="445"/>
      <c r="F17" s="444">
        <v>1</v>
      </c>
      <c r="G17" s="444">
        <v>2</v>
      </c>
      <c r="H17" s="445"/>
      <c r="I17" s="445"/>
      <c r="J17" s="444">
        <v>29</v>
      </c>
      <c r="K17" s="444">
        <v>2700</v>
      </c>
      <c r="L17" s="444">
        <v>9821</v>
      </c>
      <c r="M17" s="444">
        <v>3839</v>
      </c>
      <c r="N17" s="444">
        <v>2221</v>
      </c>
      <c r="O17" s="444">
        <v>839</v>
      </c>
      <c r="P17" s="444">
        <v>224</v>
      </c>
      <c r="Q17" s="444">
        <v>62</v>
      </c>
      <c r="R17" s="444">
        <v>14</v>
      </c>
      <c r="S17" s="444">
        <v>5</v>
      </c>
      <c r="T17" s="445">
        <v>3</v>
      </c>
      <c r="U17" s="444">
        <v>19760</v>
      </c>
    </row>
    <row r="18" spans="1:21" x14ac:dyDescent="0.25">
      <c r="A18" s="447">
        <v>8</v>
      </c>
      <c r="B18" s="444">
        <v>8</v>
      </c>
      <c r="C18" s="444"/>
      <c r="D18" s="445"/>
      <c r="E18" s="445"/>
      <c r="F18" s="445"/>
      <c r="G18" s="445"/>
      <c r="H18" s="445"/>
      <c r="I18" s="445"/>
      <c r="J18" s="445"/>
      <c r="K18" s="444">
        <v>27</v>
      </c>
      <c r="L18" s="444">
        <v>2776</v>
      </c>
      <c r="M18" s="444">
        <v>8597</v>
      </c>
      <c r="N18" s="444">
        <v>4111</v>
      </c>
      <c r="O18" s="444">
        <v>2126</v>
      </c>
      <c r="P18" s="444">
        <v>691</v>
      </c>
      <c r="Q18" s="444">
        <v>170</v>
      </c>
      <c r="R18" s="444">
        <v>41</v>
      </c>
      <c r="S18" s="444">
        <v>9</v>
      </c>
      <c r="T18" s="445">
        <v>9</v>
      </c>
      <c r="U18" s="444">
        <v>18557</v>
      </c>
    </row>
    <row r="19" spans="1:21" x14ac:dyDescent="0.25">
      <c r="A19" s="447">
        <v>9</v>
      </c>
      <c r="B19" s="444">
        <v>9</v>
      </c>
      <c r="C19" s="444"/>
      <c r="D19" s="445"/>
      <c r="E19" s="445"/>
      <c r="F19" s="445"/>
      <c r="G19" s="445"/>
      <c r="H19" s="444">
        <v>1</v>
      </c>
      <c r="I19" s="445"/>
      <c r="J19" s="444">
        <v>3</v>
      </c>
      <c r="K19" s="445"/>
      <c r="L19" s="444">
        <v>20</v>
      </c>
      <c r="M19" s="444">
        <v>2349</v>
      </c>
      <c r="N19" s="444">
        <v>8256</v>
      </c>
      <c r="O19" s="444">
        <v>3942</v>
      </c>
      <c r="P19" s="444">
        <v>1774</v>
      </c>
      <c r="Q19" s="444">
        <v>482</v>
      </c>
      <c r="R19" s="444">
        <v>99</v>
      </c>
      <c r="S19" s="444">
        <v>14</v>
      </c>
      <c r="T19" s="445">
        <v>11</v>
      </c>
      <c r="U19" s="444">
        <v>16951</v>
      </c>
    </row>
    <row r="20" spans="1:21" x14ac:dyDescent="0.25">
      <c r="A20" s="448">
        <v>10</v>
      </c>
      <c r="B20" s="444">
        <v>10</v>
      </c>
      <c r="C20" s="444"/>
      <c r="D20" s="445"/>
      <c r="E20" s="444">
        <v>1</v>
      </c>
      <c r="F20" s="445"/>
      <c r="G20" s="445"/>
      <c r="H20" s="445"/>
      <c r="I20" s="445"/>
      <c r="J20" s="445"/>
      <c r="K20" s="445"/>
      <c r="L20" s="445"/>
      <c r="M20" s="444">
        <v>33</v>
      </c>
      <c r="N20" s="444">
        <v>2490</v>
      </c>
      <c r="O20" s="444">
        <v>7640</v>
      </c>
      <c r="P20" s="444">
        <v>3529</v>
      </c>
      <c r="Q20" s="444">
        <v>1378</v>
      </c>
      <c r="R20" s="444">
        <v>278</v>
      </c>
      <c r="S20" s="444">
        <v>44</v>
      </c>
      <c r="T20" s="445">
        <v>23</v>
      </c>
      <c r="U20" s="444">
        <v>15416</v>
      </c>
    </row>
    <row r="21" spans="1:21" x14ac:dyDescent="0.25">
      <c r="A21" s="448">
        <v>11</v>
      </c>
      <c r="B21" s="444">
        <v>11</v>
      </c>
      <c r="C21" s="444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4">
        <v>35</v>
      </c>
      <c r="O21" s="444">
        <v>2419</v>
      </c>
      <c r="P21" s="444">
        <v>6811</v>
      </c>
      <c r="Q21" s="444">
        <v>2885</v>
      </c>
      <c r="R21" s="444">
        <v>1018</v>
      </c>
      <c r="S21" s="444">
        <v>191</v>
      </c>
      <c r="T21" s="445">
        <v>40</v>
      </c>
      <c r="U21" s="444">
        <v>13399</v>
      </c>
    </row>
    <row r="22" spans="1:21" x14ac:dyDescent="0.25">
      <c r="A22" s="446">
        <v>21</v>
      </c>
      <c r="B22" s="444">
        <v>21</v>
      </c>
      <c r="C22" s="444"/>
      <c r="D22" s="445"/>
      <c r="E22" s="445"/>
      <c r="F22" s="445"/>
      <c r="G22" s="445"/>
      <c r="H22" s="445"/>
      <c r="I22" s="445"/>
      <c r="J22" s="445"/>
      <c r="K22" s="445"/>
      <c r="L22" s="444">
        <v>3</v>
      </c>
      <c r="M22" s="445"/>
      <c r="N22" s="444">
        <v>1</v>
      </c>
      <c r="O22" s="444">
        <v>2</v>
      </c>
      <c r="P22" s="444">
        <v>1</v>
      </c>
      <c r="Q22" s="445"/>
      <c r="R22" s="445"/>
      <c r="S22" s="445"/>
      <c r="T22" s="445"/>
      <c r="U22" s="444">
        <v>7</v>
      </c>
    </row>
    <row r="23" spans="1:21" x14ac:dyDescent="0.25">
      <c r="A23" s="446">
        <v>22</v>
      </c>
      <c r="B23" s="444">
        <v>22</v>
      </c>
      <c r="C23" s="444"/>
      <c r="D23" s="445"/>
      <c r="E23" s="445"/>
      <c r="F23" s="445"/>
      <c r="G23" s="445"/>
      <c r="H23" s="445"/>
      <c r="I23" s="444">
        <v>2</v>
      </c>
      <c r="J23" s="444">
        <v>1</v>
      </c>
      <c r="K23" s="444">
        <v>1</v>
      </c>
      <c r="L23" s="444">
        <v>8</v>
      </c>
      <c r="M23" s="444">
        <v>30</v>
      </c>
      <c r="N23" s="444">
        <v>60</v>
      </c>
      <c r="O23" s="444">
        <v>76</v>
      </c>
      <c r="P23" s="444">
        <v>47</v>
      </c>
      <c r="Q23" s="444">
        <v>39</v>
      </c>
      <c r="R23" s="444">
        <v>12</v>
      </c>
      <c r="S23" s="444">
        <v>11</v>
      </c>
      <c r="T23" s="445">
        <v>249</v>
      </c>
      <c r="U23" s="444">
        <v>536</v>
      </c>
    </row>
    <row r="24" spans="1:21" x14ac:dyDescent="0.25">
      <c r="A24" s="447">
        <v>23</v>
      </c>
      <c r="B24" s="444">
        <v>23</v>
      </c>
      <c r="C24" s="444"/>
      <c r="D24" s="445"/>
      <c r="E24" s="445"/>
      <c r="F24" s="445"/>
      <c r="G24" s="445"/>
      <c r="H24" s="445"/>
      <c r="I24" s="445"/>
      <c r="J24" s="445"/>
      <c r="K24" s="444">
        <v>1</v>
      </c>
      <c r="L24" s="444">
        <v>4</v>
      </c>
      <c r="M24" s="444">
        <v>44</v>
      </c>
      <c r="N24" s="444">
        <v>180</v>
      </c>
      <c r="O24" s="444">
        <v>458</v>
      </c>
      <c r="P24" s="444">
        <v>375</v>
      </c>
      <c r="Q24" s="444">
        <v>217</v>
      </c>
      <c r="R24" s="444">
        <v>103</v>
      </c>
      <c r="S24" s="444">
        <v>65</v>
      </c>
      <c r="T24" s="445">
        <v>367</v>
      </c>
      <c r="U24" s="444">
        <v>1814</v>
      </c>
    </row>
    <row r="25" spans="1:21" x14ac:dyDescent="0.25">
      <c r="A25" s="447">
        <v>24</v>
      </c>
      <c r="B25" s="444">
        <v>24</v>
      </c>
      <c r="C25" s="444"/>
      <c r="D25" s="445"/>
      <c r="E25" s="445"/>
      <c r="F25" s="445"/>
      <c r="G25" s="445"/>
      <c r="H25" s="445"/>
      <c r="I25" s="445"/>
      <c r="J25" s="445"/>
      <c r="K25" s="444">
        <v>2</v>
      </c>
      <c r="L25" s="444">
        <v>1</v>
      </c>
      <c r="M25" s="444">
        <v>7</v>
      </c>
      <c r="N25" s="444">
        <v>52</v>
      </c>
      <c r="O25" s="444">
        <v>314</v>
      </c>
      <c r="P25" s="444">
        <v>688</v>
      </c>
      <c r="Q25" s="444">
        <v>690</v>
      </c>
      <c r="R25" s="444">
        <v>325</v>
      </c>
      <c r="S25" s="444">
        <v>167</v>
      </c>
      <c r="T25" s="445">
        <v>435</v>
      </c>
      <c r="U25" s="444">
        <v>2681</v>
      </c>
    </row>
    <row r="26" spans="1:21" x14ac:dyDescent="0.25">
      <c r="A26" s="448">
        <v>25</v>
      </c>
      <c r="B26" s="444">
        <v>25</v>
      </c>
      <c r="C26" s="444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4">
        <v>10</v>
      </c>
      <c r="O26" s="444">
        <v>81</v>
      </c>
      <c r="P26" s="444">
        <v>316</v>
      </c>
      <c r="Q26" s="444">
        <v>975</v>
      </c>
      <c r="R26" s="444">
        <v>743</v>
      </c>
      <c r="S26" s="444">
        <v>393</v>
      </c>
      <c r="T26" s="445">
        <v>864</v>
      </c>
      <c r="U26" s="444">
        <v>3382</v>
      </c>
    </row>
    <row r="27" spans="1:21" x14ac:dyDescent="0.25">
      <c r="A27" s="448">
        <v>26</v>
      </c>
      <c r="B27" s="444">
        <v>26</v>
      </c>
      <c r="C27" s="444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4">
        <v>1</v>
      </c>
      <c r="O27" s="444">
        <v>21</v>
      </c>
      <c r="P27" s="444">
        <v>49</v>
      </c>
      <c r="Q27" s="444">
        <v>119</v>
      </c>
      <c r="R27" s="444">
        <v>89</v>
      </c>
      <c r="S27" s="444">
        <v>64</v>
      </c>
      <c r="T27" s="445">
        <v>85</v>
      </c>
      <c r="U27" s="444">
        <v>428</v>
      </c>
    </row>
    <row r="28" spans="1:21" x14ac:dyDescent="0.25">
      <c r="A28" s="448">
        <v>41</v>
      </c>
      <c r="B28" s="444">
        <v>41</v>
      </c>
      <c r="C28" s="444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4">
        <v>8</v>
      </c>
      <c r="R28" s="444">
        <v>8</v>
      </c>
      <c r="S28" s="444">
        <v>5</v>
      </c>
      <c r="T28" s="445">
        <v>49</v>
      </c>
      <c r="U28" s="444">
        <v>70</v>
      </c>
    </row>
    <row r="29" spans="1:21" x14ac:dyDescent="0.25">
      <c r="A29" s="448">
        <v>42</v>
      </c>
      <c r="B29" s="444">
        <v>42</v>
      </c>
      <c r="C29" s="444"/>
      <c r="D29" s="445"/>
      <c r="E29" s="445"/>
      <c r="F29" s="445"/>
      <c r="G29" s="445"/>
      <c r="H29" s="445"/>
      <c r="I29" s="445"/>
      <c r="J29" s="445"/>
      <c r="K29" s="445"/>
      <c r="L29" s="445"/>
      <c r="M29" s="445"/>
      <c r="N29" s="445"/>
      <c r="O29" s="444">
        <v>1</v>
      </c>
      <c r="P29" s="444">
        <v>8</v>
      </c>
      <c r="Q29" s="444">
        <v>18</v>
      </c>
      <c r="R29" s="444">
        <v>4</v>
      </c>
      <c r="S29" s="444">
        <v>6</v>
      </c>
      <c r="T29" s="445">
        <v>53</v>
      </c>
      <c r="U29" s="444">
        <v>90</v>
      </c>
    </row>
    <row r="30" spans="1:21" x14ac:dyDescent="0.25">
      <c r="A30" s="448">
        <v>43</v>
      </c>
      <c r="B30" s="444">
        <v>43</v>
      </c>
      <c r="C30" s="444"/>
      <c r="D30" s="445"/>
      <c r="E30" s="445"/>
      <c r="F30" s="445"/>
      <c r="G30" s="445"/>
      <c r="H30" s="445"/>
      <c r="I30" s="445"/>
      <c r="J30" s="445"/>
      <c r="K30" s="445"/>
      <c r="L30" s="445"/>
      <c r="M30" s="445"/>
      <c r="N30" s="445"/>
      <c r="O30" s="445"/>
      <c r="P30" s="445"/>
      <c r="Q30" s="444">
        <v>1</v>
      </c>
      <c r="R30" s="444">
        <v>6</v>
      </c>
      <c r="S30" s="444">
        <v>8</v>
      </c>
      <c r="T30" s="445">
        <v>25</v>
      </c>
      <c r="U30" s="444">
        <v>40</v>
      </c>
    </row>
    <row r="31" spans="1:21" x14ac:dyDescent="0.25">
      <c r="A31" s="448">
        <v>44</v>
      </c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</row>
    <row r="32" spans="1:21" x14ac:dyDescent="0.25">
      <c r="A32" s="448">
        <v>45</v>
      </c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445"/>
      <c r="U32" s="177"/>
    </row>
    <row r="33" spans="1:21" x14ac:dyDescent="0.25">
      <c r="A33" s="448">
        <v>99</v>
      </c>
      <c r="B33" s="444">
        <v>99</v>
      </c>
      <c r="C33" s="444"/>
      <c r="D33" s="445"/>
      <c r="E33" s="445"/>
      <c r="F33" s="444">
        <v>1</v>
      </c>
      <c r="G33" s="444">
        <v>6</v>
      </c>
      <c r="H33" s="444">
        <v>20</v>
      </c>
      <c r="I33" s="444">
        <v>45</v>
      </c>
      <c r="J33" s="444">
        <v>69</v>
      </c>
      <c r="K33" s="444">
        <v>113</v>
      </c>
      <c r="L33" s="444">
        <v>119</v>
      </c>
      <c r="M33" s="444">
        <v>97</v>
      </c>
      <c r="N33" s="444">
        <v>57</v>
      </c>
      <c r="O33" s="444">
        <v>22</v>
      </c>
      <c r="P33" s="444">
        <v>10</v>
      </c>
      <c r="Q33" s="444">
        <v>1</v>
      </c>
      <c r="R33" s="445"/>
      <c r="S33" s="445"/>
      <c r="T33" s="445"/>
      <c r="U33" s="444">
        <v>560</v>
      </c>
    </row>
    <row r="34" spans="1:21" x14ac:dyDescent="0.25">
      <c r="A34" s="177"/>
      <c r="B34" s="177"/>
      <c r="C34" s="177">
        <f>SUM(C8:C33)</f>
        <v>1920</v>
      </c>
      <c r="D34" s="177">
        <f t="shared" ref="D34:U34" si="0">SUM(D8:D33)</f>
        <v>6739</v>
      </c>
      <c r="E34" s="177">
        <f t="shared" si="0"/>
        <v>15209</v>
      </c>
      <c r="F34" s="177">
        <f t="shared" si="0"/>
        <v>17087</v>
      </c>
      <c r="G34" s="177">
        <f t="shared" si="0"/>
        <v>17344</v>
      </c>
      <c r="H34" s="177">
        <f t="shared" si="0"/>
        <v>18014</v>
      </c>
      <c r="I34" s="177">
        <f t="shared" si="0"/>
        <v>18766</v>
      </c>
      <c r="J34" s="177">
        <f t="shared" si="0"/>
        <v>18705</v>
      </c>
      <c r="K34" s="177">
        <f t="shared" si="0"/>
        <v>18909</v>
      </c>
      <c r="L34" s="177">
        <f t="shared" si="0"/>
        <v>19432</v>
      </c>
      <c r="M34" s="177">
        <f t="shared" si="0"/>
        <v>17829</v>
      </c>
      <c r="N34" s="177">
        <f t="shared" si="0"/>
        <v>18724</v>
      </c>
      <c r="O34" s="177">
        <f t="shared" si="0"/>
        <v>18303</v>
      </c>
      <c r="P34" s="177">
        <f t="shared" si="0"/>
        <v>14625</v>
      </c>
      <c r="Q34" s="177">
        <f t="shared" si="0"/>
        <v>7081</v>
      </c>
      <c r="R34" s="177">
        <f t="shared" si="0"/>
        <v>2751</v>
      </c>
      <c r="S34" s="177">
        <f t="shared" si="0"/>
        <v>986</v>
      </c>
      <c r="T34" s="177">
        <f t="shared" si="0"/>
        <v>2221</v>
      </c>
      <c r="U34" s="177">
        <f t="shared" si="0"/>
        <v>234645</v>
      </c>
    </row>
  </sheetData>
  <hyperlinks>
    <hyperlink ref="N1" location="CONTENIDO!A1" display="VOLVER.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164"/>
  <sheetViews>
    <sheetView showGridLines="0" zoomScale="85" zoomScaleNormal="85" workbookViewId="0">
      <selection activeCell="X4" sqref="X4"/>
    </sheetView>
  </sheetViews>
  <sheetFormatPr baseColWidth="10" defaultRowHeight="15" x14ac:dyDescent="0.25"/>
  <cols>
    <col min="1" max="1" width="14.85546875" customWidth="1"/>
    <col min="2" max="19" width="7.5703125" customWidth="1"/>
    <col min="21" max="21" width="15" bestFit="1" customWidth="1"/>
    <col min="22" max="22" width="13.42578125" customWidth="1"/>
    <col min="23" max="23" width="15.42578125" bestFit="1" customWidth="1"/>
    <col min="29" max="29" width="17.140625" bestFit="1" customWidth="1"/>
    <col min="30" max="30" width="8.7109375" customWidth="1"/>
    <col min="31" max="31" width="13" customWidth="1"/>
  </cols>
  <sheetData>
    <row r="1" spans="1:32" x14ac:dyDescent="0.25">
      <c r="X1" s="9" t="s">
        <v>91</v>
      </c>
    </row>
    <row r="2" spans="1:32" x14ac:dyDescent="0.25">
      <c r="T2" s="9"/>
    </row>
    <row r="3" spans="1:32" x14ac:dyDescent="0.25">
      <c r="A3" s="668" t="s">
        <v>4258</v>
      </c>
    </row>
    <row r="5" spans="1:32" ht="15.75" x14ac:dyDescent="0.25">
      <c r="A5" s="669" t="s">
        <v>4259</v>
      </c>
    </row>
    <row r="6" spans="1:32" x14ac:dyDescent="0.25">
      <c r="A6" s="670" t="s">
        <v>4260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70"/>
      <c r="M6" s="670"/>
      <c r="N6" s="670"/>
      <c r="O6" s="670"/>
      <c r="P6" s="670"/>
      <c r="Q6" s="670"/>
      <c r="R6" s="670"/>
      <c r="S6" s="670"/>
      <c r="U6" s="671" t="s">
        <v>4261</v>
      </c>
      <c r="V6" s="671"/>
      <c r="W6" s="671"/>
      <c r="Y6" s="676"/>
      <c r="Z6" s="676">
        <v>2018</v>
      </c>
      <c r="AA6" s="676">
        <v>2019</v>
      </c>
      <c r="AB6" s="676">
        <v>2020</v>
      </c>
      <c r="AC6" s="676" t="s">
        <v>4266</v>
      </c>
      <c r="AD6" s="676">
        <v>2022</v>
      </c>
      <c r="AE6" s="676" t="s">
        <v>4267</v>
      </c>
      <c r="AF6" s="676" t="s">
        <v>4301</v>
      </c>
    </row>
    <row r="7" spans="1:32" x14ac:dyDescent="0.25">
      <c r="A7" s="672" t="s">
        <v>4262</v>
      </c>
      <c r="B7" s="673">
        <v>4</v>
      </c>
      <c r="C7" s="673">
        <v>5</v>
      </c>
      <c r="D7" s="673">
        <v>6</v>
      </c>
      <c r="E7" s="673">
        <v>7</v>
      </c>
      <c r="F7" s="673">
        <v>8</v>
      </c>
      <c r="G7" s="673">
        <v>9</v>
      </c>
      <c r="H7" s="673">
        <v>10</v>
      </c>
      <c r="I7" s="673">
        <v>11</v>
      </c>
      <c r="J7" s="673">
        <v>12</v>
      </c>
      <c r="K7" s="673">
        <v>13</v>
      </c>
      <c r="L7" s="673">
        <v>14</v>
      </c>
      <c r="M7" s="673">
        <v>15</v>
      </c>
      <c r="N7" s="673">
        <v>16</v>
      </c>
      <c r="O7" s="673">
        <v>17</v>
      </c>
      <c r="P7" s="673">
        <v>18</v>
      </c>
      <c r="Q7" s="673">
        <v>19</v>
      </c>
      <c r="R7" s="673" t="s">
        <v>4263</v>
      </c>
      <c r="S7" s="673" t="s">
        <v>141</v>
      </c>
      <c r="U7" s="674" t="s">
        <v>4262</v>
      </c>
      <c r="V7" s="675" t="s">
        <v>4264</v>
      </c>
      <c r="W7" s="675" t="s">
        <v>4265</v>
      </c>
      <c r="Y7" s="676" t="s">
        <v>4269</v>
      </c>
      <c r="Z7" s="676">
        <v>13.22</v>
      </c>
      <c r="AA7" s="676">
        <v>13.01</v>
      </c>
      <c r="AB7" s="676">
        <v>13.37</v>
      </c>
      <c r="AC7" s="676">
        <v>11.88</v>
      </c>
      <c r="AD7" s="676">
        <v>11.38</v>
      </c>
      <c r="AE7" s="676">
        <v>11.96</v>
      </c>
      <c r="AF7" s="676">
        <v>12.12</v>
      </c>
    </row>
    <row r="8" spans="1:32" x14ac:dyDescent="0.25">
      <c r="A8" s="677">
        <v>0</v>
      </c>
      <c r="B8" s="678">
        <v>2523</v>
      </c>
      <c r="C8" s="679">
        <v>7601</v>
      </c>
      <c r="D8" s="680">
        <v>306</v>
      </c>
      <c r="E8" s="681">
        <v>30</v>
      </c>
      <c r="F8" s="681">
        <v>5</v>
      </c>
      <c r="G8" s="681">
        <v>2</v>
      </c>
      <c r="H8" s="681"/>
      <c r="I8" s="682"/>
      <c r="J8" s="682"/>
      <c r="K8" s="682"/>
      <c r="L8" s="683"/>
      <c r="M8" s="683">
        <v>1</v>
      </c>
      <c r="N8" s="683"/>
      <c r="O8" s="683"/>
      <c r="P8" s="683"/>
      <c r="Q8" s="683"/>
      <c r="R8" s="683">
        <v>0</v>
      </c>
      <c r="S8" s="684">
        <f t="shared" ref="S8:S20" si="0">+SUM(B8:R8)</f>
        <v>10468</v>
      </c>
      <c r="U8" s="685" t="s">
        <v>4268</v>
      </c>
      <c r="V8" s="686">
        <f>+SUM(E8:R8)</f>
        <v>38</v>
      </c>
      <c r="W8" s="687">
        <f t="shared" ref="W8:W19" si="1">+V8/S8</f>
        <v>3.6301108139090562E-3</v>
      </c>
    </row>
    <row r="9" spans="1:32" x14ac:dyDescent="0.25">
      <c r="A9" s="677">
        <v>1</v>
      </c>
      <c r="B9" s="681">
        <v>13</v>
      </c>
      <c r="C9" s="678">
        <v>2393</v>
      </c>
      <c r="D9" s="679">
        <v>8880</v>
      </c>
      <c r="E9" s="678">
        <v>1438</v>
      </c>
      <c r="F9" s="681">
        <v>314</v>
      </c>
      <c r="G9" s="681">
        <v>49</v>
      </c>
      <c r="H9" s="681">
        <v>5</v>
      </c>
      <c r="I9" s="681">
        <v>2</v>
      </c>
      <c r="J9" s="682">
        <v>1</v>
      </c>
      <c r="K9" s="682">
        <v>1</v>
      </c>
      <c r="L9" s="682"/>
      <c r="M9" s="682"/>
      <c r="N9" s="682"/>
      <c r="O9" s="682"/>
      <c r="P9" s="682"/>
      <c r="Q9" s="682"/>
      <c r="R9" s="682">
        <v>0</v>
      </c>
      <c r="S9" s="684">
        <f t="shared" si="0"/>
        <v>13096</v>
      </c>
      <c r="U9" s="685" t="s">
        <v>4270</v>
      </c>
      <c r="V9" s="686">
        <f>+SUM(F9:R9)</f>
        <v>372</v>
      </c>
      <c r="W9" s="687">
        <f t="shared" si="1"/>
        <v>2.8405620036652413E-2</v>
      </c>
    </row>
    <row r="10" spans="1:32" x14ac:dyDescent="0.25">
      <c r="A10" s="677">
        <v>2</v>
      </c>
      <c r="B10" s="682"/>
      <c r="C10" s="681">
        <v>13</v>
      </c>
      <c r="D10" s="678">
        <v>1974</v>
      </c>
      <c r="E10" s="679">
        <v>8201</v>
      </c>
      <c r="F10" s="678">
        <v>2149</v>
      </c>
      <c r="G10" s="681">
        <v>598</v>
      </c>
      <c r="H10" s="681">
        <v>152</v>
      </c>
      <c r="I10" s="681">
        <v>39</v>
      </c>
      <c r="J10" s="681">
        <v>13</v>
      </c>
      <c r="K10" s="682">
        <v>1</v>
      </c>
      <c r="L10" s="682">
        <v>1</v>
      </c>
      <c r="M10" s="682"/>
      <c r="N10" s="682">
        <v>1</v>
      </c>
      <c r="O10" s="682"/>
      <c r="P10" s="682">
        <v>1</v>
      </c>
      <c r="Q10" s="682"/>
      <c r="R10" s="682">
        <v>1</v>
      </c>
      <c r="S10" s="684">
        <f t="shared" si="0"/>
        <v>13144</v>
      </c>
      <c r="U10" s="685" t="s">
        <v>4271</v>
      </c>
      <c r="V10" s="686">
        <f>+SUM(G10:R10)</f>
        <v>807</v>
      </c>
      <c r="W10" s="687">
        <f t="shared" si="1"/>
        <v>6.1396835057821057E-2</v>
      </c>
    </row>
    <row r="11" spans="1:32" x14ac:dyDescent="0.25">
      <c r="A11" s="677">
        <v>3</v>
      </c>
      <c r="B11" s="682">
        <v>1</v>
      </c>
      <c r="C11" s="682"/>
      <c r="D11" s="681">
        <v>7</v>
      </c>
      <c r="E11" s="678">
        <v>1574</v>
      </c>
      <c r="F11" s="679">
        <v>7462</v>
      </c>
      <c r="G11" s="678">
        <v>2779</v>
      </c>
      <c r="H11" s="681">
        <v>888</v>
      </c>
      <c r="I11" s="681">
        <v>236</v>
      </c>
      <c r="J11" s="681">
        <v>68</v>
      </c>
      <c r="K11" s="681">
        <v>16</v>
      </c>
      <c r="L11" s="682">
        <v>9</v>
      </c>
      <c r="M11" s="682">
        <v>2</v>
      </c>
      <c r="N11" s="682"/>
      <c r="O11" s="682">
        <v>1</v>
      </c>
      <c r="P11" s="682"/>
      <c r="Q11" s="682"/>
      <c r="R11" s="682">
        <v>0</v>
      </c>
      <c r="S11" s="684">
        <f t="shared" si="0"/>
        <v>13043</v>
      </c>
      <c r="U11" s="685" t="s">
        <v>4272</v>
      </c>
      <c r="V11" s="686">
        <f>+SUM(H11:R11)</f>
        <v>1220</v>
      </c>
      <c r="W11" s="687">
        <f t="shared" si="1"/>
        <v>9.3536763014643864E-2</v>
      </c>
    </row>
    <row r="12" spans="1:32" x14ac:dyDescent="0.25">
      <c r="A12" s="677">
        <v>4</v>
      </c>
      <c r="B12" s="683"/>
      <c r="C12" s="682"/>
      <c r="D12" s="682"/>
      <c r="E12" s="681">
        <v>14</v>
      </c>
      <c r="F12" s="678">
        <v>1665</v>
      </c>
      <c r="G12" s="679">
        <v>6963</v>
      </c>
      <c r="H12" s="678">
        <v>2796</v>
      </c>
      <c r="I12" s="688">
        <v>1074</v>
      </c>
      <c r="J12" s="681">
        <v>355</v>
      </c>
      <c r="K12" s="681">
        <v>82</v>
      </c>
      <c r="L12" s="681">
        <v>31</v>
      </c>
      <c r="M12" s="682">
        <v>11</v>
      </c>
      <c r="N12" s="682">
        <v>3</v>
      </c>
      <c r="O12" s="682">
        <v>1</v>
      </c>
      <c r="P12" s="682"/>
      <c r="Q12" s="682"/>
      <c r="R12" s="682">
        <v>0</v>
      </c>
      <c r="S12" s="684">
        <f t="shared" si="0"/>
        <v>12995</v>
      </c>
      <c r="U12" s="685" t="s">
        <v>4273</v>
      </c>
      <c r="V12" s="689">
        <f>+SUM(I12:R12)</f>
        <v>1557</v>
      </c>
      <c r="W12" s="687">
        <f t="shared" si="1"/>
        <v>0.11981531358214698</v>
      </c>
    </row>
    <row r="13" spans="1:32" x14ac:dyDescent="0.25">
      <c r="A13" s="677">
        <v>5</v>
      </c>
      <c r="B13" s="683"/>
      <c r="C13" s="683"/>
      <c r="D13" s="682"/>
      <c r="E13" s="682"/>
      <c r="F13" s="681">
        <v>9</v>
      </c>
      <c r="G13" s="678">
        <v>1807</v>
      </c>
      <c r="H13" s="679">
        <v>6662</v>
      </c>
      <c r="I13" s="678">
        <v>2814</v>
      </c>
      <c r="J13" s="688">
        <v>1170</v>
      </c>
      <c r="K13" s="681">
        <v>399</v>
      </c>
      <c r="L13" s="681">
        <v>136</v>
      </c>
      <c r="M13" s="681">
        <v>26</v>
      </c>
      <c r="N13" s="682">
        <v>6</v>
      </c>
      <c r="O13" s="682">
        <v>2</v>
      </c>
      <c r="P13" s="682"/>
      <c r="Q13" s="682"/>
      <c r="R13" s="682">
        <v>1</v>
      </c>
      <c r="S13" s="684">
        <f t="shared" si="0"/>
        <v>13032</v>
      </c>
      <c r="U13" s="685" t="s">
        <v>4274</v>
      </c>
      <c r="V13" s="689">
        <f>+SUM(J13:R13)</f>
        <v>1740</v>
      </c>
      <c r="W13" s="687">
        <f t="shared" si="1"/>
        <v>0.13351749539594843</v>
      </c>
    </row>
    <row r="14" spans="1:32" x14ac:dyDescent="0.25">
      <c r="A14" s="677">
        <v>6</v>
      </c>
      <c r="B14" s="683"/>
      <c r="C14" s="683"/>
      <c r="D14" s="683"/>
      <c r="E14" s="682"/>
      <c r="F14" s="682"/>
      <c r="G14" s="681">
        <v>12</v>
      </c>
      <c r="H14" s="678">
        <v>1800</v>
      </c>
      <c r="I14" s="679">
        <v>6879</v>
      </c>
      <c r="J14" s="678">
        <v>3436</v>
      </c>
      <c r="K14" s="688">
        <v>1762</v>
      </c>
      <c r="L14" s="681">
        <v>833</v>
      </c>
      <c r="M14" s="681">
        <v>214</v>
      </c>
      <c r="N14" s="681">
        <v>49</v>
      </c>
      <c r="O14" s="682">
        <v>10</v>
      </c>
      <c r="P14" s="682">
        <v>3</v>
      </c>
      <c r="Q14" s="682">
        <v>1</v>
      </c>
      <c r="R14" s="682">
        <v>0</v>
      </c>
      <c r="S14" s="684">
        <f t="shared" si="0"/>
        <v>14999</v>
      </c>
      <c r="U14" s="685" t="s">
        <v>4275</v>
      </c>
      <c r="V14" s="689">
        <f>+SUM(K14:R14)</f>
        <v>2872</v>
      </c>
      <c r="W14" s="687">
        <f t="shared" si="1"/>
        <v>0.1914794319621308</v>
      </c>
    </row>
    <row r="15" spans="1:32" x14ac:dyDescent="0.25">
      <c r="A15" s="677">
        <v>7</v>
      </c>
      <c r="B15" s="683"/>
      <c r="C15" s="683"/>
      <c r="D15" s="683"/>
      <c r="E15" s="683"/>
      <c r="F15" s="682"/>
      <c r="G15" s="682"/>
      <c r="H15" s="681">
        <v>12</v>
      </c>
      <c r="I15" s="678">
        <v>1791</v>
      </c>
      <c r="J15" s="679">
        <v>6437</v>
      </c>
      <c r="K15" s="678">
        <v>2912</v>
      </c>
      <c r="L15" s="688">
        <v>1755</v>
      </c>
      <c r="M15" s="681">
        <v>696</v>
      </c>
      <c r="N15" s="681">
        <v>189</v>
      </c>
      <c r="O15" s="681">
        <v>45</v>
      </c>
      <c r="P15" s="682">
        <v>8</v>
      </c>
      <c r="Q15" s="682">
        <v>3</v>
      </c>
      <c r="R15" s="682">
        <v>1</v>
      </c>
      <c r="S15" s="684">
        <f t="shared" si="0"/>
        <v>13849</v>
      </c>
      <c r="U15" s="685" t="s">
        <v>4276</v>
      </c>
      <c r="V15" s="689">
        <f>+SUM(L15:R15)</f>
        <v>2697</v>
      </c>
      <c r="W15" s="687">
        <f t="shared" si="1"/>
        <v>0.19474330276554264</v>
      </c>
    </row>
    <row r="16" spans="1:32" x14ac:dyDescent="0.25">
      <c r="A16" s="677">
        <v>8</v>
      </c>
      <c r="B16" s="683"/>
      <c r="C16" s="683"/>
      <c r="D16" s="683"/>
      <c r="E16" s="683"/>
      <c r="F16" s="683"/>
      <c r="G16" s="682"/>
      <c r="H16" s="682"/>
      <c r="I16" s="681">
        <v>16</v>
      </c>
      <c r="J16" s="678">
        <v>1879</v>
      </c>
      <c r="K16" s="679">
        <v>5643</v>
      </c>
      <c r="L16" s="678">
        <v>3175</v>
      </c>
      <c r="M16" s="688">
        <v>1732</v>
      </c>
      <c r="N16" s="681">
        <v>579</v>
      </c>
      <c r="O16" s="681">
        <v>130</v>
      </c>
      <c r="P16" s="681">
        <v>26</v>
      </c>
      <c r="Q16" s="682">
        <v>6</v>
      </c>
      <c r="R16" s="682">
        <v>4</v>
      </c>
      <c r="S16" s="684">
        <f t="shared" si="0"/>
        <v>13190</v>
      </c>
      <c r="U16" s="685" t="s">
        <v>4277</v>
      </c>
      <c r="V16" s="689">
        <f>+SUM(M16:R16)</f>
        <v>2477</v>
      </c>
      <c r="W16" s="687">
        <f t="shared" si="1"/>
        <v>0.18779378316906747</v>
      </c>
    </row>
    <row r="17" spans="1:31" x14ac:dyDescent="0.25">
      <c r="A17" s="677">
        <v>9</v>
      </c>
      <c r="B17" s="683"/>
      <c r="C17" s="683"/>
      <c r="D17" s="683"/>
      <c r="E17" s="683"/>
      <c r="F17" s="683">
        <v>1</v>
      </c>
      <c r="G17" s="683"/>
      <c r="H17" s="682">
        <v>2</v>
      </c>
      <c r="I17" s="682"/>
      <c r="J17" s="681">
        <v>18</v>
      </c>
      <c r="K17" s="678">
        <v>1542</v>
      </c>
      <c r="L17" s="679">
        <v>5435</v>
      </c>
      <c r="M17" s="678">
        <v>3057</v>
      </c>
      <c r="N17" s="688">
        <v>1443</v>
      </c>
      <c r="O17" s="681">
        <v>418</v>
      </c>
      <c r="P17" s="681">
        <v>82</v>
      </c>
      <c r="Q17" s="681">
        <v>11</v>
      </c>
      <c r="R17" s="682">
        <v>10</v>
      </c>
      <c r="S17" s="684">
        <f t="shared" si="0"/>
        <v>12019</v>
      </c>
      <c r="U17" s="685" t="s">
        <v>4278</v>
      </c>
      <c r="V17" s="689">
        <f>+SUM(N17:R17)</f>
        <v>1964</v>
      </c>
      <c r="W17" s="687">
        <f t="shared" si="1"/>
        <v>0.1634079374323987</v>
      </c>
    </row>
    <row r="18" spans="1:31" x14ac:dyDescent="0.25">
      <c r="A18" s="677">
        <v>10</v>
      </c>
      <c r="B18" s="683"/>
      <c r="C18" s="683"/>
      <c r="D18" s="683"/>
      <c r="E18" s="683"/>
      <c r="F18" s="683"/>
      <c r="G18" s="683"/>
      <c r="H18" s="683"/>
      <c r="I18" s="682"/>
      <c r="J18" s="682"/>
      <c r="K18" s="681">
        <v>23</v>
      </c>
      <c r="L18" s="678">
        <v>1695</v>
      </c>
      <c r="M18" s="679">
        <v>5239</v>
      </c>
      <c r="N18" s="678">
        <v>2750</v>
      </c>
      <c r="O18" s="688">
        <v>1162</v>
      </c>
      <c r="P18" s="681">
        <v>254</v>
      </c>
      <c r="Q18" s="681">
        <v>39</v>
      </c>
      <c r="R18" s="681">
        <v>20</v>
      </c>
      <c r="S18" s="684">
        <f t="shared" si="0"/>
        <v>11182</v>
      </c>
      <c r="U18" s="685" t="s">
        <v>4279</v>
      </c>
      <c r="V18" s="689">
        <f>+SUM(O18:R18)</f>
        <v>1475</v>
      </c>
      <c r="W18" s="687">
        <f t="shared" si="1"/>
        <v>0.13190842425326418</v>
      </c>
    </row>
    <row r="19" spans="1:31" x14ac:dyDescent="0.25">
      <c r="A19" s="677">
        <v>11</v>
      </c>
      <c r="B19" s="683"/>
      <c r="C19" s="683"/>
      <c r="D19" s="683"/>
      <c r="E19" s="683"/>
      <c r="F19" s="683"/>
      <c r="G19" s="683"/>
      <c r="H19" s="683"/>
      <c r="I19" s="683"/>
      <c r="J19" s="682"/>
      <c r="K19" s="682"/>
      <c r="L19" s="681">
        <v>21</v>
      </c>
      <c r="M19" s="678">
        <v>1625</v>
      </c>
      <c r="N19" s="679">
        <v>4466</v>
      </c>
      <c r="O19" s="678">
        <v>2240</v>
      </c>
      <c r="P19" s="681">
        <v>814</v>
      </c>
      <c r="Q19" s="681">
        <v>161</v>
      </c>
      <c r="R19" s="681">
        <v>35</v>
      </c>
      <c r="S19" s="684">
        <f t="shared" si="0"/>
        <v>9362</v>
      </c>
      <c r="U19" s="685" t="s">
        <v>4280</v>
      </c>
      <c r="V19" s="686">
        <f>+SUM(P19:R19)</f>
        <v>1010</v>
      </c>
      <c r="W19" s="687">
        <f t="shared" si="1"/>
        <v>0.10788293099765008</v>
      </c>
    </row>
    <row r="20" spans="1:31" x14ac:dyDescent="0.25">
      <c r="A20" s="690"/>
      <c r="B20" s="691">
        <f>+SUM(B8:B19)</f>
        <v>2537</v>
      </c>
      <c r="C20" s="691">
        <f t="shared" ref="C20:R20" si="2">+SUM(C8:C19)</f>
        <v>10007</v>
      </c>
      <c r="D20" s="691">
        <f t="shared" si="2"/>
        <v>11167</v>
      </c>
      <c r="E20" s="691">
        <f t="shared" si="2"/>
        <v>11257</v>
      </c>
      <c r="F20" s="691">
        <f t="shared" si="2"/>
        <v>11605</v>
      </c>
      <c r="G20" s="691">
        <f t="shared" si="2"/>
        <v>12210</v>
      </c>
      <c r="H20" s="691">
        <f t="shared" si="2"/>
        <v>12317</v>
      </c>
      <c r="I20" s="691">
        <f t="shared" si="2"/>
        <v>12851</v>
      </c>
      <c r="J20" s="691">
        <f t="shared" si="2"/>
        <v>13377</v>
      </c>
      <c r="K20" s="691">
        <f t="shared" si="2"/>
        <v>12381</v>
      </c>
      <c r="L20" s="691">
        <f t="shared" si="2"/>
        <v>13091</v>
      </c>
      <c r="M20" s="691">
        <f t="shared" si="2"/>
        <v>12603</v>
      </c>
      <c r="N20" s="691">
        <f t="shared" si="2"/>
        <v>9486</v>
      </c>
      <c r="O20" s="691">
        <f t="shared" si="2"/>
        <v>4009</v>
      </c>
      <c r="P20" s="691">
        <f t="shared" si="2"/>
        <v>1188</v>
      </c>
      <c r="Q20" s="691">
        <f t="shared" si="2"/>
        <v>221</v>
      </c>
      <c r="R20" s="691">
        <f t="shared" si="2"/>
        <v>72</v>
      </c>
      <c r="S20" s="684">
        <f t="shared" si="0"/>
        <v>150379</v>
      </c>
      <c r="U20" s="674" t="s">
        <v>218</v>
      </c>
      <c r="V20" s="689">
        <f>SUM(V8:V19)</f>
        <v>18229</v>
      </c>
      <c r="W20" s="687">
        <f>+V20/S20</f>
        <v>0.12122038316520259</v>
      </c>
    </row>
    <row r="23" spans="1:31" ht="15.75" x14ac:dyDescent="0.25">
      <c r="A23" s="669" t="s">
        <v>4259</v>
      </c>
    </row>
    <row r="24" spans="1:31" x14ac:dyDescent="0.25">
      <c r="A24" s="670" t="s">
        <v>4260</v>
      </c>
      <c r="B24" s="670"/>
      <c r="C24" s="670"/>
      <c r="D24" s="670"/>
      <c r="E24" s="670"/>
      <c r="F24" s="670"/>
      <c r="G24" s="670"/>
      <c r="H24" s="670"/>
      <c r="I24" s="670"/>
      <c r="J24" s="670"/>
      <c r="K24" s="670"/>
      <c r="L24" s="670"/>
      <c r="M24" s="670"/>
      <c r="N24" s="670"/>
      <c r="O24" s="670"/>
      <c r="P24" s="670"/>
      <c r="Q24" s="670"/>
      <c r="R24" s="670"/>
      <c r="S24" s="670"/>
      <c r="U24" s="671" t="s">
        <v>4261</v>
      </c>
      <c r="V24" s="671"/>
      <c r="W24" s="671"/>
    </row>
    <row r="25" spans="1:31" x14ac:dyDescent="0.25">
      <c r="A25" s="672" t="s">
        <v>4262</v>
      </c>
      <c r="B25" s="673">
        <v>4</v>
      </c>
      <c r="C25" s="673">
        <v>5</v>
      </c>
      <c r="D25" s="673">
        <v>6</v>
      </c>
      <c r="E25" s="673">
        <v>7</v>
      </c>
      <c r="F25" s="673">
        <v>8</v>
      </c>
      <c r="G25" s="673">
        <v>9</v>
      </c>
      <c r="H25" s="673">
        <v>10</v>
      </c>
      <c r="I25" s="673">
        <v>11</v>
      </c>
      <c r="J25" s="673">
        <v>12</v>
      </c>
      <c r="K25" s="673">
        <v>13</v>
      </c>
      <c r="L25" s="673">
        <v>14</v>
      </c>
      <c r="M25" s="673">
        <v>15</v>
      </c>
      <c r="N25" s="673">
        <v>16</v>
      </c>
      <c r="O25" s="673">
        <v>17</v>
      </c>
      <c r="P25" s="673">
        <v>18</v>
      </c>
      <c r="Q25" s="673">
        <v>19</v>
      </c>
      <c r="R25" s="673" t="s">
        <v>4263</v>
      </c>
      <c r="S25" s="673" t="s">
        <v>141</v>
      </c>
      <c r="U25" s="674" t="s">
        <v>4262</v>
      </c>
      <c r="V25" s="675" t="s">
        <v>4264</v>
      </c>
      <c r="W25" s="675" t="s">
        <v>4265</v>
      </c>
    </row>
    <row r="26" spans="1:31" x14ac:dyDescent="0.25">
      <c r="A26" s="677">
        <v>0</v>
      </c>
      <c r="B26" s="678">
        <v>2355</v>
      </c>
      <c r="C26" s="679">
        <v>8104</v>
      </c>
      <c r="D26" s="680">
        <v>377</v>
      </c>
      <c r="E26" s="681">
        <v>34</v>
      </c>
      <c r="F26" s="681">
        <v>2</v>
      </c>
      <c r="G26" s="681">
        <v>0</v>
      </c>
      <c r="H26" s="681">
        <v>2</v>
      </c>
      <c r="I26" s="682">
        <v>0</v>
      </c>
      <c r="J26" s="682">
        <v>0</v>
      </c>
      <c r="K26" s="682">
        <v>0</v>
      </c>
      <c r="L26" s="683">
        <v>0</v>
      </c>
      <c r="M26" s="683">
        <v>0</v>
      </c>
      <c r="N26" s="683">
        <v>0</v>
      </c>
      <c r="O26" s="683">
        <v>0</v>
      </c>
      <c r="P26" s="683">
        <v>0</v>
      </c>
      <c r="Q26" s="683">
        <v>0</v>
      </c>
      <c r="R26" s="683">
        <v>0</v>
      </c>
      <c r="S26" s="684">
        <f t="shared" ref="S26:S38" si="3">+SUM(B26:R26)</f>
        <v>10874</v>
      </c>
      <c r="U26" s="685" t="s">
        <v>4268</v>
      </c>
      <c r="V26" s="686">
        <f>+SUM(E26:R26)</f>
        <v>38</v>
      </c>
      <c r="W26" s="687">
        <f t="shared" ref="W26:W37" si="4">+V26/S26</f>
        <v>3.4945742137208018E-3</v>
      </c>
    </row>
    <row r="27" spans="1:31" x14ac:dyDescent="0.25">
      <c r="A27" s="677">
        <v>1</v>
      </c>
      <c r="B27" s="681">
        <v>15</v>
      </c>
      <c r="C27" s="678">
        <v>2234</v>
      </c>
      <c r="D27" s="679">
        <v>8785</v>
      </c>
      <c r="E27" s="678">
        <v>1724</v>
      </c>
      <c r="F27" s="681">
        <v>308</v>
      </c>
      <c r="G27" s="681">
        <v>56</v>
      </c>
      <c r="H27" s="681">
        <v>10</v>
      </c>
      <c r="I27" s="681">
        <v>6</v>
      </c>
      <c r="J27" s="682">
        <v>2</v>
      </c>
      <c r="K27" s="682">
        <v>3</v>
      </c>
      <c r="L27" s="682">
        <v>0</v>
      </c>
      <c r="M27" s="682">
        <v>1</v>
      </c>
      <c r="N27" s="682">
        <v>0</v>
      </c>
      <c r="O27" s="682">
        <v>1</v>
      </c>
      <c r="P27" s="682">
        <v>0</v>
      </c>
      <c r="Q27" s="682">
        <v>0</v>
      </c>
      <c r="R27" s="682">
        <v>0</v>
      </c>
      <c r="S27" s="684">
        <f t="shared" si="3"/>
        <v>13145</v>
      </c>
      <c r="U27" s="685" t="s">
        <v>4270</v>
      </c>
      <c r="V27" s="686">
        <f>+SUM(F27:R27)</f>
        <v>387</v>
      </c>
      <c r="W27" s="687">
        <f t="shared" si="4"/>
        <v>2.9440852034994296E-2</v>
      </c>
    </row>
    <row r="28" spans="1:31" x14ac:dyDescent="0.25">
      <c r="A28" s="677">
        <v>2</v>
      </c>
      <c r="B28" s="682">
        <v>1</v>
      </c>
      <c r="C28" s="681">
        <v>6</v>
      </c>
      <c r="D28" s="678">
        <v>1709</v>
      </c>
      <c r="E28" s="679">
        <v>7799</v>
      </c>
      <c r="F28" s="678">
        <v>2573</v>
      </c>
      <c r="G28" s="681">
        <v>617</v>
      </c>
      <c r="H28" s="681">
        <v>133</v>
      </c>
      <c r="I28" s="681">
        <v>29</v>
      </c>
      <c r="J28" s="681">
        <v>8</v>
      </c>
      <c r="K28" s="682">
        <v>5</v>
      </c>
      <c r="L28" s="682">
        <v>2</v>
      </c>
      <c r="M28" s="682">
        <v>0</v>
      </c>
      <c r="N28" s="682">
        <v>1</v>
      </c>
      <c r="O28" s="682">
        <v>0</v>
      </c>
      <c r="P28" s="682">
        <v>0</v>
      </c>
      <c r="Q28" s="682">
        <v>0</v>
      </c>
      <c r="R28" s="682">
        <v>0</v>
      </c>
      <c r="S28" s="684">
        <f t="shared" si="3"/>
        <v>12883</v>
      </c>
      <c r="U28" s="685" t="s">
        <v>4271</v>
      </c>
      <c r="V28" s="686">
        <f>+SUM(G28:R28)</f>
        <v>795</v>
      </c>
      <c r="W28" s="687">
        <f t="shared" si="4"/>
        <v>6.1709229216797327E-2</v>
      </c>
    </row>
    <row r="29" spans="1:31" x14ac:dyDescent="0.25">
      <c r="A29" s="677">
        <v>3</v>
      </c>
      <c r="B29" s="682">
        <v>0</v>
      </c>
      <c r="C29" s="682">
        <v>0</v>
      </c>
      <c r="D29" s="681">
        <v>18</v>
      </c>
      <c r="E29" s="678">
        <v>1767</v>
      </c>
      <c r="F29" s="679">
        <v>7283</v>
      </c>
      <c r="G29" s="678">
        <v>2667</v>
      </c>
      <c r="H29" s="681">
        <v>872</v>
      </c>
      <c r="I29" s="681">
        <v>251</v>
      </c>
      <c r="J29" s="681">
        <v>57</v>
      </c>
      <c r="K29" s="681">
        <v>29</v>
      </c>
      <c r="L29" s="682">
        <v>7</v>
      </c>
      <c r="M29" s="682">
        <v>4</v>
      </c>
      <c r="N29" s="682">
        <v>0</v>
      </c>
      <c r="O29" s="682">
        <v>0</v>
      </c>
      <c r="P29" s="682">
        <v>0</v>
      </c>
      <c r="Q29" s="682">
        <v>1</v>
      </c>
      <c r="R29" s="682">
        <v>0</v>
      </c>
      <c r="S29" s="684">
        <f t="shared" si="3"/>
        <v>12956</v>
      </c>
      <c r="U29" s="685" t="s">
        <v>4272</v>
      </c>
      <c r="V29" s="686">
        <f>+SUM(H29:R29)</f>
        <v>1221</v>
      </c>
      <c r="W29" s="687">
        <f t="shared" si="4"/>
        <v>9.4242050015436868E-2</v>
      </c>
      <c r="Y29" s="676"/>
      <c r="Z29" s="676">
        <v>2018</v>
      </c>
      <c r="AA29" s="676">
        <v>2019</v>
      </c>
      <c r="AB29" s="676">
        <v>2020</v>
      </c>
      <c r="AC29" s="676" t="s">
        <v>4266</v>
      </c>
      <c r="AD29" s="676">
        <v>2022</v>
      </c>
      <c r="AE29" s="676" t="s">
        <v>4267</v>
      </c>
    </row>
    <row r="30" spans="1:31" x14ac:dyDescent="0.25">
      <c r="A30" s="677">
        <v>4</v>
      </c>
      <c r="B30" s="683">
        <v>0</v>
      </c>
      <c r="C30" s="682">
        <v>0</v>
      </c>
      <c r="D30" s="682">
        <v>0</v>
      </c>
      <c r="E30" s="681">
        <v>7</v>
      </c>
      <c r="F30" s="678">
        <v>1883</v>
      </c>
      <c r="G30" s="679">
        <v>6882</v>
      </c>
      <c r="H30" s="678">
        <v>2746</v>
      </c>
      <c r="I30" s="688">
        <v>1078</v>
      </c>
      <c r="J30" s="681">
        <v>316</v>
      </c>
      <c r="K30" s="681">
        <v>113</v>
      </c>
      <c r="L30" s="681">
        <v>33</v>
      </c>
      <c r="M30" s="682">
        <v>4</v>
      </c>
      <c r="N30" s="682">
        <v>2</v>
      </c>
      <c r="O30" s="682">
        <v>1</v>
      </c>
      <c r="P30" s="682">
        <v>0</v>
      </c>
      <c r="Q30" s="682">
        <v>0</v>
      </c>
      <c r="R30" s="682">
        <v>1</v>
      </c>
      <c r="S30" s="684">
        <f t="shared" si="3"/>
        <v>13066</v>
      </c>
      <c r="U30" s="685" t="s">
        <v>4273</v>
      </c>
      <c r="V30" s="689">
        <f>+SUM(I30:R30)</f>
        <v>1548</v>
      </c>
      <c r="W30" s="687">
        <f t="shared" si="4"/>
        <v>0.11847543242002143</v>
      </c>
      <c r="Y30" s="676" t="s">
        <v>4269</v>
      </c>
      <c r="Z30" s="676">
        <v>13.22</v>
      </c>
      <c r="AA30" s="676">
        <v>13.01</v>
      </c>
      <c r="AB30" s="676">
        <v>13.37</v>
      </c>
      <c r="AC30" s="676">
        <v>11.88</v>
      </c>
      <c r="AD30" s="676">
        <v>11.38</v>
      </c>
      <c r="AE30" s="676">
        <v>11.96</v>
      </c>
    </row>
    <row r="31" spans="1:31" x14ac:dyDescent="0.25">
      <c r="A31" s="677">
        <v>5</v>
      </c>
      <c r="B31" s="683">
        <v>0</v>
      </c>
      <c r="C31" s="683">
        <v>1</v>
      </c>
      <c r="D31" s="682">
        <v>0</v>
      </c>
      <c r="E31" s="682">
        <v>0</v>
      </c>
      <c r="F31" s="681">
        <v>11</v>
      </c>
      <c r="G31" s="678">
        <v>1807</v>
      </c>
      <c r="H31" s="679">
        <v>6753</v>
      </c>
      <c r="I31" s="678">
        <v>2851</v>
      </c>
      <c r="J31" s="688">
        <v>1218</v>
      </c>
      <c r="K31" s="681">
        <v>455</v>
      </c>
      <c r="L31" s="681">
        <v>103</v>
      </c>
      <c r="M31" s="681">
        <v>22</v>
      </c>
      <c r="N31" s="682">
        <v>10</v>
      </c>
      <c r="O31" s="682">
        <v>1</v>
      </c>
      <c r="P31" s="682">
        <v>1</v>
      </c>
      <c r="Q31" s="682">
        <v>0</v>
      </c>
      <c r="R31" s="682">
        <v>0</v>
      </c>
      <c r="S31" s="684">
        <f t="shared" si="3"/>
        <v>13233</v>
      </c>
      <c r="U31" s="685" t="s">
        <v>4274</v>
      </c>
      <c r="V31" s="689">
        <f>+SUM(J31:R31)</f>
        <v>1810</v>
      </c>
      <c r="W31" s="687">
        <f t="shared" si="4"/>
        <v>0.13677926396130885</v>
      </c>
    </row>
    <row r="32" spans="1:31" x14ac:dyDescent="0.25">
      <c r="A32" s="677">
        <v>6</v>
      </c>
      <c r="B32" s="683">
        <v>0</v>
      </c>
      <c r="C32" s="683">
        <v>0</v>
      </c>
      <c r="D32" s="683">
        <v>1</v>
      </c>
      <c r="E32" s="682">
        <v>0</v>
      </c>
      <c r="F32" s="682">
        <v>1</v>
      </c>
      <c r="G32" s="681">
        <v>17</v>
      </c>
      <c r="H32" s="678">
        <v>1935</v>
      </c>
      <c r="I32" s="679">
        <v>6907</v>
      </c>
      <c r="J32" s="678">
        <v>2981</v>
      </c>
      <c r="K32" s="688">
        <v>1725</v>
      </c>
      <c r="L32" s="681">
        <v>675</v>
      </c>
      <c r="M32" s="681">
        <v>178</v>
      </c>
      <c r="N32" s="681">
        <v>46</v>
      </c>
      <c r="O32" s="682">
        <v>4</v>
      </c>
      <c r="P32" s="682">
        <v>1</v>
      </c>
      <c r="Q32" s="682">
        <v>1</v>
      </c>
      <c r="R32" s="682">
        <v>1</v>
      </c>
      <c r="S32" s="684">
        <f t="shared" si="3"/>
        <v>14473</v>
      </c>
      <c r="U32" s="685" t="s">
        <v>4275</v>
      </c>
      <c r="V32" s="689">
        <f>+SUM(K32:R32)</f>
        <v>2631</v>
      </c>
      <c r="W32" s="687">
        <f t="shared" si="4"/>
        <v>0.1817867753748359</v>
      </c>
    </row>
    <row r="33" spans="1:23" x14ac:dyDescent="0.25">
      <c r="A33" s="677">
        <v>7</v>
      </c>
      <c r="B33" s="683">
        <v>0</v>
      </c>
      <c r="C33" s="683">
        <v>0</v>
      </c>
      <c r="D33" s="683">
        <v>0</v>
      </c>
      <c r="E33" s="683">
        <v>0</v>
      </c>
      <c r="F33" s="682">
        <v>0</v>
      </c>
      <c r="G33" s="682">
        <v>0</v>
      </c>
      <c r="H33" s="681">
        <v>19</v>
      </c>
      <c r="I33" s="678">
        <v>1950</v>
      </c>
      <c r="J33" s="679">
        <v>6006</v>
      </c>
      <c r="K33" s="678">
        <v>3185</v>
      </c>
      <c r="L33" s="688">
        <v>1745</v>
      </c>
      <c r="M33" s="681">
        <v>700</v>
      </c>
      <c r="N33" s="681">
        <v>203</v>
      </c>
      <c r="O33" s="681">
        <v>38</v>
      </c>
      <c r="P33" s="682">
        <v>19</v>
      </c>
      <c r="Q33" s="682">
        <v>2</v>
      </c>
      <c r="R33" s="682">
        <v>3</v>
      </c>
      <c r="S33" s="684">
        <f t="shared" si="3"/>
        <v>13870</v>
      </c>
      <c r="U33" s="685" t="s">
        <v>4276</v>
      </c>
      <c r="V33" s="689">
        <f>+SUM(L33:R33)</f>
        <v>2710</v>
      </c>
      <c r="W33" s="687">
        <f t="shared" si="4"/>
        <v>0.19538572458543618</v>
      </c>
    </row>
    <row r="34" spans="1:23" x14ac:dyDescent="0.25">
      <c r="A34" s="677">
        <v>8</v>
      </c>
      <c r="B34" s="683">
        <v>0</v>
      </c>
      <c r="C34" s="683">
        <v>0</v>
      </c>
      <c r="D34" s="683">
        <v>0</v>
      </c>
      <c r="E34" s="683">
        <v>0</v>
      </c>
      <c r="F34" s="683">
        <v>0</v>
      </c>
      <c r="G34" s="682">
        <v>1</v>
      </c>
      <c r="H34" s="682">
        <v>0</v>
      </c>
      <c r="I34" s="681">
        <v>16</v>
      </c>
      <c r="J34" s="678">
        <v>1622</v>
      </c>
      <c r="K34" s="679">
        <v>5891</v>
      </c>
      <c r="L34" s="678">
        <v>3210</v>
      </c>
      <c r="M34" s="688">
        <v>1572</v>
      </c>
      <c r="N34" s="681">
        <v>567</v>
      </c>
      <c r="O34" s="681">
        <v>114</v>
      </c>
      <c r="P34" s="681">
        <v>14</v>
      </c>
      <c r="Q34" s="682">
        <v>7</v>
      </c>
      <c r="R34" s="682">
        <v>13</v>
      </c>
      <c r="S34" s="684">
        <f t="shared" si="3"/>
        <v>13027</v>
      </c>
      <c r="U34" s="685" t="s">
        <v>4277</v>
      </c>
      <c r="V34" s="689">
        <f>+SUM(M34:R34)</f>
        <v>2287</v>
      </c>
      <c r="W34" s="687">
        <f t="shared" si="4"/>
        <v>0.17555845551546786</v>
      </c>
    </row>
    <row r="35" spans="1:23" x14ac:dyDescent="0.25">
      <c r="A35" s="677">
        <v>9</v>
      </c>
      <c r="B35" s="683">
        <v>0</v>
      </c>
      <c r="C35" s="683">
        <v>0</v>
      </c>
      <c r="D35" s="683">
        <v>0</v>
      </c>
      <c r="E35" s="683">
        <v>0</v>
      </c>
      <c r="F35" s="683">
        <v>0</v>
      </c>
      <c r="G35" s="683">
        <v>0</v>
      </c>
      <c r="H35" s="682">
        <v>1</v>
      </c>
      <c r="I35" s="682">
        <v>0</v>
      </c>
      <c r="J35" s="681">
        <v>26</v>
      </c>
      <c r="K35" s="678">
        <v>1807</v>
      </c>
      <c r="L35" s="679">
        <v>5576</v>
      </c>
      <c r="M35" s="678">
        <v>2966</v>
      </c>
      <c r="N35" s="688">
        <v>1489</v>
      </c>
      <c r="O35" s="681">
        <v>427</v>
      </c>
      <c r="P35" s="681">
        <v>78</v>
      </c>
      <c r="Q35" s="681">
        <v>22</v>
      </c>
      <c r="R35" s="682">
        <v>9</v>
      </c>
      <c r="S35" s="684">
        <f t="shared" si="3"/>
        <v>12401</v>
      </c>
      <c r="U35" s="685" t="s">
        <v>4278</v>
      </c>
      <c r="V35" s="689">
        <f>+SUM(N35:R35)</f>
        <v>2025</v>
      </c>
      <c r="W35" s="687">
        <f t="shared" si="4"/>
        <v>0.1632932827997742</v>
      </c>
    </row>
    <row r="36" spans="1:23" x14ac:dyDescent="0.25">
      <c r="A36" s="677">
        <v>10</v>
      </c>
      <c r="B36" s="683">
        <v>0</v>
      </c>
      <c r="C36" s="683">
        <v>0</v>
      </c>
      <c r="D36" s="683">
        <v>0</v>
      </c>
      <c r="E36" s="683">
        <v>0</v>
      </c>
      <c r="F36" s="683">
        <v>0</v>
      </c>
      <c r="G36" s="683">
        <v>0</v>
      </c>
      <c r="H36" s="683">
        <v>0</v>
      </c>
      <c r="I36" s="682">
        <v>0</v>
      </c>
      <c r="J36" s="682">
        <v>0</v>
      </c>
      <c r="K36" s="681">
        <v>23</v>
      </c>
      <c r="L36" s="678">
        <v>1783</v>
      </c>
      <c r="M36" s="679">
        <v>4965</v>
      </c>
      <c r="N36" s="678">
        <v>2763</v>
      </c>
      <c r="O36" s="688">
        <v>1068</v>
      </c>
      <c r="P36" s="681">
        <v>216</v>
      </c>
      <c r="Q36" s="681">
        <v>38</v>
      </c>
      <c r="R36" s="681">
        <v>15</v>
      </c>
      <c r="S36" s="684">
        <f t="shared" si="3"/>
        <v>10871</v>
      </c>
      <c r="U36" s="685" t="s">
        <v>4279</v>
      </c>
      <c r="V36" s="689">
        <f>+SUM(O36:R36)</f>
        <v>1337</v>
      </c>
      <c r="W36" s="687">
        <f t="shared" si="4"/>
        <v>0.12298776561493883</v>
      </c>
    </row>
    <row r="37" spans="1:23" x14ac:dyDescent="0.25">
      <c r="A37" s="677">
        <v>11</v>
      </c>
      <c r="B37" s="683">
        <v>0</v>
      </c>
      <c r="C37" s="683">
        <v>0</v>
      </c>
      <c r="D37" s="683">
        <v>0</v>
      </c>
      <c r="E37" s="683">
        <v>0</v>
      </c>
      <c r="F37" s="683">
        <v>0</v>
      </c>
      <c r="G37" s="683">
        <v>0</v>
      </c>
      <c r="H37" s="683">
        <v>1</v>
      </c>
      <c r="I37" s="683">
        <v>1</v>
      </c>
      <c r="J37" s="682">
        <v>0</v>
      </c>
      <c r="K37" s="682">
        <v>0</v>
      </c>
      <c r="L37" s="681">
        <v>37</v>
      </c>
      <c r="M37" s="678">
        <v>1412</v>
      </c>
      <c r="N37" s="679">
        <v>4638</v>
      </c>
      <c r="O37" s="678">
        <v>2215</v>
      </c>
      <c r="P37" s="681">
        <v>946</v>
      </c>
      <c r="Q37" s="681">
        <v>186</v>
      </c>
      <c r="R37" s="681">
        <v>48</v>
      </c>
      <c r="S37" s="684">
        <f t="shared" si="3"/>
        <v>9484</v>
      </c>
      <c r="U37" s="685" t="s">
        <v>4280</v>
      </c>
      <c r="V37" s="686">
        <f>+SUM(P37:R37)</f>
        <v>1180</v>
      </c>
      <c r="W37" s="687">
        <f t="shared" si="4"/>
        <v>0.12442007591733446</v>
      </c>
    </row>
    <row r="38" spans="1:23" x14ac:dyDescent="0.25">
      <c r="A38" s="690"/>
      <c r="B38" s="691">
        <f>+SUM(B26:B37)</f>
        <v>2371</v>
      </c>
      <c r="C38" s="691">
        <f t="shared" ref="C38:R38" si="5">+SUM(C26:C37)</f>
        <v>10345</v>
      </c>
      <c r="D38" s="691">
        <f t="shared" si="5"/>
        <v>10890</v>
      </c>
      <c r="E38" s="691">
        <f t="shared" si="5"/>
        <v>11331</v>
      </c>
      <c r="F38" s="691">
        <f t="shared" si="5"/>
        <v>12061</v>
      </c>
      <c r="G38" s="691">
        <f t="shared" si="5"/>
        <v>12047</v>
      </c>
      <c r="H38" s="691">
        <f t="shared" si="5"/>
        <v>12472</v>
      </c>
      <c r="I38" s="691">
        <f t="shared" si="5"/>
        <v>13089</v>
      </c>
      <c r="J38" s="691">
        <f t="shared" si="5"/>
        <v>12236</v>
      </c>
      <c r="K38" s="691">
        <f t="shared" si="5"/>
        <v>13236</v>
      </c>
      <c r="L38" s="691">
        <f t="shared" si="5"/>
        <v>13171</v>
      </c>
      <c r="M38" s="691">
        <f t="shared" si="5"/>
        <v>11824</v>
      </c>
      <c r="N38" s="691">
        <f t="shared" si="5"/>
        <v>9719</v>
      </c>
      <c r="O38" s="691">
        <f t="shared" si="5"/>
        <v>3869</v>
      </c>
      <c r="P38" s="691">
        <f t="shared" si="5"/>
        <v>1275</v>
      </c>
      <c r="Q38" s="691">
        <f t="shared" si="5"/>
        <v>257</v>
      </c>
      <c r="R38" s="691">
        <f t="shared" si="5"/>
        <v>90</v>
      </c>
      <c r="S38" s="684">
        <f t="shared" si="3"/>
        <v>150283</v>
      </c>
      <c r="U38" s="674" t="s">
        <v>218</v>
      </c>
      <c r="V38" s="689">
        <f>SUM(V26:V37)</f>
        <v>17969</v>
      </c>
      <c r="W38" s="687">
        <f>+V38/S38</f>
        <v>0.119567748847175</v>
      </c>
    </row>
    <row r="39" spans="1:23" x14ac:dyDescent="0.25">
      <c r="A39" s="668" t="s">
        <v>4281</v>
      </c>
    </row>
    <row r="41" spans="1:23" ht="15.75" x14ac:dyDescent="0.25">
      <c r="A41" s="669" t="s">
        <v>4259</v>
      </c>
    </row>
    <row r="42" spans="1:23" x14ac:dyDescent="0.25">
      <c r="A42" s="670" t="s">
        <v>4260</v>
      </c>
      <c r="B42" s="670"/>
      <c r="C42" s="670"/>
      <c r="D42" s="670"/>
      <c r="E42" s="670"/>
      <c r="F42" s="670"/>
      <c r="G42" s="670"/>
      <c r="H42" s="670"/>
      <c r="I42" s="670"/>
      <c r="J42" s="670"/>
      <c r="K42" s="670"/>
      <c r="L42" s="670"/>
      <c r="M42" s="670"/>
      <c r="N42" s="670"/>
      <c r="O42" s="670"/>
      <c r="P42" s="670"/>
      <c r="Q42" s="670"/>
      <c r="R42" s="670"/>
      <c r="S42" s="670"/>
      <c r="U42" s="671" t="s">
        <v>4261</v>
      </c>
      <c r="V42" s="671"/>
      <c r="W42" s="671"/>
    </row>
    <row r="43" spans="1:23" x14ac:dyDescent="0.25">
      <c r="A43" s="672" t="s">
        <v>4262</v>
      </c>
      <c r="B43" s="673">
        <v>4</v>
      </c>
      <c r="C43" s="673">
        <v>5</v>
      </c>
      <c r="D43" s="673">
        <v>6</v>
      </c>
      <c r="E43" s="673">
        <v>7</v>
      </c>
      <c r="F43" s="673">
        <v>8</v>
      </c>
      <c r="G43" s="673">
        <v>9</v>
      </c>
      <c r="H43" s="673">
        <v>10</v>
      </c>
      <c r="I43" s="673">
        <v>11</v>
      </c>
      <c r="J43" s="673">
        <v>12</v>
      </c>
      <c r="K43" s="673">
        <v>13</v>
      </c>
      <c r="L43" s="673">
        <v>14</v>
      </c>
      <c r="M43" s="673">
        <v>15</v>
      </c>
      <c r="N43" s="673">
        <v>16</v>
      </c>
      <c r="O43" s="673">
        <v>17</v>
      </c>
      <c r="P43" s="673">
        <v>18</v>
      </c>
      <c r="Q43" s="673">
        <v>19</v>
      </c>
      <c r="R43" s="673" t="s">
        <v>4263</v>
      </c>
      <c r="S43" s="673" t="s">
        <v>141</v>
      </c>
      <c r="U43" s="674" t="s">
        <v>4262</v>
      </c>
      <c r="V43" s="675" t="s">
        <v>4264</v>
      </c>
      <c r="W43" s="675" t="s">
        <v>4265</v>
      </c>
    </row>
    <row r="44" spans="1:23" x14ac:dyDescent="0.25">
      <c r="A44" s="677">
        <v>0</v>
      </c>
      <c r="B44" s="678">
        <v>2442</v>
      </c>
      <c r="C44" s="679">
        <v>8318</v>
      </c>
      <c r="D44" s="680">
        <v>419</v>
      </c>
      <c r="E44" s="681">
        <v>38</v>
      </c>
      <c r="F44" s="681">
        <v>3</v>
      </c>
      <c r="G44" s="681"/>
      <c r="H44" s="681">
        <v>1</v>
      </c>
      <c r="I44" s="682"/>
      <c r="J44" s="682">
        <v>1</v>
      </c>
      <c r="K44" s="682"/>
      <c r="L44" s="683">
        <v>1</v>
      </c>
      <c r="M44" s="683">
        <v>1</v>
      </c>
      <c r="N44" s="683"/>
      <c r="O44" s="683"/>
      <c r="P44" s="683"/>
      <c r="Q44" s="683"/>
      <c r="R44" s="683">
        <v>0</v>
      </c>
      <c r="S44" s="684">
        <f>+SUM(B44:R44)</f>
        <v>11224</v>
      </c>
      <c r="U44" s="685" t="s">
        <v>4268</v>
      </c>
      <c r="V44" s="686">
        <f>+SUM(E44:R44)</f>
        <v>45</v>
      </c>
      <c r="W44" s="687">
        <f t="shared" ref="W44:W55" si="6">+V44/S44</f>
        <v>4.0092658588738415E-3</v>
      </c>
    </row>
    <row r="45" spans="1:23" x14ac:dyDescent="0.25">
      <c r="A45" s="677">
        <v>1</v>
      </c>
      <c r="B45" s="681">
        <v>16</v>
      </c>
      <c r="C45" s="678">
        <v>2302</v>
      </c>
      <c r="D45" s="679">
        <v>8984</v>
      </c>
      <c r="E45" s="678">
        <v>1792</v>
      </c>
      <c r="F45" s="681">
        <v>327</v>
      </c>
      <c r="G45" s="681">
        <v>61</v>
      </c>
      <c r="H45" s="681">
        <v>9</v>
      </c>
      <c r="I45" s="681">
        <v>7</v>
      </c>
      <c r="J45" s="682">
        <v>2</v>
      </c>
      <c r="K45" s="682">
        <v>4</v>
      </c>
      <c r="L45" s="682"/>
      <c r="M45" s="682">
        <v>1</v>
      </c>
      <c r="N45" s="682"/>
      <c r="O45" s="682">
        <v>1</v>
      </c>
      <c r="P45" s="682"/>
      <c r="Q45" s="682"/>
      <c r="R45" s="682">
        <v>0</v>
      </c>
      <c r="S45" s="684">
        <f t="shared" ref="S45:S56" si="7">+SUM(B45:R45)</f>
        <v>13506</v>
      </c>
      <c r="U45" s="685" t="s">
        <v>4270</v>
      </c>
      <c r="V45" s="686">
        <f>+SUM(F45:R45)</f>
        <v>412</v>
      </c>
      <c r="W45" s="687">
        <f t="shared" si="6"/>
        <v>3.050496075818155E-2</v>
      </c>
    </row>
    <row r="46" spans="1:23" x14ac:dyDescent="0.25">
      <c r="A46" s="677">
        <v>2</v>
      </c>
      <c r="B46" s="682">
        <v>1</v>
      </c>
      <c r="C46" s="681">
        <v>6</v>
      </c>
      <c r="D46" s="678">
        <v>1719</v>
      </c>
      <c r="E46" s="679">
        <v>7912</v>
      </c>
      <c r="F46" s="678">
        <v>2663</v>
      </c>
      <c r="G46" s="681">
        <v>641</v>
      </c>
      <c r="H46" s="681">
        <v>149</v>
      </c>
      <c r="I46" s="681">
        <v>32</v>
      </c>
      <c r="J46" s="681">
        <v>9</v>
      </c>
      <c r="K46" s="682">
        <v>6</v>
      </c>
      <c r="L46" s="682">
        <v>2</v>
      </c>
      <c r="M46" s="682"/>
      <c r="N46" s="682">
        <v>1</v>
      </c>
      <c r="O46" s="682"/>
      <c r="P46" s="682"/>
      <c r="Q46" s="682"/>
      <c r="R46" s="682">
        <v>0</v>
      </c>
      <c r="S46" s="684">
        <f t="shared" si="7"/>
        <v>13141</v>
      </c>
      <c r="U46" s="685" t="s">
        <v>4271</v>
      </c>
      <c r="V46" s="686">
        <f>+SUM(G46:R46)</f>
        <v>840</v>
      </c>
      <c r="W46" s="687">
        <f t="shared" si="6"/>
        <v>6.3922075945514037E-2</v>
      </c>
    </row>
    <row r="47" spans="1:23" x14ac:dyDescent="0.25">
      <c r="A47" s="677">
        <v>3</v>
      </c>
      <c r="B47" s="682"/>
      <c r="C47" s="682"/>
      <c r="D47" s="681">
        <v>18</v>
      </c>
      <c r="E47" s="678">
        <v>1786</v>
      </c>
      <c r="F47" s="679">
        <v>7372</v>
      </c>
      <c r="G47" s="678">
        <v>2706</v>
      </c>
      <c r="H47" s="681">
        <v>904</v>
      </c>
      <c r="I47" s="681">
        <v>260</v>
      </c>
      <c r="J47" s="681">
        <v>62</v>
      </c>
      <c r="K47" s="681">
        <v>29</v>
      </c>
      <c r="L47" s="682">
        <v>9</v>
      </c>
      <c r="M47" s="682">
        <v>3</v>
      </c>
      <c r="N47" s="682"/>
      <c r="O47" s="682"/>
      <c r="P47" s="682"/>
      <c r="Q47" s="682">
        <v>1</v>
      </c>
      <c r="R47" s="682">
        <v>0</v>
      </c>
      <c r="S47" s="684">
        <f t="shared" si="7"/>
        <v>13150</v>
      </c>
      <c r="U47" s="685" t="s">
        <v>4272</v>
      </c>
      <c r="V47" s="686">
        <f>+SUM(H47:R47)</f>
        <v>1268</v>
      </c>
      <c r="W47" s="687">
        <f t="shared" si="6"/>
        <v>9.6425855513307984E-2</v>
      </c>
    </row>
    <row r="48" spans="1:23" x14ac:dyDescent="0.25">
      <c r="A48" s="677">
        <v>4</v>
      </c>
      <c r="B48" s="683"/>
      <c r="C48" s="682"/>
      <c r="D48" s="682">
        <v>1</v>
      </c>
      <c r="E48" s="681">
        <v>7</v>
      </c>
      <c r="F48" s="678">
        <v>1888</v>
      </c>
      <c r="G48" s="679">
        <v>6922</v>
      </c>
      <c r="H48" s="678">
        <v>2791</v>
      </c>
      <c r="I48" s="688">
        <v>1122</v>
      </c>
      <c r="J48" s="681">
        <v>338</v>
      </c>
      <c r="K48" s="681">
        <v>120</v>
      </c>
      <c r="L48" s="681">
        <v>38</v>
      </c>
      <c r="M48" s="682">
        <v>5</v>
      </c>
      <c r="N48" s="682">
        <v>2</v>
      </c>
      <c r="O48" s="682">
        <v>1</v>
      </c>
      <c r="P48" s="682"/>
      <c r="Q48" s="682"/>
      <c r="R48" s="682">
        <v>1</v>
      </c>
      <c r="S48" s="684">
        <f t="shared" si="7"/>
        <v>13236</v>
      </c>
      <c r="U48" s="685" t="s">
        <v>4273</v>
      </c>
      <c r="V48" s="689">
        <f>+SUM(I48:R48)</f>
        <v>1627</v>
      </c>
      <c r="W48" s="687">
        <f t="shared" si="6"/>
        <v>0.12292233303112723</v>
      </c>
    </row>
    <row r="49" spans="1:31" x14ac:dyDescent="0.25">
      <c r="A49" s="677">
        <v>5</v>
      </c>
      <c r="B49" s="683"/>
      <c r="C49" s="683">
        <v>1</v>
      </c>
      <c r="D49" s="682"/>
      <c r="E49" s="682"/>
      <c r="F49" s="681">
        <v>11</v>
      </c>
      <c r="G49" s="678">
        <v>1805</v>
      </c>
      <c r="H49" s="679">
        <v>6796</v>
      </c>
      <c r="I49" s="678">
        <v>2903</v>
      </c>
      <c r="J49" s="688">
        <v>1244</v>
      </c>
      <c r="K49" s="681">
        <v>480</v>
      </c>
      <c r="L49" s="681">
        <v>122</v>
      </c>
      <c r="M49" s="681">
        <v>24</v>
      </c>
      <c r="N49" s="682">
        <v>9</v>
      </c>
      <c r="O49" s="682">
        <v>1</v>
      </c>
      <c r="P49" s="682">
        <v>1</v>
      </c>
      <c r="Q49" s="682"/>
      <c r="R49" s="682">
        <v>0</v>
      </c>
      <c r="S49" s="684">
        <f t="shared" si="7"/>
        <v>13397</v>
      </c>
      <c r="U49" s="685" t="s">
        <v>4274</v>
      </c>
      <c r="V49" s="689">
        <f>+SUM(J49:R49)</f>
        <v>1881</v>
      </c>
      <c r="W49" s="687">
        <f t="shared" si="6"/>
        <v>0.14040456818690752</v>
      </c>
      <c r="Z49">
        <v>2018</v>
      </c>
      <c r="AA49">
        <v>2019</v>
      </c>
      <c r="AB49">
        <v>2020</v>
      </c>
      <c r="AC49" t="s">
        <v>4266</v>
      </c>
      <c r="AD49">
        <v>2022</v>
      </c>
      <c r="AE49" t="s">
        <v>4282</v>
      </c>
    </row>
    <row r="50" spans="1:31" x14ac:dyDescent="0.25">
      <c r="A50" s="677">
        <v>6</v>
      </c>
      <c r="B50" s="683"/>
      <c r="C50" s="683"/>
      <c r="D50" s="683"/>
      <c r="E50" s="682"/>
      <c r="F50" s="682">
        <v>1</v>
      </c>
      <c r="G50" s="681">
        <v>18</v>
      </c>
      <c r="H50" s="678">
        <v>1949</v>
      </c>
      <c r="I50" s="679">
        <v>6967</v>
      </c>
      <c r="J50" s="678">
        <v>3061</v>
      </c>
      <c r="K50" s="688">
        <v>1822</v>
      </c>
      <c r="L50" s="681">
        <v>749</v>
      </c>
      <c r="M50" s="681">
        <v>206</v>
      </c>
      <c r="N50" s="681">
        <v>55</v>
      </c>
      <c r="O50" s="682">
        <v>9</v>
      </c>
      <c r="P50" s="682">
        <v>1</v>
      </c>
      <c r="Q50" s="682">
        <v>1</v>
      </c>
      <c r="R50" s="682">
        <v>1</v>
      </c>
      <c r="S50" s="684">
        <f t="shared" si="7"/>
        <v>14840</v>
      </c>
      <c r="U50" s="685" t="s">
        <v>4275</v>
      </c>
      <c r="V50" s="689">
        <f>+SUM(K50:R50)</f>
        <v>2844</v>
      </c>
      <c r="W50" s="687">
        <f t="shared" si="6"/>
        <v>0.19164420485175201</v>
      </c>
      <c r="Y50" t="s">
        <v>4269</v>
      </c>
      <c r="Z50">
        <v>13.22</v>
      </c>
      <c r="AA50">
        <v>13.01</v>
      </c>
      <c r="AB50">
        <v>13.37</v>
      </c>
      <c r="AC50">
        <v>11.88</v>
      </c>
      <c r="AD50">
        <v>11.38</v>
      </c>
      <c r="AE50">
        <v>12.43</v>
      </c>
    </row>
    <row r="51" spans="1:31" x14ac:dyDescent="0.25">
      <c r="A51" s="677">
        <v>7</v>
      </c>
      <c r="B51" s="683"/>
      <c r="C51" s="683"/>
      <c r="D51" s="683"/>
      <c r="E51" s="683"/>
      <c r="F51" s="682"/>
      <c r="G51" s="682"/>
      <c r="H51" s="681">
        <v>20</v>
      </c>
      <c r="I51" s="678">
        <v>1953</v>
      </c>
      <c r="J51" s="679">
        <v>6034</v>
      </c>
      <c r="K51" s="678">
        <v>3252</v>
      </c>
      <c r="L51" s="688">
        <v>1849</v>
      </c>
      <c r="M51" s="681">
        <v>749</v>
      </c>
      <c r="N51" s="681">
        <v>226</v>
      </c>
      <c r="O51" s="681">
        <v>43</v>
      </c>
      <c r="P51" s="682">
        <v>17</v>
      </c>
      <c r="Q51" s="682">
        <v>2</v>
      </c>
      <c r="R51" s="682">
        <v>3</v>
      </c>
      <c r="S51" s="684">
        <f t="shared" si="7"/>
        <v>14148</v>
      </c>
      <c r="U51" s="685" t="s">
        <v>4276</v>
      </c>
      <c r="V51" s="689">
        <f>+SUM(L51:R51)</f>
        <v>2889</v>
      </c>
      <c r="W51" s="687">
        <f t="shared" si="6"/>
        <v>0.20419847328244276</v>
      </c>
    </row>
    <row r="52" spans="1:31" x14ac:dyDescent="0.25">
      <c r="A52" s="677">
        <v>8</v>
      </c>
      <c r="B52" s="683"/>
      <c r="C52" s="683"/>
      <c r="D52" s="683"/>
      <c r="E52" s="683"/>
      <c r="F52" s="683"/>
      <c r="G52" s="682">
        <v>1</v>
      </c>
      <c r="H52" s="682"/>
      <c r="I52" s="681">
        <v>15</v>
      </c>
      <c r="J52" s="678">
        <v>1635</v>
      </c>
      <c r="K52" s="679">
        <v>5934</v>
      </c>
      <c r="L52" s="678">
        <v>3307</v>
      </c>
      <c r="M52" s="688">
        <v>1665</v>
      </c>
      <c r="N52" s="681">
        <v>627</v>
      </c>
      <c r="O52" s="681">
        <v>132</v>
      </c>
      <c r="P52" s="681">
        <v>18</v>
      </c>
      <c r="Q52" s="682">
        <v>8</v>
      </c>
      <c r="R52" s="682">
        <v>13</v>
      </c>
      <c r="S52" s="684">
        <f t="shared" si="7"/>
        <v>13355</v>
      </c>
      <c r="U52" s="685" t="s">
        <v>4277</v>
      </c>
      <c r="V52" s="689">
        <f>+SUM(M52:R52)</f>
        <v>2463</v>
      </c>
      <c r="W52" s="687">
        <f t="shared" si="6"/>
        <v>0.18442530887308126</v>
      </c>
    </row>
    <row r="53" spans="1:31" x14ac:dyDescent="0.25">
      <c r="A53" s="677">
        <v>9</v>
      </c>
      <c r="B53" s="683"/>
      <c r="C53" s="683"/>
      <c r="D53" s="683"/>
      <c r="E53" s="683"/>
      <c r="F53" s="683"/>
      <c r="G53" s="683"/>
      <c r="H53" s="682">
        <v>1</v>
      </c>
      <c r="I53" s="682"/>
      <c r="J53" s="681">
        <v>24</v>
      </c>
      <c r="K53" s="678">
        <v>1818</v>
      </c>
      <c r="L53" s="679">
        <v>5620</v>
      </c>
      <c r="M53" s="678">
        <v>3047</v>
      </c>
      <c r="N53" s="688">
        <v>1561</v>
      </c>
      <c r="O53" s="681">
        <v>472</v>
      </c>
      <c r="P53" s="681">
        <v>84</v>
      </c>
      <c r="Q53" s="681">
        <v>22</v>
      </c>
      <c r="R53" s="682">
        <v>9</v>
      </c>
      <c r="S53" s="684">
        <f t="shared" si="7"/>
        <v>12658</v>
      </c>
      <c r="U53" s="685" t="s">
        <v>4278</v>
      </c>
      <c r="V53" s="689">
        <f>+SUM(N53:R53)</f>
        <v>2148</v>
      </c>
      <c r="W53" s="687">
        <f t="shared" si="6"/>
        <v>0.16969505451098119</v>
      </c>
    </row>
    <row r="54" spans="1:31" x14ac:dyDescent="0.25">
      <c r="A54" s="677">
        <v>10</v>
      </c>
      <c r="B54" s="683"/>
      <c r="C54" s="683"/>
      <c r="D54" s="683"/>
      <c r="E54" s="683"/>
      <c r="F54" s="683"/>
      <c r="G54" s="683"/>
      <c r="H54" s="683"/>
      <c r="I54" s="682"/>
      <c r="J54" s="682"/>
      <c r="K54" s="681">
        <v>23</v>
      </c>
      <c r="L54" s="678">
        <v>1790</v>
      </c>
      <c r="M54" s="679">
        <v>4999</v>
      </c>
      <c r="N54" s="678">
        <v>2874</v>
      </c>
      <c r="O54" s="688">
        <v>1138</v>
      </c>
      <c r="P54" s="681">
        <v>246</v>
      </c>
      <c r="Q54" s="681">
        <v>42</v>
      </c>
      <c r="R54" s="681">
        <v>16</v>
      </c>
      <c r="S54" s="684">
        <f t="shared" si="7"/>
        <v>11128</v>
      </c>
      <c r="U54" s="685" t="s">
        <v>4279</v>
      </c>
      <c r="V54" s="689">
        <f>+SUM(O54:R54)</f>
        <v>1442</v>
      </c>
      <c r="W54" s="687">
        <f t="shared" si="6"/>
        <v>0.12958303378864128</v>
      </c>
    </row>
    <row r="55" spans="1:31" x14ac:dyDescent="0.25">
      <c r="A55" s="677">
        <v>11</v>
      </c>
      <c r="B55" s="683"/>
      <c r="C55" s="683"/>
      <c r="D55" s="683"/>
      <c r="E55" s="683"/>
      <c r="F55" s="683"/>
      <c r="G55" s="683"/>
      <c r="H55" s="683"/>
      <c r="I55" s="683">
        <v>1</v>
      </c>
      <c r="J55" s="682"/>
      <c r="K55" s="682"/>
      <c r="L55" s="681">
        <v>37</v>
      </c>
      <c r="M55" s="678">
        <v>1417</v>
      </c>
      <c r="N55" s="679">
        <v>4658</v>
      </c>
      <c r="O55" s="678">
        <v>2257</v>
      </c>
      <c r="P55" s="681">
        <v>968</v>
      </c>
      <c r="Q55" s="681">
        <v>191</v>
      </c>
      <c r="R55" s="681">
        <v>50</v>
      </c>
      <c r="S55" s="684">
        <f t="shared" si="7"/>
        <v>9579</v>
      </c>
      <c r="U55" s="685" t="s">
        <v>4280</v>
      </c>
      <c r="V55" s="686">
        <f>+SUM(P55:R55)</f>
        <v>1209</v>
      </c>
      <c r="W55" s="687">
        <f t="shared" si="6"/>
        <v>0.12621359223300971</v>
      </c>
    </row>
    <row r="56" spans="1:31" x14ac:dyDescent="0.25">
      <c r="A56" s="690"/>
      <c r="B56" s="691">
        <f>+SUM(B44:B55)</f>
        <v>2459</v>
      </c>
      <c r="C56" s="691">
        <f t="shared" ref="C56:R56" si="8">+SUM(C44:C55)</f>
        <v>10627</v>
      </c>
      <c r="D56" s="691">
        <f t="shared" si="8"/>
        <v>11141</v>
      </c>
      <c r="E56" s="691">
        <f t="shared" si="8"/>
        <v>11535</v>
      </c>
      <c r="F56" s="691">
        <f t="shared" si="8"/>
        <v>12265</v>
      </c>
      <c r="G56" s="691">
        <f t="shared" si="8"/>
        <v>12154</v>
      </c>
      <c r="H56" s="691">
        <f t="shared" si="8"/>
        <v>12620</v>
      </c>
      <c r="I56" s="691">
        <f t="shared" si="8"/>
        <v>13260</v>
      </c>
      <c r="J56" s="691">
        <f t="shared" si="8"/>
        <v>12410</v>
      </c>
      <c r="K56" s="691">
        <f t="shared" si="8"/>
        <v>13488</v>
      </c>
      <c r="L56" s="691">
        <f t="shared" si="8"/>
        <v>13524</v>
      </c>
      <c r="M56" s="691">
        <f t="shared" si="8"/>
        <v>12117</v>
      </c>
      <c r="N56" s="691">
        <f t="shared" si="8"/>
        <v>10013</v>
      </c>
      <c r="O56" s="691">
        <f t="shared" si="8"/>
        <v>4054</v>
      </c>
      <c r="P56" s="691">
        <f t="shared" si="8"/>
        <v>1335</v>
      </c>
      <c r="Q56" s="691">
        <f t="shared" si="8"/>
        <v>267</v>
      </c>
      <c r="R56" s="691">
        <f t="shared" si="8"/>
        <v>93</v>
      </c>
      <c r="S56" s="684">
        <f t="shared" si="7"/>
        <v>153362</v>
      </c>
      <c r="U56" s="674" t="s">
        <v>218</v>
      </c>
      <c r="V56" s="689">
        <f>SUM(V44:V55)</f>
        <v>19068</v>
      </c>
      <c r="W56" s="687">
        <f>+V56/S56</f>
        <v>0.12433327682215933</v>
      </c>
    </row>
    <row r="57" spans="1:31" x14ac:dyDescent="0.25">
      <c r="A57" s="668" t="s">
        <v>4283</v>
      </c>
    </row>
    <row r="58" spans="1:31" ht="15.75" x14ac:dyDescent="0.25">
      <c r="A58" s="669" t="s">
        <v>4259</v>
      </c>
    </row>
    <row r="59" spans="1:31" x14ac:dyDescent="0.25">
      <c r="A59" s="670" t="s">
        <v>4284</v>
      </c>
      <c r="B59" s="670"/>
      <c r="C59" s="670"/>
      <c r="D59" s="670"/>
      <c r="E59" s="670"/>
      <c r="F59" s="670"/>
      <c r="G59" s="670"/>
      <c r="H59" s="670"/>
      <c r="I59" s="670"/>
      <c r="J59" s="670"/>
      <c r="K59" s="670"/>
      <c r="L59" s="670"/>
      <c r="M59" s="670"/>
      <c r="N59" s="670"/>
      <c r="O59" s="670"/>
      <c r="P59" s="670"/>
      <c r="Q59" s="670"/>
      <c r="R59" s="670"/>
      <c r="S59" s="670"/>
      <c r="U59" s="671" t="s">
        <v>4285</v>
      </c>
      <c r="V59" s="671"/>
      <c r="W59" s="671"/>
    </row>
    <row r="60" spans="1:31" x14ac:dyDescent="0.25">
      <c r="A60" s="672" t="s">
        <v>4262</v>
      </c>
      <c r="B60" s="673">
        <v>4</v>
      </c>
      <c r="C60" s="673">
        <v>5</v>
      </c>
      <c r="D60" s="673">
        <v>6</v>
      </c>
      <c r="E60" s="673">
        <v>7</v>
      </c>
      <c r="F60" s="673">
        <v>8</v>
      </c>
      <c r="G60" s="673">
        <v>9</v>
      </c>
      <c r="H60" s="673">
        <v>10</v>
      </c>
      <c r="I60" s="673">
        <v>11</v>
      </c>
      <c r="J60" s="673">
        <v>12</v>
      </c>
      <c r="K60" s="673">
        <v>13</v>
      </c>
      <c r="L60" s="673">
        <v>14</v>
      </c>
      <c r="M60" s="673">
        <v>15</v>
      </c>
      <c r="N60" s="673">
        <v>16</v>
      </c>
      <c r="O60" s="673">
        <v>17</v>
      </c>
      <c r="P60" s="673">
        <v>18</v>
      </c>
      <c r="Q60" s="673">
        <v>19</v>
      </c>
      <c r="R60" s="673" t="s">
        <v>4263</v>
      </c>
      <c r="S60" s="673" t="s">
        <v>141</v>
      </c>
      <c r="U60" s="674" t="s">
        <v>4262</v>
      </c>
      <c r="V60" s="675" t="s">
        <v>4264</v>
      </c>
      <c r="W60" s="675" t="s">
        <v>4265</v>
      </c>
    </row>
    <row r="61" spans="1:31" x14ac:dyDescent="0.25">
      <c r="A61" s="677">
        <v>0</v>
      </c>
      <c r="B61" s="678">
        <v>3448</v>
      </c>
      <c r="C61" s="679">
        <v>11997</v>
      </c>
      <c r="D61" s="680">
        <v>1268</v>
      </c>
      <c r="E61" s="681">
        <v>183</v>
      </c>
      <c r="F61" s="681">
        <v>15</v>
      </c>
      <c r="G61" s="681">
        <v>11</v>
      </c>
      <c r="H61" s="681">
        <v>8</v>
      </c>
      <c r="I61" s="682">
        <v>1</v>
      </c>
      <c r="J61" s="682">
        <v>2</v>
      </c>
      <c r="K61" s="682">
        <v>2</v>
      </c>
      <c r="L61" s="683">
        <v>2</v>
      </c>
      <c r="M61" s="683">
        <v>1</v>
      </c>
      <c r="N61" s="683">
        <v>2</v>
      </c>
      <c r="O61" s="683"/>
      <c r="P61" s="683"/>
      <c r="Q61" s="683"/>
      <c r="R61" s="683">
        <v>0</v>
      </c>
      <c r="S61" s="684">
        <f>+SUM(B61:R61)</f>
        <v>16940</v>
      </c>
      <c r="U61" s="685" t="s">
        <v>4268</v>
      </c>
      <c r="V61" s="686">
        <f>+SUM(E61:R61)</f>
        <v>227</v>
      </c>
      <c r="W61" s="687">
        <f>+V61/S61</f>
        <v>1.3400236127508855E-2</v>
      </c>
    </row>
    <row r="62" spans="1:31" x14ac:dyDescent="0.25">
      <c r="A62" s="677">
        <v>1</v>
      </c>
      <c r="B62" s="681">
        <v>53</v>
      </c>
      <c r="C62" s="678">
        <v>2941</v>
      </c>
      <c r="D62" s="679">
        <v>12657</v>
      </c>
      <c r="E62" s="678">
        <v>3021</v>
      </c>
      <c r="F62" s="681">
        <v>634</v>
      </c>
      <c r="G62" s="681">
        <v>125</v>
      </c>
      <c r="H62" s="681">
        <v>16</v>
      </c>
      <c r="I62" s="681">
        <v>6</v>
      </c>
      <c r="J62" s="682">
        <v>11</v>
      </c>
      <c r="K62" s="682">
        <v>9</v>
      </c>
      <c r="L62" s="682">
        <v>4</v>
      </c>
      <c r="M62" s="682">
        <v>2</v>
      </c>
      <c r="N62" s="682">
        <v>1</v>
      </c>
      <c r="O62" s="682"/>
      <c r="P62" s="682"/>
      <c r="Q62" s="682"/>
      <c r="R62" s="682">
        <v>2</v>
      </c>
      <c r="S62" s="684">
        <f t="shared" ref="S62:S73" si="9">+SUM(B62:R62)</f>
        <v>19482</v>
      </c>
      <c r="U62" s="685" t="s">
        <v>4270</v>
      </c>
      <c r="V62" s="686">
        <f>+SUM(F62:R62)</f>
        <v>810</v>
      </c>
      <c r="W62" s="687">
        <f t="shared" ref="W62:W72" si="10">+V62/S62</f>
        <v>4.1576840160147829E-2</v>
      </c>
    </row>
    <row r="63" spans="1:31" x14ac:dyDescent="0.25">
      <c r="A63" s="677">
        <v>2</v>
      </c>
      <c r="B63" s="682">
        <v>1</v>
      </c>
      <c r="C63" s="681">
        <v>28</v>
      </c>
      <c r="D63" s="678">
        <v>2967</v>
      </c>
      <c r="E63" s="679">
        <v>11852</v>
      </c>
      <c r="F63" s="678">
        <v>3259</v>
      </c>
      <c r="G63" s="681">
        <v>952</v>
      </c>
      <c r="H63" s="681">
        <v>265</v>
      </c>
      <c r="I63" s="681">
        <v>63</v>
      </c>
      <c r="J63" s="681">
        <v>28</v>
      </c>
      <c r="K63" s="682">
        <v>21</v>
      </c>
      <c r="L63" s="682">
        <v>10</v>
      </c>
      <c r="M63" s="682">
        <v>6</v>
      </c>
      <c r="N63" s="682">
        <v>1</v>
      </c>
      <c r="O63" s="682">
        <v>2</v>
      </c>
      <c r="P63" s="682">
        <v>1</v>
      </c>
      <c r="Q63" s="682"/>
      <c r="R63" s="682">
        <v>0</v>
      </c>
      <c r="S63" s="684">
        <f t="shared" si="9"/>
        <v>19456</v>
      </c>
      <c r="U63" s="685" t="s">
        <v>4271</v>
      </c>
      <c r="V63" s="686">
        <f>+SUM(G63:R63)</f>
        <v>1349</v>
      </c>
      <c r="W63" s="687">
        <f t="shared" si="10"/>
        <v>6.93359375E-2</v>
      </c>
    </row>
    <row r="64" spans="1:31" x14ac:dyDescent="0.25">
      <c r="A64" s="677">
        <v>3</v>
      </c>
      <c r="B64" s="682"/>
      <c r="C64" s="682">
        <v>5</v>
      </c>
      <c r="D64" s="681">
        <v>16</v>
      </c>
      <c r="E64" s="678">
        <v>3068</v>
      </c>
      <c r="F64" s="679">
        <v>11467</v>
      </c>
      <c r="G64" s="678">
        <v>3611</v>
      </c>
      <c r="H64" s="681">
        <v>1244</v>
      </c>
      <c r="I64" s="681">
        <v>381</v>
      </c>
      <c r="J64" s="681">
        <v>121</v>
      </c>
      <c r="K64" s="681">
        <v>60</v>
      </c>
      <c r="L64" s="682">
        <v>16</v>
      </c>
      <c r="M64" s="682">
        <v>6</v>
      </c>
      <c r="N64" s="682">
        <v>2</v>
      </c>
      <c r="O64" s="682">
        <v>1</v>
      </c>
      <c r="P64" s="682"/>
      <c r="Q64" s="682">
        <v>1</v>
      </c>
      <c r="R64" s="682">
        <v>2</v>
      </c>
      <c r="S64" s="684">
        <f t="shared" si="9"/>
        <v>20001</v>
      </c>
      <c r="U64" s="685" t="s">
        <v>4272</v>
      </c>
      <c r="V64" s="686">
        <f>+SUM(H64:R64)</f>
        <v>1834</v>
      </c>
      <c r="W64" s="687">
        <f t="shared" si="10"/>
        <v>9.1695415229238533E-2</v>
      </c>
    </row>
    <row r="65" spans="1:23" x14ac:dyDescent="0.25">
      <c r="A65" s="677">
        <v>4</v>
      </c>
      <c r="B65" s="683"/>
      <c r="C65" s="682">
        <v>2</v>
      </c>
      <c r="D65" s="682"/>
      <c r="E65" s="681">
        <v>24</v>
      </c>
      <c r="F65" s="678">
        <v>2971</v>
      </c>
      <c r="G65" s="679">
        <v>11036</v>
      </c>
      <c r="H65" s="678">
        <v>3894</v>
      </c>
      <c r="I65" s="688">
        <v>1469</v>
      </c>
      <c r="J65" s="681">
        <v>584</v>
      </c>
      <c r="K65" s="681">
        <v>206</v>
      </c>
      <c r="L65" s="681">
        <v>60</v>
      </c>
      <c r="M65" s="682">
        <v>27</v>
      </c>
      <c r="N65" s="682">
        <v>7</v>
      </c>
      <c r="O65" s="682">
        <v>2</v>
      </c>
      <c r="P65" s="682">
        <v>1</v>
      </c>
      <c r="Q65" s="682">
        <v>3</v>
      </c>
      <c r="R65" s="682">
        <v>3</v>
      </c>
      <c r="S65" s="684">
        <f t="shared" si="9"/>
        <v>20289</v>
      </c>
      <c r="U65" s="685" t="s">
        <v>4273</v>
      </c>
      <c r="V65" s="689">
        <f>+SUM(I65:R65)</f>
        <v>2362</v>
      </c>
      <c r="W65" s="687">
        <f t="shared" si="10"/>
        <v>0.11641776332002562</v>
      </c>
    </row>
    <row r="66" spans="1:23" x14ac:dyDescent="0.25">
      <c r="A66" s="677">
        <v>5</v>
      </c>
      <c r="B66" s="683">
        <v>1</v>
      </c>
      <c r="C66" s="683">
        <v>5</v>
      </c>
      <c r="D66" s="682">
        <v>3</v>
      </c>
      <c r="E66" s="682">
        <v>7</v>
      </c>
      <c r="F66" s="681">
        <v>42</v>
      </c>
      <c r="G66" s="678">
        <v>2963</v>
      </c>
      <c r="H66" s="679">
        <v>10827</v>
      </c>
      <c r="I66" s="678">
        <v>3551</v>
      </c>
      <c r="J66" s="688">
        <v>1742</v>
      </c>
      <c r="K66" s="681">
        <v>575</v>
      </c>
      <c r="L66" s="681">
        <v>211</v>
      </c>
      <c r="M66" s="681">
        <v>85</v>
      </c>
      <c r="N66" s="682">
        <v>37</v>
      </c>
      <c r="O66" s="682">
        <v>14</v>
      </c>
      <c r="P66" s="682">
        <v>13</v>
      </c>
      <c r="Q66" s="682">
        <v>10</v>
      </c>
      <c r="R66" s="682">
        <v>57</v>
      </c>
      <c r="S66" s="684">
        <f t="shared" si="9"/>
        <v>20143</v>
      </c>
      <c r="U66" s="685" t="s">
        <v>4274</v>
      </c>
      <c r="V66" s="689">
        <f>+SUM(J66:R66)</f>
        <v>2744</v>
      </c>
      <c r="W66" s="687">
        <f t="shared" si="10"/>
        <v>0.13622598421287793</v>
      </c>
    </row>
    <row r="67" spans="1:23" x14ac:dyDescent="0.25">
      <c r="A67" s="677">
        <v>6</v>
      </c>
      <c r="B67" s="683"/>
      <c r="C67" s="683">
        <v>1</v>
      </c>
      <c r="D67" s="683"/>
      <c r="E67" s="682">
        <v>1</v>
      </c>
      <c r="F67" s="682">
        <v>1</v>
      </c>
      <c r="G67" s="681">
        <v>39</v>
      </c>
      <c r="H67" s="678">
        <v>3078</v>
      </c>
      <c r="I67" s="679">
        <v>9737</v>
      </c>
      <c r="J67" s="678">
        <v>4075</v>
      </c>
      <c r="K67" s="688">
        <v>2120</v>
      </c>
      <c r="L67" s="681">
        <v>825</v>
      </c>
      <c r="M67" s="681">
        <v>291</v>
      </c>
      <c r="N67" s="681">
        <v>98</v>
      </c>
      <c r="O67" s="682">
        <v>31</v>
      </c>
      <c r="P67" s="682">
        <v>12</v>
      </c>
      <c r="Q67" s="682">
        <v>2</v>
      </c>
      <c r="R67" s="682">
        <v>2</v>
      </c>
      <c r="S67" s="684">
        <f t="shared" si="9"/>
        <v>20313</v>
      </c>
      <c r="U67" s="685" t="s">
        <v>4275</v>
      </c>
      <c r="V67" s="689">
        <f>+SUM(K67:R67)</f>
        <v>3381</v>
      </c>
      <c r="W67" s="687">
        <f t="shared" si="10"/>
        <v>0.16644513365824842</v>
      </c>
    </row>
    <row r="68" spans="1:23" x14ac:dyDescent="0.25">
      <c r="A68" s="677">
        <v>7</v>
      </c>
      <c r="B68" s="683"/>
      <c r="C68" s="683"/>
      <c r="D68" s="683"/>
      <c r="E68" s="683"/>
      <c r="F68" s="682">
        <v>3</v>
      </c>
      <c r="G68" s="682">
        <v>4</v>
      </c>
      <c r="H68" s="681">
        <v>25</v>
      </c>
      <c r="I68" s="678">
        <v>2662</v>
      </c>
      <c r="J68" s="679">
        <v>9648</v>
      </c>
      <c r="K68" s="678">
        <v>4253</v>
      </c>
      <c r="L68" s="688">
        <v>2039</v>
      </c>
      <c r="M68" s="681">
        <v>933</v>
      </c>
      <c r="N68" s="681">
        <v>265</v>
      </c>
      <c r="O68" s="681">
        <v>62</v>
      </c>
      <c r="P68" s="682">
        <v>18</v>
      </c>
      <c r="Q68" s="682">
        <v>7</v>
      </c>
      <c r="R68" s="682">
        <v>5</v>
      </c>
      <c r="S68" s="684">
        <f t="shared" si="9"/>
        <v>19924</v>
      </c>
      <c r="U68" s="685" t="s">
        <v>4276</v>
      </c>
      <c r="V68" s="689">
        <f>+SUM(L68:R68)</f>
        <v>3329</v>
      </c>
      <c r="W68" s="687">
        <f t="shared" si="10"/>
        <v>0.16708492270628389</v>
      </c>
    </row>
    <row r="69" spans="1:23" x14ac:dyDescent="0.25">
      <c r="A69" s="677">
        <v>8</v>
      </c>
      <c r="B69" s="683"/>
      <c r="C69" s="683"/>
      <c r="D69" s="683"/>
      <c r="E69" s="683">
        <v>1</v>
      </c>
      <c r="F69" s="683"/>
      <c r="G69" s="682"/>
      <c r="H69" s="682">
        <v>1</v>
      </c>
      <c r="I69" s="681">
        <v>35</v>
      </c>
      <c r="J69" s="678">
        <v>2874</v>
      </c>
      <c r="K69" s="679">
        <v>9103</v>
      </c>
      <c r="L69" s="678">
        <v>4171</v>
      </c>
      <c r="M69" s="688">
        <v>2077</v>
      </c>
      <c r="N69" s="681">
        <v>740</v>
      </c>
      <c r="O69" s="681">
        <v>176</v>
      </c>
      <c r="P69" s="681">
        <v>43</v>
      </c>
      <c r="Q69" s="682">
        <v>8</v>
      </c>
      <c r="R69" s="682">
        <v>9</v>
      </c>
      <c r="S69" s="684">
        <f t="shared" si="9"/>
        <v>19238</v>
      </c>
      <c r="U69" s="685" t="s">
        <v>4277</v>
      </c>
      <c r="V69" s="689">
        <f>+SUM(M69:R69)</f>
        <v>3053</v>
      </c>
      <c r="W69" s="687">
        <f t="shared" si="10"/>
        <v>0.15869633017985238</v>
      </c>
    </row>
    <row r="70" spans="1:23" x14ac:dyDescent="0.25">
      <c r="A70" s="677">
        <v>9</v>
      </c>
      <c r="B70" s="683"/>
      <c r="C70" s="683"/>
      <c r="D70" s="683"/>
      <c r="E70" s="683"/>
      <c r="F70" s="683"/>
      <c r="G70" s="683"/>
      <c r="H70" s="682"/>
      <c r="I70" s="682">
        <v>1</v>
      </c>
      <c r="J70" s="681">
        <v>39</v>
      </c>
      <c r="K70" s="678">
        <v>2839</v>
      </c>
      <c r="L70" s="679">
        <v>8139</v>
      </c>
      <c r="M70" s="678">
        <v>3928</v>
      </c>
      <c r="N70" s="688">
        <v>1858</v>
      </c>
      <c r="O70" s="681">
        <v>639</v>
      </c>
      <c r="P70" s="681">
        <v>131</v>
      </c>
      <c r="Q70" s="681">
        <v>25</v>
      </c>
      <c r="R70" s="682">
        <v>14</v>
      </c>
      <c r="S70" s="684">
        <f t="shared" si="9"/>
        <v>17613</v>
      </c>
      <c r="U70" s="685" t="s">
        <v>4278</v>
      </c>
      <c r="V70" s="689">
        <f>+SUM(N70:R70)</f>
        <v>2667</v>
      </c>
      <c r="W70" s="687">
        <f t="shared" si="10"/>
        <v>0.15142224493272016</v>
      </c>
    </row>
    <row r="71" spans="1:23" x14ac:dyDescent="0.25">
      <c r="A71" s="677">
        <v>10</v>
      </c>
      <c r="B71" s="683"/>
      <c r="C71" s="683"/>
      <c r="D71" s="683"/>
      <c r="E71" s="683"/>
      <c r="F71" s="683"/>
      <c r="G71" s="683"/>
      <c r="H71" s="683">
        <v>1</v>
      </c>
      <c r="I71" s="682"/>
      <c r="J71" s="682"/>
      <c r="K71" s="681">
        <v>53</v>
      </c>
      <c r="L71" s="678">
        <v>2391</v>
      </c>
      <c r="M71" s="679">
        <v>7498</v>
      </c>
      <c r="N71" s="678">
        <v>3397</v>
      </c>
      <c r="O71" s="688">
        <v>1516</v>
      </c>
      <c r="P71" s="681">
        <v>312</v>
      </c>
      <c r="Q71" s="681">
        <v>48</v>
      </c>
      <c r="R71" s="681">
        <v>30</v>
      </c>
      <c r="S71" s="684">
        <f t="shared" si="9"/>
        <v>15246</v>
      </c>
      <c r="U71" s="685" t="s">
        <v>4279</v>
      </c>
      <c r="V71" s="689">
        <f>+SUM(O71:R71)</f>
        <v>1906</v>
      </c>
      <c r="W71" s="687">
        <f t="shared" si="10"/>
        <v>0.12501639774367046</v>
      </c>
    </row>
    <row r="72" spans="1:23" x14ac:dyDescent="0.25">
      <c r="A72" s="677">
        <v>11</v>
      </c>
      <c r="B72" s="683"/>
      <c r="C72" s="683"/>
      <c r="D72" s="683"/>
      <c r="E72" s="683"/>
      <c r="F72" s="683"/>
      <c r="G72" s="683"/>
      <c r="H72" s="683"/>
      <c r="I72" s="683"/>
      <c r="J72" s="682"/>
      <c r="K72" s="682">
        <v>2</v>
      </c>
      <c r="L72" s="681">
        <v>41</v>
      </c>
      <c r="M72" s="678">
        <v>2214</v>
      </c>
      <c r="N72" s="679">
        <v>6472</v>
      </c>
      <c r="O72" s="678">
        <v>2944</v>
      </c>
      <c r="P72" s="681">
        <v>1221</v>
      </c>
      <c r="Q72" s="681">
        <v>296</v>
      </c>
      <c r="R72" s="681">
        <v>70</v>
      </c>
      <c r="S72" s="684">
        <f t="shared" si="9"/>
        <v>13260</v>
      </c>
      <c r="U72" s="685" t="s">
        <v>4280</v>
      </c>
      <c r="V72" s="686">
        <f>+SUM(P72:R72)</f>
        <v>1587</v>
      </c>
      <c r="W72" s="687">
        <f t="shared" si="10"/>
        <v>0.11968325791855204</v>
      </c>
    </row>
    <row r="73" spans="1:23" x14ac:dyDescent="0.25">
      <c r="A73" s="690"/>
      <c r="B73" s="691">
        <f>+SUM(B61:B72)</f>
        <v>3503</v>
      </c>
      <c r="C73" s="691">
        <f t="shared" ref="C73:R73" si="11">+SUM(C61:C72)</f>
        <v>14979</v>
      </c>
      <c r="D73" s="691">
        <f t="shared" si="11"/>
        <v>16911</v>
      </c>
      <c r="E73" s="691">
        <f t="shared" si="11"/>
        <v>18157</v>
      </c>
      <c r="F73" s="691">
        <f t="shared" si="11"/>
        <v>18392</v>
      </c>
      <c r="G73" s="691">
        <f t="shared" si="11"/>
        <v>18741</v>
      </c>
      <c r="H73" s="691">
        <f t="shared" si="11"/>
        <v>19359</v>
      </c>
      <c r="I73" s="691">
        <f t="shared" si="11"/>
        <v>17906</v>
      </c>
      <c r="J73" s="691">
        <f t="shared" si="11"/>
        <v>19124</v>
      </c>
      <c r="K73" s="691">
        <f t="shared" si="11"/>
        <v>19243</v>
      </c>
      <c r="L73" s="691">
        <f t="shared" si="11"/>
        <v>17909</v>
      </c>
      <c r="M73" s="691">
        <f t="shared" si="11"/>
        <v>17068</v>
      </c>
      <c r="N73" s="691">
        <f t="shared" si="11"/>
        <v>12880</v>
      </c>
      <c r="O73" s="691">
        <f t="shared" si="11"/>
        <v>5387</v>
      </c>
      <c r="P73" s="691">
        <f t="shared" si="11"/>
        <v>1752</v>
      </c>
      <c r="Q73" s="691">
        <f t="shared" si="11"/>
        <v>400</v>
      </c>
      <c r="R73" s="691">
        <f t="shared" si="11"/>
        <v>194</v>
      </c>
      <c r="S73" s="684">
        <f t="shared" si="9"/>
        <v>221905</v>
      </c>
      <c r="U73" s="674" t="s">
        <v>218</v>
      </c>
      <c r="V73" s="689">
        <f>SUM(V61:V72)</f>
        <v>25249</v>
      </c>
      <c r="W73" s="687">
        <f>+V73/S73</f>
        <v>0.11378292512561682</v>
      </c>
    </row>
    <row r="74" spans="1:23" x14ac:dyDescent="0.25">
      <c r="A74" s="668" t="s">
        <v>4286</v>
      </c>
    </row>
    <row r="76" spans="1:23" ht="15.75" x14ac:dyDescent="0.25">
      <c r="A76" s="669" t="s">
        <v>4259</v>
      </c>
    </row>
    <row r="77" spans="1:23" x14ac:dyDescent="0.25">
      <c r="A77" s="670" t="s">
        <v>4284</v>
      </c>
      <c r="B77" s="670"/>
      <c r="C77" s="670"/>
      <c r="D77" s="670"/>
      <c r="E77" s="670"/>
      <c r="F77" s="670"/>
      <c r="G77" s="670"/>
      <c r="H77" s="670"/>
      <c r="I77" s="670"/>
      <c r="J77" s="670"/>
      <c r="K77" s="670"/>
      <c r="L77" s="670"/>
      <c r="M77" s="670"/>
      <c r="N77" s="670"/>
      <c r="O77" s="670"/>
      <c r="P77" s="670"/>
      <c r="Q77" s="670"/>
      <c r="R77" s="670"/>
      <c r="S77" s="670"/>
      <c r="U77" s="671" t="s">
        <v>4285</v>
      </c>
      <c r="V77" s="671"/>
      <c r="W77" s="671"/>
    </row>
    <row r="78" spans="1:23" x14ac:dyDescent="0.25">
      <c r="A78" s="672" t="s">
        <v>4262</v>
      </c>
      <c r="B78" s="673">
        <v>4</v>
      </c>
      <c r="C78" s="673">
        <v>5</v>
      </c>
      <c r="D78" s="673">
        <v>6</v>
      </c>
      <c r="E78" s="673">
        <v>7</v>
      </c>
      <c r="F78" s="673">
        <v>8</v>
      </c>
      <c r="G78" s="673">
        <v>9</v>
      </c>
      <c r="H78" s="673">
        <v>10</v>
      </c>
      <c r="I78" s="673">
        <v>11</v>
      </c>
      <c r="J78" s="673">
        <v>12</v>
      </c>
      <c r="K78" s="673">
        <v>13</v>
      </c>
      <c r="L78" s="673">
        <v>14</v>
      </c>
      <c r="M78" s="673">
        <v>15</v>
      </c>
      <c r="N78" s="673">
        <v>16</v>
      </c>
      <c r="O78" s="673">
        <v>17</v>
      </c>
      <c r="P78" s="673">
        <v>18</v>
      </c>
      <c r="Q78" s="673">
        <v>19</v>
      </c>
      <c r="R78" s="673" t="s">
        <v>4263</v>
      </c>
      <c r="S78" s="673" t="s">
        <v>141</v>
      </c>
      <c r="U78" s="674" t="s">
        <v>4262</v>
      </c>
      <c r="V78" s="675" t="s">
        <v>4264</v>
      </c>
      <c r="W78" s="675" t="s">
        <v>4265</v>
      </c>
    </row>
    <row r="79" spans="1:23" x14ac:dyDescent="0.25">
      <c r="A79" s="677">
        <v>0</v>
      </c>
      <c r="B79" s="678">
        <v>2605</v>
      </c>
      <c r="C79" s="679">
        <v>8617</v>
      </c>
      <c r="D79" s="680">
        <v>779</v>
      </c>
      <c r="E79" s="681">
        <v>43</v>
      </c>
      <c r="F79" s="681">
        <v>5</v>
      </c>
      <c r="G79" s="681">
        <v>4</v>
      </c>
      <c r="H79" s="681">
        <v>3</v>
      </c>
      <c r="I79" s="682">
        <v>1</v>
      </c>
      <c r="J79" s="682">
        <v>1</v>
      </c>
      <c r="K79" s="682">
        <v>1</v>
      </c>
      <c r="L79" s="683">
        <v>2</v>
      </c>
      <c r="M79" s="683">
        <v>1</v>
      </c>
      <c r="N79" s="683">
        <v>0</v>
      </c>
      <c r="O79" s="683">
        <v>0</v>
      </c>
      <c r="P79" s="683">
        <v>0</v>
      </c>
      <c r="Q79" s="683">
        <v>0</v>
      </c>
      <c r="R79" s="683">
        <v>0</v>
      </c>
      <c r="S79" s="684">
        <f>+SUM(B79:R79)</f>
        <v>12062</v>
      </c>
      <c r="U79" s="685" t="s">
        <v>4268</v>
      </c>
      <c r="V79" s="686">
        <f>+SUM(E79:R79)</f>
        <v>61</v>
      </c>
      <c r="W79" s="687">
        <f>+V79/S79</f>
        <v>5.0572044437075109E-3</v>
      </c>
    </row>
    <row r="80" spans="1:23" x14ac:dyDescent="0.25">
      <c r="A80" s="677">
        <v>1</v>
      </c>
      <c r="B80" s="681">
        <v>7</v>
      </c>
      <c r="C80" s="678">
        <v>2008</v>
      </c>
      <c r="D80" s="679">
        <v>8749</v>
      </c>
      <c r="E80" s="678">
        <v>2158</v>
      </c>
      <c r="F80" s="681">
        <v>413</v>
      </c>
      <c r="G80" s="681">
        <v>81</v>
      </c>
      <c r="H80" s="681">
        <v>8</v>
      </c>
      <c r="I80" s="681">
        <v>3</v>
      </c>
      <c r="J80" s="682">
        <v>3</v>
      </c>
      <c r="K80" s="682">
        <v>1</v>
      </c>
      <c r="L80" s="682">
        <v>0</v>
      </c>
      <c r="M80" s="682">
        <v>1</v>
      </c>
      <c r="N80" s="682">
        <v>0</v>
      </c>
      <c r="O80" s="682">
        <v>0</v>
      </c>
      <c r="P80" s="682">
        <v>0</v>
      </c>
      <c r="Q80" s="682">
        <v>0</v>
      </c>
      <c r="R80" s="682">
        <v>0</v>
      </c>
      <c r="S80" s="684">
        <f t="shared" ref="S80:S91" si="12">+SUM(B80:R80)</f>
        <v>13432</v>
      </c>
      <c r="U80" s="685" t="s">
        <v>4270</v>
      </c>
      <c r="V80" s="686">
        <f>+SUM(F80:R80)</f>
        <v>510</v>
      </c>
      <c r="W80" s="687">
        <f t="shared" ref="W80:W90" si="13">+V80/S80</f>
        <v>3.7969029184038119E-2</v>
      </c>
    </row>
    <row r="81" spans="1:23" x14ac:dyDescent="0.25">
      <c r="A81" s="677">
        <v>2</v>
      </c>
      <c r="B81" s="682">
        <v>0</v>
      </c>
      <c r="C81" s="681">
        <v>11</v>
      </c>
      <c r="D81" s="678">
        <v>2039</v>
      </c>
      <c r="E81" s="679">
        <v>8020</v>
      </c>
      <c r="F81" s="678">
        <v>2406</v>
      </c>
      <c r="G81" s="681">
        <v>697</v>
      </c>
      <c r="H81" s="681">
        <v>190</v>
      </c>
      <c r="I81" s="681">
        <v>39</v>
      </c>
      <c r="J81" s="681">
        <v>15</v>
      </c>
      <c r="K81" s="682">
        <v>6</v>
      </c>
      <c r="L81" s="682">
        <v>2</v>
      </c>
      <c r="M81" s="682">
        <v>0</v>
      </c>
      <c r="N81" s="682">
        <v>0</v>
      </c>
      <c r="O81" s="682">
        <v>0</v>
      </c>
      <c r="P81" s="682">
        <v>1</v>
      </c>
      <c r="Q81" s="682">
        <v>0</v>
      </c>
      <c r="R81" s="682">
        <v>0</v>
      </c>
      <c r="S81" s="684">
        <f t="shared" si="12"/>
        <v>13426</v>
      </c>
      <c r="U81" s="685" t="s">
        <v>4271</v>
      </c>
      <c r="V81" s="686">
        <f>+SUM(G81:R81)</f>
        <v>950</v>
      </c>
      <c r="W81" s="687">
        <f t="shared" si="13"/>
        <v>7.0758230299419037E-2</v>
      </c>
    </row>
    <row r="82" spans="1:23" x14ac:dyDescent="0.25">
      <c r="A82" s="677">
        <v>3</v>
      </c>
      <c r="B82" s="682">
        <v>0</v>
      </c>
      <c r="C82" s="682">
        <v>2</v>
      </c>
      <c r="D82" s="681">
        <v>8</v>
      </c>
      <c r="E82" s="678">
        <v>2093</v>
      </c>
      <c r="F82" s="679">
        <v>7509</v>
      </c>
      <c r="G82" s="678">
        <v>2647</v>
      </c>
      <c r="H82" s="681">
        <v>925</v>
      </c>
      <c r="I82" s="681">
        <v>283</v>
      </c>
      <c r="J82" s="681">
        <v>98</v>
      </c>
      <c r="K82" s="681">
        <v>33</v>
      </c>
      <c r="L82" s="682">
        <v>8</v>
      </c>
      <c r="M82" s="682">
        <v>2</v>
      </c>
      <c r="N82" s="682">
        <v>0</v>
      </c>
      <c r="O82" s="682">
        <v>0</v>
      </c>
      <c r="P82" s="682">
        <v>0</v>
      </c>
      <c r="Q82" s="682">
        <v>0</v>
      </c>
      <c r="R82" s="682">
        <v>1</v>
      </c>
      <c r="S82" s="684">
        <f t="shared" si="12"/>
        <v>13609</v>
      </c>
      <c r="U82" s="685" t="s">
        <v>4272</v>
      </c>
      <c r="V82" s="686">
        <f>+SUM(H82:R82)</f>
        <v>1350</v>
      </c>
      <c r="W82" s="687">
        <f t="shared" si="13"/>
        <v>9.9199059445954876E-2</v>
      </c>
    </row>
    <row r="83" spans="1:23" x14ac:dyDescent="0.25">
      <c r="A83" s="677">
        <v>4</v>
      </c>
      <c r="B83" s="683">
        <v>0</v>
      </c>
      <c r="C83" s="682">
        <v>0</v>
      </c>
      <c r="D83" s="682">
        <v>0</v>
      </c>
      <c r="E83" s="681">
        <v>12</v>
      </c>
      <c r="F83" s="678">
        <v>1922</v>
      </c>
      <c r="G83" s="679">
        <v>7214</v>
      </c>
      <c r="H83" s="678">
        <v>2900</v>
      </c>
      <c r="I83" s="688">
        <v>1132</v>
      </c>
      <c r="J83" s="681">
        <v>445</v>
      </c>
      <c r="K83" s="681">
        <v>134</v>
      </c>
      <c r="L83" s="681">
        <v>30</v>
      </c>
      <c r="M83" s="682">
        <v>16</v>
      </c>
      <c r="N83" s="682">
        <v>3</v>
      </c>
      <c r="O83" s="682">
        <v>0</v>
      </c>
      <c r="P83" s="682">
        <v>0</v>
      </c>
      <c r="Q83" s="682">
        <v>0</v>
      </c>
      <c r="R83" s="682">
        <v>0</v>
      </c>
      <c r="S83" s="684">
        <f t="shared" si="12"/>
        <v>13808</v>
      </c>
      <c r="U83" s="685" t="s">
        <v>4273</v>
      </c>
      <c r="V83" s="689">
        <f>+SUM(I83:R83)</f>
        <v>1760</v>
      </c>
      <c r="W83" s="687">
        <f t="shared" si="13"/>
        <v>0.12746234067207415</v>
      </c>
    </row>
    <row r="84" spans="1:23" x14ac:dyDescent="0.25">
      <c r="A84" s="677">
        <v>5</v>
      </c>
      <c r="B84" s="683">
        <v>0</v>
      </c>
      <c r="C84" s="683">
        <v>0</v>
      </c>
      <c r="D84" s="682">
        <v>0</v>
      </c>
      <c r="E84" s="682">
        <v>1</v>
      </c>
      <c r="F84" s="681">
        <v>14</v>
      </c>
      <c r="G84" s="678">
        <v>1919</v>
      </c>
      <c r="H84" s="679">
        <v>6960</v>
      </c>
      <c r="I84" s="678">
        <v>2631</v>
      </c>
      <c r="J84" s="688">
        <v>1356</v>
      </c>
      <c r="K84" s="681">
        <v>447</v>
      </c>
      <c r="L84" s="681">
        <v>144</v>
      </c>
      <c r="M84" s="681">
        <v>40</v>
      </c>
      <c r="N84" s="682">
        <v>5</v>
      </c>
      <c r="O84" s="682">
        <v>4</v>
      </c>
      <c r="P84" s="682">
        <v>0</v>
      </c>
      <c r="Q84" s="682">
        <v>0</v>
      </c>
      <c r="R84" s="682">
        <v>0</v>
      </c>
      <c r="S84" s="684">
        <f t="shared" si="12"/>
        <v>13521</v>
      </c>
      <c r="U84" s="685" t="s">
        <v>4274</v>
      </c>
      <c r="V84" s="689">
        <f>+SUM(J84:R84)</f>
        <v>1996</v>
      </c>
      <c r="W84" s="687">
        <f t="shared" si="13"/>
        <v>0.14762221729162045</v>
      </c>
    </row>
    <row r="85" spans="1:23" x14ac:dyDescent="0.25">
      <c r="A85" s="677">
        <v>6</v>
      </c>
      <c r="B85" s="683">
        <v>0</v>
      </c>
      <c r="C85" s="683">
        <v>0</v>
      </c>
      <c r="D85" s="683">
        <v>0</v>
      </c>
      <c r="E85" s="682">
        <v>1</v>
      </c>
      <c r="F85" s="682">
        <v>0</v>
      </c>
      <c r="G85" s="681">
        <v>19</v>
      </c>
      <c r="H85" s="678">
        <v>2085</v>
      </c>
      <c r="I85" s="679">
        <v>6521</v>
      </c>
      <c r="J85" s="678">
        <v>3235</v>
      </c>
      <c r="K85" s="688">
        <v>1792</v>
      </c>
      <c r="L85" s="681">
        <v>730</v>
      </c>
      <c r="M85" s="681">
        <v>256</v>
      </c>
      <c r="N85" s="681">
        <v>84</v>
      </c>
      <c r="O85" s="682">
        <v>26</v>
      </c>
      <c r="P85" s="682">
        <v>2</v>
      </c>
      <c r="Q85" s="682">
        <v>0</v>
      </c>
      <c r="R85" s="682">
        <v>1</v>
      </c>
      <c r="S85" s="684">
        <f t="shared" si="12"/>
        <v>14752</v>
      </c>
      <c r="U85" s="685" t="s">
        <v>4275</v>
      </c>
      <c r="V85" s="689">
        <f>+SUM(K85:R85)</f>
        <v>2891</v>
      </c>
      <c r="W85" s="687">
        <f t="shared" si="13"/>
        <v>0.19597342733188719</v>
      </c>
    </row>
    <row r="86" spans="1:23" x14ac:dyDescent="0.25">
      <c r="A86" s="677">
        <v>7</v>
      </c>
      <c r="B86" s="683">
        <v>0</v>
      </c>
      <c r="C86" s="683">
        <v>0</v>
      </c>
      <c r="D86" s="683">
        <v>0</v>
      </c>
      <c r="E86" s="683">
        <v>0</v>
      </c>
      <c r="F86" s="682">
        <v>1</v>
      </c>
      <c r="G86" s="682">
        <v>1</v>
      </c>
      <c r="H86" s="681">
        <v>14</v>
      </c>
      <c r="I86" s="678">
        <v>1761</v>
      </c>
      <c r="J86" s="679">
        <v>6536</v>
      </c>
      <c r="K86" s="678">
        <v>3397</v>
      </c>
      <c r="L86" s="688">
        <v>1725</v>
      </c>
      <c r="M86" s="681">
        <v>863</v>
      </c>
      <c r="N86" s="681">
        <v>266</v>
      </c>
      <c r="O86" s="681">
        <v>57</v>
      </c>
      <c r="P86" s="682">
        <v>16</v>
      </c>
      <c r="Q86" s="682">
        <v>4</v>
      </c>
      <c r="R86" s="682">
        <v>1</v>
      </c>
      <c r="S86" s="684">
        <f t="shared" si="12"/>
        <v>14642</v>
      </c>
      <c r="U86" s="685" t="s">
        <v>4276</v>
      </c>
      <c r="V86" s="689">
        <f>+SUM(L86:R86)</f>
        <v>2932</v>
      </c>
      <c r="W86" s="687">
        <f t="shared" si="13"/>
        <v>0.20024586805081274</v>
      </c>
    </row>
    <row r="87" spans="1:23" x14ac:dyDescent="0.25">
      <c r="A87" s="677">
        <v>8</v>
      </c>
      <c r="B87" s="683">
        <v>0</v>
      </c>
      <c r="C87" s="683">
        <v>0</v>
      </c>
      <c r="D87" s="683">
        <v>0</v>
      </c>
      <c r="E87" s="683">
        <v>1</v>
      </c>
      <c r="F87" s="683">
        <v>0</v>
      </c>
      <c r="G87" s="682">
        <v>0</v>
      </c>
      <c r="H87" s="682">
        <v>2</v>
      </c>
      <c r="I87" s="681">
        <v>25</v>
      </c>
      <c r="J87" s="678">
        <v>1934</v>
      </c>
      <c r="K87" s="679">
        <v>6185</v>
      </c>
      <c r="L87" s="678">
        <v>3302</v>
      </c>
      <c r="M87" s="688">
        <v>1858</v>
      </c>
      <c r="N87" s="681">
        <v>712</v>
      </c>
      <c r="O87" s="681">
        <v>189</v>
      </c>
      <c r="P87" s="681">
        <v>50</v>
      </c>
      <c r="Q87" s="682">
        <v>11</v>
      </c>
      <c r="R87" s="682">
        <v>7</v>
      </c>
      <c r="S87" s="684">
        <f t="shared" si="12"/>
        <v>14276</v>
      </c>
      <c r="U87" s="685" t="s">
        <v>4277</v>
      </c>
      <c r="V87" s="689">
        <f>+SUM(M87:R87)</f>
        <v>2827</v>
      </c>
      <c r="W87" s="687">
        <f t="shared" si="13"/>
        <v>0.19802465676660128</v>
      </c>
    </row>
    <row r="88" spans="1:23" x14ac:dyDescent="0.25">
      <c r="A88" s="677">
        <v>9</v>
      </c>
      <c r="B88" s="683">
        <v>0</v>
      </c>
      <c r="C88" s="683">
        <v>0</v>
      </c>
      <c r="D88" s="683">
        <v>0</v>
      </c>
      <c r="E88" s="683">
        <v>0</v>
      </c>
      <c r="F88" s="683">
        <v>0</v>
      </c>
      <c r="G88" s="683">
        <v>0</v>
      </c>
      <c r="H88" s="682">
        <v>0</v>
      </c>
      <c r="I88" s="682">
        <v>1</v>
      </c>
      <c r="J88" s="681">
        <v>20</v>
      </c>
      <c r="K88" s="678">
        <v>1878</v>
      </c>
      <c r="L88" s="679">
        <v>5374</v>
      </c>
      <c r="M88" s="678">
        <v>3142</v>
      </c>
      <c r="N88" s="688">
        <v>1579</v>
      </c>
      <c r="O88" s="681">
        <v>598</v>
      </c>
      <c r="P88" s="681">
        <v>136</v>
      </c>
      <c r="Q88" s="681">
        <v>18</v>
      </c>
      <c r="R88" s="682">
        <v>11</v>
      </c>
      <c r="S88" s="684">
        <f t="shared" si="12"/>
        <v>12757</v>
      </c>
      <c r="U88" s="685" t="s">
        <v>4278</v>
      </c>
      <c r="V88" s="689">
        <f>+SUM(N88:R88)</f>
        <v>2342</v>
      </c>
      <c r="W88" s="687">
        <f t="shared" si="13"/>
        <v>0.18358548248020695</v>
      </c>
    </row>
    <row r="89" spans="1:23" x14ac:dyDescent="0.25">
      <c r="A89" s="677">
        <v>10</v>
      </c>
      <c r="B89" s="683">
        <v>0</v>
      </c>
      <c r="C89" s="683">
        <v>0</v>
      </c>
      <c r="D89" s="683">
        <v>0</v>
      </c>
      <c r="E89" s="683">
        <v>0</v>
      </c>
      <c r="F89" s="683">
        <v>0</v>
      </c>
      <c r="G89" s="683">
        <v>0</v>
      </c>
      <c r="H89" s="683">
        <v>1</v>
      </c>
      <c r="I89" s="682">
        <v>0</v>
      </c>
      <c r="J89" s="682">
        <v>0</v>
      </c>
      <c r="K89" s="681">
        <v>39</v>
      </c>
      <c r="L89" s="678">
        <v>1520</v>
      </c>
      <c r="M89" s="679">
        <v>5212</v>
      </c>
      <c r="N89" s="678">
        <v>2793</v>
      </c>
      <c r="O89" s="688">
        <v>1341</v>
      </c>
      <c r="P89" s="681">
        <v>322</v>
      </c>
      <c r="Q89" s="681">
        <v>59</v>
      </c>
      <c r="R89" s="681">
        <v>28</v>
      </c>
      <c r="S89" s="684">
        <f t="shared" si="12"/>
        <v>11315</v>
      </c>
      <c r="U89" s="685" t="s">
        <v>4279</v>
      </c>
      <c r="V89" s="689">
        <f>+SUM(O89:R89)</f>
        <v>1750</v>
      </c>
      <c r="W89" s="687">
        <f t="shared" si="13"/>
        <v>0.15466195315952275</v>
      </c>
    </row>
    <row r="90" spans="1:23" x14ac:dyDescent="0.25">
      <c r="A90" s="677">
        <v>11</v>
      </c>
      <c r="B90" s="683">
        <v>0</v>
      </c>
      <c r="C90" s="683">
        <v>0</v>
      </c>
      <c r="D90" s="683">
        <v>0</v>
      </c>
      <c r="E90" s="683">
        <v>0</v>
      </c>
      <c r="F90" s="683">
        <v>0</v>
      </c>
      <c r="G90" s="683">
        <v>0</v>
      </c>
      <c r="H90" s="683">
        <v>0</v>
      </c>
      <c r="I90" s="683">
        <v>0</v>
      </c>
      <c r="J90" s="682">
        <v>0</v>
      </c>
      <c r="K90" s="682">
        <v>1</v>
      </c>
      <c r="L90" s="681">
        <v>26</v>
      </c>
      <c r="M90" s="678">
        <v>1408</v>
      </c>
      <c r="N90" s="679">
        <v>4343</v>
      </c>
      <c r="O90" s="678">
        <v>2310</v>
      </c>
      <c r="P90" s="681">
        <v>1001</v>
      </c>
      <c r="Q90" s="681">
        <v>278</v>
      </c>
      <c r="R90" s="681">
        <v>75</v>
      </c>
      <c r="S90" s="684">
        <f t="shared" si="12"/>
        <v>9442</v>
      </c>
      <c r="U90" s="685" t="s">
        <v>4280</v>
      </c>
      <c r="V90" s="686">
        <f>+SUM(P90:R90)</f>
        <v>1354</v>
      </c>
      <c r="W90" s="687">
        <f t="shared" si="13"/>
        <v>0.14340182164795595</v>
      </c>
    </row>
    <row r="91" spans="1:23" x14ac:dyDescent="0.25">
      <c r="A91" s="690"/>
      <c r="B91" s="691">
        <f>+SUM(B78:B90)</f>
        <v>2616</v>
      </c>
      <c r="C91" s="691">
        <f t="shared" ref="C91:R91" si="14">+SUM(C78:C90)</f>
        <v>10643</v>
      </c>
      <c r="D91" s="691">
        <f t="shared" si="14"/>
        <v>11581</v>
      </c>
      <c r="E91" s="691">
        <f t="shared" si="14"/>
        <v>12336</v>
      </c>
      <c r="F91" s="691">
        <f t="shared" si="14"/>
        <v>12278</v>
      </c>
      <c r="G91" s="691">
        <f t="shared" si="14"/>
        <v>12591</v>
      </c>
      <c r="H91" s="691">
        <f t="shared" si="14"/>
        <v>13098</v>
      </c>
      <c r="I91" s="691">
        <f t="shared" si="14"/>
        <v>12408</v>
      </c>
      <c r="J91" s="691">
        <f t="shared" si="14"/>
        <v>13655</v>
      </c>
      <c r="K91" s="691">
        <f t="shared" si="14"/>
        <v>13927</v>
      </c>
      <c r="L91" s="691">
        <f t="shared" si="14"/>
        <v>12877</v>
      </c>
      <c r="M91" s="691">
        <f t="shared" si="14"/>
        <v>12814</v>
      </c>
      <c r="N91" s="691">
        <f t="shared" si="14"/>
        <v>9801</v>
      </c>
      <c r="O91" s="691">
        <f t="shared" si="14"/>
        <v>4542</v>
      </c>
      <c r="P91" s="691">
        <f t="shared" si="14"/>
        <v>1546</v>
      </c>
      <c r="Q91" s="691">
        <f t="shared" si="14"/>
        <v>389</v>
      </c>
      <c r="R91" s="691">
        <f t="shared" si="14"/>
        <v>124</v>
      </c>
      <c r="S91" s="684">
        <f t="shared" si="12"/>
        <v>157226</v>
      </c>
      <c r="U91" s="674" t="s">
        <v>218</v>
      </c>
      <c r="V91" s="689">
        <f>SUM(V79:V90)</f>
        <v>20723</v>
      </c>
      <c r="W91" s="687">
        <f>+V91/S91</f>
        <v>0.13180390011830104</v>
      </c>
    </row>
    <row r="92" spans="1:23" x14ac:dyDescent="0.25">
      <c r="A92" s="668" t="s">
        <v>4287</v>
      </c>
    </row>
    <row r="95" spans="1:23" ht="15.75" x14ac:dyDescent="0.25">
      <c r="A95" s="669" t="s">
        <v>4259</v>
      </c>
    </row>
    <row r="96" spans="1:23" x14ac:dyDescent="0.25">
      <c r="A96" s="670" t="s">
        <v>4288</v>
      </c>
      <c r="B96" s="670"/>
      <c r="C96" s="670"/>
      <c r="D96" s="670"/>
      <c r="E96" s="670"/>
      <c r="F96" s="670"/>
      <c r="G96" s="670"/>
      <c r="H96" s="670"/>
      <c r="I96" s="670"/>
      <c r="J96" s="670"/>
      <c r="K96" s="670"/>
      <c r="L96" s="670"/>
      <c r="M96" s="670"/>
      <c r="N96" s="670"/>
      <c r="O96" s="670"/>
      <c r="P96" s="670"/>
      <c r="Q96" s="670"/>
      <c r="R96" s="670"/>
      <c r="S96" s="670"/>
      <c r="U96" s="671" t="s">
        <v>4289</v>
      </c>
      <c r="V96" s="671"/>
      <c r="W96" s="671"/>
    </row>
    <row r="97" spans="1:23" x14ac:dyDescent="0.25">
      <c r="A97" s="672" t="s">
        <v>4262</v>
      </c>
      <c r="B97" s="673">
        <v>4</v>
      </c>
      <c r="C97" s="673">
        <v>5</v>
      </c>
      <c r="D97" s="673">
        <v>6</v>
      </c>
      <c r="E97" s="673">
        <v>7</v>
      </c>
      <c r="F97" s="673">
        <v>8</v>
      </c>
      <c r="G97" s="673">
        <v>9</v>
      </c>
      <c r="H97" s="673">
        <v>10</v>
      </c>
      <c r="I97" s="673">
        <v>11</v>
      </c>
      <c r="J97" s="673">
        <v>12</v>
      </c>
      <c r="K97" s="673">
        <v>13</v>
      </c>
      <c r="L97" s="673">
        <v>14</v>
      </c>
      <c r="M97" s="673">
        <v>15</v>
      </c>
      <c r="N97" s="673">
        <v>16</v>
      </c>
      <c r="O97" s="673">
        <v>17</v>
      </c>
      <c r="P97" s="673">
        <v>18</v>
      </c>
      <c r="Q97" s="673">
        <v>19</v>
      </c>
      <c r="R97" s="673" t="s">
        <v>4263</v>
      </c>
      <c r="S97" s="673" t="s">
        <v>141</v>
      </c>
      <c r="U97" s="674" t="s">
        <v>4262</v>
      </c>
      <c r="V97" s="675" t="s">
        <v>4264</v>
      </c>
      <c r="W97" s="675" t="s">
        <v>4265</v>
      </c>
    </row>
    <row r="98" spans="1:23" x14ac:dyDescent="0.25">
      <c r="A98" s="677">
        <v>0</v>
      </c>
      <c r="B98" s="678">
        <v>3117</v>
      </c>
      <c r="C98" s="679">
        <v>11468</v>
      </c>
      <c r="D98" s="680">
        <v>1139</v>
      </c>
      <c r="E98" s="681">
        <v>181</v>
      </c>
      <c r="F98" s="681">
        <v>30</v>
      </c>
      <c r="G98" s="681">
        <v>3</v>
      </c>
      <c r="H98" s="681">
        <v>4</v>
      </c>
      <c r="I98" s="682">
        <v>4</v>
      </c>
      <c r="J98" s="682">
        <v>2</v>
      </c>
      <c r="K98" s="682">
        <v>2</v>
      </c>
      <c r="L98" s="683">
        <v>2</v>
      </c>
      <c r="M98" s="683"/>
      <c r="N98" s="683"/>
      <c r="O98" s="683"/>
      <c r="P98" s="683"/>
      <c r="Q98" s="683"/>
      <c r="R98" s="683">
        <v>0</v>
      </c>
      <c r="S98" s="684">
        <f>+SUM(B98:R98)</f>
        <v>15952</v>
      </c>
      <c r="U98" s="685" t="s">
        <v>4268</v>
      </c>
      <c r="V98" s="686">
        <f>+SUM(E98:R98)</f>
        <v>228</v>
      </c>
      <c r="W98" s="687">
        <f>+V98/S98</f>
        <v>1.4292878635907722E-2</v>
      </c>
    </row>
    <row r="99" spans="1:23" x14ac:dyDescent="0.25">
      <c r="A99" s="677">
        <v>1</v>
      </c>
      <c r="B99" s="681">
        <v>30</v>
      </c>
      <c r="C99" s="678">
        <v>3420</v>
      </c>
      <c r="D99" s="679">
        <v>13034</v>
      </c>
      <c r="E99" s="678">
        <v>2291</v>
      </c>
      <c r="F99" s="681">
        <v>483</v>
      </c>
      <c r="G99" s="681">
        <v>107</v>
      </c>
      <c r="H99" s="681">
        <v>26</v>
      </c>
      <c r="I99" s="681">
        <v>21</v>
      </c>
      <c r="J99" s="682">
        <v>16</v>
      </c>
      <c r="K99" s="682">
        <v>5</v>
      </c>
      <c r="L99" s="682">
        <v>3</v>
      </c>
      <c r="M99" s="682">
        <v>1</v>
      </c>
      <c r="N99" s="682"/>
      <c r="O99" s="682"/>
      <c r="P99" s="682"/>
      <c r="Q99" s="682"/>
      <c r="R99" s="682">
        <v>2</v>
      </c>
      <c r="S99" s="684">
        <f t="shared" ref="S99:S110" si="15">+SUM(B99:R99)</f>
        <v>19439</v>
      </c>
      <c r="U99" s="685" t="s">
        <v>4270</v>
      </c>
      <c r="V99" s="686">
        <f>+SUM(F99:R99)</f>
        <v>664</v>
      </c>
      <c r="W99" s="687">
        <f t="shared" ref="W99:W109" si="16">+V99/S99</f>
        <v>3.4158135706569268E-2</v>
      </c>
    </row>
    <row r="100" spans="1:23" x14ac:dyDescent="0.25">
      <c r="A100" s="677">
        <v>2</v>
      </c>
      <c r="B100" s="682">
        <v>5</v>
      </c>
      <c r="C100" s="681">
        <v>18</v>
      </c>
      <c r="D100" s="678">
        <v>3406</v>
      </c>
      <c r="E100" s="679">
        <v>12525</v>
      </c>
      <c r="F100" s="678">
        <v>3218</v>
      </c>
      <c r="G100" s="681">
        <v>881</v>
      </c>
      <c r="H100" s="681">
        <v>236</v>
      </c>
      <c r="I100" s="681">
        <v>74</v>
      </c>
      <c r="J100" s="681">
        <v>33</v>
      </c>
      <c r="K100" s="682">
        <v>18</v>
      </c>
      <c r="L100" s="682">
        <v>11</v>
      </c>
      <c r="M100" s="682">
        <v>1</v>
      </c>
      <c r="N100" s="682">
        <v>2</v>
      </c>
      <c r="O100" s="682"/>
      <c r="P100" s="682">
        <v>1</v>
      </c>
      <c r="Q100" s="682">
        <v>2</v>
      </c>
      <c r="R100" s="682">
        <v>0</v>
      </c>
      <c r="S100" s="684">
        <f t="shared" si="15"/>
        <v>20431</v>
      </c>
      <c r="U100" s="685" t="s">
        <v>4271</v>
      </c>
      <c r="V100" s="686">
        <f>+SUM(G100:R100)</f>
        <v>1259</v>
      </c>
      <c r="W100" s="687">
        <f t="shared" si="16"/>
        <v>6.1622044931721402E-2</v>
      </c>
    </row>
    <row r="101" spans="1:23" x14ac:dyDescent="0.25">
      <c r="A101" s="677">
        <v>3</v>
      </c>
      <c r="B101" s="682">
        <v>2</v>
      </c>
      <c r="C101" s="682">
        <v>1</v>
      </c>
      <c r="D101" s="681">
        <v>18</v>
      </c>
      <c r="E101" s="678">
        <v>3172</v>
      </c>
      <c r="F101" s="679">
        <v>11896</v>
      </c>
      <c r="G101" s="678">
        <v>3729</v>
      </c>
      <c r="H101" s="681">
        <v>1220</v>
      </c>
      <c r="I101" s="681">
        <v>418</v>
      </c>
      <c r="J101" s="681">
        <v>154</v>
      </c>
      <c r="K101" s="681">
        <v>50</v>
      </c>
      <c r="L101" s="682">
        <v>22</v>
      </c>
      <c r="M101" s="682">
        <v>7</v>
      </c>
      <c r="N101" s="682">
        <v>2</v>
      </c>
      <c r="O101" s="682"/>
      <c r="P101" s="682"/>
      <c r="Q101" s="682"/>
      <c r="R101" s="682">
        <v>1</v>
      </c>
      <c r="S101" s="684">
        <f t="shared" si="15"/>
        <v>20692</v>
      </c>
      <c r="U101" s="685" t="s">
        <v>4272</v>
      </c>
      <c r="V101" s="686">
        <f>+SUM(H101:R101)</f>
        <v>1874</v>
      </c>
      <c r="W101" s="687">
        <f t="shared" si="16"/>
        <v>9.0566402474386243E-2</v>
      </c>
    </row>
    <row r="102" spans="1:23" x14ac:dyDescent="0.25">
      <c r="A102" s="677">
        <v>4</v>
      </c>
      <c r="B102" s="683"/>
      <c r="C102" s="682">
        <v>5</v>
      </c>
      <c r="D102" s="682">
        <v>7</v>
      </c>
      <c r="E102" s="681">
        <v>39</v>
      </c>
      <c r="F102" s="678">
        <v>3098</v>
      </c>
      <c r="G102" s="679">
        <v>11354</v>
      </c>
      <c r="H102" s="678">
        <v>3511</v>
      </c>
      <c r="I102" s="688">
        <v>1602</v>
      </c>
      <c r="J102" s="681">
        <v>507</v>
      </c>
      <c r="K102" s="681">
        <v>203</v>
      </c>
      <c r="L102" s="681">
        <v>83</v>
      </c>
      <c r="M102" s="682">
        <v>42</v>
      </c>
      <c r="N102" s="682">
        <v>15</v>
      </c>
      <c r="O102" s="682">
        <v>16</v>
      </c>
      <c r="P102" s="682">
        <v>14</v>
      </c>
      <c r="Q102" s="682">
        <v>8</v>
      </c>
      <c r="R102" s="682">
        <v>62</v>
      </c>
      <c r="S102" s="684">
        <f t="shared" si="15"/>
        <v>20566</v>
      </c>
      <c r="U102" s="685" t="s">
        <v>4273</v>
      </c>
      <c r="V102" s="689">
        <f>+SUM(I102:R102)</f>
        <v>2552</v>
      </c>
      <c r="W102" s="687">
        <f t="shared" si="16"/>
        <v>0.12408830107945153</v>
      </c>
    </row>
    <row r="103" spans="1:23" x14ac:dyDescent="0.25">
      <c r="A103" s="677">
        <v>5</v>
      </c>
      <c r="B103" s="683"/>
      <c r="C103" s="683"/>
      <c r="D103" s="682"/>
      <c r="E103" s="682">
        <v>1</v>
      </c>
      <c r="F103" s="681">
        <v>31</v>
      </c>
      <c r="G103" s="678">
        <v>3160</v>
      </c>
      <c r="H103" s="679">
        <v>10100</v>
      </c>
      <c r="I103" s="678">
        <v>3784</v>
      </c>
      <c r="J103" s="688">
        <v>1684</v>
      </c>
      <c r="K103" s="681">
        <v>611</v>
      </c>
      <c r="L103" s="681">
        <v>239</v>
      </c>
      <c r="M103" s="681">
        <v>103</v>
      </c>
      <c r="N103" s="682">
        <v>55</v>
      </c>
      <c r="O103" s="682">
        <v>24</v>
      </c>
      <c r="P103" s="682">
        <v>12</v>
      </c>
      <c r="Q103" s="682">
        <v>11</v>
      </c>
      <c r="R103" s="682">
        <v>6</v>
      </c>
      <c r="S103" s="684">
        <f t="shared" si="15"/>
        <v>19821</v>
      </c>
      <c r="U103" s="685" t="s">
        <v>4274</v>
      </c>
      <c r="V103" s="689">
        <f>+SUM(J103:R103)</f>
        <v>2745</v>
      </c>
      <c r="W103" s="687">
        <f t="shared" si="16"/>
        <v>0.13848948085364007</v>
      </c>
    </row>
    <row r="104" spans="1:23" x14ac:dyDescent="0.25">
      <c r="A104" s="677">
        <v>6</v>
      </c>
      <c r="B104" s="683"/>
      <c r="C104" s="683"/>
      <c r="D104" s="683"/>
      <c r="E104" s="682">
        <v>2</v>
      </c>
      <c r="F104" s="682">
        <v>2</v>
      </c>
      <c r="G104" s="681">
        <v>25</v>
      </c>
      <c r="H104" s="678">
        <v>2840</v>
      </c>
      <c r="I104" s="679">
        <v>10281</v>
      </c>
      <c r="J104" s="678">
        <v>4290</v>
      </c>
      <c r="K104" s="688">
        <v>1959</v>
      </c>
      <c r="L104" s="681">
        <v>887</v>
      </c>
      <c r="M104" s="681">
        <v>267</v>
      </c>
      <c r="N104" s="681">
        <v>104</v>
      </c>
      <c r="O104" s="682">
        <v>35</v>
      </c>
      <c r="P104" s="682">
        <v>3</v>
      </c>
      <c r="Q104" s="682">
        <v>1</v>
      </c>
      <c r="R104" s="682">
        <v>2</v>
      </c>
      <c r="S104" s="684">
        <f t="shared" si="15"/>
        <v>20698</v>
      </c>
      <c r="U104" s="685" t="s">
        <v>4275</v>
      </c>
      <c r="V104" s="689">
        <f>+SUM(K104:R104)</f>
        <v>3258</v>
      </c>
      <c r="W104" s="687">
        <f t="shared" si="16"/>
        <v>0.15740651270654168</v>
      </c>
    </row>
    <row r="105" spans="1:23" x14ac:dyDescent="0.25">
      <c r="A105" s="677">
        <v>7</v>
      </c>
      <c r="B105" s="683"/>
      <c r="C105" s="683"/>
      <c r="D105" s="683"/>
      <c r="E105" s="683"/>
      <c r="F105" s="682"/>
      <c r="G105" s="682">
        <v>1</v>
      </c>
      <c r="H105" s="681">
        <v>37</v>
      </c>
      <c r="I105" s="678">
        <v>3017</v>
      </c>
      <c r="J105" s="679">
        <v>9820</v>
      </c>
      <c r="K105" s="678">
        <v>4267</v>
      </c>
      <c r="L105" s="688">
        <v>2324</v>
      </c>
      <c r="M105" s="681">
        <v>1000</v>
      </c>
      <c r="N105" s="681">
        <v>311</v>
      </c>
      <c r="O105" s="681">
        <v>102</v>
      </c>
      <c r="P105" s="682">
        <v>12</v>
      </c>
      <c r="Q105" s="682">
        <v>6</v>
      </c>
      <c r="R105" s="682">
        <v>4</v>
      </c>
      <c r="S105" s="684">
        <f t="shared" si="15"/>
        <v>20901</v>
      </c>
      <c r="U105" s="685" t="s">
        <v>4276</v>
      </c>
      <c r="V105" s="689">
        <f>+SUM(L105:R105)</f>
        <v>3759</v>
      </c>
      <c r="W105" s="687">
        <f t="shared" si="16"/>
        <v>0.17984785416965696</v>
      </c>
    </row>
    <row r="106" spans="1:23" x14ac:dyDescent="0.25">
      <c r="A106" s="677">
        <v>8</v>
      </c>
      <c r="B106" s="683"/>
      <c r="C106" s="683"/>
      <c r="D106" s="683">
        <v>1</v>
      </c>
      <c r="E106" s="683"/>
      <c r="F106" s="683"/>
      <c r="G106" s="682"/>
      <c r="H106" s="682">
        <v>2</v>
      </c>
      <c r="I106" s="681">
        <v>47</v>
      </c>
      <c r="J106" s="678">
        <v>3041</v>
      </c>
      <c r="K106" s="679">
        <v>8819</v>
      </c>
      <c r="L106" s="678">
        <v>4155</v>
      </c>
      <c r="M106" s="688">
        <v>2123</v>
      </c>
      <c r="N106" s="681">
        <v>888</v>
      </c>
      <c r="O106" s="681">
        <v>242</v>
      </c>
      <c r="P106" s="681">
        <v>56</v>
      </c>
      <c r="Q106" s="682">
        <v>5</v>
      </c>
      <c r="R106" s="682">
        <v>3</v>
      </c>
      <c r="S106" s="684">
        <f t="shared" si="15"/>
        <v>19382</v>
      </c>
      <c r="U106" s="685" t="s">
        <v>4277</v>
      </c>
      <c r="V106" s="689">
        <f>+SUM(M106:R106)</f>
        <v>3317</v>
      </c>
      <c r="W106" s="687">
        <f t="shared" si="16"/>
        <v>0.17113816943555876</v>
      </c>
    </row>
    <row r="107" spans="1:23" x14ac:dyDescent="0.25">
      <c r="A107" s="677">
        <v>9</v>
      </c>
      <c r="B107" s="683"/>
      <c r="C107" s="683"/>
      <c r="D107" s="683"/>
      <c r="E107" s="683"/>
      <c r="F107" s="683"/>
      <c r="G107" s="683">
        <v>1</v>
      </c>
      <c r="H107" s="682">
        <v>2</v>
      </c>
      <c r="I107" s="682"/>
      <c r="J107" s="681">
        <v>56</v>
      </c>
      <c r="K107" s="678">
        <v>2538</v>
      </c>
      <c r="L107" s="679">
        <v>8269</v>
      </c>
      <c r="M107" s="678">
        <v>3909</v>
      </c>
      <c r="N107" s="688">
        <v>2136</v>
      </c>
      <c r="O107" s="681">
        <v>715</v>
      </c>
      <c r="P107" s="681">
        <v>145</v>
      </c>
      <c r="Q107" s="681">
        <v>41</v>
      </c>
      <c r="R107" s="682">
        <v>19</v>
      </c>
      <c r="S107" s="684">
        <f t="shared" si="15"/>
        <v>17831</v>
      </c>
      <c r="U107" s="685" t="s">
        <v>4278</v>
      </c>
      <c r="V107" s="689">
        <f>+SUM(N107:R107)</f>
        <v>3056</v>
      </c>
      <c r="W107" s="687">
        <f t="shared" si="16"/>
        <v>0.17138691043687959</v>
      </c>
    </row>
    <row r="108" spans="1:23" x14ac:dyDescent="0.25">
      <c r="A108" s="677">
        <v>10</v>
      </c>
      <c r="B108" s="683"/>
      <c r="C108" s="683"/>
      <c r="D108" s="683"/>
      <c r="E108" s="683">
        <v>1</v>
      </c>
      <c r="F108" s="683">
        <v>1</v>
      </c>
      <c r="G108" s="683"/>
      <c r="H108" s="683"/>
      <c r="I108" s="682"/>
      <c r="J108" s="682">
        <v>4</v>
      </c>
      <c r="K108" s="681">
        <v>44</v>
      </c>
      <c r="L108" s="678">
        <v>2351</v>
      </c>
      <c r="M108" s="679">
        <v>7145</v>
      </c>
      <c r="N108" s="678">
        <v>3682</v>
      </c>
      <c r="O108" s="688">
        <v>1746</v>
      </c>
      <c r="P108" s="681">
        <v>454</v>
      </c>
      <c r="Q108" s="681">
        <v>102</v>
      </c>
      <c r="R108" s="681">
        <v>23</v>
      </c>
      <c r="S108" s="684">
        <f t="shared" si="15"/>
        <v>15553</v>
      </c>
      <c r="U108" s="685" t="s">
        <v>4279</v>
      </c>
      <c r="V108" s="689">
        <f>+SUM(O108:R108)</f>
        <v>2325</v>
      </c>
      <c r="W108" s="687">
        <f t="shared" si="16"/>
        <v>0.1494888445958979</v>
      </c>
    </row>
    <row r="109" spans="1:23" x14ac:dyDescent="0.25">
      <c r="A109" s="677">
        <v>11</v>
      </c>
      <c r="B109" s="683"/>
      <c r="C109" s="683"/>
      <c r="D109" s="683"/>
      <c r="E109" s="683"/>
      <c r="F109" s="683">
        <v>1</v>
      </c>
      <c r="G109" s="683"/>
      <c r="H109" s="683">
        <v>1</v>
      </c>
      <c r="I109" s="683"/>
      <c r="J109" s="682"/>
      <c r="K109" s="682">
        <v>1</v>
      </c>
      <c r="L109" s="681">
        <v>29</v>
      </c>
      <c r="M109" s="678">
        <v>2112</v>
      </c>
      <c r="N109" s="679">
        <v>6721</v>
      </c>
      <c r="O109" s="678">
        <v>3179</v>
      </c>
      <c r="P109" s="681">
        <v>1361</v>
      </c>
      <c r="Q109" s="681">
        <v>284</v>
      </c>
      <c r="R109" s="681">
        <v>79</v>
      </c>
      <c r="S109" s="684">
        <f t="shared" si="15"/>
        <v>13768</v>
      </c>
      <c r="U109" s="685" t="s">
        <v>4280</v>
      </c>
      <c r="V109" s="686">
        <f>+SUM(P109:R109)</f>
        <v>1724</v>
      </c>
      <c r="W109" s="687">
        <f t="shared" si="16"/>
        <v>0.12521789657176061</v>
      </c>
    </row>
    <row r="110" spans="1:23" x14ac:dyDescent="0.25">
      <c r="A110" s="690"/>
      <c r="B110" s="691">
        <f>+SUM(B97:B109)</f>
        <v>3158</v>
      </c>
      <c r="C110" s="691">
        <f t="shared" ref="C110:R110" si="17">+SUM(C97:C109)</f>
        <v>14917</v>
      </c>
      <c r="D110" s="691">
        <f t="shared" si="17"/>
        <v>17611</v>
      </c>
      <c r="E110" s="691">
        <f t="shared" si="17"/>
        <v>18219</v>
      </c>
      <c r="F110" s="691">
        <f t="shared" si="17"/>
        <v>18768</v>
      </c>
      <c r="G110" s="691">
        <f t="shared" si="17"/>
        <v>19270</v>
      </c>
      <c r="H110" s="691">
        <f t="shared" si="17"/>
        <v>17989</v>
      </c>
      <c r="I110" s="691">
        <f t="shared" si="17"/>
        <v>19259</v>
      </c>
      <c r="J110" s="691">
        <f t="shared" si="17"/>
        <v>19619</v>
      </c>
      <c r="K110" s="691">
        <f t="shared" si="17"/>
        <v>18530</v>
      </c>
      <c r="L110" s="691">
        <f t="shared" si="17"/>
        <v>18389</v>
      </c>
      <c r="M110" s="691">
        <f t="shared" si="17"/>
        <v>16725</v>
      </c>
      <c r="N110" s="691">
        <f t="shared" si="17"/>
        <v>13932</v>
      </c>
      <c r="O110" s="691">
        <f t="shared" si="17"/>
        <v>6076</v>
      </c>
      <c r="P110" s="691">
        <f t="shared" si="17"/>
        <v>2076</v>
      </c>
      <c r="Q110" s="691">
        <f t="shared" si="17"/>
        <v>479</v>
      </c>
      <c r="R110" s="691">
        <f t="shared" si="17"/>
        <v>201</v>
      </c>
      <c r="S110" s="684">
        <f t="shared" si="15"/>
        <v>225218</v>
      </c>
      <c r="U110" s="674" t="s">
        <v>218</v>
      </c>
      <c r="V110" s="689">
        <f>SUM(V98:V109)</f>
        <v>26761</v>
      </c>
      <c r="W110" s="687">
        <f>+V110/S110</f>
        <v>0.11882265183067073</v>
      </c>
    </row>
    <row r="111" spans="1:23" x14ac:dyDescent="0.25">
      <c r="A111" s="668" t="s">
        <v>4290</v>
      </c>
    </row>
    <row r="113" spans="1:23" x14ac:dyDescent="0.25">
      <c r="A113" s="670" t="s">
        <v>4291</v>
      </c>
      <c r="B113" s="670"/>
      <c r="C113" s="670"/>
      <c r="D113" s="670"/>
      <c r="E113" s="670"/>
      <c r="F113" s="670"/>
      <c r="G113" s="670"/>
      <c r="H113" s="670"/>
      <c r="I113" s="670"/>
      <c r="J113" s="670"/>
      <c r="K113" s="670"/>
      <c r="L113" s="670"/>
      <c r="M113" s="670"/>
      <c r="N113" s="670"/>
      <c r="O113" s="670"/>
      <c r="P113" s="670"/>
      <c r="Q113" s="670"/>
      <c r="R113" s="670"/>
      <c r="S113" s="670"/>
      <c r="U113" s="671" t="s">
        <v>4292</v>
      </c>
      <c r="V113" s="671"/>
      <c r="W113" s="671"/>
    </row>
    <row r="114" spans="1:23" x14ac:dyDescent="0.25">
      <c r="A114" s="672" t="s">
        <v>4262</v>
      </c>
      <c r="B114" s="673">
        <v>4</v>
      </c>
      <c r="C114" s="673">
        <v>5</v>
      </c>
      <c r="D114" s="673">
        <v>6</v>
      </c>
      <c r="E114" s="673">
        <v>7</v>
      </c>
      <c r="F114" s="673">
        <v>8</v>
      </c>
      <c r="G114" s="673">
        <v>9</v>
      </c>
      <c r="H114" s="673">
        <v>10</v>
      </c>
      <c r="I114" s="673">
        <v>11</v>
      </c>
      <c r="J114" s="673">
        <v>12</v>
      </c>
      <c r="K114" s="673">
        <v>13</v>
      </c>
      <c r="L114" s="673">
        <v>14</v>
      </c>
      <c r="M114" s="673">
        <v>15</v>
      </c>
      <c r="N114" s="673">
        <v>16</v>
      </c>
      <c r="O114" s="673">
        <v>17</v>
      </c>
      <c r="P114" s="673">
        <v>18</v>
      </c>
      <c r="Q114" s="673">
        <v>19</v>
      </c>
      <c r="R114" s="673" t="s">
        <v>4263</v>
      </c>
      <c r="S114" s="673" t="s">
        <v>141</v>
      </c>
      <c r="U114" s="674" t="s">
        <v>4262</v>
      </c>
      <c r="V114" s="675" t="s">
        <v>4264</v>
      </c>
      <c r="W114" s="675" t="s">
        <v>4265</v>
      </c>
    </row>
    <row r="115" spans="1:23" x14ac:dyDescent="0.25">
      <c r="A115" s="677">
        <v>0</v>
      </c>
      <c r="B115" s="678">
        <v>2789</v>
      </c>
      <c r="C115" s="679">
        <v>8265</v>
      </c>
      <c r="D115" s="680">
        <v>685</v>
      </c>
      <c r="E115" s="681">
        <v>78</v>
      </c>
      <c r="F115" s="681">
        <v>3</v>
      </c>
      <c r="G115" s="681">
        <v>3</v>
      </c>
      <c r="H115" s="681">
        <v>1</v>
      </c>
      <c r="I115" s="682">
        <v>0</v>
      </c>
      <c r="J115" s="682">
        <v>0</v>
      </c>
      <c r="K115" s="682">
        <v>0</v>
      </c>
      <c r="L115" s="683">
        <v>1</v>
      </c>
      <c r="M115" s="683">
        <v>0</v>
      </c>
      <c r="N115" s="683">
        <v>1</v>
      </c>
      <c r="O115" s="683">
        <v>0</v>
      </c>
      <c r="P115" s="683">
        <v>1</v>
      </c>
      <c r="Q115" s="683">
        <v>0</v>
      </c>
      <c r="R115" s="683">
        <v>0</v>
      </c>
      <c r="S115" s="684">
        <v>11827</v>
      </c>
      <c r="U115" s="685" t="s">
        <v>4268</v>
      </c>
      <c r="V115" s="686">
        <v>88</v>
      </c>
      <c r="W115" s="687">
        <v>7.4000000000000003E-3</v>
      </c>
    </row>
    <row r="116" spans="1:23" x14ac:dyDescent="0.25">
      <c r="A116" s="677">
        <v>1</v>
      </c>
      <c r="B116" s="681">
        <v>16</v>
      </c>
      <c r="C116" s="678">
        <v>2546</v>
      </c>
      <c r="D116" s="679">
        <v>8842</v>
      </c>
      <c r="E116" s="678">
        <v>1990</v>
      </c>
      <c r="F116" s="681">
        <v>422</v>
      </c>
      <c r="G116" s="681">
        <v>79</v>
      </c>
      <c r="H116" s="681">
        <v>17</v>
      </c>
      <c r="I116" s="681">
        <v>5</v>
      </c>
      <c r="J116" s="682">
        <v>3</v>
      </c>
      <c r="K116" s="682">
        <v>3</v>
      </c>
      <c r="L116" s="682">
        <v>0</v>
      </c>
      <c r="M116" s="682">
        <v>0</v>
      </c>
      <c r="N116" s="682">
        <v>0</v>
      </c>
      <c r="O116" s="682">
        <v>0</v>
      </c>
      <c r="P116" s="682">
        <v>0</v>
      </c>
      <c r="Q116" s="682">
        <v>0</v>
      </c>
      <c r="R116" s="682">
        <v>0</v>
      </c>
      <c r="S116" s="684">
        <v>13923</v>
      </c>
      <c r="U116" s="685" t="s">
        <v>4270</v>
      </c>
      <c r="V116" s="686">
        <v>529</v>
      </c>
      <c r="W116" s="687">
        <v>3.7999999999999999E-2</v>
      </c>
    </row>
    <row r="117" spans="1:23" x14ac:dyDescent="0.25">
      <c r="A117" s="677">
        <v>2</v>
      </c>
      <c r="B117" s="682">
        <v>1</v>
      </c>
      <c r="C117" s="681">
        <v>6</v>
      </c>
      <c r="D117" s="678">
        <v>2160</v>
      </c>
      <c r="E117" s="679">
        <v>8003</v>
      </c>
      <c r="F117" s="678">
        <v>2482</v>
      </c>
      <c r="G117" s="681">
        <v>702</v>
      </c>
      <c r="H117" s="681">
        <v>195</v>
      </c>
      <c r="I117" s="681">
        <v>52</v>
      </c>
      <c r="J117" s="681">
        <v>11</v>
      </c>
      <c r="K117" s="682">
        <v>8</v>
      </c>
      <c r="L117" s="682">
        <v>1</v>
      </c>
      <c r="M117" s="682">
        <v>1</v>
      </c>
      <c r="N117" s="682">
        <v>1</v>
      </c>
      <c r="O117" s="682">
        <v>0</v>
      </c>
      <c r="P117" s="682">
        <v>0</v>
      </c>
      <c r="Q117" s="682">
        <v>0</v>
      </c>
      <c r="R117" s="682">
        <v>0</v>
      </c>
      <c r="S117" s="684">
        <v>13623</v>
      </c>
      <c r="U117" s="685" t="s">
        <v>4271</v>
      </c>
      <c r="V117" s="686">
        <v>971</v>
      </c>
      <c r="W117" s="687">
        <v>7.1300000000000002E-2</v>
      </c>
    </row>
    <row r="118" spans="1:23" x14ac:dyDescent="0.25">
      <c r="A118" s="677">
        <v>3</v>
      </c>
      <c r="B118" s="682">
        <v>2</v>
      </c>
      <c r="C118" s="682">
        <v>2</v>
      </c>
      <c r="D118" s="681">
        <v>14</v>
      </c>
      <c r="E118" s="678">
        <v>2029</v>
      </c>
      <c r="F118" s="679">
        <v>7552</v>
      </c>
      <c r="G118" s="678">
        <v>2515</v>
      </c>
      <c r="H118" s="681">
        <v>1081</v>
      </c>
      <c r="I118" s="681">
        <v>279</v>
      </c>
      <c r="J118" s="681">
        <v>103</v>
      </c>
      <c r="K118" s="681">
        <v>34</v>
      </c>
      <c r="L118" s="682">
        <v>8</v>
      </c>
      <c r="M118" s="682">
        <v>0</v>
      </c>
      <c r="N118" s="682">
        <v>0</v>
      </c>
      <c r="O118" s="682">
        <v>0</v>
      </c>
      <c r="P118" s="682">
        <v>0</v>
      </c>
      <c r="Q118" s="682">
        <v>0</v>
      </c>
      <c r="R118" s="682">
        <v>2</v>
      </c>
      <c r="S118" s="684">
        <v>13621</v>
      </c>
      <c r="U118" s="685" t="s">
        <v>4272</v>
      </c>
      <c r="V118" s="689">
        <v>1507</v>
      </c>
      <c r="W118" s="687">
        <v>0.1106</v>
      </c>
    </row>
    <row r="119" spans="1:23" x14ac:dyDescent="0.25">
      <c r="A119" s="677">
        <v>4</v>
      </c>
      <c r="B119" s="683">
        <v>0</v>
      </c>
      <c r="C119" s="682">
        <v>2</v>
      </c>
      <c r="D119" s="682">
        <v>1</v>
      </c>
      <c r="E119" s="681">
        <v>20</v>
      </c>
      <c r="F119" s="678">
        <v>2073</v>
      </c>
      <c r="G119" s="679">
        <v>6502</v>
      </c>
      <c r="H119" s="678">
        <v>2738</v>
      </c>
      <c r="I119" s="688">
        <v>1194</v>
      </c>
      <c r="J119" s="681">
        <v>395</v>
      </c>
      <c r="K119" s="681">
        <v>134</v>
      </c>
      <c r="L119" s="681">
        <v>44</v>
      </c>
      <c r="M119" s="682">
        <v>16</v>
      </c>
      <c r="N119" s="682">
        <v>0</v>
      </c>
      <c r="O119" s="682">
        <v>0</v>
      </c>
      <c r="P119" s="682">
        <v>0</v>
      </c>
      <c r="Q119" s="682">
        <v>0</v>
      </c>
      <c r="R119" s="682">
        <v>2</v>
      </c>
      <c r="S119" s="684">
        <v>13121</v>
      </c>
      <c r="U119" s="685" t="s">
        <v>4273</v>
      </c>
      <c r="V119" s="689">
        <v>1785</v>
      </c>
      <c r="W119" s="687">
        <v>0.13600000000000001</v>
      </c>
    </row>
    <row r="120" spans="1:23" x14ac:dyDescent="0.25">
      <c r="A120" s="677">
        <v>5</v>
      </c>
      <c r="B120" s="683">
        <v>0</v>
      </c>
      <c r="C120" s="683">
        <v>0</v>
      </c>
      <c r="D120" s="682">
        <v>2</v>
      </c>
      <c r="E120" s="682">
        <v>2</v>
      </c>
      <c r="F120" s="681">
        <v>14</v>
      </c>
      <c r="G120" s="678">
        <v>1867</v>
      </c>
      <c r="H120" s="679">
        <v>6756</v>
      </c>
      <c r="I120" s="678">
        <v>3006</v>
      </c>
      <c r="J120" s="688">
        <v>1260</v>
      </c>
      <c r="K120" s="681">
        <v>481</v>
      </c>
      <c r="L120" s="681">
        <v>123</v>
      </c>
      <c r="M120" s="681">
        <v>45</v>
      </c>
      <c r="N120" s="682">
        <v>9</v>
      </c>
      <c r="O120" s="682">
        <v>1</v>
      </c>
      <c r="P120" s="682">
        <v>0</v>
      </c>
      <c r="Q120" s="682">
        <v>0</v>
      </c>
      <c r="R120" s="682">
        <v>0</v>
      </c>
      <c r="S120" s="684">
        <v>13566</v>
      </c>
      <c r="U120" s="685" t="s">
        <v>4274</v>
      </c>
      <c r="V120" s="689">
        <v>1919</v>
      </c>
      <c r="W120" s="687">
        <v>0.14149999999999999</v>
      </c>
    </row>
    <row r="121" spans="1:23" x14ac:dyDescent="0.25">
      <c r="A121" s="677">
        <v>6</v>
      </c>
      <c r="B121" s="683">
        <v>0</v>
      </c>
      <c r="C121" s="683">
        <v>0</v>
      </c>
      <c r="D121" s="683">
        <v>0</v>
      </c>
      <c r="E121" s="682">
        <v>0</v>
      </c>
      <c r="F121" s="682">
        <v>3</v>
      </c>
      <c r="G121" s="681">
        <v>25</v>
      </c>
      <c r="H121" s="678">
        <v>2091</v>
      </c>
      <c r="I121" s="679">
        <v>7096</v>
      </c>
      <c r="J121" s="678">
        <v>3364</v>
      </c>
      <c r="K121" s="688">
        <v>1944</v>
      </c>
      <c r="L121" s="681">
        <v>772</v>
      </c>
      <c r="M121" s="681">
        <v>232</v>
      </c>
      <c r="N121" s="681">
        <v>72</v>
      </c>
      <c r="O121" s="682">
        <v>10</v>
      </c>
      <c r="P121" s="682">
        <v>4</v>
      </c>
      <c r="Q121" s="682">
        <v>0</v>
      </c>
      <c r="R121" s="682">
        <v>2</v>
      </c>
      <c r="S121" s="684">
        <v>15615</v>
      </c>
      <c r="U121" s="685" t="s">
        <v>4275</v>
      </c>
      <c r="V121" s="689">
        <v>3036</v>
      </c>
      <c r="W121" s="687">
        <v>0.19439999999999999</v>
      </c>
    </row>
    <row r="122" spans="1:23" x14ac:dyDescent="0.25">
      <c r="A122" s="677">
        <v>7</v>
      </c>
      <c r="B122" s="683">
        <v>0</v>
      </c>
      <c r="C122" s="683">
        <v>1</v>
      </c>
      <c r="D122" s="683">
        <v>0</v>
      </c>
      <c r="E122" s="683">
        <v>0</v>
      </c>
      <c r="F122" s="682">
        <v>1</v>
      </c>
      <c r="G122" s="682">
        <v>3</v>
      </c>
      <c r="H122" s="681">
        <v>31</v>
      </c>
      <c r="I122" s="678">
        <v>2034</v>
      </c>
      <c r="J122" s="679">
        <v>6139</v>
      </c>
      <c r="K122" s="678">
        <v>3301</v>
      </c>
      <c r="L122" s="688">
        <v>1812</v>
      </c>
      <c r="M122" s="681">
        <v>795</v>
      </c>
      <c r="N122" s="681">
        <v>225</v>
      </c>
      <c r="O122" s="681">
        <v>56</v>
      </c>
      <c r="P122" s="682">
        <v>8</v>
      </c>
      <c r="Q122" s="682">
        <v>4</v>
      </c>
      <c r="R122" s="682">
        <v>4</v>
      </c>
      <c r="S122" s="684">
        <v>14414</v>
      </c>
      <c r="U122" s="685" t="s">
        <v>4276</v>
      </c>
      <c r="V122" s="689">
        <v>2904</v>
      </c>
      <c r="W122" s="687">
        <v>0.20150000000000001</v>
      </c>
    </row>
    <row r="123" spans="1:23" x14ac:dyDescent="0.25">
      <c r="A123" s="677">
        <v>8</v>
      </c>
      <c r="B123" s="683">
        <v>0</v>
      </c>
      <c r="C123" s="683">
        <v>0</v>
      </c>
      <c r="D123" s="683">
        <v>0</v>
      </c>
      <c r="E123" s="683">
        <v>1</v>
      </c>
      <c r="F123" s="683">
        <v>1</v>
      </c>
      <c r="G123" s="682">
        <v>1</v>
      </c>
      <c r="H123" s="682">
        <v>5</v>
      </c>
      <c r="I123" s="681">
        <v>47</v>
      </c>
      <c r="J123" s="678">
        <v>1624</v>
      </c>
      <c r="K123" s="679">
        <v>5822</v>
      </c>
      <c r="L123" s="678">
        <v>3045</v>
      </c>
      <c r="M123" s="688">
        <v>1792</v>
      </c>
      <c r="N123" s="681">
        <v>652</v>
      </c>
      <c r="O123" s="681">
        <v>158</v>
      </c>
      <c r="P123" s="681">
        <v>29</v>
      </c>
      <c r="Q123" s="682">
        <v>11</v>
      </c>
      <c r="R123" s="682">
        <v>3</v>
      </c>
      <c r="S123" s="684">
        <v>13191</v>
      </c>
      <c r="U123" s="685" t="s">
        <v>4277</v>
      </c>
      <c r="V123" s="689">
        <v>2645</v>
      </c>
      <c r="W123" s="687">
        <v>0.20050000000000001</v>
      </c>
    </row>
    <row r="124" spans="1:23" x14ac:dyDescent="0.25">
      <c r="A124" s="677">
        <v>9</v>
      </c>
      <c r="B124" s="683">
        <v>0</v>
      </c>
      <c r="C124" s="683">
        <v>0</v>
      </c>
      <c r="D124" s="683">
        <v>0</v>
      </c>
      <c r="E124" s="683">
        <v>0</v>
      </c>
      <c r="F124" s="683">
        <v>0</v>
      </c>
      <c r="G124" s="683">
        <v>0</v>
      </c>
      <c r="H124" s="682">
        <v>0</v>
      </c>
      <c r="I124" s="682">
        <v>2</v>
      </c>
      <c r="J124" s="681">
        <v>30</v>
      </c>
      <c r="K124" s="678">
        <v>1522</v>
      </c>
      <c r="L124" s="679">
        <v>5034</v>
      </c>
      <c r="M124" s="678">
        <v>2996</v>
      </c>
      <c r="N124" s="688">
        <v>1640</v>
      </c>
      <c r="O124" s="681">
        <v>545</v>
      </c>
      <c r="P124" s="681">
        <v>136</v>
      </c>
      <c r="Q124" s="681">
        <v>23</v>
      </c>
      <c r="R124" s="682">
        <v>5</v>
      </c>
      <c r="S124" s="684">
        <v>11933</v>
      </c>
      <c r="U124" s="685" t="s">
        <v>4278</v>
      </c>
      <c r="V124" s="689">
        <v>2349</v>
      </c>
      <c r="W124" s="687">
        <v>0.1968</v>
      </c>
    </row>
    <row r="125" spans="1:23" x14ac:dyDescent="0.25">
      <c r="A125" s="677">
        <v>10</v>
      </c>
      <c r="B125" s="683">
        <v>0</v>
      </c>
      <c r="C125" s="683">
        <v>0</v>
      </c>
      <c r="D125" s="683">
        <v>0</v>
      </c>
      <c r="E125" s="683">
        <v>0</v>
      </c>
      <c r="F125" s="683">
        <v>1</v>
      </c>
      <c r="G125" s="683">
        <v>0</v>
      </c>
      <c r="H125" s="683">
        <v>1</v>
      </c>
      <c r="I125" s="682">
        <v>2</v>
      </c>
      <c r="J125" s="682">
        <v>1</v>
      </c>
      <c r="K125" s="681">
        <v>30</v>
      </c>
      <c r="L125" s="678">
        <v>1432</v>
      </c>
      <c r="M125" s="679">
        <v>4867</v>
      </c>
      <c r="N125" s="678">
        <v>2573</v>
      </c>
      <c r="O125" s="688">
        <v>1292</v>
      </c>
      <c r="P125" s="681">
        <v>311</v>
      </c>
      <c r="Q125" s="681">
        <v>66</v>
      </c>
      <c r="R125" s="681">
        <v>16</v>
      </c>
      <c r="S125" s="684">
        <v>10592</v>
      </c>
      <c r="U125" s="685" t="s">
        <v>4279</v>
      </c>
      <c r="V125" s="689">
        <v>1685</v>
      </c>
      <c r="W125" s="687">
        <v>0.15909999999999999</v>
      </c>
    </row>
    <row r="126" spans="1:23" x14ac:dyDescent="0.25">
      <c r="A126" s="677">
        <v>11</v>
      </c>
      <c r="B126" s="683">
        <v>0</v>
      </c>
      <c r="C126" s="683">
        <v>0</v>
      </c>
      <c r="D126" s="683">
        <v>0</v>
      </c>
      <c r="E126" s="683">
        <v>0</v>
      </c>
      <c r="F126" s="683">
        <v>1</v>
      </c>
      <c r="G126" s="683">
        <v>1</v>
      </c>
      <c r="H126" s="683">
        <v>0</v>
      </c>
      <c r="I126" s="683">
        <v>0</v>
      </c>
      <c r="J126" s="682">
        <v>0</v>
      </c>
      <c r="K126" s="682">
        <v>0</v>
      </c>
      <c r="L126" s="681">
        <v>42</v>
      </c>
      <c r="M126" s="678">
        <v>1283</v>
      </c>
      <c r="N126" s="679">
        <v>4074</v>
      </c>
      <c r="O126" s="678">
        <v>2168</v>
      </c>
      <c r="P126" s="681">
        <v>916</v>
      </c>
      <c r="Q126" s="681">
        <v>224</v>
      </c>
      <c r="R126" s="681">
        <v>60</v>
      </c>
      <c r="S126" s="684">
        <v>8769</v>
      </c>
      <c r="U126" s="685" t="s">
        <v>4280</v>
      </c>
      <c r="V126" s="689">
        <v>1200</v>
      </c>
      <c r="W126" s="687">
        <v>0.1368</v>
      </c>
    </row>
    <row r="127" spans="1:23" x14ac:dyDescent="0.25">
      <c r="A127" s="690"/>
      <c r="B127" s="691">
        <v>2808</v>
      </c>
      <c r="C127" s="691">
        <v>10822</v>
      </c>
      <c r="D127" s="691">
        <v>11704</v>
      </c>
      <c r="E127" s="691">
        <v>12123</v>
      </c>
      <c r="F127" s="691">
        <v>12553</v>
      </c>
      <c r="G127" s="691">
        <v>11698</v>
      </c>
      <c r="H127" s="691">
        <v>12916</v>
      </c>
      <c r="I127" s="691">
        <v>13717</v>
      </c>
      <c r="J127" s="691">
        <v>12930</v>
      </c>
      <c r="K127" s="691">
        <v>13279</v>
      </c>
      <c r="L127" s="691">
        <v>12314</v>
      </c>
      <c r="M127" s="691">
        <v>12027</v>
      </c>
      <c r="N127" s="691">
        <v>9247</v>
      </c>
      <c r="O127" s="691">
        <v>4230</v>
      </c>
      <c r="P127" s="691">
        <v>1405</v>
      </c>
      <c r="Q127" s="692">
        <v>328</v>
      </c>
      <c r="R127" s="692">
        <v>94</v>
      </c>
      <c r="S127" s="691">
        <v>154195</v>
      </c>
      <c r="U127" s="674" t="s">
        <v>218</v>
      </c>
      <c r="V127" s="689">
        <v>20618</v>
      </c>
      <c r="W127" s="687">
        <v>0.13370000000000001</v>
      </c>
    </row>
    <row r="128" spans="1:23" x14ac:dyDescent="0.25">
      <c r="A128" s="693" t="s">
        <v>4293</v>
      </c>
      <c r="B128" s="693"/>
      <c r="C128" s="693"/>
      <c r="D128" s="693"/>
      <c r="E128" s="693"/>
      <c r="F128" s="693"/>
      <c r="G128" s="693"/>
      <c r="H128" s="693"/>
      <c r="I128" s="693"/>
      <c r="J128" s="693"/>
      <c r="K128" s="693"/>
      <c r="L128" s="693"/>
      <c r="M128" s="693"/>
      <c r="N128" s="693"/>
      <c r="O128" s="693"/>
      <c r="P128" s="693"/>
      <c r="Q128" s="693"/>
      <c r="R128" s="693"/>
      <c r="S128" s="693"/>
    </row>
    <row r="131" spans="1:23" x14ac:dyDescent="0.25">
      <c r="A131" s="694" t="s">
        <v>4294</v>
      </c>
      <c r="B131" s="694"/>
      <c r="C131" s="694"/>
      <c r="D131" s="694"/>
      <c r="E131" s="694"/>
      <c r="F131" s="694"/>
      <c r="G131" s="694"/>
      <c r="H131" s="694"/>
      <c r="I131" s="694"/>
      <c r="J131" s="694"/>
      <c r="K131" s="694"/>
      <c r="L131" s="694"/>
      <c r="M131" s="694"/>
      <c r="N131" s="694"/>
      <c r="O131" s="694"/>
      <c r="P131" s="694"/>
      <c r="Q131" s="694"/>
      <c r="R131" s="694"/>
      <c r="S131" s="694"/>
      <c r="U131" s="695" t="s">
        <v>4295</v>
      </c>
      <c r="V131" s="695"/>
      <c r="W131" s="695"/>
    </row>
    <row r="132" spans="1:23" x14ac:dyDescent="0.25">
      <c r="A132" s="696" t="s">
        <v>4262</v>
      </c>
      <c r="B132" s="697">
        <v>4</v>
      </c>
      <c r="C132" s="697">
        <v>5</v>
      </c>
      <c r="D132" s="697">
        <v>6</v>
      </c>
      <c r="E132" s="697">
        <v>7</v>
      </c>
      <c r="F132" s="697">
        <v>8</v>
      </c>
      <c r="G132" s="697">
        <v>9</v>
      </c>
      <c r="H132" s="697">
        <v>10</v>
      </c>
      <c r="I132" s="697">
        <v>11</v>
      </c>
      <c r="J132" s="697">
        <v>12</v>
      </c>
      <c r="K132" s="697">
        <v>13</v>
      </c>
      <c r="L132" s="697">
        <v>14</v>
      </c>
      <c r="M132" s="697">
        <v>15</v>
      </c>
      <c r="N132" s="697">
        <v>16</v>
      </c>
      <c r="O132" s="697">
        <v>17</v>
      </c>
      <c r="P132" s="697">
        <v>18</v>
      </c>
      <c r="Q132" s="697">
        <v>19</v>
      </c>
      <c r="R132" s="697" t="s">
        <v>4263</v>
      </c>
      <c r="S132" s="697" t="s">
        <v>141</v>
      </c>
      <c r="U132" s="696" t="s">
        <v>4262</v>
      </c>
      <c r="V132" s="698" t="s">
        <v>4264</v>
      </c>
      <c r="W132" s="698" t="s">
        <v>4265</v>
      </c>
    </row>
    <row r="133" spans="1:23" x14ac:dyDescent="0.25">
      <c r="A133" s="699">
        <v>0</v>
      </c>
      <c r="B133" s="700">
        <v>2724</v>
      </c>
      <c r="C133" s="701">
        <v>7987</v>
      </c>
      <c r="D133" s="702">
        <v>682</v>
      </c>
      <c r="E133" s="703">
        <v>55</v>
      </c>
      <c r="F133" s="703">
        <v>4</v>
      </c>
      <c r="G133" s="703">
        <v>3</v>
      </c>
      <c r="H133" s="703">
        <v>2</v>
      </c>
      <c r="I133" s="704">
        <v>1</v>
      </c>
      <c r="J133" s="704">
        <v>2</v>
      </c>
      <c r="K133" s="704">
        <v>3</v>
      </c>
      <c r="L133" s="705"/>
      <c r="M133" s="705"/>
      <c r="N133" s="705"/>
      <c r="O133" s="705"/>
      <c r="P133" s="705"/>
      <c r="Q133" s="705"/>
      <c r="R133" s="705">
        <v>0</v>
      </c>
      <c r="S133" s="706">
        <v>11463</v>
      </c>
      <c r="U133" s="699" t="s">
        <v>4268</v>
      </c>
      <c r="V133" s="707">
        <v>70</v>
      </c>
      <c r="W133" s="708">
        <v>6.1000000000000004E-3</v>
      </c>
    </row>
    <row r="134" spans="1:23" x14ac:dyDescent="0.25">
      <c r="A134" s="699">
        <v>1</v>
      </c>
      <c r="B134" s="703">
        <v>9</v>
      </c>
      <c r="C134" s="700">
        <v>2445</v>
      </c>
      <c r="D134" s="701">
        <v>8485</v>
      </c>
      <c r="E134" s="700">
        <v>1810</v>
      </c>
      <c r="F134" s="703">
        <v>341</v>
      </c>
      <c r="G134" s="703">
        <v>65</v>
      </c>
      <c r="H134" s="703">
        <v>16</v>
      </c>
      <c r="I134" s="703">
        <v>1</v>
      </c>
      <c r="J134" s="704">
        <v>3</v>
      </c>
      <c r="K134" s="704">
        <v>2</v>
      </c>
      <c r="L134" s="704">
        <v>1</v>
      </c>
      <c r="M134" s="704">
        <v>1</v>
      </c>
      <c r="N134" s="704">
        <v>1</v>
      </c>
      <c r="O134" s="704"/>
      <c r="P134" s="704"/>
      <c r="Q134" s="704"/>
      <c r="R134" s="704">
        <v>0</v>
      </c>
      <c r="S134" s="706">
        <v>13180</v>
      </c>
      <c r="U134" s="699" t="s">
        <v>4270</v>
      </c>
      <c r="V134" s="707">
        <v>431</v>
      </c>
      <c r="W134" s="708">
        <v>3.27E-2</v>
      </c>
    </row>
    <row r="135" spans="1:23" x14ac:dyDescent="0.25">
      <c r="A135" s="699">
        <v>2</v>
      </c>
      <c r="B135" s="704">
        <v>2</v>
      </c>
      <c r="C135" s="703">
        <v>18</v>
      </c>
      <c r="D135" s="700">
        <v>2148</v>
      </c>
      <c r="E135" s="701">
        <v>7857</v>
      </c>
      <c r="F135" s="700">
        <v>2235</v>
      </c>
      <c r="G135" s="703">
        <v>755</v>
      </c>
      <c r="H135" s="703">
        <v>178</v>
      </c>
      <c r="I135" s="703">
        <v>52</v>
      </c>
      <c r="J135" s="703">
        <v>20</v>
      </c>
      <c r="K135" s="704">
        <v>3</v>
      </c>
      <c r="L135" s="704"/>
      <c r="M135" s="704"/>
      <c r="N135" s="704"/>
      <c r="O135" s="704"/>
      <c r="P135" s="704"/>
      <c r="Q135" s="704"/>
      <c r="R135" s="704">
        <v>1</v>
      </c>
      <c r="S135" s="706">
        <v>13269</v>
      </c>
      <c r="U135" s="699" t="s">
        <v>4271</v>
      </c>
      <c r="V135" s="707">
        <v>1009</v>
      </c>
      <c r="W135" s="708">
        <v>7.5999999999999998E-2</v>
      </c>
    </row>
    <row r="136" spans="1:23" x14ac:dyDescent="0.25">
      <c r="A136" s="699">
        <v>3</v>
      </c>
      <c r="B136" s="704">
        <v>1</v>
      </c>
      <c r="C136" s="704">
        <v>1</v>
      </c>
      <c r="D136" s="703">
        <v>22</v>
      </c>
      <c r="E136" s="700">
        <v>2110</v>
      </c>
      <c r="F136" s="701">
        <v>6746</v>
      </c>
      <c r="G136" s="700">
        <v>2537</v>
      </c>
      <c r="H136" s="703">
        <v>945</v>
      </c>
      <c r="I136" s="703">
        <v>310</v>
      </c>
      <c r="J136" s="703">
        <v>86</v>
      </c>
      <c r="K136" s="703">
        <v>34</v>
      </c>
      <c r="L136" s="704">
        <v>11</v>
      </c>
      <c r="M136" s="704">
        <v>1</v>
      </c>
      <c r="N136" s="704">
        <v>2</v>
      </c>
      <c r="O136" s="704"/>
      <c r="P136" s="704"/>
      <c r="Q136" s="704"/>
      <c r="R136" s="704">
        <v>2</v>
      </c>
      <c r="S136" s="706">
        <v>12808</v>
      </c>
      <c r="U136" s="699" t="s">
        <v>4272</v>
      </c>
      <c r="V136" s="709">
        <v>1391</v>
      </c>
      <c r="W136" s="708">
        <v>0.1086</v>
      </c>
    </row>
    <row r="137" spans="1:23" x14ac:dyDescent="0.25">
      <c r="A137" s="699">
        <v>4</v>
      </c>
      <c r="B137" s="705"/>
      <c r="C137" s="704">
        <v>2</v>
      </c>
      <c r="D137" s="704">
        <v>3</v>
      </c>
      <c r="E137" s="703">
        <v>14</v>
      </c>
      <c r="F137" s="700">
        <v>1865</v>
      </c>
      <c r="G137" s="701">
        <v>6814</v>
      </c>
      <c r="H137" s="700">
        <v>2883</v>
      </c>
      <c r="I137" s="710">
        <v>1059</v>
      </c>
      <c r="J137" s="703">
        <v>411</v>
      </c>
      <c r="K137" s="703">
        <v>107</v>
      </c>
      <c r="L137" s="703">
        <v>44</v>
      </c>
      <c r="M137" s="704">
        <v>11</v>
      </c>
      <c r="N137" s="704">
        <v>3</v>
      </c>
      <c r="O137" s="704"/>
      <c r="P137" s="704"/>
      <c r="Q137" s="704">
        <v>2</v>
      </c>
      <c r="R137" s="704">
        <v>0</v>
      </c>
      <c r="S137" s="706">
        <v>13218</v>
      </c>
      <c r="U137" s="699" t="s">
        <v>4273</v>
      </c>
      <c r="V137" s="709">
        <v>1637</v>
      </c>
      <c r="W137" s="708">
        <v>0.12379999999999999</v>
      </c>
    </row>
    <row r="138" spans="1:23" x14ac:dyDescent="0.25">
      <c r="A138" s="699">
        <v>5</v>
      </c>
      <c r="B138" s="705"/>
      <c r="C138" s="705"/>
      <c r="D138" s="704"/>
      <c r="E138" s="704">
        <v>4</v>
      </c>
      <c r="F138" s="703">
        <v>34</v>
      </c>
      <c r="G138" s="700">
        <v>1979</v>
      </c>
      <c r="H138" s="701">
        <v>6795</v>
      </c>
      <c r="I138" s="700">
        <v>2685</v>
      </c>
      <c r="J138" s="710">
        <v>1227</v>
      </c>
      <c r="K138" s="703">
        <v>414</v>
      </c>
      <c r="L138" s="703">
        <v>139</v>
      </c>
      <c r="M138" s="703">
        <v>41</v>
      </c>
      <c r="N138" s="704">
        <v>7</v>
      </c>
      <c r="O138" s="704">
        <v>2</v>
      </c>
      <c r="P138" s="704">
        <v>2</v>
      </c>
      <c r="Q138" s="704">
        <v>1</v>
      </c>
      <c r="R138" s="704">
        <v>0</v>
      </c>
      <c r="S138" s="706">
        <v>13330</v>
      </c>
      <c r="U138" s="699" t="s">
        <v>4274</v>
      </c>
      <c r="V138" s="709">
        <v>1833</v>
      </c>
      <c r="W138" s="708">
        <v>0.13750000000000001</v>
      </c>
    </row>
    <row r="139" spans="1:23" x14ac:dyDescent="0.25">
      <c r="A139" s="699">
        <v>6</v>
      </c>
      <c r="B139" s="705">
        <v>1</v>
      </c>
      <c r="C139" s="705"/>
      <c r="D139" s="705">
        <v>1</v>
      </c>
      <c r="E139" s="704"/>
      <c r="F139" s="704">
        <v>4</v>
      </c>
      <c r="G139" s="703">
        <v>34</v>
      </c>
      <c r="H139" s="700">
        <v>2153</v>
      </c>
      <c r="I139" s="701">
        <v>6569</v>
      </c>
      <c r="J139" s="700">
        <v>3251</v>
      </c>
      <c r="K139" s="710">
        <v>1685</v>
      </c>
      <c r="L139" s="703">
        <v>749</v>
      </c>
      <c r="M139" s="703">
        <v>233</v>
      </c>
      <c r="N139" s="703">
        <v>53</v>
      </c>
      <c r="O139" s="704">
        <v>12</v>
      </c>
      <c r="P139" s="704">
        <v>3</v>
      </c>
      <c r="Q139" s="704">
        <v>2</v>
      </c>
      <c r="R139" s="704">
        <v>2</v>
      </c>
      <c r="S139" s="706">
        <v>14752</v>
      </c>
      <c r="U139" s="699" t="s">
        <v>4275</v>
      </c>
      <c r="V139" s="709">
        <v>2739</v>
      </c>
      <c r="W139" s="708">
        <v>0.1857</v>
      </c>
    </row>
    <row r="140" spans="1:23" x14ac:dyDescent="0.25">
      <c r="A140" s="699">
        <v>7</v>
      </c>
      <c r="B140" s="705"/>
      <c r="C140" s="705"/>
      <c r="D140" s="705"/>
      <c r="E140" s="705"/>
      <c r="F140" s="704">
        <v>1</v>
      </c>
      <c r="G140" s="704">
        <v>9</v>
      </c>
      <c r="H140" s="703">
        <v>57</v>
      </c>
      <c r="I140" s="700">
        <v>1696</v>
      </c>
      <c r="J140" s="701">
        <v>6234</v>
      </c>
      <c r="K140" s="700">
        <v>2996</v>
      </c>
      <c r="L140" s="710">
        <v>1721</v>
      </c>
      <c r="M140" s="703">
        <v>709</v>
      </c>
      <c r="N140" s="703">
        <v>225</v>
      </c>
      <c r="O140" s="703">
        <v>42</v>
      </c>
      <c r="P140" s="704">
        <v>13</v>
      </c>
      <c r="Q140" s="704">
        <v>1</v>
      </c>
      <c r="R140" s="704">
        <v>2</v>
      </c>
      <c r="S140" s="706">
        <v>13706</v>
      </c>
      <c r="U140" s="699" t="s">
        <v>4276</v>
      </c>
      <c r="V140" s="709">
        <v>2713</v>
      </c>
      <c r="W140" s="708">
        <v>0.19789999999999999</v>
      </c>
    </row>
    <row r="141" spans="1:23" x14ac:dyDescent="0.25">
      <c r="A141" s="699">
        <v>8</v>
      </c>
      <c r="B141" s="705"/>
      <c r="C141" s="705"/>
      <c r="D141" s="705"/>
      <c r="E141" s="705"/>
      <c r="F141" s="705"/>
      <c r="G141" s="704">
        <v>2</v>
      </c>
      <c r="H141" s="704">
        <v>2</v>
      </c>
      <c r="I141" s="703">
        <v>39</v>
      </c>
      <c r="J141" s="700">
        <v>1595</v>
      </c>
      <c r="K141" s="701">
        <v>5370</v>
      </c>
      <c r="L141" s="700">
        <v>3096</v>
      </c>
      <c r="M141" s="710">
        <v>1668</v>
      </c>
      <c r="N141" s="703">
        <v>672</v>
      </c>
      <c r="O141" s="703">
        <v>166</v>
      </c>
      <c r="P141" s="703">
        <v>30</v>
      </c>
      <c r="Q141" s="704">
        <v>10</v>
      </c>
      <c r="R141" s="704">
        <v>2</v>
      </c>
      <c r="S141" s="706">
        <v>12652</v>
      </c>
      <c r="U141" s="699" t="s">
        <v>4277</v>
      </c>
      <c r="V141" s="709">
        <v>2548</v>
      </c>
      <c r="W141" s="708">
        <v>0.2014</v>
      </c>
    </row>
    <row r="142" spans="1:23" x14ac:dyDescent="0.25">
      <c r="A142" s="699">
        <v>9</v>
      </c>
      <c r="B142" s="705"/>
      <c r="C142" s="705"/>
      <c r="D142" s="705"/>
      <c r="E142" s="705">
        <v>1</v>
      </c>
      <c r="F142" s="705"/>
      <c r="G142" s="705">
        <v>1</v>
      </c>
      <c r="H142" s="704">
        <v>3</v>
      </c>
      <c r="I142" s="704">
        <v>4</v>
      </c>
      <c r="J142" s="703">
        <v>40</v>
      </c>
      <c r="K142" s="700">
        <v>1514</v>
      </c>
      <c r="L142" s="701">
        <v>5101</v>
      </c>
      <c r="M142" s="700">
        <v>2595</v>
      </c>
      <c r="N142" s="710">
        <v>1503</v>
      </c>
      <c r="O142" s="703">
        <v>501</v>
      </c>
      <c r="P142" s="703">
        <v>111</v>
      </c>
      <c r="Q142" s="703">
        <v>21</v>
      </c>
      <c r="R142" s="704">
        <v>5</v>
      </c>
      <c r="S142" s="706">
        <v>11400</v>
      </c>
      <c r="U142" s="699" t="s">
        <v>4278</v>
      </c>
      <c r="V142" s="709">
        <v>2141</v>
      </c>
      <c r="W142" s="708">
        <v>0.18779999999999999</v>
      </c>
    </row>
    <row r="143" spans="1:23" x14ac:dyDescent="0.25">
      <c r="A143" s="699">
        <v>10</v>
      </c>
      <c r="B143" s="705"/>
      <c r="C143" s="705">
        <v>1</v>
      </c>
      <c r="D143" s="705"/>
      <c r="E143" s="705"/>
      <c r="F143" s="705">
        <v>1</v>
      </c>
      <c r="G143" s="705"/>
      <c r="H143" s="705"/>
      <c r="I143" s="704">
        <v>1</v>
      </c>
      <c r="J143" s="704"/>
      <c r="K143" s="703">
        <v>47</v>
      </c>
      <c r="L143" s="700">
        <v>1420</v>
      </c>
      <c r="M143" s="701">
        <v>4573</v>
      </c>
      <c r="N143" s="700">
        <v>2685</v>
      </c>
      <c r="O143" s="710">
        <v>1166</v>
      </c>
      <c r="P143" s="703">
        <v>316</v>
      </c>
      <c r="Q143" s="703">
        <v>63</v>
      </c>
      <c r="R143" s="703">
        <v>22</v>
      </c>
      <c r="S143" s="706">
        <v>10295</v>
      </c>
      <c r="U143" s="699" t="s">
        <v>4279</v>
      </c>
      <c r="V143" s="709">
        <v>1567</v>
      </c>
      <c r="W143" s="708">
        <v>0.1522</v>
      </c>
    </row>
    <row r="144" spans="1:23" x14ac:dyDescent="0.25">
      <c r="A144" s="699">
        <v>11</v>
      </c>
      <c r="B144" s="705"/>
      <c r="C144" s="705"/>
      <c r="D144" s="705"/>
      <c r="E144" s="705">
        <v>1</v>
      </c>
      <c r="F144" s="705">
        <v>1</v>
      </c>
      <c r="G144" s="705"/>
      <c r="H144" s="705"/>
      <c r="I144" s="705"/>
      <c r="J144" s="704">
        <v>1</v>
      </c>
      <c r="K144" s="704">
        <v>2</v>
      </c>
      <c r="L144" s="703">
        <v>47</v>
      </c>
      <c r="M144" s="700">
        <v>1172</v>
      </c>
      <c r="N144" s="701">
        <v>4050</v>
      </c>
      <c r="O144" s="700">
        <v>2012</v>
      </c>
      <c r="P144" s="703">
        <v>920</v>
      </c>
      <c r="Q144" s="703">
        <v>272</v>
      </c>
      <c r="R144" s="703">
        <v>59</v>
      </c>
      <c r="S144" s="706">
        <v>8537</v>
      </c>
      <c r="U144" s="699" t="s">
        <v>4280</v>
      </c>
      <c r="V144" s="709">
        <v>1251</v>
      </c>
      <c r="W144" s="708">
        <v>0.14649999999999999</v>
      </c>
    </row>
    <row r="145" spans="1:23" x14ac:dyDescent="0.25">
      <c r="A145" s="711"/>
      <c r="B145" s="712">
        <v>2737</v>
      </c>
      <c r="C145" s="712">
        <v>10454</v>
      </c>
      <c r="D145" s="712">
        <v>11341</v>
      </c>
      <c r="E145" s="712">
        <v>11852</v>
      </c>
      <c r="F145" s="712">
        <v>11232</v>
      </c>
      <c r="G145" s="712">
        <v>12199</v>
      </c>
      <c r="H145" s="712">
        <v>13034</v>
      </c>
      <c r="I145" s="712">
        <v>12417</v>
      </c>
      <c r="J145" s="712">
        <v>12870</v>
      </c>
      <c r="K145" s="712">
        <v>12177</v>
      </c>
      <c r="L145" s="712">
        <v>12329</v>
      </c>
      <c r="M145" s="712">
        <v>11004</v>
      </c>
      <c r="N145" s="712">
        <v>9201</v>
      </c>
      <c r="O145" s="712">
        <v>3901</v>
      </c>
      <c r="P145" s="712">
        <v>1395</v>
      </c>
      <c r="Q145" s="713">
        <v>372</v>
      </c>
      <c r="R145" s="713">
        <v>95</v>
      </c>
      <c r="S145" s="714">
        <v>148610</v>
      </c>
      <c r="U145" s="696" t="s">
        <v>218</v>
      </c>
      <c r="V145" s="709">
        <v>19330</v>
      </c>
      <c r="W145" s="708">
        <v>0.13009999999999999</v>
      </c>
    </row>
    <row r="146" spans="1:23" x14ac:dyDescent="0.25">
      <c r="A146" s="693" t="s">
        <v>4296</v>
      </c>
      <c r="B146" s="693"/>
      <c r="C146" s="693"/>
      <c r="D146" s="693"/>
      <c r="E146" s="693"/>
      <c r="F146" s="693"/>
      <c r="G146" s="693"/>
      <c r="H146" s="693"/>
      <c r="I146" s="693"/>
      <c r="J146" s="693"/>
      <c r="K146" s="693"/>
      <c r="L146" s="693"/>
      <c r="M146" s="693"/>
      <c r="N146" s="693"/>
      <c r="O146" s="693"/>
      <c r="P146" s="693"/>
      <c r="Q146" s="693"/>
      <c r="R146" s="693"/>
      <c r="S146" s="693"/>
    </row>
    <row r="147" spans="1:23" x14ac:dyDescent="0.25">
      <c r="A147" s="715"/>
      <c r="B147" s="715"/>
      <c r="C147" s="715"/>
      <c r="D147" s="715"/>
      <c r="E147" s="715"/>
      <c r="F147" s="715"/>
      <c r="G147" s="715"/>
      <c r="H147" s="715"/>
      <c r="I147" s="715"/>
      <c r="J147" s="715"/>
      <c r="K147" s="715"/>
      <c r="L147" s="715"/>
      <c r="M147" s="715"/>
      <c r="N147" s="715"/>
      <c r="O147" s="715"/>
      <c r="P147" s="715"/>
      <c r="Q147" s="715"/>
      <c r="R147" s="715"/>
      <c r="S147" s="715"/>
    </row>
    <row r="149" spans="1:23" x14ac:dyDescent="0.25">
      <c r="A149" s="694" t="s">
        <v>4297</v>
      </c>
      <c r="B149" s="694"/>
      <c r="C149" s="694"/>
      <c r="D149" s="694"/>
      <c r="E149" s="694"/>
      <c r="F149" s="694"/>
      <c r="G149" s="694"/>
      <c r="H149" s="694"/>
      <c r="I149" s="694"/>
      <c r="J149" s="694"/>
      <c r="K149" s="694"/>
      <c r="L149" s="694"/>
      <c r="M149" s="694"/>
      <c r="N149" s="694"/>
      <c r="O149" s="694"/>
      <c r="P149" s="694"/>
      <c r="Q149" s="694"/>
      <c r="R149" s="694"/>
      <c r="S149" s="694"/>
      <c r="U149" s="695" t="s">
        <v>4298</v>
      </c>
      <c r="V149" s="695"/>
      <c r="W149" s="695"/>
    </row>
    <row r="150" spans="1:23" x14ac:dyDescent="0.25">
      <c r="A150" s="696" t="s">
        <v>4262</v>
      </c>
      <c r="B150" s="697">
        <v>4</v>
      </c>
      <c r="C150" s="697">
        <v>5</v>
      </c>
      <c r="D150" s="697">
        <v>6</v>
      </c>
      <c r="E150" s="697">
        <v>7</v>
      </c>
      <c r="F150" s="697">
        <v>8</v>
      </c>
      <c r="G150" s="697">
        <v>9</v>
      </c>
      <c r="H150" s="697">
        <v>10</v>
      </c>
      <c r="I150" s="697">
        <v>11</v>
      </c>
      <c r="J150" s="697">
        <v>12</v>
      </c>
      <c r="K150" s="697">
        <v>13</v>
      </c>
      <c r="L150" s="697">
        <v>14</v>
      </c>
      <c r="M150" s="697">
        <v>15</v>
      </c>
      <c r="N150" s="697">
        <v>16</v>
      </c>
      <c r="O150" s="697">
        <v>17</v>
      </c>
      <c r="P150" s="697">
        <v>18</v>
      </c>
      <c r="Q150" s="697">
        <v>19</v>
      </c>
      <c r="R150" s="697" t="s">
        <v>4263</v>
      </c>
      <c r="S150" s="697" t="s">
        <v>141</v>
      </c>
      <c r="U150" s="696" t="s">
        <v>4262</v>
      </c>
      <c r="V150" s="698" t="s">
        <v>4264</v>
      </c>
      <c r="W150" s="698" t="s">
        <v>4265</v>
      </c>
    </row>
    <row r="151" spans="1:23" x14ac:dyDescent="0.25">
      <c r="A151" s="699">
        <v>0</v>
      </c>
      <c r="B151" s="700">
        <v>2852</v>
      </c>
      <c r="C151" s="701">
        <v>7813</v>
      </c>
      <c r="D151" s="702">
        <v>559</v>
      </c>
      <c r="E151" s="703">
        <v>43</v>
      </c>
      <c r="F151" s="703">
        <v>6</v>
      </c>
      <c r="G151" s="703">
        <v>1</v>
      </c>
      <c r="H151" s="703"/>
      <c r="I151" s="704">
        <v>3</v>
      </c>
      <c r="J151" s="704"/>
      <c r="K151" s="704"/>
      <c r="L151" s="716">
        <v>2</v>
      </c>
      <c r="M151" s="716">
        <v>2</v>
      </c>
      <c r="N151" s="716"/>
      <c r="O151" s="716"/>
      <c r="P151" s="716"/>
      <c r="Q151" s="716"/>
      <c r="R151" s="716">
        <v>1</v>
      </c>
      <c r="S151" s="706">
        <v>11282</v>
      </c>
      <c r="U151" s="699" t="s">
        <v>4299</v>
      </c>
      <c r="V151" s="707">
        <v>58</v>
      </c>
      <c r="W151" s="708">
        <v>5.1000000000000004E-3</v>
      </c>
    </row>
    <row r="152" spans="1:23" x14ac:dyDescent="0.25">
      <c r="A152" s="699">
        <v>1</v>
      </c>
      <c r="B152" s="703">
        <v>17</v>
      </c>
      <c r="C152" s="700">
        <v>2462</v>
      </c>
      <c r="D152" s="701">
        <v>8548</v>
      </c>
      <c r="E152" s="700">
        <v>1655</v>
      </c>
      <c r="F152" s="703">
        <v>373</v>
      </c>
      <c r="G152" s="703">
        <v>63</v>
      </c>
      <c r="H152" s="703">
        <v>13</v>
      </c>
      <c r="I152" s="703">
        <v>3</v>
      </c>
      <c r="J152" s="704"/>
      <c r="K152" s="704"/>
      <c r="L152" s="704"/>
      <c r="M152" s="704">
        <v>2</v>
      </c>
      <c r="N152" s="704"/>
      <c r="O152" s="704"/>
      <c r="P152" s="704"/>
      <c r="Q152" s="704">
        <v>1</v>
      </c>
      <c r="R152" s="704">
        <v>1</v>
      </c>
      <c r="S152" s="706">
        <v>13138</v>
      </c>
      <c r="U152" s="699" t="s">
        <v>4270</v>
      </c>
      <c r="V152" s="707">
        <v>456</v>
      </c>
      <c r="W152" s="708">
        <v>3.4700000000000002E-2</v>
      </c>
    </row>
    <row r="153" spans="1:23" x14ac:dyDescent="0.25">
      <c r="A153" s="699">
        <v>2</v>
      </c>
      <c r="B153" s="704">
        <v>1</v>
      </c>
      <c r="C153" s="703">
        <v>20</v>
      </c>
      <c r="D153" s="700">
        <v>2289</v>
      </c>
      <c r="E153" s="701">
        <v>7055</v>
      </c>
      <c r="F153" s="700">
        <v>2316</v>
      </c>
      <c r="G153" s="703">
        <v>655</v>
      </c>
      <c r="H153" s="703">
        <v>203</v>
      </c>
      <c r="I153" s="703">
        <v>50</v>
      </c>
      <c r="J153" s="703">
        <v>16</v>
      </c>
      <c r="K153" s="704">
        <v>8</v>
      </c>
      <c r="L153" s="704"/>
      <c r="M153" s="704"/>
      <c r="N153" s="704">
        <v>2</v>
      </c>
      <c r="O153" s="704"/>
      <c r="P153" s="704"/>
      <c r="Q153" s="704"/>
      <c r="R153" s="704">
        <v>1</v>
      </c>
      <c r="S153" s="706">
        <v>12616</v>
      </c>
      <c r="U153" s="699" t="s">
        <v>4271</v>
      </c>
      <c r="V153" s="707">
        <v>935</v>
      </c>
      <c r="W153" s="708">
        <v>7.4099999999999999E-2</v>
      </c>
    </row>
    <row r="154" spans="1:23" x14ac:dyDescent="0.25">
      <c r="A154" s="699">
        <v>3</v>
      </c>
      <c r="B154" s="704">
        <v>1</v>
      </c>
      <c r="C154" s="704">
        <v>2</v>
      </c>
      <c r="D154" s="703">
        <v>15</v>
      </c>
      <c r="E154" s="700">
        <v>1964</v>
      </c>
      <c r="F154" s="701">
        <v>7020</v>
      </c>
      <c r="G154" s="700">
        <v>2650</v>
      </c>
      <c r="H154" s="703">
        <v>880</v>
      </c>
      <c r="I154" s="703">
        <v>307</v>
      </c>
      <c r="J154" s="703">
        <v>82</v>
      </c>
      <c r="K154" s="703">
        <v>28</v>
      </c>
      <c r="L154" s="704">
        <v>10</v>
      </c>
      <c r="M154" s="704">
        <v>2</v>
      </c>
      <c r="N154" s="704"/>
      <c r="O154" s="704"/>
      <c r="P154" s="704"/>
      <c r="Q154" s="704"/>
      <c r="R154" s="704">
        <v>0</v>
      </c>
      <c r="S154" s="706">
        <v>12961</v>
      </c>
      <c r="U154" s="699" t="s">
        <v>4272</v>
      </c>
      <c r="V154" s="709">
        <v>1309</v>
      </c>
      <c r="W154" s="708">
        <v>0.10100000000000001</v>
      </c>
    </row>
    <row r="155" spans="1:23" x14ac:dyDescent="0.25">
      <c r="A155" s="699">
        <v>4</v>
      </c>
      <c r="B155" s="716"/>
      <c r="C155" s="704">
        <v>1</v>
      </c>
      <c r="D155" s="704">
        <v>2</v>
      </c>
      <c r="E155" s="703">
        <v>27</v>
      </c>
      <c r="F155" s="700">
        <v>2039</v>
      </c>
      <c r="G155" s="701">
        <v>6888</v>
      </c>
      <c r="H155" s="700">
        <v>2581</v>
      </c>
      <c r="I155" s="710">
        <v>1094</v>
      </c>
      <c r="J155" s="703">
        <v>372</v>
      </c>
      <c r="K155" s="703">
        <v>155</v>
      </c>
      <c r="L155" s="703">
        <v>39</v>
      </c>
      <c r="M155" s="704">
        <v>10</v>
      </c>
      <c r="N155" s="704">
        <v>4</v>
      </c>
      <c r="O155" s="704">
        <v>1</v>
      </c>
      <c r="P155" s="704"/>
      <c r="Q155" s="704"/>
      <c r="R155" s="704">
        <v>0</v>
      </c>
      <c r="S155" s="706">
        <v>13213</v>
      </c>
      <c r="U155" s="699" t="s">
        <v>4273</v>
      </c>
      <c r="V155" s="709">
        <v>1675</v>
      </c>
      <c r="W155" s="708">
        <v>0.1268</v>
      </c>
    </row>
    <row r="156" spans="1:23" x14ac:dyDescent="0.25">
      <c r="A156" s="699">
        <v>5</v>
      </c>
      <c r="B156" s="716"/>
      <c r="C156" s="716">
        <v>1</v>
      </c>
      <c r="D156" s="704"/>
      <c r="E156" s="704">
        <v>3</v>
      </c>
      <c r="F156" s="703">
        <v>33</v>
      </c>
      <c r="G156" s="700">
        <v>2133</v>
      </c>
      <c r="H156" s="701">
        <v>6414</v>
      </c>
      <c r="I156" s="700">
        <v>2659</v>
      </c>
      <c r="J156" s="710">
        <v>1153</v>
      </c>
      <c r="K156" s="703">
        <v>459</v>
      </c>
      <c r="L156" s="703">
        <v>161</v>
      </c>
      <c r="M156" s="703">
        <v>49</v>
      </c>
      <c r="N156" s="704">
        <v>9</v>
      </c>
      <c r="O156" s="704">
        <v>3</v>
      </c>
      <c r="P156" s="704"/>
      <c r="Q156" s="704">
        <v>1</v>
      </c>
      <c r="R156" s="704">
        <v>1</v>
      </c>
      <c r="S156" s="706">
        <v>13079</v>
      </c>
      <c r="U156" s="699" t="s">
        <v>4274</v>
      </c>
      <c r="V156" s="709">
        <v>1836</v>
      </c>
      <c r="W156" s="708">
        <v>0.1404</v>
      </c>
    </row>
    <row r="157" spans="1:23" x14ac:dyDescent="0.25">
      <c r="A157" s="699">
        <v>6</v>
      </c>
      <c r="B157" s="716">
        <v>1</v>
      </c>
      <c r="C157" s="716"/>
      <c r="D157" s="716"/>
      <c r="E157" s="704">
        <v>1</v>
      </c>
      <c r="F157" s="704">
        <v>5</v>
      </c>
      <c r="G157" s="703">
        <v>47</v>
      </c>
      <c r="H157" s="700">
        <v>1768</v>
      </c>
      <c r="I157" s="701">
        <v>6600</v>
      </c>
      <c r="J157" s="700">
        <v>3072</v>
      </c>
      <c r="K157" s="710">
        <v>1745</v>
      </c>
      <c r="L157" s="703">
        <v>777</v>
      </c>
      <c r="M157" s="703">
        <v>249</v>
      </c>
      <c r="N157" s="703">
        <v>61</v>
      </c>
      <c r="O157" s="704">
        <v>17</v>
      </c>
      <c r="P157" s="704">
        <v>2</v>
      </c>
      <c r="Q157" s="704">
        <v>1</v>
      </c>
      <c r="R157" s="704">
        <v>0</v>
      </c>
      <c r="S157" s="706">
        <v>14346</v>
      </c>
      <c r="U157" s="699" t="s">
        <v>4275</v>
      </c>
      <c r="V157" s="709">
        <v>2852</v>
      </c>
      <c r="W157" s="708">
        <v>0.1988</v>
      </c>
    </row>
    <row r="158" spans="1:23" x14ac:dyDescent="0.25">
      <c r="A158" s="699">
        <v>7</v>
      </c>
      <c r="B158" s="716">
        <v>1</v>
      </c>
      <c r="C158" s="716"/>
      <c r="D158" s="716"/>
      <c r="E158" s="716"/>
      <c r="F158" s="704"/>
      <c r="G158" s="704">
        <v>7</v>
      </c>
      <c r="H158" s="703">
        <v>38</v>
      </c>
      <c r="I158" s="700">
        <v>1656</v>
      </c>
      <c r="J158" s="701">
        <v>5752</v>
      </c>
      <c r="K158" s="700">
        <v>3126</v>
      </c>
      <c r="L158" s="710">
        <v>1658</v>
      </c>
      <c r="M158" s="703">
        <v>810</v>
      </c>
      <c r="N158" s="703">
        <v>221</v>
      </c>
      <c r="O158" s="703">
        <v>45</v>
      </c>
      <c r="P158" s="704">
        <v>16</v>
      </c>
      <c r="Q158" s="704">
        <v>2</v>
      </c>
      <c r="R158" s="704">
        <v>0</v>
      </c>
      <c r="S158" s="706">
        <v>13332</v>
      </c>
      <c r="U158" s="699" t="s">
        <v>4276</v>
      </c>
      <c r="V158" s="709">
        <v>2752</v>
      </c>
      <c r="W158" s="708">
        <v>0.2064</v>
      </c>
    </row>
    <row r="159" spans="1:23" x14ac:dyDescent="0.25">
      <c r="A159" s="699">
        <v>8</v>
      </c>
      <c r="B159" s="716"/>
      <c r="C159" s="716">
        <v>1</v>
      </c>
      <c r="D159" s="716"/>
      <c r="E159" s="716"/>
      <c r="F159" s="716">
        <v>1</v>
      </c>
      <c r="G159" s="704">
        <v>4</v>
      </c>
      <c r="H159" s="704">
        <v>5</v>
      </c>
      <c r="I159" s="703">
        <v>36</v>
      </c>
      <c r="J159" s="700">
        <v>1628</v>
      </c>
      <c r="K159" s="701">
        <v>5464</v>
      </c>
      <c r="L159" s="700">
        <v>2706</v>
      </c>
      <c r="M159" s="710">
        <v>1700</v>
      </c>
      <c r="N159" s="703">
        <v>618</v>
      </c>
      <c r="O159" s="703">
        <v>163</v>
      </c>
      <c r="P159" s="703">
        <v>27</v>
      </c>
      <c r="Q159" s="704">
        <v>9</v>
      </c>
      <c r="R159" s="704">
        <v>2</v>
      </c>
      <c r="S159" s="706">
        <v>12364</v>
      </c>
      <c r="U159" s="699" t="s">
        <v>4277</v>
      </c>
      <c r="V159" s="709">
        <v>2519</v>
      </c>
      <c r="W159" s="708">
        <v>0.20369999999999999</v>
      </c>
    </row>
    <row r="160" spans="1:23" x14ac:dyDescent="0.25">
      <c r="A160" s="699">
        <v>9</v>
      </c>
      <c r="B160" s="716">
        <v>1</v>
      </c>
      <c r="C160" s="716"/>
      <c r="D160" s="716"/>
      <c r="E160" s="716">
        <v>1</v>
      </c>
      <c r="F160" s="716"/>
      <c r="G160" s="716"/>
      <c r="H160" s="704"/>
      <c r="I160" s="704"/>
      <c r="J160" s="703">
        <v>53</v>
      </c>
      <c r="K160" s="700">
        <v>1504</v>
      </c>
      <c r="L160" s="701">
        <v>4904</v>
      </c>
      <c r="M160" s="700">
        <v>2822</v>
      </c>
      <c r="N160" s="710">
        <v>1460</v>
      </c>
      <c r="O160" s="703">
        <v>552</v>
      </c>
      <c r="P160" s="703">
        <v>122</v>
      </c>
      <c r="Q160" s="703">
        <v>25</v>
      </c>
      <c r="R160" s="704">
        <v>8</v>
      </c>
      <c r="S160" s="706">
        <v>11452</v>
      </c>
      <c r="U160" s="699" t="s">
        <v>4278</v>
      </c>
      <c r="V160" s="709">
        <v>2167</v>
      </c>
      <c r="W160" s="708">
        <v>0.18920000000000001</v>
      </c>
    </row>
    <row r="161" spans="1:23" x14ac:dyDescent="0.25">
      <c r="A161" s="699">
        <v>10</v>
      </c>
      <c r="B161" s="716"/>
      <c r="C161" s="716"/>
      <c r="D161" s="716">
        <v>1</v>
      </c>
      <c r="E161" s="716">
        <v>1</v>
      </c>
      <c r="F161" s="716"/>
      <c r="G161" s="716"/>
      <c r="H161" s="716">
        <v>2</v>
      </c>
      <c r="I161" s="704"/>
      <c r="J161" s="704">
        <v>3</v>
      </c>
      <c r="K161" s="703">
        <v>52</v>
      </c>
      <c r="L161" s="700">
        <v>1273</v>
      </c>
      <c r="M161" s="701">
        <v>4654</v>
      </c>
      <c r="N161" s="700">
        <v>2538</v>
      </c>
      <c r="O161" s="710">
        <v>1216</v>
      </c>
      <c r="P161" s="703">
        <v>367</v>
      </c>
      <c r="Q161" s="703">
        <v>62</v>
      </c>
      <c r="R161" s="703">
        <v>21</v>
      </c>
      <c r="S161" s="706">
        <v>10190</v>
      </c>
      <c r="U161" s="699" t="s">
        <v>4279</v>
      </c>
      <c r="V161" s="709">
        <v>1666</v>
      </c>
      <c r="W161" s="708">
        <v>0.16350000000000001</v>
      </c>
    </row>
    <row r="162" spans="1:23" x14ac:dyDescent="0.25">
      <c r="A162" s="699">
        <v>11</v>
      </c>
      <c r="B162" s="716"/>
      <c r="C162" s="716"/>
      <c r="D162" s="716"/>
      <c r="E162" s="716"/>
      <c r="F162" s="716"/>
      <c r="G162" s="716">
        <v>1</v>
      </c>
      <c r="H162" s="716"/>
      <c r="I162" s="716"/>
      <c r="J162" s="704">
        <v>1</v>
      </c>
      <c r="K162" s="704">
        <v>2</v>
      </c>
      <c r="L162" s="703">
        <v>47</v>
      </c>
      <c r="M162" s="700">
        <v>1240</v>
      </c>
      <c r="N162" s="701">
        <v>3888</v>
      </c>
      <c r="O162" s="700">
        <v>2142</v>
      </c>
      <c r="P162" s="703">
        <v>876</v>
      </c>
      <c r="Q162" s="703">
        <v>200</v>
      </c>
      <c r="R162" s="703">
        <v>52</v>
      </c>
      <c r="S162" s="706">
        <v>8449</v>
      </c>
      <c r="U162" s="699" t="s">
        <v>4280</v>
      </c>
      <c r="V162" s="709">
        <v>1128</v>
      </c>
      <c r="W162" s="708">
        <v>0.13350000000000001</v>
      </c>
    </row>
    <row r="163" spans="1:23" x14ac:dyDescent="0.25">
      <c r="A163" s="711"/>
      <c r="B163" s="712">
        <v>2874</v>
      </c>
      <c r="C163" s="712">
        <v>10300</v>
      </c>
      <c r="D163" s="712">
        <v>11414</v>
      </c>
      <c r="E163" s="712">
        <v>10750</v>
      </c>
      <c r="F163" s="712">
        <v>11793</v>
      </c>
      <c r="G163" s="712">
        <v>12449</v>
      </c>
      <c r="H163" s="712">
        <v>11904</v>
      </c>
      <c r="I163" s="712">
        <v>12408</v>
      </c>
      <c r="J163" s="712">
        <v>12132</v>
      </c>
      <c r="K163" s="712">
        <v>12543</v>
      </c>
      <c r="L163" s="712">
        <v>11577</v>
      </c>
      <c r="M163" s="712">
        <v>11540</v>
      </c>
      <c r="N163" s="712">
        <v>8801</v>
      </c>
      <c r="O163" s="712">
        <v>4139</v>
      </c>
      <c r="P163" s="712">
        <v>1410</v>
      </c>
      <c r="Q163" s="713">
        <v>301</v>
      </c>
      <c r="R163" s="713">
        <v>87</v>
      </c>
      <c r="S163" s="706">
        <v>146422</v>
      </c>
      <c r="U163" s="696" t="s">
        <v>218</v>
      </c>
      <c r="V163" s="709">
        <v>19353</v>
      </c>
      <c r="W163" s="708">
        <v>0.13220000000000001</v>
      </c>
    </row>
    <row r="164" spans="1:23" x14ac:dyDescent="0.25">
      <c r="A164" s="693" t="s">
        <v>4300</v>
      </c>
      <c r="B164" s="693"/>
      <c r="C164" s="693"/>
      <c r="D164" s="693"/>
      <c r="E164" s="693"/>
      <c r="F164" s="693"/>
      <c r="G164" s="693"/>
      <c r="H164" s="693"/>
      <c r="I164" s="693"/>
      <c r="J164" s="693"/>
      <c r="K164" s="693"/>
      <c r="L164" s="693"/>
      <c r="M164" s="693"/>
      <c r="N164" s="693"/>
      <c r="O164" s="693"/>
      <c r="P164" s="693"/>
      <c r="Q164" s="693"/>
      <c r="R164" s="693"/>
      <c r="S164" s="693"/>
    </row>
  </sheetData>
  <mergeCells count="21">
    <mergeCell ref="A164:S164"/>
    <mergeCell ref="A6:S6"/>
    <mergeCell ref="U6:W6"/>
    <mergeCell ref="A128:S128"/>
    <mergeCell ref="A131:S131"/>
    <mergeCell ref="U131:W131"/>
    <mergeCell ref="A146:S146"/>
    <mergeCell ref="A149:S149"/>
    <mergeCell ref="U149:W149"/>
    <mergeCell ref="A77:S77"/>
    <mergeCell ref="U77:W77"/>
    <mergeCell ref="A96:S96"/>
    <mergeCell ref="U96:W96"/>
    <mergeCell ref="A113:S113"/>
    <mergeCell ref="U113:W113"/>
    <mergeCell ref="A24:S24"/>
    <mergeCell ref="U24:W24"/>
    <mergeCell ref="A42:S42"/>
    <mergeCell ref="U42:W42"/>
    <mergeCell ref="A59:S59"/>
    <mergeCell ref="U59:W59"/>
  </mergeCells>
  <hyperlinks>
    <hyperlink ref="X1" location="CONTENIDO!A1" display="VOLVER.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D40"/>
  <sheetViews>
    <sheetView showGridLines="0" zoomScale="85" zoomScaleNormal="85" workbookViewId="0">
      <selection activeCell="R2" sqref="R2"/>
    </sheetView>
  </sheetViews>
  <sheetFormatPr baseColWidth="10" defaultRowHeight="15" x14ac:dyDescent="0.25"/>
  <cols>
    <col min="1" max="1" width="55.28515625" customWidth="1"/>
    <col min="2" max="10" width="7.42578125" hidden="1" customWidth="1"/>
    <col min="11" max="11" width="7.140625" bestFit="1" customWidth="1"/>
    <col min="12" max="12" width="7.42578125" bestFit="1" customWidth="1"/>
    <col min="13" max="13" width="7.140625" bestFit="1" customWidth="1"/>
    <col min="14" max="16" width="7.85546875" customWidth="1"/>
    <col min="17" max="17" width="11.42578125" style="4"/>
    <col min="18" max="18" width="14.28515625" customWidth="1"/>
    <col min="19" max="19" width="1.140625" customWidth="1"/>
    <col min="20" max="20" width="11.7109375" bestFit="1" customWidth="1"/>
    <col min="21" max="21" width="6.5703125" bestFit="1" customWidth="1"/>
    <col min="22" max="22" width="10.7109375" bestFit="1" customWidth="1"/>
    <col min="23" max="23" width="1.85546875" customWidth="1"/>
    <col min="24" max="24" width="11.7109375" bestFit="1" customWidth="1"/>
    <col min="25" max="25" width="6.5703125" bestFit="1" customWidth="1"/>
    <col min="26" max="26" width="10.7109375" bestFit="1" customWidth="1"/>
    <col min="27" max="27" width="3.28515625" customWidth="1"/>
    <col min="28" max="28" width="11.7109375" bestFit="1" customWidth="1"/>
    <col min="29" max="29" width="6.5703125" bestFit="1" customWidth="1"/>
    <col min="30" max="30" width="10.7109375" bestFit="1" customWidth="1"/>
  </cols>
  <sheetData>
    <row r="1" spans="1:30" ht="20.25" x14ac:dyDescent="0.25">
      <c r="A1" s="28" t="s">
        <v>123</v>
      </c>
    </row>
    <row r="2" spans="1:30" x14ac:dyDescent="0.25">
      <c r="R2" s="9" t="s">
        <v>91</v>
      </c>
    </row>
    <row r="3" spans="1:30" ht="30" customHeight="1" x14ac:dyDescent="0.25">
      <c r="A3" s="29" t="s">
        <v>124</v>
      </c>
    </row>
    <row r="4" spans="1:30" x14ac:dyDescent="0.25">
      <c r="A4" s="30" t="s">
        <v>125</v>
      </c>
    </row>
    <row r="8" spans="1:30" x14ac:dyDescent="0.25">
      <c r="A8" s="31" t="s">
        <v>126</v>
      </c>
      <c r="B8" s="32">
        <v>2010</v>
      </c>
      <c r="C8" s="32">
        <v>2011</v>
      </c>
      <c r="D8" s="32">
        <v>2012</v>
      </c>
      <c r="E8" s="32">
        <v>2013</v>
      </c>
      <c r="F8" s="32">
        <v>2014</v>
      </c>
      <c r="G8" s="32">
        <v>2015</v>
      </c>
      <c r="H8" s="32">
        <v>2016</v>
      </c>
      <c r="I8" s="33">
        <v>2017</v>
      </c>
      <c r="J8" s="33">
        <v>2018</v>
      </c>
      <c r="K8" s="33">
        <v>2019</v>
      </c>
      <c r="L8" s="33">
        <v>2020</v>
      </c>
      <c r="M8" s="33">
        <v>2021</v>
      </c>
      <c r="N8" s="33">
        <v>2022</v>
      </c>
      <c r="O8" s="33">
        <v>2023</v>
      </c>
      <c r="P8" s="33">
        <v>2024</v>
      </c>
      <c r="Q8" s="34"/>
      <c r="R8" s="35" t="s">
        <v>127</v>
      </c>
      <c r="S8" s="36"/>
      <c r="T8" s="640" t="s">
        <v>128</v>
      </c>
      <c r="U8" s="640"/>
      <c r="V8" s="640"/>
      <c r="W8" s="36"/>
      <c r="X8" s="641" t="s">
        <v>129</v>
      </c>
      <c r="Y8" s="641"/>
      <c r="Z8" s="641"/>
      <c r="AA8" s="37"/>
      <c r="AB8" s="640" t="s">
        <v>130</v>
      </c>
      <c r="AC8" s="640"/>
      <c r="AD8" s="640"/>
    </row>
    <row r="9" spans="1:30" x14ac:dyDescent="0.25">
      <c r="A9" s="38" t="s">
        <v>131</v>
      </c>
      <c r="B9" s="39">
        <v>97</v>
      </c>
      <c r="C9" s="39">
        <v>98</v>
      </c>
      <c r="D9" s="39">
        <v>100</v>
      </c>
      <c r="E9" s="39">
        <v>99</v>
      </c>
      <c r="F9" s="39">
        <v>102</v>
      </c>
      <c r="G9" s="39">
        <v>103</v>
      </c>
      <c r="H9" s="39">
        <v>104</v>
      </c>
      <c r="I9" s="40">
        <v>105</v>
      </c>
      <c r="J9" s="40">
        <v>105</v>
      </c>
      <c r="K9" s="40">
        <v>105</v>
      </c>
      <c r="L9" s="40">
        <v>105</v>
      </c>
      <c r="M9" s="40">
        <v>105</v>
      </c>
      <c r="N9" s="40">
        <v>106</v>
      </c>
      <c r="O9" s="40">
        <v>106</v>
      </c>
      <c r="P9" s="40">
        <v>107</v>
      </c>
      <c r="Q9" s="41"/>
      <c r="R9" s="35" t="s">
        <v>132</v>
      </c>
      <c r="S9" s="36"/>
      <c r="T9" s="35" t="s">
        <v>133</v>
      </c>
      <c r="U9" s="35" t="s">
        <v>134</v>
      </c>
      <c r="V9" s="35" t="s">
        <v>135</v>
      </c>
      <c r="W9" s="36"/>
      <c r="X9" s="37" t="s">
        <v>133</v>
      </c>
      <c r="Y9" s="37" t="s">
        <v>134</v>
      </c>
      <c r="Z9" s="37" t="s">
        <v>135</v>
      </c>
      <c r="AA9" s="37"/>
      <c r="AB9" s="35" t="s">
        <v>133</v>
      </c>
      <c r="AC9" s="35" t="s">
        <v>134</v>
      </c>
      <c r="AD9" s="35" t="s">
        <v>135</v>
      </c>
    </row>
    <row r="10" spans="1:30" x14ac:dyDescent="0.25">
      <c r="A10" s="42" t="s">
        <v>136</v>
      </c>
      <c r="B10" s="43">
        <v>90</v>
      </c>
      <c r="C10" s="43">
        <v>91</v>
      </c>
      <c r="D10" s="43">
        <v>89</v>
      </c>
      <c r="E10" s="43">
        <v>90</v>
      </c>
      <c r="F10" s="43">
        <v>88</v>
      </c>
      <c r="G10" s="43">
        <v>87</v>
      </c>
      <c r="H10" s="43">
        <v>90</v>
      </c>
      <c r="I10" s="44">
        <v>92</v>
      </c>
      <c r="J10" s="44">
        <v>98</v>
      </c>
      <c r="K10" s="44">
        <v>100</v>
      </c>
      <c r="L10" s="44">
        <v>100</v>
      </c>
      <c r="M10" s="44">
        <v>100</v>
      </c>
      <c r="N10" s="44">
        <v>101</v>
      </c>
      <c r="O10" s="44">
        <v>101</v>
      </c>
      <c r="P10" s="44">
        <v>101</v>
      </c>
      <c r="Q10" s="41"/>
      <c r="R10" s="45" t="s">
        <v>137</v>
      </c>
      <c r="S10" s="46"/>
      <c r="T10" s="47">
        <v>34</v>
      </c>
      <c r="U10" s="47">
        <v>33</v>
      </c>
      <c r="V10" s="47">
        <v>67</v>
      </c>
      <c r="W10" s="48"/>
      <c r="X10" s="49">
        <v>40</v>
      </c>
      <c r="Y10" s="49">
        <v>38</v>
      </c>
      <c r="Z10" s="49">
        <v>78</v>
      </c>
      <c r="AA10" s="49"/>
      <c r="AB10" s="47">
        <v>33</v>
      </c>
      <c r="AC10" s="47">
        <v>30</v>
      </c>
      <c r="AD10" s="47">
        <v>63</v>
      </c>
    </row>
    <row r="11" spans="1:30" x14ac:dyDescent="0.25">
      <c r="A11" s="38" t="s">
        <v>138</v>
      </c>
      <c r="B11" s="39">
        <v>187</v>
      </c>
      <c r="C11" s="39">
        <v>189</v>
      </c>
      <c r="D11" s="39">
        <v>189</v>
      </c>
      <c r="E11" s="39">
        <v>189</v>
      </c>
      <c r="F11" s="39">
        <v>190</v>
      </c>
      <c r="G11" s="39">
        <v>190</v>
      </c>
      <c r="H11" s="39">
        <v>194</v>
      </c>
      <c r="I11" s="40">
        <v>197</v>
      </c>
      <c r="J11" s="40">
        <v>203</v>
      </c>
      <c r="K11" s="40">
        <v>205</v>
      </c>
      <c r="L11" s="40">
        <v>205</v>
      </c>
      <c r="M11" s="40">
        <v>205</v>
      </c>
      <c r="N11" s="40">
        <v>207</v>
      </c>
      <c r="O11" s="40">
        <v>207</v>
      </c>
      <c r="P11" s="40">
        <v>208</v>
      </c>
      <c r="Q11" s="41"/>
      <c r="R11" s="45" t="s">
        <v>139</v>
      </c>
      <c r="S11" s="46"/>
      <c r="T11" s="47">
        <v>92</v>
      </c>
      <c r="U11" s="47">
        <v>0</v>
      </c>
      <c r="V11" s="47">
        <v>92</v>
      </c>
      <c r="W11" s="48"/>
      <c r="X11" s="49">
        <v>67</v>
      </c>
      <c r="Y11" s="49">
        <v>0</v>
      </c>
      <c r="Z11" s="49">
        <v>67</v>
      </c>
      <c r="AA11" s="49"/>
      <c r="AB11" s="47">
        <v>107</v>
      </c>
      <c r="AC11" s="47">
        <v>0</v>
      </c>
      <c r="AD11" s="47">
        <v>107</v>
      </c>
    </row>
    <row r="12" spans="1:30" x14ac:dyDescent="0.25">
      <c r="A12" s="42" t="s">
        <v>140</v>
      </c>
      <c r="B12" s="43">
        <v>301</v>
      </c>
      <c r="C12" s="43">
        <v>296</v>
      </c>
      <c r="D12" s="43">
        <v>288</v>
      </c>
      <c r="E12" s="43">
        <v>278</v>
      </c>
      <c r="F12" s="43">
        <v>275</v>
      </c>
      <c r="G12" s="43">
        <v>274</v>
      </c>
      <c r="H12" s="43">
        <v>266</v>
      </c>
      <c r="I12" s="44">
        <v>259</v>
      </c>
      <c r="J12" s="44">
        <v>248</v>
      </c>
      <c r="K12" s="44">
        <v>254</v>
      </c>
      <c r="L12" s="44">
        <v>259</v>
      </c>
      <c r="M12" s="44">
        <v>264</v>
      </c>
      <c r="N12" s="44">
        <v>257</v>
      </c>
      <c r="O12" s="44">
        <v>267</v>
      </c>
      <c r="P12" s="44">
        <v>266</v>
      </c>
      <c r="Q12" s="41"/>
      <c r="R12" s="45" t="s">
        <v>141</v>
      </c>
      <c r="S12" s="46"/>
      <c r="T12" s="47">
        <v>126</v>
      </c>
      <c r="U12" s="47">
        <v>33</v>
      </c>
      <c r="V12" s="47">
        <v>159</v>
      </c>
      <c r="W12" s="47"/>
      <c r="X12" s="49">
        <v>107</v>
      </c>
      <c r="Y12" s="49">
        <v>38</v>
      </c>
      <c r="Z12" s="49">
        <v>145</v>
      </c>
      <c r="AA12" s="49"/>
      <c r="AB12" s="47">
        <v>140</v>
      </c>
      <c r="AC12" s="47">
        <v>30</v>
      </c>
      <c r="AD12" s="47">
        <v>170</v>
      </c>
    </row>
    <row r="13" spans="1:30" x14ac:dyDescent="0.25">
      <c r="A13" s="50" t="s">
        <v>3162</v>
      </c>
      <c r="B13" s="51">
        <v>488</v>
      </c>
      <c r="C13" s="51">
        <v>485</v>
      </c>
      <c r="D13" s="51">
        <v>476</v>
      </c>
      <c r="E13" s="51">
        <v>467</v>
      </c>
      <c r="F13" s="51">
        <v>465</v>
      </c>
      <c r="G13" s="51">
        <v>464</v>
      </c>
      <c r="H13" s="51">
        <v>459</v>
      </c>
      <c r="I13" s="51">
        <v>456</v>
      </c>
      <c r="J13" s="51">
        <v>451</v>
      </c>
      <c r="K13" s="52">
        <v>459</v>
      </c>
      <c r="L13" s="52">
        <v>464</v>
      </c>
      <c r="M13" s="52">
        <v>469</v>
      </c>
      <c r="N13" s="52">
        <v>464</v>
      </c>
      <c r="O13" s="52">
        <v>474</v>
      </c>
      <c r="P13" s="52">
        <v>474</v>
      </c>
      <c r="Q13" s="53"/>
      <c r="R13" s="642" t="s">
        <v>3163</v>
      </c>
      <c r="S13" s="642"/>
      <c r="T13" s="642"/>
      <c r="U13" s="642"/>
      <c r="V13" s="642"/>
      <c r="W13" s="642"/>
      <c r="X13" s="642"/>
      <c r="Y13" s="642"/>
      <c r="Z13" s="642"/>
      <c r="AA13" s="642"/>
      <c r="AB13" s="642"/>
      <c r="AC13" s="642"/>
      <c r="AD13" s="642"/>
    </row>
    <row r="14" spans="1:30" s="55" customFormat="1" x14ac:dyDescent="0.25">
      <c r="A14" s="643"/>
      <c r="B14" s="644"/>
      <c r="C14" s="644"/>
      <c r="D14" s="644"/>
      <c r="E14" s="644"/>
      <c r="F14" s="644"/>
      <c r="G14" s="644"/>
      <c r="H14" s="644"/>
      <c r="I14" s="644"/>
      <c r="J14" s="644"/>
      <c r="K14" s="645"/>
      <c r="L14" s="645"/>
      <c r="M14" s="645"/>
      <c r="N14" s="645"/>
      <c r="O14" s="54"/>
      <c r="P14" s="54"/>
      <c r="Q14" s="34"/>
    </row>
    <row r="15" spans="1:30" s="55" customFormat="1" x14ac:dyDescent="0.25">
      <c r="A15" s="643"/>
      <c r="B15" s="644"/>
      <c r="C15" s="644"/>
      <c r="D15" s="644"/>
      <c r="E15" s="644"/>
      <c r="F15" s="644"/>
      <c r="G15" s="644"/>
      <c r="H15" s="644"/>
      <c r="I15" s="644"/>
      <c r="J15" s="644"/>
      <c r="K15" s="645"/>
      <c r="L15" s="645"/>
      <c r="M15" s="645"/>
      <c r="N15" s="645"/>
      <c r="O15" s="54"/>
      <c r="P15" s="54"/>
      <c r="Q15" s="34"/>
    </row>
    <row r="16" spans="1:30" ht="15" customHeight="1" x14ac:dyDescent="0.25">
      <c r="A16" s="56" t="s">
        <v>142</v>
      </c>
      <c r="B16" s="56">
        <v>2010</v>
      </c>
      <c r="C16" s="56">
        <v>2011</v>
      </c>
      <c r="D16" s="56">
        <v>2012</v>
      </c>
      <c r="E16" s="56">
        <v>2013</v>
      </c>
      <c r="F16" s="56">
        <v>2014</v>
      </c>
      <c r="G16" s="56">
        <v>2015</v>
      </c>
      <c r="H16" s="56">
        <v>2016</v>
      </c>
      <c r="I16" s="56">
        <v>2017</v>
      </c>
      <c r="J16" s="56">
        <v>2018</v>
      </c>
      <c r="K16" s="57">
        <v>2019</v>
      </c>
      <c r="L16" s="57">
        <v>2020</v>
      </c>
      <c r="M16" s="57">
        <v>2021</v>
      </c>
      <c r="N16" s="57">
        <v>2022</v>
      </c>
      <c r="O16" s="57">
        <v>2023</v>
      </c>
      <c r="P16" s="57">
        <v>2024</v>
      </c>
      <c r="Q16" s="58"/>
      <c r="R16" s="35" t="s">
        <v>143</v>
      </c>
      <c r="S16" s="36"/>
      <c r="T16" s="640" t="s">
        <v>128</v>
      </c>
      <c r="U16" s="640"/>
      <c r="V16" s="640"/>
      <c r="W16" s="36"/>
      <c r="X16" s="641" t="s">
        <v>129</v>
      </c>
      <c r="Y16" s="641"/>
      <c r="Z16" s="641"/>
      <c r="AA16" s="37"/>
      <c r="AB16" s="640" t="s">
        <v>130</v>
      </c>
      <c r="AC16" s="640"/>
      <c r="AD16" s="640"/>
    </row>
    <row r="17" spans="1:30" x14ac:dyDescent="0.25">
      <c r="A17" s="59" t="s">
        <v>137</v>
      </c>
      <c r="B17" s="60">
        <v>187</v>
      </c>
      <c r="C17" s="60">
        <v>189</v>
      </c>
      <c r="D17" s="60">
        <v>189</v>
      </c>
      <c r="E17" s="60">
        <v>189</v>
      </c>
      <c r="F17" s="60">
        <v>190</v>
      </c>
      <c r="G17" s="60">
        <v>190</v>
      </c>
      <c r="H17" s="60">
        <v>194</v>
      </c>
      <c r="I17" s="60">
        <v>197</v>
      </c>
      <c r="J17" s="60">
        <v>203</v>
      </c>
      <c r="K17" s="61">
        <v>205</v>
      </c>
      <c r="L17" s="61">
        <v>205</v>
      </c>
      <c r="M17" s="61">
        <v>205</v>
      </c>
      <c r="N17" s="61">
        <v>207</v>
      </c>
      <c r="O17" s="61">
        <v>207</v>
      </c>
      <c r="P17" s="61">
        <v>207</v>
      </c>
      <c r="Q17" s="58"/>
      <c r="R17" s="35" t="s">
        <v>132</v>
      </c>
      <c r="S17" s="36"/>
      <c r="T17" s="35" t="s">
        <v>133</v>
      </c>
      <c r="U17" s="35" t="s">
        <v>134</v>
      </c>
      <c r="V17" s="35" t="s">
        <v>135</v>
      </c>
      <c r="W17" s="36"/>
      <c r="X17" s="37" t="s">
        <v>133</v>
      </c>
      <c r="Y17" s="37" t="s">
        <v>134</v>
      </c>
      <c r="Z17" s="37" t="s">
        <v>135</v>
      </c>
      <c r="AA17" s="37"/>
      <c r="AB17" s="35" t="s">
        <v>133</v>
      </c>
      <c r="AC17" s="35" t="s">
        <v>134</v>
      </c>
      <c r="AD17" s="35" t="s">
        <v>135</v>
      </c>
    </row>
    <row r="18" spans="1:30" x14ac:dyDescent="0.25">
      <c r="A18" s="62" t="s">
        <v>130</v>
      </c>
      <c r="B18" s="63">
        <v>48</v>
      </c>
      <c r="C18" s="63">
        <v>48</v>
      </c>
      <c r="D18" s="63">
        <v>49</v>
      </c>
      <c r="E18" s="63">
        <v>49</v>
      </c>
      <c r="F18" s="63">
        <v>49</v>
      </c>
      <c r="G18" s="63">
        <v>49</v>
      </c>
      <c r="H18" s="63">
        <v>49</v>
      </c>
      <c r="I18" s="63">
        <v>50</v>
      </c>
      <c r="J18" s="63">
        <v>55</v>
      </c>
      <c r="K18" s="64">
        <v>56</v>
      </c>
      <c r="L18" s="64">
        <v>56</v>
      </c>
      <c r="M18" s="64">
        <v>56</v>
      </c>
      <c r="N18" s="64">
        <v>56</v>
      </c>
      <c r="O18" s="64">
        <v>56</v>
      </c>
      <c r="P18" s="64">
        <v>56</v>
      </c>
      <c r="Q18" s="58"/>
      <c r="R18" s="45" t="s">
        <v>137</v>
      </c>
      <c r="S18" s="46"/>
      <c r="T18" s="47">
        <v>34</v>
      </c>
      <c r="U18" s="47">
        <v>33</v>
      </c>
      <c r="V18" s="47">
        <v>67</v>
      </c>
      <c r="W18" s="48"/>
      <c r="X18" s="49">
        <v>39</v>
      </c>
      <c r="Y18" s="49">
        <v>38</v>
      </c>
      <c r="Z18" s="49">
        <v>77</v>
      </c>
      <c r="AA18" s="49"/>
      <c r="AB18" s="47">
        <v>33</v>
      </c>
      <c r="AC18" s="47">
        <v>30</v>
      </c>
      <c r="AD18" s="47">
        <v>63</v>
      </c>
    </row>
    <row r="19" spans="1:30" x14ac:dyDescent="0.25">
      <c r="A19" s="65" t="s">
        <v>133</v>
      </c>
      <c r="B19" s="66">
        <v>27</v>
      </c>
      <c r="C19" s="66">
        <v>27</v>
      </c>
      <c r="D19" s="66">
        <v>28</v>
      </c>
      <c r="E19" s="66">
        <v>28</v>
      </c>
      <c r="F19" s="66">
        <v>29</v>
      </c>
      <c r="G19" s="66">
        <v>29</v>
      </c>
      <c r="H19" s="66">
        <v>29</v>
      </c>
      <c r="I19" s="66">
        <v>29</v>
      </c>
      <c r="J19" s="66">
        <v>29</v>
      </c>
      <c r="K19" s="67">
        <v>29</v>
      </c>
      <c r="L19" s="67">
        <v>29</v>
      </c>
      <c r="M19" s="67">
        <v>29</v>
      </c>
      <c r="N19" s="67">
        <v>29</v>
      </c>
      <c r="O19" s="67">
        <v>29</v>
      </c>
      <c r="P19" s="67">
        <v>29</v>
      </c>
      <c r="Q19" s="68"/>
      <c r="R19" s="45" t="s">
        <v>139</v>
      </c>
      <c r="S19" s="46"/>
      <c r="T19" s="47">
        <v>93</v>
      </c>
      <c r="U19" s="47">
        <v>0</v>
      </c>
      <c r="V19" s="47">
        <v>93</v>
      </c>
      <c r="W19" s="48"/>
      <c r="X19" s="49">
        <v>66</v>
      </c>
      <c r="Y19" s="49">
        <v>0</v>
      </c>
      <c r="Z19" s="49">
        <v>66</v>
      </c>
      <c r="AA19" s="49"/>
      <c r="AB19" s="47">
        <v>108</v>
      </c>
      <c r="AC19" s="47">
        <v>0</v>
      </c>
      <c r="AD19" s="47">
        <v>108</v>
      </c>
    </row>
    <row r="20" spans="1:30" x14ac:dyDescent="0.25">
      <c r="A20" s="65" t="s">
        <v>134</v>
      </c>
      <c r="B20" s="66">
        <v>21</v>
      </c>
      <c r="C20" s="66">
        <v>21</v>
      </c>
      <c r="D20" s="66">
        <v>21</v>
      </c>
      <c r="E20" s="66">
        <v>21</v>
      </c>
      <c r="F20" s="66">
        <v>20</v>
      </c>
      <c r="G20" s="66">
        <v>20</v>
      </c>
      <c r="H20" s="66">
        <v>20</v>
      </c>
      <c r="I20" s="66">
        <v>21</v>
      </c>
      <c r="J20" s="66">
        <v>26</v>
      </c>
      <c r="K20" s="67">
        <v>27</v>
      </c>
      <c r="L20" s="67">
        <v>27</v>
      </c>
      <c r="M20" s="67">
        <v>27</v>
      </c>
      <c r="N20" s="67">
        <v>27</v>
      </c>
      <c r="O20" s="67">
        <v>27</v>
      </c>
      <c r="P20" s="67">
        <v>27</v>
      </c>
      <c r="Q20" s="68"/>
      <c r="R20" s="45" t="s">
        <v>141</v>
      </c>
      <c r="S20" s="46"/>
      <c r="T20" s="47">
        <v>127</v>
      </c>
      <c r="U20" s="47">
        <v>33</v>
      </c>
      <c r="V20" s="47">
        <v>160</v>
      </c>
      <c r="W20" s="47"/>
      <c r="X20" s="49">
        <v>105</v>
      </c>
      <c r="Y20" s="49">
        <v>38</v>
      </c>
      <c r="Z20" s="49">
        <v>143</v>
      </c>
      <c r="AA20" s="49"/>
      <c r="AB20" s="47">
        <v>141</v>
      </c>
      <c r="AC20" s="47">
        <v>30</v>
      </c>
      <c r="AD20" s="47">
        <v>171</v>
      </c>
    </row>
    <row r="21" spans="1:30" x14ac:dyDescent="0.25">
      <c r="A21" s="62" t="s">
        <v>144</v>
      </c>
      <c r="B21" s="63">
        <v>32</v>
      </c>
      <c r="C21" s="63">
        <v>32</v>
      </c>
      <c r="D21" s="63">
        <v>32</v>
      </c>
      <c r="E21" s="63">
        <v>32</v>
      </c>
      <c r="F21" s="63">
        <v>32</v>
      </c>
      <c r="G21" s="63">
        <v>32</v>
      </c>
      <c r="H21" s="63">
        <v>35</v>
      </c>
      <c r="I21" s="63">
        <v>36</v>
      </c>
      <c r="J21" s="63">
        <v>35</v>
      </c>
      <c r="K21" s="64">
        <v>36</v>
      </c>
      <c r="L21" s="64">
        <v>36</v>
      </c>
      <c r="M21" s="64">
        <v>36</v>
      </c>
      <c r="N21" s="64">
        <v>37</v>
      </c>
      <c r="O21" s="64">
        <v>37</v>
      </c>
      <c r="P21" s="64">
        <v>37</v>
      </c>
      <c r="Q21" s="58"/>
      <c r="R21" s="642" t="s">
        <v>3164</v>
      </c>
      <c r="S21" s="642"/>
      <c r="T21" s="642"/>
      <c r="U21" s="642"/>
      <c r="V21" s="642"/>
      <c r="W21" s="642"/>
      <c r="X21" s="642"/>
      <c r="Y21" s="642"/>
      <c r="Z21" s="642"/>
      <c r="AA21" s="642"/>
      <c r="AB21" s="642"/>
      <c r="AC21" s="642"/>
      <c r="AD21" s="642"/>
    </row>
    <row r="22" spans="1:30" x14ac:dyDescent="0.25">
      <c r="A22" s="65" t="s">
        <v>133</v>
      </c>
      <c r="B22" s="66">
        <v>20</v>
      </c>
      <c r="C22" s="66">
        <v>20</v>
      </c>
      <c r="D22" s="66">
        <v>20</v>
      </c>
      <c r="E22" s="66">
        <v>20</v>
      </c>
      <c r="F22" s="66">
        <v>20</v>
      </c>
      <c r="G22" s="66">
        <v>21</v>
      </c>
      <c r="H22" s="66">
        <v>21</v>
      </c>
      <c r="I22" s="66">
        <v>21</v>
      </c>
      <c r="J22" s="66">
        <v>21</v>
      </c>
      <c r="K22" s="67">
        <v>21</v>
      </c>
      <c r="L22" s="67">
        <v>21</v>
      </c>
      <c r="M22" s="67">
        <v>21</v>
      </c>
      <c r="N22" s="67">
        <v>21</v>
      </c>
      <c r="O22" s="67">
        <v>21</v>
      </c>
      <c r="P22" s="67">
        <v>21</v>
      </c>
      <c r="Q22" s="68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</row>
    <row r="23" spans="1:30" x14ac:dyDescent="0.25">
      <c r="A23" s="65" t="s">
        <v>134</v>
      </c>
      <c r="B23" s="66">
        <v>12</v>
      </c>
      <c r="C23" s="66">
        <v>12</v>
      </c>
      <c r="D23" s="66">
        <v>12</v>
      </c>
      <c r="E23" s="66">
        <v>12</v>
      </c>
      <c r="F23" s="66">
        <v>12</v>
      </c>
      <c r="G23" s="66">
        <v>11</v>
      </c>
      <c r="H23" s="66">
        <v>14</v>
      </c>
      <c r="I23" s="66">
        <v>15</v>
      </c>
      <c r="J23" s="66">
        <v>14</v>
      </c>
      <c r="K23" s="67">
        <v>15</v>
      </c>
      <c r="L23" s="67">
        <v>15</v>
      </c>
      <c r="M23" s="67">
        <v>15</v>
      </c>
      <c r="N23" s="67">
        <v>16</v>
      </c>
      <c r="O23" s="67">
        <v>16</v>
      </c>
      <c r="P23" s="67">
        <v>16</v>
      </c>
      <c r="Q23" s="68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</row>
    <row r="24" spans="1:30" x14ac:dyDescent="0.25">
      <c r="A24" s="62" t="s">
        <v>145</v>
      </c>
      <c r="B24" s="63">
        <v>29</v>
      </c>
      <c r="C24" s="63">
        <v>29</v>
      </c>
      <c r="D24" s="63">
        <v>29</v>
      </c>
      <c r="E24" s="63">
        <v>29</v>
      </c>
      <c r="F24" s="63">
        <v>29</v>
      </c>
      <c r="G24" s="63">
        <v>29</v>
      </c>
      <c r="H24" s="63">
        <v>29</v>
      </c>
      <c r="I24" s="63">
        <v>29</v>
      </c>
      <c r="J24" s="63">
        <v>29</v>
      </c>
      <c r="K24" s="64">
        <v>29</v>
      </c>
      <c r="L24" s="64">
        <v>29</v>
      </c>
      <c r="M24" s="64">
        <v>29</v>
      </c>
      <c r="N24" s="64">
        <v>29</v>
      </c>
      <c r="O24" s="64">
        <v>29</v>
      </c>
      <c r="P24" s="64">
        <v>29</v>
      </c>
      <c r="Q24" s="58"/>
      <c r="R24" s="35" t="s">
        <v>146</v>
      </c>
      <c r="S24" s="36"/>
      <c r="T24" s="640" t="s">
        <v>128</v>
      </c>
      <c r="U24" s="640"/>
      <c r="V24" s="640"/>
      <c r="W24" s="36"/>
      <c r="X24" s="641" t="s">
        <v>129</v>
      </c>
      <c r="Y24" s="641"/>
      <c r="Z24" s="641"/>
      <c r="AA24" s="37"/>
      <c r="AB24" s="640" t="s">
        <v>130</v>
      </c>
      <c r="AC24" s="640"/>
      <c r="AD24" s="640"/>
    </row>
    <row r="25" spans="1:30" x14ac:dyDescent="0.25">
      <c r="A25" s="65" t="s">
        <v>133</v>
      </c>
      <c r="B25" s="66">
        <v>14</v>
      </c>
      <c r="C25" s="66">
        <v>14</v>
      </c>
      <c r="D25" s="66">
        <v>14</v>
      </c>
      <c r="E25" s="66">
        <v>14</v>
      </c>
      <c r="F25" s="66">
        <v>14</v>
      </c>
      <c r="G25" s="66">
        <v>14</v>
      </c>
      <c r="H25" s="66">
        <v>14</v>
      </c>
      <c r="I25" s="66">
        <v>14</v>
      </c>
      <c r="J25" s="66">
        <v>14</v>
      </c>
      <c r="K25" s="67">
        <v>14</v>
      </c>
      <c r="L25" s="67">
        <v>14</v>
      </c>
      <c r="M25" s="67">
        <v>14</v>
      </c>
      <c r="N25" s="67">
        <v>14</v>
      </c>
      <c r="O25" s="67">
        <v>14</v>
      </c>
      <c r="P25" s="67">
        <v>14</v>
      </c>
      <c r="Q25" s="68"/>
      <c r="R25" s="35" t="s">
        <v>132</v>
      </c>
      <c r="S25" s="36"/>
      <c r="T25" s="35" t="s">
        <v>133</v>
      </c>
      <c r="U25" s="35" t="s">
        <v>134</v>
      </c>
      <c r="V25" s="35" t="s">
        <v>135</v>
      </c>
      <c r="W25" s="36"/>
      <c r="X25" s="37" t="s">
        <v>133</v>
      </c>
      <c r="Y25" s="37" t="s">
        <v>134</v>
      </c>
      <c r="Z25" s="37" t="s">
        <v>135</v>
      </c>
      <c r="AA25" s="37"/>
      <c r="AB25" s="35" t="s">
        <v>133</v>
      </c>
      <c r="AC25" s="35" t="s">
        <v>134</v>
      </c>
      <c r="AD25" s="35" t="s">
        <v>135</v>
      </c>
    </row>
    <row r="26" spans="1:30" x14ac:dyDescent="0.25">
      <c r="A26" s="65" t="s">
        <v>134</v>
      </c>
      <c r="B26" s="66">
        <v>15</v>
      </c>
      <c r="C26" s="66">
        <v>15</v>
      </c>
      <c r="D26" s="66">
        <v>15</v>
      </c>
      <c r="E26" s="66">
        <v>15</v>
      </c>
      <c r="F26" s="66">
        <v>15</v>
      </c>
      <c r="G26" s="66">
        <v>15</v>
      </c>
      <c r="H26" s="66">
        <v>15</v>
      </c>
      <c r="I26" s="66">
        <v>15</v>
      </c>
      <c r="J26" s="66">
        <v>15</v>
      </c>
      <c r="K26" s="67">
        <v>15</v>
      </c>
      <c r="L26" s="67">
        <v>15</v>
      </c>
      <c r="M26" s="67">
        <v>15</v>
      </c>
      <c r="N26" s="67">
        <v>15</v>
      </c>
      <c r="O26" s="67">
        <v>15</v>
      </c>
      <c r="P26" s="67">
        <v>15</v>
      </c>
      <c r="Q26" s="68"/>
      <c r="R26" s="45" t="s">
        <v>137</v>
      </c>
      <c r="S26" s="46"/>
      <c r="T26" s="47">
        <v>34</v>
      </c>
      <c r="U26" s="47">
        <v>33</v>
      </c>
      <c r="V26" s="47">
        <v>67</v>
      </c>
      <c r="W26" s="48"/>
      <c r="X26" s="49">
        <v>39</v>
      </c>
      <c r="Y26" s="49">
        <v>38</v>
      </c>
      <c r="Z26" s="49">
        <v>77</v>
      </c>
      <c r="AA26" s="49"/>
      <c r="AB26" s="47">
        <v>33</v>
      </c>
      <c r="AC26" s="47">
        <v>30</v>
      </c>
      <c r="AD26" s="47">
        <v>63</v>
      </c>
    </row>
    <row r="27" spans="1:30" x14ac:dyDescent="0.25">
      <c r="A27" s="62" t="s">
        <v>129</v>
      </c>
      <c r="B27" s="63">
        <v>48</v>
      </c>
      <c r="C27" s="63">
        <v>50</v>
      </c>
      <c r="D27" s="63">
        <v>50</v>
      </c>
      <c r="E27" s="63">
        <v>50</v>
      </c>
      <c r="F27" s="63">
        <v>51</v>
      </c>
      <c r="G27" s="63">
        <v>50</v>
      </c>
      <c r="H27" s="63">
        <v>51</v>
      </c>
      <c r="I27" s="63">
        <v>52</v>
      </c>
      <c r="J27" s="63">
        <v>56</v>
      </c>
      <c r="K27" s="64">
        <v>56</v>
      </c>
      <c r="L27" s="64">
        <v>56</v>
      </c>
      <c r="M27" s="64">
        <v>56</v>
      </c>
      <c r="N27" s="64">
        <v>57</v>
      </c>
      <c r="O27" s="64">
        <v>57</v>
      </c>
      <c r="P27" s="64">
        <v>58</v>
      </c>
      <c r="Q27" s="58"/>
      <c r="R27" s="45" t="s">
        <v>139</v>
      </c>
      <c r="S27" s="46"/>
      <c r="T27" s="47">
        <v>90</v>
      </c>
      <c r="U27" s="47">
        <v>0</v>
      </c>
      <c r="V27" s="47">
        <v>90</v>
      </c>
      <c r="W27" s="48"/>
      <c r="X27" s="49">
        <v>65</v>
      </c>
      <c r="Y27" s="49">
        <v>0</v>
      </c>
      <c r="Z27" s="49">
        <v>65</v>
      </c>
      <c r="AA27" s="49"/>
      <c r="AB27" s="47">
        <v>102</v>
      </c>
      <c r="AC27" s="47">
        <v>0</v>
      </c>
      <c r="AD27" s="47">
        <v>120</v>
      </c>
    </row>
    <row r="28" spans="1:30" x14ac:dyDescent="0.25">
      <c r="A28" s="65" t="s">
        <v>133</v>
      </c>
      <c r="B28" s="66">
        <v>26</v>
      </c>
      <c r="C28" s="66">
        <v>27</v>
      </c>
      <c r="D28" s="66">
        <v>28</v>
      </c>
      <c r="E28" s="66">
        <v>27</v>
      </c>
      <c r="F28" s="66">
        <v>29</v>
      </c>
      <c r="G28" s="66">
        <v>28</v>
      </c>
      <c r="H28" s="66">
        <v>29</v>
      </c>
      <c r="I28" s="66">
        <v>30</v>
      </c>
      <c r="J28" s="66">
        <v>30</v>
      </c>
      <c r="K28" s="67">
        <v>30</v>
      </c>
      <c r="L28" s="67">
        <v>30</v>
      </c>
      <c r="M28" s="67">
        <v>30</v>
      </c>
      <c r="N28" s="67">
        <v>31</v>
      </c>
      <c r="O28" s="67">
        <v>31</v>
      </c>
      <c r="P28" s="67">
        <v>32</v>
      </c>
      <c r="Q28" s="68"/>
      <c r="R28" s="45" t="s">
        <v>141</v>
      </c>
      <c r="S28" s="46"/>
      <c r="T28" s="47">
        <v>124</v>
      </c>
      <c r="U28" s="47">
        <v>33</v>
      </c>
      <c r="V28" s="47">
        <v>157</v>
      </c>
      <c r="W28" s="47"/>
      <c r="X28" s="49">
        <v>104</v>
      </c>
      <c r="Y28" s="49">
        <v>38</v>
      </c>
      <c r="Z28" s="49">
        <v>142</v>
      </c>
      <c r="AA28" s="49"/>
      <c r="AB28" s="47">
        <v>135</v>
      </c>
      <c r="AC28" s="47">
        <v>30</v>
      </c>
      <c r="AD28" s="47">
        <v>165</v>
      </c>
    </row>
    <row r="29" spans="1:30" x14ac:dyDescent="0.25">
      <c r="A29" s="65" t="s">
        <v>134</v>
      </c>
      <c r="B29" s="66">
        <v>22</v>
      </c>
      <c r="C29" s="66">
        <v>23</v>
      </c>
      <c r="D29" s="66">
        <v>22</v>
      </c>
      <c r="E29" s="66">
        <v>23</v>
      </c>
      <c r="F29" s="66">
        <v>22</v>
      </c>
      <c r="G29" s="66">
        <v>22</v>
      </c>
      <c r="H29" s="66">
        <v>22</v>
      </c>
      <c r="I29" s="66">
        <v>22</v>
      </c>
      <c r="J29" s="66">
        <v>26</v>
      </c>
      <c r="K29" s="67">
        <v>26</v>
      </c>
      <c r="L29" s="67">
        <v>26</v>
      </c>
      <c r="M29" s="67">
        <v>26</v>
      </c>
      <c r="N29" s="67">
        <v>26</v>
      </c>
      <c r="O29" s="67">
        <v>26</v>
      </c>
      <c r="P29" s="67">
        <v>26</v>
      </c>
      <c r="Q29" s="68"/>
      <c r="R29" s="642" t="s">
        <v>147</v>
      </c>
      <c r="S29" s="642"/>
      <c r="T29" s="642"/>
      <c r="U29" s="642"/>
      <c r="V29" s="642"/>
      <c r="W29" s="642"/>
      <c r="X29" s="642"/>
      <c r="Y29" s="642"/>
      <c r="Z29" s="642"/>
      <c r="AA29" s="642"/>
      <c r="AB29" s="642"/>
      <c r="AC29" s="642"/>
      <c r="AD29" s="642"/>
    </row>
    <row r="30" spans="1:30" x14ac:dyDescent="0.25">
      <c r="A30" s="62" t="s">
        <v>148</v>
      </c>
      <c r="B30" s="63">
        <v>30</v>
      </c>
      <c r="C30" s="63">
        <v>30</v>
      </c>
      <c r="D30" s="63">
        <v>29</v>
      </c>
      <c r="E30" s="63">
        <v>29</v>
      </c>
      <c r="F30" s="63">
        <v>29</v>
      </c>
      <c r="G30" s="63">
        <v>30</v>
      </c>
      <c r="H30" s="63">
        <v>30</v>
      </c>
      <c r="I30" s="63">
        <v>30</v>
      </c>
      <c r="J30" s="63">
        <v>28</v>
      </c>
      <c r="K30" s="64">
        <v>28</v>
      </c>
      <c r="L30" s="64">
        <v>28</v>
      </c>
      <c r="M30" s="64">
        <v>28</v>
      </c>
      <c r="N30" s="64">
        <v>28</v>
      </c>
      <c r="O30" s="64">
        <v>28</v>
      </c>
      <c r="P30" s="64">
        <v>28</v>
      </c>
      <c r="Q30" s="58"/>
    </row>
    <row r="31" spans="1:30" x14ac:dyDescent="0.25">
      <c r="A31" s="65" t="s">
        <v>133</v>
      </c>
      <c r="B31" s="66">
        <v>10</v>
      </c>
      <c r="C31" s="66">
        <v>10</v>
      </c>
      <c r="D31" s="66">
        <v>10</v>
      </c>
      <c r="E31" s="66">
        <v>10</v>
      </c>
      <c r="F31" s="66">
        <v>10</v>
      </c>
      <c r="G31" s="66">
        <v>11</v>
      </c>
      <c r="H31" s="66">
        <v>11</v>
      </c>
      <c r="I31" s="66">
        <v>11</v>
      </c>
      <c r="J31" s="66">
        <v>11</v>
      </c>
      <c r="K31" s="67">
        <v>11</v>
      </c>
      <c r="L31" s="67">
        <v>11</v>
      </c>
      <c r="M31" s="67">
        <v>11</v>
      </c>
      <c r="N31" s="67">
        <v>11</v>
      </c>
      <c r="O31" s="67">
        <v>11</v>
      </c>
      <c r="P31" s="67">
        <v>11</v>
      </c>
      <c r="Q31" s="68"/>
    </row>
    <row r="32" spans="1:30" x14ac:dyDescent="0.25">
      <c r="A32" s="65" t="s">
        <v>134</v>
      </c>
      <c r="B32" s="66">
        <v>20</v>
      </c>
      <c r="C32" s="66">
        <v>20</v>
      </c>
      <c r="D32" s="66">
        <v>19</v>
      </c>
      <c r="E32" s="66">
        <v>19</v>
      </c>
      <c r="F32" s="66">
        <v>19</v>
      </c>
      <c r="G32" s="66">
        <v>19</v>
      </c>
      <c r="H32" s="66">
        <v>19</v>
      </c>
      <c r="I32" s="66">
        <v>19</v>
      </c>
      <c r="J32" s="66">
        <v>17</v>
      </c>
      <c r="K32" s="67">
        <v>17</v>
      </c>
      <c r="L32" s="67">
        <v>17</v>
      </c>
      <c r="M32" s="67">
        <v>17</v>
      </c>
      <c r="N32" s="67">
        <v>17</v>
      </c>
      <c r="O32" s="67">
        <v>17</v>
      </c>
      <c r="P32" s="67">
        <v>17</v>
      </c>
      <c r="Q32" s="68"/>
      <c r="R32" s="35" t="s">
        <v>149</v>
      </c>
      <c r="S32" s="36"/>
      <c r="T32" s="640" t="s">
        <v>128</v>
      </c>
      <c r="U32" s="640"/>
      <c r="V32" s="640"/>
      <c r="W32" s="36"/>
      <c r="X32" s="641" t="s">
        <v>129</v>
      </c>
      <c r="Y32" s="641"/>
      <c r="Z32" s="641"/>
      <c r="AA32" s="37"/>
      <c r="AB32" s="640" t="s">
        <v>130</v>
      </c>
      <c r="AC32" s="640"/>
      <c r="AD32" s="640"/>
    </row>
    <row r="33" spans="1:30" x14ac:dyDescent="0.25">
      <c r="A33" s="56" t="s">
        <v>142</v>
      </c>
      <c r="B33" s="56">
        <v>2010</v>
      </c>
      <c r="C33" s="56">
        <v>2011</v>
      </c>
      <c r="D33" s="56">
        <v>2012</v>
      </c>
      <c r="E33" s="56">
        <v>2013</v>
      </c>
      <c r="F33" s="56">
        <v>2014</v>
      </c>
      <c r="G33" s="56">
        <v>2015</v>
      </c>
      <c r="H33" s="56">
        <v>2016</v>
      </c>
      <c r="I33" s="56">
        <v>2017</v>
      </c>
      <c r="J33" s="56">
        <v>2018</v>
      </c>
      <c r="K33" s="57">
        <v>2019</v>
      </c>
      <c r="L33" s="57">
        <v>2020</v>
      </c>
      <c r="M33" s="57">
        <v>2021</v>
      </c>
      <c r="N33" s="57">
        <v>2022</v>
      </c>
      <c r="O33" s="57">
        <v>2023</v>
      </c>
      <c r="P33" s="57">
        <v>2024</v>
      </c>
      <c r="Q33" s="58"/>
      <c r="R33" s="35" t="s">
        <v>132</v>
      </c>
      <c r="S33" s="36"/>
      <c r="T33" s="35" t="s">
        <v>133</v>
      </c>
      <c r="U33" s="35" t="s">
        <v>134</v>
      </c>
      <c r="V33" s="35" t="s">
        <v>135</v>
      </c>
      <c r="W33" s="36"/>
      <c r="X33" s="37" t="s">
        <v>133</v>
      </c>
      <c r="Y33" s="37" t="s">
        <v>134</v>
      </c>
      <c r="Z33" s="37" t="s">
        <v>135</v>
      </c>
      <c r="AA33" s="37"/>
      <c r="AB33" s="35" t="s">
        <v>133</v>
      </c>
      <c r="AC33" s="35" t="s">
        <v>134</v>
      </c>
      <c r="AD33" s="35" t="s">
        <v>135</v>
      </c>
    </row>
    <row r="34" spans="1:30" x14ac:dyDescent="0.25">
      <c r="A34" s="59" t="s">
        <v>139</v>
      </c>
      <c r="B34" s="60">
        <v>301</v>
      </c>
      <c r="C34" s="60">
        <v>296</v>
      </c>
      <c r="D34" s="60">
        <v>285</v>
      </c>
      <c r="E34" s="60">
        <v>278</v>
      </c>
      <c r="F34" s="60">
        <v>275</v>
      </c>
      <c r="G34" s="60">
        <v>274</v>
      </c>
      <c r="H34" s="60">
        <v>266</v>
      </c>
      <c r="I34" s="60">
        <v>259</v>
      </c>
      <c r="J34" s="60">
        <v>248</v>
      </c>
      <c r="K34" s="61">
        <v>254</v>
      </c>
      <c r="L34" s="61">
        <v>259</v>
      </c>
      <c r="M34" s="61">
        <v>264</v>
      </c>
      <c r="N34" s="61">
        <v>257</v>
      </c>
      <c r="O34" s="61">
        <v>267</v>
      </c>
      <c r="P34" s="61">
        <v>266</v>
      </c>
      <c r="Q34" s="58"/>
      <c r="R34" s="45" t="s">
        <v>137</v>
      </c>
      <c r="S34" s="46"/>
      <c r="T34" s="47">
        <v>34</v>
      </c>
      <c r="U34" s="47">
        <v>33</v>
      </c>
      <c r="V34" s="47">
        <v>67</v>
      </c>
      <c r="W34" s="48"/>
      <c r="X34" s="49">
        <v>38</v>
      </c>
      <c r="Y34" s="49">
        <v>38</v>
      </c>
      <c r="Z34" s="49">
        <v>76</v>
      </c>
      <c r="AA34" s="49"/>
      <c r="AB34" s="47">
        <v>33</v>
      </c>
      <c r="AC34" s="47">
        <v>29</v>
      </c>
      <c r="AD34" s="47">
        <v>62</v>
      </c>
    </row>
    <row r="35" spans="1:30" x14ac:dyDescent="0.25">
      <c r="A35" s="69" t="s">
        <v>130</v>
      </c>
      <c r="B35" s="70">
        <v>112</v>
      </c>
      <c r="C35" s="66">
        <v>108</v>
      </c>
      <c r="D35" s="66">
        <v>104</v>
      </c>
      <c r="E35" s="66">
        <v>105</v>
      </c>
      <c r="F35" s="66">
        <v>112</v>
      </c>
      <c r="G35" s="66">
        <v>112</v>
      </c>
      <c r="H35" s="66">
        <v>112</v>
      </c>
      <c r="I35" s="66">
        <v>111</v>
      </c>
      <c r="J35" s="66">
        <v>102</v>
      </c>
      <c r="K35" s="67">
        <v>98</v>
      </c>
      <c r="L35" s="67">
        <v>97</v>
      </c>
      <c r="M35" s="67">
        <v>104</v>
      </c>
      <c r="N35" s="67">
        <v>101</v>
      </c>
      <c r="O35" s="67">
        <v>107</v>
      </c>
      <c r="P35" s="67">
        <v>106</v>
      </c>
      <c r="Q35" s="68"/>
      <c r="R35" s="45" t="s">
        <v>139</v>
      </c>
      <c r="S35" s="46"/>
      <c r="T35" s="47">
        <v>92</v>
      </c>
      <c r="U35" s="47">
        <v>0</v>
      </c>
      <c r="V35" s="47">
        <v>92</v>
      </c>
      <c r="W35" s="48"/>
      <c r="X35" s="49">
        <v>67</v>
      </c>
      <c r="Y35" s="49">
        <v>0</v>
      </c>
      <c r="Z35" s="49">
        <v>67</v>
      </c>
      <c r="AA35" s="49"/>
      <c r="AB35" s="47">
        <v>105</v>
      </c>
      <c r="AC35" s="47">
        <v>0</v>
      </c>
      <c r="AD35" s="47">
        <v>105</v>
      </c>
    </row>
    <row r="36" spans="1:30" x14ac:dyDescent="0.25">
      <c r="A36" s="69" t="s">
        <v>144</v>
      </c>
      <c r="B36" s="70">
        <v>9</v>
      </c>
      <c r="C36" s="66">
        <v>9</v>
      </c>
      <c r="D36" s="66">
        <v>9</v>
      </c>
      <c r="E36" s="66">
        <v>11</v>
      </c>
      <c r="F36" s="66">
        <v>11</v>
      </c>
      <c r="G36" s="66">
        <v>11</v>
      </c>
      <c r="H36" s="66">
        <v>11</v>
      </c>
      <c r="I36" s="66">
        <v>10</v>
      </c>
      <c r="J36" s="66">
        <v>10</v>
      </c>
      <c r="K36" s="67">
        <v>10</v>
      </c>
      <c r="L36" s="67">
        <v>10</v>
      </c>
      <c r="M36" s="67">
        <v>11</v>
      </c>
      <c r="N36" s="67">
        <v>11</v>
      </c>
      <c r="O36" s="67">
        <v>12</v>
      </c>
      <c r="P36" s="67">
        <v>12</v>
      </c>
      <c r="Q36" s="68"/>
      <c r="R36" s="45" t="s">
        <v>141</v>
      </c>
      <c r="S36" s="46"/>
      <c r="T36" s="47">
        <v>126</v>
      </c>
      <c r="U36" s="47">
        <v>33</v>
      </c>
      <c r="V36" s="47">
        <v>159</v>
      </c>
      <c r="W36" s="47"/>
      <c r="X36" s="49">
        <v>105</v>
      </c>
      <c r="Y36" s="49">
        <v>38</v>
      </c>
      <c r="Z36" s="49">
        <v>143</v>
      </c>
      <c r="AA36" s="49"/>
      <c r="AB36" s="47">
        <v>138</v>
      </c>
      <c r="AC36" s="47">
        <v>29</v>
      </c>
      <c r="AD36" s="47">
        <v>167</v>
      </c>
    </row>
    <row r="37" spans="1:30" x14ac:dyDescent="0.25">
      <c r="A37" s="69" t="s">
        <v>145</v>
      </c>
      <c r="B37" s="70">
        <v>60</v>
      </c>
      <c r="C37" s="66">
        <v>61</v>
      </c>
      <c r="D37" s="66">
        <v>59</v>
      </c>
      <c r="E37" s="66">
        <v>59</v>
      </c>
      <c r="F37" s="66">
        <v>56</v>
      </c>
      <c r="G37" s="66">
        <v>55</v>
      </c>
      <c r="H37" s="66">
        <v>49</v>
      </c>
      <c r="I37" s="66">
        <v>49</v>
      </c>
      <c r="J37" s="66">
        <v>45</v>
      </c>
      <c r="K37" s="67">
        <v>47</v>
      </c>
      <c r="L37" s="67">
        <v>52</v>
      </c>
      <c r="M37" s="67">
        <v>50</v>
      </c>
      <c r="N37" s="67">
        <v>48</v>
      </c>
      <c r="O37" s="67">
        <v>50</v>
      </c>
      <c r="P37" s="67">
        <v>49</v>
      </c>
      <c r="Q37" s="68"/>
      <c r="R37" s="642" t="s">
        <v>150</v>
      </c>
      <c r="S37" s="642"/>
      <c r="T37" s="642"/>
      <c r="U37" s="642"/>
      <c r="V37" s="642"/>
      <c r="W37" s="642"/>
      <c r="X37" s="642"/>
      <c r="Y37" s="642"/>
      <c r="Z37" s="642"/>
      <c r="AA37" s="642"/>
      <c r="AB37" s="642"/>
      <c r="AC37" s="642"/>
      <c r="AD37" s="642"/>
    </row>
    <row r="38" spans="1:30" x14ac:dyDescent="0.25">
      <c r="A38" s="69" t="s">
        <v>129</v>
      </c>
      <c r="B38" s="70">
        <v>67</v>
      </c>
      <c r="C38" s="66">
        <v>65</v>
      </c>
      <c r="D38" s="66">
        <v>61</v>
      </c>
      <c r="E38" s="66">
        <v>55</v>
      </c>
      <c r="F38" s="66">
        <v>50</v>
      </c>
      <c r="G38" s="66">
        <v>50</v>
      </c>
      <c r="H38" s="66">
        <v>49</v>
      </c>
      <c r="I38" s="66">
        <v>48</v>
      </c>
      <c r="J38" s="66">
        <v>44</v>
      </c>
      <c r="K38" s="67">
        <v>49</v>
      </c>
      <c r="L38" s="67">
        <v>51</v>
      </c>
      <c r="M38" s="67">
        <v>54</v>
      </c>
      <c r="N38" s="67">
        <v>53</v>
      </c>
      <c r="O38" s="67">
        <v>54</v>
      </c>
      <c r="P38" s="67">
        <v>55</v>
      </c>
      <c r="Q38" s="68"/>
    </row>
    <row r="39" spans="1:30" x14ac:dyDescent="0.25">
      <c r="A39" s="69" t="s">
        <v>148</v>
      </c>
      <c r="B39" s="70">
        <v>53</v>
      </c>
      <c r="C39" s="66">
        <v>53</v>
      </c>
      <c r="D39" s="66">
        <v>52</v>
      </c>
      <c r="E39" s="66">
        <v>48</v>
      </c>
      <c r="F39" s="66">
        <v>46</v>
      </c>
      <c r="G39" s="66">
        <v>46</v>
      </c>
      <c r="H39" s="66">
        <v>45</v>
      </c>
      <c r="I39" s="66">
        <v>41</v>
      </c>
      <c r="J39" s="66">
        <v>47</v>
      </c>
      <c r="K39" s="67">
        <v>50</v>
      </c>
      <c r="L39" s="67">
        <v>49</v>
      </c>
      <c r="M39" s="67">
        <v>45</v>
      </c>
      <c r="N39" s="67">
        <v>44</v>
      </c>
      <c r="O39" s="67">
        <v>44</v>
      </c>
      <c r="P39" s="67">
        <v>44</v>
      </c>
      <c r="Q39" s="68"/>
    </row>
    <row r="40" spans="1:30" x14ac:dyDescent="0.25">
      <c r="A40" s="71" t="s">
        <v>151</v>
      </c>
      <c r="B40" s="72">
        <v>488</v>
      </c>
      <c r="C40" s="72">
        <v>485</v>
      </c>
      <c r="D40" s="72">
        <v>474</v>
      </c>
      <c r="E40" s="72">
        <v>467</v>
      </c>
      <c r="F40" s="72">
        <v>465</v>
      </c>
      <c r="G40" s="72">
        <v>464</v>
      </c>
      <c r="H40" s="72">
        <v>460</v>
      </c>
      <c r="I40" s="72">
        <v>456</v>
      </c>
      <c r="J40" s="72">
        <v>451</v>
      </c>
      <c r="K40" s="73">
        <v>459</v>
      </c>
      <c r="L40" s="73">
        <v>464</v>
      </c>
      <c r="M40" s="73">
        <v>469</v>
      </c>
      <c r="N40" s="73">
        <v>464</v>
      </c>
      <c r="O40" s="73">
        <v>474</v>
      </c>
      <c r="P40" s="73">
        <v>474</v>
      </c>
      <c r="Q40" s="74"/>
    </row>
  </sheetData>
  <mergeCells count="30">
    <mergeCell ref="R37:AD37"/>
    <mergeCell ref="T24:V24"/>
    <mergeCell ref="X24:Z24"/>
    <mergeCell ref="AB24:AD24"/>
    <mergeCell ref="R29:AD29"/>
    <mergeCell ref="T32:V32"/>
    <mergeCell ref="X32:Z32"/>
    <mergeCell ref="AB32:AD32"/>
    <mergeCell ref="R21:AD21"/>
    <mergeCell ref="G14:G15"/>
    <mergeCell ref="H14:H15"/>
    <mergeCell ref="I14:I15"/>
    <mergeCell ref="J14:J15"/>
    <mergeCell ref="K14:K15"/>
    <mergeCell ref="L14:L15"/>
    <mergeCell ref="M14:M15"/>
    <mergeCell ref="N14:N15"/>
    <mergeCell ref="T16:V16"/>
    <mergeCell ref="X16:Z16"/>
    <mergeCell ref="AB16:AD16"/>
    <mergeCell ref="T8:V8"/>
    <mergeCell ref="X8:Z8"/>
    <mergeCell ref="AB8:AD8"/>
    <mergeCell ref="R13:AD13"/>
    <mergeCell ref="A14:A15"/>
    <mergeCell ref="B14:B15"/>
    <mergeCell ref="C14:C15"/>
    <mergeCell ref="D14:D15"/>
    <mergeCell ref="E14:E15"/>
    <mergeCell ref="F14:F15"/>
  </mergeCells>
  <hyperlinks>
    <hyperlink ref="R2" location="CONTENIDO!A1" display="VOLVER."/>
  </hyperlink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</vt:i4>
      </vt:variant>
    </vt:vector>
  </HeadingPairs>
  <TitlesOfParts>
    <vt:vector size="23" baseType="lpstr">
      <vt:lpstr>CONTENIDO</vt:lpstr>
      <vt:lpstr>CARTAGENA_TASAS DE COBERTURAS</vt:lpstr>
      <vt:lpstr>FORMA</vt:lpstr>
      <vt:lpstr>Poblaciones MIDAS DANE</vt:lpstr>
      <vt:lpstr>CALC_TASAS DE COBERTURAS</vt:lpstr>
      <vt:lpstr>Edades 2022-2023 </vt:lpstr>
      <vt:lpstr>EDADES GRAL</vt:lpstr>
      <vt:lpstr>EXTRAEDAD 2018-2024</vt:lpstr>
      <vt:lpstr>INFRAESTRUCTURA</vt:lpstr>
      <vt:lpstr>Est_Infraestructura</vt:lpstr>
      <vt:lpstr>Dir_30,06,2024</vt:lpstr>
      <vt:lpstr>ETNIAS</vt:lpstr>
      <vt:lpstr>DISCAPACIDAD</vt:lpstr>
      <vt:lpstr>Pobl_Victima del Conflicto</vt:lpstr>
      <vt:lpstr>APROBACION</vt:lpstr>
      <vt:lpstr>REPROBACION</vt:lpstr>
      <vt:lpstr>DESERCION INTRANUAL</vt:lpstr>
      <vt:lpstr>REPITENCIA</vt:lpstr>
      <vt:lpstr>SIT ACADEMICA</vt:lpstr>
      <vt:lpstr>SIT COL_IEO</vt:lpstr>
      <vt:lpstr>11_SABER 11_</vt:lpstr>
      <vt:lpstr>EDADES GRAL (2)</vt:lpstr>
      <vt:lpstr>Est_Infraestructura!Área_de_impresión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DEL RIO</dc:creator>
  <cp:lastModifiedBy>JOSE DEL RIO</cp:lastModifiedBy>
  <dcterms:created xsi:type="dcterms:W3CDTF">2024-07-03T14:42:02Z</dcterms:created>
  <dcterms:modified xsi:type="dcterms:W3CDTF">2024-08-15T19:10:18Z</dcterms:modified>
</cp:coreProperties>
</file>